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FR-17\Documents\RWorkspace\CHaMP_QA_2017\"/>
    </mc:Choice>
  </mc:AlternateContent>
  <bookViews>
    <workbookView xWindow="12" yWindow="3372" windowWidth="24768" windowHeight="9108" tabRatio="740"/>
  </bookViews>
  <sheets>
    <sheet name="Metric Calc Types" sheetId="1" r:id="rId1"/>
    <sheet name="Sheet1" sheetId="8" r:id="rId2"/>
    <sheet name="Units Of Measure" sheetId="2" r:id="rId3"/>
    <sheet name="MetricAndCovaritesDataDownload" sheetId="3" r:id="rId4"/>
    <sheet name="ProgramIterations" sheetId="5" r:id="rId5"/>
    <sheet name="MetricCalcGroups" sheetId="6" r:id="rId6"/>
    <sheet name="DataTypes" sheetId="7" r:id="rId7"/>
  </sheets>
  <definedNames>
    <definedName name="_xlnm._FilterDatabase" localSheetId="0" hidden="1">'Metric Calc Types'!$A$1:$DF$468</definedName>
  </definedNames>
  <calcPr calcId="152511"/>
</workbook>
</file>

<file path=xl/calcChain.xml><?xml version="1.0" encoding="utf-8"?>
<calcChain xmlns="http://schemas.openxmlformats.org/spreadsheetml/2006/main">
  <c r="DD386" i="1" l="1"/>
  <c r="DB386" i="1"/>
  <c r="CZ386" i="1"/>
  <c r="CX386" i="1"/>
  <c r="CV386" i="1"/>
  <c r="CT386" i="1"/>
  <c r="CR386" i="1"/>
  <c r="CP386" i="1"/>
  <c r="CN386" i="1"/>
  <c r="CL386" i="1"/>
  <c r="CJ386" i="1"/>
  <c r="CH386" i="1"/>
  <c r="CF386" i="1"/>
  <c r="CD386" i="1"/>
  <c r="CB386" i="1"/>
  <c r="BZ386" i="1"/>
  <c r="BX386" i="1"/>
  <c r="BV386" i="1"/>
  <c r="BT386" i="1"/>
  <c r="BR386" i="1"/>
  <c r="BP386" i="1"/>
  <c r="BN386" i="1"/>
  <c r="BL386" i="1"/>
  <c r="BJ386" i="1"/>
  <c r="BH386" i="1"/>
  <c r="BF386" i="1"/>
  <c r="BD386" i="1"/>
  <c r="BB386" i="1"/>
  <c r="AZ386" i="1"/>
  <c r="AX386" i="1"/>
  <c r="AV386" i="1"/>
  <c r="AT386" i="1"/>
  <c r="AI386" i="1"/>
  <c r="AL386" i="1" s="1"/>
  <c r="AA386" i="1"/>
  <c r="Y386" i="1"/>
  <c r="C386" i="1"/>
  <c r="DE386" i="1" l="1"/>
  <c r="AK386" i="1"/>
  <c r="DF386" i="1" s="1"/>
  <c r="AT407" i="1"/>
  <c r="AV407" i="1"/>
  <c r="AX407" i="1"/>
  <c r="AZ407" i="1"/>
  <c r="BB407" i="1"/>
  <c r="AT408" i="1"/>
  <c r="AV408" i="1"/>
  <c r="AX408" i="1"/>
  <c r="AZ408" i="1"/>
  <c r="BB408" i="1"/>
  <c r="AT398" i="1"/>
  <c r="AV398" i="1"/>
  <c r="AX398" i="1"/>
  <c r="AZ398" i="1"/>
  <c r="BB398" i="1"/>
  <c r="AT405" i="1"/>
  <c r="AV405" i="1"/>
  <c r="AX405" i="1"/>
  <c r="AZ405" i="1"/>
  <c r="BB405" i="1"/>
  <c r="AT415" i="1"/>
  <c r="AV415" i="1"/>
  <c r="AX415" i="1"/>
  <c r="AZ415" i="1"/>
  <c r="BB415" i="1"/>
  <c r="AT418" i="1"/>
  <c r="AV418" i="1"/>
  <c r="AX418" i="1"/>
  <c r="AZ418" i="1"/>
  <c r="BB418" i="1"/>
  <c r="AT421" i="1"/>
  <c r="AV421" i="1"/>
  <c r="AX421" i="1"/>
  <c r="AZ421" i="1"/>
  <c r="BB421" i="1"/>
  <c r="AT422" i="1"/>
  <c r="AV422" i="1"/>
  <c r="AX422" i="1"/>
  <c r="AZ422" i="1"/>
  <c r="BB422" i="1"/>
  <c r="AT414" i="1"/>
  <c r="AV414" i="1"/>
  <c r="AX414" i="1"/>
  <c r="AZ414" i="1"/>
  <c r="BB414" i="1"/>
  <c r="AT417" i="1"/>
  <c r="AV417" i="1"/>
  <c r="AX417" i="1"/>
  <c r="AZ417" i="1"/>
  <c r="BB417" i="1"/>
  <c r="AT423" i="1"/>
  <c r="AV423" i="1"/>
  <c r="AX423" i="1"/>
  <c r="AZ423" i="1"/>
  <c r="BB423" i="1"/>
  <c r="AT424" i="1"/>
  <c r="AV424" i="1"/>
  <c r="AX424" i="1"/>
  <c r="AZ424" i="1"/>
  <c r="BB424" i="1"/>
  <c r="AT425" i="1"/>
  <c r="AV425" i="1"/>
  <c r="AX425" i="1"/>
  <c r="AZ425" i="1"/>
  <c r="BB425" i="1"/>
  <c r="AT426" i="1"/>
  <c r="AV426" i="1"/>
  <c r="AX426" i="1"/>
  <c r="AZ426" i="1"/>
  <c r="BB426" i="1"/>
  <c r="AT427" i="1"/>
  <c r="AV427" i="1"/>
  <c r="AX427" i="1"/>
  <c r="AZ427" i="1"/>
  <c r="BB427" i="1"/>
  <c r="AT428" i="1"/>
  <c r="AV428" i="1"/>
  <c r="AX428" i="1"/>
  <c r="AZ428" i="1"/>
  <c r="BB428" i="1"/>
  <c r="AT301" i="1"/>
  <c r="AV301" i="1"/>
  <c r="AX301" i="1"/>
  <c r="AZ301" i="1"/>
  <c r="BB301" i="1"/>
  <c r="AT302" i="1"/>
  <c r="AV302" i="1"/>
  <c r="AX302" i="1"/>
  <c r="AZ302" i="1"/>
  <c r="BB302" i="1"/>
  <c r="AT303" i="1"/>
  <c r="AV303" i="1"/>
  <c r="AX303" i="1"/>
  <c r="AZ303" i="1"/>
  <c r="BB303" i="1"/>
  <c r="AT309" i="1"/>
  <c r="AV309" i="1"/>
  <c r="AX309" i="1"/>
  <c r="AZ309" i="1"/>
  <c r="BB309" i="1"/>
  <c r="AT325" i="1"/>
  <c r="AV325" i="1"/>
  <c r="AX325" i="1"/>
  <c r="AZ325" i="1"/>
  <c r="BB325" i="1"/>
  <c r="AT304" i="1"/>
  <c r="AV304" i="1"/>
  <c r="AX304" i="1"/>
  <c r="AZ304" i="1"/>
  <c r="BB304" i="1"/>
  <c r="AT308" i="1"/>
  <c r="AV308" i="1"/>
  <c r="AX308" i="1"/>
  <c r="AZ308" i="1"/>
  <c r="BB308" i="1"/>
  <c r="AT306" i="1"/>
  <c r="AV306" i="1"/>
  <c r="AX306" i="1"/>
  <c r="AZ306" i="1"/>
  <c r="BB306" i="1"/>
  <c r="AT315" i="1"/>
  <c r="AV315" i="1"/>
  <c r="AX315" i="1"/>
  <c r="AZ315" i="1"/>
  <c r="BB315" i="1"/>
  <c r="AT323" i="1"/>
  <c r="AV323" i="1"/>
  <c r="AX323" i="1"/>
  <c r="AZ323" i="1"/>
  <c r="BB323" i="1"/>
  <c r="AT307" i="1"/>
  <c r="AV307" i="1"/>
  <c r="AX307" i="1"/>
  <c r="AZ307" i="1"/>
  <c r="BB307" i="1"/>
  <c r="AT305" i="1"/>
  <c r="AV305" i="1"/>
  <c r="AX305" i="1"/>
  <c r="AZ305" i="1"/>
  <c r="BB305" i="1"/>
  <c r="AX270" i="1"/>
  <c r="AZ270" i="1"/>
  <c r="BB270" i="1"/>
  <c r="AX271" i="1"/>
  <c r="AZ271" i="1"/>
  <c r="BB271" i="1"/>
  <c r="AX272" i="1"/>
  <c r="AZ272" i="1"/>
  <c r="BB272" i="1"/>
  <c r="AX273" i="1"/>
  <c r="AZ273" i="1"/>
  <c r="BB273" i="1"/>
  <c r="AX274" i="1"/>
  <c r="AZ274" i="1"/>
  <c r="BB274" i="1"/>
  <c r="AX275" i="1"/>
  <c r="AZ275" i="1"/>
  <c r="BB275" i="1"/>
  <c r="AX276" i="1"/>
  <c r="AZ276" i="1"/>
  <c r="BB276" i="1"/>
  <c r="AX300" i="1"/>
  <c r="AZ300" i="1"/>
  <c r="BB300" i="1"/>
  <c r="AX294" i="1"/>
  <c r="AZ294" i="1"/>
  <c r="BB294" i="1"/>
  <c r="AX293" i="1"/>
  <c r="AZ293" i="1"/>
  <c r="BB293" i="1"/>
  <c r="AX389" i="1"/>
  <c r="AZ389" i="1"/>
  <c r="BB389" i="1"/>
  <c r="AX391" i="1"/>
  <c r="AZ391" i="1"/>
  <c r="BB391" i="1"/>
  <c r="AX383" i="1"/>
  <c r="AZ383" i="1"/>
  <c r="BB383" i="1"/>
  <c r="AX384" i="1"/>
  <c r="AZ384" i="1"/>
  <c r="BB384" i="1"/>
  <c r="AX385" i="1"/>
  <c r="AZ385" i="1"/>
  <c r="BB385" i="1"/>
  <c r="AX390" i="1"/>
  <c r="AZ390" i="1"/>
  <c r="BB390" i="1"/>
  <c r="AX393" i="1"/>
  <c r="AZ393" i="1"/>
  <c r="BB393" i="1"/>
  <c r="AX395" i="1"/>
  <c r="AZ395" i="1"/>
  <c r="BB395" i="1"/>
  <c r="AX396" i="1"/>
  <c r="AZ396" i="1"/>
  <c r="BB396" i="1"/>
  <c r="AX397" i="1"/>
  <c r="AZ397" i="1"/>
  <c r="BB397" i="1"/>
  <c r="AX392" i="1"/>
  <c r="AZ392" i="1"/>
  <c r="BB392" i="1"/>
  <c r="AX394" i="1"/>
  <c r="AZ394" i="1"/>
  <c r="BB394" i="1"/>
  <c r="AX399" i="1"/>
  <c r="AZ399" i="1"/>
  <c r="BB399" i="1"/>
  <c r="AX406" i="1"/>
  <c r="AZ406" i="1"/>
  <c r="BB406" i="1"/>
  <c r="C387" i="1" l="1"/>
  <c r="C388" i="1" l="1"/>
  <c r="J388" i="1"/>
  <c r="Y388" i="1"/>
  <c r="AA388" i="1"/>
  <c r="AI388" i="1"/>
  <c r="AK388" i="1" s="1"/>
  <c r="AT388" i="1"/>
  <c r="AV388" i="1"/>
  <c r="AX388" i="1"/>
  <c r="AZ388" i="1"/>
  <c r="BB388" i="1"/>
  <c r="BD388" i="1"/>
  <c r="BF388" i="1"/>
  <c r="BH388" i="1"/>
  <c r="BJ388" i="1"/>
  <c r="BL388" i="1"/>
  <c r="BN388" i="1"/>
  <c r="BP388" i="1"/>
  <c r="BR388" i="1"/>
  <c r="BT388" i="1"/>
  <c r="BV388" i="1"/>
  <c r="BX388" i="1"/>
  <c r="BZ388" i="1"/>
  <c r="CB388" i="1"/>
  <c r="CD388" i="1"/>
  <c r="CF388" i="1"/>
  <c r="CH388" i="1"/>
  <c r="CJ388" i="1"/>
  <c r="CL388" i="1"/>
  <c r="CN388" i="1"/>
  <c r="CP388" i="1"/>
  <c r="CR388" i="1"/>
  <c r="CT388" i="1"/>
  <c r="CV388" i="1"/>
  <c r="CX388" i="1"/>
  <c r="CZ388" i="1"/>
  <c r="DB388" i="1"/>
  <c r="DD388" i="1"/>
  <c r="C331" i="1"/>
  <c r="J331" i="1"/>
  <c r="Y331" i="1"/>
  <c r="AA331" i="1"/>
  <c r="AI331" i="1"/>
  <c r="AK331" i="1" s="1"/>
  <c r="AT331" i="1"/>
  <c r="AV331" i="1"/>
  <c r="AX331" i="1"/>
  <c r="AZ331" i="1"/>
  <c r="BB331" i="1"/>
  <c r="BD331" i="1"/>
  <c r="BF331" i="1"/>
  <c r="BH331" i="1"/>
  <c r="BJ331" i="1"/>
  <c r="BL331" i="1"/>
  <c r="BN331" i="1"/>
  <c r="BP331" i="1"/>
  <c r="BR331" i="1"/>
  <c r="BT331" i="1"/>
  <c r="BV331" i="1"/>
  <c r="BX331" i="1"/>
  <c r="BZ331" i="1"/>
  <c r="CB331" i="1"/>
  <c r="CD331" i="1"/>
  <c r="CF331" i="1"/>
  <c r="CH331" i="1"/>
  <c r="CJ331" i="1"/>
  <c r="CL331" i="1"/>
  <c r="CN331" i="1"/>
  <c r="CP331" i="1"/>
  <c r="CR331" i="1"/>
  <c r="CT331" i="1"/>
  <c r="CV331" i="1"/>
  <c r="CX331" i="1"/>
  <c r="CZ331" i="1"/>
  <c r="DB331" i="1"/>
  <c r="DD331" i="1"/>
  <c r="DD387" i="1"/>
  <c r="DB387" i="1"/>
  <c r="CZ387" i="1"/>
  <c r="CX387" i="1"/>
  <c r="CV387" i="1"/>
  <c r="CT387" i="1"/>
  <c r="CR387" i="1"/>
  <c r="CP387" i="1"/>
  <c r="CN387" i="1"/>
  <c r="CL387" i="1"/>
  <c r="CJ387" i="1"/>
  <c r="CH387" i="1"/>
  <c r="CF387" i="1"/>
  <c r="CD387" i="1"/>
  <c r="CB387" i="1"/>
  <c r="BZ387" i="1"/>
  <c r="BX387" i="1"/>
  <c r="BV387" i="1"/>
  <c r="BT387" i="1"/>
  <c r="BR387" i="1"/>
  <c r="BP387" i="1"/>
  <c r="BN387" i="1"/>
  <c r="BL387" i="1"/>
  <c r="BJ387" i="1"/>
  <c r="BH387" i="1"/>
  <c r="BF387" i="1"/>
  <c r="BD387" i="1"/>
  <c r="BB387" i="1"/>
  <c r="AZ387" i="1"/>
  <c r="AX387" i="1"/>
  <c r="AV387" i="1"/>
  <c r="AT387" i="1"/>
  <c r="AI387" i="1"/>
  <c r="AK387" i="1" s="1"/>
  <c r="AA387" i="1"/>
  <c r="Y387" i="1"/>
  <c r="J387" i="1"/>
  <c r="DE387" i="1"/>
  <c r="DE331" i="1" l="1"/>
  <c r="DE388" i="1"/>
  <c r="AL331" i="1"/>
  <c r="DF331" i="1" s="1"/>
  <c r="AL388" i="1"/>
  <c r="DF388" i="1" s="1"/>
  <c r="AL387" i="1"/>
  <c r="DF387" i="1" s="1"/>
  <c r="DE197" i="1"/>
  <c r="DE313" i="1"/>
  <c r="DE311" i="1"/>
  <c r="DE310" i="1"/>
  <c r="DE324" i="1"/>
  <c r="DE357" i="1"/>
  <c r="DE354" i="1"/>
  <c r="DE353" i="1"/>
  <c r="DE351" i="1"/>
  <c r="DE348" i="1"/>
  <c r="DE346" i="1"/>
  <c r="DE345" i="1"/>
  <c r="DE340" i="1"/>
  <c r="DE169" i="1"/>
  <c r="DE170" i="1"/>
  <c r="DE121" i="1"/>
  <c r="DE125" i="1"/>
  <c r="DE317" i="1"/>
  <c r="DE318" i="1"/>
  <c r="DE320" i="1"/>
  <c r="DE322" i="1"/>
  <c r="DE316" i="1"/>
  <c r="DE296" i="1"/>
  <c r="DE297" i="1"/>
  <c r="DE298" i="1"/>
  <c r="DE299" i="1"/>
  <c r="DE295" i="1"/>
  <c r="DE26" i="1"/>
  <c r="DE27" i="1"/>
  <c r="DE433" i="1"/>
  <c r="DE431" i="1"/>
  <c r="DE432" i="1"/>
  <c r="DE430" i="1"/>
  <c r="DE429" i="1"/>
  <c r="DE439" i="1"/>
  <c r="DE438" i="1"/>
  <c r="DE437" i="1"/>
  <c r="DE436" i="1"/>
  <c r="DE435" i="1"/>
  <c r="DE434" i="1"/>
  <c r="DE252" i="1"/>
  <c r="DE251" i="1"/>
  <c r="DE250" i="1"/>
  <c r="DE249" i="1"/>
  <c r="DE248" i="1"/>
  <c r="DE247" i="1"/>
  <c r="DE22" i="1"/>
  <c r="DE175" i="1"/>
  <c r="DE188" i="1"/>
  <c r="DE181" i="1"/>
  <c r="DE174" i="1"/>
  <c r="DE344" i="1"/>
  <c r="DE402" i="1"/>
  <c r="DE404" i="1"/>
  <c r="DE77" i="1"/>
  <c r="DE343" i="1"/>
  <c r="DE401" i="1"/>
  <c r="DE403" i="1"/>
  <c r="DE76" i="1"/>
  <c r="DE342" i="1"/>
  <c r="DE400" i="1"/>
  <c r="DE330" i="1"/>
  <c r="DE19" i="1"/>
  <c r="DE75" i="1"/>
  <c r="DE196" i="1"/>
  <c r="DE378" i="1"/>
  <c r="DE372" i="1"/>
  <c r="DE246" i="1"/>
  <c r="DE221" i="1"/>
  <c r="DE220" i="1"/>
  <c r="DE254" i="1"/>
  <c r="DE253" i="1"/>
  <c r="DE218" i="1"/>
  <c r="DE217" i="1"/>
  <c r="DE216" i="1"/>
  <c r="DE186" i="1"/>
  <c r="DE245" i="1"/>
  <c r="DE269" i="1"/>
  <c r="DE168" i="1"/>
  <c r="DE159" i="1"/>
  <c r="DE150" i="1"/>
  <c r="DE141" i="1"/>
  <c r="DE131" i="1"/>
  <c r="DE117" i="1"/>
  <c r="DE112" i="1"/>
  <c r="DE108" i="1"/>
  <c r="DE107" i="1"/>
  <c r="DE106" i="1"/>
  <c r="DE94" i="1"/>
  <c r="DE90" i="1"/>
  <c r="DE86" i="1"/>
  <c r="DE80" i="1"/>
  <c r="DE73" i="1"/>
  <c r="DE71" i="1"/>
  <c r="DE70" i="1"/>
  <c r="DE69" i="1"/>
  <c r="DE66" i="1"/>
  <c r="DE63" i="1"/>
  <c r="DE60" i="1"/>
  <c r="DE57" i="1"/>
  <c r="DE54" i="1"/>
  <c r="DE51" i="1"/>
  <c r="DE48" i="1"/>
  <c r="DE47" i="1"/>
  <c r="DE46" i="1"/>
  <c r="DE45" i="1"/>
  <c r="DE42" i="1"/>
  <c r="DE41" i="1"/>
  <c r="DE40" i="1"/>
  <c r="DE39" i="1"/>
  <c r="DE36" i="1"/>
  <c r="DE35" i="1"/>
  <c r="DE34" i="1"/>
  <c r="DE33" i="1"/>
  <c r="DE11" i="1"/>
  <c r="DE321" i="1"/>
  <c r="DE328" i="1"/>
  <c r="DE264" i="1"/>
  <c r="DE263" i="1"/>
  <c r="DE262" i="1"/>
  <c r="DE261" i="1"/>
  <c r="DE260" i="1"/>
  <c r="DE259" i="1"/>
  <c r="DE258" i="1"/>
  <c r="DE257" i="1"/>
  <c r="DE192" i="1"/>
  <c r="DE190" i="1"/>
  <c r="DE187" i="1"/>
  <c r="DE185" i="1"/>
  <c r="DE184" i="1"/>
  <c r="DE183" i="1"/>
  <c r="DE182" i="1"/>
  <c r="DE180" i="1"/>
  <c r="DE179" i="1"/>
  <c r="DE178" i="1"/>
  <c r="DE177" i="1"/>
  <c r="DE176" i="1"/>
  <c r="DE173" i="1"/>
  <c r="DE172" i="1"/>
  <c r="DE171" i="1"/>
  <c r="DE334" i="1"/>
  <c r="DE420" i="1"/>
  <c r="DE202" i="1"/>
  <c r="DE82" i="1"/>
  <c r="DE10" i="1"/>
  <c r="DE412" i="1"/>
  <c r="DE312" i="1"/>
  <c r="DE319" i="1"/>
  <c r="DE193" i="1"/>
  <c r="DE189" i="1"/>
  <c r="DE199" i="1"/>
  <c r="DE195" i="1"/>
  <c r="DE380" i="1"/>
  <c r="DE314" i="1"/>
  <c r="DE326" i="1"/>
  <c r="DE191" i="1"/>
  <c r="DE376" i="1"/>
  <c r="DE374" i="1"/>
  <c r="DE333" i="1"/>
  <c r="DE419" i="1"/>
  <c r="DE201" i="1"/>
  <c r="DE81" i="1"/>
  <c r="DE9" i="1"/>
  <c r="DE410" i="1"/>
  <c r="DE332" i="1"/>
  <c r="DE416" i="1"/>
  <c r="DE413" i="1"/>
  <c r="DE411" i="1"/>
  <c r="DE409" i="1"/>
  <c r="DE74" i="1"/>
  <c r="DE17" i="1"/>
  <c r="DE16" i="1"/>
  <c r="DE268" i="1"/>
  <c r="DE165" i="1"/>
  <c r="DE162" i="1"/>
  <c r="DE156" i="1"/>
  <c r="DE153" i="1"/>
  <c r="DE147" i="1"/>
  <c r="DE144" i="1"/>
  <c r="DE138" i="1"/>
  <c r="DE135" i="1"/>
  <c r="DE130" i="1"/>
  <c r="DE129" i="1"/>
  <c r="DE116" i="1"/>
  <c r="DE115" i="1"/>
  <c r="DE102" i="1"/>
  <c r="DE98" i="1"/>
  <c r="DE79" i="1"/>
  <c r="DE78" i="1"/>
  <c r="DE68" i="1"/>
  <c r="DE67" i="1"/>
  <c r="DE266" i="1"/>
  <c r="DE256" i="1"/>
  <c r="DE267" i="1"/>
  <c r="DE244" i="1"/>
  <c r="DE243" i="1"/>
  <c r="DE226" i="1"/>
  <c r="DE225" i="1"/>
  <c r="DE265" i="1"/>
  <c r="DE255" i="1"/>
  <c r="DE223" i="1"/>
  <c r="DE224" i="1"/>
  <c r="DE222" i="1"/>
  <c r="DE219" i="1"/>
  <c r="DE215" i="1"/>
  <c r="DE214" i="1"/>
  <c r="DE213" i="1"/>
  <c r="DE212" i="1"/>
  <c r="DE211" i="1"/>
  <c r="DE210" i="1"/>
  <c r="DE209" i="1"/>
  <c r="DE208" i="1"/>
  <c r="DE207" i="1"/>
  <c r="DE206" i="1"/>
  <c r="DE205" i="1"/>
  <c r="DE204" i="1"/>
  <c r="DE203" i="1"/>
  <c r="DE200" i="1"/>
  <c r="DE198" i="1"/>
  <c r="DE194" i="1"/>
  <c r="DE335" i="1"/>
  <c r="DE329" i="1"/>
  <c r="DE327" i="1"/>
  <c r="DE65" i="1"/>
  <c r="DE64" i="1"/>
  <c r="DE62" i="1"/>
  <c r="DE61" i="1"/>
  <c r="DE59" i="1"/>
  <c r="DE58" i="1"/>
  <c r="DE56" i="1"/>
  <c r="DE55" i="1"/>
  <c r="DE53" i="1"/>
  <c r="DE52" i="1"/>
  <c r="DE50" i="1"/>
  <c r="DE49" i="1"/>
  <c r="DE44" i="1"/>
  <c r="DE43" i="1"/>
  <c r="DE38" i="1"/>
  <c r="DE37" i="1"/>
  <c r="DE32" i="1"/>
  <c r="DE31" i="1"/>
  <c r="DE30" i="1"/>
  <c r="DE29" i="1"/>
  <c r="DE28" i="1"/>
  <c r="DE25" i="1"/>
  <c r="DE24" i="1"/>
  <c r="DE23" i="1"/>
  <c r="DE20" i="1"/>
  <c r="DE18" i="1"/>
  <c r="DE15" i="1"/>
  <c r="DE12" i="1"/>
  <c r="DE8" i="1"/>
  <c r="C339" i="1" l="1"/>
  <c r="DE339" i="1" l="1"/>
  <c r="DD339" i="1"/>
  <c r="DB339" i="1"/>
  <c r="CZ339" i="1"/>
  <c r="CX339" i="1"/>
  <c r="CV339" i="1"/>
  <c r="CT339" i="1"/>
  <c r="CR339" i="1"/>
  <c r="CP339" i="1"/>
  <c r="CN339" i="1"/>
  <c r="CL339" i="1"/>
  <c r="CJ339" i="1"/>
  <c r="CH339" i="1"/>
  <c r="CF339" i="1"/>
  <c r="CD339" i="1"/>
  <c r="CB339" i="1"/>
  <c r="BZ339" i="1"/>
  <c r="BX339" i="1"/>
  <c r="BV339" i="1"/>
  <c r="BT339" i="1"/>
  <c r="BR339" i="1"/>
  <c r="BP339" i="1"/>
  <c r="BN339" i="1"/>
  <c r="BL339" i="1"/>
  <c r="BJ339" i="1"/>
  <c r="BH339" i="1"/>
  <c r="BF339" i="1"/>
  <c r="BD339" i="1"/>
  <c r="BB339" i="1"/>
  <c r="AZ339" i="1"/>
  <c r="AX339" i="1"/>
  <c r="AV339" i="1"/>
  <c r="AT339" i="1"/>
  <c r="AK339" i="1"/>
  <c r="AL339" i="1"/>
  <c r="AA339" i="1"/>
  <c r="Y339" i="1"/>
  <c r="J339" i="1"/>
  <c r="DF339" i="1" l="1"/>
  <c r="BD197" i="1"/>
  <c r="CF354" i="1" l="1"/>
  <c r="CF357" i="1"/>
  <c r="CF368" i="1"/>
  <c r="CF324" i="1"/>
  <c r="CF310" i="1"/>
  <c r="CF311" i="1"/>
  <c r="CF313" i="1"/>
  <c r="CF197" i="1"/>
  <c r="BV197" i="1"/>
  <c r="BX197" i="1"/>
  <c r="BZ197" i="1"/>
  <c r="CB197" i="1"/>
  <c r="CD197" i="1"/>
  <c r="CH197" i="1"/>
  <c r="CJ197" i="1"/>
  <c r="CL197" i="1"/>
  <c r="CN197" i="1"/>
  <c r="CP197" i="1"/>
  <c r="CR197" i="1"/>
  <c r="CT197" i="1"/>
  <c r="CV197" i="1"/>
  <c r="CX197" i="1"/>
  <c r="CZ197" i="1"/>
  <c r="DB197" i="1"/>
  <c r="DD197" i="1"/>
  <c r="BT197" i="1"/>
  <c r="BR197" i="1"/>
  <c r="BP197" i="1"/>
  <c r="BN197" i="1"/>
  <c r="AZ197" i="1"/>
  <c r="AV197" i="1"/>
  <c r="J113" i="1"/>
  <c r="J114" i="1"/>
  <c r="J440" i="1"/>
  <c r="J441" i="1"/>
  <c r="J442" i="1"/>
  <c r="J443" i="1"/>
  <c r="J444" i="1"/>
  <c r="J445" i="1"/>
  <c r="J446" i="1"/>
  <c r="J434" i="1"/>
  <c r="J435" i="1"/>
  <c r="J436" i="1"/>
  <c r="J437" i="1"/>
  <c r="J438" i="1"/>
  <c r="J439" i="1"/>
  <c r="J429" i="1"/>
  <c r="J430" i="1"/>
  <c r="J432" i="1"/>
  <c r="J431" i="1"/>
  <c r="J433" i="1"/>
  <c r="J27" i="1"/>
  <c r="J26" i="1"/>
  <c r="J295" i="1"/>
  <c r="J299" i="1"/>
  <c r="J298" i="1"/>
  <c r="J297" i="1"/>
  <c r="J296" i="1"/>
  <c r="J316" i="1"/>
  <c r="J322" i="1"/>
  <c r="J320" i="1"/>
  <c r="J318" i="1"/>
  <c r="J317" i="1"/>
  <c r="J125" i="1"/>
  <c r="J121" i="1"/>
  <c r="J170" i="1"/>
  <c r="J169" i="1"/>
  <c r="J340" i="1"/>
  <c r="J345" i="1"/>
  <c r="J346" i="1"/>
  <c r="J348" i="1"/>
  <c r="J351" i="1"/>
  <c r="J353" i="1"/>
  <c r="J354" i="1"/>
  <c r="J357" i="1"/>
  <c r="J368" i="1"/>
  <c r="J324" i="1"/>
  <c r="J310" i="1"/>
  <c r="J311" i="1"/>
  <c r="J313" i="1"/>
  <c r="J197" i="1"/>
  <c r="BJ197" i="1" l="1"/>
  <c r="BF197" i="1"/>
  <c r="BB197" i="1"/>
  <c r="AX197" i="1"/>
  <c r="AT197" i="1"/>
  <c r="AA197" i="1"/>
  <c r="Y197" i="1"/>
  <c r="AI197" i="1" l="1"/>
  <c r="AK197" i="1" l="1"/>
  <c r="AL197" i="1"/>
  <c r="DF197" i="1" s="1"/>
  <c r="DD313" i="1"/>
  <c r="DB313" i="1"/>
  <c r="CZ313" i="1"/>
  <c r="CX313" i="1"/>
  <c r="CV313" i="1"/>
  <c r="CT313" i="1"/>
  <c r="CR313" i="1"/>
  <c r="CP313" i="1"/>
  <c r="CN313" i="1"/>
  <c r="CL313" i="1"/>
  <c r="CJ313" i="1"/>
  <c r="CH313" i="1"/>
  <c r="CD313" i="1"/>
  <c r="CB313" i="1"/>
  <c r="BZ313" i="1"/>
  <c r="BX313" i="1"/>
  <c r="BV313" i="1"/>
  <c r="BT313" i="1"/>
  <c r="BR313" i="1"/>
  <c r="BP313" i="1"/>
  <c r="BN313" i="1"/>
  <c r="BJ313" i="1"/>
  <c r="BF313" i="1"/>
  <c r="BD313" i="1"/>
  <c r="BB313" i="1"/>
  <c r="AZ313" i="1"/>
  <c r="AX313" i="1"/>
  <c r="AV313" i="1"/>
  <c r="AT313" i="1"/>
  <c r="AI313" i="1"/>
  <c r="AA313" i="1"/>
  <c r="Y313" i="1"/>
  <c r="DD311" i="1"/>
  <c r="DB311" i="1"/>
  <c r="CZ311" i="1"/>
  <c r="CX311" i="1"/>
  <c r="CV311" i="1"/>
  <c r="CT311" i="1"/>
  <c r="CR311" i="1"/>
  <c r="CP311" i="1"/>
  <c r="CN311" i="1"/>
  <c r="CL311" i="1"/>
  <c r="CJ311" i="1"/>
  <c r="CH311" i="1"/>
  <c r="CD311" i="1"/>
  <c r="CB311" i="1"/>
  <c r="BZ311" i="1"/>
  <c r="BX311" i="1"/>
  <c r="BV311" i="1"/>
  <c r="BT311" i="1"/>
  <c r="BR311" i="1"/>
  <c r="BP311" i="1"/>
  <c r="BN311" i="1"/>
  <c r="BJ311" i="1"/>
  <c r="BF311" i="1"/>
  <c r="BD311" i="1"/>
  <c r="BB311" i="1"/>
  <c r="AZ311" i="1"/>
  <c r="AX311" i="1"/>
  <c r="AV311" i="1"/>
  <c r="AT311" i="1"/>
  <c r="AI311" i="1"/>
  <c r="AA311" i="1"/>
  <c r="Y311" i="1"/>
  <c r="DD310" i="1"/>
  <c r="DB310" i="1"/>
  <c r="CZ310" i="1"/>
  <c r="CX310" i="1"/>
  <c r="CV310" i="1"/>
  <c r="CT310" i="1"/>
  <c r="CR310" i="1"/>
  <c r="CP310" i="1"/>
  <c r="CN310" i="1"/>
  <c r="CL310" i="1"/>
  <c r="CJ310" i="1"/>
  <c r="CH310" i="1"/>
  <c r="CD310" i="1"/>
  <c r="CB310" i="1"/>
  <c r="BZ310" i="1"/>
  <c r="BX310" i="1"/>
  <c r="BV310" i="1"/>
  <c r="BT310" i="1"/>
  <c r="BR310" i="1"/>
  <c r="BP310" i="1"/>
  <c r="BN310" i="1"/>
  <c r="BJ310" i="1"/>
  <c r="BF310" i="1"/>
  <c r="BD310" i="1"/>
  <c r="BB310" i="1"/>
  <c r="AZ310" i="1"/>
  <c r="AX310" i="1"/>
  <c r="AV310" i="1"/>
  <c r="AT310" i="1"/>
  <c r="AI310" i="1"/>
  <c r="AA310" i="1"/>
  <c r="Y310" i="1"/>
  <c r="DD324" i="1"/>
  <c r="DB324" i="1"/>
  <c r="CZ324" i="1"/>
  <c r="CX324" i="1"/>
  <c r="CV324" i="1"/>
  <c r="CT324" i="1"/>
  <c r="CR324" i="1"/>
  <c r="CP324" i="1"/>
  <c r="CN324" i="1"/>
  <c r="CL324" i="1"/>
  <c r="CJ324" i="1"/>
  <c r="CH324" i="1"/>
  <c r="CD324" i="1"/>
  <c r="CB324" i="1"/>
  <c r="BZ324" i="1"/>
  <c r="BX324" i="1"/>
  <c r="BV324" i="1"/>
  <c r="BT324" i="1"/>
  <c r="BR324" i="1"/>
  <c r="BP324" i="1"/>
  <c r="BN324" i="1"/>
  <c r="BJ324" i="1"/>
  <c r="BF324" i="1"/>
  <c r="BD324" i="1"/>
  <c r="BB324" i="1"/>
  <c r="AZ324" i="1"/>
  <c r="AX324" i="1"/>
  <c r="AV324" i="1"/>
  <c r="AT324" i="1"/>
  <c r="AI324" i="1"/>
  <c r="AA324" i="1"/>
  <c r="Y324" i="1"/>
  <c r="AK324" i="1" l="1"/>
  <c r="AK310" i="1"/>
  <c r="AK311" i="1"/>
  <c r="DF311" i="1" s="1"/>
  <c r="AK313" i="1"/>
  <c r="AL324" i="1"/>
  <c r="AL311" i="1"/>
  <c r="AL310" i="1"/>
  <c r="AL313" i="1"/>
  <c r="C368" i="1"/>
  <c r="DD368" i="1"/>
  <c r="DB368" i="1"/>
  <c r="CZ368" i="1"/>
  <c r="CX368" i="1"/>
  <c r="CV368" i="1"/>
  <c r="CT368" i="1"/>
  <c r="CR368" i="1"/>
  <c r="CP368" i="1"/>
  <c r="CN368" i="1"/>
  <c r="CL368" i="1"/>
  <c r="CJ368" i="1"/>
  <c r="CH368" i="1"/>
  <c r="CD368" i="1"/>
  <c r="CB368" i="1"/>
  <c r="BZ368" i="1"/>
  <c r="BX368" i="1"/>
  <c r="BV368" i="1"/>
  <c r="BT368" i="1"/>
  <c r="BR368" i="1"/>
  <c r="BP368" i="1"/>
  <c r="BN368" i="1"/>
  <c r="BL368" i="1"/>
  <c r="BJ368" i="1"/>
  <c r="BH368" i="1"/>
  <c r="BF368" i="1"/>
  <c r="BD368" i="1"/>
  <c r="BB368" i="1"/>
  <c r="AZ368" i="1"/>
  <c r="AX368" i="1"/>
  <c r="AV368" i="1"/>
  <c r="AT368" i="1"/>
  <c r="AI368" i="1"/>
  <c r="AL368" i="1" s="1"/>
  <c r="AA368" i="1"/>
  <c r="Y368" i="1"/>
  <c r="DF324" i="1" l="1"/>
  <c r="DF310" i="1"/>
  <c r="DF313" i="1"/>
  <c r="DE368" i="1"/>
  <c r="AK368" i="1"/>
  <c r="DF368" i="1" s="1"/>
  <c r="DD357" i="1"/>
  <c r="DB357" i="1"/>
  <c r="CZ357" i="1"/>
  <c r="CX357" i="1"/>
  <c r="CV357" i="1"/>
  <c r="CT357" i="1"/>
  <c r="CR357" i="1"/>
  <c r="CP357" i="1"/>
  <c r="CN357" i="1"/>
  <c r="CL357" i="1"/>
  <c r="CJ357" i="1"/>
  <c r="CH357" i="1"/>
  <c r="CD357" i="1"/>
  <c r="CB357" i="1"/>
  <c r="BZ357" i="1"/>
  <c r="BX357" i="1"/>
  <c r="BV357" i="1"/>
  <c r="BT357" i="1"/>
  <c r="BR357" i="1"/>
  <c r="BP357" i="1"/>
  <c r="BN357" i="1"/>
  <c r="BL357" i="1"/>
  <c r="BJ357" i="1"/>
  <c r="BH357" i="1"/>
  <c r="BF357" i="1"/>
  <c r="BD357" i="1"/>
  <c r="BB357" i="1"/>
  <c r="AZ357" i="1"/>
  <c r="AX357" i="1"/>
  <c r="AV357" i="1"/>
  <c r="AT357" i="1"/>
  <c r="AA357" i="1"/>
  <c r="Y357" i="1"/>
  <c r="DD354" i="1"/>
  <c r="DB354" i="1"/>
  <c r="CZ354" i="1"/>
  <c r="CX354" i="1"/>
  <c r="CV354" i="1"/>
  <c r="CT354" i="1"/>
  <c r="CR354" i="1"/>
  <c r="CP354" i="1"/>
  <c r="CN354" i="1"/>
  <c r="CL354" i="1"/>
  <c r="CJ354" i="1"/>
  <c r="CH354" i="1"/>
  <c r="CD354" i="1"/>
  <c r="CB354" i="1"/>
  <c r="BZ354" i="1"/>
  <c r="BX354" i="1"/>
  <c r="BV354" i="1"/>
  <c r="BT354" i="1"/>
  <c r="BR354" i="1"/>
  <c r="BP354" i="1"/>
  <c r="BN354" i="1"/>
  <c r="BL354" i="1"/>
  <c r="BJ354" i="1"/>
  <c r="BH354" i="1"/>
  <c r="BF354" i="1"/>
  <c r="BD354" i="1"/>
  <c r="BB354" i="1"/>
  <c r="AZ354" i="1"/>
  <c r="AX354" i="1"/>
  <c r="AV354" i="1"/>
  <c r="AT354" i="1"/>
  <c r="AL354" i="1"/>
  <c r="AK354" i="1"/>
  <c r="AA354" i="1"/>
  <c r="Y354" i="1"/>
  <c r="DD353" i="1"/>
  <c r="DB353" i="1"/>
  <c r="CZ353" i="1"/>
  <c r="CX353" i="1"/>
  <c r="CV353" i="1"/>
  <c r="CT353" i="1"/>
  <c r="CR353" i="1"/>
  <c r="CP353" i="1"/>
  <c r="CN353" i="1"/>
  <c r="CL353" i="1"/>
  <c r="CJ353" i="1"/>
  <c r="CH353" i="1"/>
  <c r="CF353" i="1"/>
  <c r="CD353" i="1"/>
  <c r="CB353" i="1"/>
  <c r="BZ353" i="1"/>
  <c r="BX353" i="1"/>
  <c r="BV353" i="1"/>
  <c r="BT353" i="1"/>
  <c r="BR353" i="1"/>
  <c r="BP353" i="1"/>
  <c r="BN353" i="1"/>
  <c r="BL353" i="1"/>
  <c r="BJ353" i="1"/>
  <c r="BH353" i="1"/>
  <c r="BF353" i="1"/>
  <c r="BD353" i="1"/>
  <c r="BB353" i="1"/>
  <c r="AZ353" i="1"/>
  <c r="AX353" i="1"/>
  <c r="AV353" i="1"/>
  <c r="AT353" i="1"/>
  <c r="AL353" i="1"/>
  <c r="AA353" i="1"/>
  <c r="Y353" i="1"/>
  <c r="DD351" i="1"/>
  <c r="DB351" i="1"/>
  <c r="CZ351" i="1"/>
  <c r="CX351" i="1"/>
  <c r="CV351" i="1"/>
  <c r="CT351" i="1"/>
  <c r="CR351" i="1"/>
  <c r="CP351" i="1"/>
  <c r="CN351" i="1"/>
  <c r="CL351" i="1"/>
  <c r="CJ351" i="1"/>
  <c r="CH351" i="1"/>
  <c r="CF351" i="1"/>
  <c r="CD351" i="1"/>
  <c r="CB351" i="1"/>
  <c r="BZ351" i="1"/>
  <c r="BX351" i="1"/>
  <c r="BV351" i="1"/>
  <c r="BT351" i="1"/>
  <c r="BR351" i="1"/>
  <c r="BP351" i="1"/>
  <c r="BN351" i="1"/>
  <c r="BL351" i="1"/>
  <c r="BJ351" i="1"/>
  <c r="BH351" i="1"/>
  <c r="BF351" i="1"/>
  <c r="BD351" i="1"/>
  <c r="BB351" i="1"/>
  <c r="AZ351" i="1"/>
  <c r="AX351" i="1"/>
  <c r="AV351" i="1"/>
  <c r="AT351" i="1"/>
  <c r="AA351" i="1"/>
  <c r="Y351" i="1"/>
  <c r="DD348" i="1"/>
  <c r="DB348" i="1"/>
  <c r="CZ348" i="1"/>
  <c r="CX348" i="1"/>
  <c r="CV348" i="1"/>
  <c r="CT348" i="1"/>
  <c r="CR348" i="1"/>
  <c r="CP348" i="1"/>
  <c r="CN348" i="1"/>
  <c r="CL348" i="1"/>
  <c r="CJ348" i="1"/>
  <c r="CH348" i="1"/>
  <c r="CF348" i="1"/>
  <c r="CD348" i="1"/>
  <c r="CB348" i="1"/>
  <c r="BZ348" i="1"/>
  <c r="BX348" i="1"/>
  <c r="BV348" i="1"/>
  <c r="BT348" i="1"/>
  <c r="BR348" i="1"/>
  <c r="BP348" i="1"/>
  <c r="BN348" i="1"/>
  <c r="BL348" i="1"/>
  <c r="BJ348" i="1"/>
  <c r="BH348" i="1"/>
  <c r="BF348" i="1"/>
  <c r="BD348" i="1"/>
  <c r="BB348" i="1"/>
  <c r="AZ348" i="1"/>
  <c r="AX348" i="1"/>
  <c r="AV348" i="1"/>
  <c r="AT348" i="1"/>
  <c r="AL348" i="1"/>
  <c r="AA348" i="1"/>
  <c r="Y348" i="1"/>
  <c r="DD346" i="1"/>
  <c r="DB346" i="1"/>
  <c r="CZ346" i="1"/>
  <c r="CX346" i="1"/>
  <c r="CV346" i="1"/>
  <c r="CT346" i="1"/>
  <c r="CR346" i="1"/>
  <c r="CP346" i="1"/>
  <c r="CN346" i="1"/>
  <c r="CL346" i="1"/>
  <c r="CJ346" i="1"/>
  <c r="CH346" i="1"/>
  <c r="CF346" i="1"/>
  <c r="CD346" i="1"/>
  <c r="CB346" i="1"/>
  <c r="BZ346" i="1"/>
  <c r="BX346" i="1"/>
  <c r="BV346" i="1"/>
  <c r="BT346" i="1"/>
  <c r="BR346" i="1"/>
  <c r="BP346" i="1"/>
  <c r="BN346" i="1"/>
  <c r="BL346" i="1"/>
  <c r="BJ346" i="1"/>
  <c r="BH346" i="1"/>
  <c r="BF346" i="1"/>
  <c r="BD346" i="1"/>
  <c r="BB346" i="1"/>
  <c r="AZ346" i="1"/>
  <c r="AX346" i="1"/>
  <c r="AV346" i="1"/>
  <c r="AT346" i="1"/>
  <c r="AL346" i="1"/>
  <c r="AK346" i="1"/>
  <c r="AA346" i="1"/>
  <c r="Y346" i="1"/>
  <c r="DF346" i="1" l="1"/>
  <c r="DF354" i="1"/>
  <c r="AK353" i="1"/>
  <c r="DF353" i="1" s="1"/>
  <c r="AK351" i="1"/>
  <c r="AL351" i="1"/>
  <c r="AK348" i="1"/>
  <c r="DF348" i="1" s="1"/>
  <c r="AK357" i="1"/>
  <c r="AL357" i="1"/>
  <c r="AA432" i="1"/>
  <c r="AA431" i="1"/>
  <c r="AA433" i="1"/>
  <c r="AA26" i="1"/>
  <c r="AA27" i="1"/>
  <c r="AA295" i="1"/>
  <c r="AA296" i="1"/>
  <c r="AA297" i="1"/>
  <c r="AA298" i="1"/>
  <c r="AA299" i="1"/>
  <c r="AA121" i="1"/>
  <c r="AA125" i="1"/>
  <c r="AA316" i="1"/>
  <c r="AA317" i="1"/>
  <c r="AA318" i="1"/>
  <c r="AA320" i="1"/>
  <c r="AA322" i="1"/>
  <c r="AA169" i="1"/>
  <c r="AA170" i="1"/>
  <c r="AA340" i="1"/>
  <c r="AA345" i="1"/>
  <c r="Y432" i="1"/>
  <c r="Y431" i="1"/>
  <c r="Y433" i="1"/>
  <c r="Y26" i="1"/>
  <c r="Y27" i="1"/>
  <c r="Y295" i="1"/>
  <c r="Y296" i="1"/>
  <c r="Y297" i="1"/>
  <c r="Y298" i="1"/>
  <c r="Y299" i="1"/>
  <c r="Y121" i="1"/>
  <c r="Y125" i="1"/>
  <c r="Y316" i="1"/>
  <c r="Y317" i="1"/>
  <c r="Y318" i="1"/>
  <c r="Y320" i="1"/>
  <c r="Y322" i="1"/>
  <c r="Y169" i="1"/>
  <c r="Y170" i="1"/>
  <c r="Y340" i="1"/>
  <c r="Y345" i="1"/>
  <c r="DF357" i="1" l="1"/>
  <c r="DF351" i="1"/>
  <c r="DD345" i="1"/>
  <c r="DB345" i="1"/>
  <c r="CZ345" i="1"/>
  <c r="CX345" i="1"/>
  <c r="CV345" i="1"/>
  <c r="CT345" i="1"/>
  <c r="CR345" i="1"/>
  <c r="CP345" i="1"/>
  <c r="CN345" i="1"/>
  <c r="CL345" i="1"/>
  <c r="CJ345" i="1"/>
  <c r="CH345" i="1"/>
  <c r="CF345" i="1"/>
  <c r="CD345" i="1"/>
  <c r="CB345" i="1"/>
  <c r="BZ345" i="1"/>
  <c r="BX345" i="1"/>
  <c r="BV345" i="1"/>
  <c r="BT345" i="1"/>
  <c r="BR345" i="1"/>
  <c r="BP345" i="1"/>
  <c r="BN345" i="1"/>
  <c r="BL345" i="1"/>
  <c r="BJ345" i="1"/>
  <c r="BH345" i="1"/>
  <c r="BF345" i="1"/>
  <c r="BD345" i="1"/>
  <c r="BB345" i="1"/>
  <c r="AZ345" i="1"/>
  <c r="AX345" i="1"/>
  <c r="AV345" i="1"/>
  <c r="AT345" i="1"/>
  <c r="AL345" i="1"/>
  <c r="DD340" i="1"/>
  <c r="DB340" i="1"/>
  <c r="CZ340" i="1"/>
  <c r="CX340" i="1"/>
  <c r="CV340" i="1"/>
  <c r="CT340" i="1"/>
  <c r="CR340" i="1"/>
  <c r="CP340" i="1"/>
  <c r="CN340" i="1"/>
  <c r="CL340" i="1"/>
  <c r="CJ340" i="1"/>
  <c r="CH340" i="1"/>
  <c r="CF340" i="1"/>
  <c r="CD340" i="1"/>
  <c r="CB340" i="1"/>
  <c r="BZ340" i="1"/>
  <c r="BX340" i="1"/>
  <c r="BV340" i="1"/>
  <c r="BT340" i="1"/>
  <c r="BR340" i="1"/>
  <c r="BP340" i="1"/>
  <c r="BN340" i="1"/>
  <c r="BL340" i="1"/>
  <c r="BJ340" i="1"/>
  <c r="BH340" i="1"/>
  <c r="BF340" i="1"/>
  <c r="BD340" i="1"/>
  <c r="BB340" i="1"/>
  <c r="AZ340" i="1"/>
  <c r="AX340" i="1"/>
  <c r="AV340" i="1"/>
  <c r="AT340" i="1"/>
  <c r="AL340" i="1"/>
  <c r="AK345" i="1" l="1"/>
  <c r="DF345" i="1" s="1"/>
  <c r="AK340" i="1"/>
  <c r="DF340" i="1" s="1"/>
  <c r="CT432" i="1"/>
  <c r="CV432" i="1"/>
  <c r="CX432" i="1"/>
  <c r="CZ432" i="1"/>
  <c r="DB432" i="1"/>
  <c r="DD432" i="1"/>
  <c r="CT431" i="1"/>
  <c r="CV431" i="1"/>
  <c r="CX431" i="1"/>
  <c r="CZ431" i="1"/>
  <c r="DB431" i="1"/>
  <c r="DD431" i="1"/>
  <c r="CT433" i="1"/>
  <c r="CV433" i="1"/>
  <c r="CX433" i="1"/>
  <c r="CZ433" i="1"/>
  <c r="DB433" i="1"/>
  <c r="DD433" i="1"/>
  <c r="CT26" i="1"/>
  <c r="CV26" i="1"/>
  <c r="CX26" i="1"/>
  <c r="CZ26" i="1"/>
  <c r="DB26" i="1"/>
  <c r="DD26" i="1"/>
  <c r="CT27" i="1"/>
  <c r="CV27" i="1"/>
  <c r="CX27" i="1"/>
  <c r="CZ27" i="1"/>
  <c r="DB27" i="1"/>
  <c r="DD27" i="1"/>
  <c r="CT295" i="1"/>
  <c r="CV295" i="1"/>
  <c r="CX295" i="1"/>
  <c r="CZ295" i="1"/>
  <c r="DB295" i="1"/>
  <c r="DD295" i="1"/>
  <c r="CT296" i="1"/>
  <c r="CV296" i="1"/>
  <c r="CX296" i="1"/>
  <c r="CZ296" i="1"/>
  <c r="DB296" i="1"/>
  <c r="DD296" i="1"/>
  <c r="CT297" i="1"/>
  <c r="CV297" i="1"/>
  <c r="CX297" i="1"/>
  <c r="CZ297" i="1"/>
  <c r="DB297" i="1"/>
  <c r="DD297" i="1"/>
  <c r="CT298" i="1"/>
  <c r="CV298" i="1"/>
  <c r="CX298" i="1"/>
  <c r="CZ298" i="1"/>
  <c r="DB298" i="1"/>
  <c r="DD298" i="1"/>
  <c r="CT299" i="1"/>
  <c r="CV299" i="1"/>
  <c r="CX299" i="1"/>
  <c r="CZ299" i="1"/>
  <c r="DB299" i="1"/>
  <c r="DD299" i="1"/>
  <c r="CT121" i="1"/>
  <c r="CV121" i="1"/>
  <c r="CX121" i="1"/>
  <c r="CZ121" i="1"/>
  <c r="DB121" i="1"/>
  <c r="DD121" i="1"/>
  <c r="CT125" i="1"/>
  <c r="CV125" i="1"/>
  <c r="CX125" i="1"/>
  <c r="CZ125" i="1"/>
  <c r="DB125" i="1"/>
  <c r="DD125" i="1"/>
  <c r="CT316" i="1"/>
  <c r="CV316" i="1"/>
  <c r="CX316" i="1"/>
  <c r="CZ316" i="1"/>
  <c r="DB316" i="1"/>
  <c r="DD316" i="1"/>
  <c r="CT317" i="1"/>
  <c r="CV317" i="1"/>
  <c r="CX317" i="1"/>
  <c r="CZ317" i="1"/>
  <c r="DB317" i="1"/>
  <c r="DD317" i="1"/>
  <c r="CT318" i="1"/>
  <c r="CV318" i="1"/>
  <c r="CX318" i="1"/>
  <c r="CZ318" i="1"/>
  <c r="DB318" i="1"/>
  <c r="DD318" i="1"/>
  <c r="CT320" i="1"/>
  <c r="CV320" i="1"/>
  <c r="CX320" i="1"/>
  <c r="CZ320" i="1"/>
  <c r="DB320" i="1"/>
  <c r="DD320" i="1"/>
  <c r="CT322" i="1"/>
  <c r="CV322" i="1"/>
  <c r="CX322" i="1"/>
  <c r="CZ322" i="1"/>
  <c r="DB322" i="1"/>
  <c r="DD322" i="1"/>
  <c r="CT169" i="1"/>
  <c r="CV169" i="1"/>
  <c r="CX169" i="1"/>
  <c r="CZ169" i="1"/>
  <c r="DB169" i="1"/>
  <c r="DD169" i="1"/>
  <c r="CT170" i="1"/>
  <c r="CV170" i="1"/>
  <c r="CX170" i="1"/>
  <c r="CZ170" i="1"/>
  <c r="DB170" i="1"/>
  <c r="DD170" i="1"/>
  <c r="CP432" i="1"/>
  <c r="CR432" i="1"/>
  <c r="CP431" i="1"/>
  <c r="CR431" i="1"/>
  <c r="CP433" i="1"/>
  <c r="CR433" i="1"/>
  <c r="CP26" i="1"/>
  <c r="CR26" i="1"/>
  <c r="CP27" i="1"/>
  <c r="CR27" i="1"/>
  <c r="CP295" i="1"/>
  <c r="CR295" i="1"/>
  <c r="CP296" i="1"/>
  <c r="CR296" i="1"/>
  <c r="CP297" i="1"/>
  <c r="CR297" i="1"/>
  <c r="CP298" i="1"/>
  <c r="CR298" i="1"/>
  <c r="CP299" i="1"/>
  <c r="CR299" i="1"/>
  <c r="CP121" i="1"/>
  <c r="CR121" i="1"/>
  <c r="CP125" i="1"/>
  <c r="CR125" i="1"/>
  <c r="CP316" i="1"/>
  <c r="CR316" i="1"/>
  <c r="CP317" i="1"/>
  <c r="CR317" i="1"/>
  <c r="CP318" i="1"/>
  <c r="CR318" i="1"/>
  <c r="CP320" i="1"/>
  <c r="CR320" i="1"/>
  <c r="CP322" i="1"/>
  <c r="CR322" i="1"/>
  <c r="CP169" i="1"/>
  <c r="CR169" i="1"/>
  <c r="CP170" i="1"/>
  <c r="CR170" i="1"/>
  <c r="CH432" i="1"/>
  <c r="CJ432" i="1"/>
  <c r="CL432" i="1"/>
  <c r="CN432" i="1"/>
  <c r="CH431" i="1"/>
  <c r="CJ431" i="1"/>
  <c r="CL431" i="1"/>
  <c r="CN431" i="1"/>
  <c r="CH433" i="1"/>
  <c r="CJ433" i="1"/>
  <c r="CL433" i="1"/>
  <c r="CN433" i="1"/>
  <c r="CH26" i="1"/>
  <c r="CJ26" i="1"/>
  <c r="CL26" i="1"/>
  <c r="CN26" i="1"/>
  <c r="CH27" i="1"/>
  <c r="CJ27" i="1"/>
  <c r="CL27" i="1"/>
  <c r="CN27" i="1"/>
  <c r="CH295" i="1"/>
  <c r="CJ295" i="1"/>
  <c r="CL295" i="1"/>
  <c r="CN295" i="1"/>
  <c r="CH296" i="1"/>
  <c r="CJ296" i="1"/>
  <c r="CL296" i="1"/>
  <c r="CN296" i="1"/>
  <c r="CH297" i="1"/>
  <c r="CJ297" i="1"/>
  <c r="CL297" i="1"/>
  <c r="CN297" i="1"/>
  <c r="CH298" i="1"/>
  <c r="CJ298" i="1"/>
  <c r="CL298" i="1"/>
  <c r="CN298" i="1"/>
  <c r="CH299" i="1"/>
  <c r="CJ299" i="1"/>
  <c r="CL299" i="1"/>
  <c r="CN299" i="1"/>
  <c r="CH121" i="1"/>
  <c r="CJ121" i="1"/>
  <c r="CL121" i="1"/>
  <c r="CN121" i="1"/>
  <c r="CH125" i="1"/>
  <c r="CJ125" i="1"/>
  <c r="CL125" i="1"/>
  <c r="CN125" i="1"/>
  <c r="CH316" i="1"/>
  <c r="CJ316" i="1"/>
  <c r="CL316" i="1"/>
  <c r="CN316" i="1"/>
  <c r="CH317" i="1"/>
  <c r="CJ317" i="1"/>
  <c r="CL317" i="1"/>
  <c r="CN317" i="1"/>
  <c r="CH318" i="1"/>
  <c r="CJ318" i="1"/>
  <c r="CL318" i="1"/>
  <c r="CN318" i="1"/>
  <c r="CH320" i="1"/>
  <c r="CJ320" i="1"/>
  <c r="CL320" i="1"/>
  <c r="CN320" i="1"/>
  <c r="CH322" i="1"/>
  <c r="CJ322" i="1"/>
  <c r="CL322" i="1"/>
  <c r="CN322" i="1"/>
  <c r="CH169" i="1"/>
  <c r="CJ169" i="1"/>
  <c r="CL169" i="1"/>
  <c r="CN169" i="1"/>
  <c r="CH170" i="1"/>
  <c r="CJ170" i="1"/>
  <c r="CL170" i="1"/>
  <c r="CN170" i="1"/>
  <c r="CD26" i="1"/>
  <c r="CD27" i="1"/>
  <c r="CD295" i="1"/>
  <c r="CD296" i="1"/>
  <c r="CD297" i="1"/>
  <c r="CD298" i="1"/>
  <c r="CD299" i="1"/>
  <c r="CD121" i="1"/>
  <c r="CD125" i="1"/>
  <c r="CD316" i="1"/>
  <c r="CD317" i="1"/>
  <c r="CD318" i="1"/>
  <c r="CD320" i="1"/>
  <c r="CD322" i="1"/>
  <c r="CD169" i="1"/>
  <c r="CD170" i="1"/>
  <c r="BZ432" i="1"/>
  <c r="CB432" i="1"/>
  <c r="BZ431" i="1"/>
  <c r="CB431" i="1"/>
  <c r="BZ433" i="1"/>
  <c r="CB433" i="1"/>
  <c r="BZ26" i="1"/>
  <c r="CB26" i="1"/>
  <c r="BZ27" i="1"/>
  <c r="CB27" i="1"/>
  <c r="BZ295" i="1"/>
  <c r="CB295" i="1"/>
  <c r="BZ296" i="1"/>
  <c r="CB296" i="1"/>
  <c r="BZ297" i="1"/>
  <c r="CB297" i="1"/>
  <c r="BZ298" i="1"/>
  <c r="CB298" i="1"/>
  <c r="BZ299" i="1"/>
  <c r="CB299" i="1"/>
  <c r="BZ121" i="1"/>
  <c r="CB121" i="1"/>
  <c r="BZ125" i="1"/>
  <c r="CB125" i="1"/>
  <c r="BZ316" i="1"/>
  <c r="CB316" i="1"/>
  <c r="BZ317" i="1"/>
  <c r="CB317" i="1"/>
  <c r="BZ318" i="1"/>
  <c r="CB318" i="1"/>
  <c r="BZ320" i="1"/>
  <c r="CB320" i="1"/>
  <c r="BZ322" i="1"/>
  <c r="CB322" i="1"/>
  <c r="BZ169" i="1"/>
  <c r="CB169" i="1"/>
  <c r="BZ170" i="1"/>
  <c r="CB170" i="1"/>
  <c r="BV432" i="1"/>
  <c r="BX432" i="1"/>
  <c r="BV431" i="1"/>
  <c r="BX431" i="1"/>
  <c r="BV433" i="1"/>
  <c r="BX433" i="1"/>
  <c r="BV26" i="1"/>
  <c r="BX26" i="1"/>
  <c r="BV27" i="1"/>
  <c r="BX27" i="1"/>
  <c r="BV295" i="1"/>
  <c r="BX295" i="1"/>
  <c r="BV296" i="1"/>
  <c r="BX296" i="1"/>
  <c r="BV297" i="1"/>
  <c r="BX297" i="1"/>
  <c r="BV298" i="1"/>
  <c r="BX298" i="1"/>
  <c r="BV299" i="1"/>
  <c r="BX299" i="1"/>
  <c r="BV121" i="1"/>
  <c r="BX121" i="1"/>
  <c r="BV125" i="1"/>
  <c r="BX125" i="1"/>
  <c r="BV316" i="1"/>
  <c r="BX316" i="1"/>
  <c r="BV317" i="1"/>
  <c r="BX317" i="1"/>
  <c r="BV318" i="1"/>
  <c r="BX318" i="1"/>
  <c r="BV320" i="1"/>
  <c r="BX320" i="1"/>
  <c r="BV322" i="1"/>
  <c r="BX322" i="1"/>
  <c r="BV169" i="1"/>
  <c r="BX169" i="1"/>
  <c r="BV170" i="1"/>
  <c r="BX170" i="1"/>
  <c r="BR432" i="1"/>
  <c r="BT432" i="1"/>
  <c r="BR431" i="1"/>
  <c r="BT431" i="1"/>
  <c r="BR433" i="1"/>
  <c r="BT433" i="1"/>
  <c r="BR26" i="1"/>
  <c r="BT26" i="1"/>
  <c r="BR27" i="1"/>
  <c r="BT27" i="1"/>
  <c r="BR295" i="1"/>
  <c r="BT295" i="1"/>
  <c r="BR296" i="1"/>
  <c r="BT296" i="1"/>
  <c r="BR297" i="1"/>
  <c r="BT297" i="1"/>
  <c r="BR298" i="1"/>
  <c r="BT298" i="1"/>
  <c r="BR299" i="1"/>
  <c r="BT299" i="1"/>
  <c r="BR121" i="1"/>
  <c r="BT121" i="1"/>
  <c r="BR125" i="1"/>
  <c r="BT125" i="1"/>
  <c r="BR316" i="1"/>
  <c r="BT316" i="1"/>
  <c r="BR317" i="1"/>
  <c r="BT317" i="1"/>
  <c r="BR318" i="1"/>
  <c r="BT318" i="1"/>
  <c r="BR320" i="1"/>
  <c r="BT320" i="1"/>
  <c r="BR322" i="1"/>
  <c r="BT322" i="1"/>
  <c r="BR169" i="1"/>
  <c r="BT169" i="1"/>
  <c r="BR170" i="1"/>
  <c r="BT170" i="1"/>
  <c r="BN432" i="1"/>
  <c r="BP432" i="1"/>
  <c r="BN431" i="1"/>
  <c r="BP431" i="1"/>
  <c r="BN433" i="1"/>
  <c r="BP433" i="1"/>
  <c r="BN26" i="1"/>
  <c r="BP26" i="1"/>
  <c r="BN27" i="1"/>
  <c r="BP27" i="1"/>
  <c r="BN295" i="1"/>
  <c r="BP295" i="1"/>
  <c r="BN296" i="1"/>
  <c r="BP296" i="1"/>
  <c r="BN297" i="1"/>
  <c r="BP297" i="1"/>
  <c r="BN298" i="1"/>
  <c r="BP298" i="1"/>
  <c r="BN299" i="1"/>
  <c r="BP299" i="1"/>
  <c r="BN121" i="1"/>
  <c r="BP121" i="1"/>
  <c r="BN125" i="1"/>
  <c r="BP125" i="1"/>
  <c r="BN316" i="1"/>
  <c r="BP316" i="1"/>
  <c r="BN317" i="1"/>
  <c r="BP317" i="1"/>
  <c r="BN318" i="1"/>
  <c r="BP318" i="1"/>
  <c r="BN320" i="1"/>
  <c r="BP320" i="1"/>
  <c r="BN322" i="1"/>
  <c r="BP322" i="1"/>
  <c r="BN169" i="1"/>
  <c r="BP169" i="1"/>
  <c r="BN170" i="1"/>
  <c r="BP170" i="1"/>
  <c r="BJ432" i="1"/>
  <c r="BJ431" i="1"/>
  <c r="BJ433" i="1"/>
  <c r="BJ26" i="1"/>
  <c r="BJ27" i="1"/>
  <c r="BJ295" i="1"/>
  <c r="BJ296" i="1"/>
  <c r="BJ297" i="1"/>
  <c r="BJ298" i="1"/>
  <c r="BJ299" i="1"/>
  <c r="BJ121" i="1"/>
  <c r="BJ125" i="1"/>
  <c r="BJ316" i="1"/>
  <c r="BJ317" i="1"/>
  <c r="BJ318" i="1"/>
  <c r="BJ320" i="1"/>
  <c r="BJ322" i="1"/>
  <c r="BJ169" i="1"/>
  <c r="BJ170" i="1"/>
  <c r="BF432" i="1"/>
  <c r="BF431" i="1"/>
  <c r="BF433" i="1"/>
  <c r="BF26" i="1"/>
  <c r="BF27" i="1"/>
  <c r="BF295" i="1"/>
  <c r="BF296" i="1"/>
  <c r="BF297" i="1"/>
  <c r="BF298" i="1"/>
  <c r="BF299" i="1"/>
  <c r="BF121" i="1"/>
  <c r="BF125" i="1"/>
  <c r="BF316" i="1"/>
  <c r="BF317" i="1"/>
  <c r="BF318" i="1"/>
  <c r="BF320" i="1"/>
  <c r="BF322" i="1"/>
  <c r="BF169" i="1"/>
  <c r="BF170" i="1"/>
  <c r="BB435" i="1"/>
  <c r="BD435" i="1"/>
  <c r="BB436" i="1"/>
  <c r="BD436" i="1"/>
  <c r="BB437" i="1"/>
  <c r="BD437" i="1"/>
  <c r="BB438" i="1"/>
  <c r="BD438" i="1"/>
  <c r="BB439" i="1"/>
  <c r="BD439" i="1"/>
  <c r="BB429" i="1"/>
  <c r="BD429" i="1"/>
  <c r="BB430" i="1"/>
  <c r="BD430" i="1"/>
  <c r="BB432" i="1"/>
  <c r="BD432" i="1"/>
  <c r="BB431" i="1"/>
  <c r="BD431" i="1"/>
  <c r="BB433" i="1"/>
  <c r="BD433" i="1"/>
  <c r="BB26" i="1"/>
  <c r="BD26" i="1"/>
  <c r="BB27" i="1"/>
  <c r="BD27" i="1"/>
  <c r="BB295" i="1"/>
  <c r="BD295" i="1"/>
  <c r="BB296" i="1"/>
  <c r="BD296" i="1"/>
  <c r="BB297" i="1"/>
  <c r="BD297" i="1"/>
  <c r="BB298" i="1"/>
  <c r="BD298" i="1"/>
  <c r="BB299" i="1"/>
  <c r="BD299" i="1"/>
  <c r="BB121" i="1"/>
  <c r="BD121" i="1"/>
  <c r="BB125" i="1"/>
  <c r="BD125" i="1"/>
  <c r="BB316" i="1"/>
  <c r="BD316" i="1"/>
  <c r="BB317" i="1"/>
  <c r="BD317" i="1"/>
  <c r="BB318" i="1"/>
  <c r="BD318" i="1"/>
  <c r="BB320" i="1"/>
  <c r="BD320" i="1"/>
  <c r="BB322" i="1"/>
  <c r="BD322" i="1"/>
  <c r="BB169" i="1"/>
  <c r="BD169" i="1"/>
  <c r="BB170" i="1"/>
  <c r="BD170" i="1"/>
  <c r="AZ435" i="1"/>
  <c r="AZ436" i="1"/>
  <c r="AZ437" i="1"/>
  <c r="AZ438" i="1"/>
  <c r="AZ439" i="1"/>
  <c r="AZ429" i="1"/>
  <c r="AZ430" i="1"/>
  <c r="AZ432" i="1"/>
  <c r="AZ431" i="1"/>
  <c r="AZ433" i="1"/>
  <c r="AZ26" i="1"/>
  <c r="AZ27" i="1"/>
  <c r="AZ295" i="1"/>
  <c r="AZ296" i="1"/>
  <c r="AZ297" i="1"/>
  <c r="AZ298" i="1"/>
  <c r="AZ299" i="1"/>
  <c r="AZ121" i="1"/>
  <c r="AZ125" i="1"/>
  <c r="AZ316" i="1"/>
  <c r="AZ317" i="1"/>
  <c r="AZ318" i="1"/>
  <c r="AZ320" i="1"/>
  <c r="AZ322" i="1"/>
  <c r="AZ169" i="1"/>
  <c r="AZ170" i="1"/>
  <c r="AX435" i="1"/>
  <c r="AX436" i="1"/>
  <c r="AX437" i="1"/>
  <c r="AX438" i="1"/>
  <c r="AX439" i="1"/>
  <c r="AX429" i="1"/>
  <c r="AX430" i="1"/>
  <c r="AX432" i="1"/>
  <c r="AX431" i="1"/>
  <c r="AX433" i="1"/>
  <c r="AX26" i="1"/>
  <c r="AX27" i="1"/>
  <c r="AX295" i="1"/>
  <c r="AX296" i="1"/>
  <c r="AX297" i="1"/>
  <c r="AX298" i="1"/>
  <c r="AX299" i="1"/>
  <c r="AX121" i="1"/>
  <c r="AX125" i="1"/>
  <c r="AX316" i="1"/>
  <c r="AX317" i="1"/>
  <c r="AX318" i="1"/>
  <c r="AX320" i="1"/>
  <c r="AX322" i="1"/>
  <c r="AX169" i="1"/>
  <c r="AX170" i="1"/>
  <c r="AV438" i="1"/>
  <c r="AV439" i="1"/>
  <c r="AV429" i="1"/>
  <c r="AV430" i="1"/>
  <c r="AV432" i="1"/>
  <c r="AV431" i="1"/>
  <c r="AV433" i="1"/>
  <c r="AV26" i="1"/>
  <c r="AV27" i="1"/>
  <c r="AV295" i="1"/>
  <c r="AV296" i="1"/>
  <c r="AV297" i="1"/>
  <c r="AV298" i="1"/>
  <c r="AV299" i="1"/>
  <c r="AV121" i="1"/>
  <c r="AV125" i="1"/>
  <c r="AV316" i="1"/>
  <c r="AV317" i="1"/>
  <c r="AV318" i="1"/>
  <c r="AV320" i="1"/>
  <c r="AV322" i="1"/>
  <c r="AV169" i="1"/>
  <c r="AV170" i="1"/>
  <c r="AT270" i="1"/>
  <c r="AT271" i="1"/>
  <c r="AT272" i="1"/>
  <c r="AT273" i="1"/>
  <c r="AT274" i="1"/>
  <c r="AT275" i="1"/>
  <c r="AT276" i="1"/>
  <c r="AT300" i="1"/>
  <c r="AT294" i="1"/>
  <c r="AT293" i="1"/>
  <c r="AT389" i="1"/>
  <c r="AT391" i="1"/>
  <c r="AT383" i="1"/>
  <c r="AT384" i="1"/>
  <c r="AT385" i="1"/>
  <c r="AT390" i="1"/>
  <c r="AT393" i="1"/>
  <c r="AT395" i="1"/>
  <c r="AT396" i="1"/>
  <c r="AT397" i="1"/>
  <c r="AT392" i="1"/>
  <c r="AT394" i="1"/>
  <c r="AT399" i="1"/>
  <c r="AT40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91" i="1"/>
  <c r="AT99" i="1"/>
  <c r="AT132" i="1"/>
  <c r="AT95" i="1"/>
  <c r="AT118" i="1"/>
  <c r="AT126" i="1"/>
  <c r="AT103" i="1"/>
  <c r="AT87" i="1"/>
  <c r="AT83" i="1"/>
  <c r="AT109" i="1"/>
  <c r="AT122" i="1"/>
  <c r="AT142" i="1"/>
  <c r="AT148" i="1"/>
  <c r="AT166" i="1"/>
  <c r="AT145" i="1"/>
  <c r="AT157" i="1"/>
  <c r="AT163" i="1"/>
  <c r="AT151" i="1"/>
  <c r="AT139" i="1"/>
  <c r="AT136" i="1"/>
  <c r="AT154" i="1"/>
  <c r="AT160" i="1"/>
  <c r="AT92" i="1"/>
  <c r="AT100" i="1"/>
  <c r="AT133" i="1"/>
  <c r="AT96" i="1"/>
  <c r="AT119" i="1"/>
  <c r="AT127" i="1"/>
  <c r="AT104" i="1"/>
  <c r="AT88" i="1"/>
  <c r="AT84" i="1"/>
  <c r="AT110" i="1"/>
  <c r="AT123" i="1"/>
  <c r="AT143" i="1"/>
  <c r="AT149" i="1"/>
  <c r="AT167" i="1"/>
  <c r="AT146" i="1"/>
  <c r="AT158" i="1"/>
  <c r="AT164" i="1"/>
  <c r="AT152" i="1"/>
  <c r="AT140" i="1"/>
  <c r="AT137" i="1"/>
  <c r="AT155" i="1"/>
  <c r="AT161" i="1"/>
  <c r="AT93" i="1"/>
  <c r="AT101" i="1"/>
  <c r="AT134" i="1"/>
  <c r="AT97" i="1"/>
  <c r="AT120" i="1"/>
  <c r="AT128" i="1"/>
  <c r="AT105" i="1"/>
  <c r="AT89" i="1"/>
  <c r="AT85" i="1"/>
  <c r="AT111" i="1"/>
  <c r="AT124" i="1"/>
  <c r="AT113" i="1"/>
  <c r="AT114" i="1"/>
  <c r="AT440" i="1"/>
  <c r="AT441" i="1"/>
  <c r="AT442" i="1"/>
  <c r="AT443" i="1"/>
  <c r="AT444" i="1"/>
  <c r="AT445" i="1"/>
  <c r="AT446" i="1"/>
  <c r="AT434" i="1"/>
  <c r="AT435" i="1"/>
  <c r="AT436" i="1"/>
  <c r="AT437" i="1"/>
  <c r="AT438" i="1"/>
  <c r="AT439" i="1"/>
  <c r="AT429" i="1"/>
  <c r="AT430" i="1"/>
  <c r="AT432" i="1"/>
  <c r="AT431" i="1"/>
  <c r="AT433" i="1"/>
  <c r="AT26" i="1"/>
  <c r="AT27" i="1"/>
  <c r="AT295" i="1"/>
  <c r="AT296" i="1"/>
  <c r="AT297" i="1"/>
  <c r="AT298" i="1"/>
  <c r="AT299" i="1"/>
  <c r="AT121" i="1"/>
  <c r="AT125" i="1"/>
  <c r="AT316" i="1"/>
  <c r="AT317" i="1"/>
  <c r="AT318" i="1"/>
  <c r="AT320" i="1"/>
  <c r="AT322" i="1"/>
  <c r="AT169" i="1"/>
  <c r="AT170" i="1"/>
  <c r="AI170" i="1"/>
  <c r="AI169" i="1"/>
  <c r="AI322" i="1"/>
  <c r="AI320" i="1"/>
  <c r="AI318" i="1"/>
  <c r="AI317" i="1"/>
  <c r="AI316" i="1"/>
  <c r="AI125" i="1"/>
  <c r="AI121" i="1"/>
  <c r="AI299" i="1"/>
  <c r="AI298" i="1"/>
  <c r="AI297" i="1"/>
  <c r="AI296" i="1"/>
  <c r="AI295" i="1"/>
  <c r="AI27" i="1"/>
  <c r="AI26" i="1"/>
  <c r="AL318" i="1" l="1"/>
  <c r="AL26" i="1"/>
  <c r="AL297" i="1"/>
  <c r="AL125" i="1"/>
  <c r="AL320" i="1"/>
  <c r="AL296" i="1"/>
  <c r="AL27" i="1"/>
  <c r="AL298" i="1"/>
  <c r="AL316" i="1"/>
  <c r="AL322" i="1"/>
  <c r="AL295" i="1"/>
  <c r="AL299" i="1"/>
  <c r="AL317" i="1"/>
  <c r="AL169" i="1"/>
  <c r="AL121" i="1"/>
  <c r="AL170" i="1"/>
  <c r="AK26" i="1"/>
  <c r="AK27" i="1"/>
  <c r="AK295" i="1"/>
  <c r="DF295" i="1" s="1"/>
  <c r="AK296" i="1"/>
  <c r="AK297" i="1"/>
  <c r="AK298" i="1"/>
  <c r="AK299" i="1"/>
  <c r="AK121" i="1"/>
  <c r="AK125" i="1"/>
  <c r="AK316" i="1"/>
  <c r="AK317" i="1"/>
  <c r="AK318" i="1"/>
  <c r="AK320" i="1"/>
  <c r="DF320" i="1" s="1"/>
  <c r="AK322" i="1"/>
  <c r="DF322" i="1" s="1"/>
  <c r="AK169" i="1"/>
  <c r="DF169" i="1" s="1"/>
  <c r="AK170" i="1"/>
  <c r="DF170" i="1" s="1"/>
  <c r="DF318" i="1" l="1"/>
  <c r="DF317" i="1"/>
  <c r="DF121" i="1"/>
  <c r="DF316" i="1"/>
  <c r="DF298" i="1"/>
  <c r="DF27" i="1"/>
  <c r="DF297" i="1"/>
  <c r="DF296" i="1"/>
  <c r="DF299" i="1"/>
  <c r="DF26" i="1"/>
  <c r="DF125" i="1"/>
  <c r="CD433" i="1"/>
  <c r="DF433" i="1" s="1"/>
  <c r="CD431" i="1"/>
  <c r="DF431" i="1" s="1"/>
  <c r="CD432" i="1"/>
  <c r="DF432" i="1" s="1"/>
  <c r="J124" i="1" l="1"/>
  <c r="J111" i="1"/>
  <c r="J85" i="1"/>
  <c r="J89" i="1"/>
  <c r="J105" i="1"/>
  <c r="J128" i="1"/>
  <c r="J120" i="1"/>
  <c r="J97" i="1"/>
  <c r="J134" i="1"/>
  <c r="J101" i="1"/>
  <c r="J93" i="1"/>
  <c r="J161" i="1"/>
  <c r="J155" i="1"/>
  <c r="J137" i="1"/>
  <c r="J140" i="1"/>
  <c r="J152" i="1"/>
  <c r="J164" i="1"/>
  <c r="J158" i="1"/>
  <c r="J146" i="1"/>
  <c r="J167" i="1"/>
  <c r="J149" i="1"/>
  <c r="J143" i="1"/>
  <c r="J123" i="1"/>
  <c r="J110" i="1"/>
  <c r="J84" i="1"/>
  <c r="J88" i="1"/>
  <c r="J104" i="1"/>
  <c r="J127" i="1"/>
  <c r="J119" i="1"/>
  <c r="J96" i="1"/>
  <c r="J133" i="1"/>
  <c r="J100" i="1"/>
  <c r="J92" i="1"/>
  <c r="J160" i="1"/>
  <c r="J154" i="1"/>
  <c r="J136" i="1"/>
  <c r="J139" i="1"/>
  <c r="J151" i="1"/>
  <c r="J163" i="1"/>
  <c r="J157" i="1"/>
  <c r="J145" i="1"/>
  <c r="J166" i="1"/>
  <c r="J148" i="1"/>
  <c r="J142" i="1"/>
  <c r="J122" i="1"/>
  <c r="J109" i="1"/>
  <c r="J83" i="1"/>
  <c r="J87" i="1"/>
  <c r="J103" i="1"/>
  <c r="J126" i="1"/>
  <c r="J118" i="1"/>
  <c r="J95" i="1"/>
  <c r="J132" i="1"/>
  <c r="J99" i="1"/>
  <c r="J91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305" i="1"/>
  <c r="J307" i="1"/>
  <c r="J323" i="1"/>
  <c r="J315" i="1"/>
  <c r="J306" i="1"/>
  <c r="J308" i="1"/>
  <c r="J304" i="1"/>
  <c r="J325" i="1"/>
  <c r="J309" i="1"/>
  <c r="J303" i="1"/>
  <c r="J302" i="1"/>
  <c r="J301" i="1"/>
  <c r="J428" i="1"/>
  <c r="J427" i="1"/>
  <c r="J426" i="1"/>
  <c r="J425" i="1"/>
  <c r="J424" i="1"/>
  <c r="J423" i="1"/>
  <c r="J417" i="1"/>
  <c r="J414" i="1"/>
  <c r="J422" i="1"/>
  <c r="J421" i="1"/>
  <c r="J418" i="1"/>
  <c r="J415" i="1"/>
  <c r="J405" i="1"/>
  <c r="J398" i="1"/>
  <c r="J408" i="1"/>
  <c r="J407" i="1"/>
  <c r="J406" i="1"/>
  <c r="J399" i="1"/>
  <c r="J394" i="1"/>
  <c r="J392" i="1"/>
  <c r="J397" i="1"/>
  <c r="J396" i="1"/>
  <c r="J395" i="1"/>
  <c r="J393" i="1"/>
  <c r="J390" i="1"/>
  <c r="J385" i="1"/>
  <c r="J384" i="1"/>
  <c r="J383" i="1"/>
  <c r="J391" i="1"/>
  <c r="J389" i="1"/>
  <c r="J293" i="1"/>
  <c r="J294" i="1"/>
  <c r="J300" i="1"/>
  <c r="J276" i="1"/>
  <c r="J275" i="1"/>
  <c r="J274" i="1"/>
  <c r="J273" i="1"/>
  <c r="J272" i="1"/>
  <c r="J271" i="1"/>
  <c r="J270" i="1"/>
  <c r="J7" i="1"/>
  <c r="J6" i="1"/>
  <c r="J5" i="1"/>
  <c r="J4" i="1"/>
  <c r="J3" i="1"/>
  <c r="J2" i="1"/>
  <c r="J252" i="1"/>
  <c r="J251" i="1"/>
  <c r="J250" i="1"/>
  <c r="J249" i="1"/>
  <c r="J248" i="1"/>
  <c r="J247" i="1"/>
  <c r="J22" i="1"/>
  <c r="J175" i="1"/>
  <c r="J188" i="1"/>
  <c r="J181" i="1"/>
  <c r="J174" i="1"/>
  <c r="J344" i="1"/>
  <c r="J402" i="1"/>
  <c r="J404" i="1"/>
  <c r="J77" i="1"/>
  <c r="J343" i="1"/>
  <c r="J401" i="1"/>
  <c r="J403" i="1"/>
  <c r="J76" i="1"/>
  <c r="J342" i="1"/>
  <c r="J400" i="1"/>
  <c r="J330" i="1"/>
  <c r="J19" i="1"/>
  <c r="J75" i="1"/>
  <c r="J196" i="1"/>
  <c r="J378" i="1"/>
  <c r="J372" i="1"/>
  <c r="J246" i="1"/>
  <c r="J221" i="1"/>
  <c r="J220" i="1"/>
  <c r="J254" i="1"/>
  <c r="J253" i="1"/>
  <c r="J218" i="1"/>
  <c r="J217" i="1"/>
  <c r="J216" i="1"/>
  <c r="J72" i="1"/>
  <c r="J336" i="1"/>
  <c r="J14" i="1"/>
  <c r="J13" i="1"/>
  <c r="J21" i="1"/>
  <c r="J382" i="1"/>
  <c r="J381" i="1"/>
  <c r="J379" i="1"/>
  <c r="J377" i="1"/>
  <c r="J375" i="1"/>
  <c r="J373" i="1"/>
  <c r="J229" i="1"/>
  <c r="J235" i="1"/>
  <c r="J239" i="1"/>
  <c r="J241" i="1"/>
  <c r="J231" i="1"/>
  <c r="J237" i="1"/>
  <c r="J227" i="1"/>
  <c r="J233" i="1"/>
  <c r="J279" i="1"/>
  <c r="J285" i="1"/>
  <c r="J289" i="1"/>
  <c r="J291" i="1"/>
  <c r="J281" i="1"/>
  <c r="J287" i="1"/>
  <c r="J277" i="1"/>
  <c r="J283" i="1"/>
  <c r="J371" i="1"/>
  <c r="J370" i="1"/>
  <c r="J369" i="1"/>
  <c r="J367" i="1"/>
  <c r="J366" i="1"/>
  <c r="J365" i="1"/>
  <c r="J364" i="1"/>
  <c r="J363" i="1"/>
  <c r="J362" i="1"/>
  <c r="J361" i="1"/>
  <c r="J360" i="1"/>
  <c r="J359" i="1"/>
  <c r="J358" i="1"/>
  <c r="J356" i="1"/>
  <c r="J230" i="1"/>
  <c r="J236" i="1"/>
  <c r="J240" i="1"/>
  <c r="J242" i="1"/>
  <c r="J232" i="1"/>
  <c r="J238" i="1"/>
  <c r="J228" i="1"/>
  <c r="J234" i="1"/>
  <c r="J280" i="1"/>
  <c r="J286" i="1"/>
  <c r="J290" i="1"/>
  <c r="J292" i="1"/>
  <c r="J282" i="1"/>
  <c r="J288" i="1"/>
  <c r="J278" i="1"/>
  <c r="J284" i="1"/>
  <c r="J355" i="1"/>
  <c r="J352" i="1"/>
  <c r="J350" i="1"/>
  <c r="J349" i="1"/>
  <c r="J347" i="1"/>
  <c r="J341" i="1"/>
  <c r="J338" i="1"/>
  <c r="J337" i="1"/>
  <c r="J186" i="1"/>
  <c r="J245" i="1"/>
  <c r="J269" i="1"/>
  <c r="J168" i="1"/>
  <c r="J159" i="1"/>
  <c r="J150" i="1"/>
  <c r="J141" i="1"/>
  <c r="J131" i="1"/>
  <c r="J117" i="1"/>
  <c r="J112" i="1"/>
  <c r="J108" i="1"/>
  <c r="J107" i="1"/>
  <c r="J106" i="1"/>
  <c r="J94" i="1"/>
  <c r="J90" i="1"/>
  <c r="J86" i="1"/>
  <c r="J80" i="1"/>
  <c r="J73" i="1"/>
  <c r="J71" i="1"/>
  <c r="J70" i="1"/>
  <c r="J69" i="1"/>
  <c r="J66" i="1"/>
  <c r="J63" i="1"/>
  <c r="J60" i="1"/>
  <c r="J57" i="1"/>
  <c r="J54" i="1"/>
  <c r="J51" i="1"/>
  <c r="J48" i="1"/>
  <c r="J47" i="1"/>
  <c r="J46" i="1"/>
  <c r="J45" i="1"/>
  <c r="J42" i="1"/>
  <c r="J41" i="1"/>
  <c r="J40" i="1"/>
  <c r="J39" i="1"/>
  <c r="J36" i="1"/>
  <c r="J35" i="1"/>
  <c r="J34" i="1"/>
  <c r="J33" i="1"/>
  <c r="J11" i="1"/>
  <c r="J321" i="1"/>
  <c r="J328" i="1"/>
  <c r="J264" i="1"/>
  <c r="J263" i="1"/>
  <c r="J262" i="1"/>
  <c r="J261" i="1"/>
  <c r="J260" i="1"/>
  <c r="J259" i="1"/>
  <c r="J258" i="1"/>
  <c r="J257" i="1"/>
  <c r="J192" i="1"/>
  <c r="J190" i="1"/>
  <c r="J187" i="1"/>
  <c r="J185" i="1"/>
  <c r="J184" i="1"/>
  <c r="J183" i="1"/>
  <c r="J182" i="1"/>
  <c r="J180" i="1"/>
  <c r="J179" i="1"/>
  <c r="J178" i="1"/>
  <c r="J177" i="1"/>
  <c r="J176" i="1"/>
  <c r="J173" i="1"/>
  <c r="J172" i="1"/>
  <c r="J171" i="1"/>
  <c r="J334" i="1"/>
  <c r="J420" i="1"/>
  <c r="J202" i="1"/>
  <c r="J82" i="1"/>
  <c r="J10" i="1"/>
  <c r="J412" i="1"/>
  <c r="J312" i="1"/>
  <c r="J319" i="1"/>
  <c r="J193" i="1"/>
  <c r="J189" i="1"/>
  <c r="J199" i="1"/>
  <c r="J195" i="1"/>
  <c r="J380" i="1"/>
  <c r="J314" i="1"/>
  <c r="J326" i="1"/>
  <c r="J191" i="1"/>
  <c r="J376" i="1"/>
  <c r="J374" i="1"/>
  <c r="J333" i="1"/>
  <c r="J419" i="1"/>
  <c r="J201" i="1"/>
  <c r="J81" i="1"/>
  <c r="J9" i="1"/>
  <c r="J410" i="1"/>
  <c r="J332" i="1"/>
  <c r="J416" i="1"/>
  <c r="J413" i="1"/>
  <c r="J411" i="1"/>
  <c r="J409" i="1"/>
  <c r="J74" i="1"/>
  <c r="J17" i="1"/>
  <c r="J16" i="1"/>
  <c r="J268" i="1"/>
  <c r="J165" i="1"/>
  <c r="J162" i="1"/>
  <c r="J156" i="1"/>
  <c r="J153" i="1"/>
  <c r="J147" i="1"/>
  <c r="J144" i="1"/>
  <c r="J138" i="1"/>
  <c r="J135" i="1"/>
  <c r="J130" i="1"/>
  <c r="J129" i="1"/>
  <c r="J116" i="1"/>
  <c r="J115" i="1"/>
  <c r="J102" i="1"/>
  <c r="J98" i="1"/>
  <c r="J79" i="1"/>
  <c r="J78" i="1"/>
  <c r="J68" i="1"/>
  <c r="J67" i="1"/>
  <c r="J266" i="1"/>
  <c r="J256" i="1"/>
  <c r="J267" i="1"/>
  <c r="J244" i="1"/>
  <c r="J243" i="1"/>
  <c r="J226" i="1"/>
  <c r="J225" i="1"/>
  <c r="J265" i="1"/>
  <c r="J255" i="1"/>
  <c r="J223" i="1"/>
  <c r="J224" i="1"/>
  <c r="J222" i="1"/>
  <c r="J219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0" i="1"/>
  <c r="J198" i="1"/>
  <c r="J194" i="1"/>
  <c r="J335" i="1"/>
  <c r="J329" i="1"/>
  <c r="J327" i="1"/>
  <c r="J65" i="1"/>
  <c r="J64" i="1"/>
  <c r="J62" i="1"/>
  <c r="J61" i="1"/>
  <c r="J59" i="1"/>
  <c r="J58" i="1"/>
  <c r="J56" i="1"/>
  <c r="J55" i="1"/>
  <c r="J53" i="1"/>
  <c r="J52" i="1"/>
  <c r="J50" i="1"/>
  <c r="J49" i="1"/>
  <c r="J44" i="1"/>
  <c r="J43" i="1"/>
  <c r="J38" i="1"/>
  <c r="J37" i="1"/>
  <c r="J32" i="1"/>
  <c r="J31" i="1"/>
  <c r="J30" i="1"/>
  <c r="J29" i="1"/>
  <c r="J28" i="1"/>
  <c r="J25" i="1"/>
  <c r="J24" i="1"/>
  <c r="J23" i="1"/>
  <c r="J20" i="1"/>
  <c r="J18" i="1"/>
  <c r="J15" i="1"/>
  <c r="J12" i="1"/>
  <c r="J8" i="1"/>
  <c r="E3" i="6"/>
  <c r="E2" i="6"/>
  <c r="Y445" i="1" l="1"/>
  <c r="AA445" i="1"/>
  <c r="Y446" i="1"/>
  <c r="AA446" i="1"/>
  <c r="Y434" i="1"/>
  <c r="AA434" i="1"/>
  <c r="Y435" i="1"/>
  <c r="AA435" i="1"/>
  <c r="Y436" i="1"/>
  <c r="AA436" i="1"/>
  <c r="Y437" i="1"/>
  <c r="AA437" i="1"/>
  <c r="Y438" i="1"/>
  <c r="AA438" i="1"/>
  <c r="Y439" i="1"/>
  <c r="AA439" i="1"/>
  <c r="Y429" i="1"/>
  <c r="AA429" i="1"/>
  <c r="Y430" i="1"/>
  <c r="AA430" i="1"/>
  <c r="CD434" i="1" l="1"/>
  <c r="CF434" i="1"/>
  <c r="CH434" i="1"/>
  <c r="CD435" i="1"/>
  <c r="CF435" i="1"/>
  <c r="CH435" i="1"/>
  <c r="CD436" i="1"/>
  <c r="CF436" i="1"/>
  <c r="CH436" i="1"/>
  <c r="CD437" i="1"/>
  <c r="CF437" i="1"/>
  <c r="CH437" i="1"/>
  <c r="CD438" i="1"/>
  <c r="CF438" i="1"/>
  <c r="CH438" i="1"/>
  <c r="CD439" i="1"/>
  <c r="CF439" i="1"/>
  <c r="CH439" i="1"/>
  <c r="CD429" i="1"/>
  <c r="CF429" i="1"/>
  <c r="CH429" i="1"/>
  <c r="CD430" i="1"/>
  <c r="CF430" i="1"/>
  <c r="CH430" i="1"/>
  <c r="BF434" i="1"/>
  <c r="BF435" i="1"/>
  <c r="BF436" i="1"/>
  <c r="BF437" i="1"/>
  <c r="BF438" i="1"/>
  <c r="BF439" i="1"/>
  <c r="BF429" i="1"/>
  <c r="BF430" i="1"/>
  <c r="BJ434" i="1"/>
  <c r="BJ435" i="1"/>
  <c r="BJ436" i="1"/>
  <c r="BJ437" i="1"/>
  <c r="BJ438" i="1"/>
  <c r="BJ439" i="1"/>
  <c r="BJ429" i="1"/>
  <c r="BJ430" i="1"/>
  <c r="CJ434" i="1"/>
  <c r="CL434" i="1"/>
  <c r="CN434" i="1"/>
  <c r="CP434" i="1"/>
  <c r="CR434" i="1"/>
  <c r="CT434" i="1"/>
  <c r="CV434" i="1"/>
  <c r="CX434" i="1"/>
  <c r="CZ434" i="1"/>
  <c r="DB434" i="1"/>
  <c r="DD434" i="1"/>
  <c r="CJ435" i="1"/>
  <c r="CL435" i="1"/>
  <c r="CN435" i="1"/>
  <c r="CP435" i="1"/>
  <c r="CR435" i="1"/>
  <c r="CT435" i="1"/>
  <c r="CV435" i="1"/>
  <c r="CX435" i="1"/>
  <c r="CZ435" i="1"/>
  <c r="DB435" i="1"/>
  <c r="DD435" i="1"/>
  <c r="CJ436" i="1"/>
  <c r="CL436" i="1"/>
  <c r="CN436" i="1"/>
  <c r="CP436" i="1"/>
  <c r="CR436" i="1"/>
  <c r="CT436" i="1"/>
  <c r="CV436" i="1"/>
  <c r="CX436" i="1"/>
  <c r="CZ436" i="1"/>
  <c r="DB436" i="1"/>
  <c r="DD436" i="1"/>
  <c r="CJ437" i="1"/>
  <c r="CL437" i="1"/>
  <c r="CN437" i="1"/>
  <c r="CP437" i="1"/>
  <c r="CR437" i="1"/>
  <c r="CT437" i="1"/>
  <c r="CV437" i="1"/>
  <c r="CX437" i="1"/>
  <c r="CZ437" i="1"/>
  <c r="DB437" i="1"/>
  <c r="DD437" i="1"/>
  <c r="CJ438" i="1"/>
  <c r="CL438" i="1"/>
  <c r="CN438" i="1"/>
  <c r="CP438" i="1"/>
  <c r="CR438" i="1"/>
  <c r="CT438" i="1"/>
  <c r="CV438" i="1"/>
  <c r="CX438" i="1"/>
  <c r="CZ438" i="1"/>
  <c r="DB438" i="1"/>
  <c r="DD438" i="1"/>
  <c r="CJ439" i="1"/>
  <c r="CL439" i="1"/>
  <c r="CN439" i="1"/>
  <c r="CP439" i="1"/>
  <c r="CR439" i="1"/>
  <c r="CT439" i="1"/>
  <c r="CV439" i="1"/>
  <c r="CX439" i="1"/>
  <c r="CZ439" i="1"/>
  <c r="DB439" i="1"/>
  <c r="DD439" i="1"/>
  <c r="CJ429" i="1"/>
  <c r="CL429" i="1"/>
  <c r="CN429" i="1"/>
  <c r="CP429" i="1"/>
  <c r="CR429" i="1"/>
  <c r="CT429" i="1"/>
  <c r="CV429" i="1"/>
  <c r="CX429" i="1"/>
  <c r="CZ429" i="1"/>
  <c r="DB429" i="1"/>
  <c r="DD429" i="1"/>
  <c r="CJ430" i="1"/>
  <c r="CL430" i="1"/>
  <c r="CN430" i="1"/>
  <c r="CP430" i="1"/>
  <c r="CR430" i="1"/>
  <c r="CT430" i="1"/>
  <c r="CV430" i="1"/>
  <c r="CX430" i="1"/>
  <c r="CZ430" i="1"/>
  <c r="DB430" i="1"/>
  <c r="DD430" i="1"/>
  <c r="BN434" i="1"/>
  <c r="BP434" i="1"/>
  <c r="BR434" i="1"/>
  <c r="BT434" i="1"/>
  <c r="BV434" i="1"/>
  <c r="BX434" i="1"/>
  <c r="BZ434" i="1"/>
  <c r="CB434" i="1"/>
  <c r="BN435" i="1"/>
  <c r="BP435" i="1"/>
  <c r="BR435" i="1"/>
  <c r="BT435" i="1"/>
  <c r="BV435" i="1"/>
  <c r="BX435" i="1"/>
  <c r="BZ435" i="1"/>
  <c r="CB435" i="1"/>
  <c r="BN436" i="1"/>
  <c r="BP436" i="1"/>
  <c r="BR436" i="1"/>
  <c r="BT436" i="1"/>
  <c r="BV436" i="1"/>
  <c r="BX436" i="1"/>
  <c r="BZ436" i="1"/>
  <c r="CB436" i="1"/>
  <c r="BN437" i="1"/>
  <c r="BP437" i="1"/>
  <c r="BR437" i="1"/>
  <c r="BT437" i="1"/>
  <c r="BV437" i="1"/>
  <c r="BX437" i="1"/>
  <c r="BZ437" i="1"/>
  <c r="CB437" i="1"/>
  <c r="BN438" i="1"/>
  <c r="BP438" i="1"/>
  <c r="BR438" i="1"/>
  <c r="BT438" i="1"/>
  <c r="BV438" i="1"/>
  <c r="BX438" i="1"/>
  <c r="BZ438" i="1"/>
  <c r="CB438" i="1"/>
  <c r="BN439" i="1"/>
  <c r="BP439" i="1"/>
  <c r="BR439" i="1"/>
  <c r="BT439" i="1"/>
  <c r="BV439" i="1"/>
  <c r="BX439" i="1"/>
  <c r="BZ439" i="1"/>
  <c r="CB439" i="1"/>
  <c r="BN429" i="1"/>
  <c r="BP429" i="1"/>
  <c r="BR429" i="1"/>
  <c r="BT429" i="1"/>
  <c r="BV429" i="1"/>
  <c r="BX429" i="1"/>
  <c r="BZ429" i="1"/>
  <c r="CB429" i="1"/>
  <c r="BN430" i="1"/>
  <c r="BP430" i="1"/>
  <c r="BR430" i="1"/>
  <c r="BT430" i="1"/>
  <c r="BV430" i="1"/>
  <c r="BX430" i="1"/>
  <c r="BZ430" i="1"/>
  <c r="CB430" i="1"/>
  <c r="AV434" i="1"/>
  <c r="AX434" i="1"/>
  <c r="AZ434" i="1"/>
  <c r="BB434" i="1"/>
  <c r="BD434" i="1"/>
  <c r="AV435" i="1"/>
  <c r="AV436" i="1"/>
  <c r="AV437" i="1"/>
  <c r="DF435" i="1" l="1"/>
  <c r="DF437" i="1"/>
  <c r="DF430" i="1"/>
  <c r="DF429" i="1"/>
  <c r="DF436" i="1"/>
  <c r="DF439" i="1"/>
  <c r="DF438" i="1"/>
  <c r="DF434" i="1"/>
  <c r="DD446" i="1"/>
  <c r="DB446" i="1"/>
  <c r="CZ446" i="1"/>
  <c r="CX446" i="1"/>
  <c r="CV446" i="1"/>
  <c r="CT446" i="1"/>
  <c r="CR446" i="1"/>
  <c r="CP446" i="1"/>
  <c r="CN446" i="1"/>
  <c r="CL446" i="1"/>
  <c r="CJ446" i="1"/>
  <c r="CH446" i="1"/>
  <c r="CF446" i="1"/>
  <c r="CD446" i="1"/>
  <c r="CB446" i="1"/>
  <c r="BZ446" i="1"/>
  <c r="BX446" i="1"/>
  <c r="BV446" i="1"/>
  <c r="BT446" i="1"/>
  <c r="BR446" i="1"/>
  <c r="BP446" i="1"/>
  <c r="BN446" i="1"/>
  <c r="BL446" i="1"/>
  <c r="BJ446" i="1"/>
  <c r="BH446" i="1"/>
  <c r="BF446" i="1"/>
  <c r="BD446" i="1"/>
  <c r="BB446" i="1"/>
  <c r="AZ446" i="1"/>
  <c r="AX446" i="1"/>
  <c r="AV446" i="1"/>
  <c r="AI446" i="1"/>
  <c r="AL446" i="1" s="1"/>
  <c r="C446" i="1"/>
  <c r="DD442" i="1"/>
  <c r="DB442" i="1"/>
  <c r="CZ442" i="1"/>
  <c r="CX442" i="1"/>
  <c r="CV442" i="1"/>
  <c r="CT442" i="1"/>
  <c r="CR442" i="1"/>
  <c r="CP442" i="1"/>
  <c r="CN442" i="1"/>
  <c r="CL442" i="1"/>
  <c r="CJ442" i="1"/>
  <c r="CH442" i="1"/>
  <c r="CF442" i="1"/>
  <c r="CD442" i="1"/>
  <c r="CB442" i="1"/>
  <c r="BZ442" i="1"/>
  <c r="BX442" i="1"/>
  <c r="BV442" i="1"/>
  <c r="BT442" i="1"/>
  <c r="BR442" i="1"/>
  <c r="BP442" i="1"/>
  <c r="BN442" i="1"/>
  <c r="BL442" i="1"/>
  <c r="BJ442" i="1"/>
  <c r="BH442" i="1"/>
  <c r="BF442" i="1"/>
  <c r="BD442" i="1"/>
  <c r="BB442" i="1"/>
  <c r="AZ442" i="1"/>
  <c r="AX442" i="1"/>
  <c r="AV442" i="1"/>
  <c r="AI442" i="1"/>
  <c r="AL442" i="1" s="1"/>
  <c r="AA442" i="1"/>
  <c r="Y442" i="1"/>
  <c r="C442" i="1"/>
  <c r="DD441" i="1"/>
  <c r="DB441" i="1"/>
  <c r="CZ441" i="1"/>
  <c r="CX441" i="1"/>
  <c r="CV441" i="1"/>
  <c r="CT441" i="1"/>
  <c r="CR441" i="1"/>
  <c r="CP441" i="1"/>
  <c r="CN441" i="1"/>
  <c r="CL441" i="1"/>
  <c r="CJ441" i="1"/>
  <c r="CH441" i="1"/>
  <c r="CF441" i="1"/>
  <c r="CD441" i="1"/>
  <c r="CB441" i="1"/>
  <c r="BZ441" i="1"/>
  <c r="BX441" i="1"/>
  <c r="BV441" i="1"/>
  <c r="BT441" i="1"/>
  <c r="BR441" i="1"/>
  <c r="BP441" i="1"/>
  <c r="BN441" i="1"/>
  <c r="BL441" i="1"/>
  <c r="BJ441" i="1"/>
  <c r="BH441" i="1"/>
  <c r="BF441" i="1"/>
  <c r="BD441" i="1"/>
  <c r="BB441" i="1"/>
  <c r="AZ441" i="1"/>
  <c r="AX441" i="1"/>
  <c r="AV441" i="1"/>
  <c r="AI441" i="1"/>
  <c r="AL441" i="1" s="1"/>
  <c r="AA441" i="1"/>
  <c r="Y441" i="1"/>
  <c r="C441" i="1"/>
  <c r="DD445" i="1"/>
  <c r="DB445" i="1"/>
  <c r="CZ445" i="1"/>
  <c r="CX445" i="1"/>
  <c r="CV445" i="1"/>
  <c r="CT445" i="1"/>
  <c r="CR445" i="1"/>
  <c r="CP445" i="1"/>
  <c r="CN445" i="1"/>
  <c r="CL445" i="1"/>
  <c r="CJ445" i="1"/>
  <c r="CH445" i="1"/>
  <c r="CF445" i="1"/>
  <c r="CD445" i="1"/>
  <c r="CB445" i="1"/>
  <c r="BZ445" i="1"/>
  <c r="BX445" i="1"/>
  <c r="BV445" i="1"/>
  <c r="BT445" i="1"/>
  <c r="BR445" i="1"/>
  <c r="BP445" i="1"/>
  <c r="BN445" i="1"/>
  <c r="BL445" i="1"/>
  <c r="BJ445" i="1"/>
  <c r="BH445" i="1"/>
  <c r="BF445" i="1"/>
  <c r="BD445" i="1"/>
  <c r="BB445" i="1"/>
  <c r="AZ445" i="1"/>
  <c r="AX445" i="1"/>
  <c r="AV445" i="1"/>
  <c r="AI445" i="1"/>
  <c r="AL445" i="1" s="1"/>
  <c r="DD444" i="1"/>
  <c r="DB444" i="1"/>
  <c r="CZ444" i="1"/>
  <c r="CX444" i="1"/>
  <c r="CV444" i="1"/>
  <c r="CT444" i="1"/>
  <c r="CR444" i="1"/>
  <c r="CP444" i="1"/>
  <c r="CN444" i="1"/>
  <c r="CL444" i="1"/>
  <c r="CJ444" i="1"/>
  <c r="CH444" i="1"/>
  <c r="CF444" i="1"/>
  <c r="CD444" i="1"/>
  <c r="CB444" i="1"/>
  <c r="BZ444" i="1"/>
  <c r="BX444" i="1"/>
  <c r="BV444" i="1"/>
  <c r="BT444" i="1"/>
  <c r="BR444" i="1"/>
  <c r="BP444" i="1"/>
  <c r="BN444" i="1"/>
  <c r="BL444" i="1"/>
  <c r="BJ444" i="1"/>
  <c r="BH444" i="1"/>
  <c r="BF444" i="1"/>
  <c r="BD444" i="1"/>
  <c r="BB444" i="1"/>
  <c r="AZ444" i="1"/>
  <c r="AX444" i="1"/>
  <c r="AV444" i="1"/>
  <c r="AI444" i="1"/>
  <c r="AL444" i="1" s="1"/>
  <c r="DD443" i="1"/>
  <c r="DB443" i="1"/>
  <c r="CZ443" i="1"/>
  <c r="CX443" i="1"/>
  <c r="CV443" i="1"/>
  <c r="CT443" i="1"/>
  <c r="CR443" i="1"/>
  <c r="CP443" i="1"/>
  <c r="CN443" i="1"/>
  <c r="CL443" i="1"/>
  <c r="CJ443" i="1"/>
  <c r="CH443" i="1"/>
  <c r="CF443" i="1"/>
  <c r="CD443" i="1"/>
  <c r="CB443" i="1"/>
  <c r="BZ443" i="1"/>
  <c r="BX443" i="1"/>
  <c r="BV443" i="1"/>
  <c r="BT443" i="1"/>
  <c r="BR443" i="1"/>
  <c r="BP443" i="1"/>
  <c r="BN443" i="1"/>
  <c r="BL443" i="1"/>
  <c r="BJ443" i="1"/>
  <c r="BH443" i="1"/>
  <c r="BF443" i="1"/>
  <c r="BD443" i="1"/>
  <c r="BB443" i="1"/>
  <c r="AZ443" i="1"/>
  <c r="AX443" i="1"/>
  <c r="AV443" i="1"/>
  <c r="AI443" i="1"/>
  <c r="AK443" i="1" s="1"/>
  <c r="DD440" i="1"/>
  <c r="DB440" i="1"/>
  <c r="CZ440" i="1"/>
  <c r="CX440" i="1"/>
  <c r="CV440" i="1"/>
  <c r="CT440" i="1"/>
  <c r="CR440" i="1"/>
  <c r="CP440" i="1"/>
  <c r="CN440" i="1"/>
  <c r="CL440" i="1"/>
  <c r="CJ440" i="1"/>
  <c r="CH440" i="1"/>
  <c r="CF440" i="1"/>
  <c r="CD440" i="1"/>
  <c r="CB440" i="1"/>
  <c r="BZ440" i="1"/>
  <c r="BX440" i="1"/>
  <c r="BV440" i="1"/>
  <c r="BT440" i="1"/>
  <c r="BR440" i="1"/>
  <c r="BP440" i="1"/>
  <c r="BN440" i="1"/>
  <c r="BL440" i="1"/>
  <c r="BJ440" i="1"/>
  <c r="BH440" i="1"/>
  <c r="BF440" i="1"/>
  <c r="BD440" i="1"/>
  <c r="BB440" i="1"/>
  <c r="AZ440" i="1"/>
  <c r="AX440" i="1"/>
  <c r="AV440" i="1"/>
  <c r="AI440" i="1"/>
  <c r="AL440" i="1" s="1"/>
  <c r="DD114" i="1"/>
  <c r="DB114" i="1"/>
  <c r="CZ114" i="1"/>
  <c r="CX114" i="1"/>
  <c r="CV114" i="1"/>
  <c r="CT114" i="1"/>
  <c r="CR114" i="1"/>
  <c r="CP114" i="1"/>
  <c r="CN114" i="1"/>
  <c r="CL114" i="1"/>
  <c r="CJ114" i="1"/>
  <c r="CH114" i="1"/>
  <c r="CF114" i="1"/>
  <c r="CD114" i="1"/>
  <c r="CB114" i="1"/>
  <c r="BZ114" i="1"/>
  <c r="BX114" i="1"/>
  <c r="BV114" i="1"/>
  <c r="BT114" i="1"/>
  <c r="BR114" i="1"/>
  <c r="BP114" i="1"/>
  <c r="BN114" i="1"/>
  <c r="BL114" i="1"/>
  <c r="BJ114" i="1"/>
  <c r="BH114" i="1"/>
  <c r="BF114" i="1"/>
  <c r="BD114" i="1"/>
  <c r="BB114" i="1"/>
  <c r="AZ114" i="1"/>
  <c r="AX114" i="1"/>
  <c r="AV114" i="1"/>
  <c r="AI114" i="1"/>
  <c r="AL114" i="1" s="1"/>
  <c r="DD113" i="1"/>
  <c r="DB113" i="1"/>
  <c r="CZ113" i="1"/>
  <c r="CX113" i="1"/>
  <c r="CV113" i="1"/>
  <c r="CT113" i="1"/>
  <c r="CR113" i="1"/>
  <c r="CP113" i="1"/>
  <c r="CN113" i="1"/>
  <c r="CL113" i="1"/>
  <c r="CJ113" i="1"/>
  <c r="CH113" i="1"/>
  <c r="CF113" i="1"/>
  <c r="CD113" i="1"/>
  <c r="CB113" i="1"/>
  <c r="BZ113" i="1"/>
  <c r="BX113" i="1"/>
  <c r="BV113" i="1"/>
  <c r="BT113" i="1"/>
  <c r="BR113" i="1"/>
  <c r="BP113" i="1"/>
  <c r="BN113" i="1"/>
  <c r="BL113" i="1"/>
  <c r="BJ113" i="1"/>
  <c r="BH113" i="1"/>
  <c r="BF113" i="1"/>
  <c r="BD113" i="1"/>
  <c r="BB113" i="1"/>
  <c r="AZ113" i="1"/>
  <c r="AX113" i="1"/>
  <c r="AV113" i="1"/>
  <c r="AI113" i="1"/>
  <c r="AL113" i="1" s="1"/>
  <c r="AA444" i="1"/>
  <c r="Y444" i="1"/>
  <c r="AA443" i="1"/>
  <c r="Y443" i="1"/>
  <c r="AA440" i="1"/>
  <c r="Y440" i="1"/>
  <c r="AA114" i="1"/>
  <c r="Y114" i="1"/>
  <c r="C443" i="1"/>
  <c r="C444" i="1"/>
  <c r="C445" i="1"/>
  <c r="C440" i="1"/>
  <c r="C271" i="1"/>
  <c r="C272" i="1"/>
  <c r="C273" i="1"/>
  <c r="C274" i="1"/>
  <c r="C275" i="1"/>
  <c r="C276" i="1"/>
  <c r="C300" i="1"/>
  <c r="C294" i="1"/>
  <c r="C293" i="1"/>
  <c r="C389" i="1"/>
  <c r="C391" i="1"/>
  <c r="C383" i="1"/>
  <c r="C384" i="1"/>
  <c r="C385" i="1"/>
  <c r="C390" i="1"/>
  <c r="C393" i="1"/>
  <c r="C395" i="1"/>
  <c r="C396" i="1"/>
  <c r="C397" i="1"/>
  <c r="C392" i="1"/>
  <c r="C394" i="1"/>
  <c r="C399" i="1"/>
  <c r="C406" i="1"/>
  <c r="C407" i="1"/>
  <c r="C408" i="1"/>
  <c r="C398" i="1"/>
  <c r="C405" i="1"/>
  <c r="C415" i="1"/>
  <c r="C418" i="1"/>
  <c r="C421" i="1"/>
  <c r="C422" i="1"/>
  <c r="C414" i="1"/>
  <c r="C417" i="1"/>
  <c r="C423" i="1"/>
  <c r="C424" i="1"/>
  <c r="C425" i="1"/>
  <c r="C426" i="1"/>
  <c r="C427" i="1"/>
  <c r="C428" i="1"/>
  <c r="C301" i="1"/>
  <c r="C302" i="1"/>
  <c r="C303" i="1"/>
  <c r="C309" i="1"/>
  <c r="C325" i="1"/>
  <c r="C304" i="1"/>
  <c r="C308" i="1"/>
  <c r="C306" i="1"/>
  <c r="C315" i="1"/>
  <c r="C323" i="1"/>
  <c r="C307" i="1"/>
  <c r="C305" i="1"/>
  <c r="C270" i="1"/>
  <c r="C114" i="1"/>
  <c r="Y113" i="1"/>
  <c r="AA113" i="1"/>
  <c r="C113" i="1"/>
  <c r="DE307" i="1" l="1"/>
  <c r="DE308" i="1"/>
  <c r="DE303" i="1"/>
  <c r="DE427" i="1"/>
  <c r="DE423" i="1"/>
  <c r="DE421" i="1"/>
  <c r="DE398" i="1"/>
  <c r="DE399" i="1"/>
  <c r="DE396" i="1"/>
  <c r="DE385" i="1"/>
  <c r="DE389" i="1"/>
  <c r="DE276" i="1"/>
  <c r="DE272" i="1"/>
  <c r="DE444" i="1"/>
  <c r="DE446" i="1"/>
  <c r="DE305" i="1"/>
  <c r="DE309" i="1"/>
  <c r="DE422" i="1"/>
  <c r="DE406" i="1"/>
  <c r="DE390" i="1"/>
  <c r="DE300" i="1"/>
  <c r="DE273" i="1"/>
  <c r="DE445" i="1"/>
  <c r="DE114" i="1"/>
  <c r="DE323" i="1"/>
  <c r="DE304" i="1"/>
  <c r="DE302" i="1"/>
  <c r="DE426" i="1"/>
  <c r="DE417" i="1"/>
  <c r="DE418" i="1"/>
  <c r="DE408" i="1"/>
  <c r="DE394" i="1"/>
  <c r="DE395" i="1"/>
  <c r="DE384" i="1"/>
  <c r="DE293" i="1"/>
  <c r="DE275" i="1"/>
  <c r="DE271" i="1"/>
  <c r="DE443" i="1"/>
  <c r="DE442" i="1"/>
  <c r="DE306" i="1"/>
  <c r="DE428" i="1"/>
  <c r="DE424" i="1"/>
  <c r="DE405" i="1"/>
  <c r="DE397" i="1"/>
  <c r="DE391" i="1"/>
  <c r="DE113" i="1"/>
  <c r="DE270" i="1"/>
  <c r="DE315" i="1"/>
  <c r="DE325" i="1"/>
  <c r="DE301" i="1"/>
  <c r="DE425" i="1"/>
  <c r="DE414" i="1"/>
  <c r="DE415" i="1"/>
  <c r="DE407" i="1"/>
  <c r="DE392" i="1"/>
  <c r="DE393" i="1"/>
  <c r="DE383" i="1"/>
  <c r="DE294" i="1"/>
  <c r="DE274" i="1"/>
  <c r="DE440" i="1"/>
  <c r="DE441" i="1"/>
  <c r="AK446" i="1"/>
  <c r="DF446" i="1" s="1"/>
  <c r="AK442" i="1"/>
  <c r="DF442" i="1" s="1"/>
  <c r="AK440" i="1"/>
  <c r="DF440" i="1" s="1"/>
  <c r="AK441" i="1"/>
  <c r="DF441" i="1" s="1"/>
  <c r="AL443" i="1"/>
  <c r="DF443" i="1" s="1"/>
  <c r="AK113" i="1"/>
  <c r="DF113" i="1" s="1"/>
  <c r="AK444" i="1"/>
  <c r="DF444" i="1" s="1"/>
  <c r="AK445" i="1"/>
  <c r="DF445" i="1" s="1"/>
  <c r="AK114" i="1"/>
  <c r="DF114" i="1" s="1"/>
  <c r="C124" i="1"/>
  <c r="C111" i="1"/>
  <c r="C85" i="1"/>
  <c r="C89" i="1"/>
  <c r="C105" i="1"/>
  <c r="C128" i="1"/>
  <c r="C120" i="1"/>
  <c r="C97" i="1"/>
  <c r="C134" i="1"/>
  <c r="C101" i="1"/>
  <c r="C93" i="1"/>
  <c r="DD124" i="1"/>
  <c r="DB124" i="1"/>
  <c r="CZ124" i="1"/>
  <c r="CX124" i="1"/>
  <c r="CV124" i="1"/>
  <c r="CT124" i="1"/>
  <c r="CR124" i="1"/>
  <c r="CP124" i="1"/>
  <c r="CN124" i="1"/>
  <c r="CL124" i="1"/>
  <c r="CJ124" i="1"/>
  <c r="CH124" i="1"/>
  <c r="CF124" i="1"/>
  <c r="CD124" i="1"/>
  <c r="CB124" i="1"/>
  <c r="BZ124" i="1"/>
  <c r="BX124" i="1"/>
  <c r="BV124" i="1"/>
  <c r="BT124" i="1"/>
  <c r="BR124" i="1"/>
  <c r="BP124" i="1"/>
  <c r="BN124" i="1"/>
  <c r="BL124" i="1"/>
  <c r="BJ124" i="1"/>
  <c r="BH124" i="1"/>
  <c r="BF124" i="1"/>
  <c r="BD124" i="1"/>
  <c r="BB124" i="1"/>
  <c r="AZ124" i="1"/>
  <c r="AX124" i="1"/>
  <c r="AV124" i="1"/>
  <c r="AI124" i="1"/>
  <c r="AA124" i="1"/>
  <c r="Y124" i="1"/>
  <c r="DD111" i="1"/>
  <c r="DB111" i="1"/>
  <c r="CZ111" i="1"/>
  <c r="CX111" i="1"/>
  <c r="CV111" i="1"/>
  <c r="CT111" i="1"/>
  <c r="CR111" i="1"/>
  <c r="CP111" i="1"/>
  <c r="CN111" i="1"/>
  <c r="CL111" i="1"/>
  <c r="CJ111" i="1"/>
  <c r="CH111" i="1"/>
  <c r="CF111" i="1"/>
  <c r="CD111" i="1"/>
  <c r="CB111" i="1"/>
  <c r="BZ111" i="1"/>
  <c r="BX111" i="1"/>
  <c r="BV111" i="1"/>
  <c r="BT111" i="1"/>
  <c r="BR111" i="1"/>
  <c r="BP111" i="1"/>
  <c r="BN111" i="1"/>
  <c r="BL111" i="1"/>
  <c r="BJ111" i="1"/>
  <c r="BH111" i="1"/>
  <c r="BF111" i="1"/>
  <c r="BD111" i="1"/>
  <c r="BB111" i="1"/>
  <c r="AZ111" i="1"/>
  <c r="AX111" i="1"/>
  <c r="AV111" i="1"/>
  <c r="AI111" i="1"/>
  <c r="AL111" i="1" s="1"/>
  <c r="AA111" i="1"/>
  <c r="Y111" i="1"/>
  <c r="DD85" i="1"/>
  <c r="DB85" i="1"/>
  <c r="CZ85" i="1"/>
  <c r="CX85" i="1"/>
  <c r="CV85" i="1"/>
  <c r="CT85" i="1"/>
  <c r="CR85" i="1"/>
  <c r="CP85" i="1"/>
  <c r="CN85" i="1"/>
  <c r="CL85" i="1"/>
  <c r="CJ85" i="1"/>
  <c r="CH85" i="1"/>
  <c r="CF85" i="1"/>
  <c r="CD85" i="1"/>
  <c r="CB85" i="1"/>
  <c r="BZ85" i="1"/>
  <c r="BX85" i="1"/>
  <c r="BV85" i="1"/>
  <c r="BT85" i="1"/>
  <c r="BR85" i="1"/>
  <c r="BP85" i="1"/>
  <c r="BN85" i="1"/>
  <c r="BL85" i="1"/>
  <c r="BJ85" i="1"/>
  <c r="BH85" i="1"/>
  <c r="BF85" i="1"/>
  <c r="BD85" i="1"/>
  <c r="BB85" i="1"/>
  <c r="AZ85" i="1"/>
  <c r="AX85" i="1"/>
  <c r="AV85" i="1"/>
  <c r="AI85" i="1"/>
  <c r="AL85" i="1" s="1"/>
  <c r="AA85" i="1"/>
  <c r="Y85" i="1"/>
  <c r="DD89" i="1"/>
  <c r="DB89" i="1"/>
  <c r="CZ89" i="1"/>
  <c r="CX89" i="1"/>
  <c r="CV89" i="1"/>
  <c r="CT89" i="1"/>
  <c r="CR89" i="1"/>
  <c r="CP89" i="1"/>
  <c r="CN89" i="1"/>
  <c r="CL89" i="1"/>
  <c r="CJ89" i="1"/>
  <c r="CH89" i="1"/>
  <c r="CF89" i="1"/>
  <c r="CD89" i="1"/>
  <c r="CB89" i="1"/>
  <c r="BZ89" i="1"/>
  <c r="BX89" i="1"/>
  <c r="BV89" i="1"/>
  <c r="BT89" i="1"/>
  <c r="BR89" i="1"/>
  <c r="BP89" i="1"/>
  <c r="BN89" i="1"/>
  <c r="BL89" i="1"/>
  <c r="BJ89" i="1"/>
  <c r="BH89" i="1"/>
  <c r="BF89" i="1"/>
  <c r="BD89" i="1"/>
  <c r="BB89" i="1"/>
  <c r="AZ89" i="1"/>
  <c r="AX89" i="1"/>
  <c r="AV89" i="1"/>
  <c r="AI89" i="1"/>
  <c r="AL89" i="1" s="1"/>
  <c r="AA89" i="1"/>
  <c r="Y89" i="1"/>
  <c r="DD105" i="1"/>
  <c r="DB105" i="1"/>
  <c r="CZ105" i="1"/>
  <c r="CX105" i="1"/>
  <c r="CV105" i="1"/>
  <c r="CT105" i="1"/>
  <c r="CR105" i="1"/>
  <c r="CP105" i="1"/>
  <c r="CN105" i="1"/>
  <c r="CL105" i="1"/>
  <c r="CJ105" i="1"/>
  <c r="CH105" i="1"/>
  <c r="CF105" i="1"/>
  <c r="CD105" i="1"/>
  <c r="CB105" i="1"/>
  <c r="BZ105" i="1"/>
  <c r="BX105" i="1"/>
  <c r="BV105" i="1"/>
  <c r="BT105" i="1"/>
  <c r="BR105" i="1"/>
  <c r="BP105" i="1"/>
  <c r="BN105" i="1"/>
  <c r="BL105" i="1"/>
  <c r="BJ105" i="1"/>
  <c r="BH105" i="1"/>
  <c r="BF105" i="1"/>
  <c r="BD105" i="1"/>
  <c r="BB105" i="1"/>
  <c r="AZ105" i="1"/>
  <c r="AX105" i="1"/>
  <c r="AV105" i="1"/>
  <c r="AI105" i="1"/>
  <c r="AA105" i="1"/>
  <c r="Y105" i="1"/>
  <c r="DD128" i="1"/>
  <c r="DB128" i="1"/>
  <c r="CZ128" i="1"/>
  <c r="CX128" i="1"/>
  <c r="CV128" i="1"/>
  <c r="CT128" i="1"/>
  <c r="CR128" i="1"/>
  <c r="CP128" i="1"/>
  <c r="CN128" i="1"/>
  <c r="CL128" i="1"/>
  <c r="CJ128" i="1"/>
  <c r="CH128" i="1"/>
  <c r="CF128" i="1"/>
  <c r="CD128" i="1"/>
  <c r="CB128" i="1"/>
  <c r="BZ128" i="1"/>
  <c r="BX128" i="1"/>
  <c r="BV128" i="1"/>
  <c r="BT128" i="1"/>
  <c r="BR128" i="1"/>
  <c r="BP128" i="1"/>
  <c r="BN128" i="1"/>
  <c r="BL128" i="1"/>
  <c r="BJ128" i="1"/>
  <c r="BH128" i="1"/>
  <c r="BF128" i="1"/>
  <c r="BD128" i="1"/>
  <c r="BB128" i="1"/>
  <c r="AZ128" i="1"/>
  <c r="AX128" i="1"/>
  <c r="AV128" i="1"/>
  <c r="AI128" i="1"/>
  <c r="AK128" i="1" s="1"/>
  <c r="AA128" i="1"/>
  <c r="Y128" i="1"/>
  <c r="DD120" i="1"/>
  <c r="DB120" i="1"/>
  <c r="CZ120" i="1"/>
  <c r="CX120" i="1"/>
  <c r="CV120" i="1"/>
  <c r="CT120" i="1"/>
  <c r="CR120" i="1"/>
  <c r="CP120" i="1"/>
  <c r="CN120" i="1"/>
  <c r="CL120" i="1"/>
  <c r="CJ120" i="1"/>
  <c r="CH120" i="1"/>
  <c r="CF120" i="1"/>
  <c r="CD120" i="1"/>
  <c r="CB120" i="1"/>
  <c r="BZ120" i="1"/>
  <c r="BX120" i="1"/>
  <c r="BV120" i="1"/>
  <c r="BT120" i="1"/>
  <c r="BR120" i="1"/>
  <c r="BP120" i="1"/>
  <c r="BN120" i="1"/>
  <c r="BL120" i="1"/>
  <c r="BJ120" i="1"/>
  <c r="BH120" i="1"/>
  <c r="BF120" i="1"/>
  <c r="BD120" i="1"/>
  <c r="BB120" i="1"/>
  <c r="AZ120" i="1"/>
  <c r="AX120" i="1"/>
  <c r="AV120" i="1"/>
  <c r="AI120" i="1"/>
  <c r="AL120" i="1" s="1"/>
  <c r="AA120" i="1"/>
  <c r="Y120" i="1"/>
  <c r="DD97" i="1"/>
  <c r="DB97" i="1"/>
  <c r="CZ97" i="1"/>
  <c r="CX97" i="1"/>
  <c r="CV97" i="1"/>
  <c r="CT97" i="1"/>
  <c r="CR97" i="1"/>
  <c r="CP97" i="1"/>
  <c r="CN97" i="1"/>
  <c r="CL97" i="1"/>
  <c r="CJ97" i="1"/>
  <c r="CH97" i="1"/>
  <c r="CF97" i="1"/>
  <c r="CD97" i="1"/>
  <c r="CB97" i="1"/>
  <c r="BZ97" i="1"/>
  <c r="BX97" i="1"/>
  <c r="BV97" i="1"/>
  <c r="BT97" i="1"/>
  <c r="BR97" i="1"/>
  <c r="BP97" i="1"/>
  <c r="BN97" i="1"/>
  <c r="BL97" i="1"/>
  <c r="BJ97" i="1"/>
  <c r="BH97" i="1"/>
  <c r="BF97" i="1"/>
  <c r="BD97" i="1"/>
  <c r="BB97" i="1"/>
  <c r="AZ97" i="1"/>
  <c r="AX97" i="1"/>
  <c r="AV97" i="1"/>
  <c r="AI97" i="1"/>
  <c r="AL97" i="1" s="1"/>
  <c r="AA97" i="1"/>
  <c r="Y97" i="1"/>
  <c r="DD134" i="1"/>
  <c r="DB134" i="1"/>
  <c r="CZ134" i="1"/>
  <c r="CX134" i="1"/>
  <c r="CV134" i="1"/>
  <c r="CT134" i="1"/>
  <c r="CR134" i="1"/>
  <c r="CP134" i="1"/>
  <c r="CN134" i="1"/>
  <c r="CL134" i="1"/>
  <c r="CJ134" i="1"/>
  <c r="CH134" i="1"/>
  <c r="CF134" i="1"/>
  <c r="CD134" i="1"/>
  <c r="CB134" i="1"/>
  <c r="BZ134" i="1"/>
  <c r="BX134" i="1"/>
  <c r="BV134" i="1"/>
  <c r="BT134" i="1"/>
  <c r="BR134" i="1"/>
  <c r="BP134" i="1"/>
  <c r="BN134" i="1"/>
  <c r="BL134" i="1"/>
  <c r="BJ134" i="1"/>
  <c r="BH134" i="1"/>
  <c r="BF134" i="1"/>
  <c r="BD134" i="1"/>
  <c r="BB134" i="1"/>
  <c r="AZ134" i="1"/>
  <c r="AX134" i="1"/>
  <c r="AV134" i="1"/>
  <c r="AI134" i="1"/>
  <c r="AA134" i="1"/>
  <c r="Y134" i="1"/>
  <c r="DD101" i="1"/>
  <c r="DB101" i="1"/>
  <c r="CZ101" i="1"/>
  <c r="CX101" i="1"/>
  <c r="CV101" i="1"/>
  <c r="CT101" i="1"/>
  <c r="CR101" i="1"/>
  <c r="CP101" i="1"/>
  <c r="CN101" i="1"/>
  <c r="CL101" i="1"/>
  <c r="CJ101" i="1"/>
  <c r="CH101" i="1"/>
  <c r="CF101" i="1"/>
  <c r="CD101" i="1"/>
  <c r="CB101" i="1"/>
  <c r="BZ101" i="1"/>
  <c r="BX101" i="1"/>
  <c r="BV101" i="1"/>
  <c r="BT101" i="1"/>
  <c r="BR101" i="1"/>
  <c r="BP101" i="1"/>
  <c r="BN101" i="1"/>
  <c r="BL101" i="1"/>
  <c r="BJ101" i="1"/>
  <c r="BH101" i="1"/>
  <c r="BF101" i="1"/>
  <c r="BD101" i="1"/>
  <c r="BB101" i="1"/>
  <c r="AZ101" i="1"/>
  <c r="AX101" i="1"/>
  <c r="AV101" i="1"/>
  <c r="AI101" i="1"/>
  <c r="AL101" i="1" s="1"/>
  <c r="AA101" i="1"/>
  <c r="Y101" i="1"/>
  <c r="DD93" i="1"/>
  <c r="DB93" i="1"/>
  <c r="CZ93" i="1"/>
  <c r="CX93" i="1"/>
  <c r="CV93" i="1"/>
  <c r="CT93" i="1"/>
  <c r="CR93" i="1"/>
  <c r="CP93" i="1"/>
  <c r="CN93" i="1"/>
  <c r="CL93" i="1"/>
  <c r="CJ93" i="1"/>
  <c r="CH93" i="1"/>
  <c r="CF93" i="1"/>
  <c r="CD93" i="1"/>
  <c r="CB93" i="1"/>
  <c r="BZ93" i="1"/>
  <c r="BX93" i="1"/>
  <c r="BV93" i="1"/>
  <c r="BT93" i="1"/>
  <c r="BR93" i="1"/>
  <c r="BP93" i="1"/>
  <c r="BN93" i="1"/>
  <c r="BL93" i="1"/>
  <c r="BJ93" i="1"/>
  <c r="BH93" i="1"/>
  <c r="BF93" i="1"/>
  <c r="BD93" i="1"/>
  <c r="BB93" i="1"/>
  <c r="AZ93" i="1"/>
  <c r="AX93" i="1"/>
  <c r="AV93" i="1"/>
  <c r="AI93" i="1"/>
  <c r="AK93" i="1" s="1"/>
  <c r="AA93" i="1"/>
  <c r="Y93" i="1"/>
  <c r="C161" i="1"/>
  <c r="C155" i="1"/>
  <c r="C137" i="1"/>
  <c r="C140" i="1"/>
  <c r="C152" i="1"/>
  <c r="C164" i="1"/>
  <c r="C158" i="1"/>
  <c r="C146" i="1"/>
  <c r="C167" i="1"/>
  <c r="C149" i="1"/>
  <c r="C143" i="1"/>
  <c r="C123" i="1"/>
  <c r="C110" i="1"/>
  <c r="C84" i="1"/>
  <c r="C88" i="1"/>
  <c r="C104" i="1"/>
  <c r="C127" i="1"/>
  <c r="C119" i="1"/>
  <c r="C96" i="1"/>
  <c r="C133" i="1"/>
  <c r="C100" i="1"/>
  <c r="C92" i="1"/>
  <c r="DD161" i="1"/>
  <c r="DB161" i="1"/>
  <c r="CZ161" i="1"/>
  <c r="CX161" i="1"/>
  <c r="CV161" i="1"/>
  <c r="CT161" i="1"/>
  <c r="CR161" i="1"/>
  <c r="CP161" i="1"/>
  <c r="CN161" i="1"/>
  <c r="CL161" i="1"/>
  <c r="CJ161" i="1"/>
  <c r="CH161" i="1"/>
  <c r="CF161" i="1"/>
  <c r="CD161" i="1"/>
  <c r="CB161" i="1"/>
  <c r="BZ161" i="1"/>
  <c r="BX161" i="1"/>
  <c r="BV161" i="1"/>
  <c r="BT161" i="1"/>
  <c r="BR161" i="1"/>
  <c r="BP161" i="1"/>
  <c r="BN161" i="1"/>
  <c r="BL161" i="1"/>
  <c r="BJ161" i="1"/>
  <c r="BH161" i="1"/>
  <c r="BF161" i="1"/>
  <c r="BD161" i="1"/>
  <c r="BB161" i="1"/>
  <c r="AZ161" i="1"/>
  <c r="AX161" i="1"/>
  <c r="AV161" i="1"/>
  <c r="AI161" i="1"/>
  <c r="AL161" i="1" s="1"/>
  <c r="AA161" i="1"/>
  <c r="Y161" i="1"/>
  <c r="DD155" i="1"/>
  <c r="DB155" i="1"/>
  <c r="CZ155" i="1"/>
  <c r="CX155" i="1"/>
  <c r="CV155" i="1"/>
  <c r="CT155" i="1"/>
  <c r="CR155" i="1"/>
  <c r="CP155" i="1"/>
  <c r="CN155" i="1"/>
  <c r="CL155" i="1"/>
  <c r="CJ155" i="1"/>
  <c r="CH155" i="1"/>
  <c r="CF155" i="1"/>
  <c r="CD155" i="1"/>
  <c r="CB155" i="1"/>
  <c r="BZ155" i="1"/>
  <c r="BX155" i="1"/>
  <c r="BV155" i="1"/>
  <c r="BT155" i="1"/>
  <c r="BR155" i="1"/>
  <c r="BP155" i="1"/>
  <c r="BN155" i="1"/>
  <c r="BL155" i="1"/>
  <c r="BJ155" i="1"/>
  <c r="BH155" i="1"/>
  <c r="BF155" i="1"/>
  <c r="BD155" i="1"/>
  <c r="BB155" i="1"/>
  <c r="AZ155" i="1"/>
  <c r="AX155" i="1"/>
  <c r="AV155" i="1"/>
  <c r="AI155" i="1"/>
  <c r="AL155" i="1" s="1"/>
  <c r="AA155" i="1"/>
  <c r="Y155" i="1"/>
  <c r="DD137" i="1"/>
  <c r="DB137" i="1"/>
  <c r="CZ137" i="1"/>
  <c r="CX137" i="1"/>
  <c r="CV137" i="1"/>
  <c r="CT137" i="1"/>
  <c r="CR137" i="1"/>
  <c r="CP137" i="1"/>
  <c r="CN137" i="1"/>
  <c r="CL137" i="1"/>
  <c r="CJ137" i="1"/>
  <c r="CH137" i="1"/>
  <c r="CF137" i="1"/>
  <c r="CD137" i="1"/>
  <c r="CB137" i="1"/>
  <c r="BZ137" i="1"/>
  <c r="BX137" i="1"/>
  <c r="BV137" i="1"/>
  <c r="BT137" i="1"/>
  <c r="BR137" i="1"/>
  <c r="BP137" i="1"/>
  <c r="BN137" i="1"/>
  <c r="BL137" i="1"/>
  <c r="BJ137" i="1"/>
  <c r="BH137" i="1"/>
  <c r="BF137" i="1"/>
  <c r="BD137" i="1"/>
  <c r="BB137" i="1"/>
  <c r="AZ137" i="1"/>
  <c r="AX137" i="1"/>
  <c r="AV137" i="1"/>
  <c r="AI137" i="1"/>
  <c r="AL137" i="1" s="1"/>
  <c r="AA137" i="1"/>
  <c r="Y137" i="1"/>
  <c r="DD140" i="1"/>
  <c r="DB140" i="1"/>
  <c r="CZ140" i="1"/>
  <c r="CX140" i="1"/>
  <c r="CV140" i="1"/>
  <c r="CT140" i="1"/>
  <c r="CR140" i="1"/>
  <c r="CP140" i="1"/>
  <c r="CN140" i="1"/>
  <c r="CL140" i="1"/>
  <c r="CJ140" i="1"/>
  <c r="CH140" i="1"/>
  <c r="CF140" i="1"/>
  <c r="CD140" i="1"/>
  <c r="CB140" i="1"/>
  <c r="BZ140" i="1"/>
  <c r="BX140" i="1"/>
  <c r="BV140" i="1"/>
  <c r="BT140" i="1"/>
  <c r="BR140" i="1"/>
  <c r="BP140" i="1"/>
  <c r="BN140" i="1"/>
  <c r="BL140" i="1"/>
  <c r="BJ140" i="1"/>
  <c r="BH140" i="1"/>
  <c r="BF140" i="1"/>
  <c r="BD140" i="1"/>
  <c r="BB140" i="1"/>
  <c r="AZ140" i="1"/>
  <c r="AX140" i="1"/>
  <c r="AV140" i="1"/>
  <c r="AI140" i="1"/>
  <c r="AA140" i="1"/>
  <c r="Y140" i="1"/>
  <c r="DD152" i="1"/>
  <c r="DB152" i="1"/>
  <c r="CZ152" i="1"/>
  <c r="CX152" i="1"/>
  <c r="CV152" i="1"/>
  <c r="CT152" i="1"/>
  <c r="CR152" i="1"/>
  <c r="CP152" i="1"/>
  <c r="CN152" i="1"/>
  <c r="CL152" i="1"/>
  <c r="CJ152" i="1"/>
  <c r="CH152" i="1"/>
  <c r="CF152" i="1"/>
  <c r="CD152" i="1"/>
  <c r="CB152" i="1"/>
  <c r="BZ152" i="1"/>
  <c r="BX152" i="1"/>
  <c r="BV152" i="1"/>
  <c r="BT152" i="1"/>
  <c r="BR152" i="1"/>
  <c r="BP152" i="1"/>
  <c r="BN152" i="1"/>
  <c r="BL152" i="1"/>
  <c r="BJ152" i="1"/>
  <c r="BH152" i="1"/>
  <c r="BF152" i="1"/>
  <c r="BD152" i="1"/>
  <c r="BB152" i="1"/>
  <c r="AZ152" i="1"/>
  <c r="AX152" i="1"/>
  <c r="AV152" i="1"/>
  <c r="AI152" i="1"/>
  <c r="AK152" i="1" s="1"/>
  <c r="AA152" i="1"/>
  <c r="Y152" i="1"/>
  <c r="DD164" i="1"/>
  <c r="DB164" i="1"/>
  <c r="CZ164" i="1"/>
  <c r="CX164" i="1"/>
  <c r="CV164" i="1"/>
  <c r="CT164" i="1"/>
  <c r="CR164" i="1"/>
  <c r="CP164" i="1"/>
  <c r="CN164" i="1"/>
  <c r="CL164" i="1"/>
  <c r="CJ164" i="1"/>
  <c r="CH164" i="1"/>
  <c r="CF164" i="1"/>
  <c r="CD164" i="1"/>
  <c r="CB164" i="1"/>
  <c r="BZ164" i="1"/>
  <c r="BX164" i="1"/>
  <c r="BV164" i="1"/>
  <c r="BT164" i="1"/>
  <c r="BR164" i="1"/>
  <c r="BP164" i="1"/>
  <c r="BN164" i="1"/>
  <c r="BL164" i="1"/>
  <c r="BJ164" i="1"/>
  <c r="BH164" i="1"/>
  <c r="BF164" i="1"/>
  <c r="BD164" i="1"/>
  <c r="BB164" i="1"/>
  <c r="AZ164" i="1"/>
  <c r="AX164" i="1"/>
  <c r="AV164" i="1"/>
  <c r="AI164" i="1"/>
  <c r="AL164" i="1" s="1"/>
  <c r="AA164" i="1"/>
  <c r="Y164" i="1"/>
  <c r="DD158" i="1"/>
  <c r="DB158" i="1"/>
  <c r="CZ158" i="1"/>
  <c r="CX158" i="1"/>
  <c r="CV158" i="1"/>
  <c r="CT158" i="1"/>
  <c r="CR158" i="1"/>
  <c r="CP158" i="1"/>
  <c r="CN158" i="1"/>
  <c r="CL158" i="1"/>
  <c r="CJ158" i="1"/>
  <c r="CH158" i="1"/>
  <c r="CF158" i="1"/>
  <c r="CD158" i="1"/>
  <c r="CB158" i="1"/>
  <c r="BZ158" i="1"/>
  <c r="BX158" i="1"/>
  <c r="BV158" i="1"/>
  <c r="BT158" i="1"/>
  <c r="BR158" i="1"/>
  <c r="BP158" i="1"/>
  <c r="BN158" i="1"/>
  <c r="BL158" i="1"/>
  <c r="BJ158" i="1"/>
  <c r="BH158" i="1"/>
  <c r="BF158" i="1"/>
  <c r="BD158" i="1"/>
  <c r="BB158" i="1"/>
  <c r="AZ158" i="1"/>
  <c r="AX158" i="1"/>
  <c r="AV158" i="1"/>
  <c r="AI158" i="1"/>
  <c r="AL158" i="1" s="1"/>
  <c r="AA158" i="1"/>
  <c r="Y158" i="1"/>
  <c r="DD146" i="1"/>
  <c r="DB146" i="1"/>
  <c r="CZ146" i="1"/>
  <c r="CX146" i="1"/>
  <c r="CV146" i="1"/>
  <c r="CT146" i="1"/>
  <c r="CR146" i="1"/>
  <c r="CP146" i="1"/>
  <c r="CN146" i="1"/>
  <c r="CL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I146" i="1"/>
  <c r="AK146" i="1" s="1"/>
  <c r="AA146" i="1"/>
  <c r="Y146" i="1"/>
  <c r="DD167" i="1"/>
  <c r="DB167" i="1"/>
  <c r="CZ167" i="1"/>
  <c r="CX167" i="1"/>
  <c r="CV167" i="1"/>
  <c r="CT167" i="1"/>
  <c r="CR167" i="1"/>
  <c r="CP167" i="1"/>
  <c r="CN167" i="1"/>
  <c r="CL167" i="1"/>
  <c r="CJ167" i="1"/>
  <c r="CH167" i="1"/>
  <c r="CF167" i="1"/>
  <c r="CD167" i="1"/>
  <c r="CB167" i="1"/>
  <c r="BZ167" i="1"/>
  <c r="BX167" i="1"/>
  <c r="BV167" i="1"/>
  <c r="BT167" i="1"/>
  <c r="BR167" i="1"/>
  <c r="BP167" i="1"/>
  <c r="BN167" i="1"/>
  <c r="BL167" i="1"/>
  <c r="BJ167" i="1"/>
  <c r="BH167" i="1"/>
  <c r="BF167" i="1"/>
  <c r="BD167" i="1"/>
  <c r="BB167" i="1"/>
  <c r="AZ167" i="1"/>
  <c r="AX167" i="1"/>
  <c r="AV167" i="1"/>
  <c r="AI167" i="1"/>
  <c r="AL167" i="1" s="1"/>
  <c r="AA167" i="1"/>
  <c r="Y167" i="1"/>
  <c r="DD149" i="1"/>
  <c r="DB149" i="1"/>
  <c r="CZ149" i="1"/>
  <c r="CX149" i="1"/>
  <c r="CV149" i="1"/>
  <c r="CT149" i="1"/>
  <c r="CR149" i="1"/>
  <c r="CP149" i="1"/>
  <c r="CN149" i="1"/>
  <c r="CL149" i="1"/>
  <c r="CJ149" i="1"/>
  <c r="CH149" i="1"/>
  <c r="CF149" i="1"/>
  <c r="CD149" i="1"/>
  <c r="CB149" i="1"/>
  <c r="BZ149" i="1"/>
  <c r="BX149" i="1"/>
  <c r="BV149" i="1"/>
  <c r="BT149" i="1"/>
  <c r="BR149" i="1"/>
  <c r="BP149" i="1"/>
  <c r="BN149" i="1"/>
  <c r="BL149" i="1"/>
  <c r="BJ149" i="1"/>
  <c r="BH149" i="1"/>
  <c r="BF149" i="1"/>
  <c r="BD149" i="1"/>
  <c r="BB149" i="1"/>
  <c r="AZ149" i="1"/>
  <c r="AX149" i="1"/>
  <c r="AV149" i="1"/>
  <c r="AI149" i="1"/>
  <c r="AL149" i="1" s="1"/>
  <c r="AA149" i="1"/>
  <c r="Y149" i="1"/>
  <c r="DD143" i="1"/>
  <c r="DB143" i="1"/>
  <c r="CZ143" i="1"/>
  <c r="CX143" i="1"/>
  <c r="CV143" i="1"/>
  <c r="CT143" i="1"/>
  <c r="CR143" i="1"/>
  <c r="CP143" i="1"/>
  <c r="CN143" i="1"/>
  <c r="CL143" i="1"/>
  <c r="CJ143" i="1"/>
  <c r="CH143" i="1"/>
  <c r="CF143" i="1"/>
  <c r="CD143" i="1"/>
  <c r="CB143" i="1"/>
  <c r="BZ143" i="1"/>
  <c r="BX143" i="1"/>
  <c r="BV143" i="1"/>
  <c r="BT143" i="1"/>
  <c r="BR143" i="1"/>
  <c r="BP143" i="1"/>
  <c r="BN143" i="1"/>
  <c r="BL143" i="1"/>
  <c r="BJ143" i="1"/>
  <c r="BH143" i="1"/>
  <c r="BF143" i="1"/>
  <c r="BD143" i="1"/>
  <c r="BB143" i="1"/>
  <c r="AZ143" i="1"/>
  <c r="AX143" i="1"/>
  <c r="AV143" i="1"/>
  <c r="AI143" i="1"/>
  <c r="AL143" i="1" s="1"/>
  <c r="AA143" i="1"/>
  <c r="Y143" i="1"/>
  <c r="DD123" i="1"/>
  <c r="DB123" i="1"/>
  <c r="CZ123" i="1"/>
  <c r="CX123" i="1"/>
  <c r="CV123" i="1"/>
  <c r="CT123" i="1"/>
  <c r="CR123" i="1"/>
  <c r="CP123" i="1"/>
  <c r="CN123" i="1"/>
  <c r="CL123" i="1"/>
  <c r="CJ123" i="1"/>
  <c r="CH123" i="1"/>
  <c r="CF123" i="1"/>
  <c r="CD123" i="1"/>
  <c r="CB123" i="1"/>
  <c r="BZ123" i="1"/>
  <c r="BX123" i="1"/>
  <c r="BV123" i="1"/>
  <c r="BT123" i="1"/>
  <c r="BR123" i="1"/>
  <c r="BP123" i="1"/>
  <c r="BN123" i="1"/>
  <c r="BL123" i="1"/>
  <c r="BJ123" i="1"/>
  <c r="BH123" i="1"/>
  <c r="BF123" i="1"/>
  <c r="BD123" i="1"/>
  <c r="BB123" i="1"/>
  <c r="AZ123" i="1"/>
  <c r="AX123" i="1"/>
  <c r="AV123" i="1"/>
  <c r="AI123" i="1"/>
  <c r="AA123" i="1"/>
  <c r="Y123" i="1"/>
  <c r="DD110" i="1"/>
  <c r="DB110" i="1"/>
  <c r="CZ110" i="1"/>
  <c r="CX110" i="1"/>
  <c r="CV110" i="1"/>
  <c r="CT110" i="1"/>
  <c r="CR110" i="1"/>
  <c r="CP110" i="1"/>
  <c r="CN110" i="1"/>
  <c r="CL110" i="1"/>
  <c r="CJ110" i="1"/>
  <c r="CH110" i="1"/>
  <c r="CF110" i="1"/>
  <c r="CD110" i="1"/>
  <c r="CB110" i="1"/>
  <c r="BZ110" i="1"/>
  <c r="BX110" i="1"/>
  <c r="BV110" i="1"/>
  <c r="BT110" i="1"/>
  <c r="BR110" i="1"/>
  <c r="BP110" i="1"/>
  <c r="BN110" i="1"/>
  <c r="BL110" i="1"/>
  <c r="BJ110" i="1"/>
  <c r="BH110" i="1"/>
  <c r="BF110" i="1"/>
  <c r="BD110" i="1"/>
  <c r="BB110" i="1"/>
  <c r="AZ110" i="1"/>
  <c r="AX110" i="1"/>
  <c r="AV110" i="1"/>
  <c r="AI110" i="1"/>
  <c r="AK110" i="1" s="1"/>
  <c r="AA110" i="1"/>
  <c r="Y110" i="1"/>
  <c r="DD84" i="1"/>
  <c r="DB84" i="1"/>
  <c r="CZ84" i="1"/>
  <c r="CX84" i="1"/>
  <c r="CV84" i="1"/>
  <c r="CT84" i="1"/>
  <c r="CR84" i="1"/>
  <c r="CP84" i="1"/>
  <c r="CN84" i="1"/>
  <c r="CL84" i="1"/>
  <c r="CJ84" i="1"/>
  <c r="CH84" i="1"/>
  <c r="CF84" i="1"/>
  <c r="CD84" i="1"/>
  <c r="CB84" i="1"/>
  <c r="BZ84" i="1"/>
  <c r="BX84" i="1"/>
  <c r="BV84" i="1"/>
  <c r="BT84" i="1"/>
  <c r="BR84" i="1"/>
  <c r="BP84" i="1"/>
  <c r="BN84" i="1"/>
  <c r="BL84" i="1"/>
  <c r="BJ84" i="1"/>
  <c r="BH84" i="1"/>
  <c r="BF84" i="1"/>
  <c r="BD84" i="1"/>
  <c r="BB84" i="1"/>
  <c r="AZ84" i="1"/>
  <c r="AX84" i="1"/>
  <c r="AV84" i="1"/>
  <c r="AI84" i="1"/>
  <c r="AL84" i="1" s="1"/>
  <c r="AA84" i="1"/>
  <c r="Y84" i="1"/>
  <c r="DD88" i="1"/>
  <c r="DB88" i="1"/>
  <c r="CZ88" i="1"/>
  <c r="CX88" i="1"/>
  <c r="CV88" i="1"/>
  <c r="CT88" i="1"/>
  <c r="CR88" i="1"/>
  <c r="CP88" i="1"/>
  <c r="CN88" i="1"/>
  <c r="CL88" i="1"/>
  <c r="CJ88" i="1"/>
  <c r="CH88" i="1"/>
  <c r="CF88" i="1"/>
  <c r="CD88" i="1"/>
  <c r="CB88" i="1"/>
  <c r="BZ88" i="1"/>
  <c r="BX88" i="1"/>
  <c r="BV88" i="1"/>
  <c r="BT88" i="1"/>
  <c r="BR88" i="1"/>
  <c r="BP88" i="1"/>
  <c r="BN88" i="1"/>
  <c r="BL88" i="1"/>
  <c r="BJ88" i="1"/>
  <c r="BH88" i="1"/>
  <c r="BF88" i="1"/>
  <c r="BD88" i="1"/>
  <c r="BB88" i="1"/>
  <c r="AZ88" i="1"/>
  <c r="AX88" i="1"/>
  <c r="AV88" i="1"/>
  <c r="AI88" i="1"/>
  <c r="AK88" i="1" s="1"/>
  <c r="AA88" i="1"/>
  <c r="Y88" i="1"/>
  <c r="DD104" i="1"/>
  <c r="DB104" i="1"/>
  <c r="CZ104" i="1"/>
  <c r="CX104" i="1"/>
  <c r="CV104" i="1"/>
  <c r="CT104" i="1"/>
  <c r="CR104" i="1"/>
  <c r="CP104" i="1"/>
  <c r="CN104" i="1"/>
  <c r="CL104" i="1"/>
  <c r="CJ104" i="1"/>
  <c r="CH104" i="1"/>
  <c r="CF104" i="1"/>
  <c r="CD104" i="1"/>
  <c r="CB104" i="1"/>
  <c r="BZ104" i="1"/>
  <c r="BX104" i="1"/>
  <c r="BV104" i="1"/>
  <c r="BT104" i="1"/>
  <c r="BR104" i="1"/>
  <c r="BP104" i="1"/>
  <c r="BN104" i="1"/>
  <c r="BL104" i="1"/>
  <c r="BJ104" i="1"/>
  <c r="BH104" i="1"/>
  <c r="BF104" i="1"/>
  <c r="BD104" i="1"/>
  <c r="BB104" i="1"/>
  <c r="AZ104" i="1"/>
  <c r="AX104" i="1"/>
  <c r="AV104" i="1"/>
  <c r="AI104" i="1"/>
  <c r="AL104" i="1" s="1"/>
  <c r="AA104" i="1"/>
  <c r="Y104" i="1"/>
  <c r="DD127" i="1"/>
  <c r="DB127" i="1"/>
  <c r="CZ127" i="1"/>
  <c r="CX127" i="1"/>
  <c r="CV127" i="1"/>
  <c r="CT127" i="1"/>
  <c r="CR127" i="1"/>
  <c r="CP127" i="1"/>
  <c r="CN127" i="1"/>
  <c r="CL127" i="1"/>
  <c r="CJ127" i="1"/>
  <c r="CH127" i="1"/>
  <c r="CF127" i="1"/>
  <c r="CD127" i="1"/>
  <c r="CB127" i="1"/>
  <c r="BZ127" i="1"/>
  <c r="BX127" i="1"/>
  <c r="BV127" i="1"/>
  <c r="BT127" i="1"/>
  <c r="BR127" i="1"/>
  <c r="BP127" i="1"/>
  <c r="BN127" i="1"/>
  <c r="BL127" i="1"/>
  <c r="BJ127" i="1"/>
  <c r="BH127" i="1"/>
  <c r="BF127" i="1"/>
  <c r="BD127" i="1"/>
  <c r="BB127" i="1"/>
  <c r="AZ127" i="1"/>
  <c r="AX127" i="1"/>
  <c r="AV127" i="1"/>
  <c r="AI127" i="1"/>
  <c r="AK127" i="1" s="1"/>
  <c r="AA127" i="1"/>
  <c r="Y127" i="1"/>
  <c r="DD119" i="1"/>
  <c r="DB119" i="1"/>
  <c r="CZ119" i="1"/>
  <c r="CX119" i="1"/>
  <c r="CV119" i="1"/>
  <c r="CT119" i="1"/>
  <c r="CR119" i="1"/>
  <c r="CP119" i="1"/>
  <c r="CN119" i="1"/>
  <c r="CL119" i="1"/>
  <c r="CJ119" i="1"/>
  <c r="CH119" i="1"/>
  <c r="CF119" i="1"/>
  <c r="CD119" i="1"/>
  <c r="CB119" i="1"/>
  <c r="BZ119" i="1"/>
  <c r="BX119" i="1"/>
  <c r="BV119" i="1"/>
  <c r="BT119" i="1"/>
  <c r="BR119" i="1"/>
  <c r="BP119" i="1"/>
  <c r="BN119" i="1"/>
  <c r="BL119" i="1"/>
  <c r="BJ119" i="1"/>
  <c r="BH119" i="1"/>
  <c r="BF119" i="1"/>
  <c r="BD119" i="1"/>
  <c r="BB119" i="1"/>
  <c r="AZ119" i="1"/>
  <c r="AX119" i="1"/>
  <c r="AV119" i="1"/>
  <c r="AI119" i="1"/>
  <c r="AL119" i="1" s="1"/>
  <c r="AA119" i="1"/>
  <c r="Y119" i="1"/>
  <c r="DD96" i="1"/>
  <c r="DB96" i="1"/>
  <c r="CZ96" i="1"/>
  <c r="CX96" i="1"/>
  <c r="CV96" i="1"/>
  <c r="CT96" i="1"/>
  <c r="CR96" i="1"/>
  <c r="CP96" i="1"/>
  <c r="CN96" i="1"/>
  <c r="CL96" i="1"/>
  <c r="CJ96" i="1"/>
  <c r="CH96" i="1"/>
  <c r="CF96" i="1"/>
  <c r="CD96" i="1"/>
  <c r="CB96" i="1"/>
  <c r="BZ96" i="1"/>
  <c r="BX96" i="1"/>
  <c r="BV96" i="1"/>
  <c r="BT96" i="1"/>
  <c r="BR96" i="1"/>
  <c r="BP96" i="1"/>
  <c r="BN96" i="1"/>
  <c r="BL96" i="1"/>
  <c r="BJ96" i="1"/>
  <c r="BH96" i="1"/>
  <c r="BF96" i="1"/>
  <c r="BD96" i="1"/>
  <c r="BB96" i="1"/>
  <c r="AZ96" i="1"/>
  <c r="AX96" i="1"/>
  <c r="AV96" i="1"/>
  <c r="AI96" i="1"/>
  <c r="AK96" i="1" s="1"/>
  <c r="AA96" i="1"/>
  <c r="Y96" i="1"/>
  <c r="DD133" i="1"/>
  <c r="DB133" i="1"/>
  <c r="CZ133" i="1"/>
  <c r="CX133" i="1"/>
  <c r="CV133" i="1"/>
  <c r="CT133" i="1"/>
  <c r="CR133" i="1"/>
  <c r="CP133" i="1"/>
  <c r="CN133" i="1"/>
  <c r="CL133" i="1"/>
  <c r="CJ133" i="1"/>
  <c r="CH133" i="1"/>
  <c r="CF133" i="1"/>
  <c r="CD133" i="1"/>
  <c r="CB133" i="1"/>
  <c r="BZ133" i="1"/>
  <c r="BX133" i="1"/>
  <c r="BV133" i="1"/>
  <c r="BT133" i="1"/>
  <c r="BR133" i="1"/>
  <c r="BP133" i="1"/>
  <c r="BN133" i="1"/>
  <c r="BL133" i="1"/>
  <c r="BJ133" i="1"/>
  <c r="BH133" i="1"/>
  <c r="BF133" i="1"/>
  <c r="BD133" i="1"/>
  <c r="BB133" i="1"/>
  <c r="AZ133" i="1"/>
  <c r="AX133" i="1"/>
  <c r="AV133" i="1"/>
  <c r="AI133" i="1"/>
  <c r="AL133" i="1" s="1"/>
  <c r="AA133" i="1"/>
  <c r="Y133" i="1"/>
  <c r="DD100" i="1"/>
  <c r="DB100" i="1"/>
  <c r="CZ100" i="1"/>
  <c r="CX100" i="1"/>
  <c r="CV100" i="1"/>
  <c r="CT100" i="1"/>
  <c r="CR100" i="1"/>
  <c r="CP100" i="1"/>
  <c r="CN100" i="1"/>
  <c r="CL100" i="1"/>
  <c r="CJ100" i="1"/>
  <c r="CH100" i="1"/>
  <c r="CF100" i="1"/>
  <c r="CD100" i="1"/>
  <c r="CB100" i="1"/>
  <c r="BZ100" i="1"/>
  <c r="BX100" i="1"/>
  <c r="BV100" i="1"/>
  <c r="BT100" i="1"/>
  <c r="BR100" i="1"/>
  <c r="BP100" i="1"/>
  <c r="BN100" i="1"/>
  <c r="BL100" i="1"/>
  <c r="BJ100" i="1"/>
  <c r="BH100" i="1"/>
  <c r="BF100" i="1"/>
  <c r="BD100" i="1"/>
  <c r="BB100" i="1"/>
  <c r="AZ100" i="1"/>
  <c r="AX100" i="1"/>
  <c r="AV100" i="1"/>
  <c r="AI100" i="1"/>
  <c r="AK100" i="1" s="1"/>
  <c r="AA100" i="1"/>
  <c r="Y100" i="1"/>
  <c r="DD92" i="1"/>
  <c r="DB92" i="1"/>
  <c r="CZ92" i="1"/>
  <c r="CX92" i="1"/>
  <c r="CV92" i="1"/>
  <c r="CT92" i="1"/>
  <c r="CR92" i="1"/>
  <c r="CP92" i="1"/>
  <c r="CN92" i="1"/>
  <c r="CL92" i="1"/>
  <c r="CJ92" i="1"/>
  <c r="CH92" i="1"/>
  <c r="CF92" i="1"/>
  <c r="CD92" i="1"/>
  <c r="CB92" i="1"/>
  <c r="BZ92" i="1"/>
  <c r="BX92" i="1"/>
  <c r="BV92" i="1"/>
  <c r="BT92" i="1"/>
  <c r="BR92" i="1"/>
  <c r="BP92" i="1"/>
  <c r="BN92" i="1"/>
  <c r="BL92" i="1"/>
  <c r="BJ92" i="1"/>
  <c r="BH92" i="1"/>
  <c r="BF92" i="1"/>
  <c r="BD92" i="1"/>
  <c r="BB92" i="1"/>
  <c r="AZ92" i="1"/>
  <c r="AX92" i="1"/>
  <c r="AV92" i="1"/>
  <c r="AI92" i="1"/>
  <c r="AK92" i="1" s="1"/>
  <c r="AA92" i="1"/>
  <c r="Y92" i="1"/>
  <c r="C160" i="1"/>
  <c r="C154" i="1"/>
  <c r="C136" i="1"/>
  <c r="C139" i="1"/>
  <c r="C151" i="1"/>
  <c r="C163" i="1"/>
  <c r="C157" i="1"/>
  <c r="C145" i="1"/>
  <c r="C166" i="1"/>
  <c r="C148" i="1"/>
  <c r="C142" i="1"/>
  <c r="C122" i="1"/>
  <c r="C109" i="1"/>
  <c r="C83" i="1"/>
  <c r="C87" i="1"/>
  <c r="C103" i="1"/>
  <c r="C126" i="1"/>
  <c r="C118" i="1"/>
  <c r="C95" i="1"/>
  <c r="C132" i="1"/>
  <c r="C99" i="1"/>
  <c r="C91" i="1"/>
  <c r="DD160" i="1"/>
  <c r="DB160" i="1"/>
  <c r="CZ160" i="1"/>
  <c r="CX160" i="1"/>
  <c r="CV160" i="1"/>
  <c r="CT160" i="1"/>
  <c r="CR160" i="1"/>
  <c r="CP160" i="1"/>
  <c r="CN160" i="1"/>
  <c r="CL160" i="1"/>
  <c r="CJ160" i="1"/>
  <c r="CH160" i="1"/>
  <c r="CF160" i="1"/>
  <c r="CD160" i="1"/>
  <c r="CB160" i="1"/>
  <c r="BZ160" i="1"/>
  <c r="BX160" i="1"/>
  <c r="BV160" i="1"/>
  <c r="BT160" i="1"/>
  <c r="BR160" i="1"/>
  <c r="BP160" i="1"/>
  <c r="BN160" i="1"/>
  <c r="BL160" i="1"/>
  <c r="BJ160" i="1"/>
  <c r="BH160" i="1"/>
  <c r="BF160" i="1"/>
  <c r="BD160" i="1"/>
  <c r="BB160" i="1"/>
  <c r="AZ160" i="1"/>
  <c r="AX160" i="1"/>
  <c r="AV160" i="1"/>
  <c r="AI160" i="1"/>
  <c r="AL160" i="1" s="1"/>
  <c r="AA160" i="1"/>
  <c r="Y160" i="1"/>
  <c r="DD154" i="1"/>
  <c r="DB154" i="1"/>
  <c r="CZ154" i="1"/>
  <c r="CX154" i="1"/>
  <c r="CV154" i="1"/>
  <c r="CT154" i="1"/>
  <c r="CR154" i="1"/>
  <c r="CP154" i="1"/>
  <c r="CN154" i="1"/>
  <c r="CL154" i="1"/>
  <c r="CJ154" i="1"/>
  <c r="CH154" i="1"/>
  <c r="CF154" i="1"/>
  <c r="CD154" i="1"/>
  <c r="CB154" i="1"/>
  <c r="BZ154" i="1"/>
  <c r="BX154" i="1"/>
  <c r="BV154" i="1"/>
  <c r="BT154" i="1"/>
  <c r="BR154" i="1"/>
  <c r="BP154" i="1"/>
  <c r="BN154" i="1"/>
  <c r="BL154" i="1"/>
  <c r="BJ154" i="1"/>
  <c r="BH154" i="1"/>
  <c r="BF154" i="1"/>
  <c r="BD154" i="1"/>
  <c r="BB154" i="1"/>
  <c r="AZ154" i="1"/>
  <c r="AX154" i="1"/>
  <c r="AV154" i="1"/>
  <c r="AI154" i="1"/>
  <c r="AK154" i="1" s="1"/>
  <c r="AA154" i="1"/>
  <c r="Y154" i="1"/>
  <c r="DD136" i="1"/>
  <c r="DB136" i="1"/>
  <c r="CZ136" i="1"/>
  <c r="CX136" i="1"/>
  <c r="CV136" i="1"/>
  <c r="CT136" i="1"/>
  <c r="CR136" i="1"/>
  <c r="CP136" i="1"/>
  <c r="CN136" i="1"/>
  <c r="CL136" i="1"/>
  <c r="CJ136" i="1"/>
  <c r="CH136" i="1"/>
  <c r="CF136" i="1"/>
  <c r="CD136" i="1"/>
  <c r="CB136" i="1"/>
  <c r="BZ136" i="1"/>
  <c r="BX136" i="1"/>
  <c r="BV136" i="1"/>
  <c r="BT136" i="1"/>
  <c r="BR136" i="1"/>
  <c r="BP136" i="1"/>
  <c r="BN136" i="1"/>
  <c r="BL136" i="1"/>
  <c r="BJ136" i="1"/>
  <c r="BH136" i="1"/>
  <c r="BF136" i="1"/>
  <c r="BD136" i="1"/>
  <c r="BB136" i="1"/>
  <c r="AZ136" i="1"/>
  <c r="AX136" i="1"/>
  <c r="AV136" i="1"/>
  <c r="AI136" i="1"/>
  <c r="AL136" i="1" s="1"/>
  <c r="AA136" i="1"/>
  <c r="Y136" i="1"/>
  <c r="DD139" i="1"/>
  <c r="DB139" i="1"/>
  <c r="CZ139" i="1"/>
  <c r="CX139" i="1"/>
  <c r="CV139" i="1"/>
  <c r="CT139" i="1"/>
  <c r="CR139" i="1"/>
  <c r="CP139" i="1"/>
  <c r="CN139" i="1"/>
  <c r="CL139" i="1"/>
  <c r="CJ139" i="1"/>
  <c r="CH139" i="1"/>
  <c r="CF139" i="1"/>
  <c r="CD139" i="1"/>
  <c r="CB139" i="1"/>
  <c r="BZ139" i="1"/>
  <c r="BX139" i="1"/>
  <c r="BV139" i="1"/>
  <c r="BT139" i="1"/>
  <c r="BR139" i="1"/>
  <c r="BP139" i="1"/>
  <c r="BN139" i="1"/>
  <c r="BL139" i="1"/>
  <c r="BJ139" i="1"/>
  <c r="BH139" i="1"/>
  <c r="BF139" i="1"/>
  <c r="BD139" i="1"/>
  <c r="BB139" i="1"/>
  <c r="AZ139" i="1"/>
  <c r="AX139" i="1"/>
  <c r="AV139" i="1"/>
  <c r="AI139" i="1"/>
  <c r="AK139" i="1" s="1"/>
  <c r="AA139" i="1"/>
  <c r="Y139" i="1"/>
  <c r="DD151" i="1"/>
  <c r="DB151" i="1"/>
  <c r="CZ151" i="1"/>
  <c r="CX151" i="1"/>
  <c r="CV151" i="1"/>
  <c r="CT151" i="1"/>
  <c r="CR151" i="1"/>
  <c r="CP151" i="1"/>
  <c r="CN151" i="1"/>
  <c r="CL151" i="1"/>
  <c r="CJ151" i="1"/>
  <c r="CH151" i="1"/>
  <c r="CF151" i="1"/>
  <c r="CD151" i="1"/>
  <c r="CB151" i="1"/>
  <c r="BZ151" i="1"/>
  <c r="BX151" i="1"/>
  <c r="BV151" i="1"/>
  <c r="BT151" i="1"/>
  <c r="BR151" i="1"/>
  <c r="BP151" i="1"/>
  <c r="BN151" i="1"/>
  <c r="BL151" i="1"/>
  <c r="BJ151" i="1"/>
  <c r="BH151" i="1"/>
  <c r="BF151" i="1"/>
  <c r="BD151" i="1"/>
  <c r="BB151" i="1"/>
  <c r="AZ151" i="1"/>
  <c r="AX151" i="1"/>
  <c r="AV151" i="1"/>
  <c r="AI151" i="1"/>
  <c r="AA151" i="1"/>
  <c r="Y151" i="1"/>
  <c r="DD163" i="1"/>
  <c r="DB163" i="1"/>
  <c r="CZ163" i="1"/>
  <c r="CX163" i="1"/>
  <c r="CV163" i="1"/>
  <c r="CT163" i="1"/>
  <c r="CR163" i="1"/>
  <c r="CP163" i="1"/>
  <c r="CN163" i="1"/>
  <c r="CL163" i="1"/>
  <c r="CJ163" i="1"/>
  <c r="CH163" i="1"/>
  <c r="CF163" i="1"/>
  <c r="CD163" i="1"/>
  <c r="CB163" i="1"/>
  <c r="BZ163" i="1"/>
  <c r="BX163" i="1"/>
  <c r="BV163" i="1"/>
  <c r="BT163" i="1"/>
  <c r="BR163" i="1"/>
  <c r="BP163" i="1"/>
  <c r="BN163" i="1"/>
  <c r="BL163" i="1"/>
  <c r="BJ163" i="1"/>
  <c r="BH163" i="1"/>
  <c r="BF163" i="1"/>
  <c r="BD163" i="1"/>
  <c r="BB163" i="1"/>
  <c r="AZ163" i="1"/>
  <c r="AX163" i="1"/>
  <c r="AV163" i="1"/>
  <c r="AI163" i="1"/>
  <c r="AK163" i="1" s="1"/>
  <c r="AA163" i="1"/>
  <c r="Y163" i="1"/>
  <c r="DD157" i="1"/>
  <c r="DB157" i="1"/>
  <c r="CZ157" i="1"/>
  <c r="CX157" i="1"/>
  <c r="CV157" i="1"/>
  <c r="CT157" i="1"/>
  <c r="CR157" i="1"/>
  <c r="CP157" i="1"/>
  <c r="CN157" i="1"/>
  <c r="CL157" i="1"/>
  <c r="CJ157" i="1"/>
  <c r="CH157" i="1"/>
  <c r="CF157" i="1"/>
  <c r="CD157" i="1"/>
  <c r="CB157" i="1"/>
  <c r="BZ157" i="1"/>
  <c r="BX157" i="1"/>
  <c r="BV157" i="1"/>
  <c r="BT157" i="1"/>
  <c r="BR157" i="1"/>
  <c r="BP157" i="1"/>
  <c r="BN157" i="1"/>
  <c r="BL157" i="1"/>
  <c r="BJ157" i="1"/>
  <c r="BH157" i="1"/>
  <c r="BF157" i="1"/>
  <c r="BD157" i="1"/>
  <c r="BB157" i="1"/>
  <c r="AZ157" i="1"/>
  <c r="AX157" i="1"/>
  <c r="AV157" i="1"/>
  <c r="AI157" i="1"/>
  <c r="AL157" i="1" s="1"/>
  <c r="AA157" i="1"/>
  <c r="Y157" i="1"/>
  <c r="DD145" i="1"/>
  <c r="DB145" i="1"/>
  <c r="CZ145" i="1"/>
  <c r="CX145" i="1"/>
  <c r="CV145" i="1"/>
  <c r="CT145" i="1"/>
  <c r="CR145" i="1"/>
  <c r="CP145" i="1"/>
  <c r="CN145" i="1"/>
  <c r="CL145" i="1"/>
  <c r="CJ145" i="1"/>
  <c r="CH145" i="1"/>
  <c r="CF145" i="1"/>
  <c r="CD145" i="1"/>
  <c r="CB145" i="1"/>
  <c r="BZ145" i="1"/>
  <c r="BX145" i="1"/>
  <c r="BV145" i="1"/>
  <c r="BT145" i="1"/>
  <c r="BR145" i="1"/>
  <c r="BP145" i="1"/>
  <c r="BN145" i="1"/>
  <c r="BL145" i="1"/>
  <c r="BJ145" i="1"/>
  <c r="BH145" i="1"/>
  <c r="BF145" i="1"/>
  <c r="BD145" i="1"/>
  <c r="BB145" i="1"/>
  <c r="AZ145" i="1"/>
  <c r="AX145" i="1"/>
  <c r="AV145" i="1"/>
  <c r="AI145" i="1"/>
  <c r="AL145" i="1" s="1"/>
  <c r="AA145" i="1"/>
  <c r="Y145" i="1"/>
  <c r="DD166" i="1"/>
  <c r="DB166" i="1"/>
  <c r="CZ166" i="1"/>
  <c r="CX166" i="1"/>
  <c r="CV166" i="1"/>
  <c r="CT166" i="1"/>
  <c r="CR166" i="1"/>
  <c r="CP166" i="1"/>
  <c r="CN166" i="1"/>
  <c r="CL166" i="1"/>
  <c r="CJ166" i="1"/>
  <c r="CH166" i="1"/>
  <c r="CF166" i="1"/>
  <c r="CD166" i="1"/>
  <c r="CB166" i="1"/>
  <c r="BZ166" i="1"/>
  <c r="BX166" i="1"/>
  <c r="BV166" i="1"/>
  <c r="BT166" i="1"/>
  <c r="BR166" i="1"/>
  <c r="BP166" i="1"/>
  <c r="BN166" i="1"/>
  <c r="BL166" i="1"/>
  <c r="BJ166" i="1"/>
  <c r="BH166" i="1"/>
  <c r="BF166" i="1"/>
  <c r="BD166" i="1"/>
  <c r="BB166" i="1"/>
  <c r="AZ166" i="1"/>
  <c r="AX166" i="1"/>
  <c r="AV166" i="1"/>
  <c r="AI166" i="1"/>
  <c r="AL166" i="1" s="1"/>
  <c r="AA166" i="1"/>
  <c r="Y166" i="1"/>
  <c r="DD148" i="1"/>
  <c r="DB148" i="1"/>
  <c r="CZ148" i="1"/>
  <c r="CX148" i="1"/>
  <c r="CV148" i="1"/>
  <c r="CT148" i="1"/>
  <c r="CR148" i="1"/>
  <c r="CP148" i="1"/>
  <c r="CN148" i="1"/>
  <c r="CL148" i="1"/>
  <c r="CJ148" i="1"/>
  <c r="CH148" i="1"/>
  <c r="CF148" i="1"/>
  <c r="CD148" i="1"/>
  <c r="CB148" i="1"/>
  <c r="BZ148" i="1"/>
  <c r="BX148" i="1"/>
  <c r="BV148" i="1"/>
  <c r="BT148" i="1"/>
  <c r="BR148" i="1"/>
  <c r="BP148" i="1"/>
  <c r="BN148" i="1"/>
  <c r="BL148" i="1"/>
  <c r="BJ148" i="1"/>
  <c r="BH148" i="1"/>
  <c r="BF148" i="1"/>
  <c r="BD148" i="1"/>
  <c r="BB148" i="1"/>
  <c r="AZ148" i="1"/>
  <c r="AX148" i="1"/>
  <c r="AV148" i="1"/>
  <c r="AI148" i="1"/>
  <c r="AK148" i="1" s="1"/>
  <c r="AA148" i="1"/>
  <c r="Y148" i="1"/>
  <c r="DD142" i="1"/>
  <c r="DB142" i="1"/>
  <c r="CZ142" i="1"/>
  <c r="CX142" i="1"/>
  <c r="CV142" i="1"/>
  <c r="CT142" i="1"/>
  <c r="CR142" i="1"/>
  <c r="CP142" i="1"/>
  <c r="CN142" i="1"/>
  <c r="CL142" i="1"/>
  <c r="CJ142" i="1"/>
  <c r="CH142" i="1"/>
  <c r="CF142" i="1"/>
  <c r="CD142" i="1"/>
  <c r="CB142" i="1"/>
  <c r="BZ142" i="1"/>
  <c r="BX142" i="1"/>
  <c r="BV142" i="1"/>
  <c r="BT142" i="1"/>
  <c r="BR142" i="1"/>
  <c r="BP142" i="1"/>
  <c r="BN142" i="1"/>
  <c r="BL142" i="1"/>
  <c r="BJ142" i="1"/>
  <c r="BH142" i="1"/>
  <c r="BF142" i="1"/>
  <c r="BD142" i="1"/>
  <c r="BB142" i="1"/>
  <c r="AZ142" i="1"/>
  <c r="AX142" i="1"/>
  <c r="AV142" i="1"/>
  <c r="AI142" i="1"/>
  <c r="AL142" i="1" s="1"/>
  <c r="AA142" i="1"/>
  <c r="Y142" i="1"/>
  <c r="DD122" i="1"/>
  <c r="DB122" i="1"/>
  <c r="CZ122" i="1"/>
  <c r="CX122" i="1"/>
  <c r="CV122" i="1"/>
  <c r="CT122" i="1"/>
  <c r="CR122" i="1"/>
  <c r="CP122" i="1"/>
  <c r="CN122" i="1"/>
  <c r="CL122" i="1"/>
  <c r="CJ122" i="1"/>
  <c r="CH122" i="1"/>
  <c r="CF122" i="1"/>
  <c r="CD122" i="1"/>
  <c r="CB122" i="1"/>
  <c r="BZ122" i="1"/>
  <c r="BX122" i="1"/>
  <c r="BV122" i="1"/>
  <c r="BT122" i="1"/>
  <c r="BR122" i="1"/>
  <c r="BP122" i="1"/>
  <c r="BN122" i="1"/>
  <c r="BL122" i="1"/>
  <c r="BJ122" i="1"/>
  <c r="BH122" i="1"/>
  <c r="BF122" i="1"/>
  <c r="BD122" i="1"/>
  <c r="BB122" i="1"/>
  <c r="AZ122" i="1"/>
  <c r="AX122" i="1"/>
  <c r="AV122" i="1"/>
  <c r="AI122" i="1"/>
  <c r="AK122" i="1" s="1"/>
  <c r="AA122" i="1"/>
  <c r="Y122" i="1"/>
  <c r="DD109" i="1"/>
  <c r="DB109" i="1"/>
  <c r="CZ109" i="1"/>
  <c r="CX109" i="1"/>
  <c r="CV109" i="1"/>
  <c r="CT109" i="1"/>
  <c r="CR109" i="1"/>
  <c r="CP109" i="1"/>
  <c r="CN109" i="1"/>
  <c r="CL109" i="1"/>
  <c r="CJ109" i="1"/>
  <c r="CH109" i="1"/>
  <c r="CF109" i="1"/>
  <c r="CD109" i="1"/>
  <c r="CB109" i="1"/>
  <c r="BZ109" i="1"/>
  <c r="BX109" i="1"/>
  <c r="BV109" i="1"/>
  <c r="BT109" i="1"/>
  <c r="BR109" i="1"/>
  <c r="BP109" i="1"/>
  <c r="BN109" i="1"/>
  <c r="BL109" i="1"/>
  <c r="BJ109" i="1"/>
  <c r="BH109" i="1"/>
  <c r="BF109" i="1"/>
  <c r="BD109" i="1"/>
  <c r="BB109" i="1"/>
  <c r="AZ109" i="1"/>
  <c r="AX109" i="1"/>
  <c r="AV109" i="1"/>
  <c r="AI109" i="1"/>
  <c r="AL109" i="1" s="1"/>
  <c r="AA109" i="1"/>
  <c r="Y109" i="1"/>
  <c r="DD83" i="1"/>
  <c r="DB83" i="1"/>
  <c r="CZ83" i="1"/>
  <c r="CX83" i="1"/>
  <c r="CV83" i="1"/>
  <c r="CT83" i="1"/>
  <c r="CR83" i="1"/>
  <c r="CP83" i="1"/>
  <c r="CN83" i="1"/>
  <c r="CL83" i="1"/>
  <c r="CJ83" i="1"/>
  <c r="CH83" i="1"/>
  <c r="CF83" i="1"/>
  <c r="CD83" i="1"/>
  <c r="CB83" i="1"/>
  <c r="BZ83" i="1"/>
  <c r="BX83" i="1"/>
  <c r="BV83" i="1"/>
  <c r="BT83" i="1"/>
  <c r="BR83" i="1"/>
  <c r="BP83" i="1"/>
  <c r="BN83" i="1"/>
  <c r="BL83" i="1"/>
  <c r="BJ83" i="1"/>
  <c r="BH83" i="1"/>
  <c r="BF83" i="1"/>
  <c r="BD83" i="1"/>
  <c r="BB83" i="1"/>
  <c r="AZ83" i="1"/>
  <c r="AX83" i="1"/>
  <c r="AV83" i="1"/>
  <c r="AI83" i="1"/>
  <c r="AK83" i="1" s="1"/>
  <c r="AA83" i="1"/>
  <c r="Y83" i="1"/>
  <c r="DD87" i="1"/>
  <c r="DB87" i="1"/>
  <c r="CZ87" i="1"/>
  <c r="CX87" i="1"/>
  <c r="CV87" i="1"/>
  <c r="CT87" i="1"/>
  <c r="CR87" i="1"/>
  <c r="CP87" i="1"/>
  <c r="CN87" i="1"/>
  <c r="CL87" i="1"/>
  <c r="CJ87" i="1"/>
  <c r="CH87" i="1"/>
  <c r="CF87" i="1"/>
  <c r="CD87" i="1"/>
  <c r="CB87" i="1"/>
  <c r="BZ87" i="1"/>
  <c r="BX87" i="1"/>
  <c r="BV87" i="1"/>
  <c r="BT87" i="1"/>
  <c r="BR87" i="1"/>
  <c r="BP87" i="1"/>
  <c r="BN87" i="1"/>
  <c r="BL87" i="1"/>
  <c r="BJ87" i="1"/>
  <c r="BH87" i="1"/>
  <c r="BF87" i="1"/>
  <c r="BD87" i="1"/>
  <c r="BB87" i="1"/>
  <c r="AZ87" i="1"/>
  <c r="AX87" i="1"/>
  <c r="AV87" i="1"/>
  <c r="AI87" i="1"/>
  <c r="AA87" i="1"/>
  <c r="Y87" i="1"/>
  <c r="DD103" i="1"/>
  <c r="DB103" i="1"/>
  <c r="CZ103" i="1"/>
  <c r="CX103" i="1"/>
  <c r="CV103" i="1"/>
  <c r="CT103" i="1"/>
  <c r="CR103" i="1"/>
  <c r="CP103" i="1"/>
  <c r="CN103" i="1"/>
  <c r="CL103" i="1"/>
  <c r="CJ103" i="1"/>
  <c r="CH103" i="1"/>
  <c r="CF103" i="1"/>
  <c r="CD103" i="1"/>
  <c r="CB103" i="1"/>
  <c r="BZ103" i="1"/>
  <c r="BX103" i="1"/>
  <c r="BV103" i="1"/>
  <c r="BT103" i="1"/>
  <c r="BR103" i="1"/>
  <c r="BP103" i="1"/>
  <c r="BN103" i="1"/>
  <c r="BL103" i="1"/>
  <c r="BJ103" i="1"/>
  <c r="BH103" i="1"/>
  <c r="BF103" i="1"/>
  <c r="BD103" i="1"/>
  <c r="BB103" i="1"/>
  <c r="AZ103" i="1"/>
  <c r="AX103" i="1"/>
  <c r="AV103" i="1"/>
  <c r="AI103" i="1"/>
  <c r="AL103" i="1" s="1"/>
  <c r="AA103" i="1"/>
  <c r="Y103" i="1"/>
  <c r="DD126" i="1"/>
  <c r="DB126" i="1"/>
  <c r="CZ126" i="1"/>
  <c r="CX126" i="1"/>
  <c r="CV126" i="1"/>
  <c r="CT126" i="1"/>
  <c r="CR126" i="1"/>
  <c r="CP126" i="1"/>
  <c r="CN126" i="1"/>
  <c r="CL126" i="1"/>
  <c r="CJ126" i="1"/>
  <c r="CH126" i="1"/>
  <c r="CF126" i="1"/>
  <c r="CD126" i="1"/>
  <c r="CB126" i="1"/>
  <c r="BZ126" i="1"/>
  <c r="BX126" i="1"/>
  <c r="BV126" i="1"/>
  <c r="BT126" i="1"/>
  <c r="BR126" i="1"/>
  <c r="BP126" i="1"/>
  <c r="BN126" i="1"/>
  <c r="BL126" i="1"/>
  <c r="BJ126" i="1"/>
  <c r="BH126" i="1"/>
  <c r="BF126" i="1"/>
  <c r="BD126" i="1"/>
  <c r="BB126" i="1"/>
  <c r="AZ126" i="1"/>
  <c r="AX126" i="1"/>
  <c r="AV126" i="1"/>
  <c r="AI126" i="1"/>
  <c r="AL126" i="1" s="1"/>
  <c r="AA126" i="1"/>
  <c r="Y126" i="1"/>
  <c r="DD118" i="1"/>
  <c r="DB118" i="1"/>
  <c r="CZ118" i="1"/>
  <c r="CX118" i="1"/>
  <c r="CV118" i="1"/>
  <c r="CT118" i="1"/>
  <c r="CR118" i="1"/>
  <c r="CP118" i="1"/>
  <c r="CN118" i="1"/>
  <c r="CL118" i="1"/>
  <c r="CJ118" i="1"/>
  <c r="CH118" i="1"/>
  <c r="CF118" i="1"/>
  <c r="CD118" i="1"/>
  <c r="CB118" i="1"/>
  <c r="BZ118" i="1"/>
  <c r="BX118" i="1"/>
  <c r="BV118" i="1"/>
  <c r="BT118" i="1"/>
  <c r="BR118" i="1"/>
  <c r="BP118" i="1"/>
  <c r="BN118" i="1"/>
  <c r="BL118" i="1"/>
  <c r="BJ118" i="1"/>
  <c r="BH118" i="1"/>
  <c r="BF118" i="1"/>
  <c r="BD118" i="1"/>
  <c r="BB118" i="1"/>
  <c r="AZ118" i="1"/>
  <c r="AX118" i="1"/>
  <c r="AV118" i="1"/>
  <c r="AI118" i="1"/>
  <c r="AL118" i="1" s="1"/>
  <c r="AA118" i="1"/>
  <c r="Y118" i="1"/>
  <c r="DD95" i="1"/>
  <c r="DB95" i="1"/>
  <c r="CZ95" i="1"/>
  <c r="CX95" i="1"/>
  <c r="CV95" i="1"/>
  <c r="CT95" i="1"/>
  <c r="CR95" i="1"/>
  <c r="CP95" i="1"/>
  <c r="CN95" i="1"/>
  <c r="CL95" i="1"/>
  <c r="CJ95" i="1"/>
  <c r="CH95" i="1"/>
  <c r="CF95" i="1"/>
  <c r="CD95" i="1"/>
  <c r="CB95" i="1"/>
  <c r="BZ95" i="1"/>
  <c r="BX95" i="1"/>
  <c r="BV95" i="1"/>
  <c r="BT95" i="1"/>
  <c r="BR95" i="1"/>
  <c r="BP95" i="1"/>
  <c r="BN95" i="1"/>
  <c r="BL95" i="1"/>
  <c r="BJ95" i="1"/>
  <c r="BH95" i="1"/>
  <c r="BF95" i="1"/>
  <c r="BD95" i="1"/>
  <c r="BB95" i="1"/>
  <c r="AZ95" i="1"/>
  <c r="AX95" i="1"/>
  <c r="AV95" i="1"/>
  <c r="AI95" i="1"/>
  <c r="AL95" i="1" s="1"/>
  <c r="AA95" i="1"/>
  <c r="Y95" i="1"/>
  <c r="DD132" i="1"/>
  <c r="DB132" i="1"/>
  <c r="CZ132" i="1"/>
  <c r="CX132" i="1"/>
  <c r="CV132" i="1"/>
  <c r="CT132" i="1"/>
  <c r="CR132" i="1"/>
  <c r="CP132" i="1"/>
  <c r="CN132" i="1"/>
  <c r="CL132" i="1"/>
  <c r="CJ132" i="1"/>
  <c r="CH132" i="1"/>
  <c r="CF132" i="1"/>
  <c r="CD132" i="1"/>
  <c r="CB132" i="1"/>
  <c r="BZ132" i="1"/>
  <c r="BX132" i="1"/>
  <c r="BV132" i="1"/>
  <c r="BT132" i="1"/>
  <c r="BR132" i="1"/>
  <c r="BP132" i="1"/>
  <c r="BN132" i="1"/>
  <c r="BL132" i="1"/>
  <c r="BJ132" i="1"/>
  <c r="BH132" i="1"/>
  <c r="BF132" i="1"/>
  <c r="BD132" i="1"/>
  <c r="BB132" i="1"/>
  <c r="AZ132" i="1"/>
  <c r="AX132" i="1"/>
  <c r="AV132" i="1"/>
  <c r="AI132" i="1"/>
  <c r="AL132" i="1" s="1"/>
  <c r="AA132" i="1"/>
  <c r="Y132" i="1"/>
  <c r="DD99" i="1"/>
  <c r="DB99" i="1"/>
  <c r="CZ99" i="1"/>
  <c r="CX99" i="1"/>
  <c r="CV99" i="1"/>
  <c r="CT99" i="1"/>
  <c r="CR99" i="1"/>
  <c r="CP99" i="1"/>
  <c r="CN99" i="1"/>
  <c r="CL99" i="1"/>
  <c r="CJ99" i="1"/>
  <c r="CH99" i="1"/>
  <c r="CF99" i="1"/>
  <c r="CD99" i="1"/>
  <c r="CB99" i="1"/>
  <c r="BZ99" i="1"/>
  <c r="BX99" i="1"/>
  <c r="BV99" i="1"/>
  <c r="BT99" i="1"/>
  <c r="BR99" i="1"/>
  <c r="BP99" i="1"/>
  <c r="BN99" i="1"/>
  <c r="BL99" i="1"/>
  <c r="BJ99" i="1"/>
  <c r="BH99" i="1"/>
  <c r="BF99" i="1"/>
  <c r="BD99" i="1"/>
  <c r="BB99" i="1"/>
  <c r="AZ99" i="1"/>
  <c r="AX99" i="1"/>
  <c r="AV99" i="1"/>
  <c r="AI99" i="1"/>
  <c r="AL99" i="1" s="1"/>
  <c r="AA99" i="1"/>
  <c r="Y99" i="1"/>
  <c r="DD91" i="1"/>
  <c r="DB91" i="1"/>
  <c r="CZ91" i="1"/>
  <c r="CX91" i="1"/>
  <c r="CV91" i="1"/>
  <c r="CT91" i="1"/>
  <c r="CR91" i="1"/>
  <c r="CP91" i="1"/>
  <c r="CN91" i="1"/>
  <c r="CL91" i="1"/>
  <c r="CJ91" i="1"/>
  <c r="CH91" i="1"/>
  <c r="CF91" i="1"/>
  <c r="CD91" i="1"/>
  <c r="CB91" i="1"/>
  <c r="BZ91" i="1"/>
  <c r="BX91" i="1"/>
  <c r="BV91" i="1"/>
  <c r="BT91" i="1"/>
  <c r="BR91" i="1"/>
  <c r="BP91" i="1"/>
  <c r="BN91" i="1"/>
  <c r="BL91" i="1"/>
  <c r="BJ91" i="1"/>
  <c r="BH91" i="1"/>
  <c r="BF91" i="1"/>
  <c r="BD91" i="1"/>
  <c r="BB91" i="1"/>
  <c r="AZ91" i="1"/>
  <c r="AX91" i="1"/>
  <c r="AV91" i="1"/>
  <c r="AI91" i="1"/>
  <c r="AA91" i="1"/>
  <c r="Y91" i="1"/>
  <c r="DD468" i="1"/>
  <c r="DB468" i="1"/>
  <c r="CZ468" i="1"/>
  <c r="CX468" i="1"/>
  <c r="CV468" i="1"/>
  <c r="CT468" i="1"/>
  <c r="CR468" i="1"/>
  <c r="CP468" i="1"/>
  <c r="CN468" i="1"/>
  <c r="CL468" i="1"/>
  <c r="CJ468" i="1"/>
  <c r="CH468" i="1"/>
  <c r="CF468" i="1"/>
  <c r="CD468" i="1"/>
  <c r="CB468" i="1"/>
  <c r="BZ468" i="1"/>
  <c r="BX468" i="1"/>
  <c r="BV468" i="1"/>
  <c r="BT468" i="1"/>
  <c r="BR468" i="1"/>
  <c r="BP468" i="1"/>
  <c r="BN468" i="1"/>
  <c r="BL468" i="1"/>
  <c r="BJ468" i="1"/>
  <c r="BH468" i="1"/>
  <c r="BF468" i="1"/>
  <c r="BD468" i="1"/>
  <c r="BB468" i="1"/>
  <c r="AZ468" i="1"/>
  <c r="AX468" i="1"/>
  <c r="AV468" i="1"/>
  <c r="AI468" i="1"/>
  <c r="AL468" i="1" s="1"/>
  <c r="AA468" i="1"/>
  <c r="Y468" i="1"/>
  <c r="C468" i="1"/>
  <c r="DD467" i="1"/>
  <c r="DB467" i="1"/>
  <c r="CZ467" i="1"/>
  <c r="CX467" i="1"/>
  <c r="CV467" i="1"/>
  <c r="CT467" i="1"/>
  <c r="CR467" i="1"/>
  <c r="CP467" i="1"/>
  <c r="CN467" i="1"/>
  <c r="CL467" i="1"/>
  <c r="CJ467" i="1"/>
  <c r="CH467" i="1"/>
  <c r="CF467" i="1"/>
  <c r="CD467" i="1"/>
  <c r="CB467" i="1"/>
  <c r="BZ467" i="1"/>
  <c r="BX467" i="1"/>
  <c r="BV467" i="1"/>
  <c r="BT467" i="1"/>
  <c r="BR467" i="1"/>
  <c r="BP467" i="1"/>
  <c r="BN467" i="1"/>
  <c r="BL467" i="1"/>
  <c r="BJ467" i="1"/>
  <c r="BH467" i="1"/>
  <c r="BF467" i="1"/>
  <c r="BD467" i="1"/>
  <c r="BB467" i="1"/>
  <c r="AZ467" i="1"/>
  <c r="AX467" i="1"/>
  <c r="AV467" i="1"/>
  <c r="AI467" i="1"/>
  <c r="AL467" i="1" s="1"/>
  <c r="AA467" i="1"/>
  <c r="Y467" i="1"/>
  <c r="C467" i="1"/>
  <c r="DD466" i="1"/>
  <c r="DB466" i="1"/>
  <c r="CZ466" i="1"/>
  <c r="CX466" i="1"/>
  <c r="CV466" i="1"/>
  <c r="CT466" i="1"/>
  <c r="CR466" i="1"/>
  <c r="CP466" i="1"/>
  <c r="CN466" i="1"/>
  <c r="CL466" i="1"/>
  <c r="CJ466" i="1"/>
  <c r="CH466" i="1"/>
  <c r="CF466" i="1"/>
  <c r="CD466" i="1"/>
  <c r="CB466" i="1"/>
  <c r="BZ466" i="1"/>
  <c r="BX466" i="1"/>
  <c r="BV466" i="1"/>
  <c r="BT466" i="1"/>
  <c r="BR466" i="1"/>
  <c r="BP466" i="1"/>
  <c r="BN466" i="1"/>
  <c r="BL466" i="1"/>
  <c r="BJ466" i="1"/>
  <c r="BH466" i="1"/>
  <c r="BF466" i="1"/>
  <c r="BD466" i="1"/>
  <c r="BB466" i="1"/>
  <c r="AZ466" i="1"/>
  <c r="AX466" i="1"/>
  <c r="AV466" i="1"/>
  <c r="AI466" i="1"/>
  <c r="AL466" i="1" s="1"/>
  <c r="AA466" i="1"/>
  <c r="Y466" i="1"/>
  <c r="C466" i="1"/>
  <c r="DD465" i="1"/>
  <c r="DB465" i="1"/>
  <c r="CZ465" i="1"/>
  <c r="CX465" i="1"/>
  <c r="CV465" i="1"/>
  <c r="CT465" i="1"/>
  <c r="CR465" i="1"/>
  <c r="CP465" i="1"/>
  <c r="CN465" i="1"/>
  <c r="CL465" i="1"/>
  <c r="CJ465" i="1"/>
  <c r="CH465" i="1"/>
  <c r="CF465" i="1"/>
  <c r="CD465" i="1"/>
  <c r="CB465" i="1"/>
  <c r="BZ465" i="1"/>
  <c r="BX465" i="1"/>
  <c r="BV465" i="1"/>
  <c r="BT465" i="1"/>
  <c r="BR465" i="1"/>
  <c r="BP465" i="1"/>
  <c r="BN465" i="1"/>
  <c r="BL465" i="1"/>
  <c r="BJ465" i="1"/>
  <c r="BH465" i="1"/>
  <c r="BF465" i="1"/>
  <c r="BD465" i="1"/>
  <c r="BB465" i="1"/>
  <c r="AZ465" i="1"/>
  <c r="AX465" i="1"/>
  <c r="AV465" i="1"/>
  <c r="AI465" i="1"/>
  <c r="AL465" i="1" s="1"/>
  <c r="AA465" i="1"/>
  <c r="Y465" i="1"/>
  <c r="C465" i="1"/>
  <c r="DD464" i="1"/>
  <c r="DB464" i="1"/>
  <c r="CZ464" i="1"/>
  <c r="CX464" i="1"/>
  <c r="CV464" i="1"/>
  <c r="CT464" i="1"/>
  <c r="CR464" i="1"/>
  <c r="CP464" i="1"/>
  <c r="CN464" i="1"/>
  <c r="CL464" i="1"/>
  <c r="CJ464" i="1"/>
  <c r="CH464" i="1"/>
  <c r="CF464" i="1"/>
  <c r="CD464" i="1"/>
  <c r="CB464" i="1"/>
  <c r="BZ464" i="1"/>
  <c r="BX464" i="1"/>
  <c r="BV464" i="1"/>
  <c r="BT464" i="1"/>
  <c r="BR464" i="1"/>
  <c r="BP464" i="1"/>
  <c r="BN464" i="1"/>
  <c r="BL464" i="1"/>
  <c r="BJ464" i="1"/>
  <c r="BH464" i="1"/>
  <c r="BF464" i="1"/>
  <c r="BD464" i="1"/>
  <c r="BB464" i="1"/>
  <c r="AZ464" i="1"/>
  <c r="AX464" i="1"/>
  <c r="AV464" i="1"/>
  <c r="AI464" i="1"/>
  <c r="AL464" i="1" s="1"/>
  <c r="AA464" i="1"/>
  <c r="Y464" i="1"/>
  <c r="C464" i="1"/>
  <c r="DD463" i="1"/>
  <c r="DB463" i="1"/>
  <c r="CZ463" i="1"/>
  <c r="CX463" i="1"/>
  <c r="CV463" i="1"/>
  <c r="CT463" i="1"/>
  <c r="CR463" i="1"/>
  <c r="CP463" i="1"/>
  <c r="CN463" i="1"/>
  <c r="CL463" i="1"/>
  <c r="CJ463" i="1"/>
  <c r="CH463" i="1"/>
  <c r="CF463" i="1"/>
  <c r="CD463" i="1"/>
  <c r="CB463" i="1"/>
  <c r="BZ463" i="1"/>
  <c r="BX463" i="1"/>
  <c r="BV463" i="1"/>
  <c r="BT463" i="1"/>
  <c r="BR463" i="1"/>
  <c r="BP463" i="1"/>
  <c r="BN463" i="1"/>
  <c r="BL463" i="1"/>
  <c r="BJ463" i="1"/>
  <c r="BH463" i="1"/>
  <c r="BF463" i="1"/>
  <c r="BD463" i="1"/>
  <c r="BB463" i="1"/>
  <c r="AZ463" i="1"/>
  <c r="AX463" i="1"/>
  <c r="AV463" i="1"/>
  <c r="AI463" i="1"/>
  <c r="AL463" i="1" s="1"/>
  <c r="AA463" i="1"/>
  <c r="Y463" i="1"/>
  <c r="C463" i="1"/>
  <c r="DD462" i="1"/>
  <c r="DB462" i="1"/>
  <c r="CZ462" i="1"/>
  <c r="CX462" i="1"/>
  <c r="CV462" i="1"/>
  <c r="CT462" i="1"/>
  <c r="CR462" i="1"/>
  <c r="CP462" i="1"/>
  <c r="CN462" i="1"/>
  <c r="CL462" i="1"/>
  <c r="CJ462" i="1"/>
  <c r="CH462" i="1"/>
  <c r="CF462" i="1"/>
  <c r="CD462" i="1"/>
  <c r="CB462" i="1"/>
  <c r="BZ462" i="1"/>
  <c r="BX462" i="1"/>
  <c r="BV462" i="1"/>
  <c r="BT462" i="1"/>
  <c r="BR462" i="1"/>
  <c r="BP462" i="1"/>
  <c r="BN462" i="1"/>
  <c r="BL462" i="1"/>
  <c r="BJ462" i="1"/>
  <c r="BH462" i="1"/>
  <c r="BF462" i="1"/>
  <c r="BD462" i="1"/>
  <c r="BB462" i="1"/>
  <c r="AZ462" i="1"/>
  <c r="AX462" i="1"/>
  <c r="AV462" i="1"/>
  <c r="AI462" i="1"/>
  <c r="AL462" i="1" s="1"/>
  <c r="AA462" i="1"/>
  <c r="Y462" i="1"/>
  <c r="C462" i="1"/>
  <c r="DD461" i="1"/>
  <c r="DB461" i="1"/>
  <c r="CZ461" i="1"/>
  <c r="CX461" i="1"/>
  <c r="CV461" i="1"/>
  <c r="CT461" i="1"/>
  <c r="CR461" i="1"/>
  <c r="CP461" i="1"/>
  <c r="CN461" i="1"/>
  <c r="CL461" i="1"/>
  <c r="CJ461" i="1"/>
  <c r="CH461" i="1"/>
  <c r="CF461" i="1"/>
  <c r="CD461" i="1"/>
  <c r="CB461" i="1"/>
  <c r="BZ461" i="1"/>
  <c r="BX461" i="1"/>
  <c r="BV461" i="1"/>
  <c r="BT461" i="1"/>
  <c r="BR461" i="1"/>
  <c r="BP461" i="1"/>
  <c r="BN461" i="1"/>
  <c r="BL461" i="1"/>
  <c r="BJ461" i="1"/>
  <c r="BH461" i="1"/>
  <c r="BF461" i="1"/>
  <c r="BD461" i="1"/>
  <c r="BB461" i="1"/>
  <c r="AZ461" i="1"/>
  <c r="AX461" i="1"/>
  <c r="AV461" i="1"/>
  <c r="AI461" i="1"/>
  <c r="AL461" i="1" s="1"/>
  <c r="AA461" i="1"/>
  <c r="Y461" i="1"/>
  <c r="C461" i="1"/>
  <c r="DD460" i="1"/>
  <c r="DB460" i="1"/>
  <c r="CZ460" i="1"/>
  <c r="CX460" i="1"/>
  <c r="CV460" i="1"/>
  <c r="CT460" i="1"/>
  <c r="CR460" i="1"/>
  <c r="CP460" i="1"/>
  <c r="CN460" i="1"/>
  <c r="CL460" i="1"/>
  <c r="CJ460" i="1"/>
  <c r="CH460" i="1"/>
  <c r="CF460" i="1"/>
  <c r="CD460" i="1"/>
  <c r="CB460" i="1"/>
  <c r="BZ460" i="1"/>
  <c r="BX460" i="1"/>
  <c r="BV460" i="1"/>
  <c r="BT460" i="1"/>
  <c r="BR460" i="1"/>
  <c r="BP460" i="1"/>
  <c r="BN460" i="1"/>
  <c r="BL460" i="1"/>
  <c r="BJ460" i="1"/>
  <c r="BH460" i="1"/>
  <c r="BF460" i="1"/>
  <c r="BD460" i="1"/>
  <c r="BB460" i="1"/>
  <c r="AZ460" i="1"/>
  <c r="AX460" i="1"/>
  <c r="AV460" i="1"/>
  <c r="AI460" i="1"/>
  <c r="AL460" i="1" s="1"/>
  <c r="AA460" i="1"/>
  <c r="Y460" i="1"/>
  <c r="C460" i="1"/>
  <c r="DD459" i="1"/>
  <c r="DB459" i="1"/>
  <c r="CZ459" i="1"/>
  <c r="CX459" i="1"/>
  <c r="CV459" i="1"/>
  <c r="CT459" i="1"/>
  <c r="CR459" i="1"/>
  <c r="CP459" i="1"/>
  <c r="CN459" i="1"/>
  <c r="CL459" i="1"/>
  <c r="CJ459" i="1"/>
  <c r="CH459" i="1"/>
  <c r="CF459" i="1"/>
  <c r="CD459" i="1"/>
  <c r="CB459" i="1"/>
  <c r="BZ459" i="1"/>
  <c r="BX459" i="1"/>
  <c r="BV459" i="1"/>
  <c r="BT459" i="1"/>
  <c r="BR459" i="1"/>
  <c r="BP459" i="1"/>
  <c r="BN459" i="1"/>
  <c r="BL459" i="1"/>
  <c r="BJ459" i="1"/>
  <c r="BH459" i="1"/>
  <c r="BF459" i="1"/>
  <c r="BD459" i="1"/>
  <c r="BB459" i="1"/>
  <c r="AZ459" i="1"/>
  <c r="AX459" i="1"/>
  <c r="AV459" i="1"/>
  <c r="AI459" i="1"/>
  <c r="AK459" i="1" s="1"/>
  <c r="AA459" i="1"/>
  <c r="Y459" i="1"/>
  <c r="C459" i="1"/>
  <c r="DD458" i="1"/>
  <c r="DB458" i="1"/>
  <c r="CZ458" i="1"/>
  <c r="CX458" i="1"/>
  <c r="CV458" i="1"/>
  <c r="CT458" i="1"/>
  <c r="CR458" i="1"/>
  <c r="CP458" i="1"/>
  <c r="CN458" i="1"/>
  <c r="CL458" i="1"/>
  <c r="CJ458" i="1"/>
  <c r="CH458" i="1"/>
  <c r="CF458" i="1"/>
  <c r="CD458" i="1"/>
  <c r="CB458" i="1"/>
  <c r="BZ458" i="1"/>
  <c r="BX458" i="1"/>
  <c r="BV458" i="1"/>
  <c r="BT458" i="1"/>
  <c r="BR458" i="1"/>
  <c r="BP458" i="1"/>
  <c r="BN458" i="1"/>
  <c r="BL458" i="1"/>
  <c r="BJ458" i="1"/>
  <c r="BH458" i="1"/>
  <c r="BF458" i="1"/>
  <c r="BD458" i="1"/>
  <c r="BB458" i="1"/>
  <c r="AZ458" i="1"/>
  <c r="AX458" i="1"/>
  <c r="AV458" i="1"/>
  <c r="AI458" i="1"/>
  <c r="AK458" i="1" s="1"/>
  <c r="AA458" i="1"/>
  <c r="Y458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DD457" i="1"/>
  <c r="DB457" i="1"/>
  <c r="CZ457" i="1"/>
  <c r="CX457" i="1"/>
  <c r="CV457" i="1"/>
  <c r="CT457" i="1"/>
  <c r="CR457" i="1"/>
  <c r="CP457" i="1"/>
  <c r="CN457" i="1"/>
  <c r="CL457" i="1"/>
  <c r="CJ457" i="1"/>
  <c r="CH457" i="1"/>
  <c r="CF457" i="1"/>
  <c r="CD457" i="1"/>
  <c r="CB457" i="1"/>
  <c r="BZ457" i="1"/>
  <c r="BX457" i="1"/>
  <c r="BV457" i="1"/>
  <c r="BT457" i="1"/>
  <c r="BR457" i="1"/>
  <c r="BP457" i="1"/>
  <c r="BN457" i="1"/>
  <c r="BL457" i="1"/>
  <c r="BJ457" i="1"/>
  <c r="BH457" i="1"/>
  <c r="BF457" i="1"/>
  <c r="BD457" i="1"/>
  <c r="BB457" i="1"/>
  <c r="AZ457" i="1"/>
  <c r="AX457" i="1"/>
  <c r="AV457" i="1"/>
  <c r="AI457" i="1"/>
  <c r="AK457" i="1" s="1"/>
  <c r="AA457" i="1"/>
  <c r="Y457" i="1"/>
  <c r="DD456" i="1"/>
  <c r="DB456" i="1"/>
  <c r="CZ456" i="1"/>
  <c r="CX456" i="1"/>
  <c r="CV456" i="1"/>
  <c r="CT456" i="1"/>
  <c r="CR456" i="1"/>
  <c r="CP456" i="1"/>
  <c r="CN456" i="1"/>
  <c r="CL456" i="1"/>
  <c r="CJ456" i="1"/>
  <c r="CH456" i="1"/>
  <c r="CF456" i="1"/>
  <c r="CD456" i="1"/>
  <c r="CB456" i="1"/>
  <c r="BZ456" i="1"/>
  <c r="BX456" i="1"/>
  <c r="BV456" i="1"/>
  <c r="BT456" i="1"/>
  <c r="BR456" i="1"/>
  <c r="BP456" i="1"/>
  <c r="BN456" i="1"/>
  <c r="BL456" i="1"/>
  <c r="BJ456" i="1"/>
  <c r="BH456" i="1"/>
  <c r="BF456" i="1"/>
  <c r="BD456" i="1"/>
  <c r="BB456" i="1"/>
  <c r="AZ456" i="1"/>
  <c r="AX456" i="1"/>
  <c r="AV456" i="1"/>
  <c r="AI456" i="1"/>
  <c r="AK456" i="1" s="1"/>
  <c r="AA456" i="1"/>
  <c r="Y456" i="1"/>
  <c r="DD455" i="1"/>
  <c r="DB455" i="1"/>
  <c r="CZ455" i="1"/>
  <c r="CX455" i="1"/>
  <c r="CV455" i="1"/>
  <c r="CT455" i="1"/>
  <c r="CR455" i="1"/>
  <c r="CP455" i="1"/>
  <c r="CN455" i="1"/>
  <c r="CL455" i="1"/>
  <c r="CJ455" i="1"/>
  <c r="CH455" i="1"/>
  <c r="CF455" i="1"/>
  <c r="CD455" i="1"/>
  <c r="CB455" i="1"/>
  <c r="BZ455" i="1"/>
  <c r="BX455" i="1"/>
  <c r="BV455" i="1"/>
  <c r="BT455" i="1"/>
  <c r="BR455" i="1"/>
  <c r="BP455" i="1"/>
  <c r="BN455" i="1"/>
  <c r="BL455" i="1"/>
  <c r="BJ455" i="1"/>
  <c r="BH455" i="1"/>
  <c r="BF455" i="1"/>
  <c r="BD455" i="1"/>
  <c r="BB455" i="1"/>
  <c r="AZ455" i="1"/>
  <c r="AX455" i="1"/>
  <c r="AV455" i="1"/>
  <c r="AI455" i="1"/>
  <c r="AK455" i="1" s="1"/>
  <c r="AA455" i="1"/>
  <c r="Y455" i="1"/>
  <c r="DD454" i="1"/>
  <c r="DB454" i="1"/>
  <c r="CZ454" i="1"/>
  <c r="CX454" i="1"/>
  <c r="CV454" i="1"/>
  <c r="CT454" i="1"/>
  <c r="CR454" i="1"/>
  <c r="CP454" i="1"/>
  <c r="CN454" i="1"/>
  <c r="CL454" i="1"/>
  <c r="CJ454" i="1"/>
  <c r="CH454" i="1"/>
  <c r="CF454" i="1"/>
  <c r="CD454" i="1"/>
  <c r="CB454" i="1"/>
  <c r="BZ454" i="1"/>
  <c r="BX454" i="1"/>
  <c r="BV454" i="1"/>
  <c r="BT454" i="1"/>
  <c r="BR454" i="1"/>
  <c r="BP454" i="1"/>
  <c r="BN454" i="1"/>
  <c r="BL454" i="1"/>
  <c r="BJ454" i="1"/>
  <c r="BH454" i="1"/>
  <c r="BF454" i="1"/>
  <c r="BD454" i="1"/>
  <c r="BB454" i="1"/>
  <c r="AZ454" i="1"/>
  <c r="AX454" i="1"/>
  <c r="AV454" i="1"/>
  <c r="AI454" i="1"/>
  <c r="AL454" i="1" s="1"/>
  <c r="AA454" i="1"/>
  <c r="Y454" i="1"/>
  <c r="DD453" i="1"/>
  <c r="DB453" i="1"/>
  <c r="CZ453" i="1"/>
  <c r="CX453" i="1"/>
  <c r="CV453" i="1"/>
  <c r="CT453" i="1"/>
  <c r="CR453" i="1"/>
  <c r="CP453" i="1"/>
  <c r="CN453" i="1"/>
  <c r="CL453" i="1"/>
  <c r="CJ453" i="1"/>
  <c r="CH453" i="1"/>
  <c r="CF453" i="1"/>
  <c r="CD453" i="1"/>
  <c r="CB453" i="1"/>
  <c r="BZ453" i="1"/>
  <c r="BX453" i="1"/>
  <c r="BV453" i="1"/>
  <c r="BT453" i="1"/>
  <c r="BR453" i="1"/>
  <c r="BP453" i="1"/>
  <c r="BN453" i="1"/>
  <c r="BL453" i="1"/>
  <c r="BJ453" i="1"/>
  <c r="BH453" i="1"/>
  <c r="BF453" i="1"/>
  <c r="BD453" i="1"/>
  <c r="BB453" i="1"/>
  <c r="AZ453" i="1"/>
  <c r="AX453" i="1"/>
  <c r="AV453" i="1"/>
  <c r="AI453" i="1"/>
  <c r="AL453" i="1" s="1"/>
  <c r="AA453" i="1"/>
  <c r="Y453" i="1"/>
  <c r="DD452" i="1"/>
  <c r="DB452" i="1"/>
  <c r="CZ452" i="1"/>
  <c r="CX452" i="1"/>
  <c r="CV452" i="1"/>
  <c r="CT452" i="1"/>
  <c r="CR452" i="1"/>
  <c r="CP452" i="1"/>
  <c r="CN452" i="1"/>
  <c r="CL452" i="1"/>
  <c r="CJ452" i="1"/>
  <c r="CH452" i="1"/>
  <c r="CF452" i="1"/>
  <c r="CD452" i="1"/>
  <c r="CB452" i="1"/>
  <c r="BZ452" i="1"/>
  <c r="BX452" i="1"/>
  <c r="BV452" i="1"/>
  <c r="BT452" i="1"/>
  <c r="BR452" i="1"/>
  <c r="BP452" i="1"/>
  <c r="BN452" i="1"/>
  <c r="BL452" i="1"/>
  <c r="BJ452" i="1"/>
  <c r="BH452" i="1"/>
  <c r="BF452" i="1"/>
  <c r="BD452" i="1"/>
  <c r="BB452" i="1"/>
  <c r="AZ452" i="1"/>
  <c r="AX452" i="1"/>
  <c r="AV452" i="1"/>
  <c r="AI452" i="1"/>
  <c r="AK452" i="1" s="1"/>
  <c r="AA452" i="1"/>
  <c r="Y452" i="1"/>
  <c r="DD451" i="1"/>
  <c r="DB451" i="1"/>
  <c r="CZ451" i="1"/>
  <c r="CX451" i="1"/>
  <c r="CV451" i="1"/>
  <c r="CT451" i="1"/>
  <c r="CR451" i="1"/>
  <c r="CP451" i="1"/>
  <c r="CN451" i="1"/>
  <c r="CL451" i="1"/>
  <c r="CJ451" i="1"/>
  <c r="CH451" i="1"/>
  <c r="CF451" i="1"/>
  <c r="CD451" i="1"/>
  <c r="CB451" i="1"/>
  <c r="BZ451" i="1"/>
  <c r="BX451" i="1"/>
  <c r="BV451" i="1"/>
  <c r="BT451" i="1"/>
  <c r="BR451" i="1"/>
  <c r="BP451" i="1"/>
  <c r="BN451" i="1"/>
  <c r="BL451" i="1"/>
  <c r="BJ451" i="1"/>
  <c r="BH451" i="1"/>
  <c r="BF451" i="1"/>
  <c r="BD451" i="1"/>
  <c r="BB451" i="1"/>
  <c r="AZ451" i="1"/>
  <c r="AX451" i="1"/>
  <c r="AV451" i="1"/>
  <c r="AI451" i="1"/>
  <c r="AK451" i="1" s="1"/>
  <c r="AA451" i="1"/>
  <c r="Y451" i="1"/>
  <c r="DD450" i="1"/>
  <c r="DB450" i="1"/>
  <c r="CZ450" i="1"/>
  <c r="CX450" i="1"/>
  <c r="CV450" i="1"/>
  <c r="CT450" i="1"/>
  <c r="CR450" i="1"/>
  <c r="CP450" i="1"/>
  <c r="CN450" i="1"/>
  <c r="CL450" i="1"/>
  <c r="CJ450" i="1"/>
  <c r="CH450" i="1"/>
  <c r="CF450" i="1"/>
  <c r="CD450" i="1"/>
  <c r="CB450" i="1"/>
  <c r="BZ450" i="1"/>
  <c r="BX450" i="1"/>
  <c r="BV450" i="1"/>
  <c r="BT450" i="1"/>
  <c r="BR450" i="1"/>
  <c r="BP450" i="1"/>
  <c r="BN450" i="1"/>
  <c r="BL450" i="1"/>
  <c r="BJ450" i="1"/>
  <c r="BH450" i="1"/>
  <c r="BF450" i="1"/>
  <c r="BD450" i="1"/>
  <c r="BB450" i="1"/>
  <c r="AZ450" i="1"/>
  <c r="AX450" i="1"/>
  <c r="AV450" i="1"/>
  <c r="AI450" i="1"/>
  <c r="AK450" i="1" s="1"/>
  <c r="AA450" i="1"/>
  <c r="Y450" i="1"/>
  <c r="DD449" i="1"/>
  <c r="DB449" i="1"/>
  <c r="CZ449" i="1"/>
  <c r="CX449" i="1"/>
  <c r="CV449" i="1"/>
  <c r="CT449" i="1"/>
  <c r="CR449" i="1"/>
  <c r="CP449" i="1"/>
  <c r="CN449" i="1"/>
  <c r="CL449" i="1"/>
  <c r="CJ449" i="1"/>
  <c r="CH449" i="1"/>
  <c r="CF449" i="1"/>
  <c r="CD449" i="1"/>
  <c r="CB449" i="1"/>
  <c r="BZ449" i="1"/>
  <c r="BX449" i="1"/>
  <c r="BV449" i="1"/>
  <c r="BT449" i="1"/>
  <c r="BR449" i="1"/>
  <c r="BP449" i="1"/>
  <c r="BN449" i="1"/>
  <c r="BL449" i="1"/>
  <c r="BJ449" i="1"/>
  <c r="BH449" i="1"/>
  <c r="BF449" i="1"/>
  <c r="BD449" i="1"/>
  <c r="BB449" i="1"/>
  <c r="AZ449" i="1"/>
  <c r="AX449" i="1"/>
  <c r="AV449" i="1"/>
  <c r="AI449" i="1"/>
  <c r="AL449" i="1" s="1"/>
  <c r="AA449" i="1"/>
  <c r="Y449" i="1"/>
  <c r="DD448" i="1"/>
  <c r="DB448" i="1"/>
  <c r="CZ448" i="1"/>
  <c r="CX448" i="1"/>
  <c r="CV448" i="1"/>
  <c r="CT448" i="1"/>
  <c r="CR448" i="1"/>
  <c r="CP448" i="1"/>
  <c r="CN448" i="1"/>
  <c r="CL448" i="1"/>
  <c r="CJ448" i="1"/>
  <c r="CH448" i="1"/>
  <c r="CF448" i="1"/>
  <c r="CD448" i="1"/>
  <c r="CB448" i="1"/>
  <c r="BZ448" i="1"/>
  <c r="BX448" i="1"/>
  <c r="BV448" i="1"/>
  <c r="BT448" i="1"/>
  <c r="BR448" i="1"/>
  <c r="BP448" i="1"/>
  <c r="BN448" i="1"/>
  <c r="BL448" i="1"/>
  <c r="BJ448" i="1"/>
  <c r="BH448" i="1"/>
  <c r="BF448" i="1"/>
  <c r="BD448" i="1"/>
  <c r="BB448" i="1"/>
  <c r="AZ448" i="1"/>
  <c r="AX448" i="1"/>
  <c r="AV448" i="1"/>
  <c r="AI448" i="1"/>
  <c r="AL448" i="1" s="1"/>
  <c r="AA448" i="1"/>
  <c r="Y448" i="1"/>
  <c r="DD447" i="1"/>
  <c r="DB447" i="1"/>
  <c r="CZ447" i="1"/>
  <c r="CX447" i="1"/>
  <c r="CV447" i="1"/>
  <c r="CT447" i="1"/>
  <c r="CR447" i="1"/>
  <c r="CP447" i="1"/>
  <c r="CN447" i="1"/>
  <c r="CL447" i="1"/>
  <c r="CJ447" i="1"/>
  <c r="CH447" i="1"/>
  <c r="CF447" i="1"/>
  <c r="CD447" i="1"/>
  <c r="CB447" i="1"/>
  <c r="BZ447" i="1"/>
  <c r="BX447" i="1"/>
  <c r="BV447" i="1"/>
  <c r="BT447" i="1"/>
  <c r="BR447" i="1"/>
  <c r="BP447" i="1"/>
  <c r="BN447" i="1"/>
  <c r="BL447" i="1"/>
  <c r="BJ447" i="1"/>
  <c r="BH447" i="1"/>
  <c r="BF447" i="1"/>
  <c r="BD447" i="1"/>
  <c r="BB447" i="1"/>
  <c r="AZ447" i="1"/>
  <c r="AX447" i="1"/>
  <c r="AV447" i="1"/>
  <c r="AI447" i="1"/>
  <c r="AL447" i="1" s="1"/>
  <c r="AA447" i="1"/>
  <c r="Y447" i="1"/>
  <c r="DE451" i="1" l="1"/>
  <c r="DE465" i="1"/>
  <c r="DE91" i="1"/>
  <c r="DE83" i="1"/>
  <c r="DE148" i="1"/>
  <c r="DE154" i="1"/>
  <c r="DE104" i="1"/>
  <c r="DE140" i="1"/>
  <c r="DE134" i="1"/>
  <c r="DE105" i="1"/>
  <c r="DE124" i="1"/>
  <c r="DE455" i="1"/>
  <c r="DE118" i="1"/>
  <c r="DE163" i="1"/>
  <c r="DE133" i="1"/>
  <c r="DE123" i="1"/>
  <c r="DE146" i="1"/>
  <c r="DE448" i="1"/>
  <c r="DE452" i="1"/>
  <c r="DE456" i="1"/>
  <c r="DE460" i="1"/>
  <c r="DE464" i="1"/>
  <c r="DE468" i="1"/>
  <c r="DE99" i="1"/>
  <c r="DE126" i="1"/>
  <c r="DE109" i="1"/>
  <c r="DE166" i="1"/>
  <c r="DE151" i="1"/>
  <c r="DE160" i="1"/>
  <c r="DE96" i="1"/>
  <c r="DE88" i="1"/>
  <c r="DE143" i="1"/>
  <c r="DE158" i="1"/>
  <c r="DE137" i="1"/>
  <c r="DE97" i="1"/>
  <c r="DE89" i="1"/>
  <c r="DE461" i="1"/>
  <c r="DE449" i="1"/>
  <c r="DE457" i="1"/>
  <c r="DE459" i="1"/>
  <c r="DE103" i="1"/>
  <c r="DE145" i="1"/>
  <c r="DE447" i="1"/>
  <c r="DE453" i="1"/>
  <c r="DE463" i="1"/>
  <c r="DE467" i="1"/>
  <c r="DE132" i="1"/>
  <c r="DE122" i="1"/>
  <c r="DE139" i="1"/>
  <c r="DE92" i="1"/>
  <c r="DE119" i="1"/>
  <c r="DE84" i="1"/>
  <c r="DE149" i="1"/>
  <c r="DE164" i="1"/>
  <c r="DE155" i="1"/>
  <c r="DE93" i="1"/>
  <c r="DE120" i="1"/>
  <c r="DE85" i="1"/>
  <c r="DE450" i="1"/>
  <c r="DE454" i="1"/>
  <c r="DE458" i="1"/>
  <c r="DE462" i="1"/>
  <c r="DE466" i="1"/>
  <c r="DE95" i="1"/>
  <c r="DE87" i="1"/>
  <c r="DE142" i="1"/>
  <c r="DE157" i="1"/>
  <c r="DE136" i="1"/>
  <c r="DE100" i="1"/>
  <c r="DE127" i="1"/>
  <c r="DE110" i="1"/>
  <c r="DE167" i="1"/>
  <c r="DE152" i="1"/>
  <c r="DE161" i="1"/>
  <c r="DE101" i="1"/>
  <c r="DE128" i="1"/>
  <c r="DE111" i="1"/>
  <c r="AK143" i="1"/>
  <c r="DF143" i="1" s="1"/>
  <c r="AL457" i="1"/>
  <c r="DF457" i="1" s="1"/>
  <c r="AL458" i="1"/>
  <c r="DF458" i="1" s="1"/>
  <c r="AL163" i="1"/>
  <c r="DF163" i="1" s="1"/>
  <c r="AL139" i="1"/>
  <c r="DF139" i="1" s="1"/>
  <c r="AL96" i="1"/>
  <c r="DF96" i="1" s="1"/>
  <c r="AK84" i="1"/>
  <c r="DF84" i="1" s="1"/>
  <c r="AK164" i="1"/>
  <c r="DF164" i="1" s="1"/>
  <c r="AL122" i="1"/>
  <c r="DF122" i="1" s="1"/>
  <c r="AL128" i="1"/>
  <c r="DF128" i="1" s="1"/>
  <c r="AK105" i="1"/>
  <c r="AK132" i="1"/>
  <c r="DF132" i="1" s="1"/>
  <c r="AL83" i="1"/>
  <c r="DF83" i="1" s="1"/>
  <c r="AL92" i="1"/>
  <c r="DF92" i="1" s="1"/>
  <c r="AL100" i="1"/>
  <c r="DF100" i="1" s="1"/>
  <c r="AK133" i="1"/>
  <c r="DF133" i="1" s="1"/>
  <c r="AK137" i="1"/>
  <c r="DF137" i="1" s="1"/>
  <c r="AL105" i="1"/>
  <c r="AK85" i="1"/>
  <c r="DF85" i="1" s="1"/>
  <c r="AL451" i="1"/>
  <c r="DF451" i="1" s="1"/>
  <c r="AK465" i="1"/>
  <c r="DF465" i="1" s="1"/>
  <c r="AK136" i="1"/>
  <c r="DF136" i="1" s="1"/>
  <c r="AL110" i="1"/>
  <c r="DF110" i="1" s="1"/>
  <c r="AK123" i="1"/>
  <c r="AL123" i="1"/>
  <c r="AL152" i="1"/>
  <c r="DF152" i="1" s="1"/>
  <c r="AK140" i="1"/>
  <c r="AK120" i="1"/>
  <c r="DF120" i="1" s="1"/>
  <c r="AK142" i="1"/>
  <c r="DF142" i="1" s="1"/>
  <c r="AK95" i="1"/>
  <c r="DF95" i="1" s="1"/>
  <c r="AL148" i="1"/>
  <c r="DF148" i="1" s="1"/>
  <c r="AL154" i="1"/>
  <c r="DF154" i="1" s="1"/>
  <c r="AL140" i="1"/>
  <c r="AK97" i="1"/>
  <c r="DF97" i="1" s="1"/>
  <c r="AK124" i="1"/>
  <c r="AK101" i="1"/>
  <c r="DF101" i="1" s="1"/>
  <c r="AL134" i="1"/>
  <c r="AK111" i="1"/>
  <c r="DF111" i="1" s="1"/>
  <c r="AL124" i="1"/>
  <c r="AK134" i="1"/>
  <c r="AL93" i="1"/>
  <c r="DF93" i="1" s="1"/>
  <c r="AK89" i="1"/>
  <c r="DF89" i="1" s="1"/>
  <c r="AK158" i="1"/>
  <c r="DF158" i="1" s="1"/>
  <c r="AK104" i="1"/>
  <c r="DF104" i="1" s="1"/>
  <c r="AK167" i="1"/>
  <c r="DF167" i="1" s="1"/>
  <c r="AL146" i="1"/>
  <c r="DF146" i="1" s="1"/>
  <c r="AK161" i="1"/>
  <c r="DF161" i="1" s="1"/>
  <c r="AL88" i="1"/>
  <c r="DF88" i="1" s="1"/>
  <c r="AK119" i="1"/>
  <c r="DF119" i="1" s="1"/>
  <c r="AL127" i="1"/>
  <c r="DF127" i="1" s="1"/>
  <c r="AK149" i="1"/>
  <c r="DF149" i="1" s="1"/>
  <c r="AK155" i="1"/>
  <c r="DF155" i="1" s="1"/>
  <c r="AK109" i="1"/>
  <c r="DF109" i="1" s="1"/>
  <c r="AK151" i="1"/>
  <c r="AL151" i="1"/>
  <c r="AL91" i="1"/>
  <c r="AK87" i="1"/>
  <c r="AK157" i="1"/>
  <c r="DF157" i="1" s="1"/>
  <c r="AK99" i="1"/>
  <c r="DF99" i="1" s="1"/>
  <c r="AK91" i="1"/>
  <c r="DF91" i="1" s="1"/>
  <c r="AK103" i="1"/>
  <c r="DF103" i="1" s="1"/>
  <c r="AL87" i="1"/>
  <c r="AK145" i="1"/>
  <c r="DF145" i="1" s="1"/>
  <c r="AK126" i="1"/>
  <c r="DF126" i="1" s="1"/>
  <c r="AK166" i="1"/>
  <c r="DF166" i="1" s="1"/>
  <c r="AK160" i="1"/>
  <c r="DF160" i="1" s="1"/>
  <c r="AK118" i="1"/>
  <c r="DF118" i="1" s="1"/>
  <c r="AK449" i="1"/>
  <c r="DF449" i="1" s="1"/>
  <c r="AL450" i="1"/>
  <c r="DF450" i="1" s="1"/>
  <c r="AK466" i="1"/>
  <c r="DF466" i="1" s="1"/>
  <c r="AK448" i="1"/>
  <c r="DF448" i="1" s="1"/>
  <c r="AL452" i="1"/>
  <c r="DF452" i="1" s="1"/>
  <c r="AL459" i="1"/>
  <c r="DF459" i="1" s="1"/>
  <c r="AK464" i="1"/>
  <c r="DF464" i="1" s="1"/>
  <c r="AK460" i="1"/>
  <c r="DF460" i="1" s="1"/>
  <c r="AK468" i="1"/>
  <c r="DF468" i="1" s="1"/>
  <c r="AK463" i="1"/>
  <c r="DF463" i="1" s="1"/>
  <c r="AK462" i="1"/>
  <c r="DF462" i="1" s="1"/>
  <c r="AK461" i="1"/>
  <c r="DF461" i="1" s="1"/>
  <c r="AK467" i="1"/>
  <c r="DF467" i="1" s="1"/>
  <c r="AK454" i="1"/>
  <c r="DF454" i="1" s="1"/>
  <c r="AL455" i="1"/>
  <c r="DF455" i="1" s="1"/>
  <c r="AK453" i="1"/>
  <c r="DF453" i="1" s="1"/>
  <c r="AL456" i="1"/>
  <c r="DF456" i="1" s="1"/>
  <c r="AK447" i="1"/>
  <c r="DF447" i="1" s="1"/>
  <c r="CL341" i="1"/>
  <c r="DF151" i="1" l="1"/>
  <c r="DF87" i="1"/>
  <c r="DF134" i="1"/>
  <c r="DF123" i="1"/>
  <c r="DF124" i="1"/>
  <c r="DF140" i="1"/>
  <c r="DF105" i="1"/>
  <c r="C3" i="1"/>
  <c r="C4" i="1"/>
  <c r="C5" i="1"/>
  <c r="C6" i="1"/>
  <c r="C7" i="1"/>
  <c r="C2" i="1"/>
  <c r="DE5" i="1" l="1"/>
  <c r="DE2" i="1"/>
  <c r="DE4" i="1"/>
  <c r="DE6" i="1"/>
  <c r="DE7" i="1"/>
  <c r="DE3" i="1"/>
  <c r="Y2" i="1"/>
  <c r="AA2" i="1"/>
  <c r="AI2" i="1"/>
  <c r="AK2" i="1" s="1"/>
  <c r="AT2" i="1"/>
  <c r="AV2" i="1"/>
  <c r="AX2" i="1"/>
  <c r="AZ2" i="1"/>
  <c r="BB2" i="1"/>
  <c r="BD2" i="1"/>
  <c r="BF2" i="1"/>
  <c r="BH2" i="1"/>
  <c r="BJ2" i="1"/>
  <c r="BL2" i="1"/>
  <c r="BN2" i="1"/>
  <c r="BP2" i="1"/>
  <c r="BR2" i="1"/>
  <c r="BT2" i="1"/>
  <c r="BV2" i="1"/>
  <c r="BX2" i="1"/>
  <c r="BZ2" i="1"/>
  <c r="CB2" i="1"/>
  <c r="CD2" i="1"/>
  <c r="CF2" i="1"/>
  <c r="CH2" i="1"/>
  <c r="CJ2" i="1"/>
  <c r="CL2" i="1"/>
  <c r="CN2" i="1"/>
  <c r="CP2" i="1"/>
  <c r="CR2" i="1"/>
  <c r="CT2" i="1"/>
  <c r="CV2" i="1"/>
  <c r="CX2" i="1"/>
  <c r="CZ2" i="1"/>
  <c r="DB2" i="1"/>
  <c r="DD2" i="1"/>
  <c r="Y3" i="1"/>
  <c r="AA3" i="1"/>
  <c r="AI3" i="1"/>
  <c r="AT3" i="1"/>
  <c r="AV3" i="1"/>
  <c r="AX3" i="1"/>
  <c r="AZ3" i="1"/>
  <c r="BB3" i="1"/>
  <c r="BD3" i="1"/>
  <c r="BF3" i="1"/>
  <c r="BH3" i="1"/>
  <c r="BJ3" i="1"/>
  <c r="BL3" i="1"/>
  <c r="BN3" i="1"/>
  <c r="BP3" i="1"/>
  <c r="BR3" i="1"/>
  <c r="BT3" i="1"/>
  <c r="BV3" i="1"/>
  <c r="BX3" i="1"/>
  <c r="BZ3" i="1"/>
  <c r="CB3" i="1"/>
  <c r="CD3" i="1"/>
  <c r="CF3" i="1"/>
  <c r="CH3" i="1"/>
  <c r="CJ3" i="1"/>
  <c r="CL3" i="1"/>
  <c r="CN3" i="1"/>
  <c r="CP3" i="1"/>
  <c r="CR3" i="1"/>
  <c r="CT3" i="1"/>
  <c r="CV3" i="1"/>
  <c r="CX3" i="1"/>
  <c r="CZ3" i="1"/>
  <c r="DB3" i="1"/>
  <c r="DD3" i="1"/>
  <c r="Y4" i="1"/>
  <c r="AA4" i="1"/>
  <c r="AI4" i="1"/>
  <c r="AL4" i="1" s="1"/>
  <c r="AT4" i="1"/>
  <c r="AV4" i="1"/>
  <c r="AX4" i="1"/>
  <c r="AZ4" i="1"/>
  <c r="BB4" i="1"/>
  <c r="BD4" i="1"/>
  <c r="BF4" i="1"/>
  <c r="BH4" i="1"/>
  <c r="BJ4" i="1"/>
  <c r="BL4" i="1"/>
  <c r="BN4" i="1"/>
  <c r="BP4" i="1"/>
  <c r="BR4" i="1"/>
  <c r="BT4" i="1"/>
  <c r="BV4" i="1"/>
  <c r="BX4" i="1"/>
  <c r="BZ4" i="1"/>
  <c r="CB4" i="1"/>
  <c r="CD4" i="1"/>
  <c r="CF4" i="1"/>
  <c r="CH4" i="1"/>
  <c r="CJ4" i="1"/>
  <c r="CL4" i="1"/>
  <c r="CN4" i="1"/>
  <c r="CP4" i="1"/>
  <c r="CR4" i="1"/>
  <c r="CT4" i="1"/>
  <c r="CV4" i="1"/>
  <c r="CX4" i="1"/>
  <c r="CZ4" i="1"/>
  <c r="DB4" i="1"/>
  <c r="DD4" i="1"/>
  <c r="Y5" i="1"/>
  <c r="AA5" i="1"/>
  <c r="AI5" i="1"/>
  <c r="AL5" i="1" s="1"/>
  <c r="AT5" i="1"/>
  <c r="AV5" i="1"/>
  <c r="AX5" i="1"/>
  <c r="AZ5" i="1"/>
  <c r="BB5" i="1"/>
  <c r="BD5" i="1"/>
  <c r="BF5" i="1"/>
  <c r="BH5" i="1"/>
  <c r="BJ5" i="1"/>
  <c r="BL5" i="1"/>
  <c r="BN5" i="1"/>
  <c r="BP5" i="1"/>
  <c r="BR5" i="1"/>
  <c r="BT5" i="1"/>
  <c r="BV5" i="1"/>
  <c r="BX5" i="1"/>
  <c r="BZ5" i="1"/>
  <c r="CB5" i="1"/>
  <c r="CD5" i="1"/>
  <c r="CF5" i="1"/>
  <c r="CH5" i="1"/>
  <c r="CJ5" i="1"/>
  <c r="CL5" i="1"/>
  <c r="CN5" i="1"/>
  <c r="CP5" i="1"/>
  <c r="CR5" i="1"/>
  <c r="CT5" i="1"/>
  <c r="CV5" i="1"/>
  <c r="CX5" i="1"/>
  <c r="CZ5" i="1"/>
  <c r="DB5" i="1"/>
  <c r="DD5" i="1"/>
  <c r="Y6" i="1"/>
  <c r="AA6" i="1"/>
  <c r="AI6" i="1"/>
  <c r="AK6" i="1" s="1"/>
  <c r="AT6" i="1"/>
  <c r="AV6" i="1"/>
  <c r="AX6" i="1"/>
  <c r="AZ6" i="1"/>
  <c r="BB6" i="1"/>
  <c r="BD6" i="1"/>
  <c r="BF6" i="1"/>
  <c r="BH6" i="1"/>
  <c r="BJ6" i="1"/>
  <c r="BL6" i="1"/>
  <c r="BN6" i="1"/>
  <c r="BP6" i="1"/>
  <c r="BR6" i="1"/>
  <c r="BT6" i="1"/>
  <c r="BV6" i="1"/>
  <c r="BX6" i="1"/>
  <c r="BZ6" i="1"/>
  <c r="CB6" i="1"/>
  <c r="CD6" i="1"/>
  <c r="CF6" i="1"/>
  <c r="CH6" i="1"/>
  <c r="CJ6" i="1"/>
  <c r="CL6" i="1"/>
  <c r="CN6" i="1"/>
  <c r="CP6" i="1"/>
  <c r="CR6" i="1"/>
  <c r="CT6" i="1"/>
  <c r="CV6" i="1"/>
  <c r="CX6" i="1"/>
  <c r="CZ6" i="1"/>
  <c r="DB6" i="1"/>
  <c r="DD6" i="1"/>
  <c r="Y7" i="1"/>
  <c r="AA7" i="1"/>
  <c r="AI7" i="1"/>
  <c r="AT7" i="1"/>
  <c r="AV7" i="1"/>
  <c r="AX7" i="1"/>
  <c r="AZ7" i="1"/>
  <c r="BB7" i="1"/>
  <c r="BD7" i="1"/>
  <c r="BF7" i="1"/>
  <c r="BH7" i="1"/>
  <c r="BJ7" i="1"/>
  <c r="BL7" i="1"/>
  <c r="BN7" i="1"/>
  <c r="BP7" i="1"/>
  <c r="BR7" i="1"/>
  <c r="BT7" i="1"/>
  <c r="BV7" i="1"/>
  <c r="BX7" i="1"/>
  <c r="BZ7" i="1"/>
  <c r="CB7" i="1"/>
  <c r="CD7" i="1"/>
  <c r="CF7" i="1"/>
  <c r="CH7" i="1"/>
  <c r="CJ7" i="1"/>
  <c r="CL7" i="1"/>
  <c r="CN7" i="1"/>
  <c r="CP7" i="1"/>
  <c r="CR7" i="1"/>
  <c r="CT7" i="1"/>
  <c r="CV7" i="1"/>
  <c r="CX7" i="1"/>
  <c r="CZ7" i="1"/>
  <c r="DB7" i="1"/>
  <c r="DD7" i="1"/>
  <c r="AK5" i="1" l="1"/>
  <c r="DF5" i="1" s="1"/>
  <c r="AL7" i="1"/>
  <c r="AK4" i="1"/>
  <c r="DF4" i="1" s="1"/>
  <c r="AL3" i="1"/>
  <c r="AK7" i="1"/>
  <c r="AL6" i="1"/>
  <c r="DF6" i="1" s="1"/>
  <c r="AK3" i="1"/>
  <c r="AL2" i="1"/>
  <c r="DF2" i="1" s="1"/>
  <c r="CD271" i="1"/>
  <c r="CF271" i="1"/>
  <c r="CH271" i="1"/>
  <c r="CD272" i="1"/>
  <c r="CF272" i="1"/>
  <c r="CH272" i="1"/>
  <c r="CD273" i="1"/>
  <c r="CF273" i="1"/>
  <c r="CH273" i="1"/>
  <c r="CD274" i="1"/>
  <c r="CF274" i="1"/>
  <c r="CH274" i="1"/>
  <c r="CD275" i="1"/>
  <c r="CF275" i="1"/>
  <c r="CH275" i="1"/>
  <c r="CD276" i="1"/>
  <c r="CF276" i="1"/>
  <c r="CH276" i="1"/>
  <c r="CD300" i="1"/>
  <c r="CF300" i="1"/>
  <c r="CH300" i="1"/>
  <c r="CD294" i="1"/>
  <c r="CF294" i="1"/>
  <c r="CH294" i="1"/>
  <c r="CD293" i="1"/>
  <c r="CF293" i="1"/>
  <c r="CH293" i="1"/>
  <c r="CD389" i="1"/>
  <c r="CF389" i="1"/>
  <c r="CH389" i="1"/>
  <c r="CD391" i="1"/>
  <c r="CF391" i="1"/>
  <c r="CH391" i="1"/>
  <c r="CD383" i="1"/>
  <c r="CF383" i="1"/>
  <c r="CH383" i="1"/>
  <c r="CD384" i="1"/>
  <c r="CF384" i="1"/>
  <c r="CH384" i="1"/>
  <c r="CD385" i="1"/>
  <c r="CF385" i="1"/>
  <c r="CH385" i="1"/>
  <c r="CD390" i="1"/>
  <c r="CF390" i="1"/>
  <c r="CH390" i="1"/>
  <c r="CD393" i="1"/>
  <c r="CF393" i="1"/>
  <c r="CH393" i="1"/>
  <c r="CD395" i="1"/>
  <c r="CF395" i="1"/>
  <c r="CH395" i="1"/>
  <c r="CD396" i="1"/>
  <c r="CF396" i="1"/>
  <c r="CH396" i="1"/>
  <c r="CD397" i="1"/>
  <c r="CF397" i="1"/>
  <c r="CH397" i="1"/>
  <c r="CD392" i="1"/>
  <c r="CF392" i="1"/>
  <c r="CH392" i="1"/>
  <c r="CD394" i="1"/>
  <c r="CF394" i="1"/>
  <c r="CH394" i="1"/>
  <c r="CD399" i="1"/>
  <c r="CF399" i="1"/>
  <c r="CH399" i="1"/>
  <c r="CD406" i="1"/>
  <c r="CF406" i="1"/>
  <c r="CH406" i="1"/>
  <c r="CD407" i="1"/>
  <c r="CF407" i="1"/>
  <c r="CH407" i="1"/>
  <c r="CD408" i="1"/>
  <c r="CF408" i="1"/>
  <c r="CH408" i="1"/>
  <c r="CD398" i="1"/>
  <c r="CF398" i="1"/>
  <c r="CH398" i="1"/>
  <c r="CD405" i="1"/>
  <c r="CF405" i="1"/>
  <c r="CH405" i="1"/>
  <c r="CD415" i="1"/>
  <c r="CF415" i="1"/>
  <c r="CH415" i="1"/>
  <c r="CD418" i="1"/>
  <c r="CF418" i="1"/>
  <c r="CH418" i="1"/>
  <c r="CD421" i="1"/>
  <c r="CF421" i="1"/>
  <c r="CH421" i="1"/>
  <c r="CD422" i="1"/>
  <c r="CF422" i="1"/>
  <c r="CH422" i="1"/>
  <c r="CD414" i="1"/>
  <c r="CF414" i="1"/>
  <c r="CH414" i="1"/>
  <c r="CD417" i="1"/>
  <c r="CF417" i="1"/>
  <c r="CH417" i="1"/>
  <c r="CD423" i="1"/>
  <c r="CF423" i="1"/>
  <c r="CH423" i="1"/>
  <c r="CD424" i="1"/>
  <c r="CF424" i="1"/>
  <c r="CH424" i="1"/>
  <c r="CD425" i="1"/>
  <c r="CF425" i="1"/>
  <c r="CH425" i="1"/>
  <c r="CD426" i="1"/>
  <c r="CF426" i="1"/>
  <c r="CH426" i="1"/>
  <c r="CD427" i="1"/>
  <c r="CF427" i="1"/>
  <c r="CH427" i="1"/>
  <c r="CD428" i="1"/>
  <c r="CF428" i="1"/>
  <c r="CH428" i="1"/>
  <c r="CD301" i="1"/>
  <c r="CF301" i="1"/>
  <c r="CH301" i="1"/>
  <c r="CD302" i="1"/>
  <c r="CF302" i="1"/>
  <c r="CH302" i="1"/>
  <c r="CD303" i="1"/>
  <c r="CF303" i="1"/>
  <c r="CH303" i="1"/>
  <c r="CD309" i="1"/>
  <c r="CF309" i="1"/>
  <c r="CH309" i="1"/>
  <c r="CD325" i="1"/>
  <c r="CF325" i="1"/>
  <c r="CH325" i="1"/>
  <c r="CD304" i="1"/>
  <c r="CF304" i="1"/>
  <c r="CH304" i="1"/>
  <c r="CD308" i="1"/>
  <c r="CF308" i="1"/>
  <c r="CH308" i="1"/>
  <c r="CD306" i="1"/>
  <c r="CF306" i="1"/>
  <c r="CH306" i="1"/>
  <c r="CD315" i="1"/>
  <c r="CF315" i="1"/>
  <c r="CH315" i="1"/>
  <c r="CD323" i="1"/>
  <c r="CF323" i="1"/>
  <c r="CH323" i="1"/>
  <c r="CD307" i="1"/>
  <c r="CF307" i="1"/>
  <c r="CH307" i="1"/>
  <c r="CD305" i="1"/>
  <c r="CF305" i="1"/>
  <c r="CH305" i="1"/>
  <c r="CH270" i="1"/>
  <c r="CF270" i="1"/>
  <c r="CD270" i="1"/>
  <c r="CH22" i="1"/>
  <c r="CF22" i="1"/>
  <c r="CD22" i="1"/>
  <c r="CH175" i="1"/>
  <c r="CF175" i="1"/>
  <c r="CD175" i="1"/>
  <c r="CH188" i="1"/>
  <c r="CF188" i="1"/>
  <c r="CD188" i="1"/>
  <c r="CH181" i="1"/>
  <c r="CF181" i="1"/>
  <c r="CD181" i="1"/>
  <c r="CH174" i="1"/>
  <c r="CF174" i="1"/>
  <c r="CD174" i="1"/>
  <c r="CH344" i="1"/>
  <c r="CF344" i="1"/>
  <c r="CD344" i="1"/>
  <c r="CH402" i="1"/>
  <c r="CF402" i="1"/>
  <c r="CD402" i="1"/>
  <c r="CH404" i="1"/>
  <c r="CF404" i="1"/>
  <c r="CD404" i="1"/>
  <c r="CH77" i="1"/>
  <c r="CF77" i="1"/>
  <c r="CD77" i="1"/>
  <c r="CH343" i="1"/>
  <c r="CF343" i="1"/>
  <c r="CD343" i="1"/>
  <c r="CH401" i="1"/>
  <c r="CF401" i="1"/>
  <c r="CD401" i="1"/>
  <c r="CH403" i="1"/>
  <c r="CF403" i="1"/>
  <c r="CD403" i="1"/>
  <c r="CH76" i="1"/>
  <c r="CF76" i="1"/>
  <c r="CD76" i="1"/>
  <c r="CH342" i="1"/>
  <c r="CF342" i="1"/>
  <c r="CD342" i="1"/>
  <c r="CH400" i="1"/>
  <c r="CF400" i="1"/>
  <c r="CD400" i="1"/>
  <c r="CH330" i="1"/>
  <c r="CF330" i="1"/>
  <c r="CD330" i="1"/>
  <c r="CH19" i="1"/>
  <c r="CF19" i="1"/>
  <c r="CD19" i="1"/>
  <c r="CH75" i="1"/>
  <c r="CF75" i="1"/>
  <c r="CD75" i="1"/>
  <c r="CH72" i="1"/>
  <c r="CF72" i="1"/>
  <c r="CD72" i="1"/>
  <c r="CH336" i="1"/>
  <c r="CF336" i="1"/>
  <c r="CD336" i="1"/>
  <c r="CH14" i="1"/>
  <c r="CF14" i="1"/>
  <c r="CD14" i="1"/>
  <c r="CH13" i="1"/>
  <c r="CF13" i="1"/>
  <c r="CD13" i="1"/>
  <c r="CH21" i="1"/>
  <c r="CF21" i="1"/>
  <c r="CD21" i="1"/>
  <c r="CH382" i="1"/>
  <c r="CF382" i="1"/>
  <c r="CD382" i="1"/>
  <c r="CH381" i="1"/>
  <c r="CF381" i="1"/>
  <c r="CD381" i="1"/>
  <c r="CH379" i="1"/>
  <c r="CF379" i="1"/>
  <c r="CD379" i="1"/>
  <c r="CH377" i="1"/>
  <c r="CF377" i="1"/>
  <c r="CD377" i="1"/>
  <c r="CH375" i="1"/>
  <c r="CF375" i="1"/>
  <c r="CD375" i="1"/>
  <c r="CH373" i="1"/>
  <c r="CF373" i="1"/>
  <c r="CD373" i="1"/>
  <c r="CH229" i="1"/>
  <c r="CF229" i="1"/>
  <c r="CD229" i="1"/>
  <c r="CH235" i="1"/>
  <c r="CF235" i="1"/>
  <c r="CD235" i="1"/>
  <c r="CH239" i="1"/>
  <c r="CF239" i="1"/>
  <c r="CD239" i="1"/>
  <c r="CH241" i="1"/>
  <c r="CF241" i="1"/>
  <c r="CD241" i="1"/>
  <c r="CH231" i="1"/>
  <c r="CF231" i="1"/>
  <c r="CD231" i="1"/>
  <c r="CH237" i="1"/>
  <c r="CF237" i="1"/>
  <c r="CD237" i="1"/>
  <c r="CH227" i="1"/>
  <c r="CF227" i="1"/>
  <c r="CD227" i="1"/>
  <c r="CH233" i="1"/>
  <c r="CF233" i="1"/>
  <c r="CD233" i="1"/>
  <c r="CH279" i="1"/>
  <c r="CF279" i="1"/>
  <c r="CD279" i="1"/>
  <c r="CH285" i="1"/>
  <c r="CF285" i="1"/>
  <c r="CD285" i="1"/>
  <c r="CH289" i="1"/>
  <c r="CF289" i="1"/>
  <c r="CD289" i="1"/>
  <c r="CH291" i="1"/>
  <c r="CF291" i="1"/>
  <c r="CD291" i="1"/>
  <c r="CH281" i="1"/>
  <c r="CF281" i="1"/>
  <c r="CD281" i="1"/>
  <c r="CH287" i="1"/>
  <c r="CF287" i="1"/>
  <c r="CD287" i="1"/>
  <c r="CH277" i="1"/>
  <c r="CF277" i="1"/>
  <c r="CD277" i="1"/>
  <c r="CH283" i="1"/>
  <c r="CF283" i="1"/>
  <c r="CD283" i="1"/>
  <c r="CH371" i="1"/>
  <c r="CF371" i="1"/>
  <c r="CD371" i="1"/>
  <c r="CH370" i="1"/>
  <c r="CF370" i="1"/>
  <c r="CD370" i="1"/>
  <c r="CH369" i="1"/>
  <c r="CF369" i="1"/>
  <c r="CD369" i="1"/>
  <c r="CH367" i="1"/>
  <c r="CF367" i="1"/>
  <c r="CD367" i="1"/>
  <c r="CH366" i="1"/>
  <c r="CF366" i="1"/>
  <c r="CD366" i="1"/>
  <c r="CH365" i="1"/>
  <c r="CF365" i="1"/>
  <c r="CD365" i="1"/>
  <c r="CH364" i="1"/>
  <c r="CF364" i="1"/>
  <c r="CD364" i="1"/>
  <c r="CH363" i="1"/>
  <c r="CF363" i="1"/>
  <c r="CD363" i="1"/>
  <c r="CH362" i="1"/>
  <c r="CF362" i="1"/>
  <c r="CD362" i="1"/>
  <c r="CH361" i="1"/>
  <c r="CF361" i="1"/>
  <c r="CD361" i="1"/>
  <c r="Y271" i="1"/>
  <c r="AA271" i="1"/>
  <c r="AI271" i="1"/>
  <c r="AV271" i="1"/>
  <c r="BD271" i="1"/>
  <c r="BF271" i="1"/>
  <c r="BH271" i="1"/>
  <c r="BJ271" i="1"/>
  <c r="BL271" i="1"/>
  <c r="BN271" i="1"/>
  <c r="BP271" i="1"/>
  <c r="BR271" i="1"/>
  <c r="BT271" i="1"/>
  <c r="BV271" i="1"/>
  <c r="BX271" i="1"/>
  <c r="BZ271" i="1"/>
  <c r="CB271" i="1"/>
  <c r="CJ271" i="1"/>
  <c r="CL271" i="1"/>
  <c r="CN271" i="1"/>
  <c r="CP271" i="1"/>
  <c r="CR271" i="1"/>
  <c r="CT271" i="1"/>
  <c r="CV271" i="1"/>
  <c r="CX271" i="1"/>
  <c r="CZ271" i="1"/>
  <c r="DB271" i="1"/>
  <c r="DD271" i="1"/>
  <c r="Y272" i="1"/>
  <c r="AA272" i="1"/>
  <c r="AI272" i="1"/>
  <c r="AV272" i="1"/>
  <c r="BD272" i="1"/>
  <c r="BF272" i="1"/>
  <c r="BH272" i="1"/>
  <c r="BJ272" i="1"/>
  <c r="BL272" i="1"/>
  <c r="BN272" i="1"/>
  <c r="BP272" i="1"/>
  <c r="BR272" i="1"/>
  <c r="BT272" i="1"/>
  <c r="BV272" i="1"/>
  <c r="BX272" i="1"/>
  <c r="BZ272" i="1"/>
  <c r="CB272" i="1"/>
  <c r="CJ272" i="1"/>
  <c r="CL272" i="1"/>
  <c r="CN272" i="1"/>
  <c r="CP272" i="1"/>
  <c r="CR272" i="1"/>
  <c r="CT272" i="1"/>
  <c r="CV272" i="1"/>
  <c r="CX272" i="1"/>
  <c r="CZ272" i="1"/>
  <c r="DB272" i="1"/>
  <c r="DD272" i="1"/>
  <c r="Y273" i="1"/>
  <c r="AA273" i="1"/>
  <c r="AI273" i="1"/>
  <c r="AV273" i="1"/>
  <c r="BD273" i="1"/>
  <c r="BF273" i="1"/>
  <c r="BH273" i="1"/>
  <c r="BJ273" i="1"/>
  <c r="BL273" i="1"/>
  <c r="BN273" i="1"/>
  <c r="BP273" i="1"/>
  <c r="BR273" i="1"/>
  <c r="BT273" i="1"/>
  <c r="BV273" i="1"/>
  <c r="BX273" i="1"/>
  <c r="BZ273" i="1"/>
  <c r="CB273" i="1"/>
  <c r="CJ273" i="1"/>
  <c r="CL273" i="1"/>
  <c r="CN273" i="1"/>
  <c r="CP273" i="1"/>
  <c r="CR273" i="1"/>
  <c r="CT273" i="1"/>
  <c r="CV273" i="1"/>
  <c r="CX273" i="1"/>
  <c r="CZ273" i="1"/>
  <c r="DB273" i="1"/>
  <c r="DD273" i="1"/>
  <c r="Y274" i="1"/>
  <c r="AA274" i="1"/>
  <c r="AV274" i="1"/>
  <c r="BD274" i="1"/>
  <c r="BF274" i="1"/>
  <c r="BH274" i="1"/>
  <c r="BJ274" i="1"/>
  <c r="BL274" i="1"/>
  <c r="BN274" i="1"/>
  <c r="BP274" i="1"/>
  <c r="BR274" i="1"/>
  <c r="BT274" i="1"/>
  <c r="BV274" i="1"/>
  <c r="BX274" i="1"/>
  <c r="BZ274" i="1"/>
  <c r="CB274" i="1"/>
  <c r="CJ274" i="1"/>
  <c r="CL274" i="1"/>
  <c r="CN274" i="1"/>
  <c r="CP274" i="1"/>
  <c r="CR274" i="1"/>
  <c r="CT274" i="1"/>
  <c r="CV274" i="1"/>
  <c r="CX274" i="1"/>
  <c r="CZ274" i="1"/>
  <c r="DB274" i="1"/>
  <c r="DD274" i="1"/>
  <c r="Y275" i="1"/>
  <c r="AA275" i="1"/>
  <c r="AI275" i="1"/>
  <c r="AV275" i="1"/>
  <c r="BD275" i="1"/>
  <c r="BF275" i="1"/>
  <c r="BH275" i="1"/>
  <c r="BJ275" i="1"/>
  <c r="BL275" i="1"/>
  <c r="BN275" i="1"/>
  <c r="BP275" i="1"/>
  <c r="BR275" i="1"/>
  <c r="BT275" i="1"/>
  <c r="BV275" i="1"/>
  <c r="BX275" i="1"/>
  <c r="BZ275" i="1"/>
  <c r="CB275" i="1"/>
  <c r="CJ275" i="1"/>
  <c r="CL275" i="1"/>
  <c r="CN275" i="1"/>
  <c r="CP275" i="1"/>
  <c r="CR275" i="1"/>
  <c r="CT275" i="1"/>
  <c r="CV275" i="1"/>
  <c r="CX275" i="1"/>
  <c r="CZ275" i="1"/>
  <c r="DB275" i="1"/>
  <c r="DD275" i="1"/>
  <c r="Y276" i="1"/>
  <c r="AA276" i="1"/>
  <c r="AI276" i="1"/>
  <c r="AV276" i="1"/>
  <c r="BD276" i="1"/>
  <c r="BF276" i="1"/>
  <c r="BH276" i="1"/>
  <c r="BJ276" i="1"/>
  <c r="BL276" i="1"/>
  <c r="BN276" i="1"/>
  <c r="BP276" i="1"/>
  <c r="BR276" i="1"/>
  <c r="BT276" i="1"/>
  <c r="BV276" i="1"/>
  <c r="BX276" i="1"/>
  <c r="BZ276" i="1"/>
  <c r="CB276" i="1"/>
  <c r="CJ276" i="1"/>
  <c r="CL276" i="1"/>
  <c r="CN276" i="1"/>
  <c r="CP276" i="1"/>
  <c r="CR276" i="1"/>
  <c r="CT276" i="1"/>
  <c r="CV276" i="1"/>
  <c r="CX276" i="1"/>
  <c r="CZ276" i="1"/>
  <c r="DB276" i="1"/>
  <c r="DD276" i="1"/>
  <c r="Y300" i="1"/>
  <c r="AA300" i="1"/>
  <c r="AI300" i="1"/>
  <c r="AV300" i="1"/>
  <c r="BD300" i="1"/>
  <c r="BF300" i="1"/>
  <c r="BH300" i="1"/>
  <c r="BJ300" i="1"/>
  <c r="BL300" i="1"/>
  <c r="BN300" i="1"/>
  <c r="BP300" i="1"/>
  <c r="BR300" i="1"/>
  <c r="BT300" i="1"/>
  <c r="BV300" i="1"/>
  <c r="BX300" i="1"/>
  <c r="BZ300" i="1"/>
  <c r="CB300" i="1"/>
  <c r="CJ300" i="1"/>
  <c r="CL300" i="1"/>
  <c r="CN300" i="1"/>
  <c r="CP300" i="1"/>
  <c r="CR300" i="1"/>
  <c r="CT300" i="1"/>
  <c r="CV300" i="1"/>
  <c r="CX300" i="1"/>
  <c r="CZ300" i="1"/>
  <c r="DB300" i="1"/>
  <c r="DD300" i="1"/>
  <c r="Y294" i="1"/>
  <c r="AA294" i="1"/>
  <c r="AI294" i="1"/>
  <c r="AV294" i="1"/>
  <c r="BD294" i="1"/>
  <c r="BF294" i="1"/>
  <c r="BH294" i="1"/>
  <c r="BJ294" i="1"/>
  <c r="BL294" i="1"/>
  <c r="BN294" i="1"/>
  <c r="BP294" i="1"/>
  <c r="BR294" i="1"/>
  <c r="BT294" i="1"/>
  <c r="BV294" i="1"/>
  <c r="BX294" i="1"/>
  <c r="BZ294" i="1"/>
  <c r="CB294" i="1"/>
  <c r="CJ294" i="1"/>
  <c r="CL294" i="1"/>
  <c r="CN294" i="1"/>
  <c r="CP294" i="1"/>
  <c r="CR294" i="1"/>
  <c r="CT294" i="1"/>
  <c r="CV294" i="1"/>
  <c r="CX294" i="1"/>
  <c r="CZ294" i="1"/>
  <c r="DB294" i="1"/>
  <c r="DD294" i="1"/>
  <c r="Y293" i="1"/>
  <c r="AA293" i="1"/>
  <c r="AI293" i="1"/>
  <c r="AV293" i="1"/>
  <c r="BD293" i="1"/>
  <c r="BF293" i="1"/>
  <c r="BH293" i="1"/>
  <c r="BJ293" i="1"/>
  <c r="BL293" i="1"/>
  <c r="BN293" i="1"/>
  <c r="BP293" i="1"/>
  <c r="BR293" i="1"/>
  <c r="BT293" i="1"/>
  <c r="BV293" i="1"/>
  <c r="BX293" i="1"/>
  <c r="BZ293" i="1"/>
  <c r="CB293" i="1"/>
  <c r="CJ293" i="1"/>
  <c r="CL293" i="1"/>
  <c r="CN293" i="1"/>
  <c r="CP293" i="1"/>
  <c r="CR293" i="1"/>
  <c r="CT293" i="1"/>
  <c r="CV293" i="1"/>
  <c r="CX293" i="1"/>
  <c r="CZ293" i="1"/>
  <c r="DB293" i="1"/>
  <c r="DD293" i="1"/>
  <c r="Y389" i="1"/>
  <c r="AA389" i="1"/>
  <c r="AI389" i="1"/>
  <c r="AV389" i="1"/>
  <c r="BD389" i="1"/>
  <c r="BF389" i="1"/>
  <c r="BH389" i="1"/>
  <c r="BJ389" i="1"/>
  <c r="BL389" i="1"/>
  <c r="BN389" i="1"/>
  <c r="BP389" i="1"/>
  <c r="BR389" i="1"/>
  <c r="BT389" i="1"/>
  <c r="BV389" i="1"/>
  <c r="BX389" i="1"/>
  <c r="BZ389" i="1"/>
  <c r="CB389" i="1"/>
  <c r="CJ389" i="1"/>
  <c r="CL389" i="1"/>
  <c r="CN389" i="1"/>
  <c r="CP389" i="1"/>
  <c r="CR389" i="1"/>
  <c r="CT389" i="1"/>
  <c r="CV389" i="1"/>
  <c r="CX389" i="1"/>
  <c r="CZ389" i="1"/>
  <c r="DB389" i="1"/>
  <c r="DD389" i="1"/>
  <c r="Y391" i="1"/>
  <c r="AA391" i="1"/>
  <c r="AI391" i="1"/>
  <c r="AV391" i="1"/>
  <c r="BD391" i="1"/>
  <c r="BF391" i="1"/>
  <c r="BH391" i="1"/>
  <c r="BJ391" i="1"/>
  <c r="BL391" i="1"/>
  <c r="BN391" i="1"/>
  <c r="BP391" i="1"/>
  <c r="BR391" i="1"/>
  <c r="BT391" i="1"/>
  <c r="BV391" i="1"/>
  <c r="BX391" i="1"/>
  <c r="BZ391" i="1"/>
  <c r="CB391" i="1"/>
  <c r="CJ391" i="1"/>
  <c r="CL391" i="1"/>
  <c r="CN391" i="1"/>
  <c r="CP391" i="1"/>
  <c r="CR391" i="1"/>
  <c r="CT391" i="1"/>
  <c r="CV391" i="1"/>
  <c r="CX391" i="1"/>
  <c r="CZ391" i="1"/>
  <c r="DB391" i="1"/>
  <c r="DD391" i="1"/>
  <c r="Y383" i="1"/>
  <c r="AA383" i="1"/>
  <c r="AI383" i="1"/>
  <c r="AV383" i="1"/>
  <c r="BD383" i="1"/>
  <c r="BF383" i="1"/>
  <c r="BH383" i="1"/>
  <c r="BJ383" i="1"/>
  <c r="BL383" i="1"/>
  <c r="BN383" i="1"/>
  <c r="BP383" i="1"/>
  <c r="BR383" i="1"/>
  <c r="BT383" i="1"/>
  <c r="BV383" i="1"/>
  <c r="BX383" i="1"/>
  <c r="BZ383" i="1"/>
  <c r="CB383" i="1"/>
  <c r="CJ383" i="1"/>
  <c r="CL383" i="1"/>
  <c r="CN383" i="1"/>
  <c r="CP383" i="1"/>
  <c r="CR383" i="1"/>
  <c r="CT383" i="1"/>
  <c r="CV383" i="1"/>
  <c r="CX383" i="1"/>
  <c r="CZ383" i="1"/>
  <c r="DB383" i="1"/>
  <c r="DD383" i="1"/>
  <c r="Y384" i="1"/>
  <c r="AA384" i="1"/>
  <c r="AI384" i="1"/>
  <c r="AV384" i="1"/>
  <c r="BD384" i="1"/>
  <c r="BF384" i="1"/>
  <c r="BH384" i="1"/>
  <c r="BJ384" i="1"/>
  <c r="BL384" i="1"/>
  <c r="BN384" i="1"/>
  <c r="BP384" i="1"/>
  <c r="BR384" i="1"/>
  <c r="BT384" i="1"/>
  <c r="BV384" i="1"/>
  <c r="BX384" i="1"/>
  <c r="BZ384" i="1"/>
  <c r="CB384" i="1"/>
  <c r="CJ384" i="1"/>
  <c r="CL384" i="1"/>
  <c r="CN384" i="1"/>
  <c r="CP384" i="1"/>
  <c r="CR384" i="1"/>
  <c r="CT384" i="1"/>
  <c r="CV384" i="1"/>
  <c r="CX384" i="1"/>
  <c r="CZ384" i="1"/>
  <c r="DB384" i="1"/>
  <c r="DD384" i="1"/>
  <c r="Y385" i="1"/>
  <c r="AA385" i="1"/>
  <c r="AI385" i="1"/>
  <c r="AV385" i="1"/>
  <c r="BD385" i="1"/>
  <c r="BF385" i="1"/>
  <c r="BH385" i="1"/>
  <c r="BJ385" i="1"/>
  <c r="BL385" i="1"/>
  <c r="BN385" i="1"/>
  <c r="BP385" i="1"/>
  <c r="BR385" i="1"/>
  <c r="BT385" i="1"/>
  <c r="BV385" i="1"/>
  <c r="BX385" i="1"/>
  <c r="BZ385" i="1"/>
  <c r="CB385" i="1"/>
  <c r="CJ385" i="1"/>
  <c r="CL385" i="1"/>
  <c r="CN385" i="1"/>
  <c r="CP385" i="1"/>
  <c r="CR385" i="1"/>
  <c r="CT385" i="1"/>
  <c r="CV385" i="1"/>
  <c r="CX385" i="1"/>
  <c r="CZ385" i="1"/>
  <c r="DB385" i="1"/>
  <c r="DD385" i="1"/>
  <c r="Y390" i="1"/>
  <c r="AA390" i="1"/>
  <c r="AI390" i="1"/>
  <c r="AV390" i="1"/>
  <c r="BD390" i="1"/>
  <c r="BF390" i="1"/>
  <c r="BH390" i="1"/>
  <c r="BJ390" i="1"/>
  <c r="BL390" i="1"/>
  <c r="BN390" i="1"/>
  <c r="BP390" i="1"/>
  <c r="BR390" i="1"/>
  <c r="BT390" i="1"/>
  <c r="BV390" i="1"/>
  <c r="BX390" i="1"/>
  <c r="BZ390" i="1"/>
  <c r="CB390" i="1"/>
  <c r="CJ390" i="1"/>
  <c r="CL390" i="1"/>
  <c r="CN390" i="1"/>
  <c r="CP390" i="1"/>
  <c r="CR390" i="1"/>
  <c r="CT390" i="1"/>
  <c r="CV390" i="1"/>
  <c r="CX390" i="1"/>
  <c r="CZ390" i="1"/>
  <c r="DB390" i="1"/>
  <c r="DD390" i="1"/>
  <c r="Y393" i="1"/>
  <c r="AA393" i="1"/>
  <c r="AI393" i="1"/>
  <c r="AV393" i="1"/>
  <c r="BD393" i="1"/>
  <c r="BF393" i="1"/>
  <c r="BH393" i="1"/>
  <c r="BJ393" i="1"/>
  <c r="BL393" i="1"/>
  <c r="BN393" i="1"/>
  <c r="BP393" i="1"/>
  <c r="BR393" i="1"/>
  <c r="BT393" i="1"/>
  <c r="BV393" i="1"/>
  <c r="BX393" i="1"/>
  <c r="BZ393" i="1"/>
  <c r="CB393" i="1"/>
  <c r="CJ393" i="1"/>
  <c r="CL393" i="1"/>
  <c r="CN393" i="1"/>
  <c r="CP393" i="1"/>
  <c r="CR393" i="1"/>
  <c r="CT393" i="1"/>
  <c r="CV393" i="1"/>
  <c r="CX393" i="1"/>
  <c r="CZ393" i="1"/>
  <c r="DB393" i="1"/>
  <c r="DD393" i="1"/>
  <c r="Y395" i="1"/>
  <c r="AA395" i="1"/>
  <c r="AI395" i="1"/>
  <c r="AV395" i="1"/>
  <c r="BD395" i="1"/>
  <c r="BF395" i="1"/>
  <c r="BH395" i="1"/>
  <c r="BJ395" i="1"/>
  <c r="BL395" i="1"/>
  <c r="BN395" i="1"/>
  <c r="BP395" i="1"/>
  <c r="BR395" i="1"/>
  <c r="BT395" i="1"/>
  <c r="BV395" i="1"/>
  <c r="BX395" i="1"/>
  <c r="BZ395" i="1"/>
  <c r="CB395" i="1"/>
  <c r="CJ395" i="1"/>
  <c r="CL395" i="1"/>
  <c r="CN395" i="1"/>
  <c r="CP395" i="1"/>
  <c r="CR395" i="1"/>
  <c r="CT395" i="1"/>
  <c r="CV395" i="1"/>
  <c r="CX395" i="1"/>
  <c r="CZ395" i="1"/>
  <c r="DB395" i="1"/>
  <c r="DD395" i="1"/>
  <c r="Y396" i="1"/>
  <c r="AA396" i="1"/>
  <c r="AI396" i="1"/>
  <c r="AV396" i="1"/>
  <c r="BD396" i="1"/>
  <c r="BF396" i="1"/>
  <c r="BH396" i="1"/>
  <c r="BJ396" i="1"/>
  <c r="BL396" i="1"/>
  <c r="BN396" i="1"/>
  <c r="BP396" i="1"/>
  <c r="BR396" i="1"/>
  <c r="BT396" i="1"/>
  <c r="BV396" i="1"/>
  <c r="BX396" i="1"/>
  <c r="BZ396" i="1"/>
  <c r="CB396" i="1"/>
  <c r="CJ396" i="1"/>
  <c r="CL396" i="1"/>
  <c r="CN396" i="1"/>
  <c r="CP396" i="1"/>
  <c r="CR396" i="1"/>
  <c r="CT396" i="1"/>
  <c r="CV396" i="1"/>
  <c r="CX396" i="1"/>
  <c r="CZ396" i="1"/>
  <c r="DB396" i="1"/>
  <c r="DD396" i="1"/>
  <c r="Y397" i="1"/>
  <c r="AA397" i="1"/>
  <c r="AI397" i="1"/>
  <c r="AV397" i="1"/>
  <c r="BD397" i="1"/>
  <c r="BF397" i="1"/>
  <c r="BH397" i="1"/>
  <c r="BJ397" i="1"/>
  <c r="BL397" i="1"/>
  <c r="BN397" i="1"/>
  <c r="BP397" i="1"/>
  <c r="BR397" i="1"/>
  <c r="BT397" i="1"/>
  <c r="BV397" i="1"/>
  <c r="BX397" i="1"/>
  <c r="BZ397" i="1"/>
  <c r="CB397" i="1"/>
  <c r="CJ397" i="1"/>
  <c r="CL397" i="1"/>
  <c r="CN397" i="1"/>
  <c r="CP397" i="1"/>
  <c r="CR397" i="1"/>
  <c r="CT397" i="1"/>
  <c r="CV397" i="1"/>
  <c r="CX397" i="1"/>
  <c r="CZ397" i="1"/>
  <c r="DB397" i="1"/>
  <c r="DD397" i="1"/>
  <c r="Y392" i="1"/>
  <c r="AA392" i="1"/>
  <c r="AI392" i="1"/>
  <c r="AV392" i="1"/>
  <c r="BD392" i="1"/>
  <c r="BF392" i="1"/>
  <c r="BH392" i="1"/>
  <c r="BJ392" i="1"/>
  <c r="BL392" i="1"/>
  <c r="BN392" i="1"/>
  <c r="BP392" i="1"/>
  <c r="BR392" i="1"/>
  <c r="BT392" i="1"/>
  <c r="BV392" i="1"/>
  <c r="BX392" i="1"/>
  <c r="BZ392" i="1"/>
  <c r="CB392" i="1"/>
  <c r="CJ392" i="1"/>
  <c r="CL392" i="1"/>
  <c r="CN392" i="1"/>
  <c r="CP392" i="1"/>
  <c r="CR392" i="1"/>
  <c r="CT392" i="1"/>
  <c r="CV392" i="1"/>
  <c r="CX392" i="1"/>
  <c r="CZ392" i="1"/>
  <c r="DB392" i="1"/>
  <c r="DD392" i="1"/>
  <c r="Y394" i="1"/>
  <c r="AA394" i="1"/>
  <c r="AI394" i="1"/>
  <c r="AV394" i="1"/>
  <c r="BD394" i="1"/>
  <c r="BF394" i="1"/>
  <c r="BH394" i="1"/>
  <c r="BJ394" i="1"/>
  <c r="BL394" i="1"/>
  <c r="BN394" i="1"/>
  <c r="BP394" i="1"/>
  <c r="BR394" i="1"/>
  <c r="BT394" i="1"/>
  <c r="BV394" i="1"/>
  <c r="BX394" i="1"/>
  <c r="BZ394" i="1"/>
  <c r="CB394" i="1"/>
  <c r="CJ394" i="1"/>
  <c r="CL394" i="1"/>
  <c r="CN394" i="1"/>
  <c r="CP394" i="1"/>
  <c r="CR394" i="1"/>
  <c r="CT394" i="1"/>
  <c r="CV394" i="1"/>
  <c r="CX394" i="1"/>
  <c r="CZ394" i="1"/>
  <c r="DB394" i="1"/>
  <c r="DD394" i="1"/>
  <c r="Y399" i="1"/>
  <c r="AA399" i="1"/>
  <c r="AI399" i="1"/>
  <c r="AV399" i="1"/>
  <c r="BD399" i="1"/>
  <c r="BF399" i="1"/>
  <c r="BH399" i="1"/>
  <c r="BJ399" i="1"/>
  <c r="BL399" i="1"/>
  <c r="BN399" i="1"/>
  <c r="BP399" i="1"/>
  <c r="BR399" i="1"/>
  <c r="BT399" i="1"/>
  <c r="BV399" i="1"/>
  <c r="BX399" i="1"/>
  <c r="BZ399" i="1"/>
  <c r="CB399" i="1"/>
  <c r="CJ399" i="1"/>
  <c r="CL399" i="1"/>
  <c r="CN399" i="1"/>
  <c r="CP399" i="1"/>
  <c r="CR399" i="1"/>
  <c r="CT399" i="1"/>
  <c r="CV399" i="1"/>
  <c r="CX399" i="1"/>
  <c r="CZ399" i="1"/>
  <c r="DB399" i="1"/>
  <c r="DD399" i="1"/>
  <c r="Y406" i="1"/>
  <c r="AA406" i="1"/>
  <c r="AI406" i="1"/>
  <c r="AV406" i="1"/>
  <c r="BD406" i="1"/>
  <c r="BF406" i="1"/>
  <c r="BH406" i="1"/>
  <c r="BJ406" i="1"/>
  <c r="BL406" i="1"/>
  <c r="BN406" i="1"/>
  <c r="BP406" i="1"/>
  <c r="BR406" i="1"/>
  <c r="BT406" i="1"/>
  <c r="BV406" i="1"/>
  <c r="BX406" i="1"/>
  <c r="BZ406" i="1"/>
  <c r="CB406" i="1"/>
  <c r="CJ406" i="1"/>
  <c r="CL406" i="1"/>
  <c r="CN406" i="1"/>
  <c r="CP406" i="1"/>
  <c r="CR406" i="1"/>
  <c r="CT406" i="1"/>
  <c r="CV406" i="1"/>
  <c r="CX406" i="1"/>
  <c r="CZ406" i="1"/>
  <c r="DB406" i="1"/>
  <c r="DD406" i="1"/>
  <c r="Y407" i="1"/>
  <c r="AA407" i="1"/>
  <c r="AI407" i="1"/>
  <c r="BD407" i="1"/>
  <c r="BF407" i="1"/>
  <c r="BH407" i="1"/>
  <c r="BJ407" i="1"/>
  <c r="BL407" i="1"/>
  <c r="BN407" i="1"/>
  <c r="BP407" i="1"/>
  <c r="BR407" i="1"/>
  <c r="BT407" i="1"/>
  <c r="BV407" i="1"/>
  <c r="BX407" i="1"/>
  <c r="BZ407" i="1"/>
  <c r="CB407" i="1"/>
  <c r="CJ407" i="1"/>
  <c r="CL407" i="1"/>
  <c r="CN407" i="1"/>
  <c r="CP407" i="1"/>
  <c r="CR407" i="1"/>
  <c r="CT407" i="1"/>
  <c r="CV407" i="1"/>
  <c r="CX407" i="1"/>
  <c r="CZ407" i="1"/>
  <c r="DB407" i="1"/>
  <c r="DD407" i="1"/>
  <c r="Y408" i="1"/>
  <c r="AA408" i="1"/>
  <c r="AI408" i="1"/>
  <c r="BD408" i="1"/>
  <c r="BF408" i="1"/>
  <c r="BH408" i="1"/>
  <c r="BJ408" i="1"/>
  <c r="BL408" i="1"/>
  <c r="BN408" i="1"/>
  <c r="BP408" i="1"/>
  <c r="BR408" i="1"/>
  <c r="BT408" i="1"/>
  <c r="BV408" i="1"/>
  <c r="BX408" i="1"/>
  <c r="BZ408" i="1"/>
  <c r="CB408" i="1"/>
  <c r="CJ408" i="1"/>
  <c r="CL408" i="1"/>
  <c r="CN408" i="1"/>
  <c r="CP408" i="1"/>
  <c r="CR408" i="1"/>
  <c r="CT408" i="1"/>
  <c r="CV408" i="1"/>
  <c r="CX408" i="1"/>
  <c r="CZ408" i="1"/>
  <c r="DB408" i="1"/>
  <c r="DD408" i="1"/>
  <c r="Y398" i="1"/>
  <c r="AA398" i="1"/>
  <c r="AI398" i="1"/>
  <c r="BD398" i="1"/>
  <c r="BF398" i="1"/>
  <c r="BH398" i="1"/>
  <c r="BJ398" i="1"/>
  <c r="BL398" i="1"/>
  <c r="BN398" i="1"/>
  <c r="BP398" i="1"/>
  <c r="BR398" i="1"/>
  <c r="BT398" i="1"/>
  <c r="BV398" i="1"/>
  <c r="BX398" i="1"/>
  <c r="BZ398" i="1"/>
  <c r="CB398" i="1"/>
  <c r="CJ398" i="1"/>
  <c r="CL398" i="1"/>
  <c r="CN398" i="1"/>
  <c r="CP398" i="1"/>
  <c r="CR398" i="1"/>
  <c r="CT398" i="1"/>
  <c r="CV398" i="1"/>
  <c r="CX398" i="1"/>
  <c r="CZ398" i="1"/>
  <c r="DB398" i="1"/>
  <c r="DD398" i="1"/>
  <c r="Y405" i="1"/>
  <c r="AA405" i="1"/>
  <c r="AI405" i="1"/>
  <c r="BD405" i="1"/>
  <c r="BF405" i="1"/>
  <c r="BH405" i="1"/>
  <c r="BJ405" i="1"/>
  <c r="BL405" i="1"/>
  <c r="BN405" i="1"/>
  <c r="BP405" i="1"/>
  <c r="BR405" i="1"/>
  <c r="BT405" i="1"/>
  <c r="BV405" i="1"/>
  <c r="BX405" i="1"/>
  <c r="BZ405" i="1"/>
  <c r="CB405" i="1"/>
  <c r="CJ405" i="1"/>
  <c r="CL405" i="1"/>
  <c r="CN405" i="1"/>
  <c r="CP405" i="1"/>
  <c r="CR405" i="1"/>
  <c r="CT405" i="1"/>
  <c r="CV405" i="1"/>
  <c r="CX405" i="1"/>
  <c r="CZ405" i="1"/>
  <c r="DB405" i="1"/>
  <c r="DD405" i="1"/>
  <c r="Y415" i="1"/>
  <c r="AA415" i="1"/>
  <c r="AI415" i="1"/>
  <c r="BD415" i="1"/>
  <c r="BF415" i="1"/>
  <c r="BH415" i="1"/>
  <c r="BJ415" i="1"/>
  <c r="BL415" i="1"/>
  <c r="BN415" i="1"/>
  <c r="BP415" i="1"/>
  <c r="BR415" i="1"/>
  <c r="BT415" i="1"/>
  <c r="BV415" i="1"/>
  <c r="BX415" i="1"/>
  <c r="BZ415" i="1"/>
  <c r="CB415" i="1"/>
  <c r="CJ415" i="1"/>
  <c r="CL415" i="1"/>
  <c r="CN415" i="1"/>
  <c r="CP415" i="1"/>
  <c r="CR415" i="1"/>
  <c r="CT415" i="1"/>
  <c r="CV415" i="1"/>
  <c r="CX415" i="1"/>
  <c r="CZ415" i="1"/>
  <c r="DB415" i="1"/>
  <c r="DD415" i="1"/>
  <c r="Y418" i="1"/>
  <c r="AA418" i="1"/>
  <c r="AI418" i="1"/>
  <c r="BD418" i="1"/>
  <c r="BF418" i="1"/>
  <c r="BH418" i="1"/>
  <c r="BJ418" i="1"/>
  <c r="BL418" i="1"/>
  <c r="BN418" i="1"/>
  <c r="BP418" i="1"/>
  <c r="BR418" i="1"/>
  <c r="BT418" i="1"/>
  <c r="BV418" i="1"/>
  <c r="BX418" i="1"/>
  <c r="BZ418" i="1"/>
  <c r="CB418" i="1"/>
  <c r="CJ418" i="1"/>
  <c r="CL418" i="1"/>
  <c r="CN418" i="1"/>
  <c r="CP418" i="1"/>
  <c r="CR418" i="1"/>
  <c r="CT418" i="1"/>
  <c r="CV418" i="1"/>
  <c r="CX418" i="1"/>
  <c r="CZ418" i="1"/>
  <c r="DB418" i="1"/>
  <c r="DD418" i="1"/>
  <c r="Y421" i="1"/>
  <c r="AA421" i="1"/>
  <c r="AI421" i="1"/>
  <c r="BD421" i="1"/>
  <c r="BF421" i="1"/>
  <c r="BH421" i="1"/>
  <c r="BJ421" i="1"/>
  <c r="BL421" i="1"/>
  <c r="BN421" i="1"/>
  <c r="BP421" i="1"/>
  <c r="BR421" i="1"/>
  <c r="BT421" i="1"/>
  <c r="BV421" i="1"/>
  <c r="BX421" i="1"/>
  <c r="BZ421" i="1"/>
  <c r="CB421" i="1"/>
  <c r="CJ421" i="1"/>
  <c r="CL421" i="1"/>
  <c r="CN421" i="1"/>
  <c r="CP421" i="1"/>
  <c r="CR421" i="1"/>
  <c r="CT421" i="1"/>
  <c r="CV421" i="1"/>
  <c r="CX421" i="1"/>
  <c r="CZ421" i="1"/>
  <c r="DB421" i="1"/>
  <c r="DD421" i="1"/>
  <c r="Y422" i="1"/>
  <c r="AA422" i="1"/>
  <c r="AI422" i="1"/>
  <c r="BD422" i="1"/>
  <c r="BF422" i="1"/>
  <c r="BH422" i="1"/>
  <c r="BJ422" i="1"/>
  <c r="BL422" i="1"/>
  <c r="BN422" i="1"/>
  <c r="BP422" i="1"/>
  <c r="BR422" i="1"/>
  <c r="BT422" i="1"/>
  <c r="BV422" i="1"/>
  <c r="BX422" i="1"/>
  <c r="BZ422" i="1"/>
  <c r="CB422" i="1"/>
  <c r="CJ422" i="1"/>
  <c r="CL422" i="1"/>
  <c r="CN422" i="1"/>
  <c r="CP422" i="1"/>
  <c r="CR422" i="1"/>
  <c r="CT422" i="1"/>
  <c r="CV422" i="1"/>
  <c r="CX422" i="1"/>
  <c r="CZ422" i="1"/>
  <c r="DB422" i="1"/>
  <c r="DD422" i="1"/>
  <c r="Y414" i="1"/>
  <c r="AA414" i="1"/>
  <c r="AI414" i="1"/>
  <c r="BD414" i="1"/>
  <c r="BF414" i="1"/>
  <c r="BH414" i="1"/>
  <c r="BJ414" i="1"/>
  <c r="BL414" i="1"/>
  <c r="BN414" i="1"/>
  <c r="BP414" i="1"/>
  <c r="BR414" i="1"/>
  <c r="BT414" i="1"/>
  <c r="BV414" i="1"/>
  <c r="BX414" i="1"/>
  <c r="BZ414" i="1"/>
  <c r="CB414" i="1"/>
  <c r="CJ414" i="1"/>
  <c r="CL414" i="1"/>
  <c r="CN414" i="1"/>
  <c r="CP414" i="1"/>
  <c r="CR414" i="1"/>
  <c r="CT414" i="1"/>
  <c r="CV414" i="1"/>
  <c r="CX414" i="1"/>
  <c r="CZ414" i="1"/>
  <c r="DB414" i="1"/>
  <c r="DD414" i="1"/>
  <c r="Y417" i="1"/>
  <c r="AA417" i="1"/>
  <c r="AI417" i="1"/>
  <c r="BD417" i="1"/>
  <c r="BF417" i="1"/>
  <c r="BH417" i="1"/>
  <c r="BJ417" i="1"/>
  <c r="BL417" i="1"/>
  <c r="BN417" i="1"/>
  <c r="BP417" i="1"/>
  <c r="BR417" i="1"/>
  <c r="BT417" i="1"/>
  <c r="BV417" i="1"/>
  <c r="BX417" i="1"/>
  <c r="BZ417" i="1"/>
  <c r="CB417" i="1"/>
  <c r="CJ417" i="1"/>
  <c r="CL417" i="1"/>
  <c r="CN417" i="1"/>
  <c r="CP417" i="1"/>
  <c r="CR417" i="1"/>
  <c r="CT417" i="1"/>
  <c r="CV417" i="1"/>
  <c r="CX417" i="1"/>
  <c r="CZ417" i="1"/>
  <c r="DB417" i="1"/>
  <c r="DD417" i="1"/>
  <c r="Y423" i="1"/>
  <c r="AA423" i="1"/>
  <c r="AI423" i="1"/>
  <c r="BD423" i="1"/>
  <c r="BF423" i="1"/>
  <c r="BH423" i="1"/>
  <c r="BJ423" i="1"/>
  <c r="BL423" i="1"/>
  <c r="BN423" i="1"/>
  <c r="BP423" i="1"/>
  <c r="BR423" i="1"/>
  <c r="BT423" i="1"/>
  <c r="BV423" i="1"/>
  <c r="BX423" i="1"/>
  <c r="BZ423" i="1"/>
  <c r="CB423" i="1"/>
  <c r="CJ423" i="1"/>
  <c r="CL423" i="1"/>
  <c r="CN423" i="1"/>
  <c r="CP423" i="1"/>
  <c r="CR423" i="1"/>
  <c r="CT423" i="1"/>
  <c r="CV423" i="1"/>
  <c r="CX423" i="1"/>
  <c r="CZ423" i="1"/>
  <c r="DB423" i="1"/>
  <c r="DD423" i="1"/>
  <c r="Y424" i="1"/>
  <c r="AA424" i="1"/>
  <c r="AI424" i="1"/>
  <c r="BD424" i="1"/>
  <c r="BF424" i="1"/>
  <c r="BH424" i="1"/>
  <c r="BJ424" i="1"/>
  <c r="BL424" i="1"/>
  <c r="BN424" i="1"/>
  <c r="BP424" i="1"/>
  <c r="BR424" i="1"/>
  <c r="BT424" i="1"/>
  <c r="BV424" i="1"/>
  <c r="BX424" i="1"/>
  <c r="BZ424" i="1"/>
  <c r="CB424" i="1"/>
  <c r="CJ424" i="1"/>
  <c r="CL424" i="1"/>
  <c r="CN424" i="1"/>
  <c r="CP424" i="1"/>
  <c r="CR424" i="1"/>
  <c r="CT424" i="1"/>
  <c r="CV424" i="1"/>
  <c r="CX424" i="1"/>
  <c r="CZ424" i="1"/>
  <c r="DB424" i="1"/>
  <c r="DD424" i="1"/>
  <c r="Y425" i="1"/>
  <c r="AA425" i="1"/>
  <c r="AI425" i="1"/>
  <c r="BD425" i="1"/>
  <c r="BF425" i="1"/>
  <c r="BH425" i="1"/>
  <c r="BJ425" i="1"/>
  <c r="BL425" i="1"/>
  <c r="BN425" i="1"/>
  <c r="BP425" i="1"/>
  <c r="BR425" i="1"/>
  <c r="BT425" i="1"/>
  <c r="BV425" i="1"/>
  <c r="BX425" i="1"/>
  <c r="BZ425" i="1"/>
  <c r="CB425" i="1"/>
  <c r="CJ425" i="1"/>
  <c r="CL425" i="1"/>
  <c r="CN425" i="1"/>
  <c r="CP425" i="1"/>
  <c r="CR425" i="1"/>
  <c r="CT425" i="1"/>
  <c r="CV425" i="1"/>
  <c r="CX425" i="1"/>
  <c r="CZ425" i="1"/>
  <c r="DB425" i="1"/>
  <c r="DD425" i="1"/>
  <c r="Y426" i="1"/>
  <c r="AA426" i="1"/>
  <c r="AI426" i="1"/>
  <c r="BD426" i="1"/>
  <c r="BF426" i="1"/>
  <c r="BH426" i="1"/>
  <c r="BJ426" i="1"/>
  <c r="BL426" i="1"/>
  <c r="BN426" i="1"/>
  <c r="BP426" i="1"/>
  <c r="BR426" i="1"/>
  <c r="BT426" i="1"/>
  <c r="BV426" i="1"/>
  <c r="BX426" i="1"/>
  <c r="BZ426" i="1"/>
  <c r="CB426" i="1"/>
  <c r="CJ426" i="1"/>
  <c r="CL426" i="1"/>
  <c r="CN426" i="1"/>
  <c r="CP426" i="1"/>
  <c r="CR426" i="1"/>
  <c r="CT426" i="1"/>
  <c r="CV426" i="1"/>
  <c r="CX426" i="1"/>
  <c r="CZ426" i="1"/>
  <c r="DB426" i="1"/>
  <c r="DD426" i="1"/>
  <c r="Y427" i="1"/>
  <c r="AA427" i="1"/>
  <c r="AI427" i="1"/>
  <c r="BD427" i="1"/>
  <c r="BF427" i="1"/>
  <c r="BH427" i="1"/>
  <c r="BJ427" i="1"/>
  <c r="BL427" i="1"/>
  <c r="BN427" i="1"/>
  <c r="BP427" i="1"/>
  <c r="BR427" i="1"/>
  <c r="BT427" i="1"/>
  <c r="BV427" i="1"/>
  <c r="BX427" i="1"/>
  <c r="BZ427" i="1"/>
  <c r="CB427" i="1"/>
  <c r="CJ427" i="1"/>
  <c r="CL427" i="1"/>
  <c r="CN427" i="1"/>
  <c r="CP427" i="1"/>
  <c r="CR427" i="1"/>
  <c r="CT427" i="1"/>
  <c r="CV427" i="1"/>
  <c r="CX427" i="1"/>
  <c r="CZ427" i="1"/>
  <c r="DB427" i="1"/>
  <c r="DD427" i="1"/>
  <c r="Y428" i="1"/>
  <c r="AA428" i="1"/>
  <c r="AI428" i="1"/>
  <c r="BD428" i="1"/>
  <c r="BF428" i="1"/>
  <c r="BH428" i="1"/>
  <c r="BJ428" i="1"/>
  <c r="BL428" i="1"/>
  <c r="BN428" i="1"/>
  <c r="BP428" i="1"/>
  <c r="BR428" i="1"/>
  <c r="BT428" i="1"/>
  <c r="BV428" i="1"/>
  <c r="BX428" i="1"/>
  <c r="BZ428" i="1"/>
  <c r="CB428" i="1"/>
  <c r="CJ428" i="1"/>
  <c r="CL428" i="1"/>
  <c r="CN428" i="1"/>
  <c r="CP428" i="1"/>
  <c r="CR428" i="1"/>
  <c r="CT428" i="1"/>
  <c r="CV428" i="1"/>
  <c r="CX428" i="1"/>
  <c r="CZ428" i="1"/>
  <c r="DB428" i="1"/>
  <c r="DD428" i="1"/>
  <c r="Y301" i="1"/>
  <c r="AA301" i="1"/>
  <c r="AI301" i="1"/>
  <c r="BD301" i="1"/>
  <c r="BF301" i="1"/>
  <c r="BH301" i="1"/>
  <c r="BJ301" i="1"/>
  <c r="BL301" i="1"/>
  <c r="BN301" i="1"/>
  <c r="BP301" i="1"/>
  <c r="BR301" i="1"/>
  <c r="BT301" i="1"/>
  <c r="BV301" i="1"/>
  <c r="BX301" i="1"/>
  <c r="BZ301" i="1"/>
  <c r="CB301" i="1"/>
  <c r="CJ301" i="1"/>
  <c r="CL301" i="1"/>
  <c r="CN301" i="1"/>
  <c r="CP301" i="1"/>
  <c r="CR301" i="1"/>
  <c r="CT301" i="1"/>
  <c r="CV301" i="1"/>
  <c r="CX301" i="1"/>
  <c r="CZ301" i="1"/>
  <c r="DB301" i="1"/>
  <c r="DD301" i="1"/>
  <c r="Y302" i="1"/>
  <c r="AA302" i="1"/>
  <c r="AI302" i="1"/>
  <c r="BD302" i="1"/>
  <c r="BF302" i="1"/>
  <c r="BH302" i="1"/>
  <c r="BJ302" i="1"/>
  <c r="BL302" i="1"/>
  <c r="BN302" i="1"/>
  <c r="BP302" i="1"/>
  <c r="BR302" i="1"/>
  <c r="BT302" i="1"/>
  <c r="BV302" i="1"/>
  <c r="BX302" i="1"/>
  <c r="BZ302" i="1"/>
  <c r="CB302" i="1"/>
  <c r="CJ302" i="1"/>
  <c r="CL302" i="1"/>
  <c r="CN302" i="1"/>
  <c r="CP302" i="1"/>
  <c r="CR302" i="1"/>
  <c r="CT302" i="1"/>
  <c r="CV302" i="1"/>
  <c r="CX302" i="1"/>
  <c r="CZ302" i="1"/>
  <c r="DB302" i="1"/>
  <c r="DD302" i="1"/>
  <c r="Y303" i="1"/>
  <c r="AA303" i="1"/>
  <c r="AI303" i="1"/>
  <c r="BD303" i="1"/>
  <c r="BF303" i="1"/>
  <c r="BH303" i="1"/>
  <c r="BJ303" i="1"/>
  <c r="BL303" i="1"/>
  <c r="BN303" i="1"/>
  <c r="BP303" i="1"/>
  <c r="BR303" i="1"/>
  <c r="BT303" i="1"/>
  <c r="BV303" i="1"/>
  <c r="BX303" i="1"/>
  <c r="BZ303" i="1"/>
  <c r="CB303" i="1"/>
  <c r="CJ303" i="1"/>
  <c r="CL303" i="1"/>
  <c r="CN303" i="1"/>
  <c r="CP303" i="1"/>
  <c r="CR303" i="1"/>
  <c r="CT303" i="1"/>
  <c r="CV303" i="1"/>
  <c r="CX303" i="1"/>
  <c r="CZ303" i="1"/>
  <c r="DB303" i="1"/>
  <c r="DD303" i="1"/>
  <c r="Y309" i="1"/>
  <c r="AA309" i="1"/>
  <c r="AI309" i="1"/>
  <c r="BD309" i="1"/>
  <c r="BF309" i="1"/>
  <c r="BH309" i="1"/>
  <c r="BJ309" i="1"/>
  <c r="BL309" i="1"/>
  <c r="BN309" i="1"/>
  <c r="BP309" i="1"/>
  <c r="BR309" i="1"/>
  <c r="BT309" i="1"/>
  <c r="BV309" i="1"/>
  <c r="BX309" i="1"/>
  <c r="BZ309" i="1"/>
  <c r="CB309" i="1"/>
  <c r="CJ309" i="1"/>
  <c r="CL309" i="1"/>
  <c r="CN309" i="1"/>
  <c r="CP309" i="1"/>
  <c r="CR309" i="1"/>
  <c r="CT309" i="1"/>
  <c r="CV309" i="1"/>
  <c r="CX309" i="1"/>
  <c r="CZ309" i="1"/>
  <c r="DB309" i="1"/>
  <c r="DD309" i="1"/>
  <c r="Y325" i="1"/>
  <c r="AA325" i="1"/>
  <c r="BD325" i="1"/>
  <c r="BF325" i="1"/>
  <c r="BH325" i="1"/>
  <c r="BJ325" i="1"/>
  <c r="BL325" i="1"/>
  <c r="BN325" i="1"/>
  <c r="BP325" i="1"/>
  <c r="BR325" i="1"/>
  <c r="BT325" i="1"/>
  <c r="BV325" i="1"/>
  <c r="BX325" i="1"/>
  <c r="BZ325" i="1"/>
  <c r="CB325" i="1"/>
  <c r="CJ325" i="1"/>
  <c r="CL325" i="1"/>
  <c r="CN325" i="1"/>
  <c r="CP325" i="1"/>
  <c r="CR325" i="1"/>
  <c r="CT325" i="1"/>
  <c r="CV325" i="1"/>
  <c r="CX325" i="1"/>
  <c r="CZ325" i="1"/>
  <c r="DB325" i="1"/>
  <c r="DD325" i="1"/>
  <c r="Y304" i="1"/>
  <c r="AA304" i="1"/>
  <c r="AI304" i="1"/>
  <c r="BD304" i="1"/>
  <c r="BF304" i="1"/>
  <c r="BH304" i="1"/>
  <c r="BJ304" i="1"/>
  <c r="BL304" i="1"/>
  <c r="BN304" i="1"/>
  <c r="BP304" i="1"/>
  <c r="BR304" i="1"/>
  <c r="BT304" i="1"/>
  <c r="BV304" i="1"/>
  <c r="BX304" i="1"/>
  <c r="BZ304" i="1"/>
  <c r="CB304" i="1"/>
  <c r="CJ304" i="1"/>
  <c r="CL304" i="1"/>
  <c r="CN304" i="1"/>
  <c r="CP304" i="1"/>
  <c r="CR304" i="1"/>
  <c r="CT304" i="1"/>
  <c r="CV304" i="1"/>
  <c r="CX304" i="1"/>
  <c r="CZ304" i="1"/>
  <c r="DB304" i="1"/>
  <c r="DD304" i="1"/>
  <c r="Y308" i="1"/>
  <c r="AA308" i="1"/>
  <c r="AI308" i="1"/>
  <c r="BD308" i="1"/>
  <c r="BF308" i="1"/>
  <c r="BH308" i="1"/>
  <c r="BJ308" i="1"/>
  <c r="BL308" i="1"/>
  <c r="BN308" i="1"/>
  <c r="BP308" i="1"/>
  <c r="BR308" i="1"/>
  <c r="BT308" i="1"/>
  <c r="BV308" i="1"/>
  <c r="BX308" i="1"/>
  <c r="BZ308" i="1"/>
  <c r="CB308" i="1"/>
  <c r="CJ308" i="1"/>
  <c r="CL308" i="1"/>
  <c r="CN308" i="1"/>
  <c r="CP308" i="1"/>
  <c r="CR308" i="1"/>
  <c r="CT308" i="1"/>
  <c r="CV308" i="1"/>
  <c r="CX308" i="1"/>
  <c r="CZ308" i="1"/>
  <c r="DB308" i="1"/>
  <c r="DD308" i="1"/>
  <c r="Y306" i="1"/>
  <c r="AA306" i="1"/>
  <c r="AI306" i="1"/>
  <c r="BD306" i="1"/>
  <c r="BF306" i="1"/>
  <c r="BH306" i="1"/>
  <c r="BJ306" i="1"/>
  <c r="BL306" i="1"/>
  <c r="BN306" i="1"/>
  <c r="BP306" i="1"/>
  <c r="BR306" i="1"/>
  <c r="BT306" i="1"/>
  <c r="BV306" i="1"/>
  <c r="BX306" i="1"/>
  <c r="BZ306" i="1"/>
  <c r="CB306" i="1"/>
  <c r="CJ306" i="1"/>
  <c r="CL306" i="1"/>
  <c r="CN306" i="1"/>
  <c r="CP306" i="1"/>
  <c r="CR306" i="1"/>
  <c r="CT306" i="1"/>
  <c r="CV306" i="1"/>
  <c r="CX306" i="1"/>
  <c r="CZ306" i="1"/>
  <c r="DB306" i="1"/>
  <c r="DD306" i="1"/>
  <c r="Y315" i="1"/>
  <c r="AA315" i="1"/>
  <c r="AI315" i="1"/>
  <c r="BD315" i="1"/>
  <c r="BF315" i="1"/>
  <c r="BH315" i="1"/>
  <c r="BJ315" i="1"/>
  <c r="BL315" i="1"/>
  <c r="BN315" i="1"/>
  <c r="BP315" i="1"/>
  <c r="BR315" i="1"/>
  <c r="BT315" i="1"/>
  <c r="BV315" i="1"/>
  <c r="BX315" i="1"/>
  <c r="BZ315" i="1"/>
  <c r="CB315" i="1"/>
  <c r="CJ315" i="1"/>
  <c r="CL315" i="1"/>
  <c r="CN315" i="1"/>
  <c r="CP315" i="1"/>
  <c r="CR315" i="1"/>
  <c r="CT315" i="1"/>
  <c r="CV315" i="1"/>
  <c r="CX315" i="1"/>
  <c r="CZ315" i="1"/>
  <c r="DB315" i="1"/>
  <c r="DD315" i="1"/>
  <c r="Y323" i="1"/>
  <c r="AA323" i="1"/>
  <c r="AI323" i="1"/>
  <c r="BD323" i="1"/>
  <c r="BF323" i="1"/>
  <c r="BH323" i="1"/>
  <c r="BJ323" i="1"/>
  <c r="BL323" i="1"/>
  <c r="BN323" i="1"/>
  <c r="BP323" i="1"/>
  <c r="BR323" i="1"/>
  <c r="BT323" i="1"/>
  <c r="BV323" i="1"/>
  <c r="BX323" i="1"/>
  <c r="BZ323" i="1"/>
  <c r="CB323" i="1"/>
  <c r="CJ323" i="1"/>
  <c r="CL323" i="1"/>
  <c r="CN323" i="1"/>
  <c r="CP323" i="1"/>
  <c r="CR323" i="1"/>
  <c r="CT323" i="1"/>
  <c r="CV323" i="1"/>
  <c r="CX323" i="1"/>
  <c r="CZ323" i="1"/>
  <c r="DB323" i="1"/>
  <c r="DD323" i="1"/>
  <c r="Y307" i="1"/>
  <c r="AA307" i="1"/>
  <c r="AI307" i="1"/>
  <c r="BD307" i="1"/>
  <c r="BF307" i="1"/>
  <c r="BH307" i="1"/>
  <c r="BJ307" i="1"/>
  <c r="BL307" i="1"/>
  <c r="BN307" i="1"/>
  <c r="BP307" i="1"/>
  <c r="BR307" i="1"/>
  <c r="BT307" i="1"/>
  <c r="BV307" i="1"/>
  <c r="BX307" i="1"/>
  <c r="BZ307" i="1"/>
  <c r="CB307" i="1"/>
  <c r="CJ307" i="1"/>
  <c r="CL307" i="1"/>
  <c r="CN307" i="1"/>
  <c r="CP307" i="1"/>
  <c r="CR307" i="1"/>
  <c r="CT307" i="1"/>
  <c r="CV307" i="1"/>
  <c r="CX307" i="1"/>
  <c r="CZ307" i="1"/>
  <c r="DB307" i="1"/>
  <c r="DD307" i="1"/>
  <c r="Y305" i="1"/>
  <c r="AA305" i="1"/>
  <c r="AI305" i="1"/>
  <c r="BD305" i="1"/>
  <c r="BF305" i="1"/>
  <c r="BH305" i="1"/>
  <c r="BJ305" i="1"/>
  <c r="BL305" i="1"/>
  <c r="BN305" i="1"/>
  <c r="BP305" i="1"/>
  <c r="BR305" i="1"/>
  <c r="BT305" i="1"/>
  <c r="BV305" i="1"/>
  <c r="BX305" i="1"/>
  <c r="BZ305" i="1"/>
  <c r="CB305" i="1"/>
  <c r="CJ305" i="1"/>
  <c r="CL305" i="1"/>
  <c r="CN305" i="1"/>
  <c r="CP305" i="1"/>
  <c r="CR305" i="1"/>
  <c r="CT305" i="1"/>
  <c r="CV305" i="1"/>
  <c r="CX305" i="1"/>
  <c r="CZ305" i="1"/>
  <c r="DB305" i="1"/>
  <c r="DD305" i="1"/>
  <c r="AI270" i="1"/>
  <c r="DD270" i="1"/>
  <c r="DB270" i="1"/>
  <c r="CZ270" i="1"/>
  <c r="CX270" i="1"/>
  <c r="CV270" i="1"/>
  <c r="CT270" i="1"/>
  <c r="CR270" i="1"/>
  <c r="CP270" i="1"/>
  <c r="CN270" i="1"/>
  <c r="CL270" i="1"/>
  <c r="CJ270" i="1"/>
  <c r="CB270" i="1"/>
  <c r="BZ270" i="1"/>
  <c r="BX270" i="1"/>
  <c r="BV270" i="1"/>
  <c r="BT270" i="1"/>
  <c r="BR270" i="1"/>
  <c r="BP270" i="1"/>
  <c r="BN270" i="1"/>
  <c r="BL270" i="1"/>
  <c r="BJ270" i="1"/>
  <c r="BH270" i="1"/>
  <c r="BF270" i="1"/>
  <c r="BD270" i="1"/>
  <c r="AV270" i="1"/>
  <c r="AA270" i="1"/>
  <c r="Y270" i="1"/>
  <c r="DF7" i="1" l="1"/>
  <c r="DF3" i="1"/>
  <c r="AK305" i="1"/>
  <c r="AK307" i="1"/>
  <c r="AK323" i="1"/>
  <c r="AK315" i="1"/>
  <c r="AK306" i="1"/>
  <c r="AK308" i="1"/>
  <c r="AK304" i="1"/>
  <c r="AK325" i="1"/>
  <c r="AK309" i="1"/>
  <c r="AK303" i="1"/>
  <c r="AK302" i="1"/>
  <c r="AK301" i="1"/>
  <c r="AK428" i="1"/>
  <c r="AK427" i="1"/>
  <c r="AK426" i="1"/>
  <c r="AK425" i="1"/>
  <c r="AK424" i="1"/>
  <c r="AK423" i="1"/>
  <c r="AK417" i="1"/>
  <c r="AK414" i="1"/>
  <c r="AK422" i="1"/>
  <c r="AK421" i="1"/>
  <c r="AK418" i="1"/>
  <c r="AK415" i="1"/>
  <c r="AK405" i="1"/>
  <c r="AK398" i="1"/>
  <c r="AK408" i="1"/>
  <c r="AK407" i="1"/>
  <c r="AK406" i="1"/>
  <c r="AK399" i="1"/>
  <c r="AK394" i="1"/>
  <c r="AK392" i="1"/>
  <c r="AK397" i="1"/>
  <c r="AK396" i="1"/>
  <c r="AK395" i="1"/>
  <c r="AK393" i="1"/>
  <c r="AK390" i="1"/>
  <c r="AK385" i="1"/>
  <c r="AK384" i="1"/>
  <c r="AK383" i="1"/>
  <c r="AK391" i="1"/>
  <c r="AK389" i="1"/>
  <c r="AK293" i="1"/>
  <c r="AK294" i="1"/>
  <c r="AK300" i="1"/>
  <c r="AK276" i="1"/>
  <c r="AK275" i="1"/>
  <c r="AK274" i="1"/>
  <c r="AK273" i="1"/>
  <c r="AK272" i="1"/>
  <c r="AK271" i="1"/>
  <c r="AL270" i="1"/>
  <c r="AL325" i="1"/>
  <c r="AL394" i="1"/>
  <c r="AL276" i="1"/>
  <c r="AL272" i="1"/>
  <c r="AK270" i="1"/>
  <c r="AL305" i="1"/>
  <c r="AL307" i="1"/>
  <c r="AL315" i="1"/>
  <c r="AL306" i="1"/>
  <c r="AL308" i="1"/>
  <c r="AL398" i="1"/>
  <c r="AL408" i="1"/>
  <c r="AL407" i="1"/>
  <c r="AL406" i="1"/>
  <c r="AL300" i="1"/>
  <c r="AL323" i="1"/>
  <c r="AL304" i="1"/>
  <c r="AL399" i="1"/>
  <c r="AL309" i="1"/>
  <c r="AL392" i="1"/>
  <c r="AL397" i="1"/>
  <c r="AL396" i="1"/>
  <c r="AL395" i="1"/>
  <c r="AL393" i="1"/>
  <c r="AL384" i="1"/>
  <c r="AL383" i="1"/>
  <c r="AL391" i="1"/>
  <c r="AL389" i="1"/>
  <c r="AL293" i="1"/>
  <c r="AL294" i="1"/>
  <c r="AL275" i="1"/>
  <c r="AL274" i="1"/>
  <c r="AL273" i="1"/>
  <c r="AL271" i="1"/>
  <c r="AL303" i="1"/>
  <c r="AL302" i="1"/>
  <c r="AL301" i="1"/>
  <c r="AL428" i="1"/>
  <c r="AL427" i="1"/>
  <c r="AL426" i="1"/>
  <c r="AL425" i="1"/>
  <c r="AL424" i="1"/>
  <c r="AL423" i="1"/>
  <c r="AL417" i="1"/>
  <c r="AL414" i="1"/>
  <c r="AL422" i="1"/>
  <c r="AL421" i="1"/>
  <c r="AL418" i="1"/>
  <c r="AL415" i="1"/>
  <c r="AL405" i="1"/>
  <c r="AL390" i="1"/>
  <c r="AL385" i="1"/>
  <c r="BZ12" i="1"/>
  <c r="BZ15" i="1"/>
  <c r="BZ18" i="1"/>
  <c r="BZ20" i="1"/>
  <c r="BZ23" i="1"/>
  <c r="BZ24" i="1"/>
  <c r="BZ25" i="1"/>
  <c r="BZ28" i="1"/>
  <c r="BZ29" i="1"/>
  <c r="BZ30" i="1"/>
  <c r="BZ31" i="1"/>
  <c r="BZ32" i="1"/>
  <c r="BZ37" i="1"/>
  <c r="BZ38" i="1"/>
  <c r="BZ43" i="1"/>
  <c r="BZ44" i="1"/>
  <c r="BZ49" i="1"/>
  <c r="BZ50" i="1"/>
  <c r="BZ52" i="1"/>
  <c r="BZ53" i="1"/>
  <c r="BZ55" i="1"/>
  <c r="BZ56" i="1"/>
  <c r="BZ58" i="1"/>
  <c r="BZ59" i="1"/>
  <c r="BZ61" i="1"/>
  <c r="BZ62" i="1"/>
  <c r="BZ64" i="1"/>
  <c r="BZ65" i="1"/>
  <c r="BZ327" i="1"/>
  <c r="BZ329" i="1"/>
  <c r="BZ335" i="1"/>
  <c r="BZ194" i="1"/>
  <c r="BZ198" i="1"/>
  <c r="BZ200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9" i="1"/>
  <c r="BZ222" i="1"/>
  <c r="BZ224" i="1"/>
  <c r="BZ223" i="1"/>
  <c r="BZ255" i="1"/>
  <c r="BZ265" i="1"/>
  <c r="BZ225" i="1"/>
  <c r="BZ226" i="1"/>
  <c r="BZ243" i="1"/>
  <c r="BZ244" i="1"/>
  <c r="BZ267" i="1"/>
  <c r="BZ256" i="1"/>
  <c r="BZ266" i="1"/>
  <c r="BZ67" i="1"/>
  <c r="BZ68" i="1"/>
  <c r="BZ78" i="1"/>
  <c r="BZ79" i="1"/>
  <c r="BZ98" i="1"/>
  <c r="BZ102" i="1"/>
  <c r="BZ115" i="1"/>
  <c r="BZ116" i="1"/>
  <c r="BZ129" i="1"/>
  <c r="BZ130" i="1"/>
  <c r="BZ135" i="1"/>
  <c r="BZ138" i="1"/>
  <c r="BZ144" i="1"/>
  <c r="BZ147" i="1"/>
  <c r="BZ153" i="1"/>
  <c r="BZ156" i="1"/>
  <c r="BZ162" i="1"/>
  <c r="BZ165" i="1"/>
  <c r="BZ268" i="1"/>
  <c r="BZ16" i="1"/>
  <c r="BZ17" i="1"/>
  <c r="BZ74" i="1"/>
  <c r="BZ409" i="1"/>
  <c r="BZ411" i="1"/>
  <c r="BZ413" i="1"/>
  <c r="BZ416" i="1"/>
  <c r="BZ332" i="1"/>
  <c r="BZ410" i="1"/>
  <c r="BZ9" i="1"/>
  <c r="BZ81" i="1"/>
  <c r="BZ201" i="1"/>
  <c r="BZ419" i="1"/>
  <c r="BZ333" i="1"/>
  <c r="BZ374" i="1"/>
  <c r="BZ376" i="1"/>
  <c r="BZ191" i="1"/>
  <c r="BZ326" i="1"/>
  <c r="BZ314" i="1"/>
  <c r="BZ380" i="1"/>
  <c r="BZ195" i="1"/>
  <c r="BZ199" i="1"/>
  <c r="BZ189" i="1"/>
  <c r="BZ193" i="1"/>
  <c r="BZ319" i="1"/>
  <c r="BZ312" i="1"/>
  <c r="BZ412" i="1"/>
  <c r="BZ10" i="1"/>
  <c r="BZ82" i="1"/>
  <c r="BZ202" i="1"/>
  <c r="BZ420" i="1"/>
  <c r="BZ334" i="1"/>
  <c r="BZ171" i="1"/>
  <c r="BZ172" i="1"/>
  <c r="BZ173" i="1"/>
  <c r="BZ176" i="1"/>
  <c r="BZ177" i="1"/>
  <c r="BZ178" i="1"/>
  <c r="BZ179" i="1"/>
  <c r="BZ180" i="1"/>
  <c r="BZ182" i="1"/>
  <c r="BZ183" i="1"/>
  <c r="BZ184" i="1"/>
  <c r="BZ185" i="1"/>
  <c r="BZ187" i="1"/>
  <c r="BZ190" i="1"/>
  <c r="BZ192" i="1"/>
  <c r="BZ257" i="1"/>
  <c r="BZ258" i="1"/>
  <c r="BZ259" i="1"/>
  <c r="BZ260" i="1"/>
  <c r="BZ261" i="1"/>
  <c r="BZ262" i="1"/>
  <c r="BZ263" i="1"/>
  <c r="BZ264" i="1"/>
  <c r="BZ328" i="1"/>
  <c r="BZ321" i="1"/>
  <c r="BZ11" i="1"/>
  <c r="BZ33" i="1"/>
  <c r="BZ34" i="1"/>
  <c r="BZ35" i="1"/>
  <c r="BZ36" i="1"/>
  <c r="BZ39" i="1"/>
  <c r="BZ40" i="1"/>
  <c r="BZ41" i="1"/>
  <c r="BZ42" i="1"/>
  <c r="BZ45" i="1"/>
  <c r="BZ46" i="1"/>
  <c r="BZ47" i="1"/>
  <c r="BZ48" i="1"/>
  <c r="BZ51" i="1"/>
  <c r="BZ54" i="1"/>
  <c r="BZ57" i="1"/>
  <c r="BZ60" i="1"/>
  <c r="BZ63" i="1"/>
  <c r="BZ66" i="1"/>
  <c r="BZ69" i="1"/>
  <c r="BZ70" i="1"/>
  <c r="BZ71" i="1"/>
  <c r="BZ73" i="1"/>
  <c r="BZ80" i="1"/>
  <c r="BZ86" i="1"/>
  <c r="BZ90" i="1"/>
  <c r="BZ94" i="1"/>
  <c r="BZ106" i="1"/>
  <c r="BZ107" i="1"/>
  <c r="BZ108" i="1"/>
  <c r="BZ112" i="1"/>
  <c r="BZ117" i="1"/>
  <c r="BZ131" i="1"/>
  <c r="BZ141" i="1"/>
  <c r="BZ150" i="1"/>
  <c r="BZ159" i="1"/>
  <c r="BZ168" i="1"/>
  <c r="BZ269" i="1"/>
  <c r="BZ245" i="1"/>
  <c r="BZ186" i="1"/>
  <c r="BZ337" i="1"/>
  <c r="BZ338" i="1"/>
  <c r="BZ341" i="1"/>
  <c r="BZ347" i="1"/>
  <c r="BZ349" i="1"/>
  <c r="BZ350" i="1"/>
  <c r="BZ352" i="1"/>
  <c r="BZ355" i="1"/>
  <c r="BZ284" i="1"/>
  <c r="BZ278" i="1"/>
  <c r="BZ288" i="1"/>
  <c r="BZ282" i="1"/>
  <c r="BZ292" i="1"/>
  <c r="BZ290" i="1"/>
  <c r="BZ286" i="1"/>
  <c r="BZ280" i="1"/>
  <c r="BZ234" i="1"/>
  <c r="BZ228" i="1"/>
  <c r="BZ238" i="1"/>
  <c r="BZ232" i="1"/>
  <c r="BZ242" i="1"/>
  <c r="BZ240" i="1"/>
  <c r="BZ236" i="1"/>
  <c r="BZ230" i="1"/>
  <c r="BZ356" i="1"/>
  <c r="BZ358" i="1"/>
  <c r="BZ359" i="1"/>
  <c r="BZ360" i="1"/>
  <c r="BZ361" i="1"/>
  <c r="BZ362" i="1"/>
  <c r="BZ363" i="1"/>
  <c r="BZ364" i="1"/>
  <c r="BZ365" i="1"/>
  <c r="BZ366" i="1"/>
  <c r="BZ367" i="1"/>
  <c r="BZ369" i="1"/>
  <c r="BZ370" i="1"/>
  <c r="BZ371" i="1"/>
  <c r="BZ283" i="1"/>
  <c r="BZ277" i="1"/>
  <c r="BZ287" i="1"/>
  <c r="BZ281" i="1"/>
  <c r="BZ291" i="1"/>
  <c r="BZ289" i="1"/>
  <c r="BZ285" i="1"/>
  <c r="BZ279" i="1"/>
  <c r="BZ233" i="1"/>
  <c r="BZ227" i="1"/>
  <c r="BZ237" i="1"/>
  <c r="BZ231" i="1"/>
  <c r="BZ241" i="1"/>
  <c r="BZ239" i="1"/>
  <c r="BZ235" i="1"/>
  <c r="BZ229" i="1"/>
  <c r="BZ373" i="1"/>
  <c r="BZ375" i="1"/>
  <c r="BZ377" i="1"/>
  <c r="BZ379" i="1"/>
  <c r="BZ381" i="1"/>
  <c r="BZ382" i="1"/>
  <c r="BZ21" i="1"/>
  <c r="BZ13" i="1"/>
  <c r="BZ14" i="1"/>
  <c r="BZ336" i="1"/>
  <c r="BZ72" i="1"/>
  <c r="BZ216" i="1"/>
  <c r="BZ217" i="1"/>
  <c r="BZ218" i="1"/>
  <c r="BZ253" i="1"/>
  <c r="BZ254" i="1"/>
  <c r="BZ220" i="1"/>
  <c r="BZ221" i="1"/>
  <c r="BZ246" i="1"/>
  <c r="BZ372" i="1"/>
  <c r="BZ378" i="1"/>
  <c r="BZ196" i="1"/>
  <c r="BZ75" i="1"/>
  <c r="BZ19" i="1"/>
  <c r="BZ330" i="1"/>
  <c r="BZ400" i="1"/>
  <c r="BZ342" i="1"/>
  <c r="BZ76" i="1"/>
  <c r="BZ403" i="1"/>
  <c r="BZ401" i="1"/>
  <c r="BZ343" i="1"/>
  <c r="BZ77" i="1"/>
  <c r="BZ404" i="1"/>
  <c r="BZ402" i="1"/>
  <c r="BZ344" i="1"/>
  <c r="BZ174" i="1"/>
  <c r="BZ181" i="1"/>
  <c r="BZ188" i="1"/>
  <c r="BZ175" i="1"/>
  <c r="BZ22" i="1"/>
  <c r="BZ247" i="1"/>
  <c r="BZ248" i="1"/>
  <c r="BZ249" i="1"/>
  <c r="BZ250" i="1"/>
  <c r="BZ251" i="1"/>
  <c r="BZ252" i="1"/>
  <c r="AX12" i="1"/>
  <c r="AZ12" i="1"/>
  <c r="BB12" i="1"/>
  <c r="AX15" i="1"/>
  <c r="AZ15" i="1"/>
  <c r="BB15" i="1"/>
  <c r="AX18" i="1"/>
  <c r="AZ18" i="1"/>
  <c r="BB18" i="1"/>
  <c r="AX20" i="1"/>
  <c r="AZ20" i="1"/>
  <c r="BB20" i="1"/>
  <c r="AX23" i="1"/>
  <c r="AZ23" i="1"/>
  <c r="BB23" i="1"/>
  <c r="AX24" i="1"/>
  <c r="AZ24" i="1"/>
  <c r="BB24" i="1"/>
  <c r="AX25" i="1"/>
  <c r="AZ25" i="1"/>
  <c r="BB25" i="1"/>
  <c r="AX28" i="1"/>
  <c r="AZ28" i="1"/>
  <c r="BB28" i="1"/>
  <c r="AX29" i="1"/>
  <c r="AZ29" i="1"/>
  <c r="BB29" i="1"/>
  <c r="AX30" i="1"/>
  <c r="AZ30" i="1"/>
  <c r="BB30" i="1"/>
  <c r="AX31" i="1"/>
  <c r="AZ31" i="1"/>
  <c r="BB31" i="1"/>
  <c r="AX32" i="1"/>
  <c r="AZ32" i="1"/>
  <c r="BB32" i="1"/>
  <c r="AX37" i="1"/>
  <c r="AZ37" i="1"/>
  <c r="BB37" i="1"/>
  <c r="AX38" i="1"/>
  <c r="AZ38" i="1"/>
  <c r="BB38" i="1"/>
  <c r="AX43" i="1"/>
  <c r="AZ43" i="1"/>
  <c r="BB43" i="1"/>
  <c r="AX44" i="1"/>
  <c r="AZ44" i="1"/>
  <c r="BB44" i="1"/>
  <c r="AX49" i="1"/>
  <c r="AZ49" i="1"/>
  <c r="BB49" i="1"/>
  <c r="AX50" i="1"/>
  <c r="AZ50" i="1"/>
  <c r="BB50" i="1"/>
  <c r="AX52" i="1"/>
  <c r="AZ52" i="1"/>
  <c r="BB52" i="1"/>
  <c r="AX53" i="1"/>
  <c r="AZ53" i="1"/>
  <c r="BB53" i="1"/>
  <c r="AX55" i="1"/>
  <c r="AZ55" i="1"/>
  <c r="BB55" i="1"/>
  <c r="AX56" i="1"/>
  <c r="AZ56" i="1"/>
  <c r="BB56" i="1"/>
  <c r="AX58" i="1"/>
  <c r="AZ58" i="1"/>
  <c r="BB58" i="1"/>
  <c r="AX59" i="1"/>
  <c r="AZ59" i="1"/>
  <c r="BB59" i="1"/>
  <c r="AX61" i="1"/>
  <c r="AZ61" i="1"/>
  <c r="BB61" i="1"/>
  <c r="AX62" i="1"/>
  <c r="AZ62" i="1"/>
  <c r="BB62" i="1"/>
  <c r="AX64" i="1"/>
  <c r="AZ64" i="1"/>
  <c r="BB64" i="1"/>
  <c r="AX65" i="1"/>
  <c r="AZ65" i="1"/>
  <c r="BB65" i="1"/>
  <c r="AX327" i="1"/>
  <c r="AZ327" i="1"/>
  <c r="BB327" i="1"/>
  <c r="AX329" i="1"/>
  <c r="AZ329" i="1"/>
  <c r="BB329" i="1"/>
  <c r="AX335" i="1"/>
  <c r="AZ335" i="1"/>
  <c r="BB335" i="1"/>
  <c r="AX194" i="1"/>
  <c r="AZ194" i="1"/>
  <c r="BB194" i="1"/>
  <c r="AX198" i="1"/>
  <c r="AZ198" i="1"/>
  <c r="BB198" i="1"/>
  <c r="AX200" i="1"/>
  <c r="AZ200" i="1"/>
  <c r="BB200" i="1"/>
  <c r="AX203" i="1"/>
  <c r="AZ203" i="1"/>
  <c r="BB203" i="1"/>
  <c r="AX204" i="1"/>
  <c r="AZ204" i="1"/>
  <c r="BB204" i="1"/>
  <c r="AX205" i="1"/>
  <c r="AZ205" i="1"/>
  <c r="BB205" i="1"/>
  <c r="AX206" i="1"/>
  <c r="AZ206" i="1"/>
  <c r="BB206" i="1"/>
  <c r="AX207" i="1"/>
  <c r="AZ207" i="1"/>
  <c r="BB207" i="1"/>
  <c r="AX208" i="1"/>
  <c r="AZ208" i="1"/>
  <c r="BB208" i="1"/>
  <c r="AX209" i="1"/>
  <c r="AZ209" i="1"/>
  <c r="BB209" i="1"/>
  <c r="AX210" i="1"/>
  <c r="AZ210" i="1"/>
  <c r="BB210" i="1"/>
  <c r="AX211" i="1"/>
  <c r="AZ211" i="1"/>
  <c r="BB211" i="1"/>
  <c r="AX212" i="1"/>
  <c r="AZ212" i="1"/>
  <c r="BB212" i="1"/>
  <c r="AX213" i="1"/>
  <c r="AZ213" i="1"/>
  <c r="BB213" i="1"/>
  <c r="AX214" i="1"/>
  <c r="AZ214" i="1"/>
  <c r="BB214" i="1"/>
  <c r="AX215" i="1"/>
  <c r="AZ215" i="1"/>
  <c r="BB215" i="1"/>
  <c r="AX219" i="1"/>
  <c r="AZ219" i="1"/>
  <c r="BB219" i="1"/>
  <c r="AX222" i="1"/>
  <c r="AZ222" i="1"/>
  <c r="BB222" i="1"/>
  <c r="AX224" i="1"/>
  <c r="AZ224" i="1"/>
  <c r="BB224" i="1"/>
  <c r="AX223" i="1"/>
  <c r="AZ223" i="1"/>
  <c r="BB223" i="1"/>
  <c r="AX255" i="1"/>
  <c r="AZ255" i="1"/>
  <c r="BB255" i="1"/>
  <c r="AX265" i="1"/>
  <c r="AZ265" i="1"/>
  <c r="BB265" i="1"/>
  <c r="AX225" i="1"/>
  <c r="AZ225" i="1"/>
  <c r="BB225" i="1"/>
  <c r="AX226" i="1"/>
  <c r="AZ226" i="1"/>
  <c r="BB226" i="1"/>
  <c r="AX243" i="1"/>
  <c r="AZ243" i="1"/>
  <c r="BB243" i="1"/>
  <c r="AX244" i="1"/>
  <c r="AZ244" i="1"/>
  <c r="BB244" i="1"/>
  <c r="AX267" i="1"/>
  <c r="AZ267" i="1"/>
  <c r="BB267" i="1"/>
  <c r="AX256" i="1"/>
  <c r="AZ256" i="1"/>
  <c r="BB256" i="1"/>
  <c r="AX266" i="1"/>
  <c r="AZ266" i="1"/>
  <c r="BB266" i="1"/>
  <c r="AX67" i="1"/>
  <c r="AZ67" i="1"/>
  <c r="BB67" i="1"/>
  <c r="AX68" i="1"/>
  <c r="AZ68" i="1"/>
  <c r="BB68" i="1"/>
  <c r="AX78" i="1"/>
  <c r="AZ78" i="1"/>
  <c r="BB78" i="1"/>
  <c r="AX79" i="1"/>
  <c r="AZ79" i="1"/>
  <c r="BB79" i="1"/>
  <c r="AX98" i="1"/>
  <c r="AZ98" i="1"/>
  <c r="BB98" i="1"/>
  <c r="AX102" i="1"/>
  <c r="AZ102" i="1"/>
  <c r="BB102" i="1"/>
  <c r="AX115" i="1"/>
  <c r="AZ115" i="1"/>
  <c r="BB115" i="1"/>
  <c r="AX116" i="1"/>
  <c r="AZ116" i="1"/>
  <c r="BB116" i="1"/>
  <c r="AX129" i="1"/>
  <c r="AZ129" i="1"/>
  <c r="BB129" i="1"/>
  <c r="AX130" i="1"/>
  <c r="AZ130" i="1"/>
  <c r="BB130" i="1"/>
  <c r="AX135" i="1"/>
  <c r="AZ135" i="1"/>
  <c r="BB135" i="1"/>
  <c r="AX138" i="1"/>
  <c r="AZ138" i="1"/>
  <c r="BB138" i="1"/>
  <c r="AX144" i="1"/>
  <c r="AZ144" i="1"/>
  <c r="BB144" i="1"/>
  <c r="AX147" i="1"/>
  <c r="AZ147" i="1"/>
  <c r="BB147" i="1"/>
  <c r="AX153" i="1"/>
  <c r="AZ153" i="1"/>
  <c r="BB153" i="1"/>
  <c r="AX156" i="1"/>
  <c r="AZ156" i="1"/>
  <c r="BB156" i="1"/>
  <c r="AX162" i="1"/>
  <c r="AZ162" i="1"/>
  <c r="BB162" i="1"/>
  <c r="AX165" i="1"/>
  <c r="AZ165" i="1"/>
  <c r="BB165" i="1"/>
  <c r="AX268" i="1"/>
  <c r="AZ268" i="1"/>
  <c r="BB268" i="1"/>
  <c r="AX16" i="1"/>
  <c r="AZ16" i="1"/>
  <c r="BB16" i="1"/>
  <c r="AX17" i="1"/>
  <c r="AZ17" i="1"/>
  <c r="BB17" i="1"/>
  <c r="AX74" i="1"/>
  <c r="AZ74" i="1"/>
  <c r="BB74" i="1"/>
  <c r="AX409" i="1"/>
  <c r="AZ409" i="1"/>
  <c r="BB409" i="1"/>
  <c r="AX411" i="1"/>
  <c r="AZ411" i="1"/>
  <c r="BB411" i="1"/>
  <c r="AX413" i="1"/>
  <c r="AZ413" i="1"/>
  <c r="BB413" i="1"/>
  <c r="AX416" i="1"/>
  <c r="AZ416" i="1"/>
  <c r="BB416" i="1"/>
  <c r="AX332" i="1"/>
  <c r="AZ332" i="1"/>
  <c r="BB332" i="1"/>
  <c r="AX410" i="1"/>
  <c r="AZ410" i="1"/>
  <c r="BB410" i="1"/>
  <c r="AX9" i="1"/>
  <c r="AZ9" i="1"/>
  <c r="BB9" i="1"/>
  <c r="AX81" i="1"/>
  <c r="AZ81" i="1"/>
  <c r="BB81" i="1"/>
  <c r="AX201" i="1"/>
  <c r="AZ201" i="1"/>
  <c r="BB201" i="1"/>
  <c r="AX419" i="1"/>
  <c r="AZ419" i="1"/>
  <c r="BB419" i="1"/>
  <c r="AX333" i="1"/>
  <c r="AZ333" i="1"/>
  <c r="BB333" i="1"/>
  <c r="AX374" i="1"/>
  <c r="AZ374" i="1"/>
  <c r="BB374" i="1"/>
  <c r="AX376" i="1"/>
  <c r="AZ376" i="1"/>
  <c r="BB376" i="1"/>
  <c r="AX191" i="1"/>
  <c r="AZ191" i="1"/>
  <c r="BB191" i="1"/>
  <c r="AX326" i="1"/>
  <c r="AZ326" i="1"/>
  <c r="BB326" i="1"/>
  <c r="AX314" i="1"/>
  <c r="AZ314" i="1"/>
  <c r="BB314" i="1"/>
  <c r="AX380" i="1"/>
  <c r="AZ380" i="1"/>
  <c r="BB380" i="1"/>
  <c r="AX195" i="1"/>
  <c r="AZ195" i="1"/>
  <c r="BB195" i="1"/>
  <c r="AX199" i="1"/>
  <c r="AZ199" i="1"/>
  <c r="BB199" i="1"/>
  <c r="AX189" i="1"/>
  <c r="AZ189" i="1"/>
  <c r="BB189" i="1"/>
  <c r="AX193" i="1"/>
  <c r="AZ193" i="1"/>
  <c r="BB193" i="1"/>
  <c r="AX319" i="1"/>
  <c r="AZ319" i="1"/>
  <c r="BB319" i="1"/>
  <c r="AX312" i="1"/>
  <c r="AZ312" i="1"/>
  <c r="BB312" i="1"/>
  <c r="AX412" i="1"/>
  <c r="AZ412" i="1"/>
  <c r="BB412" i="1"/>
  <c r="AX10" i="1"/>
  <c r="AZ10" i="1"/>
  <c r="BB10" i="1"/>
  <c r="AX82" i="1"/>
  <c r="AZ82" i="1"/>
  <c r="BB82" i="1"/>
  <c r="AX202" i="1"/>
  <c r="AZ202" i="1"/>
  <c r="BB202" i="1"/>
  <c r="AX420" i="1"/>
  <c r="AZ420" i="1"/>
  <c r="BB420" i="1"/>
  <c r="AX334" i="1"/>
  <c r="AZ334" i="1"/>
  <c r="BB334" i="1"/>
  <c r="AX171" i="1"/>
  <c r="AZ171" i="1"/>
  <c r="BB171" i="1"/>
  <c r="AX172" i="1"/>
  <c r="AZ172" i="1"/>
  <c r="BB172" i="1"/>
  <c r="AX173" i="1"/>
  <c r="AZ173" i="1"/>
  <c r="BB173" i="1"/>
  <c r="AX176" i="1"/>
  <c r="AZ176" i="1"/>
  <c r="BB176" i="1"/>
  <c r="AX177" i="1"/>
  <c r="AZ177" i="1"/>
  <c r="BB177" i="1"/>
  <c r="AX178" i="1"/>
  <c r="AZ178" i="1"/>
  <c r="BB178" i="1"/>
  <c r="AX179" i="1"/>
  <c r="AZ179" i="1"/>
  <c r="BB179" i="1"/>
  <c r="AX180" i="1"/>
  <c r="AZ180" i="1"/>
  <c r="BB180" i="1"/>
  <c r="AX182" i="1"/>
  <c r="AZ182" i="1"/>
  <c r="BB182" i="1"/>
  <c r="AX183" i="1"/>
  <c r="AZ183" i="1"/>
  <c r="BB183" i="1"/>
  <c r="AX184" i="1"/>
  <c r="AZ184" i="1"/>
  <c r="BB184" i="1"/>
  <c r="AX185" i="1"/>
  <c r="AZ185" i="1"/>
  <c r="BB185" i="1"/>
  <c r="AX187" i="1"/>
  <c r="AZ187" i="1"/>
  <c r="BB187" i="1"/>
  <c r="AX190" i="1"/>
  <c r="AZ190" i="1"/>
  <c r="BB190" i="1"/>
  <c r="AX192" i="1"/>
  <c r="AZ192" i="1"/>
  <c r="BB192" i="1"/>
  <c r="AX257" i="1"/>
  <c r="AZ257" i="1"/>
  <c r="BB257" i="1"/>
  <c r="AX258" i="1"/>
  <c r="AZ258" i="1"/>
  <c r="BB258" i="1"/>
  <c r="AX259" i="1"/>
  <c r="AZ259" i="1"/>
  <c r="BB259" i="1"/>
  <c r="AX260" i="1"/>
  <c r="AZ260" i="1"/>
  <c r="BB260" i="1"/>
  <c r="AX261" i="1"/>
  <c r="AZ261" i="1"/>
  <c r="BB261" i="1"/>
  <c r="AX262" i="1"/>
  <c r="AZ262" i="1"/>
  <c r="BB262" i="1"/>
  <c r="AX263" i="1"/>
  <c r="AZ263" i="1"/>
  <c r="BB263" i="1"/>
  <c r="AX264" i="1"/>
  <c r="AZ264" i="1"/>
  <c r="BB264" i="1"/>
  <c r="AX328" i="1"/>
  <c r="AZ328" i="1"/>
  <c r="BB328" i="1"/>
  <c r="AX321" i="1"/>
  <c r="AZ321" i="1"/>
  <c r="BB321" i="1"/>
  <c r="AX11" i="1"/>
  <c r="AZ11" i="1"/>
  <c r="BB11" i="1"/>
  <c r="AX33" i="1"/>
  <c r="AZ33" i="1"/>
  <c r="BB33" i="1"/>
  <c r="AX34" i="1"/>
  <c r="AZ34" i="1"/>
  <c r="BB34" i="1"/>
  <c r="AX35" i="1"/>
  <c r="AZ35" i="1"/>
  <c r="BB35" i="1"/>
  <c r="AX36" i="1"/>
  <c r="AZ36" i="1"/>
  <c r="BB36" i="1"/>
  <c r="AX39" i="1"/>
  <c r="AZ39" i="1"/>
  <c r="BB39" i="1"/>
  <c r="AX40" i="1"/>
  <c r="AZ40" i="1"/>
  <c r="BB40" i="1"/>
  <c r="AX41" i="1"/>
  <c r="AZ41" i="1"/>
  <c r="BB41" i="1"/>
  <c r="AX42" i="1"/>
  <c r="AZ42" i="1"/>
  <c r="BB42" i="1"/>
  <c r="AX45" i="1"/>
  <c r="AZ45" i="1"/>
  <c r="BB45" i="1"/>
  <c r="AX46" i="1"/>
  <c r="AZ46" i="1"/>
  <c r="BB46" i="1"/>
  <c r="AX47" i="1"/>
  <c r="AZ47" i="1"/>
  <c r="BB47" i="1"/>
  <c r="AX48" i="1"/>
  <c r="AZ48" i="1"/>
  <c r="BB48" i="1"/>
  <c r="AX51" i="1"/>
  <c r="AZ51" i="1"/>
  <c r="BB51" i="1"/>
  <c r="AX54" i="1"/>
  <c r="AZ54" i="1"/>
  <c r="BB54" i="1"/>
  <c r="AX57" i="1"/>
  <c r="AZ57" i="1"/>
  <c r="BB57" i="1"/>
  <c r="AX60" i="1"/>
  <c r="AZ60" i="1"/>
  <c r="BB60" i="1"/>
  <c r="AX63" i="1"/>
  <c r="AZ63" i="1"/>
  <c r="BB63" i="1"/>
  <c r="AX66" i="1"/>
  <c r="AZ66" i="1"/>
  <c r="BB66" i="1"/>
  <c r="AX69" i="1"/>
  <c r="AZ69" i="1"/>
  <c r="BB69" i="1"/>
  <c r="AX70" i="1"/>
  <c r="AZ70" i="1"/>
  <c r="BB70" i="1"/>
  <c r="AX71" i="1"/>
  <c r="AZ71" i="1"/>
  <c r="BB71" i="1"/>
  <c r="AX73" i="1"/>
  <c r="AZ73" i="1"/>
  <c r="BB73" i="1"/>
  <c r="AX80" i="1"/>
  <c r="AZ80" i="1"/>
  <c r="BB80" i="1"/>
  <c r="AX86" i="1"/>
  <c r="AZ86" i="1"/>
  <c r="BB86" i="1"/>
  <c r="AX90" i="1"/>
  <c r="AZ90" i="1"/>
  <c r="BB90" i="1"/>
  <c r="AX94" i="1"/>
  <c r="AZ94" i="1"/>
  <c r="BB94" i="1"/>
  <c r="AX106" i="1"/>
  <c r="AZ106" i="1"/>
  <c r="BB106" i="1"/>
  <c r="AX107" i="1"/>
  <c r="AZ107" i="1"/>
  <c r="BB107" i="1"/>
  <c r="AX108" i="1"/>
  <c r="AZ108" i="1"/>
  <c r="BB108" i="1"/>
  <c r="AX112" i="1"/>
  <c r="AZ112" i="1"/>
  <c r="BB112" i="1"/>
  <c r="AX117" i="1"/>
  <c r="AZ117" i="1"/>
  <c r="BB117" i="1"/>
  <c r="AX131" i="1"/>
  <c r="AZ131" i="1"/>
  <c r="BB131" i="1"/>
  <c r="AX141" i="1"/>
  <c r="AZ141" i="1"/>
  <c r="BB141" i="1"/>
  <c r="AX150" i="1"/>
  <c r="AZ150" i="1"/>
  <c r="BB150" i="1"/>
  <c r="AX159" i="1"/>
  <c r="AZ159" i="1"/>
  <c r="BB159" i="1"/>
  <c r="AX168" i="1"/>
  <c r="AZ168" i="1"/>
  <c r="BB168" i="1"/>
  <c r="AX269" i="1"/>
  <c r="AZ269" i="1"/>
  <c r="BB269" i="1"/>
  <c r="AX245" i="1"/>
  <c r="AZ245" i="1"/>
  <c r="BB245" i="1"/>
  <c r="AX186" i="1"/>
  <c r="AZ186" i="1"/>
  <c r="BB186" i="1"/>
  <c r="AX337" i="1"/>
  <c r="AZ337" i="1"/>
  <c r="BB337" i="1"/>
  <c r="AX338" i="1"/>
  <c r="AZ338" i="1"/>
  <c r="BB338" i="1"/>
  <c r="AX341" i="1"/>
  <c r="AZ341" i="1"/>
  <c r="BB341" i="1"/>
  <c r="AX347" i="1"/>
  <c r="AZ347" i="1"/>
  <c r="BB347" i="1"/>
  <c r="AX349" i="1"/>
  <c r="AZ349" i="1"/>
  <c r="BB349" i="1"/>
  <c r="AX350" i="1"/>
  <c r="AZ350" i="1"/>
  <c r="BB350" i="1"/>
  <c r="AX352" i="1"/>
  <c r="AZ352" i="1"/>
  <c r="BB352" i="1"/>
  <c r="AX355" i="1"/>
  <c r="AZ355" i="1"/>
  <c r="BB355" i="1"/>
  <c r="AX284" i="1"/>
  <c r="AZ284" i="1"/>
  <c r="BB284" i="1"/>
  <c r="AX278" i="1"/>
  <c r="AZ278" i="1"/>
  <c r="BB278" i="1"/>
  <c r="AX288" i="1"/>
  <c r="AZ288" i="1"/>
  <c r="BB288" i="1"/>
  <c r="AX282" i="1"/>
  <c r="AZ282" i="1"/>
  <c r="BB282" i="1"/>
  <c r="AX292" i="1"/>
  <c r="AZ292" i="1"/>
  <c r="BB292" i="1"/>
  <c r="AX290" i="1"/>
  <c r="AZ290" i="1"/>
  <c r="BB290" i="1"/>
  <c r="AX286" i="1"/>
  <c r="AZ286" i="1"/>
  <c r="BB286" i="1"/>
  <c r="AX280" i="1"/>
  <c r="AZ280" i="1"/>
  <c r="BB280" i="1"/>
  <c r="AX234" i="1"/>
  <c r="AZ234" i="1"/>
  <c r="BB234" i="1"/>
  <c r="AX228" i="1"/>
  <c r="AZ228" i="1"/>
  <c r="BB228" i="1"/>
  <c r="AX238" i="1"/>
  <c r="AZ238" i="1"/>
  <c r="BB238" i="1"/>
  <c r="AX232" i="1"/>
  <c r="AZ232" i="1"/>
  <c r="BB232" i="1"/>
  <c r="AX242" i="1"/>
  <c r="AZ242" i="1"/>
  <c r="BB242" i="1"/>
  <c r="AX240" i="1"/>
  <c r="AZ240" i="1"/>
  <c r="BB240" i="1"/>
  <c r="AX236" i="1"/>
  <c r="AZ236" i="1"/>
  <c r="BB236" i="1"/>
  <c r="AX230" i="1"/>
  <c r="AZ230" i="1"/>
  <c r="BB230" i="1"/>
  <c r="AX356" i="1"/>
  <c r="AZ356" i="1"/>
  <c r="BB356" i="1"/>
  <c r="AX358" i="1"/>
  <c r="AZ358" i="1"/>
  <c r="BB358" i="1"/>
  <c r="AX359" i="1"/>
  <c r="AZ359" i="1"/>
  <c r="BB359" i="1"/>
  <c r="AX360" i="1"/>
  <c r="AZ360" i="1"/>
  <c r="BB360" i="1"/>
  <c r="AX361" i="1"/>
  <c r="AZ361" i="1"/>
  <c r="BB361" i="1"/>
  <c r="AX362" i="1"/>
  <c r="AZ362" i="1"/>
  <c r="BB362" i="1"/>
  <c r="AX363" i="1"/>
  <c r="AZ363" i="1"/>
  <c r="BB363" i="1"/>
  <c r="AX364" i="1"/>
  <c r="AZ364" i="1"/>
  <c r="BB364" i="1"/>
  <c r="AX365" i="1"/>
  <c r="AZ365" i="1"/>
  <c r="BB365" i="1"/>
  <c r="AX366" i="1"/>
  <c r="AZ366" i="1"/>
  <c r="BB366" i="1"/>
  <c r="AX367" i="1"/>
  <c r="AZ367" i="1"/>
  <c r="BB367" i="1"/>
  <c r="AX369" i="1"/>
  <c r="AZ369" i="1"/>
  <c r="BB369" i="1"/>
  <c r="AX370" i="1"/>
  <c r="AZ370" i="1"/>
  <c r="BB370" i="1"/>
  <c r="AX371" i="1"/>
  <c r="AZ371" i="1"/>
  <c r="BB371" i="1"/>
  <c r="AX283" i="1"/>
  <c r="AZ283" i="1"/>
  <c r="BB283" i="1"/>
  <c r="AX277" i="1"/>
  <c r="AZ277" i="1"/>
  <c r="BB277" i="1"/>
  <c r="AX287" i="1"/>
  <c r="AZ287" i="1"/>
  <c r="BB287" i="1"/>
  <c r="AX281" i="1"/>
  <c r="AZ281" i="1"/>
  <c r="BB281" i="1"/>
  <c r="AX291" i="1"/>
  <c r="AZ291" i="1"/>
  <c r="BB291" i="1"/>
  <c r="AX289" i="1"/>
  <c r="AZ289" i="1"/>
  <c r="BB289" i="1"/>
  <c r="AX285" i="1"/>
  <c r="AZ285" i="1"/>
  <c r="BB285" i="1"/>
  <c r="AX279" i="1"/>
  <c r="AZ279" i="1"/>
  <c r="BB279" i="1"/>
  <c r="AX233" i="1"/>
  <c r="AZ233" i="1"/>
  <c r="BB233" i="1"/>
  <c r="AX227" i="1"/>
  <c r="AZ227" i="1"/>
  <c r="BB227" i="1"/>
  <c r="AX237" i="1"/>
  <c r="AZ237" i="1"/>
  <c r="BB237" i="1"/>
  <c r="AX231" i="1"/>
  <c r="AZ231" i="1"/>
  <c r="BB231" i="1"/>
  <c r="AX241" i="1"/>
  <c r="AZ241" i="1"/>
  <c r="BB241" i="1"/>
  <c r="AX239" i="1"/>
  <c r="AZ239" i="1"/>
  <c r="BB239" i="1"/>
  <c r="AX235" i="1"/>
  <c r="AZ235" i="1"/>
  <c r="BB235" i="1"/>
  <c r="AX229" i="1"/>
  <c r="AZ229" i="1"/>
  <c r="BB229" i="1"/>
  <c r="AX373" i="1"/>
  <c r="AZ373" i="1"/>
  <c r="BB373" i="1"/>
  <c r="AX375" i="1"/>
  <c r="AZ375" i="1"/>
  <c r="BB375" i="1"/>
  <c r="AX377" i="1"/>
  <c r="AZ377" i="1"/>
  <c r="BB377" i="1"/>
  <c r="AX379" i="1"/>
  <c r="AZ379" i="1"/>
  <c r="BB379" i="1"/>
  <c r="AX381" i="1"/>
  <c r="AZ381" i="1"/>
  <c r="BB381" i="1"/>
  <c r="AX382" i="1"/>
  <c r="AZ382" i="1"/>
  <c r="BB382" i="1"/>
  <c r="AX21" i="1"/>
  <c r="AZ21" i="1"/>
  <c r="BB21" i="1"/>
  <c r="AX13" i="1"/>
  <c r="AZ13" i="1"/>
  <c r="BB13" i="1"/>
  <c r="AX14" i="1"/>
  <c r="AZ14" i="1"/>
  <c r="BB14" i="1"/>
  <c r="AX336" i="1"/>
  <c r="AZ336" i="1"/>
  <c r="BB336" i="1"/>
  <c r="AX72" i="1"/>
  <c r="AZ72" i="1"/>
  <c r="BB72" i="1"/>
  <c r="AX216" i="1"/>
  <c r="AZ216" i="1"/>
  <c r="BB216" i="1"/>
  <c r="AX217" i="1"/>
  <c r="AZ217" i="1"/>
  <c r="BB217" i="1"/>
  <c r="AX218" i="1"/>
  <c r="AZ218" i="1"/>
  <c r="BB218" i="1"/>
  <c r="AX253" i="1"/>
  <c r="AZ253" i="1"/>
  <c r="BB253" i="1"/>
  <c r="AX254" i="1"/>
  <c r="AZ254" i="1"/>
  <c r="BB254" i="1"/>
  <c r="AX220" i="1"/>
  <c r="AZ220" i="1"/>
  <c r="BB220" i="1"/>
  <c r="AX221" i="1"/>
  <c r="AZ221" i="1"/>
  <c r="BB221" i="1"/>
  <c r="AX246" i="1"/>
  <c r="AZ246" i="1"/>
  <c r="BB246" i="1"/>
  <c r="AX372" i="1"/>
  <c r="AZ372" i="1"/>
  <c r="BB372" i="1"/>
  <c r="AX378" i="1"/>
  <c r="AZ378" i="1"/>
  <c r="BB378" i="1"/>
  <c r="AX196" i="1"/>
  <c r="AZ196" i="1"/>
  <c r="BB196" i="1"/>
  <c r="AX75" i="1"/>
  <c r="AZ75" i="1"/>
  <c r="BB75" i="1"/>
  <c r="AX19" i="1"/>
  <c r="AZ19" i="1"/>
  <c r="BB19" i="1"/>
  <c r="AX330" i="1"/>
  <c r="AZ330" i="1"/>
  <c r="BB330" i="1"/>
  <c r="AX400" i="1"/>
  <c r="AZ400" i="1"/>
  <c r="BB400" i="1"/>
  <c r="AX342" i="1"/>
  <c r="AZ342" i="1"/>
  <c r="BB342" i="1"/>
  <c r="AX76" i="1"/>
  <c r="AZ76" i="1"/>
  <c r="BB76" i="1"/>
  <c r="AX403" i="1"/>
  <c r="AZ403" i="1"/>
  <c r="BB403" i="1"/>
  <c r="AX401" i="1"/>
  <c r="AZ401" i="1"/>
  <c r="BB401" i="1"/>
  <c r="AX343" i="1"/>
  <c r="AZ343" i="1"/>
  <c r="BB343" i="1"/>
  <c r="AX77" i="1"/>
  <c r="AZ77" i="1"/>
  <c r="BB77" i="1"/>
  <c r="AX404" i="1"/>
  <c r="AZ404" i="1"/>
  <c r="BB404" i="1"/>
  <c r="AX402" i="1"/>
  <c r="AZ402" i="1"/>
  <c r="BB402" i="1"/>
  <c r="AX344" i="1"/>
  <c r="AZ344" i="1"/>
  <c r="BB344" i="1"/>
  <c r="AX174" i="1"/>
  <c r="AZ174" i="1"/>
  <c r="BB174" i="1"/>
  <c r="AX181" i="1"/>
  <c r="AZ181" i="1"/>
  <c r="BB181" i="1"/>
  <c r="AX188" i="1"/>
  <c r="AZ188" i="1"/>
  <c r="BB188" i="1"/>
  <c r="AX175" i="1"/>
  <c r="AZ175" i="1"/>
  <c r="BB175" i="1"/>
  <c r="AX22" i="1"/>
  <c r="AZ22" i="1"/>
  <c r="BB22" i="1"/>
  <c r="AX247" i="1"/>
  <c r="AZ247" i="1"/>
  <c r="BB247" i="1"/>
  <c r="AX248" i="1"/>
  <c r="AZ248" i="1"/>
  <c r="BB248" i="1"/>
  <c r="AX249" i="1"/>
  <c r="AZ249" i="1"/>
  <c r="BB249" i="1"/>
  <c r="AX250" i="1"/>
  <c r="AZ250" i="1"/>
  <c r="BB250" i="1"/>
  <c r="AX251" i="1"/>
  <c r="AZ251" i="1"/>
  <c r="BB251" i="1"/>
  <c r="AX252" i="1"/>
  <c r="AZ252" i="1"/>
  <c r="BB252" i="1"/>
  <c r="DF293" i="1" l="1"/>
  <c r="DF384" i="1"/>
  <c r="DF394" i="1"/>
  <c r="DF408" i="1"/>
  <c r="DF418" i="1"/>
  <c r="DF417" i="1"/>
  <c r="DF426" i="1"/>
  <c r="DF302" i="1"/>
  <c r="DF275" i="1"/>
  <c r="DF272" i="1"/>
  <c r="DF270" i="1"/>
  <c r="DF273" i="1"/>
  <c r="DF304" i="1"/>
  <c r="DF323" i="1"/>
  <c r="DF395" i="1"/>
  <c r="DF271" i="1"/>
  <c r="DF276" i="1"/>
  <c r="DF389" i="1"/>
  <c r="DF385" i="1"/>
  <c r="DF396" i="1"/>
  <c r="DF399" i="1"/>
  <c r="DF398" i="1"/>
  <c r="DF421" i="1"/>
  <c r="DF423" i="1"/>
  <c r="DF427" i="1"/>
  <c r="DF303" i="1"/>
  <c r="DF308" i="1"/>
  <c r="DF307" i="1"/>
  <c r="DF300" i="1"/>
  <c r="DF391" i="1"/>
  <c r="DF390" i="1"/>
  <c r="DF397" i="1"/>
  <c r="DF406" i="1"/>
  <c r="DF405" i="1"/>
  <c r="DF422" i="1"/>
  <c r="DF424" i="1"/>
  <c r="DF428" i="1"/>
  <c r="DF309" i="1"/>
  <c r="DF306" i="1"/>
  <c r="DF305" i="1"/>
  <c r="DF294" i="1"/>
  <c r="DF383" i="1"/>
  <c r="DF393" i="1"/>
  <c r="DF392" i="1"/>
  <c r="DF407" i="1"/>
  <c r="DF415" i="1"/>
  <c r="DF414" i="1"/>
  <c r="DF425" i="1"/>
  <c r="DF301" i="1"/>
  <c r="DF325" i="1"/>
  <c r="DF315" i="1"/>
  <c r="DF274" i="1"/>
  <c r="AT8" i="1"/>
  <c r="AV8" i="1"/>
  <c r="AX8" i="1"/>
  <c r="AZ8" i="1"/>
  <c r="BB8" i="1"/>
  <c r="BD8" i="1"/>
  <c r="BF8" i="1"/>
  <c r="AT12" i="1"/>
  <c r="AV12" i="1"/>
  <c r="BD12" i="1"/>
  <c r="BF12" i="1"/>
  <c r="AT15" i="1"/>
  <c r="AV15" i="1"/>
  <c r="BD15" i="1"/>
  <c r="BF15" i="1"/>
  <c r="AT18" i="1"/>
  <c r="AV18" i="1"/>
  <c r="BD18" i="1"/>
  <c r="BF18" i="1"/>
  <c r="AT20" i="1"/>
  <c r="AV20" i="1"/>
  <c r="BD20" i="1"/>
  <c r="BF20" i="1"/>
  <c r="AT23" i="1"/>
  <c r="AV23" i="1"/>
  <c r="BD23" i="1"/>
  <c r="BF23" i="1"/>
  <c r="AT24" i="1"/>
  <c r="AV24" i="1"/>
  <c r="BD24" i="1"/>
  <c r="BF24" i="1"/>
  <c r="AT25" i="1"/>
  <c r="AV25" i="1"/>
  <c r="BD25" i="1"/>
  <c r="BF25" i="1"/>
  <c r="AT28" i="1"/>
  <c r="AV28" i="1"/>
  <c r="BD28" i="1"/>
  <c r="BF28" i="1"/>
  <c r="AT29" i="1"/>
  <c r="AV29" i="1"/>
  <c r="BD29" i="1"/>
  <c r="BF29" i="1"/>
  <c r="AT30" i="1"/>
  <c r="AV30" i="1"/>
  <c r="BD30" i="1"/>
  <c r="BF30" i="1"/>
  <c r="AT31" i="1"/>
  <c r="AV31" i="1"/>
  <c r="BD31" i="1"/>
  <c r="BF31" i="1"/>
  <c r="AT32" i="1"/>
  <c r="AV32" i="1"/>
  <c r="BD32" i="1"/>
  <c r="BF32" i="1"/>
  <c r="AT37" i="1"/>
  <c r="AV37" i="1"/>
  <c r="BD37" i="1"/>
  <c r="BF37" i="1"/>
  <c r="AT38" i="1"/>
  <c r="AV38" i="1"/>
  <c r="BD38" i="1"/>
  <c r="BF38" i="1"/>
  <c r="AT43" i="1"/>
  <c r="AV43" i="1"/>
  <c r="BD43" i="1"/>
  <c r="BF43" i="1"/>
  <c r="AT44" i="1"/>
  <c r="AV44" i="1"/>
  <c r="BD44" i="1"/>
  <c r="BF44" i="1"/>
  <c r="AT49" i="1"/>
  <c r="AV49" i="1"/>
  <c r="BD49" i="1"/>
  <c r="BF49" i="1"/>
  <c r="AT50" i="1"/>
  <c r="AV50" i="1"/>
  <c r="BD50" i="1"/>
  <c r="BF50" i="1"/>
  <c r="AT52" i="1"/>
  <c r="AV52" i="1"/>
  <c r="BD52" i="1"/>
  <c r="BF52" i="1"/>
  <c r="AT53" i="1"/>
  <c r="AV53" i="1"/>
  <c r="BD53" i="1"/>
  <c r="BF53" i="1"/>
  <c r="AT55" i="1"/>
  <c r="AV55" i="1"/>
  <c r="BD55" i="1"/>
  <c r="BF55" i="1"/>
  <c r="AT56" i="1"/>
  <c r="AV56" i="1"/>
  <c r="BD56" i="1"/>
  <c r="BF56" i="1"/>
  <c r="AT58" i="1"/>
  <c r="AV58" i="1"/>
  <c r="BD58" i="1"/>
  <c r="BF58" i="1"/>
  <c r="AT59" i="1"/>
  <c r="AV59" i="1"/>
  <c r="BD59" i="1"/>
  <c r="BF59" i="1"/>
  <c r="AT61" i="1"/>
  <c r="AV61" i="1"/>
  <c r="BD61" i="1"/>
  <c r="BF61" i="1"/>
  <c r="AT62" i="1"/>
  <c r="AV62" i="1"/>
  <c r="BD62" i="1"/>
  <c r="BF62" i="1"/>
  <c r="AT64" i="1"/>
  <c r="AV64" i="1"/>
  <c r="BD64" i="1"/>
  <c r="BF64" i="1"/>
  <c r="AT65" i="1"/>
  <c r="AV65" i="1"/>
  <c r="BD65" i="1"/>
  <c r="BF65" i="1"/>
  <c r="AT327" i="1"/>
  <c r="AV327" i="1"/>
  <c r="BD327" i="1"/>
  <c r="BF327" i="1"/>
  <c r="AT329" i="1"/>
  <c r="AV329" i="1"/>
  <c r="BD329" i="1"/>
  <c r="BF329" i="1"/>
  <c r="AT335" i="1"/>
  <c r="AV335" i="1"/>
  <c r="BD335" i="1"/>
  <c r="BF335" i="1"/>
  <c r="AT194" i="1"/>
  <c r="AV194" i="1"/>
  <c r="BD194" i="1"/>
  <c r="BF194" i="1"/>
  <c r="AT198" i="1"/>
  <c r="AV198" i="1"/>
  <c r="BD198" i="1"/>
  <c r="BF198" i="1"/>
  <c r="AT200" i="1"/>
  <c r="AV200" i="1"/>
  <c r="BD200" i="1"/>
  <c r="BF200" i="1"/>
  <c r="AT203" i="1"/>
  <c r="AV203" i="1"/>
  <c r="BD203" i="1"/>
  <c r="BF203" i="1"/>
  <c r="AT204" i="1"/>
  <c r="AV204" i="1"/>
  <c r="BD204" i="1"/>
  <c r="BF204" i="1"/>
  <c r="AT205" i="1"/>
  <c r="AV205" i="1"/>
  <c r="BD205" i="1"/>
  <c r="BF205" i="1"/>
  <c r="AT206" i="1"/>
  <c r="AV206" i="1"/>
  <c r="BD206" i="1"/>
  <c r="BF206" i="1"/>
  <c r="AT207" i="1"/>
  <c r="AV207" i="1"/>
  <c r="BD207" i="1"/>
  <c r="BF207" i="1"/>
  <c r="AT208" i="1"/>
  <c r="AV208" i="1"/>
  <c r="BD208" i="1"/>
  <c r="BF208" i="1"/>
  <c r="AT209" i="1"/>
  <c r="AV209" i="1"/>
  <c r="BD209" i="1"/>
  <c r="BF209" i="1"/>
  <c r="AT210" i="1"/>
  <c r="AV210" i="1"/>
  <c r="BD210" i="1"/>
  <c r="BF210" i="1"/>
  <c r="AT211" i="1"/>
  <c r="AV211" i="1"/>
  <c r="BD211" i="1"/>
  <c r="BF211" i="1"/>
  <c r="AT212" i="1"/>
  <c r="AV212" i="1"/>
  <c r="BD212" i="1"/>
  <c r="BF212" i="1"/>
  <c r="AT213" i="1"/>
  <c r="AV213" i="1"/>
  <c r="BD213" i="1"/>
  <c r="BF213" i="1"/>
  <c r="AT214" i="1"/>
  <c r="AV214" i="1"/>
  <c r="BD214" i="1"/>
  <c r="BF214" i="1"/>
  <c r="AT215" i="1"/>
  <c r="AV215" i="1"/>
  <c r="BD215" i="1"/>
  <c r="BF215" i="1"/>
  <c r="AT219" i="1"/>
  <c r="AV219" i="1"/>
  <c r="BD219" i="1"/>
  <c r="BF219" i="1"/>
  <c r="AT222" i="1"/>
  <c r="AV222" i="1"/>
  <c r="BD222" i="1"/>
  <c r="BF222" i="1"/>
  <c r="AT224" i="1"/>
  <c r="AV224" i="1"/>
  <c r="BD224" i="1"/>
  <c r="BF224" i="1"/>
  <c r="AT223" i="1"/>
  <c r="AV223" i="1"/>
  <c r="BD223" i="1"/>
  <c r="BF223" i="1"/>
  <c r="AT255" i="1"/>
  <c r="AV255" i="1"/>
  <c r="BD255" i="1"/>
  <c r="BF255" i="1"/>
  <c r="AT265" i="1"/>
  <c r="AV265" i="1"/>
  <c r="BD265" i="1"/>
  <c r="BF265" i="1"/>
  <c r="AT225" i="1"/>
  <c r="AV225" i="1"/>
  <c r="BD225" i="1"/>
  <c r="BF225" i="1"/>
  <c r="AT226" i="1"/>
  <c r="AV226" i="1"/>
  <c r="BD226" i="1"/>
  <c r="BF226" i="1"/>
  <c r="AT243" i="1"/>
  <c r="AV243" i="1"/>
  <c r="BD243" i="1"/>
  <c r="BF243" i="1"/>
  <c r="AT244" i="1"/>
  <c r="AV244" i="1"/>
  <c r="BD244" i="1"/>
  <c r="BF244" i="1"/>
  <c r="AT267" i="1"/>
  <c r="AV267" i="1"/>
  <c r="BD267" i="1"/>
  <c r="BF267" i="1"/>
  <c r="AT256" i="1"/>
  <c r="AV256" i="1"/>
  <c r="BD256" i="1"/>
  <c r="BF256" i="1"/>
  <c r="AT266" i="1"/>
  <c r="AV266" i="1"/>
  <c r="BD266" i="1"/>
  <c r="BF266" i="1"/>
  <c r="AT67" i="1"/>
  <c r="AV67" i="1"/>
  <c r="BD67" i="1"/>
  <c r="BF67" i="1"/>
  <c r="AT68" i="1"/>
  <c r="AV68" i="1"/>
  <c r="BD68" i="1"/>
  <c r="BF68" i="1"/>
  <c r="AT78" i="1"/>
  <c r="AV78" i="1"/>
  <c r="BD78" i="1"/>
  <c r="BF78" i="1"/>
  <c r="AT79" i="1"/>
  <c r="AV79" i="1"/>
  <c r="BD79" i="1"/>
  <c r="BF79" i="1"/>
  <c r="AT98" i="1"/>
  <c r="AV98" i="1"/>
  <c r="BD98" i="1"/>
  <c r="BF98" i="1"/>
  <c r="AT102" i="1"/>
  <c r="AV102" i="1"/>
  <c r="BD102" i="1"/>
  <c r="BF102" i="1"/>
  <c r="AT115" i="1"/>
  <c r="AV115" i="1"/>
  <c r="BD115" i="1"/>
  <c r="BF115" i="1"/>
  <c r="AT116" i="1"/>
  <c r="AV116" i="1"/>
  <c r="BD116" i="1"/>
  <c r="BF116" i="1"/>
  <c r="AT129" i="1"/>
  <c r="AV129" i="1"/>
  <c r="BD129" i="1"/>
  <c r="BF129" i="1"/>
  <c r="AT130" i="1"/>
  <c r="AV130" i="1"/>
  <c r="BD130" i="1"/>
  <c r="BF130" i="1"/>
  <c r="AT135" i="1"/>
  <c r="AV135" i="1"/>
  <c r="BD135" i="1"/>
  <c r="BF135" i="1"/>
  <c r="AT138" i="1"/>
  <c r="AV138" i="1"/>
  <c r="BD138" i="1"/>
  <c r="BF138" i="1"/>
  <c r="AT144" i="1"/>
  <c r="AV144" i="1"/>
  <c r="BD144" i="1"/>
  <c r="BF144" i="1"/>
  <c r="AT147" i="1"/>
  <c r="AV147" i="1"/>
  <c r="BD147" i="1"/>
  <c r="BF147" i="1"/>
  <c r="AT153" i="1"/>
  <c r="AV153" i="1"/>
  <c r="BD153" i="1"/>
  <c r="BF153" i="1"/>
  <c r="AT156" i="1"/>
  <c r="AV156" i="1"/>
  <c r="BD156" i="1"/>
  <c r="BF156" i="1"/>
  <c r="AT162" i="1"/>
  <c r="AV162" i="1"/>
  <c r="BD162" i="1"/>
  <c r="BF162" i="1"/>
  <c r="AT165" i="1"/>
  <c r="AV165" i="1"/>
  <c r="BD165" i="1"/>
  <c r="BF165" i="1"/>
  <c r="AT268" i="1"/>
  <c r="AV268" i="1"/>
  <c r="BD268" i="1"/>
  <c r="BF268" i="1"/>
  <c r="AT16" i="1"/>
  <c r="AV16" i="1"/>
  <c r="BD16" i="1"/>
  <c r="BF16" i="1"/>
  <c r="AT17" i="1"/>
  <c r="AV17" i="1"/>
  <c r="BD17" i="1"/>
  <c r="BF17" i="1"/>
  <c r="AT74" i="1"/>
  <c r="AV74" i="1"/>
  <c r="BD74" i="1"/>
  <c r="BF74" i="1"/>
  <c r="AT409" i="1"/>
  <c r="AV409" i="1"/>
  <c r="BD409" i="1"/>
  <c r="BF409" i="1"/>
  <c r="AT411" i="1"/>
  <c r="AV411" i="1"/>
  <c r="BD411" i="1"/>
  <c r="BF411" i="1"/>
  <c r="AT413" i="1"/>
  <c r="AV413" i="1"/>
  <c r="BD413" i="1"/>
  <c r="BF413" i="1"/>
  <c r="AT416" i="1"/>
  <c r="AV416" i="1"/>
  <c r="BD416" i="1"/>
  <c r="BF416" i="1"/>
  <c r="AT332" i="1"/>
  <c r="AV332" i="1"/>
  <c r="BD332" i="1"/>
  <c r="BF332" i="1"/>
  <c r="AT410" i="1"/>
  <c r="AV410" i="1"/>
  <c r="BD410" i="1"/>
  <c r="BF410" i="1"/>
  <c r="AT9" i="1"/>
  <c r="AV9" i="1"/>
  <c r="BD9" i="1"/>
  <c r="BF9" i="1"/>
  <c r="AT81" i="1"/>
  <c r="AV81" i="1"/>
  <c r="BD81" i="1"/>
  <c r="BF81" i="1"/>
  <c r="AT201" i="1"/>
  <c r="AV201" i="1"/>
  <c r="BD201" i="1"/>
  <c r="BF201" i="1"/>
  <c r="AT419" i="1"/>
  <c r="AV419" i="1"/>
  <c r="BD419" i="1"/>
  <c r="BF419" i="1"/>
  <c r="AT333" i="1"/>
  <c r="AV333" i="1"/>
  <c r="BD333" i="1"/>
  <c r="BF333" i="1"/>
  <c r="AT374" i="1"/>
  <c r="AV374" i="1"/>
  <c r="BD374" i="1"/>
  <c r="BF374" i="1"/>
  <c r="AT376" i="1"/>
  <c r="AV376" i="1"/>
  <c r="BD376" i="1"/>
  <c r="BF376" i="1"/>
  <c r="AT191" i="1"/>
  <c r="AV191" i="1"/>
  <c r="BD191" i="1"/>
  <c r="BF191" i="1"/>
  <c r="AT326" i="1"/>
  <c r="AV326" i="1"/>
  <c r="BD326" i="1"/>
  <c r="BF326" i="1"/>
  <c r="AT314" i="1"/>
  <c r="AV314" i="1"/>
  <c r="BD314" i="1"/>
  <c r="BF314" i="1"/>
  <c r="AT380" i="1"/>
  <c r="AV380" i="1"/>
  <c r="BD380" i="1"/>
  <c r="BF380" i="1"/>
  <c r="AT195" i="1"/>
  <c r="AV195" i="1"/>
  <c r="BD195" i="1"/>
  <c r="BF195" i="1"/>
  <c r="AT199" i="1"/>
  <c r="AV199" i="1"/>
  <c r="BD199" i="1"/>
  <c r="BF199" i="1"/>
  <c r="AT189" i="1"/>
  <c r="AV189" i="1"/>
  <c r="BD189" i="1"/>
  <c r="BF189" i="1"/>
  <c r="AT193" i="1"/>
  <c r="AV193" i="1"/>
  <c r="BD193" i="1"/>
  <c r="BF193" i="1"/>
  <c r="AT319" i="1"/>
  <c r="AV319" i="1"/>
  <c r="BD319" i="1"/>
  <c r="BF319" i="1"/>
  <c r="AT312" i="1"/>
  <c r="AV312" i="1"/>
  <c r="BD312" i="1"/>
  <c r="BF312" i="1"/>
  <c r="AT412" i="1"/>
  <c r="AV412" i="1"/>
  <c r="BD412" i="1"/>
  <c r="BF412" i="1"/>
  <c r="AT10" i="1"/>
  <c r="AV10" i="1"/>
  <c r="BD10" i="1"/>
  <c r="BF10" i="1"/>
  <c r="AT82" i="1"/>
  <c r="AV82" i="1"/>
  <c r="BD82" i="1"/>
  <c r="BF82" i="1"/>
  <c r="AT202" i="1"/>
  <c r="AV202" i="1"/>
  <c r="BD202" i="1"/>
  <c r="BF202" i="1"/>
  <c r="AT420" i="1"/>
  <c r="AV420" i="1"/>
  <c r="BD420" i="1"/>
  <c r="BF420" i="1"/>
  <c r="AT334" i="1"/>
  <c r="AV334" i="1"/>
  <c r="BD334" i="1"/>
  <c r="BF334" i="1"/>
  <c r="AT171" i="1"/>
  <c r="AV171" i="1"/>
  <c r="BD171" i="1"/>
  <c r="BF171" i="1"/>
  <c r="AT172" i="1"/>
  <c r="AV172" i="1"/>
  <c r="BD172" i="1"/>
  <c r="BF172" i="1"/>
  <c r="AT173" i="1"/>
  <c r="AV173" i="1"/>
  <c r="BD173" i="1"/>
  <c r="BF173" i="1"/>
  <c r="AT176" i="1"/>
  <c r="AV176" i="1"/>
  <c r="BD176" i="1"/>
  <c r="BF176" i="1"/>
  <c r="AT177" i="1"/>
  <c r="AV177" i="1"/>
  <c r="BD177" i="1"/>
  <c r="BF177" i="1"/>
  <c r="AT178" i="1"/>
  <c r="AV178" i="1"/>
  <c r="BD178" i="1"/>
  <c r="BF178" i="1"/>
  <c r="AT179" i="1"/>
  <c r="AV179" i="1"/>
  <c r="BD179" i="1"/>
  <c r="BF179" i="1"/>
  <c r="AT180" i="1"/>
  <c r="AV180" i="1"/>
  <c r="BD180" i="1"/>
  <c r="BF180" i="1"/>
  <c r="AT182" i="1"/>
  <c r="AV182" i="1"/>
  <c r="BD182" i="1"/>
  <c r="BF182" i="1"/>
  <c r="AT183" i="1"/>
  <c r="AV183" i="1"/>
  <c r="BD183" i="1"/>
  <c r="BF183" i="1"/>
  <c r="AT184" i="1"/>
  <c r="AV184" i="1"/>
  <c r="BD184" i="1"/>
  <c r="BF184" i="1"/>
  <c r="AT185" i="1"/>
  <c r="AV185" i="1"/>
  <c r="BD185" i="1"/>
  <c r="BF185" i="1"/>
  <c r="AT187" i="1"/>
  <c r="AV187" i="1"/>
  <c r="BD187" i="1"/>
  <c r="BF187" i="1"/>
  <c r="AT190" i="1"/>
  <c r="AV190" i="1"/>
  <c r="BD190" i="1"/>
  <c r="BF190" i="1"/>
  <c r="AT192" i="1"/>
  <c r="AV192" i="1"/>
  <c r="BD192" i="1"/>
  <c r="BF192" i="1"/>
  <c r="AT257" i="1"/>
  <c r="AV257" i="1"/>
  <c r="BD257" i="1"/>
  <c r="BF257" i="1"/>
  <c r="AT258" i="1"/>
  <c r="AV258" i="1"/>
  <c r="BD258" i="1"/>
  <c r="BF258" i="1"/>
  <c r="AT259" i="1"/>
  <c r="AV259" i="1"/>
  <c r="BD259" i="1"/>
  <c r="BF259" i="1"/>
  <c r="AT260" i="1"/>
  <c r="AV260" i="1"/>
  <c r="BD260" i="1"/>
  <c r="BF260" i="1"/>
  <c r="AT261" i="1"/>
  <c r="AV261" i="1"/>
  <c r="BD261" i="1"/>
  <c r="BF261" i="1"/>
  <c r="AT262" i="1"/>
  <c r="AV262" i="1"/>
  <c r="BD262" i="1"/>
  <c r="BF262" i="1"/>
  <c r="AT263" i="1"/>
  <c r="AV263" i="1"/>
  <c r="BD263" i="1"/>
  <c r="BF263" i="1"/>
  <c r="AT264" i="1"/>
  <c r="AV264" i="1"/>
  <c r="BD264" i="1"/>
  <c r="BF264" i="1"/>
  <c r="AT328" i="1"/>
  <c r="AV328" i="1"/>
  <c r="BD328" i="1"/>
  <c r="BF328" i="1"/>
  <c r="AT321" i="1"/>
  <c r="AV321" i="1"/>
  <c r="BD321" i="1"/>
  <c r="BF321" i="1"/>
  <c r="AT11" i="1"/>
  <c r="AV11" i="1"/>
  <c r="BD11" i="1"/>
  <c r="BF11" i="1"/>
  <c r="AT33" i="1"/>
  <c r="AV33" i="1"/>
  <c r="BD33" i="1"/>
  <c r="BF33" i="1"/>
  <c r="AT34" i="1"/>
  <c r="AV34" i="1"/>
  <c r="BD34" i="1"/>
  <c r="BF34" i="1"/>
  <c r="AT35" i="1"/>
  <c r="AV35" i="1"/>
  <c r="BD35" i="1"/>
  <c r="BF35" i="1"/>
  <c r="AT36" i="1"/>
  <c r="AV36" i="1"/>
  <c r="BD36" i="1"/>
  <c r="BF36" i="1"/>
  <c r="AT39" i="1"/>
  <c r="AV39" i="1"/>
  <c r="BD39" i="1"/>
  <c r="BF39" i="1"/>
  <c r="AT40" i="1"/>
  <c r="AV40" i="1"/>
  <c r="BD40" i="1"/>
  <c r="BF40" i="1"/>
  <c r="AT41" i="1"/>
  <c r="AV41" i="1"/>
  <c r="BD41" i="1"/>
  <c r="BF41" i="1"/>
  <c r="AT42" i="1"/>
  <c r="AV42" i="1"/>
  <c r="BD42" i="1"/>
  <c r="BF42" i="1"/>
  <c r="AT45" i="1"/>
  <c r="AV45" i="1"/>
  <c r="BD45" i="1"/>
  <c r="BF45" i="1"/>
  <c r="AT46" i="1"/>
  <c r="AV46" i="1"/>
  <c r="BD46" i="1"/>
  <c r="BF46" i="1"/>
  <c r="AT47" i="1"/>
  <c r="AV47" i="1"/>
  <c r="BD47" i="1"/>
  <c r="BF47" i="1"/>
  <c r="AT48" i="1"/>
  <c r="AV48" i="1"/>
  <c r="BD48" i="1"/>
  <c r="BF48" i="1"/>
  <c r="AT51" i="1"/>
  <c r="AV51" i="1"/>
  <c r="BD51" i="1"/>
  <c r="BF51" i="1"/>
  <c r="AT54" i="1"/>
  <c r="AV54" i="1"/>
  <c r="BD54" i="1"/>
  <c r="BF54" i="1"/>
  <c r="AT57" i="1"/>
  <c r="AV57" i="1"/>
  <c r="BD57" i="1"/>
  <c r="BF57" i="1"/>
  <c r="AT60" i="1"/>
  <c r="AV60" i="1"/>
  <c r="BD60" i="1"/>
  <c r="BF60" i="1"/>
  <c r="AT63" i="1"/>
  <c r="AV63" i="1"/>
  <c r="BD63" i="1"/>
  <c r="BF63" i="1"/>
  <c r="AT66" i="1"/>
  <c r="AV66" i="1"/>
  <c r="BD66" i="1"/>
  <c r="BF66" i="1"/>
  <c r="AT69" i="1"/>
  <c r="AV69" i="1"/>
  <c r="BD69" i="1"/>
  <c r="BF69" i="1"/>
  <c r="AT70" i="1"/>
  <c r="AV70" i="1"/>
  <c r="BD70" i="1"/>
  <c r="BF70" i="1"/>
  <c r="AT71" i="1"/>
  <c r="AV71" i="1"/>
  <c r="BD71" i="1"/>
  <c r="BF71" i="1"/>
  <c r="AT73" i="1"/>
  <c r="AV73" i="1"/>
  <c r="BD73" i="1"/>
  <c r="BF73" i="1"/>
  <c r="AT80" i="1"/>
  <c r="AV80" i="1"/>
  <c r="BD80" i="1"/>
  <c r="BF80" i="1"/>
  <c r="AT86" i="1"/>
  <c r="AV86" i="1"/>
  <c r="BD86" i="1"/>
  <c r="BF86" i="1"/>
  <c r="AT90" i="1"/>
  <c r="AV90" i="1"/>
  <c r="BD90" i="1"/>
  <c r="BF90" i="1"/>
  <c r="AT94" i="1"/>
  <c r="AV94" i="1"/>
  <c r="BD94" i="1"/>
  <c r="BF94" i="1"/>
  <c r="AT106" i="1"/>
  <c r="AV106" i="1"/>
  <c r="BD106" i="1"/>
  <c r="BF106" i="1"/>
  <c r="AT107" i="1"/>
  <c r="AV107" i="1"/>
  <c r="BD107" i="1"/>
  <c r="BF107" i="1"/>
  <c r="AT108" i="1"/>
  <c r="AV108" i="1"/>
  <c r="BD108" i="1"/>
  <c r="BF108" i="1"/>
  <c r="AT112" i="1"/>
  <c r="AV112" i="1"/>
  <c r="BD112" i="1"/>
  <c r="BF112" i="1"/>
  <c r="AT117" i="1"/>
  <c r="AV117" i="1"/>
  <c r="BD117" i="1"/>
  <c r="BF117" i="1"/>
  <c r="AT131" i="1"/>
  <c r="AV131" i="1"/>
  <c r="BD131" i="1"/>
  <c r="BF131" i="1"/>
  <c r="AT141" i="1"/>
  <c r="AV141" i="1"/>
  <c r="BD141" i="1"/>
  <c r="BF141" i="1"/>
  <c r="AT150" i="1"/>
  <c r="AV150" i="1"/>
  <c r="BD150" i="1"/>
  <c r="BF150" i="1"/>
  <c r="AT159" i="1"/>
  <c r="AV159" i="1"/>
  <c r="BD159" i="1"/>
  <c r="BF159" i="1"/>
  <c r="AT168" i="1"/>
  <c r="AV168" i="1"/>
  <c r="BD168" i="1"/>
  <c r="BF168" i="1"/>
  <c r="AT269" i="1"/>
  <c r="AV269" i="1"/>
  <c r="BD269" i="1"/>
  <c r="BF269" i="1"/>
  <c r="AT245" i="1"/>
  <c r="AV245" i="1"/>
  <c r="BD245" i="1"/>
  <c r="BF245" i="1"/>
  <c r="AT186" i="1"/>
  <c r="AV186" i="1"/>
  <c r="BD186" i="1"/>
  <c r="BF186" i="1"/>
  <c r="AT337" i="1"/>
  <c r="AV337" i="1"/>
  <c r="BD337" i="1"/>
  <c r="BF337" i="1"/>
  <c r="AT338" i="1"/>
  <c r="AV338" i="1"/>
  <c r="BD338" i="1"/>
  <c r="BF338" i="1"/>
  <c r="AT341" i="1"/>
  <c r="AV341" i="1"/>
  <c r="BD341" i="1"/>
  <c r="BF341" i="1"/>
  <c r="AT347" i="1"/>
  <c r="AV347" i="1"/>
  <c r="BD347" i="1"/>
  <c r="BF347" i="1"/>
  <c r="AT349" i="1"/>
  <c r="AV349" i="1"/>
  <c r="BD349" i="1"/>
  <c r="BF349" i="1"/>
  <c r="AT350" i="1"/>
  <c r="AV350" i="1"/>
  <c r="BD350" i="1"/>
  <c r="BF350" i="1"/>
  <c r="AT352" i="1"/>
  <c r="AV352" i="1"/>
  <c r="BD352" i="1"/>
  <c r="BF352" i="1"/>
  <c r="AT355" i="1"/>
  <c r="AV355" i="1"/>
  <c r="BD355" i="1"/>
  <c r="BF355" i="1"/>
  <c r="AT284" i="1"/>
  <c r="AV284" i="1"/>
  <c r="BD284" i="1"/>
  <c r="BF284" i="1"/>
  <c r="AT278" i="1"/>
  <c r="AV278" i="1"/>
  <c r="BD278" i="1"/>
  <c r="BF278" i="1"/>
  <c r="AT288" i="1"/>
  <c r="AV288" i="1"/>
  <c r="BD288" i="1"/>
  <c r="BF288" i="1"/>
  <c r="AT282" i="1"/>
  <c r="AV282" i="1"/>
  <c r="BD282" i="1"/>
  <c r="BF282" i="1"/>
  <c r="AT292" i="1"/>
  <c r="AV292" i="1"/>
  <c r="BD292" i="1"/>
  <c r="BF292" i="1"/>
  <c r="AT290" i="1"/>
  <c r="AV290" i="1"/>
  <c r="BD290" i="1"/>
  <c r="BF290" i="1"/>
  <c r="AT286" i="1"/>
  <c r="AV286" i="1"/>
  <c r="BD286" i="1"/>
  <c r="BF286" i="1"/>
  <c r="AT280" i="1"/>
  <c r="AV280" i="1"/>
  <c r="BD280" i="1"/>
  <c r="BF280" i="1"/>
  <c r="AT234" i="1"/>
  <c r="AV234" i="1"/>
  <c r="BD234" i="1"/>
  <c r="BF234" i="1"/>
  <c r="AT228" i="1"/>
  <c r="AV228" i="1"/>
  <c r="BD228" i="1"/>
  <c r="BF228" i="1"/>
  <c r="AT238" i="1"/>
  <c r="AV238" i="1"/>
  <c r="BD238" i="1"/>
  <c r="BF238" i="1"/>
  <c r="AT232" i="1"/>
  <c r="AV232" i="1"/>
  <c r="BD232" i="1"/>
  <c r="BF232" i="1"/>
  <c r="AT242" i="1"/>
  <c r="AV242" i="1"/>
  <c r="BD242" i="1"/>
  <c r="BF242" i="1"/>
  <c r="AT240" i="1"/>
  <c r="AV240" i="1"/>
  <c r="BD240" i="1"/>
  <c r="BF240" i="1"/>
  <c r="AT236" i="1"/>
  <c r="AV236" i="1"/>
  <c r="BD236" i="1"/>
  <c r="BF236" i="1"/>
  <c r="AT230" i="1"/>
  <c r="AV230" i="1"/>
  <c r="BD230" i="1"/>
  <c r="BF230" i="1"/>
  <c r="AT356" i="1"/>
  <c r="AV356" i="1"/>
  <c r="BD356" i="1"/>
  <c r="BF356" i="1"/>
  <c r="AT358" i="1"/>
  <c r="AV358" i="1"/>
  <c r="BD358" i="1"/>
  <c r="BF358" i="1"/>
  <c r="AT359" i="1"/>
  <c r="AV359" i="1"/>
  <c r="BD359" i="1"/>
  <c r="BF359" i="1"/>
  <c r="AT360" i="1"/>
  <c r="AV360" i="1"/>
  <c r="BD360" i="1"/>
  <c r="BF360" i="1"/>
  <c r="AT361" i="1"/>
  <c r="AV361" i="1"/>
  <c r="BD361" i="1"/>
  <c r="BF361" i="1"/>
  <c r="AT362" i="1"/>
  <c r="AV362" i="1"/>
  <c r="BD362" i="1"/>
  <c r="BF362" i="1"/>
  <c r="AT363" i="1"/>
  <c r="AV363" i="1"/>
  <c r="BD363" i="1"/>
  <c r="BF363" i="1"/>
  <c r="AT364" i="1"/>
  <c r="AV364" i="1"/>
  <c r="BD364" i="1"/>
  <c r="BF364" i="1"/>
  <c r="AT365" i="1"/>
  <c r="AV365" i="1"/>
  <c r="BD365" i="1"/>
  <c r="BF365" i="1"/>
  <c r="AT366" i="1"/>
  <c r="AV366" i="1"/>
  <c r="BD366" i="1"/>
  <c r="BF366" i="1"/>
  <c r="AT367" i="1"/>
  <c r="AV367" i="1"/>
  <c r="BD367" i="1"/>
  <c r="BF367" i="1"/>
  <c r="AT369" i="1"/>
  <c r="AV369" i="1"/>
  <c r="BD369" i="1"/>
  <c r="BF369" i="1"/>
  <c r="AT370" i="1"/>
  <c r="AV370" i="1"/>
  <c r="BD370" i="1"/>
  <c r="BF370" i="1"/>
  <c r="AT371" i="1"/>
  <c r="AV371" i="1"/>
  <c r="BD371" i="1"/>
  <c r="BF371" i="1"/>
  <c r="AT283" i="1"/>
  <c r="AV283" i="1"/>
  <c r="BD283" i="1"/>
  <c r="BF283" i="1"/>
  <c r="AT277" i="1"/>
  <c r="AV277" i="1"/>
  <c r="BD277" i="1"/>
  <c r="BF277" i="1"/>
  <c r="AT287" i="1"/>
  <c r="AV287" i="1"/>
  <c r="BD287" i="1"/>
  <c r="BF287" i="1"/>
  <c r="AT281" i="1"/>
  <c r="AV281" i="1"/>
  <c r="BD281" i="1"/>
  <c r="BF281" i="1"/>
  <c r="AT291" i="1"/>
  <c r="AV291" i="1"/>
  <c r="BD291" i="1"/>
  <c r="BF291" i="1"/>
  <c r="AT289" i="1"/>
  <c r="AV289" i="1"/>
  <c r="BD289" i="1"/>
  <c r="BF289" i="1"/>
  <c r="AT285" i="1"/>
  <c r="AV285" i="1"/>
  <c r="BD285" i="1"/>
  <c r="BF285" i="1"/>
  <c r="AT279" i="1"/>
  <c r="AV279" i="1"/>
  <c r="BD279" i="1"/>
  <c r="BF279" i="1"/>
  <c r="AT233" i="1"/>
  <c r="AV233" i="1"/>
  <c r="BD233" i="1"/>
  <c r="BF233" i="1"/>
  <c r="AT227" i="1"/>
  <c r="AV227" i="1"/>
  <c r="BD227" i="1"/>
  <c r="BF227" i="1"/>
  <c r="AT237" i="1"/>
  <c r="AV237" i="1"/>
  <c r="BD237" i="1"/>
  <c r="BF237" i="1"/>
  <c r="AT231" i="1"/>
  <c r="AV231" i="1"/>
  <c r="BD231" i="1"/>
  <c r="BF231" i="1"/>
  <c r="AT241" i="1"/>
  <c r="AV241" i="1"/>
  <c r="BD241" i="1"/>
  <c r="BF241" i="1"/>
  <c r="AT239" i="1"/>
  <c r="AV239" i="1"/>
  <c r="BD239" i="1"/>
  <c r="BF239" i="1"/>
  <c r="AT235" i="1"/>
  <c r="AV235" i="1"/>
  <c r="BD235" i="1"/>
  <c r="BF235" i="1"/>
  <c r="AT229" i="1"/>
  <c r="AV229" i="1"/>
  <c r="BD229" i="1"/>
  <c r="BF229" i="1"/>
  <c r="AT373" i="1"/>
  <c r="AV373" i="1"/>
  <c r="BD373" i="1"/>
  <c r="BF373" i="1"/>
  <c r="AT375" i="1"/>
  <c r="AV375" i="1"/>
  <c r="BD375" i="1"/>
  <c r="BF375" i="1"/>
  <c r="AT377" i="1"/>
  <c r="AV377" i="1"/>
  <c r="BD377" i="1"/>
  <c r="BF377" i="1"/>
  <c r="AT379" i="1"/>
  <c r="AV379" i="1"/>
  <c r="BD379" i="1"/>
  <c r="BF379" i="1"/>
  <c r="AT381" i="1"/>
  <c r="AV381" i="1"/>
  <c r="BD381" i="1"/>
  <c r="BF381" i="1"/>
  <c r="AT382" i="1"/>
  <c r="AV382" i="1"/>
  <c r="BD382" i="1"/>
  <c r="BF382" i="1"/>
  <c r="AT21" i="1"/>
  <c r="AV21" i="1"/>
  <c r="BD21" i="1"/>
  <c r="BF21" i="1"/>
  <c r="AT13" i="1"/>
  <c r="AV13" i="1"/>
  <c r="BD13" i="1"/>
  <c r="BF13" i="1"/>
  <c r="AT14" i="1"/>
  <c r="AV14" i="1"/>
  <c r="BD14" i="1"/>
  <c r="BF14" i="1"/>
  <c r="AT336" i="1"/>
  <c r="AV336" i="1"/>
  <c r="BD336" i="1"/>
  <c r="BF336" i="1"/>
  <c r="AT72" i="1"/>
  <c r="AV72" i="1"/>
  <c r="BD72" i="1"/>
  <c r="BF72" i="1"/>
  <c r="AT216" i="1"/>
  <c r="AV216" i="1"/>
  <c r="BD216" i="1"/>
  <c r="BF216" i="1"/>
  <c r="AT217" i="1"/>
  <c r="AV217" i="1"/>
  <c r="BD217" i="1"/>
  <c r="BF217" i="1"/>
  <c r="AT218" i="1"/>
  <c r="AV218" i="1"/>
  <c r="BD218" i="1"/>
  <c r="BF218" i="1"/>
  <c r="AT253" i="1"/>
  <c r="AV253" i="1"/>
  <c r="BD253" i="1"/>
  <c r="BF253" i="1"/>
  <c r="AT254" i="1"/>
  <c r="AV254" i="1"/>
  <c r="BD254" i="1"/>
  <c r="BF254" i="1"/>
  <c r="AT220" i="1"/>
  <c r="AV220" i="1"/>
  <c r="BD220" i="1"/>
  <c r="BF220" i="1"/>
  <c r="AT221" i="1"/>
  <c r="AV221" i="1"/>
  <c r="BD221" i="1"/>
  <c r="BF221" i="1"/>
  <c r="AT246" i="1"/>
  <c r="AV246" i="1"/>
  <c r="BD246" i="1"/>
  <c r="BF246" i="1"/>
  <c r="AT372" i="1"/>
  <c r="AV372" i="1"/>
  <c r="BD372" i="1"/>
  <c r="BF372" i="1"/>
  <c r="AT378" i="1"/>
  <c r="AV378" i="1"/>
  <c r="BD378" i="1"/>
  <c r="BF378" i="1"/>
  <c r="AT196" i="1"/>
  <c r="AV196" i="1"/>
  <c r="BD196" i="1"/>
  <c r="BF196" i="1"/>
  <c r="AT75" i="1"/>
  <c r="AV75" i="1"/>
  <c r="BD75" i="1"/>
  <c r="BF75" i="1"/>
  <c r="AT19" i="1"/>
  <c r="AV19" i="1"/>
  <c r="BD19" i="1"/>
  <c r="BF19" i="1"/>
  <c r="AT330" i="1"/>
  <c r="AV330" i="1"/>
  <c r="BD330" i="1"/>
  <c r="BF330" i="1"/>
  <c r="AT400" i="1"/>
  <c r="AV400" i="1"/>
  <c r="BD400" i="1"/>
  <c r="BF400" i="1"/>
  <c r="AT342" i="1"/>
  <c r="AV342" i="1"/>
  <c r="BD342" i="1"/>
  <c r="BF342" i="1"/>
  <c r="AT76" i="1"/>
  <c r="AV76" i="1"/>
  <c r="BD76" i="1"/>
  <c r="BF76" i="1"/>
  <c r="AT403" i="1"/>
  <c r="AV403" i="1"/>
  <c r="BD403" i="1"/>
  <c r="BF403" i="1"/>
  <c r="AT401" i="1"/>
  <c r="AV401" i="1"/>
  <c r="BD401" i="1"/>
  <c r="BF401" i="1"/>
  <c r="AT343" i="1"/>
  <c r="AV343" i="1"/>
  <c r="BD343" i="1"/>
  <c r="BF343" i="1"/>
  <c r="AT77" i="1"/>
  <c r="AV77" i="1"/>
  <c r="BD77" i="1"/>
  <c r="BF77" i="1"/>
  <c r="AT404" i="1"/>
  <c r="AV404" i="1"/>
  <c r="BD404" i="1"/>
  <c r="BF404" i="1"/>
  <c r="AT402" i="1"/>
  <c r="AV402" i="1"/>
  <c r="BD402" i="1"/>
  <c r="BF402" i="1"/>
  <c r="AT344" i="1"/>
  <c r="AV344" i="1"/>
  <c r="BD344" i="1"/>
  <c r="BF344" i="1"/>
  <c r="AT174" i="1"/>
  <c r="AV174" i="1"/>
  <c r="BD174" i="1"/>
  <c r="BF174" i="1"/>
  <c r="AT181" i="1"/>
  <c r="AV181" i="1"/>
  <c r="BD181" i="1"/>
  <c r="BF181" i="1"/>
  <c r="AT188" i="1"/>
  <c r="AV188" i="1"/>
  <c r="BD188" i="1"/>
  <c r="BF188" i="1"/>
  <c r="AT175" i="1"/>
  <c r="AV175" i="1"/>
  <c r="BD175" i="1"/>
  <c r="BF175" i="1"/>
  <c r="AT22" i="1"/>
  <c r="AV22" i="1"/>
  <c r="BD22" i="1"/>
  <c r="BF22" i="1"/>
  <c r="AT247" i="1"/>
  <c r="AV247" i="1"/>
  <c r="BD247" i="1"/>
  <c r="BF247" i="1"/>
  <c r="AT248" i="1"/>
  <c r="AV248" i="1"/>
  <c r="BD248" i="1"/>
  <c r="BF248" i="1"/>
  <c r="AT249" i="1"/>
  <c r="AV249" i="1"/>
  <c r="BD249" i="1"/>
  <c r="BF249" i="1"/>
  <c r="AT250" i="1"/>
  <c r="AV250" i="1"/>
  <c r="BD250" i="1"/>
  <c r="BF250" i="1"/>
  <c r="AT251" i="1"/>
  <c r="AV251" i="1"/>
  <c r="BD251" i="1"/>
  <c r="BF251" i="1"/>
  <c r="AT252" i="1"/>
  <c r="AV252" i="1"/>
  <c r="BD252" i="1"/>
  <c r="BF252" i="1"/>
  <c r="DD252" i="1"/>
  <c r="DB252" i="1"/>
  <c r="CZ252" i="1"/>
  <c r="CX252" i="1"/>
  <c r="CV252" i="1"/>
  <c r="CT252" i="1"/>
  <c r="CR252" i="1"/>
  <c r="CP252" i="1"/>
  <c r="CN252" i="1"/>
  <c r="CL252" i="1"/>
  <c r="CJ252" i="1"/>
  <c r="CH252" i="1"/>
  <c r="CF252" i="1"/>
  <c r="CD252" i="1"/>
  <c r="CB252" i="1"/>
  <c r="BX252" i="1"/>
  <c r="BV252" i="1"/>
  <c r="BT252" i="1"/>
  <c r="BR252" i="1"/>
  <c r="BP252" i="1"/>
  <c r="BN252" i="1"/>
  <c r="BL252" i="1"/>
  <c r="BJ252" i="1"/>
  <c r="BH252" i="1"/>
  <c r="DD251" i="1"/>
  <c r="DB251" i="1"/>
  <c r="CZ251" i="1"/>
  <c r="CX251" i="1"/>
  <c r="CV251" i="1"/>
  <c r="CT251" i="1"/>
  <c r="CR251" i="1"/>
  <c r="CP251" i="1"/>
  <c r="CN251" i="1"/>
  <c r="CL251" i="1"/>
  <c r="CJ251" i="1"/>
  <c r="CH251" i="1"/>
  <c r="CF251" i="1"/>
  <c r="CD251" i="1"/>
  <c r="CB251" i="1"/>
  <c r="BX251" i="1"/>
  <c r="BV251" i="1"/>
  <c r="BT251" i="1"/>
  <c r="BR251" i="1"/>
  <c r="BP251" i="1"/>
  <c r="BN251" i="1"/>
  <c r="BL251" i="1"/>
  <c r="BJ251" i="1"/>
  <c r="BH251" i="1"/>
  <c r="DD250" i="1"/>
  <c r="DB250" i="1"/>
  <c r="CZ250" i="1"/>
  <c r="CX250" i="1"/>
  <c r="CV250" i="1"/>
  <c r="CT250" i="1"/>
  <c r="CR250" i="1"/>
  <c r="CP250" i="1"/>
  <c r="CN250" i="1"/>
  <c r="CL250" i="1"/>
  <c r="CJ250" i="1"/>
  <c r="CH250" i="1"/>
  <c r="CF250" i="1"/>
  <c r="CD250" i="1"/>
  <c r="CB250" i="1"/>
  <c r="BX250" i="1"/>
  <c r="BV250" i="1"/>
  <c r="BT250" i="1"/>
  <c r="BR250" i="1"/>
  <c r="BP250" i="1"/>
  <c r="BN250" i="1"/>
  <c r="BL250" i="1"/>
  <c r="BJ250" i="1"/>
  <c r="BH250" i="1"/>
  <c r="DD249" i="1"/>
  <c r="DB249" i="1"/>
  <c r="CZ249" i="1"/>
  <c r="CX249" i="1"/>
  <c r="CV249" i="1"/>
  <c r="CT249" i="1"/>
  <c r="CR249" i="1"/>
  <c r="CP249" i="1"/>
  <c r="CN249" i="1"/>
  <c r="CL249" i="1"/>
  <c r="CJ249" i="1"/>
  <c r="CH249" i="1"/>
  <c r="CF249" i="1"/>
  <c r="CD249" i="1"/>
  <c r="CB249" i="1"/>
  <c r="BX249" i="1"/>
  <c r="BV249" i="1"/>
  <c r="BT249" i="1"/>
  <c r="BR249" i="1"/>
  <c r="BP249" i="1"/>
  <c r="BN249" i="1"/>
  <c r="BL249" i="1"/>
  <c r="BJ249" i="1"/>
  <c r="BH249" i="1"/>
  <c r="DD248" i="1"/>
  <c r="DB248" i="1"/>
  <c r="CZ248" i="1"/>
  <c r="CX248" i="1"/>
  <c r="CV248" i="1"/>
  <c r="CT248" i="1"/>
  <c r="CR248" i="1"/>
  <c r="CP248" i="1"/>
  <c r="CN248" i="1"/>
  <c r="CL248" i="1"/>
  <c r="CJ248" i="1"/>
  <c r="CH248" i="1"/>
  <c r="CF248" i="1"/>
  <c r="CD248" i="1"/>
  <c r="CB248" i="1"/>
  <c r="BX248" i="1"/>
  <c r="BV248" i="1"/>
  <c r="BT248" i="1"/>
  <c r="BR248" i="1"/>
  <c r="BP248" i="1"/>
  <c r="BN248" i="1"/>
  <c r="BL248" i="1"/>
  <c r="BJ248" i="1"/>
  <c r="BH248" i="1"/>
  <c r="DD247" i="1"/>
  <c r="DB247" i="1"/>
  <c r="CZ247" i="1"/>
  <c r="CX247" i="1"/>
  <c r="CV247" i="1"/>
  <c r="CT247" i="1"/>
  <c r="CR247" i="1"/>
  <c r="CP247" i="1"/>
  <c r="CN247" i="1"/>
  <c r="CL247" i="1"/>
  <c r="CJ247" i="1"/>
  <c r="CH247" i="1"/>
  <c r="CF247" i="1"/>
  <c r="CD247" i="1"/>
  <c r="CB247" i="1"/>
  <c r="BX247" i="1"/>
  <c r="BV247" i="1"/>
  <c r="BT247" i="1"/>
  <c r="BR247" i="1"/>
  <c r="BP247" i="1"/>
  <c r="BN247" i="1"/>
  <c r="BL247" i="1"/>
  <c r="BJ247" i="1"/>
  <c r="BH247" i="1"/>
  <c r="DD22" i="1"/>
  <c r="DB22" i="1"/>
  <c r="CZ22" i="1"/>
  <c r="CX22" i="1"/>
  <c r="CV22" i="1"/>
  <c r="CT22" i="1"/>
  <c r="CR22" i="1"/>
  <c r="CP22" i="1"/>
  <c r="CN22" i="1"/>
  <c r="CL22" i="1"/>
  <c r="CJ22" i="1"/>
  <c r="CB22" i="1"/>
  <c r="BX22" i="1"/>
  <c r="BV22" i="1"/>
  <c r="BT22" i="1"/>
  <c r="BR22" i="1"/>
  <c r="BP22" i="1"/>
  <c r="BN22" i="1"/>
  <c r="BL22" i="1"/>
  <c r="BJ22" i="1"/>
  <c r="BH22" i="1"/>
  <c r="DD175" i="1"/>
  <c r="DB175" i="1"/>
  <c r="CZ175" i="1"/>
  <c r="CX175" i="1"/>
  <c r="CV175" i="1"/>
  <c r="CT175" i="1"/>
  <c r="CR175" i="1"/>
  <c r="CP175" i="1"/>
  <c r="CN175" i="1"/>
  <c r="CL175" i="1"/>
  <c r="CJ175" i="1"/>
  <c r="CB175" i="1"/>
  <c r="BX175" i="1"/>
  <c r="BV175" i="1"/>
  <c r="BT175" i="1"/>
  <c r="BR175" i="1"/>
  <c r="BP175" i="1"/>
  <c r="BN175" i="1"/>
  <c r="BL175" i="1"/>
  <c r="BJ175" i="1"/>
  <c r="BH175" i="1"/>
  <c r="DD188" i="1"/>
  <c r="DB188" i="1"/>
  <c r="CZ188" i="1"/>
  <c r="CX188" i="1"/>
  <c r="CV188" i="1"/>
  <c r="CT188" i="1"/>
  <c r="CR188" i="1"/>
  <c r="CP188" i="1"/>
  <c r="CN188" i="1"/>
  <c r="CL188" i="1"/>
  <c r="CJ188" i="1"/>
  <c r="CB188" i="1"/>
  <c r="BX188" i="1"/>
  <c r="BV188" i="1"/>
  <c r="BT188" i="1"/>
  <c r="BR188" i="1"/>
  <c r="BP188" i="1"/>
  <c r="BN188" i="1"/>
  <c r="BL188" i="1"/>
  <c r="BJ188" i="1"/>
  <c r="BH188" i="1"/>
  <c r="DD181" i="1"/>
  <c r="DB181" i="1"/>
  <c r="CZ181" i="1"/>
  <c r="CX181" i="1"/>
  <c r="CV181" i="1"/>
  <c r="CT181" i="1"/>
  <c r="CR181" i="1"/>
  <c r="CP181" i="1"/>
  <c r="CN181" i="1"/>
  <c r="CL181" i="1"/>
  <c r="CJ181" i="1"/>
  <c r="CB181" i="1"/>
  <c r="BX181" i="1"/>
  <c r="BV181" i="1"/>
  <c r="BT181" i="1"/>
  <c r="BR181" i="1"/>
  <c r="BP181" i="1"/>
  <c r="BN181" i="1"/>
  <c r="BL181" i="1"/>
  <c r="BJ181" i="1"/>
  <c r="BH181" i="1"/>
  <c r="DD174" i="1"/>
  <c r="DB174" i="1"/>
  <c r="CZ174" i="1"/>
  <c r="CX174" i="1"/>
  <c r="CV174" i="1"/>
  <c r="CT174" i="1"/>
  <c r="CR174" i="1"/>
  <c r="CP174" i="1"/>
  <c r="CN174" i="1"/>
  <c r="CL174" i="1"/>
  <c r="CJ174" i="1"/>
  <c r="CB174" i="1"/>
  <c r="BX174" i="1"/>
  <c r="BV174" i="1"/>
  <c r="BT174" i="1"/>
  <c r="BR174" i="1"/>
  <c r="BP174" i="1"/>
  <c r="BN174" i="1"/>
  <c r="BL174" i="1"/>
  <c r="BJ174" i="1"/>
  <c r="BH174" i="1"/>
  <c r="DD344" i="1"/>
  <c r="DB344" i="1"/>
  <c r="CZ344" i="1"/>
  <c r="CX344" i="1"/>
  <c r="CV344" i="1"/>
  <c r="CT344" i="1"/>
  <c r="CR344" i="1"/>
  <c r="CP344" i="1"/>
  <c r="CN344" i="1"/>
  <c r="CL344" i="1"/>
  <c r="CJ344" i="1"/>
  <c r="CB344" i="1"/>
  <c r="BX344" i="1"/>
  <c r="BV344" i="1"/>
  <c r="BT344" i="1"/>
  <c r="BR344" i="1"/>
  <c r="BP344" i="1"/>
  <c r="BN344" i="1"/>
  <c r="BL344" i="1"/>
  <c r="BJ344" i="1"/>
  <c r="BH344" i="1"/>
  <c r="DD402" i="1"/>
  <c r="DB402" i="1"/>
  <c r="CZ402" i="1"/>
  <c r="CX402" i="1"/>
  <c r="CV402" i="1"/>
  <c r="CT402" i="1"/>
  <c r="CR402" i="1"/>
  <c r="CP402" i="1"/>
  <c r="CN402" i="1"/>
  <c r="CL402" i="1"/>
  <c r="CJ402" i="1"/>
  <c r="CB402" i="1"/>
  <c r="BX402" i="1"/>
  <c r="BV402" i="1"/>
  <c r="BT402" i="1"/>
  <c r="BR402" i="1"/>
  <c r="BP402" i="1"/>
  <c r="BN402" i="1"/>
  <c r="BL402" i="1"/>
  <c r="BJ402" i="1"/>
  <c r="BH402" i="1"/>
  <c r="DD404" i="1"/>
  <c r="DB404" i="1"/>
  <c r="CZ404" i="1"/>
  <c r="CX404" i="1"/>
  <c r="CV404" i="1"/>
  <c r="CT404" i="1"/>
  <c r="CR404" i="1"/>
  <c r="CP404" i="1"/>
  <c r="CN404" i="1"/>
  <c r="CL404" i="1"/>
  <c r="CJ404" i="1"/>
  <c r="CB404" i="1"/>
  <c r="BX404" i="1"/>
  <c r="BV404" i="1"/>
  <c r="BT404" i="1"/>
  <c r="BR404" i="1"/>
  <c r="BP404" i="1"/>
  <c r="BN404" i="1"/>
  <c r="BL404" i="1"/>
  <c r="BJ404" i="1"/>
  <c r="BH404" i="1"/>
  <c r="DD77" i="1"/>
  <c r="DB77" i="1"/>
  <c r="CZ77" i="1"/>
  <c r="CX77" i="1"/>
  <c r="CV77" i="1"/>
  <c r="CT77" i="1"/>
  <c r="CR77" i="1"/>
  <c r="CP77" i="1"/>
  <c r="CN77" i="1"/>
  <c r="CL77" i="1"/>
  <c r="CJ77" i="1"/>
  <c r="CB77" i="1"/>
  <c r="BX77" i="1"/>
  <c r="BV77" i="1"/>
  <c r="BT77" i="1"/>
  <c r="BR77" i="1"/>
  <c r="BP77" i="1"/>
  <c r="BN77" i="1"/>
  <c r="BL77" i="1"/>
  <c r="BJ77" i="1"/>
  <c r="BH77" i="1"/>
  <c r="DD343" i="1"/>
  <c r="DB343" i="1"/>
  <c r="CZ343" i="1"/>
  <c r="CX343" i="1"/>
  <c r="CV343" i="1"/>
  <c r="CT343" i="1"/>
  <c r="CR343" i="1"/>
  <c r="CP343" i="1"/>
  <c r="CN343" i="1"/>
  <c r="CL343" i="1"/>
  <c r="CJ343" i="1"/>
  <c r="CB343" i="1"/>
  <c r="BX343" i="1"/>
  <c r="BV343" i="1"/>
  <c r="BT343" i="1"/>
  <c r="BR343" i="1"/>
  <c r="BP343" i="1"/>
  <c r="BN343" i="1"/>
  <c r="BL343" i="1"/>
  <c r="BJ343" i="1"/>
  <c r="BH343" i="1"/>
  <c r="DD401" i="1"/>
  <c r="DB401" i="1"/>
  <c r="CZ401" i="1"/>
  <c r="CX401" i="1"/>
  <c r="CV401" i="1"/>
  <c r="CT401" i="1"/>
  <c r="CR401" i="1"/>
  <c r="CP401" i="1"/>
  <c r="CN401" i="1"/>
  <c r="CL401" i="1"/>
  <c r="CJ401" i="1"/>
  <c r="CB401" i="1"/>
  <c r="BX401" i="1"/>
  <c r="BV401" i="1"/>
  <c r="BT401" i="1"/>
  <c r="BR401" i="1"/>
  <c r="BP401" i="1"/>
  <c r="BN401" i="1"/>
  <c r="BL401" i="1"/>
  <c r="BJ401" i="1"/>
  <c r="BH401" i="1"/>
  <c r="DD403" i="1"/>
  <c r="DB403" i="1"/>
  <c r="CZ403" i="1"/>
  <c r="CX403" i="1"/>
  <c r="CV403" i="1"/>
  <c r="CT403" i="1"/>
  <c r="CR403" i="1"/>
  <c r="CP403" i="1"/>
  <c r="CN403" i="1"/>
  <c r="CL403" i="1"/>
  <c r="CJ403" i="1"/>
  <c r="CB403" i="1"/>
  <c r="BX403" i="1"/>
  <c r="BV403" i="1"/>
  <c r="BT403" i="1"/>
  <c r="BR403" i="1"/>
  <c r="BP403" i="1"/>
  <c r="BN403" i="1"/>
  <c r="BL403" i="1"/>
  <c r="BJ403" i="1"/>
  <c r="BH403" i="1"/>
  <c r="DD76" i="1"/>
  <c r="DB76" i="1"/>
  <c r="CZ76" i="1"/>
  <c r="CX76" i="1"/>
  <c r="CV76" i="1"/>
  <c r="CT76" i="1"/>
  <c r="CR76" i="1"/>
  <c r="CP76" i="1"/>
  <c r="CN76" i="1"/>
  <c r="CL76" i="1"/>
  <c r="CJ76" i="1"/>
  <c r="CB76" i="1"/>
  <c r="BX76" i="1"/>
  <c r="BV76" i="1"/>
  <c r="BT76" i="1"/>
  <c r="BR76" i="1"/>
  <c r="BP76" i="1"/>
  <c r="BN76" i="1"/>
  <c r="BL76" i="1"/>
  <c r="BJ76" i="1"/>
  <c r="BH76" i="1"/>
  <c r="DD342" i="1"/>
  <c r="DB342" i="1"/>
  <c r="CZ342" i="1"/>
  <c r="CX342" i="1"/>
  <c r="CV342" i="1"/>
  <c r="CT342" i="1"/>
  <c r="CR342" i="1"/>
  <c r="CP342" i="1"/>
  <c r="CN342" i="1"/>
  <c r="CL342" i="1"/>
  <c r="CJ342" i="1"/>
  <c r="CB342" i="1"/>
  <c r="BX342" i="1"/>
  <c r="BV342" i="1"/>
  <c r="BT342" i="1"/>
  <c r="BR342" i="1"/>
  <c r="BP342" i="1"/>
  <c r="BN342" i="1"/>
  <c r="BL342" i="1"/>
  <c r="BJ342" i="1"/>
  <c r="BH342" i="1"/>
  <c r="DD400" i="1"/>
  <c r="DB400" i="1"/>
  <c r="CZ400" i="1"/>
  <c r="CX400" i="1"/>
  <c r="CV400" i="1"/>
  <c r="CT400" i="1"/>
  <c r="CR400" i="1"/>
  <c r="CP400" i="1"/>
  <c r="CN400" i="1"/>
  <c r="CL400" i="1"/>
  <c r="CJ400" i="1"/>
  <c r="CB400" i="1"/>
  <c r="BX400" i="1"/>
  <c r="BV400" i="1"/>
  <c r="BT400" i="1"/>
  <c r="BR400" i="1"/>
  <c r="BP400" i="1"/>
  <c r="BN400" i="1"/>
  <c r="BL400" i="1"/>
  <c r="BJ400" i="1"/>
  <c r="BH400" i="1"/>
  <c r="DD330" i="1"/>
  <c r="DB330" i="1"/>
  <c r="CZ330" i="1"/>
  <c r="CX330" i="1"/>
  <c r="CV330" i="1"/>
  <c r="CT330" i="1"/>
  <c r="CR330" i="1"/>
  <c r="CP330" i="1"/>
  <c r="CN330" i="1"/>
  <c r="CL330" i="1"/>
  <c r="CJ330" i="1"/>
  <c r="CB330" i="1"/>
  <c r="BX330" i="1"/>
  <c r="BV330" i="1"/>
  <c r="BT330" i="1"/>
  <c r="BR330" i="1"/>
  <c r="BP330" i="1"/>
  <c r="BN330" i="1"/>
  <c r="BL330" i="1"/>
  <c r="BJ330" i="1"/>
  <c r="BH330" i="1"/>
  <c r="DD19" i="1"/>
  <c r="DB19" i="1"/>
  <c r="CZ19" i="1"/>
  <c r="CX19" i="1"/>
  <c r="CV19" i="1"/>
  <c r="CT19" i="1"/>
  <c r="CR19" i="1"/>
  <c r="CP19" i="1"/>
  <c r="CN19" i="1"/>
  <c r="CL19" i="1"/>
  <c r="CJ19" i="1"/>
  <c r="CB19" i="1"/>
  <c r="BX19" i="1"/>
  <c r="BV19" i="1"/>
  <c r="BT19" i="1"/>
  <c r="BR19" i="1"/>
  <c r="BP19" i="1"/>
  <c r="BN19" i="1"/>
  <c r="BL19" i="1"/>
  <c r="BJ19" i="1"/>
  <c r="BH19" i="1"/>
  <c r="DD75" i="1"/>
  <c r="DB75" i="1"/>
  <c r="CZ75" i="1"/>
  <c r="CX75" i="1"/>
  <c r="CV75" i="1"/>
  <c r="CT75" i="1"/>
  <c r="CR75" i="1"/>
  <c r="CP75" i="1"/>
  <c r="CN75" i="1"/>
  <c r="CL75" i="1"/>
  <c r="CJ75" i="1"/>
  <c r="CB75" i="1"/>
  <c r="BX75" i="1"/>
  <c r="BV75" i="1"/>
  <c r="BT75" i="1"/>
  <c r="BR75" i="1"/>
  <c r="BP75" i="1"/>
  <c r="BN75" i="1"/>
  <c r="BL75" i="1"/>
  <c r="BJ75" i="1"/>
  <c r="BH75" i="1"/>
  <c r="DD196" i="1"/>
  <c r="DB196" i="1"/>
  <c r="CZ196" i="1"/>
  <c r="CX196" i="1"/>
  <c r="CV196" i="1"/>
  <c r="CT196" i="1"/>
  <c r="CR196" i="1"/>
  <c r="CP196" i="1"/>
  <c r="CN196" i="1"/>
  <c r="CL196" i="1"/>
  <c r="CJ196" i="1"/>
  <c r="CH196" i="1"/>
  <c r="CF196" i="1"/>
  <c r="CD196" i="1"/>
  <c r="CB196" i="1"/>
  <c r="BX196" i="1"/>
  <c r="BV196" i="1"/>
  <c r="BT196" i="1"/>
  <c r="BR196" i="1"/>
  <c r="BP196" i="1"/>
  <c r="BN196" i="1"/>
  <c r="BL196" i="1"/>
  <c r="BJ196" i="1"/>
  <c r="BH196" i="1"/>
  <c r="DD378" i="1"/>
  <c r="DB378" i="1"/>
  <c r="CZ378" i="1"/>
  <c r="CX378" i="1"/>
  <c r="CV378" i="1"/>
  <c r="CT378" i="1"/>
  <c r="CR378" i="1"/>
  <c r="CP378" i="1"/>
  <c r="CN378" i="1"/>
  <c r="CL378" i="1"/>
  <c r="CJ378" i="1"/>
  <c r="CH378" i="1"/>
  <c r="CF378" i="1"/>
  <c r="CD378" i="1"/>
  <c r="CB378" i="1"/>
  <c r="BX378" i="1"/>
  <c r="BV378" i="1"/>
  <c r="BT378" i="1"/>
  <c r="BR378" i="1"/>
  <c r="BP378" i="1"/>
  <c r="BN378" i="1"/>
  <c r="BL378" i="1"/>
  <c r="BJ378" i="1"/>
  <c r="BH378" i="1"/>
  <c r="DD372" i="1"/>
  <c r="DB372" i="1"/>
  <c r="CZ372" i="1"/>
  <c r="CX372" i="1"/>
  <c r="CV372" i="1"/>
  <c r="CT372" i="1"/>
  <c r="CR372" i="1"/>
  <c r="CP372" i="1"/>
  <c r="CN372" i="1"/>
  <c r="CL372" i="1"/>
  <c r="CJ372" i="1"/>
  <c r="CH372" i="1"/>
  <c r="CF372" i="1"/>
  <c r="CD372" i="1"/>
  <c r="CB372" i="1"/>
  <c r="BX372" i="1"/>
  <c r="BV372" i="1"/>
  <c r="BT372" i="1"/>
  <c r="BR372" i="1"/>
  <c r="BP372" i="1"/>
  <c r="BN372" i="1"/>
  <c r="BL372" i="1"/>
  <c r="BJ372" i="1"/>
  <c r="BH372" i="1"/>
  <c r="DD246" i="1"/>
  <c r="DB246" i="1"/>
  <c r="CZ246" i="1"/>
  <c r="CX246" i="1"/>
  <c r="CV246" i="1"/>
  <c r="CT246" i="1"/>
  <c r="CR246" i="1"/>
  <c r="CP246" i="1"/>
  <c r="CN246" i="1"/>
  <c r="CL246" i="1"/>
  <c r="CJ246" i="1"/>
  <c r="CH246" i="1"/>
  <c r="CF246" i="1"/>
  <c r="CD246" i="1"/>
  <c r="CB246" i="1"/>
  <c r="BX246" i="1"/>
  <c r="BV246" i="1"/>
  <c r="BT246" i="1"/>
  <c r="BR246" i="1"/>
  <c r="BP246" i="1"/>
  <c r="BN246" i="1"/>
  <c r="BL246" i="1"/>
  <c r="BJ246" i="1"/>
  <c r="BH246" i="1"/>
  <c r="DD221" i="1"/>
  <c r="DB221" i="1"/>
  <c r="CZ221" i="1"/>
  <c r="CX221" i="1"/>
  <c r="CV221" i="1"/>
  <c r="CT221" i="1"/>
  <c r="CR221" i="1"/>
  <c r="CP221" i="1"/>
  <c r="CN221" i="1"/>
  <c r="CL221" i="1"/>
  <c r="CJ221" i="1"/>
  <c r="CH221" i="1"/>
  <c r="CF221" i="1"/>
  <c r="CD221" i="1"/>
  <c r="CB221" i="1"/>
  <c r="BX221" i="1"/>
  <c r="BV221" i="1"/>
  <c r="BT221" i="1"/>
  <c r="BR221" i="1"/>
  <c r="BP221" i="1"/>
  <c r="BN221" i="1"/>
  <c r="BL221" i="1"/>
  <c r="BJ221" i="1"/>
  <c r="BH221" i="1"/>
  <c r="DD220" i="1"/>
  <c r="DB220" i="1"/>
  <c r="CZ220" i="1"/>
  <c r="CX220" i="1"/>
  <c r="CV220" i="1"/>
  <c r="CT220" i="1"/>
  <c r="CR220" i="1"/>
  <c r="CP220" i="1"/>
  <c r="CN220" i="1"/>
  <c r="CL220" i="1"/>
  <c r="CJ220" i="1"/>
  <c r="CH220" i="1"/>
  <c r="CF220" i="1"/>
  <c r="CD220" i="1"/>
  <c r="CB220" i="1"/>
  <c r="BX220" i="1"/>
  <c r="BV220" i="1"/>
  <c r="BT220" i="1"/>
  <c r="BR220" i="1"/>
  <c r="BP220" i="1"/>
  <c r="BN220" i="1"/>
  <c r="BL220" i="1"/>
  <c r="BJ220" i="1"/>
  <c r="BH220" i="1"/>
  <c r="DD254" i="1"/>
  <c r="DB254" i="1"/>
  <c r="CZ254" i="1"/>
  <c r="CX254" i="1"/>
  <c r="CV254" i="1"/>
  <c r="CT254" i="1"/>
  <c r="CR254" i="1"/>
  <c r="CP254" i="1"/>
  <c r="CN254" i="1"/>
  <c r="CL254" i="1"/>
  <c r="CJ254" i="1"/>
  <c r="CH254" i="1"/>
  <c r="CF254" i="1"/>
  <c r="CD254" i="1"/>
  <c r="CB254" i="1"/>
  <c r="BX254" i="1"/>
  <c r="BV254" i="1"/>
  <c r="BT254" i="1"/>
  <c r="BR254" i="1"/>
  <c r="BP254" i="1"/>
  <c r="BN254" i="1"/>
  <c r="BL254" i="1"/>
  <c r="BJ254" i="1"/>
  <c r="BH254" i="1"/>
  <c r="DD253" i="1"/>
  <c r="DB253" i="1"/>
  <c r="CZ253" i="1"/>
  <c r="CX253" i="1"/>
  <c r="CV253" i="1"/>
  <c r="CT253" i="1"/>
  <c r="CR253" i="1"/>
  <c r="CP253" i="1"/>
  <c r="CN253" i="1"/>
  <c r="CL253" i="1"/>
  <c r="CJ253" i="1"/>
  <c r="CH253" i="1"/>
  <c r="CF253" i="1"/>
  <c r="CD253" i="1"/>
  <c r="CB253" i="1"/>
  <c r="BX253" i="1"/>
  <c r="BV253" i="1"/>
  <c r="BT253" i="1"/>
  <c r="BR253" i="1"/>
  <c r="BP253" i="1"/>
  <c r="BN253" i="1"/>
  <c r="BL253" i="1"/>
  <c r="BJ253" i="1"/>
  <c r="BH253" i="1"/>
  <c r="DD218" i="1"/>
  <c r="DB218" i="1"/>
  <c r="CZ218" i="1"/>
  <c r="CX218" i="1"/>
  <c r="CV218" i="1"/>
  <c r="CT218" i="1"/>
  <c r="CR218" i="1"/>
  <c r="CP218" i="1"/>
  <c r="CN218" i="1"/>
  <c r="CL218" i="1"/>
  <c r="CJ218" i="1"/>
  <c r="CH218" i="1"/>
  <c r="CF218" i="1"/>
  <c r="CD218" i="1"/>
  <c r="CB218" i="1"/>
  <c r="BX218" i="1"/>
  <c r="BV218" i="1"/>
  <c r="BT218" i="1"/>
  <c r="BR218" i="1"/>
  <c r="BP218" i="1"/>
  <c r="BN218" i="1"/>
  <c r="BL218" i="1"/>
  <c r="BJ218" i="1"/>
  <c r="BH218" i="1"/>
  <c r="DD217" i="1"/>
  <c r="DB217" i="1"/>
  <c r="CZ217" i="1"/>
  <c r="CX217" i="1"/>
  <c r="CV217" i="1"/>
  <c r="CT217" i="1"/>
  <c r="CR217" i="1"/>
  <c r="CP217" i="1"/>
  <c r="CN217" i="1"/>
  <c r="CL217" i="1"/>
  <c r="CJ217" i="1"/>
  <c r="CH217" i="1"/>
  <c r="CF217" i="1"/>
  <c r="CD217" i="1"/>
  <c r="CB217" i="1"/>
  <c r="BX217" i="1"/>
  <c r="BV217" i="1"/>
  <c r="BT217" i="1"/>
  <c r="BR217" i="1"/>
  <c r="BP217" i="1"/>
  <c r="BN217" i="1"/>
  <c r="BL217" i="1"/>
  <c r="BJ217" i="1"/>
  <c r="BH217" i="1"/>
  <c r="DD216" i="1"/>
  <c r="DB216" i="1"/>
  <c r="CZ216" i="1"/>
  <c r="CX216" i="1"/>
  <c r="CV216" i="1"/>
  <c r="CT216" i="1"/>
  <c r="CR216" i="1"/>
  <c r="CP216" i="1"/>
  <c r="CN216" i="1"/>
  <c r="CL216" i="1"/>
  <c r="CJ216" i="1"/>
  <c r="CH216" i="1"/>
  <c r="CF216" i="1"/>
  <c r="CD216" i="1"/>
  <c r="CB216" i="1"/>
  <c r="BX216" i="1"/>
  <c r="BV216" i="1"/>
  <c r="BT216" i="1"/>
  <c r="BR216" i="1"/>
  <c r="BP216" i="1"/>
  <c r="BN216" i="1"/>
  <c r="BL216" i="1"/>
  <c r="BJ216" i="1"/>
  <c r="BH216" i="1"/>
  <c r="DD72" i="1"/>
  <c r="DB72" i="1"/>
  <c r="CZ72" i="1"/>
  <c r="CX72" i="1"/>
  <c r="CV72" i="1"/>
  <c r="CT72" i="1"/>
  <c r="CR72" i="1"/>
  <c r="CP72" i="1"/>
  <c r="CN72" i="1"/>
  <c r="CL72" i="1"/>
  <c r="CJ72" i="1"/>
  <c r="CB72" i="1"/>
  <c r="BX72" i="1"/>
  <c r="BV72" i="1"/>
  <c r="BT72" i="1"/>
  <c r="BR72" i="1"/>
  <c r="BP72" i="1"/>
  <c r="BN72" i="1"/>
  <c r="BL72" i="1"/>
  <c r="BJ72" i="1"/>
  <c r="BH72" i="1"/>
  <c r="DD336" i="1"/>
  <c r="DB336" i="1"/>
  <c r="CZ336" i="1"/>
  <c r="CX336" i="1"/>
  <c r="CV336" i="1"/>
  <c r="CT336" i="1"/>
  <c r="CR336" i="1"/>
  <c r="CP336" i="1"/>
  <c r="CN336" i="1"/>
  <c r="CL336" i="1"/>
  <c r="CJ336" i="1"/>
  <c r="CB336" i="1"/>
  <c r="BX336" i="1"/>
  <c r="BV336" i="1"/>
  <c r="BT336" i="1"/>
  <c r="BR336" i="1"/>
  <c r="BP336" i="1"/>
  <c r="BN336" i="1"/>
  <c r="BL336" i="1"/>
  <c r="BJ336" i="1"/>
  <c r="BH336" i="1"/>
  <c r="DD14" i="1"/>
  <c r="DB14" i="1"/>
  <c r="CZ14" i="1"/>
  <c r="CX14" i="1"/>
  <c r="CV14" i="1"/>
  <c r="CT14" i="1"/>
  <c r="CR14" i="1"/>
  <c r="CP14" i="1"/>
  <c r="CN14" i="1"/>
  <c r="CL14" i="1"/>
  <c r="CJ14" i="1"/>
  <c r="CB14" i="1"/>
  <c r="BX14" i="1"/>
  <c r="BV14" i="1"/>
  <c r="BT14" i="1"/>
  <c r="BR14" i="1"/>
  <c r="BP14" i="1"/>
  <c r="BN14" i="1"/>
  <c r="BL14" i="1"/>
  <c r="BJ14" i="1"/>
  <c r="BH14" i="1"/>
  <c r="DD13" i="1"/>
  <c r="DB13" i="1"/>
  <c r="CZ13" i="1"/>
  <c r="CX13" i="1"/>
  <c r="CV13" i="1"/>
  <c r="CT13" i="1"/>
  <c r="CR13" i="1"/>
  <c r="CP13" i="1"/>
  <c r="CN13" i="1"/>
  <c r="CL13" i="1"/>
  <c r="CJ13" i="1"/>
  <c r="CB13" i="1"/>
  <c r="BX13" i="1"/>
  <c r="BV13" i="1"/>
  <c r="BT13" i="1"/>
  <c r="BR13" i="1"/>
  <c r="BP13" i="1"/>
  <c r="BN13" i="1"/>
  <c r="BL13" i="1"/>
  <c r="BJ13" i="1"/>
  <c r="BH13" i="1"/>
  <c r="DD21" i="1"/>
  <c r="DB21" i="1"/>
  <c r="CZ21" i="1"/>
  <c r="CX21" i="1"/>
  <c r="CV21" i="1"/>
  <c r="CT21" i="1"/>
  <c r="CR21" i="1"/>
  <c r="CP21" i="1"/>
  <c r="CN21" i="1"/>
  <c r="CL21" i="1"/>
  <c r="CJ21" i="1"/>
  <c r="CB21" i="1"/>
  <c r="BX21" i="1"/>
  <c r="BV21" i="1"/>
  <c r="BT21" i="1"/>
  <c r="BR21" i="1"/>
  <c r="BP21" i="1"/>
  <c r="BN21" i="1"/>
  <c r="BL21" i="1"/>
  <c r="BJ21" i="1"/>
  <c r="BH21" i="1"/>
  <c r="DD382" i="1"/>
  <c r="DB382" i="1"/>
  <c r="CZ382" i="1"/>
  <c r="CX382" i="1"/>
  <c r="CV382" i="1"/>
  <c r="CT382" i="1"/>
  <c r="CR382" i="1"/>
  <c r="CP382" i="1"/>
  <c r="CN382" i="1"/>
  <c r="CL382" i="1"/>
  <c r="CJ382" i="1"/>
  <c r="CB382" i="1"/>
  <c r="BX382" i="1"/>
  <c r="BV382" i="1"/>
  <c r="BT382" i="1"/>
  <c r="BR382" i="1"/>
  <c r="BP382" i="1"/>
  <c r="BN382" i="1"/>
  <c r="BL382" i="1"/>
  <c r="BJ382" i="1"/>
  <c r="BH382" i="1"/>
  <c r="DD381" i="1"/>
  <c r="DB381" i="1"/>
  <c r="CZ381" i="1"/>
  <c r="CX381" i="1"/>
  <c r="CV381" i="1"/>
  <c r="CT381" i="1"/>
  <c r="CR381" i="1"/>
  <c r="CP381" i="1"/>
  <c r="CN381" i="1"/>
  <c r="CL381" i="1"/>
  <c r="CJ381" i="1"/>
  <c r="CB381" i="1"/>
  <c r="BX381" i="1"/>
  <c r="BV381" i="1"/>
  <c r="BT381" i="1"/>
  <c r="BR381" i="1"/>
  <c r="BP381" i="1"/>
  <c r="BN381" i="1"/>
  <c r="BL381" i="1"/>
  <c r="BJ381" i="1"/>
  <c r="BH381" i="1"/>
  <c r="DD379" i="1"/>
  <c r="DB379" i="1"/>
  <c r="CZ379" i="1"/>
  <c r="CX379" i="1"/>
  <c r="CV379" i="1"/>
  <c r="CT379" i="1"/>
  <c r="CR379" i="1"/>
  <c r="CP379" i="1"/>
  <c r="CN379" i="1"/>
  <c r="CL379" i="1"/>
  <c r="CJ379" i="1"/>
  <c r="CB379" i="1"/>
  <c r="BX379" i="1"/>
  <c r="BV379" i="1"/>
  <c r="BT379" i="1"/>
  <c r="BR379" i="1"/>
  <c r="BP379" i="1"/>
  <c r="BN379" i="1"/>
  <c r="BL379" i="1"/>
  <c r="BJ379" i="1"/>
  <c r="BH379" i="1"/>
  <c r="DD377" i="1"/>
  <c r="DB377" i="1"/>
  <c r="CZ377" i="1"/>
  <c r="CX377" i="1"/>
  <c r="CV377" i="1"/>
  <c r="CT377" i="1"/>
  <c r="CR377" i="1"/>
  <c r="CP377" i="1"/>
  <c r="CN377" i="1"/>
  <c r="CL377" i="1"/>
  <c r="CJ377" i="1"/>
  <c r="CB377" i="1"/>
  <c r="BX377" i="1"/>
  <c r="BV377" i="1"/>
  <c r="BT377" i="1"/>
  <c r="BR377" i="1"/>
  <c r="BP377" i="1"/>
  <c r="BN377" i="1"/>
  <c r="BL377" i="1"/>
  <c r="BJ377" i="1"/>
  <c r="BH377" i="1"/>
  <c r="DD375" i="1"/>
  <c r="DB375" i="1"/>
  <c r="CZ375" i="1"/>
  <c r="CX375" i="1"/>
  <c r="CV375" i="1"/>
  <c r="CT375" i="1"/>
  <c r="CR375" i="1"/>
  <c r="CP375" i="1"/>
  <c r="CN375" i="1"/>
  <c r="CL375" i="1"/>
  <c r="CJ375" i="1"/>
  <c r="CB375" i="1"/>
  <c r="BX375" i="1"/>
  <c r="BV375" i="1"/>
  <c r="BT375" i="1"/>
  <c r="BR375" i="1"/>
  <c r="BP375" i="1"/>
  <c r="BN375" i="1"/>
  <c r="BL375" i="1"/>
  <c r="BJ375" i="1"/>
  <c r="BH375" i="1"/>
  <c r="DD373" i="1"/>
  <c r="DB373" i="1"/>
  <c r="CZ373" i="1"/>
  <c r="CX373" i="1"/>
  <c r="CV373" i="1"/>
  <c r="CT373" i="1"/>
  <c r="CR373" i="1"/>
  <c r="CP373" i="1"/>
  <c r="CN373" i="1"/>
  <c r="CL373" i="1"/>
  <c r="CJ373" i="1"/>
  <c r="CB373" i="1"/>
  <c r="BX373" i="1"/>
  <c r="BV373" i="1"/>
  <c r="BT373" i="1"/>
  <c r="BR373" i="1"/>
  <c r="BP373" i="1"/>
  <c r="BN373" i="1"/>
  <c r="BL373" i="1"/>
  <c r="BJ373" i="1"/>
  <c r="BH373" i="1"/>
  <c r="DD229" i="1"/>
  <c r="DB229" i="1"/>
  <c r="CZ229" i="1"/>
  <c r="CX229" i="1"/>
  <c r="CV229" i="1"/>
  <c r="CT229" i="1"/>
  <c r="CR229" i="1"/>
  <c r="CP229" i="1"/>
  <c r="CN229" i="1"/>
  <c r="CL229" i="1"/>
  <c r="CJ229" i="1"/>
  <c r="CB229" i="1"/>
  <c r="BX229" i="1"/>
  <c r="BV229" i="1"/>
  <c r="BT229" i="1"/>
  <c r="BR229" i="1"/>
  <c r="BP229" i="1"/>
  <c r="BN229" i="1"/>
  <c r="BL229" i="1"/>
  <c r="BJ229" i="1"/>
  <c r="BH229" i="1"/>
  <c r="DD235" i="1"/>
  <c r="DB235" i="1"/>
  <c r="CZ235" i="1"/>
  <c r="CX235" i="1"/>
  <c r="CV235" i="1"/>
  <c r="CT235" i="1"/>
  <c r="CR235" i="1"/>
  <c r="CP235" i="1"/>
  <c r="CN235" i="1"/>
  <c r="CL235" i="1"/>
  <c r="CJ235" i="1"/>
  <c r="CB235" i="1"/>
  <c r="BX235" i="1"/>
  <c r="BV235" i="1"/>
  <c r="BT235" i="1"/>
  <c r="BR235" i="1"/>
  <c r="BP235" i="1"/>
  <c r="BN235" i="1"/>
  <c r="BL235" i="1"/>
  <c r="BJ235" i="1"/>
  <c r="BH235" i="1"/>
  <c r="DD239" i="1"/>
  <c r="DB239" i="1"/>
  <c r="CZ239" i="1"/>
  <c r="CX239" i="1"/>
  <c r="CV239" i="1"/>
  <c r="CT239" i="1"/>
  <c r="CR239" i="1"/>
  <c r="CP239" i="1"/>
  <c r="CN239" i="1"/>
  <c r="CL239" i="1"/>
  <c r="CJ239" i="1"/>
  <c r="CB239" i="1"/>
  <c r="BX239" i="1"/>
  <c r="BV239" i="1"/>
  <c r="BT239" i="1"/>
  <c r="BR239" i="1"/>
  <c r="BP239" i="1"/>
  <c r="BN239" i="1"/>
  <c r="BL239" i="1"/>
  <c r="BJ239" i="1"/>
  <c r="BH239" i="1"/>
  <c r="DD241" i="1"/>
  <c r="DB241" i="1"/>
  <c r="CZ241" i="1"/>
  <c r="CX241" i="1"/>
  <c r="CV241" i="1"/>
  <c r="CT241" i="1"/>
  <c r="CR241" i="1"/>
  <c r="CP241" i="1"/>
  <c r="CN241" i="1"/>
  <c r="CL241" i="1"/>
  <c r="CJ241" i="1"/>
  <c r="CB241" i="1"/>
  <c r="BX241" i="1"/>
  <c r="BV241" i="1"/>
  <c r="BT241" i="1"/>
  <c r="BR241" i="1"/>
  <c r="BP241" i="1"/>
  <c r="BN241" i="1"/>
  <c r="BL241" i="1"/>
  <c r="BJ241" i="1"/>
  <c r="BH241" i="1"/>
  <c r="DD231" i="1"/>
  <c r="DB231" i="1"/>
  <c r="CZ231" i="1"/>
  <c r="CX231" i="1"/>
  <c r="CV231" i="1"/>
  <c r="CT231" i="1"/>
  <c r="CR231" i="1"/>
  <c r="CP231" i="1"/>
  <c r="CN231" i="1"/>
  <c r="CL231" i="1"/>
  <c r="CJ231" i="1"/>
  <c r="CB231" i="1"/>
  <c r="BX231" i="1"/>
  <c r="BV231" i="1"/>
  <c r="BT231" i="1"/>
  <c r="BR231" i="1"/>
  <c r="BP231" i="1"/>
  <c r="BN231" i="1"/>
  <c r="BL231" i="1"/>
  <c r="BJ231" i="1"/>
  <c r="BH231" i="1"/>
  <c r="DD237" i="1"/>
  <c r="DB237" i="1"/>
  <c r="CZ237" i="1"/>
  <c r="CX237" i="1"/>
  <c r="CV237" i="1"/>
  <c r="CT237" i="1"/>
  <c r="CR237" i="1"/>
  <c r="CP237" i="1"/>
  <c r="CN237" i="1"/>
  <c r="CL237" i="1"/>
  <c r="CJ237" i="1"/>
  <c r="CB237" i="1"/>
  <c r="BX237" i="1"/>
  <c r="BV237" i="1"/>
  <c r="BT237" i="1"/>
  <c r="BR237" i="1"/>
  <c r="BP237" i="1"/>
  <c r="BN237" i="1"/>
  <c r="BL237" i="1"/>
  <c r="BJ237" i="1"/>
  <c r="BH237" i="1"/>
  <c r="DD227" i="1"/>
  <c r="DB227" i="1"/>
  <c r="CZ227" i="1"/>
  <c r="CX227" i="1"/>
  <c r="CV227" i="1"/>
  <c r="CT227" i="1"/>
  <c r="CR227" i="1"/>
  <c r="CP227" i="1"/>
  <c r="CN227" i="1"/>
  <c r="CL227" i="1"/>
  <c r="CJ227" i="1"/>
  <c r="CB227" i="1"/>
  <c r="BX227" i="1"/>
  <c r="BV227" i="1"/>
  <c r="BT227" i="1"/>
  <c r="BR227" i="1"/>
  <c r="BP227" i="1"/>
  <c r="BN227" i="1"/>
  <c r="BL227" i="1"/>
  <c r="BJ227" i="1"/>
  <c r="BH227" i="1"/>
  <c r="DD233" i="1"/>
  <c r="DB233" i="1"/>
  <c r="CZ233" i="1"/>
  <c r="CX233" i="1"/>
  <c r="CV233" i="1"/>
  <c r="CT233" i="1"/>
  <c r="CR233" i="1"/>
  <c r="CP233" i="1"/>
  <c r="CN233" i="1"/>
  <c r="CL233" i="1"/>
  <c r="CJ233" i="1"/>
  <c r="CB233" i="1"/>
  <c r="BX233" i="1"/>
  <c r="BV233" i="1"/>
  <c r="BT233" i="1"/>
  <c r="BR233" i="1"/>
  <c r="BP233" i="1"/>
  <c r="BN233" i="1"/>
  <c r="BL233" i="1"/>
  <c r="BJ233" i="1"/>
  <c r="BH233" i="1"/>
  <c r="DD279" i="1"/>
  <c r="DB279" i="1"/>
  <c r="CZ279" i="1"/>
  <c r="CX279" i="1"/>
  <c r="CV279" i="1"/>
  <c r="CT279" i="1"/>
  <c r="CR279" i="1"/>
  <c r="CP279" i="1"/>
  <c r="CN279" i="1"/>
  <c r="CL279" i="1"/>
  <c r="CJ279" i="1"/>
  <c r="CB279" i="1"/>
  <c r="BX279" i="1"/>
  <c r="BV279" i="1"/>
  <c r="BT279" i="1"/>
  <c r="BR279" i="1"/>
  <c r="BP279" i="1"/>
  <c r="BN279" i="1"/>
  <c r="BL279" i="1"/>
  <c r="BJ279" i="1"/>
  <c r="BH279" i="1"/>
  <c r="DD285" i="1"/>
  <c r="DB285" i="1"/>
  <c r="CZ285" i="1"/>
  <c r="CX285" i="1"/>
  <c r="CV285" i="1"/>
  <c r="CT285" i="1"/>
  <c r="CR285" i="1"/>
  <c r="CP285" i="1"/>
  <c r="CN285" i="1"/>
  <c r="CL285" i="1"/>
  <c r="CJ285" i="1"/>
  <c r="CB285" i="1"/>
  <c r="BX285" i="1"/>
  <c r="BV285" i="1"/>
  <c r="BT285" i="1"/>
  <c r="BR285" i="1"/>
  <c r="BP285" i="1"/>
  <c r="BN285" i="1"/>
  <c r="BL285" i="1"/>
  <c r="BJ285" i="1"/>
  <c r="BH285" i="1"/>
  <c r="DD289" i="1"/>
  <c r="DB289" i="1"/>
  <c r="CZ289" i="1"/>
  <c r="CX289" i="1"/>
  <c r="CV289" i="1"/>
  <c r="CT289" i="1"/>
  <c r="CR289" i="1"/>
  <c r="CP289" i="1"/>
  <c r="CN289" i="1"/>
  <c r="CL289" i="1"/>
  <c r="CJ289" i="1"/>
  <c r="CB289" i="1"/>
  <c r="BX289" i="1"/>
  <c r="BV289" i="1"/>
  <c r="BT289" i="1"/>
  <c r="BR289" i="1"/>
  <c r="BP289" i="1"/>
  <c r="BN289" i="1"/>
  <c r="BL289" i="1"/>
  <c r="BJ289" i="1"/>
  <c r="BH289" i="1"/>
  <c r="DD291" i="1"/>
  <c r="DB291" i="1"/>
  <c r="CZ291" i="1"/>
  <c r="CX291" i="1"/>
  <c r="CV291" i="1"/>
  <c r="CT291" i="1"/>
  <c r="CR291" i="1"/>
  <c r="CP291" i="1"/>
  <c r="CN291" i="1"/>
  <c r="CL291" i="1"/>
  <c r="CJ291" i="1"/>
  <c r="CB291" i="1"/>
  <c r="BX291" i="1"/>
  <c r="BV291" i="1"/>
  <c r="BT291" i="1"/>
  <c r="BR291" i="1"/>
  <c r="BP291" i="1"/>
  <c r="BN291" i="1"/>
  <c r="BL291" i="1"/>
  <c r="BJ291" i="1"/>
  <c r="BH291" i="1"/>
  <c r="DD281" i="1"/>
  <c r="DB281" i="1"/>
  <c r="CZ281" i="1"/>
  <c r="CX281" i="1"/>
  <c r="CV281" i="1"/>
  <c r="CT281" i="1"/>
  <c r="CR281" i="1"/>
  <c r="CP281" i="1"/>
  <c r="CN281" i="1"/>
  <c r="CL281" i="1"/>
  <c r="CJ281" i="1"/>
  <c r="CB281" i="1"/>
  <c r="BX281" i="1"/>
  <c r="BV281" i="1"/>
  <c r="BT281" i="1"/>
  <c r="BR281" i="1"/>
  <c r="BP281" i="1"/>
  <c r="BN281" i="1"/>
  <c r="BL281" i="1"/>
  <c r="BJ281" i="1"/>
  <c r="BH281" i="1"/>
  <c r="DD287" i="1"/>
  <c r="DB287" i="1"/>
  <c r="CZ287" i="1"/>
  <c r="CX287" i="1"/>
  <c r="CV287" i="1"/>
  <c r="CT287" i="1"/>
  <c r="CR287" i="1"/>
  <c r="CP287" i="1"/>
  <c r="CN287" i="1"/>
  <c r="CL287" i="1"/>
  <c r="CJ287" i="1"/>
  <c r="CB287" i="1"/>
  <c r="BX287" i="1"/>
  <c r="BV287" i="1"/>
  <c r="BT287" i="1"/>
  <c r="BR287" i="1"/>
  <c r="BP287" i="1"/>
  <c r="BN287" i="1"/>
  <c r="BL287" i="1"/>
  <c r="BJ287" i="1"/>
  <c r="BH287" i="1"/>
  <c r="DD277" i="1"/>
  <c r="DB277" i="1"/>
  <c r="CZ277" i="1"/>
  <c r="CX277" i="1"/>
  <c r="CV277" i="1"/>
  <c r="CT277" i="1"/>
  <c r="CR277" i="1"/>
  <c r="CP277" i="1"/>
  <c r="CN277" i="1"/>
  <c r="CL277" i="1"/>
  <c r="CJ277" i="1"/>
  <c r="CB277" i="1"/>
  <c r="BX277" i="1"/>
  <c r="BV277" i="1"/>
  <c r="BT277" i="1"/>
  <c r="BR277" i="1"/>
  <c r="BP277" i="1"/>
  <c r="BN277" i="1"/>
  <c r="BL277" i="1"/>
  <c r="BJ277" i="1"/>
  <c r="BH277" i="1"/>
  <c r="DD283" i="1"/>
  <c r="DB283" i="1"/>
  <c r="CZ283" i="1"/>
  <c r="CX283" i="1"/>
  <c r="CV283" i="1"/>
  <c r="CT283" i="1"/>
  <c r="CR283" i="1"/>
  <c r="CP283" i="1"/>
  <c r="CN283" i="1"/>
  <c r="CL283" i="1"/>
  <c r="CJ283" i="1"/>
  <c r="CB283" i="1"/>
  <c r="BX283" i="1"/>
  <c r="BV283" i="1"/>
  <c r="BT283" i="1"/>
  <c r="BR283" i="1"/>
  <c r="BP283" i="1"/>
  <c r="BN283" i="1"/>
  <c r="BL283" i="1"/>
  <c r="BJ283" i="1"/>
  <c r="BH283" i="1"/>
  <c r="DD371" i="1"/>
  <c r="DB371" i="1"/>
  <c r="CZ371" i="1"/>
  <c r="CX371" i="1"/>
  <c r="CV371" i="1"/>
  <c r="CT371" i="1"/>
  <c r="CR371" i="1"/>
  <c r="CP371" i="1"/>
  <c r="CN371" i="1"/>
  <c r="CL371" i="1"/>
  <c r="CJ371" i="1"/>
  <c r="CB371" i="1"/>
  <c r="BX371" i="1"/>
  <c r="BV371" i="1"/>
  <c r="BT371" i="1"/>
  <c r="BR371" i="1"/>
  <c r="BP371" i="1"/>
  <c r="BN371" i="1"/>
  <c r="BL371" i="1"/>
  <c r="BJ371" i="1"/>
  <c r="BH371" i="1"/>
  <c r="DD370" i="1"/>
  <c r="DB370" i="1"/>
  <c r="CZ370" i="1"/>
  <c r="CX370" i="1"/>
  <c r="CV370" i="1"/>
  <c r="CT370" i="1"/>
  <c r="CR370" i="1"/>
  <c r="CP370" i="1"/>
  <c r="CN370" i="1"/>
  <c r="CL370" i="1"/>
  <c r="CJ370" i="1"/>
  <c r="CB370" i="1"/>
  <c r="BX370" i="1"/>
  <c r="BV370" i="1"/>
  <c r="BT370" i="1"/>
  <c r="BR370" i="1"/>
  <c r="BP370" i="1"/>
  <c r="BN370" i="1"/>
  <c r="BL370" i="1"/>
  <c r="BJ370" i="1"/>
  <c r="BH370" i="1"/>
  <c r="DD369" i="1"/>
  <c r="DB369" i="1"/>
  <c r="CZ369" i="1"/>
  <c r="CX369" i="1"/>
  <c r="CV369" i="1"/>
  <c r="CT369" i="1"/>
  <c r="CR369" i="1"/>
  <c r="CP369" i="1"/>
  <c r="CN369" i="1"/>
  <c r="CL369" i="1"/>
  <c r="CJ369" i="1"/>
  <c r="CB369" i="1"/>
  <c r="BX369" i="1"/>
  <c r="BV369" i="1"/>
  <c r="BT369" i="1"/>
  <c r="BR369" i="1"/>
  <c r="BP369" i="1"/>
  <c r="BN369" i="1"/>
  <c r="BL369" i="1"/>
  <c r="BJ369" i="1"/>
  <c r="BH369" i="1"/>
  <c r="DD367" i="1"/>
  <c r="DB367" i="1"/>
  <c r="CZ367" i="1"/>
  <c r="CX367" i="1"/>
  <c r="CV367" i="1"/>
  <c r="CT367" i="1"/>
  <c r="CR367" i="1"/>
  <c r="CP367" i="1"/>
  <c r="CN367" i="1"/>
  <c r="CL367" i="1"/>
  <c r="CJ367" i="1"/>
  <c r="CB367" i="1"/>
  <c r="BX367" i="1"/>
  <c r="BV367" i="1"/>
  <c r="BT367" i="1"/>
  <c r="BR367" i="1"/>
  <c r="BP367" i="1"/>
  <c r="BN367" i="1"/>
  <c r="BL367" i="1"/>
  <c r="BJ367" i="1"/>
  <c r="BH367" i="1"/>
  <c r="DD366" i="1"/>
  <c r="DB366" i="1"/>
  <c r="CZ366" i="1"/>
  <c r="CX366" i="1"/>
  <c r="CV366" i="1"/>
  <c r="CT366" i="1"/>
  <c r="CR366" i="1"/>
  <c r="CP366" i="1"/>
  <c r="CN366" i="1"/>
  <c r="CL366" i="1"/>
  <c r="CJ366" i="1"/>
  <c r="CB366" i="1"/>
  <c r="BX366" i="1"/>
  <c r="BV366" i="1"/>
  <c r="BT366" i="1"/>
  <c r="BR366" i="1"/>
  <c r="BP366" i="1"/>
  <c r="BN366" i="1"/>
  <c r="BL366" i="1"/>
  <c r="BJ366" i="1"/>
  <c r="BH366" i="1"/>
  <c r="DD365" i="1"/>
  <c r="DB365" i="1"/>
  <c r="CZ365" i="1"/>
  <c r="CX365" i="1"/>
  <c r="CV365" i="1"/>
  <c r="CT365" i="1"/>
  <c r="CR365" i="1"/>
  <c r="CP365" i="1"/>
  <c r="CN365" i="1"/>
  <c r="CL365" i="1"/>
  <c r="CJ365" i="1"/>
  <c r="CB365" i="1"/>
  <c r="BX365" i="1"/>
  <c r="BV365" i="1"/>
  <c r="BT365" i="1"/>
  <c r="BR365" i="1"/>
  <c r="BP365" i="1"/>
  <c r="BN365" i="1"/>
  <c r="BL365" i="1"/>
  <c r="BJ365" i="1"/>
  <c r="BH365" i="1"/>
  <c r="DD364" i="1"/>
  <c r="DB364" i="1"/>
  <c r="CZ364" i="1"/>
  <c r="CX364" i="1"/>
  <c r="CV364" i="1"/>
  <c r="CT364" i="1"/>
  <c r="CR364" i="1"/>
  <c r="CP364" i="1"/>
  <c r="CN364" i="1"/>
  <c r="CL364" i="1"/>
  <c r="CJ364" i="1"/>
  <c r="CB364" i="1"/>
  <c r="BX364" i="1"/>
  <c r="BV364" i="1"/>
  <c r="BT364" i="1"/>
  <c r="BR364" i="1"/>
  <c r="BP364" i="1"/>
  <c r="BN364" i="1"/>
  <c r="BL364" i="1"/>
  <c r="BJ364" i="1"/>
  <c r="BH364" i="1"/>
  <c r="DD363" i="1"/>
  <c r="DB363" i="1"/>
  <c r="CZ363" i="1"/>
  <c r="CX363" i="1"/>
  <c r="CV363" i="1"/>
  <c r="CT363" i="1"/>
  <c r="CR363" i="1"/>
  <c r="CP363" i="1"/>
  <c r="CN363" i="1"/>
  <c r="CL363" i="1"/>
  <c r="CJ363" i="1"/>
  <c r="CB363" i="1"/>
  <c r="BX363" i="1"/>
  <c r="BV363" i="1"/>
  <c r="BT363" i="1"/>
  <c r="BR363" i="1"/>
  <c r="BP363" i="1"/>
  <c r="BN363" i="1"/>
  <c r="BL363" i="1"/>
  <c r="BJ363" i="1"/>
  <c r="BH363" i="1"/>
  <c r="DD362" i="1"/>
  <c r="DB362" i="1"/>
  <c r="CZ362" i="1"/>
  <c r="CX362" i="1"/>
  <c r="CV362" i="1"/>
  <c r="CT362" i="1"/>
  <c r="CR362" i="1"/>
  <c r="CP362" i="1"/>
  <c r="CN362" i="1"/>
  <c r="CL362" i="1"/>
  <c r="CJ362" i="1"/>
  <c r="CB362" i="1"/>
  <c r="BX362" i="1"/>
  <c r="BV362" i="1"/>
  <c r="BT362" i="1"/>
  <c r="BR362" i="1"/>
  <c r="BP362" i="1"/>
  <c r="BN362" i="1"/>
  <c r="BL362" i="1"/>
  <c r="BJ362" i="1"/>
  <c r="BH362" i="1"/>
  <c r="DD361" i="1"/>
  <c r="DB361" i="1"/>
  <c r="CZ361" i="1"/>
  <c r="CX361" i="1"/>
  <c r="CV361" i="1"/>
  <c r="CT361" i="1"/>
  <c r="CR361" i="1"/>
  <c r="CP361" i="1"/>
  <c r="CN361" i="1"/>
  <c r="CL361" i="1"/>
  <c r="CJ361" i="1"/>
  <c r="CB361" i="1"/>
  <c r="BX361" i="1"/>
  <c r="BV361" i="1"/>
  <c r="BT361" i="1"/>
  <c r="BR361" i="1"/>
  <c r="BP361" i="1"/>
  <c r="BN361" i="1"/>
  <c r="BL361" i="1"/>
  <c r="BJ361" i="1"/>
  <c r="BH361" i="1"/>
  <c r="DD360" i="1"/>
  <c r="DB360" i="1"/>
  <c r="CZ360" i="1"/>
  <c r="CX360" i="1"/>
  <c r="CV360" i="1"/>
  <c r="CT360" i="1"/>
  <c r="CR360" i="1"/>
  <c r="CP360" i="1"/>
  <c r="CN360" i="1"/>
  <c r="CL360" i="1"/>
  <c r="CJ360" i="1"/>
  <c r="CH360" i="1"/>
  <c r="CF360" i="1"/>
  <c r="CD360" i="1"/>
  <c r="CB360" i="1"/>
  <c r="BX360" i="1"/>
  <c r="BV360" i="1"/>
  <c r="BT360" i="1"/>
  <c r="BR360" i="1"/>
  <c r="BP360" i="1"/>
  <c r="BN360" i="1"/>
  <c r="BL360" i="1"/>
  <c r="BJ360" i="1"/>
  <c r="BH360" i="1"/>
  <c r="DD359" i="1"/>
  <c r="DB359" i="1"/>
  <c r="CZ359" i="1"/>
  <c r="CX359" i="1"/>
  <c r="CV359" i="1"/>
  <c r="CT359" i="1"/>
  <c r="CR359" i="1"/>
  <c r="CP359" i="1"/>
  <c r="CN359" i="1"/>
  <c r="CL359" i="1"/>
  <c r="CJ359" i="1"/>
  <c r="CH359" i="1"/>
  <c r="CF359" i="1"/>
  <c r="CD359" i="1"/>
  <c r="CB359" i="1"/>
  <c r="BX359" i="1"/>
  <c r="BV359" i="1"/>
  <c r="BT359" i="1"/>
  <c r="BR359" i="1"/>
  <c r="BP359" i="1"/>
  <c r="BN359" i="1"/>
  <c r="BL359" i="1"/>
  <c r="BJ359" i="1"/>
  <c r="BH359" i="1"/>
  <c r="DD358" i="1"/>
  <c r="DB358" i="1"/>
  <c r="CZ358" i="1"/>
  <c r="CX358" i="1"/>
  <c r="CV358" i="1"/>
  <c r="CT358" i="1"/>
  <c r="CR358" i="1"/>
  <c r="CP358" i="1"/>
  <c r="CN358" i="1"/>
  <c r="CL358" i="1"/>
  <c r="CJ358" i="1"/>
  <c r="CH358" i="1"/>
  <c r="CF358" i="1"/>
  <c r="CD358" i="1"/>
  <c r="CB358" i="1"/>
  <c r="BX358" i="1"/>
  <c r="BV358" i="1"/>
  <c r="BT358" i="1"/>
  <c r="BR358" i="1"/>
  <c r="BP358" i="1"/>
  <c r="BN358" i="1"/>
  <c r="BL358" i="1"/>
  <c r="BJ358" i="1"/>
  <c r="BH358" i="1"/>
  <c r="DD356" i="1"/>
  <c r="DB356" i="1"/>
  <c r="CZ356" i="1"/>
  <c r="CX356" i="1"/>
  <c r="CV356" i="1"/>
  <c r="CT356" i="1"/>
  <c r="CR356" i="1"/>
  <c r="CP356" i="1"/>
  <c r="CN356" i="1"/>
  <c r="CL356" i="1"/>
  <c r="CJ356" i="1"/>
  <c r="CH356" i="1"/>
  <c r="CF356" i="1"/>
  <c r="CD356" i="1"/>
  <c r="CB356" i="1"/>
  <c r="BX356" i="1"/>
  <c r="BV356" i="1"/>
  <c r="BT356" i="1"/>
  <c r="BR356" i="1"/>
  <c r="BP356" i="1"/>
  <c r="BN356" i="1"/>
  <c r="BL356" i="1"/>
  <c r="BJ356" i="1"/>
  <c r="BH356" i="1"/>
  <c r="DD230" i="1"/>
  <c r="DB230" i="1"/>
  <c r="CZ230" i="1"/>
  <c r="CX230" i="1"/>
  <c r="CV230" i="1"/>
  <c r="CT230" i="1"/>
  <c r="CR230" i="1"/>
  <c r="CP230" i="1"/>
  <c r="CN230" i="1"/>
  <c r="CL230" i="1"/>
  <c r="CJ230" i="1"/>
  <c r="CH230" i="1"/>
  <c r="CF230" i="1"/>
  <c r="CD230" i="1"/>
  <c r="CB230" i="1"/>
  <c r="BX230" i="1"/>
  <c r="BV230" i="1"/>
  <c r="BT230" i="1"/>
  <c r="BR230" i="1"/>
  <c r="BP230" i="1"/>
  <c r="BN230" i="1"/>
  <c r="BL230" i="1"/>
  <c r="BJ230" i="1"/>
  <c r="BH230" i="1"/>
  <c r="DD236" i="1"/>
  <c r="DB236" i="1"/>
  <c r="CZ236" i="1"/>
  <c r="CX236" i="1"/>
  <c r="CV236" i="1"/>
  <c r="CT236" i="1"/>
  <c r="CR236" i="1"/>
  <c r="CP236" i="1"/>
  <c r="CN236" i="1"/>
  <c r="CL236" i="1"/>
  <c r="CJ236" i="1"/>
  <c r="CH236" i="1"/>
  <c r="CF236" i="1"/>
  <c r="CD236" i="1"/>
  <c r="CB236" i="1"/>
  <c r="BX236" i="1"/>
  <c r="BV236" i="1"/>
  <c r="BT236" i="1"/>
  <c r="BR236" i="1"/>
  <c r="BP236" i="1"/>
  <c r="BN236" i="1"/>
  <c r="BL236" i="1"/>
  <c r="BJ236" i="1"/>
  <c r="BH236" i="1"/>
  <c r="DD240" i="1"/>
  <c r="DB240" i="1"/>
  <c r="CZ240" i="1"/>
  <c r="CX240" i="1"/>
  <c r="CV240" i="1"/>
  <c r="CT240" i="1"/>
  <c r="CR240" i="1"/>
  <c r="CP240" i="1"/>
  <c r="CN240" i="1"/>
  <c r="CL240" i="1"/>
  <c r="CJ240" i="1"/>
  <c r="CH240" i="1"/>
  <c r="CF240" i="1"/>
  <c r="CD240" i="1"/>
  <c r="CB240" i="1"/>
  <c r="BX240" i="1"/>
  <c r="BV240" i="1"/>
  <c r="BT240" i="1"/>
  <c r="BR240" i="1"/>
  <c r="BP240" i="1"/>
  <c r="BN240" i="1"/>
  <c r="BL240" i="1"/>
  <c r="BJ240" i="1"/>
  <c r="BH240" i="1"/>
  <c r="DD242" i="1"/>
  <c r="DB242" i="1"/>
  <c r="CZ242" i="1"/>
  <c r="CX242" i="1"/>
  <c r="CV242" i="1"/>
  <c r="CT242" i="1"/>
  <c r="CR242" i="1"/>
  <c r="CP242" i="1"/>
  <c r="CN242" i="1"/>
  <c r="CL242" i="1"/>
  <c r="CJ242" i="1"/>
  <c r="CH242" i="1"/>
  <c r="CF242" i="1"/>
  <c r="CD242" i="1"/>
  <c r="CB242" i="1"/>
  <c r="BX242" i="1"/>
  <c r="BV242" i="1"/>
  <c r="BT242" i="1"/>
  <c r="BR242" i="1"/>
  <c r="BP242" i="1"/>
  <c r="BN242" i="1"/>
  <c r="BL242" i="1"/>
  <c r="BJ242" i="1"/>
  <c r="BH242" i="1"/>
  <c r="DD232" i="1"/>
  <c r="DB232" i="1"/>
  <c r="CZ232" i="1"/>
  <c r="CX232" i="1"/>
  <c r="CV232" i="1"/>
  <c r="CT232" i="1"/>
  <c r="CR232" i="1"/>
  <c r="CP232" i="1"/>
  <c r="CN232" i="1"/>
  <c r="CL232" i="1"/>
  <c r="CJ232" i="1"/>
  <c r="CH232" i="1"/>
  <c r="CF232" i="1"/>
  <c r="CD232" i="1"/>
  <c r="CB232" i="1"/>
  <c r="BX232" i="1"/>
  <c r="BV232" i="1"/>
  <c r="BT232" i="1"/>
  <c r="BR232" i="1"/>
  <c r="BP232" i="1"/>
  <c r="BN232" i="1"/>
  <c r="BL232" i="1"/>
  <c r="BJ232" i="1"/>
  <c r="BH232" i="1"/>
  <c r="DD238" i="1"/>
  <c r="DB238" i="1"/>
  <c r="CZ238" i="1"/>
  <c r="CX238" i="1"/>
  <c r="CV238" i="1"/>
  <c r="CT238" i="1"/>
  <c r="CR238" i="1"/>
  <c r="CP238" i="1"/>
  <c r="CN238" i="1"/>
  <c r="CL238" i="1"/>
  <c r="CJ238" i="1"/>
  <c r="CH238" i="1"/>
  <c r="CF238" i="1"/>
  <c r="CD238" i="1"/>
  <c r="CB238" i="1"/>
  <c r="BX238" i="1"/>
  <c r="BV238" i="1"/>
  <c r="BT238" i="1"/>
  <c r="BR238" i="1"/>
  <c r="BP238" i="1"/>
  <c r="BN238" i="1"/>
  <c r="BL238" i="1"/>
  <c r="BJ238" i="1"/>
  <c r="BH238" i="1"/>
  <c r="DD228" i="1"/>
  <c r="DB228" i="1"/>
  <c r="CZ228" i="1"/>
  <c r="CX228" i="1"/>
  <c r="CV228" i="1"/>
  <c r="CT228" i="1"/>
  <c r="CR228" i="1"/>
  <c r="CP228" i="1"/>
  <c r="CN228" i="1"/>
  <c r="CL228" i="1"/>
  <c r="CJ228" i="1"/>
  <c r="CH228" i="1"/>
  <c r="CF228" i="1"/>
  <c r="CD228" i="1"/>
  <c r="CB228" i="1"/>
  <c r="BX228" i="1"/>
  <c r="BV228" i="1"/>
  <c r="BT228" i="1"/>
  <c r="BR228" i="1"/>
  <c r="BP228" i="1"/>
  <c r="BN228" i="1"/>
  <c r="BL228" i="1"/>
  <c r="BJ228" i="1"/>
  <c r="BH228" i="1"/>
  <c r="DD234" i="1"/>
  <c r="DB234" i="1"/>
  <c r="CZ234" i="1"/>
  <c r="CX234" i="1"/>
  <c r="CV234" i="1"/>
  <c r="CT234" i="1"/>
  <c r="CR234" i="1"/>
  <c r="CP234" i="1"/>
  <c r="CN234" i="1"/>
  <c r="CL234" i="1"/>
  <c r="CJ234" i="1"/>
  <c r="CH234" i="1"/>
  <c r="CF234" i="1"/>
  <c r="CD234" i="1"/>
  <c r="CB234" i="1"/>
  <c r="BX234" i="1"/>
  <c r="BV234" i="1"/>
  <c r="BT234" i="1"/>
  <c r="BR234" i="1"/>
  <c r="BP234" i="1"/>
  <c r="BN234" i="1"/>
  <c r="BL234" i="1"/>
  <c r="BJ234" i="1"/>
  <c r="BH234" i="1"/>
  <c r="DD280" i="1"/>
  <c r="DB280" i="1"/>
  <c r="CZ280" i="1"/>
  <c r="CX280" i="1"/>
  <c r="CV280" i="1"/>
  <c r="CT280" i="1"/>
  <c r="CR280" i="1"/>
  <c r="CP280" i="1"/>
  <c r="CN280" i="1"/>
  <c r="CL280" i="1"/>
  <c r="CJ280" i="1"/>
  <c r="CH280" i="1"/>
  <c r="CF280" i="1"/>
  <c r="CD280" i="1"/>
  <c r="CB280" i="1"/>
  <c r="BX280" i="1"/>
  <c r="BV280" i="1"/>
  <c r="BT280" i="1"/>
  <c r="BR280" i="1"/>
  <c r="BP280" i="1"/>
  <c r="BN280" i="1"/>
  <c r="BL280" i="1"/>
  <c r="BJ280" i="1"/>
  <c r="BH280" i="1"/>
  <c r="DD286" i="1"/>
  <c r="DB286" i="1"/>
  <c r="CZ286" i="1"/>
  <c r="CX286" i="1"/>
  <c r="CV286" i="1"/>
  <c r="CT286" i="1"/>
  <c r="CR286" i="1"/>
  <c r="CP286" i="1"/>
  <c r="CN286" i="1"/>
  <c r="CL286" i="1"/>
  <c r="CJ286" i="1"/>
  <c r="CH286" i="1"/>
  <c r="CF286" i="1"/>
  <c r="CD286" i="1"/>
  <c r="CB286" i="1"/>
  <c r="BX286" i="1"/>
  <c r="BV286" i="1"/>
  <c r="BT286" i="1"/>
  <c r="BR286" i="1"/>
  <c r="BP286" i="1"/>
  <c r="BN286" i="1"/>
  <c r="BL286" i="1"/>
  <c r="BJ286" i="1"/>
  <c r="BH286" i="1"/>
  <c r="DD290" i="1"/>
  <c r="DB290" i="1"/>
  <c r="CZ290" i="1"/>
  <c r="CX290" i="1"/>
  <c r="CV290" i="1"/>
  <c r="CT290" i="1"/>
  <c r="CR290" i="1"/>
  <c r="CP290" i="1"/>
  <c r="CN290" i="1"/>
  <c r="CL290" i="1"/>
  <c r="CJ290" i="1"/>
  <c r="CH290" i="1"/>
  <c r="CF290" i="1"/>
  <c r="CD290" i="1"/>
  <c r="CB290" i="1"/>
  <c r="BX290" i="1"/>
  <c r="BV290" i="1"/>
  <c r="BT290" i="1"/>
  <c r="BR290" i="1"/>
  <c r="BP290" i="1"/>
  <c r="BN290" i="1"/>
  <c r="BL290" i="1"/>
  <c r="BJ290" i="1"/>
  <c r="BH290" i="1"/>
  <c r="DD292" i="1"/>
  <c r="DB292" i="1"/>
  <c r="CZ292" i="1"/>
  <c r="CX292" i="1"/>
  <c r="CV292" i="1"/>
  <c r="CT292" i="1"/>
  <c r="CR292" i="1"/>
  <c r="CP292" i="1"/>
  <c r="CN292" i="1"/>
  <c r="CL292" i="1"/>
  <c r="CJ292" i="1"/>
  <c r="CH292" i="1"/>
  <c r="CF292" i="1"/>
  <c r="CD292" i="1"/>
  <c r="CB292" i="1"/>
  <c r="BX292" i="1"/>
  <c r="BV292" i="1"/>
  <c r="BT292" i="1"/>
  <c r="BR292" i="1"/>
  <c r="BP292" i="1"/>
  <c r="BN292" i="1"/>
  <c r="BL292" i="1"/>
  <c r="BJ292" i="1"/>
  <c r="BH292" i="1"/>
  <c r="DD282" i="1"/>
  <c r="DB282" i="1"/>
  <c r="CZ282" i="1"/>
  <c r="CX282" i="1"/>
  <c r="CV282" i="1"/>
  <c r="CT282" i="1"/>
  <c r="CR282" i="1"/>
  <c r="CP282" i="1"/>
  <c r="CN282" i="1"/>
  <c r="CL282" i="1"/>
  <c r="CJ282" i="1"/>
  <c r="CH282" i="1"/>
  <c r="CF282" i="1"/>
  <c r="CD282" i="1"/>
  <c r="CB282" i="1"/>
  <c r="BX282" i="1"/>
  <c r="BV282" i="1"/>
  <c r="BT282" i="1"/>
  <c r="BR282" i="1"/>
  <c r="BP282" i="1"/>
  <c r="BN282" i="1"/>
  <c r="BL282" i="1"/>
  <c r="BJ282" i="1"/>
  <c r="BH282" i="1"/>
  <c r="DD288" i="1"/>
  <c r="DB288" i="1"/>
  <c r="CZ288" i="1"/>
  <c r="CX288" i="1"/>
  <c r="CV288" i="1"/>
  <c r="CT288" i="1"/>
  <c r="CR288" i="1"/>
  <c r="CP288" i="1"/>
  <c r="CN288" i="1"/>
  <c r="CL288" i="1"/>
  <c r="CJ288" i="1"/>
  <c r="CH288" i="1"/>
  <c r="CF288" i="1"/>
  <c r="CD288" i="1"/>
  <c r="CB288" i="1"/>
  <c r="BX288" i="1"/>
  <c r="BV288" i="1"/>
  <c r="BT288" i="1"/>
  <c r="BR288" i="1"/>
  <c r="BP288" i="1"/>
  <c r="BN288" i="1"/>
  <c r="BL288" i="1"/>
  <c r="BJ288" i="1"/>
  <c r="BH288" i="1"/>
  <c r="DD278" i="1"/>
  <c r="DB278" i="1"/>
  <c r="CZ278" i="1"/>
  <c r="CX278" i="1"/>
  <c r="CV278" i="1"/>
  <c r="CT278" i="1"/>
  <c r="CR278" i="1"/>
  <c r="CP278" i="1"/>
  <c r="CN278" i="1"/>
  <c r="CL278" i="1"/>
  <c r="CJ278" i="1"/>
  <c r="CH278" i="1"/>
  <c r="CF278" i="1"/>
  <c r="CD278" i="1"/>
  <c r="CB278" i="1"/>
  <c r="BX278" i="1"/>
  <c r="BV278" i="1"/>
  <c r="BT278" i="1"/>
  <c r="BR278" i="1"/>
  <c r="BP278" i="1"/>
  <c r="BN278" i="1"/>
  <c r="BL278" i="1"/>
  <c r="BJ278" i="1"/>
  <c r="BH278" i="1"/>
  <c r="DD284" i="1"/>
  <c r="DB284" i="1"/>
  <c r="CZ284" i="1"/>
  <c r="CX284" i="1"/>
  <c r="CV284" i="1"/>
  <c r="CT284" i="1"/>
  <c r="CR284" i="1"/>
  <c r="CP284" i="1"/>
  <c r="CN284" i="1"/>
  <c r="CL284" i="1"/>
  <c r="CJ284" i="1"/>
  <c r="CH284" i="1"/>
  <c r="CF284" i="1"/>
  <c r="CD284" i="1"/>
  <c r="CB284" i="1"/>
  <c r="BX284" i="1"/>
  <c r="BV284" i="1"/>
  <c r="BT284" i="1"/>
  <c r="BR284" i="1"/>
  <c r="BP284" i="1"/>
  <c r="BN284" i="1"/>
  <c r="BL284" i="1"/>
  <c r="BJ284" i="1"/>
  <c r="BH284" i="1"/>
  <c r="DD355" i="1"/>
  <c r="DB355" i="1"/>
  <c r="CZ355" i="1"/>
  <c r="CX355" i="1"/>
  <c r="CV355" i="1"/>
  <c r="CT355" i="1"/>
  <c r="CR355" i="1"/>
  <c r="CP355" i="1"/>
  <c r="CN355" i="1"/>
  <c r="CL355" i="1"/>
  <c r="CJ355" i="1"/>
  <c r="CH355" i="1"/>
  <c r="CF355" i="1"/>
  <c r="CD355" i="1"/>
  <c r="CB355" i="1"/>
  <c r="BX355" i="1"/>
  <c r="BV355" i="1"/>
  <c r="BT355" i="1"/>
  <c r="BR355" i="1"/>
  <c r="BP355" i="1"/>
  <c r="BN355" i="1"/>
  <c r="BL355" i="1"/>
  <c r="BJ355" i="1"/>
  <c r="BH355" i="1"/>
  <c r="DD352" i="1"/>
  <c r="DB352" i="1"/>
  <c r="CZ352" i="1"/>
  <c r="CX352" i="1"/>
  <c r="CV352" i="1"/>
  <c r="CT352" i="1"/>
  <c r="CR352" i="1"/>
  <c r="CP352" i="1"/>
  <c r="CN352" i="1"/>
  <c r="CL352" i="1"/>
  <c r="CJ352" i="1"/>
  <c r="CH352" i="1"/>
  <c r="CF352" i="1"/>
  <c r="CD352" i="1"/>
  <c r="CB352" i="1"/>
  <c r="BX352" i="1"/>
  <c r="BV352" i="1"/>
  <c r="BT352" i="1"/>
  <c r="BR352" i="1"/>
  <c r="BP352" i="1"/>
  <c r="BN352" i="1"/>
  <c r="BL352" i="1"/>
  <c r="BJ352" i="1"/>
  <c r="BH352" i="1"/>
  <c r="DD350" i="1"/>
  <c r="DB350" i="1"/>
  <c r="CZ350" i="1"/>
  <c r="CX350" i="1"/>
  <c r="CV350" i="1"/>
  <c r="CT350" i="1"/>
  <c r="CR350" i="1"/>
  <c r="CP350" i="1"/>
  <c r="CN350" i="1"/>
  <c r="CL350" i="1"/>
  <c r="CJ350" i="1"/>
  <c r="CH350" i="1"/>
  <c r="CF350" i="1"/>
  <c r="CD350" i="1"/>
  <c r="CB350" i="1"/>
  <c r="BX350" i="1"/>
  <c r="BV350" i="1"/>
  <c r="BT350" i="1"/>
  <c r="BR350" i="1"/>
  <c r="BP350" i="1"/>
  <c r="BN350" i="1"/>
  <c r="BL350" i="1"/>
  <c r="BJ350" i="1"/>
  <c r="BH350" i="1"/>
  <c r="DD349" i="1"/>
  <c r="DB349" i="1"/>
  <c r="CZ349" i="1"/>
  <c r="CX349" i="1"/>
  <c r="CV349" i="1"/>
  <c r="CT349" i="1"/>
  <c r="CR349" i="1"/>
  <c r="CP349" i="1"/>
  <c r="CN349" i="1"/>
  <c r="CL349" i="1"/>
  <c r="CJ349" i="1"/>
  <c r="CH349" i="1"/>
  <c r="CF349" i="1"/>
  <c r="CD349" i="1"/>
  <c r="CB349" i="1"/>
  <c r="BX349" i="1"/>
  <c r="BV349" i="1"/>
  <c r="BT349" i="1"/>
  <c r="BR349" i="1"/>
  <c r="BP349" i="1"/>
  <c r="BN349" i="1"/>
  <c r="BL349" i="1"/>
  <c r="BJ349" i="1"/>
  <c r="BH349" i="1"/>
  <c r="DD347" i="1"/>
  <c r="DB347" i="1"/>
  <c r="CZ347" i="1"/>
  <c r="CX347" i="1"/>
  <c r="CV347" i="1"/>
  <c r="CT347" i="1"/>
  <c r="CR347" i="1"/>
  <c r="CP347" i="1"/>
  <c r="CN347" i="1"/>
  <c r="CL347" i="1"/>
  <c r="CJ347" i="1"/>
  <c r="CH347" i="1"/>
  <c r="CF347" i="1"/>
  <c r="CD347" i="1"/>
  <c r="CB347" i="1"/>
  <c r="BX347" i="1"/>
  <c r="BV347" i="1"/>
  <c r="BT347" i="1"/>
  <c r="BR347" i="1"/>
  <c r="BP347" i="1"/>
  <c r="BN347" i="1"/>
  <c r="BL347" i="1"/>
  <c r="BJ347" i="1"/>
  <c r="BH347" i="1"/>
  <c r="DD341" i="1"/>
  <c r="DB341" i="1"/>
  <c r="CZ341" i="1"/>
  <c r="CX341" i="1"/>
  <c r="CV341" i="1"/>
  <c r="CT341" i="1"/>
  <c r="CR341" i="1"/>
  <c r="CP341" i="1"/>
  <c r="CN341" i="1"/>
  <c r="CJ341" i="1"/>
  <c r="CH341" i="1"/>
  <c r="CF341" i="1"/>
  <c r="CD341" i="1"/>
  <c r="CB341" i="1"/>
  <c r="BX341" i="1"/>
  <c r="BV341" i="1"/>
  <c r="BT341" i="1"/>
  <c r="BR341" i="1"/>
  <c r="BP341" i="1"/>
  <c r="BN341" i="1"/>
  <c r="BL341" i="1"/>
  <c r="BJ341" i="1"/>
  <c r="BH341" i="1"/>
  <c r="DD338" i="1"/>
  <c r="DB338" i="1"/>
  <c r="CZ338" i="1"/>
  <c r="CX338" i="1"/>
  <c r="CV338" i="1"/>
  <c r="CT338" i="1"/>
  <c r="CR338" i="1"/>
  <c r="CP338" i="1"/>
  <c r="CN338" i="1"/>
  <c r="CL338" i="1"/>
  <c r="CJ338" i="1"/>
  <c r="CH338" i="1"/>
  <c r="CF338" i="1"/>
  <c r="CD338" i="1"/>
  <c r="CB338" i="1"/>
  <c r="BX338" i="1"/>
  <c r="BV338" i="1"/>
  <c r="BT338" i="1"/>
  <c r="BR338" i="1"/>
  <c r="BP338" i="1"/>
  <c r="BN338" i="1"/>
  <c r="BL338" i="1"/>
  <c r="BJ338" i="1"/>
  <c r="BH338" i="1"/>
  <c r="DD337" i="1"/>
  <c r="DB337" i="1"/>
  <c r="CZ337" i="1"/>
  <c r="CX337" i="1"/>
  <c r="CV337" i="1"/>
  <c r="CT337" i="1"/>
  <c r="CR337" i="1"/>
  <c r="CP337" i="1"/>
  <c r="CN337" i="1"/>
  <c r="CL337" i="1"/>
  <c r="CJ337" i="1"/>
  <c r="CH337" i="1"/>
  <c r="CF337" i="1"/>
  <c r="CD337" i="1"/>
  <c r="CB337" i="1"/>
  <c r="BX337" i="1"/>
  <c r="BV337" i="1"/>
  <c r="BT337" i="1"/>
  <c r="BR337" i="1"/>
  <c r="BP337" i="1"/>
  <c r="BN337" i="1"/>
  <c r="BL337" i="1"/>
  <c r="BJ337" i="1"/>
  <c r="BH337" i="1"/>
  <c r="DD186" i="1"/>
  <c r="DB186" i="1"/>
  <c r="CZ186" i="1"/>
  <c r="CX186" i="1"/>
  <c r="CV186" i="1"/>
  <c r="CT186" i="1"/>
  <c r="CR186" i="1"/>
  <c r="CP186" i="1"/>
  <c r="CN186" i="1"/>
  <c r="CL186" i="1"/>
  <c r="CJ186" i="1"/>
  <c r="CH186" i="1"/>
  <c r="CF186" i="1"/>
  <c r="CD186" i="1"/>
  <c r="CB186" i="1"/>
  <c r="BX186" i="1"/>
  <c r="BV186" i="1"/>
  <c r="BT186" i="1"/>
  <c r="BR186" i="1"/>
  <c r="BP186" i="1"/>
  <c r="BN186" i="1"/>
  <c r="BL186" i="1"/>
  <c r="BJ186" i="1"/>
  <c r="BH186" i="1"/>
  <c r="DD245" i="1"/>
  <c r="DB245" i="1"/>
  <c r="CZ245" i="1"/>
  <c r="CX245" i="1"/>
  <c r="CV245" i="1"/>
  <c r="CT245" i="1"/>
  <c r="CR245" i="1"/>
  <c r="CP245" i="1"/>
  <c r="CN245" i="1"/>
  <c r="CL245" i="1"/>
  <c r="CJ245" i="1"/>
  <c r="CH245" i="1"/>
  <c r="CF245" i="1"/>
  <c r="CD245" i="1"/>
  <c r="CB245" i="1"/>
  <c r="BX245" i="1"/>
  <c r="BV245" i="1"/>
  <c r="BT245" i="1"/>
  <c r="BR245" i="1"/>
  <c r="BP245" i="1"/>
  <c r="BN245" i="1"/>
  <c r="BL245" i="1"/>
  <c r="BJ245" i="1"/>
  <c r="BH245" i="1"/>
  <c r="DD269" i="1"/>
  <c r="DB269" i="1"/>
  <c r="CZ269" i="1"/>
  <c r="CX269" i="1"/>
  <c r="CV269" i="1"/>
  <c r="CT269" i="1"/>
  <c r="CR269" i="1"/>
  <c r="CP269" i="1"/>
  <c r="CN269" i="1"/>
  <c r="CL269" i="1"/>
  <c r="CJ269" i="1"/>
  <c r="CH269" i="1"/>
  <c r="CF269" i="1"/>
  <c r="CD269" i="1"/>
  <c r="CB269" i="1"/>
  <c r="BX269" i="1"/>
  <c r="BV269" i="1"/>
  <c r="BT269" i="1"/>
  <c r="BR269" i="1"/>
  <c r="BP269" i="1"/>
  <c r="BN269" i="1"/>
  <c r="BL269" i="1"/>
  <c r="BJ269" i="1"/>
  <c r="BH269" i="1"/>
  <c r="DD168" i="1"/>
  <c r="DB168" i="1"/>
  <c r="CZ168" i="1"/>
  <c r="CX168" i="1"/>
  <c r="CV168" i="1"/>
  <c r="CT168" i="1"/>
  <c r="CR168" i="1"/>
  <c r="CP168" i="1"/>
  <c r="CN168" i="1"/>
  <c r="CL168" i="1"/>
  <c r="CJ168" i="1"/>
  <c r="CH168" i="1"/>
  <c r="CF168" i="1"/>
  <c r="CD168" i="1"/>
  <c r="CB168" i="1"/>
  <c r="BX168" i="1"/>
  <c r="BV168" i="1"/>
  <c r="BT168" i="1"/>
  <c r="BR168" i="1"/>
  <c r="BP168" i="1"/>
  <c r="BN168" i="1"/>
  <c r="BL168" i="1"/>
  <c r="BJ168" i="1"/>
  <c r="BH168" i="1"/>
  <c r="DD159" i="1"/>
  <c r="DB159" i="1"/>
  <c r="CZ159" i="1"/>
  <c r="CX159" i="1"/>
  <c r="CV159" i="1"/>
  <c r="CT159" i="1"/>
  <c r="CR159" i="1"/>
  <c r="CP159" i="1"/>
  <c r="CN159" i="1"/>
  <c r="CL159" i="1"/>
  <c r="CJ159" i="1"/>
  <c r="CH159" i="1"/>
  <c r="CF159" i="1"/>
  <c r="CD159" i="1"/>
  <c r="CB159" i="1"/>
  <c r="BX159" i="1"/>
  <c r="BV159" i="1"/>
  <c r="BT159" i="1"/>
  <c r="BR159" i="1"/>
  <c r="BP159" i="1"/>
  <c r="BN159" i="1"/>
  <c r="BL159" i="1"/>
  <c r="BJ159" i="1"/>
  <c r="BH159" i="1"/>
  <c r="DD150" i="1"/>
  <c r="DB150" i="1"/>
  <c r="CZ150" i="1"/>
  <c r="CX150" i="1"/>
  <c r="CV150" i="1"/>
  <c r="CT150" i="1"/>
  <c r="CR150" i="1"/>
  <c r="CP150" i="1"/>
  <c r="CN150" i="1"/>
  <c r="CL150" i="1"/>
  <c r="CJ150" i="1"/>
  <c r="CH150" i="1"/>
  <c r="CF150" i="1"/>
  <c r="CD150" i="1"/>
  <c r="CB150" i="1"/>
  <c r="BX150" i="1"/>
  <c r="BV150" i="1"/>
  <c r="BT150" i="1"/>
  <c r="BR150" i="1"/>
  <c r="BP150" i="1"/>
  <c r="BN150" i="1"/>
  <c r="BL150" i="1"/>
  <c r="BJ150" i="1"/>
  <c r="BH150" i="1"/>
  <c r="DD141" i="1"/>
  <c r="DB141" i="1"/>
  <c r="CZ141" i="1"/>
  <c r="CX141" i="1"/>
  <c r="CV141" i="1"/>
  <c r="CT141" i="1"/>
  <c r="CR141" i="1"/>
  <c r="CP141" i="1"/>
  <c r="CN141" i="1"/>
  <c r="CL141" i="1"/>
  <c r="CJ141" i="1"/>
  <c r="CH141" i="1"/>
  <c r="CF141" i="1"/>
  <c r="CD141" i="1"/>
  <c r="CB141" i="1"/>
  <c r="BX141" i="1"/>
  <c r="BV141" i="1"/>
  <c r="BT141" i="1"/>
  <c r="BR141" i="1"/>
  <c r="BP141" i="1"/>
  <c r="BN141" i="1"/>
  <c r="BL141" i="1"/>
  <c r="BJ141" i="1"/>
  <c r="BH141" i="1"/>
  <c r="DD131" i="1"/>
  <c r="DB131" i="1"/>
  <c r="CZ131" i="1"/>
  <c r="CX131" i="1"/>
  <c r="CV131" i="1"/>
  <c r="CT131" i="1"/>
  <c r="CR131" i="1"/>
  <c r="CP131" i="1"/>
  <c r="CN131" i="1"/>
  <c r="CL131" i="1"/>
  <c r="CJ131" i="1"/>
  <c r="CH131" i="1"/>
  <c r="CF131" i="1"/>
  <c r="CD131" i="1"/>
  <c r="CB131" i="1"/>
  <c r="BX131" i="1"/>
  <c r="BV131" i="1"/>
  <c r="BT131" i="1"/>
  <c r="BR131" i="1"/>
  <c r="BP131" i="1"/>
  <c r="BN131" i="1"/>
  <c r="BL131" i="1"/>
  <c r="BJ131" i="1"/>
  <c r="BH131" i="1"/>
  <c r="DD117" i="1"/>
  <c r="DB117" i="1"/>
  <c r="CZ117" i="1"/>
  <c r="CX117" i="1"/>
  <c r="CV117" i="1"/>
  <c r="CT117" i="1"/>
  <c r="CR117" i="1"/>
  <c r="CP117" i="1"/>
  <c r="CN117" i="1"/>
  <c r="CL117" i="1"/>
  <c r="CJ117" i="1"/>
  <c r="CH117" i="1"/>
  <c r="CF117" i="1"/>
  <c r="CD117" i="1"/>
  <c r="CB117" i="1"/>
  <c r="BX117" i="1"/>
  <c r="BV117" i="1"/>
  <c r="BT117" i="1"/>
  <c r="BR117" i="1"/>
  <c r="BP117" i="1"/>
  <c r="BN117" i="1"/>
  <c r="BL117" i="1"/>
  <c r="BJ117" i="1"/>
  <c r="BH117" i="1"/>
  <c r="DD112" i="1"/>
  <c r="DB112" i="1"/>
  <c r="CZ112" i="1"/>
  <c r="CX112" i="1"/>
  <c r="CV112" i="1"/>
  <c r="CT112" i="1"/>
  <c r="CR112" i="1"/>
  <c r="CP112" i="1"/>
  <c r="CN112" i="1"/>
  <c r="CL112" i="1"/>
  <c r="CJ112" i="1"/>
  <c r="CH112" i="1"/>
  <c r="CF112" i="1"/>
  <c r="CD112" i="1"/>
  <c r="CB112" i="1"/>
  <c r="BX112" i="1"/>
  <c r="BV112" i="1"/>
  <c r="BT112" i="1"/>
  <c r="BR112" i="1"/>
  <c r="BP112" i="1"/>
  <c r="BN112" i="1"/>
  <c r="BL112" i="1"/>
  <c r="BJ112" i="1"/>
  <c r="BH112" i="1"/>
  <c r="DD108" i="1"/>
  <c r="DB108" i="1"/>
  <c r="CZ108" i="1"/>
  <c r="CX108" i="1"/>
  <c r="CV108" i="1"/>
  <c r="CT108" i="1"/>
  <c r="CR108" i="1"/>
  <c r="CP108" i="1"/>
  <c r="CN108" i="1"/>
  <c r="CL108" i="1"/>
  <c r="CJ108" i="1"/>
  <c r="CH108" i="1"/>
  <c r="CF108" i="1"/>
  <c r="CD108" i="1"/>
  <c r="CB108" i="1"/>
  <c r="BX108" i="1"/>
  <c r="BV108" i="1"/>
  <c r="BT108" i="1"/>
  <c r="BR108" i="1"/>
  <c r="BP108" i="1"/>
  <c r="BN108" i="1"/>
  <c r="BL108" i="1"/>
  <c r="BJ108" i="1"/>
  <c r="BH108" i="1"/>
  <c r="DD107" i="1"/>
  <c r="DB107" i="1"/>
  <c r="CZ107" i="1"/>
  <c r="CX107" i="1"/>
  <c r="CV107" i="1"/>
  <c r="CT107" i="1"/>
  <c r="CR107" i="1"/>
  <c r="CP107" i="1"/>
  <c r="CN107" i="1"/>
  <c r="CL107" i="1"/>
  <c r="CJ107" i="1"/>
  <c r="CH107" i="1"/>
  <c r="CF107" i="1"/>
  <c r="CD107" i="1"/>
  <c r="CB107" i="1"/>
  <c r="BX107" i="1"/>
  <c r="BV107" i="1"/>
  <c r="BT107" i="1"/>
  <c r="BR107" i="1"/>
  <c r="BP107" i="1"/>
  <c r="BN107" i="1"/>
  <c r="BL107" i="1"/>
  <c r="BJ107" i="1"/>
  <c r="BH107" i="1"/>
  <c r="DD106" i="1"/>
  <c r="DB106" i="1"/>
  <c r="CZ106" i="1"/>
  <c r="CX106" i="1"/>
  <c r="CV106" i="1"/>
  <c r="CT106" i="1"/>
  <c r="CR106" i="1"/>
  <c r="CP106" i="1"/>
  <c r="CN106" i="1"/>
  <c r="CL106" i="1"/>
  <c r="CJ106" i="1"/>
  <c r="CH106" i="1"/>
  <c r="CF106" i="1"/>
  <c r="CD106" i="1"/>
  <c r="CB106" i="1"/>
  <c r="BX106" i="1"/>
  <c r="BV106" i="1"/>
  <c r="BT106" i="1"/>
  <c r="BR106" i="1"/>
  <c r="BP106" i="1"/>
  <c r="BN106" i="1"/>
  <c r="BL106" i="1"/>
  <c r="BJ106" i="1"/>
  <c r="BH106" i="1"/>
  <c r="DD94" i="1"/>
  <c r="DB94" i="1"/>
  <c r="CZ94" i="1"/>
  <c r="CX94" i="1"/>
  <c r="CV94" i="1"/>
  <c r="CT94" i="1"/>
  <c r="CR94" i="1"/>
  <c r="CP94" i="1"/>
  <c r="CN94" i="1"/>
  <c r="CL94" i="1"/>
  <c r="CJ94" i="1"/>
  <c r="CH94" i="1"/>
  <c r="CF94" i="1"/>
  <c r="CD94" i="1"/>
  <c r="CB94" i="1"/>
  <c r="BX94" i="1"/>
  <c r="BV94" i="1"/>
  <c r="BT94" i="1"/>
  <c r="BR94" i="1"/>
  <c r="BP94" i="1"/>
  <c r="BN94" i="1"/>
  <c r="BL94" i="1"/>
  <c r="BJ94" i="1"/>
  <c r="BH94" i="1"/>
  <c r="DD90" i="1"/>
  <c r="DB90" i="1"/>
  <c r="CZ90" i="1"/>
  <c r="CX90" i="1"/>
  <c r="CV90" i="1"/>
  <c r="CT90" i="1"/>
  <c r="CR90" i="1"/>
  <c r="CP90" i="1"/>
  <c r="CN90" i="1"/>
  <c r="CL90" i="1"/>
  <c r="CJ90" i="1"/>
  <c r="CH90" i="1"/>
  <c r="CF90" i="1"/>
  <c r="CD90" i="1"/>
  <c r="CB90" i="1"/>
  <c r="BX90" i="1"/>
  <c r="BV90" i="1"/>
  <c r="BT90" i="1"/>
  <c r="BR90" i="1"/>
  <c r="BP90" i="1"/>
  <c r="BN90" i="1"/>
  <c r="BL90" i="1"/>
  <c r="BJ90" i="1"/>
  <c r="BH90" i="1"/>
  <c r="DD86" i="1"/>
  <c r="DB86" i="1"/>
  <c r="CZ86" i="1"/>
  <c r="CX86" i="1"/>
  <c r="CV86" i="1"/>
  <c r="CT86" i="1"/>
  <c r="CR86" i="1"/>
  <c r="CP86" i="1"/>
  <c r="CN86" i="1"/>
  <c r="CL86" i="1"/>
  <c r="CJ86" i="1"/>
  <c r="CH86" i="1"/>
  <c r="CF86" i="1"/>
  <c r="CD86" i="1"/>
  <c r="CB86" i="1"/>
  <c r="BX86" i="1"/>
  <c r="BV86" i="1"/>
  <c r="BT86" i="1"/>
  <c r="BR86" i="1"/>
  <c r="BP86" i="1"/>
  <c r="BN86" i="1"/>
  <c r="BL86" i="1"/>
  <c r="BJ86" i="1"/>
  <c r="BH86" i="1"/>
  <c r="DD80" i="1"/>
  <c r="DB80" i="1"/>
  <c r="CZ80" i="1"/>
  <c r="CX80" i="1"/>
  <c r="CV80" i="1"/>
  <c r="CT80" i="1"/>
  <c r="CR80" i="1"/>
  <c r="CP80" i="1"/>
  <c r="CN80" i="1"/>
  <c r="CL80" i="1"/>
  <c r="CJ80" i="1"/>
  <c r="CH80" i="1"/>
  <c r="CF80" i="1"/>
  <c r="CD80" i="1"/>
  <c r="CB80" i="1"/>
  <c r="BX80" i="1"/>
  <c r="BV80" i="1"/>
  <c r="BT80" i="1"/>
  <c r="BR80" i="1"/>
  <c r="BP80" i="1"/>
  <c r="BN80" i="1"/>
  <c r="BL80" i="1"/>
  <c r="BJ80" i="1"/>
  <c r="BH80" i="1"/>
  <c r="DD73" i="1"/>
  <c r="DB73" i="1"/>
  <c r="CZ73" i="1"/>
  <c r="CX73" i="1"/>
  <c r="CV73" i="1"/>
  <c r="CT73" i="1"/>
  <c r="CR73" i="1"/>
  <c r="CP73" i="1"/>
  <c r="CN73" i="1"/>
  <c r="CL73" i="1"/>
  <c r="CJ73" i="1"/>
  <c r="CH73" i="1"/>
  <c r="CF73" i="1"/>
  <c r="CD73" i="1"/>
  <c r="CB73" i="1"/>
  <c r="BX73" i="1"/>
  <c r="BV73" i="1"/>
  <c r="BT73" i="1"/>
  <c r="BR73" i="1"/>
  <c r="BP73" i="1"/>
  <c r="BN73" i="1"/>
  <c r="BL73" i="1"/>
  <c r="BJ73" i="1"/>
  <c r="BH73" i="1"/>
  <c r="DD71" i="1"/>
  <c r="DB71" i="1"/>
  <c r="CZ71" i="1"/>
  <c r="CX71" i="1"/>
  <c r="CV71" i="1"/>
  <c r="CT71" i="1"/>
  <c r="CR71" i="1"/>
  <c r="CP71" i="1"/>
  <c r="CN71" i="1"/>
  <c r="CL71" i="1"/>
  <c r="CJ71" i="1"/>
  <c r="CH71" i="1"/>
  <c r="CF71" i="1"/>
  <c r="CD71" i="1"/>
  <c r="CB71" i="1"/>
  <c r="BX71" i="1"/>
  <c r="BV71" i="1"/>
  <c r="BT71" i="1"/>
  <c r="BR71" i="1"/>
  <c r="BP71" i="1"/>
  <c r="BN71" i="1"/>
  <c r="BL71" i="1"/>
  <c r="BJ71" i="1"/>
  <c r="BH71" i="1"/>
  <c r="DD70" i="1"/>
  <c r="DB70" i="1"/>
  <c r="CZ70" i="1"/>
  <c r="CX70" i="1"/>
  <c r="CV70" i="1"/>
  <c r="CT70" i="1"/>
  <c r="CR70" i="1"/>
  <c r="CP70" i="1"/>
  <c r="CN70" i="1"/>
  <c r="CL70" i="1"/>
  <c r="CJ70" i="1"/>
  <c r="CH70" i="1"/>
  <c r="CF70" i="1"/>
  <c r="CD70" i="1"/>
  <c r="CB70" i="1"/>
  <c r="BX70" i="1"/>
  <c r="BV70" i="1"/>
  <c r="BT70" i="1"/>
  <c r="BR70" i="1"/>
  <c r="BP70" i="1"/>
  <c r="BN70" i="1"/>
  <c r="BL70" i="1"/>
  <c r="BJ70" i="1"/>
  <c r="BH70" i="1"/>
  <c r="DD69" i="1"/>
  <c r="DB69" i="1"/>
  <c r="CZ69" i="1"/>
  <c r="CX69" i="1"/>
  <c r="CV69" i="1"/>
  <c r="CT69" i="1"/>
  <c r="CR69" i="1"/>
  <c r="CP69" i="1"/>
  <c r="CN69" i="1"/>
  <c r="CL69" i="1"/>
  <c r="CJ69" i="1"/>
  <c r="CH69" i="1"/>
  <c r="CF69" i="1"/>
  <c r="CD69" i="1"/>
  <c r="CB69" i="1"/>
  <c r="BX69" i="1"/>
  <c r="BV69" i="1"/>
  <c r="BT69" i="1"/>
  <c r="BR69" i="1"/>
  <c r="BP69" i="1"/>
  <c r="BN69" i="1"/>
  <c r="BL69" i="1"/>
  <c r="BJ69" i="1"/>
  <c r="BH69" i="1"/>
  <c r="DD66" i="1"/>
  <c r="DB66" i="1"/>
  <c r="CZ66" i="1"/>
  <c r="CX66" i="1"/>
  <c r="CV66" i="1"/>
  <c r="CT66" i="1"/>
  <c r="CR66" i="1"/>
  <c r="CP66" i="1"/>
  <c r="CN66" i="1"/>
  <c r="CL66" i="1"/>
  <c r="CJ66" i="1"/>
  <c r="CH66" i="1"/>
  <c r="CF66" i="1"/>
  <c r="CD66" i="1"/>
  <c r="CB66" i="1"/>
  <c r="BX66" i="1"/>
  <c r="BV66" i="1"/>
  <c r="BT66" i="1"/>
  <c r="BR66" i="1"/>
  <c r="BP66" i="1"/>
  <c r="BN66" i="1"/>
  <c r="BL66" i="1"/>
  <c r="BJ66" i="1"/>
  <c r="BH66" i="1"/>
  <c r="DD63" i="1"/>
  <c r="DB63" i="1"/>
  <c r="CZ63" i="1"/>
  <c r="CX63" i="1"/>
  <c r="CV63" i="1"/>
  <c r="CT63" i="1"/>
  <c r="CR63" i="1"/>
  <c r="CP63" i="1"/>
  <c r="CN63" i="1"/>
  <c r="CL63" i="1"/>
  <c r="CJ63" i="1"/>
  <c r="CH63" i="1"/>
  <c r="CF63" i="1"/>
  <c r="CD63" i="1"/>
  <c r="CB63" i="1"/>
  <c r="BX63" i="1"/>
  <c r="BV63" i="1"/>
  <c r="BT63" i="1"/>
  <c r="BR63" i="1"/>
  <c r="BP63" i="1"/>
  <c r="BN63" i="1"/>
  <c r="BL63" i="1"/>
  <c r="BJ63" i="1"/>
  <c r="BH63" i="1"/>
  <c r="DD60" i="1"/>
  <c r="DB60" i="1"/>
  <c r="CZ60" i="1"/>
  <c r="CX60" i="1"/>
  <c r="CV60" i="1"/>
  <c r="CT60" i="1"/>
  <c r="CR60" i="1"/>
  <c r="CP60" i="1"/>
  <c r="CN60" i="1"/>
  <c r="CL60" i="1"/>
  <c r="CJ60" i="1"/>
  <c r="CH60" i="1"/>
  <c r="CF60" i="1"/>
  <c r="CD60" i="1"/>
  <c r="CB60" i="1"/>
  <c r="BX60" i="1"/>
  <c r="BV60" i="1"/>
  <c r="BT60" i="1"/>
  <c r="BR60" i="1"/>
  <c r="BP60" i="1"/>
  <c r="BN60" i="1"/>
  <c r="BL60" i="1"/>
  <c r="BJ60" i="1"/>
  <c r="BH60" i="1"/>
  <c r="DD57" i="1"/>
  <c r="DB57" i="1"/>
  <c r="CZ57" i="1"/>
  <c r="CX57" i="1"/>
  <c r="CV57" i="1"/>
  <c r="CT57" i="1"/>
  <c r="CR57" i="1"/>
  <c r="CP57" i="1"/>
  <c r="CN57" i="1"/>
  <c r="CL57" i="1"/>
  <c r="CJ57" i="1"/>
  <c r="CH57" i="1"/>
  <c r="CF57" i="1"/>
  <c r="CD57" i="1"/>
  <c r="CB57" i="1"/>
  <c r="BX57" i="1"/>
  <c r="BV57" i="1"/>
  <c r="BT57" i="1"/>
  <c r="BR57" i="1"/>
  <c r="BP57" i="1"/>
  <c r="BN57" i="1"/>
  <c r="BL57" i="1"/>
  <c r="BJ57" i="1"/>
  <c r="BH57" i="1"/>
  <c r="DD54" i="1"/>
  <c r="DB54" i="1"/>
  <c r="CZ54" i="1"/>
  <c r="CX54" i="1"/>
  <c r="CV54" i="1"/>
  <c r="CT54" i="1"/>
  <c r="CR54" i="1"/>
  <c r="CP54" i="1"/>
  <c r="CN54" i="1"/>
  <c r="CL54" i="1"/>
  <c r="CJ54" i="1"/>
  <c r="CH54" i="1"/>
  <c r="CF54" i="1"/>
  <c r="CD54" i="1"/>
  <c r="CB54" i="1"/>
  <c r="BX54" i="1"/>
  <c r="BV54" i="1"/>
  <c r="BT54" i="1"/>
  <c r="BR54" i="1"/>
  <c r="BP54" i="1"/>
  <c r="BN54" i="1"/>
  <c r="BL54" i="1"/>
  <c r="BJ54" i="1"/>
  <c r="BH54" i="1"/>
  <c r="DD51" i="1"/>
  <c r="DB51" i="1"/>
  <c r="CZ51" i="1"/>
  <c r="CX51" i="1"/>
  <c r="CV51" i="1"/>
  <c r="CT51" i="1"/>
  <c r="CR51" i="1"/>
  <c r="CP51" i="1"/>
  <c r="CN51" i="1"/>
  <c r="CL51" i="1"/>
  <c r="CJ51" i="1"/>
  <c r="CH51" i="1"/>
  <c r="CF51" i="1"/>
  <c r="CD51" i="1"/>
  <c r="CB51" i="1"/>
  <c r="BX51" i="1"/>
  <c r="BV51" i="1"/>
  <c r="BT51" i="1"/>
  <c r="BR51" i="1"/>
  <c r="BP51" i="1"/>
  <c r="BN51" i="1"/>
  <c r="BL51" i="1"/>
  <c r="BJ51" i="1"/>
  <c r="BH51" i="1"/>
  <c r="DD48" i="1"/>
  <c r="DB48" i="1"/>
  <c r="CZ48" i="1"/>
  <c r="CX48" i="1"/>
  <c r="CV48" i="1"/>
  <c r="CT48" i="1"/>
  <c r="CR48" i="1"/>
  <c r="CP48" i="1"/>
  <c r="CN48" i="1"/>
  <c r="CL48" i="1"/>
  <c r="CJ48" i="1"/>
  <c r="CH48" i="1"/>
  <c r="CF48" i="1"/>
  <c r="CD48" i="1"/>
  <c r="CB48" i="1"/>
  <c r="BX48" i="1"/>
  <c r="BV48" i="1"/>
  <c r="BT48" i="1"/>
  <c r="BR48" i="1"/>
  <c r="BP48" i="1"/>
  <c r="BN48" i="1"/>
  <c r="BL48" i="1"/>
  <c r="BJ48" i="1"/>
  <c r="BH48" i="1"/>
  <c r="DD47" i="1"/>
  <c r="DB47" i="1"/>
  <c r="CZ47" i="1"/>
  <c r="CX47" i="1"/>
  <c r="CV47" i="1"/>
  <c r="CT47" i="1"/>
  <c r="CR47" i="1"/>
  <c r="CP47" i="1"/>
  <c r="CN47" i="1"/>
  <c r="CL47" i="1"/>
  <c r="CJ47" i="1"/>
  <c r="CH47" i="1"/>
  <c r="CF47" i="1"/>
  <c r="CD47" i="1"/>
  <c r="CB47" i="1"/>
  <c r="BX47" i="1"/>
  <c r="BV47" i="1"/>
  <c r="BT47" i="1"/>
  <c r="BR47" i="1"/>
  <c r="BP47" i="1"/>
  <c r="BN47" i="1"/>
  <c r="BL47" i="1"/>
  <c r="BJ47" i="1"/>
  <c r="BH47" i="1"/>
  <c r="DD46" i="1"/>
  <c r="DB46" i="1"/>
  <c r="CZ46" i="1"/>
  <c r="CX46" i="1"/>
  <c r="CV46" i="1"/>
  <c r="CT46" i="1"/>
  <c r="CR46" i="1"/>
  <c r="CP46" i="1"/>
  <c r="CN46" i="1"/>
  <c r="CL46" i="1"/>
  <c r="CJ46" i="1"/>
  <c r="CH46" i="1"/>
  <c r="CF46" i="1"/>
  <c r="CD46" i="1"/>
  <c r="CB46" i="1"/>
  <c r="BX46" i="1"/>
  <c r="BV46" i="1"/>
  <c r="BT46" i="1"/>
  <c r="BR46" i="1"/>
  <c r="BP46" i="1"/>
  <c r="BN46" i="1"/>
  <c r="BL46" i="1"/>
  <c r="BJ46" i="1"/>
  <c r="BH46" i="1"/>
  <c r="DD45" i="1"/>
  <c r="DB45" i="1"/>
  <c r="CZ45" i="1"/>
  <c r="CX45" i="1"/>
  <c r="CV45" i="1"/>
  <c r="CT45" i="1"/>
  <c r="CR45" i="1"/>
  <c r="CP45" i="1"/>
  <c r="CN45" i="1"/>
  <c r="CL45" i="1"/>
  <c r="CJ45" i="1"/>
  <c r="CH45" i="1"/>
  <c r="CF45" i="1"/>
  <c r="CD45" i="1"/>
  <c r="CB45" i="1"/>
  <c r="BX45" i="1"/>
  <c r="BV45" i="1"/>
  <c r="BT45" i="1"/>
  <c r="BR45" i="1"/>
  <c r="BP45" i="1"/>
  <c r="BN45" i="1"/>
  <c r="BL45" i="1"/>
  <c r="BJ45" i="1"/>
  <c r="BH45" i="1"/>
  <c r="DD42" i="1"/>
  <c r="DB42" i="1"/>
  <c r="CZ42" i="1"/>
  <c r="CX42" i="1"/>
  <c r="CV42" i="1"/>
  <c r="CT42" i="1"/>
  <c r="CR42" i="1"/>
  <c r="CP42" i="1"/>
  <c r="CN42" i="1"/>
  <c r="CL42" i="1"/>
  <c r="CJ42" i="1"/>
  <c r="CH42" i="1"/>
  <c r="CF42" i="1"/>
  <c r="CD42" i="1"/>
  <c r="CB42" i="1"/>
  <c r="BX42" i="1"/>
  <c r="BV42" i="1"/>
  <c r="BT42" i="1"/>
  <c r="BR42" i="1"/>
  <c r="BP42" i="1"/>
  <c r="BN42" i="1"/>
  <c r="BL42" i="1"/>
  <c r="BJ42" i="1"/>
  <c r="BH42" i="1"/>
  <c r="DD41" i="1"/>
  <c r="DB41" i="1"/>
  <c r="CZ41" i="1"/>
  <c r="CX41" i="1"/>
  <c r="CV41" i="1"/>
  <c r="CT41" i="1"/>
  <c r="CR41" i="1"/>
  <c r="CP41" i="1"/>
  <c r="CN41" i="1"/>
  <c r="CL41" i="1"/>
  <c r="CJ41" i="1"/>
  <c r="CH41" i="1"/>
  <c r="CF41" i="1"/>
  <c r="CD41" i="1"/>
  <c r="CB41" i="1"/>
  <c r="BX41" i="1"/>
  <c r="BV41" i="1"/>
  <c r="BT41" i="1"/>
  <c r="BR41" i="1"/>
  <c r="BP41" i="1"/>
  <c r="BN41" i="1"/>
  <c r="BL41" i="1"/>
  <c r="BJ41" i="1"/>
  <c r="BH41" i="1"/>
  <c r="DD40" i="1"/>
  <c r="DB40" i="1"/>
  <c r="CZ40" i="1"/>
  <c r="CX40" i="1"/>
  <c r="CV40" i="1"/>
  <c r="CT40" i="1"/>
  <c r="CR40" i="1"/>
  <c r="CP40" i="1"/>
  <c r="CN40" i="1"/>
  <c r="CL40" i="1"/>
  <c r="CJ40" i="1"/>
  <c r="CH40" i="1"/>
  <c r="CF40" i="1"/>
  <c r="CD40" i="1"/>
  <c r="CB40" i="1"/>
  <c r="BX40" i="1"/>
  <c r="BV40" i="1"/>
  <c r="BT40" i="1"/>
  <c r="BR40" i="1"/>
  <c r="BP40" i="1"/>
  <c r="BN40" i="1"/>
  <c r="BL40" i="1"/>
  <c r="BJ40" i="1"/>
  <c r="BH40" i="1"/>
  <c r="DD39" i="1"/>
  <c r="DB39" i="1"/>
  <c r="CZ39" i="1"/>
  <c r="CX39" i="1"/>
  <c r="CV39" i="1"/>
  <c r="CT39" i="1"/>
  <c r="CR39" i="1"/>
  <c r="CP39" i="1"/>
  <c r="CN39" i="1"/>
  <c r="CL39" i="1"/>
  <c r="CJ39" i="1"/>
  <c r="CH39" i="1"/>
  <c r="CF39" i="1"/>
  <c r="CD39" i="1"/>
  <c r="CB39" i="1"/>
  <c r="BX39" i="1"/>
  <c r="BV39" i="1"/>
  <c r="BT39" i="1"/>
  <c r="BR39" i="1"/>
  <c r="BP39" i="1"/>
  <c r="BN39" i="1"/>
  <c r="BL39" i="1"/>
  <c r="BJ39" i="1"/>
  <c r="BH39" i="1"/>
  <c r="DD36" i="1"/>
  <c r="DB36" i="1"/>
  <c r="CZ36" i="1"/>
  <c r="CX36" i="1"/>
  <c r="CV36" i="1"/>
  <c r="CT36" i="1"/>
  <c r="CR36" i="1"/>
  <c r="CP36" i="1"/>
  <c r="CN36" i="1"/>
  <c r="CL36" i="1"/>
  <c r="CJ36" i="1"/>
  <c r="CH36" i="1"/>
  <c r="CF36" i="1"/>
  <c r="CD36" i="1"/>
  <c r="CB36" i="1"/>
  <c r="BX36" i="1"/>
  <c r="BV36" i="1"/>
  <c r="BT36" i="1"/>
  <c r="BR36" i="1"/>
  <c r="BP36" i="1"/>
  <c r="BN36" i="1"/>
  <c r="BL36" i="1"/>
  <c r="BJ36" i="1"/>
  <c r="BH36" i="1"/>
  <c r="DD35" i="1"/>
  <c r="DB35" i="1"/>
  <c r="CZ35" i="1"/>
  <c r="CX35" i="1"/>
  <c r="CV35" i="1"/>
  <c r="CT35" i="1"/>
  <c r="CR35" i="1"/>
  <c r="CP35" i="1"/>
  <c r="CN35" i="1"/>
  <c r="CL35" i="1"/>
  <c r="CJ35" i="1"/>
  <c r="CH35" i="1"/>
  <c r="CF35" i="1"/>
  <c r="CD35" i="1"/>
  <c r="CB35" i="1"/>
  <c r="BX35" i="1"/>
  <c r="BV35" i="1"/>
  <c r="BT35" i="1"/>
  <c r="BR35" i="1"/>
  <c r="BP35" i="1"/>
  <c r="BN35" i="1"/>
  <c r="BL35" i="1"/>
  <c r="BJ35" i="1"/>
  <c r="BH35" i="1"/>
  <c r="DD34" i="1"/>
  <c r="DB34" i="1"/>
  <c r="CZ34" i="1"/>
  <c r="CX34" i="1"/>
  <c r="CV34" i="1"/>
  <c r="CT34" i="1"/>
  <c r="CR34" i="1"/>
  <c r="CP34" i="1"/>
  <c r="CN34" i="1"/>
  <c r="CL34" i="1"/>
  <c r="CJ34" i="1"/>
  <c r="CH34" i="1"/>
  <c r="CF34" i="1"/>
  <c r="CD34" i="1"/>
  <c r="CB34" i="1"/>
  <c r="BX34" i="1"/>
  <c r="BV34" i="1"/>
  <c r="BT34" i="1"/>
  <c r="BR34" i="1"/>
  <c r="BP34" i="1"/>
  <c r="BN34" i="1"/>
  <c r="BL34" i="1"/>
  <c r="BJ34" i="1"/>
  <c r="BH34" i="1"/>
  <c r="DD33" i="1"/>
  <c r="DB33" i="1"/>
  <c r="CZ33" i="1"/>
  <c r="CX33" i="1"/>
  <c r="CV33" i="1"/>
  <c r="CT33" i="1"/>
  <c r="CR33" i="1"/>
  <c r="CP33" i="1"/>
  <c r="CN33" i="1"/>
  <c r="CL33" i="1"/>
  <c r="CJ33" i="1"/>
  <c r="CH33" i="1"/>
  <c r="CF33" i="1"/>
  <c r="CD33" i="1"/>
  <c r="CB33" i="1"/>
  <c r="BX33" i="1"/>
  <c r="BV33" i="1"/>
  <c r="BT33" i="1"/>
  <c r="BR33" i="1"/>
  <c r="BP33" i="1"/>
  <c r="BN33" i="1"/>
  <c r="BL33" i="1"/>
  <c r="BJ33" i="1"/>
  <c r="BH33" i="1"/>
  <c r="DD11" i="1"/>
  <c r="DB11" i="1"/>
  <c r="CZ11" i="1"/>
  <c r="CX11" i="1"/>
  <c r="CV11" i="1"/>
  <c r="CT11" i="1"/>
  <c r="CR11" i="1"/>
  <c r="CP11" i="1"/>
  <c r="CN11" i="1"/>
  <c r="CL11" i="1"/>
  <c r="CJ11" i="1"/>
  <c r="CH11" i="1"/>
  <c r="CF11" i="1"/>
  <c r="CD11" i="1"/>
  <c r="CB11" i="1"/>
  <c r="BX11" i="1"/>
  <c r="BV11" i="1"/>
  <c r="BT11" i="1"/>
  <c r="BR11" i="1"/>
  <c r="BP11" i="1"/>
  <c r="BN11" i="1"/>
  <c r="BL11" i="1"/>
  <c r="BJ11" i="1"/>
  <c r="BH11" i="1"/>
  <c r="DD321" i="1"/>
  <c r="DB321" i="1"/>
  <c r="CZ321" i="1"/>
  <c r="CX321" i="1"/>
  <c r="CV321" i="1"/>
  <c r="CT321" i="1"/>
  <c r="CR321" i="1"/>
  <c r="CP321" i="1"/>
  <c r="CN321" i="1"/>
  <c r="CL321" i="1"/>
  <c r="CJ321" i="1"/>
  <c r="CH321" i="1"/>
  <c r="CF321" i="1"/>
  <c r="CD321" i="1"/>
  <c r="CB321" i="1"/>
  <c r="BX321" i="1"/>
  <c r="BV321" i="1"/>
  <c r="BT321" i="1"/>
  <c r="BR321" i="1"/>
  <c r="BP321" i="1"/>
  <c r="BN321" i="1"/>
  <c r="BL321" i="1"/>
  <c r="BJ321" i="1"/>
  <c r="BH321" i="1"/>
  <c r="DD328" i="1"/>
  <c r="DB328" i="1"/>
  <c r="CZ328" i="1"/>
  <c r="CX328" i="1"/>
  <c r="CV328" i="1"/>
  <c r="CT328" i="1"/>
  <c r="CR328" i="1"/>
  <c r="CP328" i="1"/>
  <c r="CN328" i="1"/>
  <c r="CL328" i="1"/>
  <c r="CJ328" i="1"/>
  <c r="CH328" i="1"/>
  <c r="CF328" i="1"/>
  <c r="CD328" i="1"/>
  <c r="CB328" i="1"/>
  <c r="BX328" i="1"/>
  <c r="BV328" i="1"/>
  <c r="BT328" i="1"/>
  <c r="BR328" i="1"/>
  <c r="BP328" i="1"/>
  <c r="BN328" i="1"/>
  <c r="BL328" i="1"/>
  <c r="BJ328" i="1"/>
  <c r="BH328" i="1"/>
  <c r="DD264" i="1"/>
  <c r="DB264" i="1"/>
  <c r="CZ264" i="1"/>
  <c r="CX264" i="1"/>
  <c r="CV264" i="1"/>
  <c r="CT264" i="1"/>
  <c r="CR264" i="1"/>
  <c r="CP264" i="1"/>
  <c r="CN264" i="1"/>
  <c r="CL264" i="1"/>
  <c r="CJ264" i="1"/>
  <c r="CH264" i="1"/>
  <c r="CF264" i="1"/>
  <c r="CD264" i="1"/>
  <c r="CB264" i="1"/>
  <c r="BX264" i="1"/>
  <c r="BV264" i="1"/>
  <c r="BT264" i="1"/>
  <c r="BR264" i="1"/>
  <c r="BP264" i="1"/>
  <c r="BN264" i="1"/>
  <c r="BL264" i="1"/>
  <c r="BJ264" i="1"/>
  <c r="BH264" i="1"/>
  <c r="DD263" i="1"/>
  <c r="DB263" i="1"/>
  <c r="CZ263" i="1"/>
  <c r="CX263" i="1"/>
  <c r="CV263" i="1"/>
  <c r="CT263" i="1"/>
  <c r="CR263" i="1"/>
  <c r="CP263" i="1"/>
  <c r="CN263" i="1"/>
  <c r="CL263" i="1"/>
  <c r="CJ263" i="1"/>
  <c r="CH263" i="1"/>
  <c r="CF263" i="1"/>
  <c r="CD263" i="1"/>
  <c r="CB263" i="1"/>
  <c r="BX263" i="1"/>
  <c r="BV263" i="1"/>
  <c r="BT263" i="1"/>
  <c r="BR263" i="1"/>
  <c r="BP263" i="1"/>
  <c r="BN263" i="1"/>
  <c r="BL263" i="1"/>
  <c r="BJ263" i="1"/>
  <c r="BH263" i="1"/>
  <c r="DD262" i="1"/>
  <c r="DB262" i="1"/>
  <c r="CZ262" i="1"/>
  <c r="CX262" i="1"/>
  <c r="CV262" i="1"/>
  <c r="CT262" i="1"/>
  <c r="CR262" i="1"/>
  <c r="CP262" i="1"/>
  <c r="CN262" i="1"/>
  <c r="CL262" i="1"/>
  <c r="CJ262" i="1"/>
  <c r="CH262" i="1"/>
  <c r="CF262" i="1"/>
  <c r="CD262" i="1"/>
  <c r="CB262" i="1"/>
  <c r="BX262" i="1"/>
  <c r="BV262" i="1"/>
  <c r="BT262" i="1"/>
  <c r="BR262" i="1"/>
  <c r="BP262" i="1"/>
  <c r="BN262" i="1"/>
  <c r="BL262" i="1"/>
  <c r="BJ262" i="1"/>
  <c r="BH262" i="1"/>
  <c r="DD261" i="1"/>
  <c r="DB261" i="1"/>
  <c r="CZ261" i="1"/>
  <c r="CX261" i="1"/>
  <c r="CV261" i="1"/>
  <c r="CT261" i="1"/>
  <c r="CR261" i="1"/>
  <c r="CP261" i="1"/>
  <c r="CN261" i="1"/>
  <c r="CL261" i="1"/>
  <c r="CJ261" i="1"/>
  <c r="CH261" i="1"/>
  <c r="CF261" i="1"/>
  <c r="CD261" i="1"/>
  <c r="CB261" i="1"/>
  <c r="BX261" i="1"/>
  <c r="BV261" i="1"/>
  <c r="BT261" i="1"/>
  <c r="BR261" i="1"/>
  <c r="BP261" i="1"/>
  <c r="BN261" i="1"/>
  <c r="BL261" i="1"/>
  <c r="BJ261" i="1"/>
  <c r="BH261" i="1"/>
  <c r="DD260" i="1"/>
  <c r="DB260" i="1"/>
  <c r="CZ260" i="1"/>
  <c r="CX260" i="1"/>
  <c r="CV260" i="1"/>
  <c r="CT260" i="1"/>
  <c r="CR260" i="1"/>
  <c r="CP260" i="1"/>
  <c r="CN260" i="1"/>
  <c r="CL260" i="1"/>
  <c r="CJ260" i="1"/>
  <c r="CH260" i="1"/>
  <c r="CF260" i="1"/>
  <c r="CD260" i="1"/>
  <c r="CB260" i="1"/>
  <c r="BX260" i="1"/>
  <c r="BV260" i="1"/>
  <c r="BT260" i="1"/>
  <c r="BR260" i="1"/>
  <c r="BP260" i="1"/>
  <c r="BN260" i="1"/>
  <c r="BL260" i="1"/>
  <c r="BJ260" i="1"/>
  <c r="BH260" i="1"/>
  <c r="DD259" i="1"/>
  <c r="DB259" i="1"/>
  <c r="CZ259" i="1"/>
  <c r="CX259" i="1"/>
  <c r="CV259" i="1"/>
  <c r="CT259" i="1"/>
  <c r="CR259" i="1"/>
  <c r="CP259" i="1"/>
  <c r="CN259" i="1"/>
  <c r="CL259" i="1"/>
  <c r="CJ259" i="1"/>
  <c r="CH259" i="1"/>
  <c r="CF259" i="1"/>
  <c r="CD259" i="1"/>
  <c r="CB259" i="1"/>
  <c r="BX259" i="1"/>
  <c r="BV259" i="1"/>
  <c r="BT259" i="1"/>
  <c r="BR259" i="1"/>
  <c r="BP259" i="1"/>
  <c r="BN259" i="1"/>
  <c r="BL259" i="1"/>
  <c r="BJ259" i="1"/>
  <c r="BH259" i="1"/>
  <c r="DD258" i="1"/>
  <c r="DB258" i="1"/>
  <c r="CZ258" i="1"/>
  <c r="CX258" i="1"/>
  <c r="CV258" i="1"/>
  <c r="CT258" i="1"/>
  <c r="CR258" i="1"/>
  <c r="CP258" i="1"/>
  <c r="CN258" i="1"/>
  <c r="CL258" i="1"/>
  <c r="CJ258" i="1"/>
  <c r="CH258" i="1"/>
  <c r="CF258" i="1"/>
  <c r="CD258" i="1"/>
  <c r="CB258" i="1"/>
  <c r="BX258" i="1"/>
  <c r="BV258" i="1"/>
  <c r="BT258" i="1"/>
  <c r="BR258" i="1"/>
  <c r="BP258" i="1"/>
  <c r="BN258" i="1"/>
  <c r="BL258" i="1"/>
  <c r="BJ258" i="1"/>
  <c r="BH258" i="1"/>
  <c r="DD257" i="1"/>
  <c r="DB257" i="1"/>
  <c r="CZ257" i="1"/>
  <c r="CX257" i="1"/>
  <c r="CV257" i="1"/>
  <c r="CT257" i="1"/>
  <c r="CR257" i="1"/>
  <c r="CP257" i="1"/>
  <c r="CN257" i="1"/>
  <c r="CL257" i="1"/>
  <c r="CJ257" i="1"/>
  <c r="CH257" i="1"/>
  <c r="CF257" i="1"/>
  <c r="CD257" i="1"/>
  <c r="CB257" i="1"/>
  <c r="BX257" i="1"/>
  <c r="BV257" i="1"/>
  <c r="BT257" i="1"/>
  <c r="BR257" i="1"/>
  <c r="BP257" i="1"/>
  <c r="BN257" i="1"/>
  <c r="BL257" i="1"/>
  <c r="BJ257" i="1"/>
  <c r="BH257" i="1"/>
  <c r="DD192" i="1"/>
  <c r="DB192" i="1"/>
  <c r="CZ192" i="1"/>
  <c r="CX192" i="1"/>
  <c r="CV192" i="1"/>
  <c r="CT192" i="1"/>
  <c r="CR192" i="1"/>
  <c r="CP192" i="1"/>
  <c r="CN192" i="1"/>
  <c r="CL192" i="1"/>
  <c r="CJ192" i="1"/>
  <c r="CH192" i="1"/>
  <c r="CF192" i="1"/>
  <c r="CD192" i="1"/>
  <c r="CB192" i="1"/>
  <c r="BX192" i="1"/>
  <c r="BV192" i="1"/>
  <c r="BT192" i="1"/>
  <c r="BR192" i="1"/>
  <c r="BP192" i="1"/>
  <c r="BN192" i="1"/>
  <c r="BL192" i="1"/>
  <c r="BJ192" i="1"/>
  <c r="BH192" i="1"/>
  <c r="DD190" i="1"/>
  <c r="DB190" i="1"/>
  <c r="CZ190" i="1"/>
  <c r="CX190" i="1"/>
  <c r="CV190" i="1"/>
  <c r="CT190" i="1"/>
  <c r="CR190" i="1"/>
  <c r="CP190" i="1"/>
  <c r="CN190" i="1"/>
  <c r="CL190" i="1"/>
  <c r="CJ190" i="1"/>
  <c r="CH190" i="1"/>
  <c r="CF190" i="1"/>
  <c r="CD190" i="1"/>
  <c r="CB190" i="1"/>
  <c r="BX190" i="1"/>
  <c r="BV190" i="1"/>
  <c r="BT190" i="1"/>
  <c r="BR190" i="1"/>
  <c r="BP190" i="1"/>
  <c r="BN190" i="1"/>
  <c r="BL190" i="1"/>
  <c r="BJ190" i="1"/>
  <c r="BH190" i="1"/>
  <c r="DD187" i="1"/>
  <c r="DB187" i="1"/>
  <c r="CZ187" i="1"/>
  <c r="CX187" i="1"/>
  <c r="CV187" i="1"/>
  <c r="CT187" i="1"/>
  <c r="CR187" i="1"/>
  <c r="CP187" i="1"/>
  <c r="CN187" i="1"/>
  <c r="CL187" i="1"/>
  <c r="CJ187" i="1"/>
  <c r="CH187" i="1"/>
  <c r="CF187" i="1"/>
  <c r="CD187" i="1"/>
  <c r="CB187" i="1"/>
  <c r="BX187" i="1"/>
  <c r="BV187" i="1"/>
  <c r="BT187" i="1"/>
  <c r="BR187" i="1"/>
  <c r="BP187" i="1"/>
  <c r="BN187" i="1"/>
  <c r="BL187" i="1"/>
  <c r="BJ187" i="1"/>
  <c r="BH187" i="1"/>
  <c r="DD185" i="1"/>
  <c r="DB185" i="1"/>
  <c r="CZ185" i="1"/>
  <c r="CX185" i="1"/>
  <c r="CV185" i="1"/>
  <c r="CT185" i="1"/>
  <c r="CR185" i="1"/>
  <c r="CP185" i="1"/>
  <c r="CN185" i="1"/>
  <c r="CL185" i="1"/>
  <c r="CJ185" i="1"/>
  <c r="CH185" i="1"/>
  <c r="CF185" i="1"/>
  <c r="CD185" i="1"/>
  <c r="CB185" i="1"/>
  <c r="BX185" i="1"/>
  <c r="BV185" i="1"/>
  <c r="BT185" i="1"/>
  <c r="BR185" i="1"/>
  <c r="BP185" i="1"/>
  <c r="BN185" i="1"/>
  <c r="BL185" i="1"/>
  <c r="BJ185" i="1"/>
  <c r="BH185" i="1"/>
  <c r="DD184" i="1"/>
  <c r="DB184" i="1"/>
  <c r="CZ184" i="1"/>
  <c r="CX184" i="1"/>
  <c r="CV184" i="1"/>
  <c r="CT184" i="1"/>
  <c r="CR184" i="1"/>
  <c r="CP184" i="1"/>
  <c r="CN184" i="1"/>
  <c r="CL184" i="1"/>
  <c r="CJ184" i="1"/>
  <c r="CH184" i="1"/>
  <c r="CF184" i="1"/>
  <c r="CD184" i="1"/>
  <c r="CB184" i="1"/>
  <c r="BX184" i="1"/>
  <c r="BV184" i="1"/>
  <c r="BT184" i="1"/>
  <c r="BR184" i="1"/>
  <c r="BP184" i="1"/>
  <c r="BN184" i="1"/>
  <c r="BL184" i="1"/>
  <c r="BJ184" i="1"/>
  <c r="BH184" i="1"/>
  <c r="DD183" i="1"/>
  <c r="DB183" i="1"/>
  <c r="CZ183" i="1"/>
  <c r="CX183" i="1"/>
  <c r="CV183" i="1"/>
  <c r="CT183" i="1"/>
  <c r="CR183" i="1"/>
  <c r="CP183" i="1"/>
  <c r="CN183" i="1"/>
  <c r="CL183" i="1"/>
  <c r="CJ183" i="1"/>
  <c r="CH183" i="1"/>
  <c r="CF183" i="1"/>
  <c r="CD183" i="1"/>
  <c r="CB183" i="1"/>
  <c r="BX183" i="1"/>
  <c r="BV183" i="1"/>
  <c r="BT183" i="1"/>
  <c r="BR183" i="1"/>
  <c r="BP183" i="1"/>
  <c r="BN183" i="1"/>
  <c r="BL183" i="1"/>
  <c r="BJ183" i="1"/>
  <c r="BH183" i="1"/>
  <c r="DD182" i="1"/>
  <c r="DB182" i="1"/>
  <c r="CZ182" i="1"/>
  <c r="CX182" i="1"/>
  <c r="CV182" i="1"/>
  <c r="CT182" i="1"/>
  <c r="CR182" i="1"/>
  <c r="CP182" i="1"/>
  <c r="CN182" i="1"/>
  <c r="CL182" i="1"/>
  <c r="CJ182" i="1"/>
  <c r="CH182" i="1"/>
  <c r="CF182" i="1"/>
  <c r="CD182" i="1"/>
  <c r="CB182" i="1"/>
  <c r="BX182" i="1"/>
  <c r="BV182" i="1"/>
  <c r="BT182" i="1"/>
  <c r="BR182" i="1"/>
  <c r="BP182" i="1"/>
  <c r="BN182" i="1"/>
  <c r="BL182" i="1"/>
  <c r="BJ182" i="1"/>
  <c r="BH182" i="1"/>
  <c r="DD180" i="1"/>
  <c r="DB180" i="1"/>
  <c r="CZ180" i="1"/>
  <c r="CX180" i="1"/>
  <c r="CV180" i="1"/>
  <c r="CT180" i="1"/>
  <c r="CR180" i="1"/>
  <c r="CP180" i="1"/>
  <c r="CN180" i="1"/>
  <c r="CL180" i="1"/>
  <c r="CJ180" i="1"/>
  <c r="CH180" i="1"/>
  <c r="CF180" i="1"/>
  <c r="CD180" i="1"/>
  <c r="CB180" i="1"/>
  <c r="BX180" i="1"/>
  <c r="BV180" i="1"/>
  <c r="BT180" i="1"/>
  <c r="BR180" i="1"/>
  <c r="BP180" i="1"/>
  <c r="BN180" i="1"/>
  <c r="BL180" i="1"/>
  <c r="BJ180" i="1"/>
  <c r="BH180" i="1"/>
  <c r="DD179" i="1"/>
  <c r="DB179" i="1"/>
  <c r="CZ179" i="1"/>
  <c r="CX179" i="1"/>
  <c r="CV179" i="1"/>
  <c r="CT179" i="1"/>
  <c r="CR179" i="1"/>
  <c r="CP179" i="1"/>
  <c r="CN179" i="1"/>
  <c r="CL179" i="1"/>
  <c r="CJ179" i="1"/>
  <c r="CH179" i="1"/>
  <c r="CF179" i="1"/>
  <c r="CD179" i="1"/>
  <c r="CB179" i="1"/>
  <c r="BX179" i="1"/>
  <c r="BV179" i="1"/>
  <c r="BT179" i="1"/>
  <c r="BR179" i="1"/>
  <c r="BP179" i="1"/>
  <c r="BN179" i="1"/>
  <c r="BL179" i="1"/>
  <c r="BJ179" i="1"/>
  <c r="BH179" i="1"/>
  <c r="DD178" i="1"/>
  <c r="DB178" i="1"/>
  <c r="CZ178" i="1"/>
  <c r="CX178" i="1"/>
  <c r="CV178" i="1"/>
  <c r="CT178" i="1"/>
  <c r="CR178" i="1"/>
  <c r="CP178" i="1"/>
  <c r="CN178" i="1"/>
  <c r="CL178" i="1"/>
  <c r="CJ178" i="1"/>
  <c r="CH178" i="1"/>
  <c r="CF178" i="1"/>
  <c r="CD178" i="1"/>
  <c r="CB178" i="1"/>
  <c r="BX178" i="1"/>
  <c r="BV178" i="1"/>
  <c r="BT178" i="1"/>
  <c r="BR178" i="1"/>
  <c r="BP178" i="1"/>
  <c r="BN178" i="1"/>
  <c r="BL178" i="1"/>
  <c r="BJ178" i="1"/>
  <c r="BH178" i="1"/>
  <c r="DD177" i="1"/>
  <c r="DB177" i="1"/>
  <c r="CZ177" i="1"/>
  <c r="CX177" i="1"/>
  <c r="CV177" i="1"/>
  <c r="CT177" i="1"/>
  <c r="CR177" i="1"/>
  <c r="CP177" i="1"/>
  <c r="CN177" i="1"/>
  <c r="CL177" i="1"/>
  <c r="CJ177" i="1"/>
  <c r="CH177" i="1"/>
  <c r="CF177" i="1"/>
  <c r="CD177" i="1"/>
  <c r="CB177" i="1"/>
  <c r="BX177" i="1"/>
  <c r="BV177" i="1"/>
  <c r="BT177" i="1"/>
  <c r="BR177" i="1"/>
  <c r="BP177" i="1"/>
  <c r="BN177" i="1"/>
  <c r="BL177" i="1"/>
  <c r="BJ177" i="1"/>
  <c r="BH177" i="1"/>
  <c r="DD176" i="1"/>
  <c r="DB176" i="1"/>
  <c r="CZ176" i="1"/>
  <c r="CX176" i="1"/>
  <c r="CV176" i="1"/>
  <c r="CT176" i="1"/>
  <c r="CR176" i="1"/>
  <c r="CP176" i="1"/>
  <c r="CN176" i="1"/>
  <c r="CL176" i="1"/>
  <c r="CJ176" i="1"/>
  <c r="CH176" i="1"/>
  <c r="CF176" i="1"/>
  <c r="CD176" i="1"/>
  <c r="CB176" i="1"/>
  <c r="BX176" i="1"/>
  <c r="BV176" i="1"/>
  <c r="BT176" i="1"/>
  <c r="BR176" i="1"/>
  <c r="BP176" i="1"/>
  <c r="BN176" i="1"/>
  <c r="BL176" i="1"/>
  <c r="BJ176" i="1"/>
  <c r="BH176" i="1"/>
  <c r="DD173" i="1"/>
  <c r="DB173" i="1"/>
  <c r="CZ173" i="1"/>
  <c r="CX173" i="1"/>
  <c r="CV173" i="1"/>
  <c r="CT173" i="1"/>
  <c r="CR173" i="1"/>
  <c r="CP173" i="1"/>
  <c r="CN173" i="1"/>
  <c r="CL173" i="1"/>
  <c r="CJ173" i="1"/>
  <c r="CH173" i="1"/>
  <c r="CF173" i="1"/>
  <c r="CD173" i="1"/>
  <c r="CB173" i="1"/>
  <c r="BX173" i="1"/>
  <c r="BV173" i="1"/>
  <c r="BT173" i="1"/>
  <c r="BR173" i="1"/>
  <c r="BP173" i="1"/>
  <c r="BN173" i="1"/>
  <c r="BL173" i="1"/>
  <c r="BJ173" i="1"/>
  <c r="BH173" i="1"/>
  <c r="DD172" i="1"/>
  <c r="DB172" i="1"/>
  <c r="CZ172" i="1"/>
  <c r="CX172" i="1"/>
  <c r="CV172" i="1"/>
  <c r="CT172" i="1"/>
  <c r="CR172" i="1"/>
  <c r="CP172" i="1"/>
  <c r="CN172" i="1"/>
  <c r="CL172" i="1"/>
  <c r="CJ172" i="1"/>
  <c r="CH172" i="1"/>
  <c r="CF172" i="1"/>
  <c r="CD172" i="1"/>
  <c r="CB172" i="1"/>
  <c r="BX172" i="1"/>
  <c r="BV172" i="1"/>
  <c r="BT172" i="1"/>
  <c r="BR172" i="1"/>
  <c r="BP172" i="1"/>
  <c r="BN172" i="1"/>
  <c r="BL172" i="1"/>
  <c r="BJ172" i="1"/>
  <c r="BH172" i="1"/>
  <c r="DD171" i="1"/>
  <c r="DB171" i="1"/>
  <c r="CZ171" i="1"/>
  <c r="CX171" i="1"/>
  <c r="CV171" i="1"/>
  <c r="CT171" i="1"/>
  <c r="CR171" i="1"/>
  <c r="CP171" i="1"/>
  <c r="CN171" i="1"/>
  <c r="CL171" i="1"/>
  <c r="CJ171" i="1"/>
  <c r="CH171" i="1"/>
  <c r="CF171" i="1"/>
  <c r="CD171" i="1"/>
  <c r="CB171" i="1"/>
  <c r="BX171" i="1"/>
  <c r="BV171" i="1"/>
  <c r="BT171" i="1"/>
  <c r="BR171" i="1"/>
  <c r="BP171" i="1"/>
  <c r="BN171" i="1"/>
  <c r="BL171" i="1"/>
  <c r="BJ171" i="1"/>
  <c r="BH171" i="1"/>
  <c r="DD334" i="1"/>
  <c r="DB334" i="1"/>
  <c r="CZ334" i="1"/>
  <c r="CX334" i="1"/>
  <c r="CV334" i="1"/>
  <c r="CT334" i="1"/>
  <c r="CR334" i="1"/>
  <c r="CP334" i="1"/>
  <c r="CN334" i="1"/>
  <c r="CL334" i="1"/>
  <c r="CJ334" i="1"/>
  <c r="CH334" i="1"/>
  <c r="CF334" i="1"/>
  <c r="CD334" i="1"/>
  <c r="CB334" i="1"/>
  <c r="BX334" i="1"/>
  <c r="BV334" i="1"/>
  <c r="BT334" i="1"/>
  <c r="BR334" i="1"/>
  <c r="BP334" i="1"/>
  <c r="BN334" i="1"/>
  <c r="BL334" i="1"/>
  <c r="BJ334" i="1"/>
  <c r="BH334" i="1"/>
  <c r="DD420" i="1"/>
  <c r="DB420" i="1"/>
  <c r="CZ420" i="1"/>
  <c r="CX420" i="1"/>
  <c r="CV420" i="1"/>
  <c r="CT420" i="1"/>
  <c r="CR420" i="1"/>
  <c r="CP420" i="1"/>
  <c r="CN420" i="1"/>
  <c r="CL420" i="1"/>
  <c r="CJ420" i="1"/>
  <c r="CH420" i="1"/>
  <c r="CF420" i="1"/>
  <c r="CD420" i="1"/>
  <c r="CB420" i="1"/>
  <c r="BX420" i="1"/>
  <c r="BV420" i="1"/>
  <c r="BT420" i="1"/>
  <c r="BR420" i="1"/>
  <c r="BP420" i="1"/>
  <c r="BN420" i="1"/>
  <c r="BL420" i="1"/>
  <c r="BJ420" i="1"/>
  <c r="BH420" i="1"/>
  <c r="DD202" i="1"/>
  <c r="DB202" i="1"/>
  <c r="CZ202" i="1"/>
  <c r="CX202" i="1"/>
  <c r="CV202" i="1"/>
  <c r="CT202" i="1"/>
  <c r="CR202" i="1"/>
  <c r="CP202" i="1"/>
  <c r="CN202" i="1"/>
  <c r="CL202" i="1"/>
  <c r="CJ202" i="1"/>
  <c r="CH202" i="1"/>
  <c r="CF202" i="1"/>
  <c r="CD202" i="1"/>
  <c r="CB202" i="1"/>
  <c r="BX202" i="1"/>
  <c r="BV202" i="1"/>
  <c r="BT202" i="1"/>
  <c r="BR202" i="1"/>
  <c r="BP202" i="1"/>
  <c r="BN202" i="1"/>
  <c r="BL202" i="1"/>
  <c r="BJ202" i="1"/>
  <c r="BH202" i="1"/>
  <c r="DD82" i="1"/>
  <c r="DB82" i="1"/>
  <c r="CZ82" i="1"/>
  <c r="CX82" i="1"/>
  <c r="CV82" i="1"/>
  <c r="CT82" i="1"/>
  <c r="CR82" i="1"/>
  <c r="CP82" i="1"/>
  <c r="CN82" i="1"/>
  <c r="CL82" i="1"/>
  <c r="CJ82" i="1"/>
  <c r="CH82" i="1"/>
  <c r="CF82" i="1"/>
  <c r="CD82" i="1"/>
  <c r="CB82" i="1"/>
  <c r="BX82" i="1"/>
  <c r="BV82" i="1"/>
  <c r="BT82" i="1"/>
  <c r="BR82" i="1"/>
  <c r="BP82" i="1"/>
  <c r="BN82" i="1"/>
  <c r="BL82" i="1"/>
  <c r="BJ82" i="1"/>
  <c r="BH82" i="1"/>
  <c r="DD10" i="1"/>
  <c r="DB10" i="1"/>
  <c r="CZ10" i="1"/>
  <c r="CX10" i="1"/>
  <c r="CV10" i="1"/>
  <c r="CT10" i="1"/>
  <c r="CR10" i="1"/>
  <c r="CP10" i="1"/>
  <c r="CN10" i="1"/>
  <c r="CL10" i="1"/>
  <c r="CJ10" i="1"/>
  <c r="CH10" i="1"/>
  <c r="CF10" i="1"/>
  <c r="CD10" i="1"/>
  <c r="CB10" i="1"/>
  <c r="BX10" i="1"/>
  <c r="BV10" i="1"/>
  <c r="BT10" i="1"/>
  <c r="BR10" i="1"/>
  <c r="BP10" i="1"/>
  <c r="BN10" i="1"/>
  <c r="BL10" i="1"/>
  <c r="BJ10" i="1"/>
  <c r="BH10" i="1"/>
  <c r="DD412" i="1"/>
  <c r="DB412" i="1"/>
  <c r="CZ412" i="1"/>
  <c r="CX412" i="1"/>
  <c r="CV412" i="1"/>
  <c r="CT412" i="1"/>
  <c r="CR412" i="1"/>
  <c r="CP412" i="1"/>
  <c r="CN412" i="1"/>
  <c r="CL412" i="1"/>
  <c r="CJ412" i="1"/>
  <c r="CH412" i="1"/>
  <c r="CF412" i="1"/>
  <c r="CD412" i="1"/>
  <c r="CB412" i="1"/>
  <c r="BX412" i="1"/>
  <c r="BV412" i="1"/>
  <c r="BT412" i="1"/>
  <c r="BR412" i="1"/>
  <c r="BP412" i="1"/>
  <c r="BN412" i="1"/>
  <c r="BL412" i="1"/>
  <c r="BJ412" i="1"/>
  <c r="BH412" i="1"/>
  <c r="DD312" i="1"/>
  <c r="DB312" i="1"/>
  <c r="CZ312" i="1"/>
  <c r="CX312" i="1"/>
  <c r="CV312" i="1"/>
  <c r="CT312" i="1"/>
  <c r="CR312" i="1"/>
  <c r="CP312" i="1"/>
  <c r="CN312" i="1"/>
  <c r="CL312" i="1"/>
  <c r="CJ312" i="1"/>
  <c r="CH312" i="1"/>
  <c r="CF312" i="1"/>
  <c r="CD312" i="1"/>
  <c r="CB312" i="1"/>
  <c r="BX312" i="1"/>
  <c r="BV312" i="1"/>
  <c r="BT312" i="1"/>
  <c r="BR312" i="1"/>
  <c r="BP312" i="1"/>
  <c r="BN312" i="1"/>
  <c r="BL312" i="1"/>
  <c r="BJ312" i="1"/>
  <c r="BH312" i="1"/>
  <c r="DD319" i="1"/>
  <c r="DB319" i="1"/>
  <c r="CZ319" i="1"/>
  <c r="CX319" i="1"/>
  <c r="CV319" i="1"/>
  <c r="CT319" i="1"/>
  <c r="CR319" i="1"/>
  <c r="CP319" i="1"/>
  <c r="CN319" i="1"/>
  <c r="CL319" i="1"/>
  <c r="CJ319" i="1"/>
  <c r="CH319" i="1"/>
  <c r="CF319" i="1"/>
  <c r="CD319" i="1"/>
  <c r="CB319" i="1"/>
  <c r="BX319" i="1"/>
  <c r="BV319" i="1"/>
  <c r="BT319" i="1"/>
  <c r="BR319" i="1"/>
  <c r="BP319" i="1"/>
  <c r="BN319" i="1"/>
  <c r="BL319" i="1"/>
  <c r="BJ319" i="1"/>
  <c r="BH319" i="1"/>
  <c r="DD193" i="1"/>
  <c r="DB193" i="1"/>
  <c r="CZ193" i="1"/>
  <c r="CX193" i="1"/>
  <c r="CV193" i="1"/>
  <c r="CT193" i="1"/>
  <c r="CR193" i="1"/>
  <c r="CP193" i="1"/>
  <c r="CN193" i="1"/>
  <c r="CL193" i="1"/>
  <c r="CJ193" i="1"/>
  <c r="CH193" i="1"/>
  <c r="CF193" i="1"/>
  <c r="CD193" i="1"/>
  <c r="CB193" i="1"/>
  <c r="BX193" i="1"/>
  <c r="BV193" i="1"/>
  <c r="BT193" i="1"/>
  <c r="BR193" i="1"/>
  <c r="BP193" i="1"/>
  <c r="BN193" i="1"/>
  <c r="BL193" i="1"/>
  <c r="BJ193" i="1"/>
  <c r="BH193" i="1"/>
  <c r="DD189" i="1"/>
  <c r="DB189" i="1"/>
  <c r="CZ189" i="1"/>
  <c r="CX189" i="1"/>
  <c r="CV189" i="1"/>
  <c r="CT189" i="1"/>
  <c r="CR189" i="1"/>
  <c r="CP189" i="1"/>
  <c r="CN189" i="1"/>
  <c r="CL189" i="1"/>
  <c r="CJ189" i="1"/>
  <c r="CH189" i="1"/>
  <c r="CF189" i="1"/>
  <c r="CD189" i="1"/>
  <c r="CB189" i="1"/>
  <c r="BX189" i="1"/>
  <c r="BV189" i="1"/>
  <c r="BT189" i="1"/>
  <c r="BR189" i="1"/>
  <c r="BP189" i="1"/>
  <c r="BN189" i="1"/>
  <c r="BL189" i="1"/>
  <c r="BJ189" i="1"/>
  <c r="BH189" i="1"/>
  <c r="DD199" i="1"/>
  <c r="DB199" i="1"/>
  <c r="CZ199" i="1"/>
  <c r="CX199" i="1"/>
  <c r="CV199" i="1"/>
  <c r="CT199" i="1"/>
  <c r="CR199" i="1"/>
  <c r="CP199" i="1"/>
  <c r="CN199" i="1"/>
  <c r="CL199" i="1"/>
  <c r="CJ199" i="1"/>
  <c r="CH199" i="1"/>
  <c r="CF199" i="1"/>
  <c r="CD199" i="1"/>
  <c r="CB199" i="1"/>
  <c r="BX199" i="1"/>
  <c r="BV199" i="1"/>
  <c r="BT199" i="1"/>
  <c r="BR199" i="1"/>
  <c r="BP199" i="1"/>
  <c r="BN199" i="1"/>
  <c r="BL199" i="1"/>
  <c r="BJ199" i="1"/>
  <c r="BH199" i="1"/>
  <c r="DD195" i="1"/>
  <c r="DB195" i="1"/>
  <c r="CZ195" i="1"/>
  <c r="CX195" i="1"/>
  <c r="CV195" i="1"/>
  <c r="CT195" i="1"/>
  <c r="CR195" i="1"/>
  <c r="CP195" i="1"/>
  <c r="CN195" i="1"/>
  <c r="CL195" i="1"/>
  <c r="CJ195" i="1"/>
  <c r="CH195" i="1"/>
  <c r="CF195" i="1"/>
  <c r="CD195" i="1"/>
  <c r="CB195" i="1"/>
  <c r="BX195" i="1"/>
  <c r="BV195" i="1"/>
  <c r="BT195" i="1"/>
  <c r="BR195" i="1"/>
  <c r="BP195" i="1"/>
  <c r="BN195" i="1"/>
  <c r="BL195" i="1"/>
  <c r="BJ195" i="1"/>
  <c r="BH195" i="1"/>
  <c r="DD380" i="1"/>
  <c r="DB380" i="1"/>
  <c r="CZ380" i="1"/>
  <c r="CX380" i="1"/>
  <c r="CV380" i="1"/>
  <c r="CT380" i="1"/>
  <c r="CR380" i="1"/>
  <c r="CP380" i="1"/>
  <c r="CN380" i="1"/>
  <c r="CL380" i="1"/>
  <c r="CJ380" i="1"/>
  <c r="CH380" i="1"/>
  <c r="CF380" i="1"/>
  <c r="CD380" i="1"/>
  <c r="CB380" i="1"/>
  <c r="BX380" i="1"/>
  <c r="BV380" i="1"/>
  <c r="BT380" i="1"/>
  <c r="BR380" i="1"/>
  <c r="BP380" i="1"/>
  <c r="BN380" i="1"/>
  <c r="BL380" i="1"/>
  <c r="BJ380" i="1"/>
  <c r="BH380" i="1"/>
  <c r="DD314" i="1"/>
  <c r="DB314" i="1"/>
  <c r="CZ314" i="1"/>
  <c r="CX314" i="1"/>
  <c r="CV314" i="1"/>
  <c r="CT314" i="1"/>
  <c r="CR314" i="1"/>
  <c r="CP314" i="1"/>
  <c r="CN314" i="1"/>
  <c r="CL314" i="1"/>
  <c r="CJ314" i="1"/>
  <c r="CH314" i="1"/>
  <c r="CF314" i="1"/>
  <c r="CD314" i="1"/>
  <c r="CB314" i="1"/>
  <c r="BX314" i="1"/>
  <c r="BV314" i="1"/>
  <c r="BT314" i="1"/>
  <c r="BR314" i="1"/>
  <c r="BP314" i="1"/>
  <c r="BN314" i="1"/>
  <c r="BL314" i="1"/>
  <c r="BJ314" i="1"/>
  <c r="BH314" i="1"/>
  <c r="DD326" i="1"/>
  <c r="DB326" i="1"/>
  <c r="CZ326" i="1"/>
  <c r="CX326" i="1"/>
  <c r="CV326" i="1"/>
  <c r="CT326" i="1"/>
  <c r="CR326" i="1"/>
  <c r="CP326" i="1"/>
  <c r="CN326" i="1"/>
  <c r="CL326" i="1"/>
  <c r="CJ326" i="1"/>
  <c r="CH326" i="1"/>
  <c r="CF326" i="1"/>
  <c r="CD326" i="1"/>
  <c r="CB326" i="1"/>
  <c r="BX326" i="1"/>
  <c r="BV326" i="1"/>
  <c r="BT326" i="1"/>
  <c r="BR326" i="1"/>
  <c r="BP326" i="1"/>
  <c r="BN326" i="1"/>
  <c r="BL326" i="1"/>
  <c r="BJ326" i="1"/>
  <c r="BH326" i="1"/>
  <c r="DD191" i="1"/>
  <c r="DB191" i="1"/>
  <c r="CZ191" i="1"/>
  <c r="CX191" i="1"/>
  <c r="CV191" i="1"/>
  <c r="CT191" i="1"/>
  <c r="CR191" i="1"/>
  <c r="CP191" i="1"/>
  <c r="CN191" i="1"/>
  <c r="CL191" i="1"/>
  <c r="CJ191" i="1"/>
  <c r="CH191" i="1"/>
  <c r="CF191" i="1"/>
  <c r="CD191" i="1"/>
  <c r="CB191" i="1"/>
  <c r="BX191" i="1"/>
  <c r="BV191" i="1"/>
  <c r="BT191" i="1"/>
  <c r="BR191" i="1"/>
  <c r="BP191" i="1"/>
  <c r="BN191" i="1"/>
  <c r="BL191" i="1"/>
  <c r="BJ191" i="1"/>
  <c r="BH191" i="1"/>
  <c r="DD376" i="1"/>
  <c r="DB376" i="1"/>
  <c r="CZ376" i="1"/>
  <c r="CX376" i="1"/>
  <c r="CV376" i="1"/>
  <c r="CT376" i="1"/>
  <c r="CR376" i="1"/>
  <c r="CP376" i="1"/>
  <c r="CN376" i="1"/>
  <c r="CL376" i="1"/>
  <c r="CJ376" i="1"/>
  <c r="CH376" i="1"/>
  <c r="CF376" i="1"/>
  <c r="CD376" i="1"/>
  <c r="CB376" i="1"/>
  <c r="BX376" i="1"/>
  <c r="BV376" i="1"/>
  <c r="BT376" i="1"/>
  <c r="BR376" i="1"/>
  <c r="BP376" i="1"/>
  <c r="BN376" i="1"/>
  <c r="BL376" i="1"/>
  <c r="BJ376" i="1"/>
  <c r="BH376" i="1"/>
  <c r="DD374" i="1"/>
  <c r="DB374" i="1"/>
  <c r="CZ374" i="1"/>
  <c r="CX374" i="1"/>
  <c r="CV374" i="1"/>
  <c r="CT374" i="1"/>
  <c r="CR374" i="1"/>
  <c r="CP374" i="1"/>
  <c r="CN374" i="1"/>
  <c r="CL374" i="1"/>
  <c r="CJ374" i="1"/>
  <c r="CH374" i="1"/>
  <c r="CF374" i="1"/>
  <c r="CD374" i="1"/>
  <c r="CB374" i="1"/>
  <c r="BX374" i="1"/>
  <c r="BV374" i="1"/>
  <c r="BT374" i="1"/>
  <c r="BR374" i="1"/>
  <c r="BP374" i="1"/>
  <c r="BN374" i="1"/>
  <c r="BL374" i="1"/>
  <c r="BJ374" i="1"/>
  <c r="BH374" i="1"/>
  <c r="DD333" i="1"/>
  <c r="DB333" i="1"/>
  <c r="CZ333" i="1"/>
  <c r="CX333" i="1"/>
  <c r="CV333" i="1"/>
  <c r="CT333" i="1"/>
  <c r="CR333" i="1"/>
  <c r="CP333" i="1"/>
  <c r="CN333" i="1"/>
  <c r="CL333" i="1"/>
  <c r="CJ333" i="1"/>
  <c r="CH333" i="1"/>
  <c r="CF333" i="1"/>
  <c r="CD333" i="1"/>
  <c r="CB333" i="1"/>
  <c r="BX333" i="1"/>
  <c r="BV333" i="1"/>
  <c r="BT333" i="1"/>
  <c r="BR333" i="1"/>
  <c r="BP333" i="1"/>
  <c r="BN333" i="1"/>
  <c r="BL333" i="1"/>
  <c r="BJ333" i="1"/>
  <c r="BH333" i="1"/>
  <c r="DD419" i="1"/>
  <c r="DB419" i="1"/>
  <c r="CZ419" i="1"/>
  <c r="CX419" i="1"/>
  <c r="CV419" i="1"/>
  <c r="CT419" i="1"/>
  <c r="CR419" i="1"/>
  <c r="CP419" i="1"/>
  <c r="CN419" i="1"/>
  <c r="CL419" i="1"/>
  <c r="CJ419" i="1"/>
  <c r="CH419" i="1"/>
  <c r="CF419" i="1"/>
  <c r="CD419" i="1"/>
  <c r="CB419" i="1"/>
  <c r="BX419" i="1"/>
  <c r="BV419" i="1"/>
  <c r="BT419" i="1"/>
  <c r="BR419" i="1"/>
  <c r="BP419" i="1"/>
  <c r="BN419" i="1"/>
  <c r="BL419" i="1"/>
  <c r="BJ419" i="1"/>
  <c r="BH419" i="1"/>
  <c r="DD201" i="1"/>
  <c r="DB201" i="1"/>
  <c r="CZ201" i="1"/>
  <c r="CX201" i="1"/>
  <c r="CV201" i="1"/>
  <c r="CT201" i="1"/>
  <c r="CR201" i="1"/>
  <c r="CP201" i="1"/>
  <c r="CN201" i="1"/>
  <c r="CL201" i="1"/>
  <c r="CJ201" i="1"/>
  <c r="CH201" i="1"/>
  <c r="CF201" i="1"/>
  <c r="CD201" i="1"/>
  <c r="CB201" i="1"/>
  <c r="BX201" i="1"/>
  <c r="BV201" i="1"/>
  <c r="BT201" i="1"/>
  <c r="BR201" i="1"/>
  <c r="BP201" i="1"/>
  <c r="BN201" i="1"/>
  <c r="BL201" i="1"/>
  <c r="BJ201" i="1"/>
  <c r="BH201" i="1"/>
  <c r="DD81" i="1"/>
  <c r="DB81" i="1"/>
  <c r="CZ81" i="1"/>
  <c r="CX81" i="1"/>
  <c r="CV81" i="1"/>
  <c r="CT81" i="1"/>
  <c r="CR81" i="1"/>
  <c r="CP81" i="1"/>
  <c r="CN81" i="1"/>
  <c r="CL81" i="1"/>
  <c r="CJ81" i="1"/>
  <c r="CH81" i="1"/>
  <c r="CF81" i="1"/>
  <c r="CD81" i="1"/>
  <c r="CB81" i="1"/>
  <c r="BX81" i="1"/>
  <c r="BV81" i="1"/>
  <c r="BT81" i="1"/>
  <c r="BR81" i="1"/>
  <c r="BP81" i="1"/>
  <c r="BN81" i="1"/>
  <c r="BL81" i="1"/>
  <c r="BJ81" i="1"/>
  <c r="BH81" i="1"/>
  <c r="DD9" i="1"/>
  <c r="DB9" i="1"/>
  <c r="CZ9" i="1"/>
  <c r="CX9" i="1"/>
  <c r="CV9" i="1"/>
  <c r="CT9" i="1"/>
  <c r="CR9" i="1"/>
  <c r="CP9" i="1"/>
  <c r="CN9" i="1"/>
  <c r="CL9" i="1"/>
  <c r="CJ9" i="1"/>
  <c r="CH9" i="1"/>
  <c r="CF9" i="1"/>
  <c r="CD9" i="1"/>
  <c r="CB9" i="1"/>
  <c r="BX9" i="1"/>
  <c r="BV9" i="1"/>
  <c r="BT9" i="1"/>
  <c r="BR9" i="1"/>
  <c r="BP9" i="1"/>
  <c r="BN9" i="1"/>
  <c r="BL9" i="1"/>
  <c r="BJ9" i="1"/>
  <c r="BH9" i="1"/>
  <c r="DD410" i="1"/>
  <c r="DB410" i="1"/>
  <c r="CZ410" i="1"/>
  <c r="CX410" i="1"/>
  <c r="CV410" i="1"/>
  <c r="CT410" i="1"/>
  <c r="CR410" i="1"/>
  <c r="CP410" i="1"/>
  <c r="CN410" i="1"/>
  <c r="CL410" i="1"/>
  <c r="CJ410" i="1"/>
  <c r="CH410" i="1"/>
  <c r="CF410" i="1"/>
  <c r="CD410" i="1"/>
  <c r="CB410" i="1"/>
  <c r="BX410" i="1"/>
  <c r="BV410" i="1"/>
  <c r="BT410" i="1"/>
  <c r="BR410" i="1"/>
  <c r="BP410" i="1"/>
  <c r="BN410" i="1"/>
  <c r="BL410" i="1"/>
  <c r="BJ410" i="1"/>
  <c r="BH410" i="1"/>
  <c r="DD332" i="1"/>
  <c r="DB332" i="1"/>
  <c r="CZ332" i="1"/>
  <c r="CX332" i="1"/>
  <c r="CV332" i="1"/>
  <c r="CT332" i="1"/>
  <c r="CR332" i="1"/>
  <c r="CP332" i="1"/>
  <c r="CN332" i="1"/>
  <c r="CL332" i="1"/>
  <c r="CJ332" i="1"/>
  <c r="CH332" i="1"/>
  <c r="CF332" i="1"/>
  <c r="CD332" i="1"/>
  <c r="CB332" i="1"/>
  <c r="BX332" i="1"/>
  <c r="BV332" i="1"/>
  <c r="BT332" i="1"/>
  <c r="BR332" i="1"/>
  <c r="BP332" i="1"/>
  <c r="BN332" i="1"/>
  <c r="BL332" i="1"/>
  <c r="BJ332" i="1"/>
  <c r="BH332" i="1"/>
  <c r="DD416" i="1"/>
  <c r="DB416" i="1"/>
  <c r="CZ416" i="1"/>
  <c r="CX416" i="1"/>
  <c r="CV416" i="1"/>
  <c r="CT416" i="1"/>
  <c r="CR416" i="1"/>
  <c r="CP416" i="1"/>
  <c r="CN416" i="1"/>
  <c r="CL416" i="1"/>
  <c r="CJ416" i="1"/>
  <c r="CH416" i="1"/>
  <c r="CF416" i="1"/>
  <c r="CD416" i="1"/>
  <c r="CB416" i="1"/>
  <c r="BX416" i="1"/>
  <c r="BV416" i="1"/>
  <c r="BT416" i="1"/>
  <c r="BR416" i="1"/>
  <c r="BP416" i="1"/>
  <c r="BN416" i="1"/>
  <c r="BL416" i="1"/>
  <c r="BJ416" i="1"/>
  <c r="BH416" i="1"/>
  <c r="DD413" i="1"/>
  <c r="DB413" i="1"/>
  <c r="CZ413" i="1"/>
  <c r="CX413" i="1"/>
  <c r="CV413" i="1"/>
  <c r="CT413" i="1"/>
  <c r="CR413" i="1"/>
  <c r="CP413" i="1"/>
  <c r="CN413" i="1"/>
  <c r="CL413" i="1"/>
  <c r="CJ413" i="1"/>
  <c r="CH413" i="1"/>
  <c r="CF413" i="1"/>
  <c r="CD413" i="1"/>
  <c r="CB413" i="1"/>
  <c r="BX413" i="1"/>
  <c r="BV413" i="1"/>
  <c r="BT413" i="1"/>
  <c r="BR413" i="1"/>
  <c r="BP413" i="1"/>
  <c r="BN413" i="1"/>
  <c r="BL413" i="1"/>
  <c r="BJ413" i="1"/>
  <c r="BH413" i="1"/>
  <c r="DD411" i="1"/>
  <c r="DB411" i="1"/>
  <c r="CZ411" i="1"/>
  <c r="CX411" i="1"/>
  <c r="CV411" i="1"/>
  <c r="CT411" i="1"/>
  <c r="CR411" i="1"/>
  <c r="CP411" i="1"/>
  <c r="CN411" i="1"/>
  <c r="CL411" i="1"/>
  <c r="CJ411" i="1"/>
  <c r="CH411" i="1"/>
  <c r="CF411" i="1"/>
  <c r="CD411" i="1"/>
  <c r="CB411" i="1"/>
  <c r="BX411" i="1"/>
  <c r="BV411" i="1"/>
  <c r="BT411" i="1"/>
  <c r="BR411" i="1"/>
  <c r="BP411" i="1"/>
  <c r="BN411" i="1"/>
  <c r="BL411" i="1"/>
  <c r="BJ411" i="1"/>
  <c r="BH411" i="1"/>
  <c r="DD409" i="1"/>
  <c r="DB409" i="1"/>
  <c r="CZ409" i="1"/>
  <c r="CX409" i="1"/>
  <c r="CV409" i="1"/>
  <c r="CT409" i="1"/>
  <c r="CR409" i="1"/>
  <c r="CP409" i="1"/>
  <c r="CN409" i="1"/>
  <c r="CL409" i="1"/>
  <c r="CJ409" i="1"/>
  <c r="CH409" i="1"/>
  <c r="CF409" i="1"/>
  <c r="CD409" i="1"/>
  <c r="CB409" i="1"/>
  <c r="BX409" i="1"/>
  <c r="BV409" i="1"/>
  <c r="BT409" i="1"/>
  <c r="BR409" i="1"/>
  <c r="BP409" i="1"/>
  <c r="BN409" i="1"/>
  <c r="BL409" i="1"/>
  <c r="BJ409" i="1"/>
  <c r="BH409" i="1"/>
  <c r="DD74" i="1"/>
  <c r="DB74" i="1"/>
  <c r="CZ74" i="1"/>
  <c r="CX74" i="1"/>
  <c r="CV74" i="1"/>
  <c r="CT74" i="1"/>
  <c r="CR74" i="1"/>
  <c r="CP74" i="1"/>
  <c r="CN74" i="1"/>
  <c r="CL74" i="1"/>
  <c r="CJ74" i="1"/>
  <c r="CH74" i="1"/>
  <c r="CF74" i="1"/>
  <c r="CD74" i="1"/>
  <c r="CB74" i="1"/>
  <c r="BX74" i="1"/>
  <c r="BV74" i="1"/>
  <c r="BT74" i="1"/>
  <c r="BR74" i="1"/>
  <c r="BP74" i="1"/>
  <c r="BN74" i="1"/>
  <c r="BL74" i="1"/>
  <c r="BJ74" i="1"/>
  <c r="BH74" i="1"/>
  <c r="DD17" i="1"/>
  <c r="DB17" i="1"/>
  <c r="CZ17" i="1"/>
  <c r="CX17" i="1"/>
  <c r="CV17" i="1"/>
  <c r="CT17" i="1"/>
  <c r="CR17" i="1"/>
  <c r="CP17" i="1"/>
  <c r="CN17" i="1"/>
  <c r="CL17" i="1"/>
  <c r="CJ17" i="1"/>
  <c r="CH17" i="1"/>
  <c r="CF17" i="1"/>
  <c r="CD17" i="1"/>
  <c r="CB17" i="1"/>
  <c r="BX17" i="1"/>
  <c r="BV17" i="1"/>
  <c r="BT17" i="1"/>
  <c r="BR17" i="1"/>
  <c r="BP17" i="1"/>
  <c r="BN17" i="1"/>
  <c r="BL17" i="1"/>
  <c r="BJ17" i="1"/>
  <c r="BH17" i="1"/>
  <c r="DD16" i="1"/>
  <c r="DB16" i="1"/>
  <c r="CZ16" i="1"/>
  <c r="CX16" i="1"/>
  <c r="CV16" i="1"/>
  <c r="CT16" i="1"/>
  <c r="CR16" i="1"/>
  <c r="CP16" i="1"/>
  <c r="CN16" i="1"/>
  <c r="CL16" i="1"/>
  <c r="CJ16" i="1"/>
  <c r="CH16" i="1"/>
  <c r="CF16" i="1"/>
  <c r="CD16" i="1"/>
  <c r="CB16" i="1"/>
  <c r="BX16" i="1"/>
  <c r="BV16" i="1"/>
  <c r="BT16" i="1"/>
  <c r="BR16" i="1"/>
  <c r="BP16" i="1"/>
  <c r="BN16" i="1"/>
  <c r="BL16" i="1"/>
  <c r="BJ16" i="1"/>
  <c r="BH16" i="1"/>
  <c r="DD268" i="1"/>
  <c r="DB268" i="1"/>
  <c r="CZ268" i="1"/>
  <c r="CX268" i="1"/>
  <c r="CV268" i="1"/>
  <c r="CT268" i="1"/>
  <c r="CR268" i="1"/>
  <c r="CP268" i="1"/>
  <c r="CN268" i="1"/>
  <c r="CL268" i="1"/>
  <c r="CJ268" i="1"/>
  <c r="CH268" i="1"/>
  <c r="CF268" i="1"/>
  <c r="CD268" i="1"/>
  <c r="CB268" i="1"/>
  <c r="BX268" i="1"/>
  <c r="BV268" i="1"/>
  <c r="BT268" i="1"/>
  <c r="BR268" i="1"/>
  <c r="BP268" i="1"/>
  <c r="BN268" i="1"/>
  <c r="BL268" i="1"/>
  <c r="BJ268" i="1"/>
  <c r="BH268" i="1"/>
  <c r="DD165" i="1"/>
  <c r="DB165" i="1"/>
  <c r="CZ165" i="1"/>
  <c r="CX165" i="1"/>
  <c r="CV165" i="1"/>
  <c r="CT165" i="1"/>
  <c r="CR165" i="1"/>
  <c r="CP165" i="1"/>
  <c r="CN165" i="1"/>
  <c r="CL165" i="1"/>
  <c r="CJ165" i="1"/>
  <c r="CH165" i="1"/>
  <c r="CF165" i="1"/>
  <c r="CD165" i="1"/>
  <c r="CB165" i="1"/>
  <c r="BX165" i="1"/>
  <c r="BV165" i="1"/>
  <c r="BT165" i="1"/>
  <c r="BR165" i="1"/>
  <c r="BP165" i="1"/>
  <c r="BN165" i="1"/>
  <c r="BL165" i="1"/>
  <c r="BJ165" i="1"/>
  <c r="BH165" i="1"/>
  <c r="DD162" i="1"/>
  <c r="DB162" i="1"/>
  <c r="CZ162" i="1"/>
  <c r="CX162" i="1"/>
  <c r="CV162" i="1"/>
  <c r="CT162" i="1"/>
  <c r="CR162" i="1"/>
  <c r="CP162" i="1"/>
  <c r="CN162" i="1"/>
  <c r="CL162" i="1"/>
  <c r="CJ162" i="1"/>
  <c r="CH162" i="1"/>
  <c r="CF162" i="1"/>
  <c r="CD162" i="1"/>
  <c r="CB162" i="1"/>
  <c r="BX162" i="1"/>
  <c r="BV162" i="1"/>
  <c r="BT162" i="1"/>
  <c r="BR162" i="1"/>
  <c r="BP162" i="1"/>
  <c r="BN162" i="1"/>
  <c r="BL162" i="1"/>
  <c r="BJ162" i="1"/>
  <c r="BH162" i="1"/>
  <c r="DD156" i="1"/>
  <c r="DB156" i="1"/>
  <c r="CZ156" i="1"/>
  <c r="CX156" i="1"/>
  <c r="CV156" i="1"/>
  <c r="CT156" i="1"/>
  <c r="CR156" i="1"/>
  <c r="CP156" i="1"/>
  <c r="CN156" i="1"/>
  <c r="CL156" i="1"/>
  <c r="CJ156" i="1"/>
  <c r="CH156" i="1"/>
  <c r="CF156" i="1"/>
  <c r="CD156" i="1"/>
  <c r="CB156" i="1"/>
  <c r="BX156" i="1"/>
  <c r="BV156" i="1"/>
  <c r="BT156" i="1"/>
  <c r="BR156" i="1"/>
  <c r="BP156" i="1"/>
  <c r="BN156" i="1"/>
  <c r="BL156" i="1"/>
  <c r="BJ156" i="1"/>
  <c r="BH156" i="1"/>
  <c r="DD153" i="1"/>
  <c r="DB153" i="1"/>
  <c r="CZ153" i="1"/>
  <c r="CX153" i="1"/>
  <c r="CV153" i="1"/>
  <c r="CT153" i="1"/>
  <c r="CR153" i="1"/>
  <c r="CP153" i="1"/>
  <c r="CN153" i="1"/>
  <c r="CL153" i="1"/>
  <c r="CJ153" i="1"/>
  <c r="CH153" i="1"/>
  <c r="CF153" i="1"/>
  <c r="CD153" i="1"/>
  <c r="CB153" i="1"/>
  <c r="BX153" i="1"/>
  <c r="BV153" i="1"/>
  <c r="BT153" i="1"/>
  <c r="BR153" i="1"/>
  <c r="BP153" i="1"/>
  <c r="BN153" i="1"/>
  <c r="BL153" i="1"/>
  <c r="BJ153" i="1"/>
  <c r="BH153" i="1"/>
  <c r="DD147" i="1"/>
  <c r="DB147" i="1"/>
  <c r="CZ147" i="1"/>
  <c r="CX147" i="1"/>
  <c r="CV147" i="1"/>
  <c r="CT147" i="1"/>
  <c r="CR147" i="1"/>
  <c r="CP147" i="1"/>
  <c r="CN147" i="1"/>
  <c r="CL147" i="1"/>
  <c r="CJ147" i="1"/>
  <c r="CH147" i="1"/>
  <c r="CF147" i="1"/>
  <c r="CD147" i="1"/>
  <c r="CB147" i="1"/>
  <c r="BX147" i="1"/>
  <c r="BV147" i="1"/>
  <c r="BT147" i="1"/>
  <c r="BR147" i="1"/>
  <c r="BP147" i="1"/>
  <c r="BN147" i="1"/>
  <c r="BL147" i="1"/>
  <c r="BJ147" i="1"/>
  <c r="BH147" i="1"/>
  <c r="DD144" i="1"/>
  <c r="DB144" i="1"/>
  <c r="CZ144" i="1"/>
  <c r="CX144" i="1"/>
  <c r="CV144" i="1"/>
  <c r="CT144" i="1"/>
  <c r="CR144" i="1"/>
  <c r="CP144" i="1"/>
  <c r="CN144" i="1"/>
  <c r="CL144" i="1"/>
  <c r="CJ144" i="1"/>
  <c r="CH144" i="1"/>
  <c r="CF144" i="1"/>
  <c r="CD144" i="1"/>
  <c r="CB144" i="1"/>
  <c r="BX144" i="1"/>
  <c r="BV144" i="1"/>
  <c r="BT144" i="1"/>
  <c r="BR144" i="1"/>
  <c r="BP144" i="1"/>
  <c r="BN144" i="1"/>
  <c r="BL144" i="1"/>
  <c r="BJ144" i="1"/>
  <c r="BH144" i="1"/>
  <c r="DD138" i="1"/>
  <c r="DB138" i="1"/>
  <c r="CZ138" i="1"/>
  <c r="CX138" i="1"/>
  <c r="CV138" i="1"/>
  <c r="CT138" i="1"/>
  <c r="CR138" i="1"/>
  <c r="CP138" i="1"/>
  <c r="CN138" i="1"/>
  <c r="CL138" i="1"/>
  <c r="CJ138" i="1"/>
  <c r="CH138" i="1"/>
  <c r="CF138" i="1"/>
  <c r="CD138" i="1"/>
  <c r="CB138" i="1"/>
  <c r="BX138" i="1"/>
  <c r="BV138" i="1"/>
  <c r="BT138" i="1"/>
  <c r="BR138" i="1"/>
  <c r="BP138" i="1"/>
  <c r="BN138" i="1"/>
  <c r="BL138" i="1"/>
  <c r="BJ138" i="1"/>
  <c r="BH138" i="1"/>
  <c r="DD135" i="1"/>
  <c r="DB135" i="1"/>
  <c r="CZ135" i="1"/>
  <c r="CX135" i="1"/>
  <c r="CV135" i="1"/>
  <c r="CT135" i="1"/>
  <c r="CR135" i="1"/>
  <c r="CP135" i="1"/>
  <c r="CN135" i="1"/>
  <c r="CL135" i="1"/>
  <c r="CJ135" i="1"/>
  <c r="CH135" i="1"/>
  <c r="CF135" i="1"/>
  <c r="CD135" i="1"/>
  <c r="CB135" i="1"/>
  <c r="BX135" i="1"/>
  <c r="BV135" i="1"/>
  <c r="BT135" i="1"/>
  <c r="BR135" i="1"/>
  <c r="BP135" i="1"/>
  <c r="BN135" i="1"/>
  <c r="BL135" i="1"/>
  <c r="BJ135" i="1"/>
  <c r="BH135" i="1"/>
  <c r="DD130" i="1"/>
  <c r="DB130" i="1"/>
  <c r="CZ130" i="1"/>
  <c r="CX130" i="1"/>
  <c r="CV130" i="1"/>
  <c r="CT130" i="1"/>
  <c r="CR130" i="1"/>
  <c r="CP130" i="1"/>
  <c r="CN130" i="1"/>
  <c r="CL130" i="1"/>
  <c r="CJ130" i="1"/>
  <c r="CH130" i="1"/>
  <c r="CF130" i="1"/>
  <c r="CD130" i="1"/>
  <c r="CB130" i="1"/>
  <c r="BX130" i="1"/>
  <c r="BV130" i="1"/>
  <c r="BT130" i="1"/>
  <c r="BR130" i="1"/>
  <c r="BP130" i="1"/>
  <c r="BN130" i="1"/>
  <c r="BL130" i="1"/>
  <c r="BJ130" i="1"/>
  <c r="BH130" i="1"/>
  <c r="DD129" i="1"/>
  <c r="DB129" i="1"/>
  <c r="CZ129" i="1"/>
  <c r="CX129" i="1"/>
  <c r="CV129" i="1"/>
  <c r="CT129" i="1"/>
  <c r="CR129" i="1"/>
  <c r="CP129" i="1"/>
  <c r="CN129" i="1"/>
  <c r="CL129" i="1"/>
  <c r="CJ129" i="1"/>
  <c r="CH129" i="1"/>
  <c r="CF129" i="1"/>
  <c r="CD129" i="1"/>
  <c r="CB129" i="1"/>
  <c r="BX129" i="1"/>
  <c r="BV129" i="1"/>
  <c r="BT129" i="1"/>
  <c r="BR129" i="1"/>
  <c r="BP129" i="1"/>
  <c r="BN129" i="1"/>
  <c r="BL129" i="1"/>
  <c r="BJ129" i="1"/>
  <c r="BH129" i="1"/>
  <c r="DD116" i="1"/>
  <c r="DB116" i="1"/>
  <c r="CZ116" i="1"/>
  <c r="CX116" i="1"/>
  <c r="CV116" i="1"/>
  <c r="CT116" i="1"/>
  <c r="CR116" i="1"/>
  <c r="CP116" i="1"/>
  <c r="CN116" i="1"/>
  <c r="CL116" i="1"/>
  <c r="CJ116" i="1"/>
  <c r="CH116" i="1"/>
  <c r="CF116" i="1"/>
  <c r="CD116" i="1"/>
  <c r="CB116" i="1"/>
  <c r="BX116" i="1"/>
  <c r="BV116" i="1"/>
  <c r="BT116" i="1"/>
  <c r="BR116" i="1"/>
  <c r="BP116" i="1"/>
  <c r="BN116" i="1"/>
  <c r="BL116" i="1"/>
  <c r="BJ116" i="1"/>
  <c r="BH116" i="1"/>
  <c r="DD115" i="1"/>
  <c r="DB115" i="1"/>
  <c r="CZ115" i="1"/>
  <c r="CX115" i="1"/>
  <c r="CV115" i="1"/>
  <c r="CT115" i="1"/>
  <c r="CR115" i="1"/>
  <c r="CP115" i="1"/>
  <c r="CN115" i="1"/>
  <c r="CL115" i="1"/>
  <c r="CJ115" i="1"/>
  <c r="CH115" i="1"/>
  <c r="CF115" i="1"/>
  <c r="CD115" i="1"/>
  <c r="CB115" i="1"/>
  <c r="BX115" i="1"/>
  <c r="BV115" i="1"/>
  <c r="BT115" i="1"/>
  <c r="BR115" i="1"/>
  <c r="BP115" i="1"/>
  <c r="BN115" i="1"/>
  <c r="BL115" i="1"/>
  <c r="BJ115" i="1"/>
  <c r="BH115" i="1"/>
  <c r="DD102" i="1"/>
  <c r="DB102" i="1"/>
  <c r="CZ102" i="1"/>
  <c r="CX102" i="1"/>
  <c r="CV102" i="1"/>
  <c r="CT102" i="1"/>
  <c r="CR102" i="1"/>
  <c r="CP102" i="1"/>
  <c r="CN102" i="1"/>
  <c r="CL102" i="1"/>
  <c r="CJ102" i="1"/>
  <c r="CH102" i="1"/>
  <c r="CF102" i="1"/>
  <c r="CD102" i="1"/>
  <c r="CB102" i="1"/>
  <c r="BX102" i="1"/>
  <c r="BV102" i="1"/>
  <c r="BT102" i="1"/>
  <c r="BR102" i="1"/>
  <c r="BP102" i="1"/>
  <c r="BN102" i="1"/>
  <c r="BL102" i="1"/>
  <c r="BJ102" i="1"/>
  <c r="BH102" i="1"/>
  <c r="DD98" i="1"/>
  <c r="DB98" i="1"/>
  <c r="CZ98" i="1"/>
  <c r="CX98" i="1"/>
  <c r="CV98" i="1"/>
  <c r="CT98" i="1"/>
  <c r="CR98" i="1"/>
  <c r="CP98" i="1"/>
  <c r="CN98" i="1"/>
  <c r="CL98" i="1"/>
  <c r="CJ98" i="1"/>
  <c r="CH98" i="1"/>
  <c r="CF98" i="1"/>
  <c r="CD98" i="1"/>
  <c r="CB98" i="1"/>
  <c r="BX98" i="1"/>
  <c r="BV98" i="1"/>
  <c r="BT98" i="1"/>
  <c r="BR98" i="1"/>
  <c r="BP98" i="1"/>
  <c r="BN98" i="1"/>
  <c r="BL98" i="1"/>
  <c r="BJ98" i="1"/>
  <c r="BH98" i="1"/>
  <c r="DD79" i="1"/>
  <c r="DB79" i="1"/>
  <c r="CZ79" i="1"/>
  <c r="CX79" i="1"/>
  <c r="CV79" i="1"/>
  <c r="CT79" i="1"/>
  <c r="CR79" i="1"/>
  <c r="CP79" i="1"/>
  <c r="CN79" i="1"/>
  <c r="CL79" i="1"/>
  <c r="CJ79" i="1"/>
  <c r="CH79" i="1"/>
  <c r="CF79" i="1"/>
  <c r="CD79" i="1"/>
  <c r="CB79" i="1"/>
  <c r="BX79" i="1"/>
  <c r="BV79" i="1"/>
  <c r="BT79" i="1"/>
  <c r="BR79" i="1"/>
  <c r="BP79" i="1"/>
  <c r="BN79" i="1"/>
  <c r="BL79" i="1"/>
  <c r="BJ79" i="1"/>
  <c r="BH79" i="1"/>
  <c r="DD78" i="1"/>
  <c r="DB78" i="1"/>
  <c r="CZ78" i="1"/>
  <c r="CX78" i="1"/>
  <c r="CV78" i="1"/>
  <c r="CT78" i="1"/>
  <c r="CR78" i="1"/>
  <c r="CP78" i="1"/>
  <c r="CN78" i="1"/>
  <c r="CL78" i="1"/>
  <c r="CJ78" i="1"/>
  <c r="CH78" i="1"/>
  <c r="CF78" i="1"/>
  <c r="CD78" i="1"/>
  <c r="CB78" i="1"/>
  <c r="BX78" i="1"/>
  <c r="BV78" i="1"/>
  <c r="BT78" i="1"/>
  <c r="BR78" i="1"/>
  <c r="BP78" i="1"/>
  <c r="BN78" i="1"/>
  <c r="BL78" i="1"/>
  <c r="BJ78" i="1"/>
  <c r="BH78" i="1"/>
  <c r="DD68" i="1"/>
  <c r="DB68" i="1"/>
  <c r="CZ68" i="1"/>
  <c r="CX68" i="1"/>
  <c r="CV68" i="1"/>
  <c r="CT68" i="1"/>
  <c r="CR68" i="1"/>
  <c r="CP68" i="1"/>
  <c r="CN68" i="1"/>
  <c r="CL68" i="1"/>
  <c r="CJ68" i="1"/>
  <c r="CH68" i="1"/>
  <c r="CF68" i="1"/>
  <c r="CD68" i="1"/>
  <c r="CB68" i="1"/>
  <c r="BX68" i="1"/>
  <c r="BV68" i="1"/>
  <c r="BT68" i="1"/>
  <c r="BR68" i="1"/>
  <c r="BP68" i="1"/>
  <c r="BN68" i="1"/>
  <c r="BL68" i="1"/>
  <c r="BJ68" i="1"/>
  <c r="BH68" i="1"/>
  <c r="DD67" i="1"/>
  <c r="DB67" i="1"/>
  <c r="CZ67" i="1"/>
  <c r="CX67" i="1"/>
  <c r="CV67" i="1"/>
  <c r="CT67" i="1"/>
  <c r="CR67" i="1"/>
  <c r="CP67" i="1"/>
  <c r="CN67" i="1"/>
  <c r="CL67" i="1"/>
  <c r="CJ67" i="1"/>
  <c r="CH67" i="1"/>
  <c r="CF67" i="1"/>
  <c r="CD67" i="1"/>
  <c r="CB67" i="1"/>
  <c r="BX67" i="1"/>
  <c r="BV67" i="1"/>
  <c r="BT67" i="1"/>
  <c r="BR67" i="1"/>
  <c r="BP67" i="1"/>
  <c r="BN67" i="1"/>
  <c r="BL67" i="1"/>
  <c r="BJ67" i="1"/>
  <c r="BH67" i="1"/>
  <c r="DD266" i="1"/>
  <c r="DB266" i="1"/>
  <c r="CZ266" i="1"/>
  <c r="CX266" i="1"/>
  <c r="CV266" i="1"/>
  <c r="CT266" i="1"/>
  <c r="CR266" i="1"/>
  <c r="CP266" i="1"/>
  <c r="CN266" i="1"/>
  <c r="CL266" i="1"/>
  <c r="CJ266" i="1"/>
  <c r="CH266" i="1"/>
  <c r="CF266" i="1"/>
  <c r="CD266" i="1"/>
  <c r="CB266" i="1"/>
  <c r="BX266" i="1"/>
  <c r="BV266" i="1"/>
  <c r="BT266" i="1"/>
  <c r="BR266" i="1"/>
  <c r="BP266" i="1"/>
  <c r="BN266" i="1"/>
  <c r="BL266" i="1"/>
  <c r="BJ266" i="1"/>
  <c r="BH266" i="1"/>
  <c r="DD256" i="1"/>
  <c r="DB256" i="1"/>
  <c r="CZ256" i="1"/>
  <c r="CX256" i="1"/>
  <c r="CV256" i="1"/>
  <c r="CT256" i="1"/>
  <c r="CR256" i="1"/>
  <c r="CP256" i="1"/>
  <c r="CN256" i="1"/>
  <c r="CL256" i="1"/>
  <c r="CJ256" i="1"/>
  <c r="CH256" i="1"/>
  <c r="CF256" i="1"/>
  <c r="CD256" i="1"/>
  <c r="CB256" i="1"/>
  <c r="BX256" i="1"/>
  <c r="BV256" i="1"/>
  <c r="BT256" i="1"/>
  <c r="BR256" i="1"/>
  <c r="BP256" i="1"/>
  <c r="BN256" i="1"/>
  <c r="BL256" i="1"/>
  <c r="BJ256" i="1"/>
  <c r="BH256" i="1"/>
  <c r="DD267" i="1"/>
  <c r="DB267" i="1"/>
  <c r="CZ267" i="1"/>
  <c r="CX267" i="1"/>
  <c r="CV267" i="1"/>
  <c r="CT267" i="1"/>
  <c r="CR267" i="1"/>
  <c r="CP267" i="1"/>
  <c r="CN267" i="1"/>
  <c r="CL267" i="1"/>
  <c r="CJ267" i="1"/>
  <c r="CH267" i="1"/>
  <c r="CF267" i="1"/>
  <c r="CD267" i="1"/>
  <c r="CB267" i="1"/>
  <c r="BX267" i="1"/>
  <c r="BV267" i="1"/>
  <c r="BT267" i="1"/>
  <c r="BR267" i="1"/>
  <c r="BP267" i="1"/>
  <c r="BN267" i="1"/>
  <c r="BL267" i="1"/>
  <c r="BJ267" i="1"/>
  <c r="BH267" i="1"/>
  <c r="DD244" i="1"/>
  <c r="DB244" i="1"/>
  <c r="CZ244" i="1"/>
  <c r="CX244" i="1"/>
  <c r="CV244" i="1"/>
  <c r="CT244" i="1"/>
  <c r="CR244" i="1"/>
  <c r="CP244" i="1"/>
  <c r="CN244" i="1"/>
  <c r="CL244" i="1"/>
  <c r="CJ244" i="1"/>
  <c r="CH244" i="1"/>
  <c r="CF244" i="1"/>
  <c r="CD244" i="1"/>
  <c r="CB244" i="1"/>
  <c r="BX244" i="1"/>
  <c r="BV244" i="1"/>
  <c r="BT244" i="1"/>
  <c r="BR244" i="1"/>
  <c r="BP244" i="1"/>
  <c r="BN244" i="1"/>
  <c r="BL244" i="1"/>
  <c r="BJ244" i="1"/>
  <c r="BH244" i="1"/>
  <c r="DD243" i="1"/>
  <c r="DB243" i="1"/>
  <c r="CZ243" i="1"/>
  <c r="CX243" i="1"/>
  <c r="CV243" i="1"/>
  <c r="CT243" i="1"/>
  <c r="CR243" i="1"/>
  <c r="CP243" i="1"/>
  <c r="CN243" i="1"/>
  <c r="CL243" i="1"/>
  <c r="CJ243" i="1"/>
  <c r="CH243" i="1"/>
  <c r="CF243" i="1"/>
  <c r="CD243" i="1"/>
  <c r="CB243" i="1"/>
  <c r="BX243" i="1"/>
  <c r="BV243" i="1"/>
  <c r="BT243" i="1"/>
  <c r="BR243" i="1"/>
  <c r="BP243" i="1"/>
  <c r="BN243" i="1"/>
  <c r="BL243" i="1"/>
  <c r="BJ243" i="1"/>
  <c r="BH243" i="1"/>
  <c r="DD226" i="1"/>
  <c r="DB226" i="1"/>
  <c r="CZ226" i="1"/>
  <c r="CX226" i="1"/>
  <c r="CV226" i="1"/>
  <c r="CT226" i="1"/>
  <c r="CR226" i="1"/>
  <c r="CP226" i="1"/>
  <c r="CN226" i="1"/>
  <c r="CL226" i="1"/>
  <c r="CJ226" i="1"/>
  <c r="CH226" i="1"/>
  <c r="CF226" i="1"/>
  <c r="CD226" i="1"/>
  <c r="CB226" i="1"/>
  <c r="BX226" i="1"/>
  <c r="BV226" i="1"/>
  <c r="BT226" i="1"/>
  <c r="BR226" i="1"/>
  <c r="BP226" i="1"/>
  <c r="BN226" i="1"/>
  <c r="BL226" i="1"/>
  <c r="BJ226" i="1"/>
  <c r="BH226" i="1"/>
  <c r="DD225" i="1"/>
  <c r="DB225" i="1"/>
  <c r="CZ225" i="1"/>
  <c r="CX225" i="1"/>
  <c r="CV225" i="1"/>
  <c r="CT225" i="1"/>
  <c r="CR225" i="1"/>
  <c r="CP225" i="1"/>
  <c r="CN225" i="1"/>
  <c r="CL225" i="1"/>
  <c r="CJ225" i="1"/>
  <c r="CH225" i="1"/>
  <c r="CF225" i="1"/>
  <c r="CD225" i="1"/>
  <c r="CB225" i="1"/>
  <c r="BX225" i="1"/>
  <c r="BV225" i="1"/>
  <c r="BT225" i="1"/>
  <c r="BR225" i="1"/>
  <c r="BP225" i="1"/>
  <c r="BN225" i="1"/>
  <c r="BL225" i="1"/>
  <c r="BJ225" i="1"/>
  <c r="BH225" i="1"/>
  <c r="DD265" i="1"/>
  <c r="DB265" i="1"/>
  <c r="CZ265" i="1"/>
  <c r="CX265" i="1"/>
  <c r="CV265" i="1"/>
  <c r="CT265" i="1"/>
  <c r="CR265" i="1"/>
  <c r="CP265" i="1"/>
  <c r="CN265" i="1"/>
  <c r="CL265" i="1"/>
  <c r="CJ265" i="1"/>
  <c r="CH265" i="1"/>
  <c r="CF265" i="1"/>
  <c r="CD265" i="1"/>
  <c r="CB265" i="1"/>
  <c r="BX265" i="1"/>
  <c r="BV265" i="1"/>
  <c r="BT265" i="1"/>
  <c r="BR265" i="1"/>
  <c r="BP265" i="1"/>
  <c r="BN265" i="1"/>
  <c r="BL265" i="1"/>
  <c r="BJ265" i="1"/>
  <c r="BH265" i="1"/>
  <c r="DD255" i="1"/>
  <c r="DB255" i="1"/>
  <c r="CZ255" i="1"/>
  <c r="CX255" i="1"/>
  <c r="CV255" i="1"/>
  <c r="CT255" i="1"/>
  <c r="CR255" i="1"/>
  <c r="CP255" i="1"/>
  <c r="CN255" i="1"/>
  <c r="CL255" i="1"/>
  <c r="CJ255" i="1"/>
  <c r="CH255" i="1"/>
  <c r="CF255" i="1"/>
  <c r="CD255" i="1"/>
  <c r="CB255" i="1"/>
  <c r="BX255" i="1"/>
  <c r="BV255" i="1"/>
  <c r="BT255" i="1"/>
  <c r="BR255" i="1"/>
  <c r="BP255" i="1"/>
  <c r="BN255" i="1"/>
  <c r="BL255" i="1"/>
  <c r="BJ255" i="1"/>
  <c r="BH255" i="1"/>
  <c r="DD223" i="1"/>
  <c r="DB223" i="1"/>
  <c r="CZ223" i="1"/>
  <c r="CX223" i="1"/>
  <c r="CV223" i="1"/>
  <c r="CT223" i="1"/>
  <c r="CR223" i="1"/>
  <c r="CP223" i="1"/>
  <c r="CN223" i="1"/>
  <c r="CL223" i="1"/>
  <c r="CJ223" i="1"/>
  <c r="CH223" i="1"/>
  <c r="CF223" i="1"/>
  <c r="CD223" i="1"/>
  <c r="CB223" i="1"/>
  <c r="BX223" i="1"/>
  <c r="BV223" i="1"/>
  <c r="BT223" i="1"/>
  <c r="BR223" i="1"/>
  <c r="BP223" i="1"/>
  <c r="BN223" i="1"/>
  <c r="BL223" i="1"/>
  <c r="BJ223" i="1"/>
  <c r="BH223" i="1"/>
  <c r="DD224" i="1"/>
  <c r="DB224" i="1"/>
  <c r="CZ224" i="1"/>
  <c r="CX224" i="1"/>
  <c r="CV224" i="1"/>
  <c r="CT224" i="1"/>
  <c r="CR224" i="1"/>
  <c r="CP224" i="1"/>
  <c r="CN224" i="1"/>
  <c r="CL224" i="1"/>
  <c r="CJ224" i="1"/>
  <c r="CH224" i="1"/>
  <c r="CF224" i="1"/>
  <c r="CD224" i="1"/>
  <c r="CB224" i="1"/>
  <c r="BX224" i="1"/>
  <c r="BV224" i="1"/>
  <c r="BT224" i="1"/>
  <c r="BR224" i="1"/>
  <c r="BP224" i="1"/>
  <c r="BN224" i="1"/>
  <c r="BL224" i="1"/>
  <c r="BJ224" i="1"/>
  <c r="BH224" i="1"/>
  <c r="DD222" i="1"/>
  <c r="DB222" i="1"/>
  <c r="CZ222" i="1"/>
  <c r="CX222" i="1"/>
  <c r="CV222" i="1"/>
  <c r="CT222" i="1"/>
  <c r="CR222" i="1"/>
  <c r="CP222" i="1"/>
  <c r="CN222" i="1"/>
  <c r="CL222" i="1"/>
  <c r="CJ222" i="1"/>
  <c r="CH222" i="1"/>
  <c r="CF222" i="1"/>
  <c r="CD222" i="1"/>
  <c r="CB222" i="1"/>
  <c r="BX222" i="1"/>
  <c r="BV222" i="1"/>
  <c r="BT222" i="1"/>
  <c r="BR222" i="1"/>
  <c r="BP222" i="1"/>
  <c r="BN222" i="1"/>
  <c r="BL222" i="1"/>
  <c r="BJ222" i="1"/>
  <c r="BH222" i="1"/>
  <c r="DD219" i="1"/>
  <c r="DB219" i="1"/>
  <c r="CZ219" i="1"/>
  <c r="CX219" i="1"/>
  <c r="CV219" i="1"/>
  <c r="CT219" i="1"/>
  <c r="CR219" i="1"/>
  <c r="CP219" i="1"/>
  <c r="CN219" i="1"/>
  <c r="CL219" i="1"/>
  <c r="CJ219" i="1"/>
  <c r="CH219" i="1"/>
  <c r="CF219" i="1"/>
  <c r="CD219" i="1"/>
  <c r="CB219" i="1"/>
  <c r="BX219" i="1"/>
  <c r="BV219" i="1"/>
  <c r="BT219" i="1"/>
  <c r="BR219" i="1"/>
  <c r="BP219" i="1"/>
  <c r="BN219" i="1"/>
  <c r="BL219" i="1"/>
  <c r="BJ219" i="1"/>
  <c r="BH219" i="1"/>
  <c r="DD215" i="1"/>
  <c r="DB215" i="1"/>
  <c r="CZ215" i="1"/>
  <c r="CX215" i="1"/>
  <c r="CV215" i="1"/>
  <c r="CT215" i="1"/>
  <c r="CR215" i="1"/>
  <c r="CP215" i="1"/>
  <c r="CN215" i="1"/>
  <c r="CL215" i="1"/>
  <c r="CJ215" i="1"/>
  <c r="CH215" i="1"/>
  <c r="CF215" i="1"/>
  <c r="CD215" i="1"/>
  <c r="CB215" i="1"/>
  <c r="BX215" i="1"/>
  <c r="BV215" i="1"/>
  <c r="BT215" i="1"/>
  <c r="BR215" i="1"/>
  <c r="BP215" i="1"/>
  <c r="BN215" i="1"/>
  <c r="BL215" i="1"/>
  <c r="BJ215" i="1"/>
  <c r="BH215" i="1"/>
  <c r="DD214" i="1"/>
  <c r="DB214" i="1"/>
  <c r="CZ214" i="1"/>
  <c r="CX214" i="1"/>
  <c r="CV214" i="1"/>
  <c r="CT214" i="1"/>
  <c r="CR214" i="1"/>
  <c r="CP214" i="1"/>
  <c r="CN214" i="1"/>
  <c r="CL214" i="1"/>
  <c r="CJ214" i="1"/>
  <c r="CH214" i="1"/>
  <c r="CF214" i="1"/>
  <c r="CD214" i="1"/>
  <c r="CB214" i="1"/>
  <c r="BX214" i="1"/>
  <c r="BV214" i="1"/>
  <c r="BT214" i="1"/>
  <c r="BR214" i="1"/>
  <c r="BP214" i="1"/>
  <c r="BN214" i="1"/>
  <c r="BL214" i="1"/>
  <c r="BJ214" i="1"/>
  <c r="BH214" i="1"/>
  <c r="DD213" i="1"/>
  <c r="DB213" i="1"/>
  <c r="CZ213" i="1"/>
  <c r="CX213" i="1"/>
  <c r="CV213" i="1"/>
  <c r="CT213" i="1"/>
  <c r="CR213" i="1"/>
  <c r="CP213" i="1"/>
  <c r="CN213" i="1"/>
  <c r="CL213" i="1"/>
  <c r="CJ213" i="1"/>
  <c r="CH213" i="1"/>
  <c r="CF213" i="1"/>
  <c r="CD213" i="1"/>
  <c r="CB213" i="1"/>
  <c r="BX213" i="1"/>
  <c r="BV213" i="1"/>
  <c r="BT213" i="1"/>
  <c r="BR213" i="1"/>
  <c r="BP213" i="1"/>
  <c r="BN213" i="1"/>
  <c r="BL213" i="1"/>
  <c r="BJ213" i="1"/>
  <c r="BH213" i="1"/>
  <c r="DD212" i="1"/>
  <c r="DB212" i="1"/>
  <c r="CZ212" i="1"/>
  <c r="CX212" i="1"/>
  <c r="CV212" i="1"/>
  <c r="CT212" i="1"/>
  <c r="CR212" i="1"/>
  <c r="CP212" i="1"/>
  <c r="CN212" i="1"/>
  <c r="CL212" i="1"/>
  <c r="CJ212" i="1"/>
  <c r="CH212" i="1"/>
  <c r="CF212" i="1"/>
  <c r="CD212" i="1"/>
  <c r="CB212" i="1"/>
  <c r="BX212" i="1"/>
  <c r="BV212" i="1"/>
  <c r="BT212" i="1"/>
  <c r="BR212" i="1"/>
  <c r="BP212" i="1"/>
  <c r="BN212" i="1"/>
  <c r="BL212" i="1"/>
  <c r="BJ212" i="1"/>
  <c r="BH212" i="1"/>
  <c r="DD211" i="1"/>
  <c r="DB211" i="1"/>
  <c r="CZ211" i="1"/>
  <c r="CX211" i="1"/>
  <c r="CV211" i="1"/>
  <c r="CT211" i="1"/>
  <c r="CR211" i="1"/>
  <c r="CP211" i="1"/>
  <c r="CN211" i="1"/>
  <c r="CL211" i="1"/>
  <c r="CJ211" i="1"/>
  <c r="CH211" i="1"/>
  <c r="CF211" i="1"/>
  <c r="CD211" i="1"/>
  <c r="CB211" i="1"/>
  <c r="BX211" i="1"/>
  <c r="BV211" i="1"/>
  <c r="BT211" i="1"/>
  <c r="BR211" i="1"/>
  <c r="BP211" i="1"/>
  <c r="BN211" i="1"/>
  <c r="BL211" i="1"/>
  <c r="BJ211" i="1"/>
  <c r="BH211" i="1"/>
  <c r="DD210" i="1"/>
  <c r="DB210" i="1"/>
  <c r="CZ210" i="1"/>
  <c r="CX210" i="1"/>
  <c r="CV210" i="1"/>
  <c r="CT210" i="1"/>
  <c r="CR210" i="1"/>
  <c r="CP210" i="1"/>
  <c r="CN210" i="1"/>
  <c r="CL210" i="1"/>
  <c r="CJ210" i="1"/>
  <c r="CH210" i="1"/>
  <c r="CF210" i="1"/>
  <c r="CD210" i="1"/>
  <c r="CB210" i="1"/>
  <c r="BX210" i="1"/>
  <c r="BV210" i="1"/>
  <c r="BT210" i="1"/>
  <c r="BR210" i="1"/>
  <c r="BP210" i="1"/>
  <c r="BN210" i="1"/>
  <c r="BL210" i="1"/>
  <c r="BJ210" i="1"/>
  <c r="BH210" i="1"/>
  <c r="DD209" i="1"/>
  <c r="DB209" i="1"/>
  <c r="CZ209" i="1"/>
  <c r="CX209" i="1"/>
  <c r="CV209" i="1"/>
  <c r="CT209" i="1"/>
  <c r="CR209" i="1"/>
  <c r="CP209" i="1"/>
  <c r="CN209" i="1"/>
  <c r="CL209" i="1"/>
  <c r="CJ209" i="1"/>
  <c r="CH209" i="1"/>
  <c r="CF209" i="1"/>
  <c r="CD209" i="1"/>
  <c r="CB209" i="1"/>
  <c r="BX209" i="1"/>
  <c r="BV209" i="1"/>
  <c r="BT209" i="1"/>
  <c r="BR209" i="1"/>
  <c r="BP209" i="1"/>
  <c r="BN209" i="1"/>
  <c r="BL209" i="1"/>
  <c r="BJ209" i="1"/>
  <c r="BH209" i="1"/>
  <c r="DD208" i="1"/>
  <c r="DB208" i="1"/>
  <c r="CZ208" i="1"/>
  <c r="CX208" i="1"/>
  <c r="CV208" i="1"/>
  <c r="CT208" i="1"/>
  <c r="CR208" i="1"/>
  <c r="CP208" i="1"/>
  <c r="CN208" i="1"/>
  <c r="CL208" i="1"/>
  <c r="CJ208" i="1"/>
  <c r="CH208" i="1"/>
  <c r="CF208" i="1"/>
  <c r="CD208" i="1"/>
  <c r="CB208" i="1"/>
  <c r="BX208" i="1"/>
  <c r="BV208" i="1"/>
  <c r="BT208" i="1"/>
  <c r="BR208" i="1"/>
  <c r="BP208" i="1"/>
  <c r="BN208" i="1"/>
  <c r="BL208" i="1"/>
  <c r="BJ208" i="1"/>
  <c r="BH208" i="1"/>
  <c r="DD207" i="1"/>
  <c r="DB207" i="1"/>
  <c r="CZ207" i="1"/>
  <c r="CX207" i="1"/>
  <c r="CV207" i="1"/>
  <c r="CT207" i="1"/>
  <c r="CR207" i="1"/>
  <c r="CP207" i="1"/>
  <c r="CN207" i="1"/>
  <c r="CL207" i="1"/>
  <c r="CJ207" i="1"/>
  <c r="CH207" i="1"/>
  <c r="CF207" i="1"/>
  <c r="CD207" i="1"/>
  <c r="CB207" i="1"/>
  <c r="BX207" i="1"/>
  <c r="BV207" i="1"/>
  <c r="BT207" i="1"/>
  <c r="BR207" i="1"/>
  <c r="BP207" i="1"/>
  <c r="BN207" i="1"/>
  <c r="BL207" i="1"/>
  <c r="BJ207" i="1"/>
  <c r="BH207" i="1"/>
  <c r="DD206" i="1"/>
  <c r="DB206" i="1"/>
  <c r="CZ206" i="1"/>
  <c r="CX206" i="1"/>
  <c r="CV206" i="1"/>
  <c r="CT206" i="1"/>
  <c r="CR206" i="1"/>
  <c r="CP206" i="1"/>
  <c r="CN206" i="1"/>
  <c r="CL206" i="1"/>
  <c r="CJ206" i="1"/>
  <c r="CH206" i="1"/>
  <c r="CF206" i="1"/>
  <c r="CD206" i="1"/>
  <c r="CB206" i="1"/>
  <c r="BX206" i="1"/>
  <c r="BV206" i="1"/>
  <c r="BT206" i="1"/>
  <c r="BR206" i="1"/>
  <c r="BP206" i="1"/>
  <c r="BN206" i="1"/>
  <c r="BL206" i="1"/>
  <c r="BJ206" i="1"/>
  <c r="BH206" i="1"/>
  <c r="DD205" i="1"/>
  <c r="DB205" i="1"/>
  <c r="CZ205" i="1"/>
  <c r="CX205" i="1"/>
  <c r="CV205" i="1"/>
  <c r="CT205" i="1"/>
  <c r="CR205" i="1"/>
  <c r="CP205" i="1"/>
  <c r="CN205" i="1"/>
  <c r="CL205" i="1"/>
  <c r="CJ205" i="1"/>
  <c r="CH205" i="1"/>
  <c r="CF205" i="1"/>
  <c r="CD205" i="1"/>
  <c r="CB205" i="1"/>
  <c r="BX205" i="1"/>
  <c r="BV205" i="1"/>
  <c r="BT205" i="1"/>
  <c r="BR205" i="1"/>
  <c r="BP205" i="1"/>
  <c r="BN205" i="1"/>
  <c r="BL205" i="1"/>
  <c r="BJ205" i="1"/>
  <c r="BH205" i="1"/>
  <c r="DD204" i="1"/>
  <c r="DB204" i="1"/>
  <c r="CZ204" i="1"/>
  <c r="CX204" i="1"/>
  <c r="CV204" i="1"/>
  <c r="CT204" i="1"/>
  <c r="CR204" i="1"/>
  <c r="CP204" i="1"/>
  <c r="CN204" i="1"/>
  <c r="CL204" i="1"/>
  <c r="CJ204" i="1"/>
  <c r="CH204" i="1"/>
  <c r="CF204" i="1"/>
  <c r="CD204" i="1"/>
  <c r="CB204" i="1"/>
  <c r="BX204" i="1"/>
  <c r="BV204" i="1"/>
  <c r="BT204" i="1"/>
  <c r="BR204" i="1"/>
  <c r="BP204" i="1"/>
  <c r="BN204" i="1"/>
  <c r="BL204" i="1"/>
  <c r="BJ204" i="1"/>
  <c r="BH204" i="1"/>
  <c r="DD203" i="1"/>
  <c r="DB203" i="1"/>
  <c r="CZ203" i="1"/>
  <c r="CX203" i="1"/>
  <c r="CV203" i="1"/>
  <c r="CT203" i="1"/>
  <c r="CR203" i="1"/>
  <c r="CP203" i="1"/>
  <c r="CN203" i="1"/>
  <c r="CL203" i="1"/>
  <c r="CJ203" i="1"/>
  <c r="CH203" i="1"/>
  <c r="CF203" i="1"/>
  <c r="CD203" i="1"/>
  <c r="CB203" i="1"/>
  <c r="BX203" i="1"/>
  <c r="BV203" i="1"/>
  <c r="BT203" i="1"/>
  <c r="BR203" i="1"/>
  <c r="BP203" i="1"/>
  <c r="BN203" i="1"/>
  <c r="BL203" i="1"/>
  <c r="BJ203" i="1"/>
  <c r="BH203" i="1"/>
  <c r="DD200" i="1"/>
  <c r="DB200" i="1"/>
  <c r="CZ200" i="1"/>
  <c r="CX200" i="1"/>
  <c r="CV200" i="1"/>
  <c r="CT200" i="1"/>
  <c r="CR200" i="1"/>
  <c r="CP200" i="1"/>
  <c r="CN200" i="1"/>
  <c r="CL200" i="1"/>
  <c r="CJ200" i="1"/>
  <c r="CH200" i="1"/>
  <c r="CF200" i="1"/>
  <c r="CD200" i="1"/>
  <c r="CB200" i="1"/>
  <c r="BX200" i="1"/>
  <c r="BV200" i="1"/>
  <c r="BT200" i="1"/>
  <c r="BR200" i="1"/>
  <c r="BP200" i="1"/>
  <c r="BN200" i="1"/>
  <c r="BL200" i="1"/>
  <c r="BJ200" i="1"/>
  <c r="BH200" i="1"/>
  <c r="DD198" i="1"/>
  <c r="DB198" i="1"/>
  <c r="CZ198" i="1"/>
  <c r="CX198" i="1"/>
  <c r="CV198" i="1"/>
  <c r="CT198" i="1"/>
  <c r="CR198" i="1"/>
  <c r="CP198" i="1"/>
  <c r="CN198" i="1"/>
  <c r="CL198" i="1"/>
  <c r="CJ198" i="1"/>
  <c r="CH198" i="1"/>
  <c r="CF198" i="1"/>
  <c r="CD198" i="1"/>
  <c r="CB198" i="1"/>
  <c r="BX198" i="1"/>
  <c r="BV198" i="1"/>
  <c r="BT198" i="1"/>
  <c r="BR198" i="1"/>
  <c r="BP198" i="1"/>
  <c r="BN198" i="1"/>
  <c r="BL198" i="1"/>
  <c r="BJ198" i="1"/>
  <c r="BH198" i="1"/>
  <c r="DD194" i="1"/>
  <c r="DB194" i="1"/>
  <c r="CZ194" i="1"/>
  <c r="CX194" i="1"/>
  <c r="CV194" i="1"/>
  <c r="CT194" i="1"/>
  <c r="CR194" i="1"/>
  <c r="CP194" i="1"/>
  <c r="CN194" i="1"/>
  <c r="CL194" i="1"/>
  <c r="CJ194" i="1"/>
  <c r="CH194" i="1"/>
  <c r="CF194" i="1"/>
  <c r="CD194" i="1"/>
  <c r="CB194" i="1"/>
  <c r="BX194" i="1"/>
  <c r="BV194" i="1"/>
  <c r="BT194" i="1"/>
  <c r="BR194" i="1"/>
  <c r="BP194" i="1"/>
  <c r="BN194" i="1"/>
  <c r="BL194" i="1"/>
  <c r="BJ194" i="1"/>
  <c r="BH194" i="1"/>
  <c r="DD335" i="1"/>
  <c r="DB335" i="1"/>
  <c r="CZ335" i="1"/>
  <c r="CX335" i="1"/>
  <c r="CV335" i="1"/>
  <c r="CT335" i="1"/>
  <c r="CR335" i="1"/>
  <c r="CP335" i="1"/>
  <c r="CN335" i="1"/>
  <c r="CL335" i="1"/>
  <c r="CJ335" i="1"/>
  <c r="CH335" i="1"/>
  <c r="CF335" i="1"/>
  <c r="CD335" i="1"/>
  <c r="CB335" i="1"/>
  <c r="BX335" i="1"/>
  <c r="BV335" i="1"/>
  <c r="BT335" i="1"/>
  <c r="BR335" i="1"/>
  <c r="BP335" i="1"/>
  <c r="BN335" i="1"/>
  <c r="BL335" i="1"/>
  <c r="BJ335" i="1"/>
  <c r="BH335" i="1"/>
  <c r="DD329" i="1"/>
  <c r="DB329" i="1"/>
  <c r="CZ329" i="1"/>
  <c r="CX329" i="1"/>
  <c r="CV329" i="1"/>
  <c r="CT329" i="1"/>
  <c r="CR329" i="1"/>
  <c r="CP329" i="1"/>
  <c r="CN329" i="1"/>
  <c r="CL329" i="1"/>
  <c r="CJ329" i="1"/>
  <c r="CH329" i="1"/>
  <c r="CF329" i="1"/>
  <c r="CD329" i="1"/>
  <c r="CB329" i="1"/>
  <c r="BX329" i="1"/>
  <c r="BV329" i="1"/>
  <c r="BT329" i="1"/>
  <c r="BR329" i="1"/>
  <c r="BP329" i="1"/>
  <c r="BN329" i="1"/>
  <c r="BL329" i="1"/>
  <c r="BJ329" i="1"/>
  <c r="BH329" i="1"/>
  <c r="DD327" i="1"/>
  <c r="DB327" i="1"/>
  <c r="CZ327" i="1"/>
  <c r="CX327" i="1"/>
  <c r="CV327" i="1"/>
  <c r="CT327" i="1"/>
  <c r="CR327" i="1"/>
  <c r="CP327" i="1"/>
  <c r="CN327" i="1"/>
  <c r="CL327" i="1"/>
  <c r="CJ327" i="1"/>
  <c r="CH327" i="1"/>
  <c r="CF327" i="1"/>
  <c r="CD327" i="1"/>
  <c r="CB327" i="1"/>
  <c r="BX327" i="1"/>
  <c r="BV327" i="1"/>
  <c r="BT327" i="1"/>
  <c r="BR327" i="1"/>
  <c r="BP327" i="1"/>
  <c r="BN327" i="1"/>
  <c r="BL327" i="1"/>
  <c r="BJ327" i="1"/>
  <c r="BH327" i="1"/>
  <c r="DD65" i="1"/>
  <c r="DB65" i="1"/>
  <c r="CZ65" i="1"/>
  <c r="CX65" i="1"/>
  <c r="CV65" i="1"/>
  <c r="CT65" i="1"/>
  <c r="CR65" i="1"/>
  <c r="CP65" i="1"/>
  <c r="CN65" i="1"/>
  <c r="CL65" i="1"/>
  <c r="CJ65" i="1"/>
  <c r="CH65" i="1"/>
  <c r="CF65" i="1"/>
  <c r="CD65" i="1"/>
  <c r="CB65" i="1"/>
  <c r="BX65" i="1"/>
  <c r="BV65" i="1"/>
  <c r="BT65" i="1"/>
  <c r="BR65" i="1"/>
  <c r="BP65" i="1"/>
  <c r="BN65" i="1"/>
  <c r="BL65" i="1"/>
  <c r="BJ65" i="1"/>
  <c r="BH65" i="1"/>
  <c r="DD64" i="1"/>
  <c r="DB64" i="1"/>
  <c r="CZ64" i="1"/>
  <c r="CX64" i="1"/>
  <c r="CV64" i="1"/>
  <c r="CT64" i="1"/>
  <c r="CR64" i="1"/>
  <c r="CP64" i="1"/>
  <c r="CN64" i="1"/>
  <c r="CL64" i="1"/>
  <c r="CJ64" i="1"/>
  <c r="CH64" i="1"/>
  <c r="CF64" i="1"/>
  <c r="CD64" i="1"/>
  <c r="CB64" i="1"/>
  <c r="BX64" i="1"/>
  <c r="BV64" i="1"/>
  <c r="BT64" i="1"/>
  <c r="BR64" i="1"/>
  <c r="BP64" i="1"/>
  <c r="BN64" i="1"/>
  <c r="BL64" i="1"/>
  <c r="BJ64" i="1"/>
  <c r="BH64" i="1"/>
  <c r="DD62" i="1"/>
  <c r="DB62" i="1"/>
  <c r="CZ62" i="1"/>
  <c r="CX62" i="1"/>
  <c r="CV62" i="1"/>
  <c r="CT62" i="1"/>
  <c r="CR62" i="1"/>
  <c r="CP62" i="1"/>
  <c r="CN62" i="1"/>
  <c r="CL62" i="1"/>
  <c r="CJ62" i="1"/>
  <c r="CH62" i="1"/>
  <c r="CF62" i="1"/>
  <c r="CD62" i="1"/>
  <c r="CB62" i="1"/>
  <c r="BX62" i="1"/>
  <c r="BV62" i="1"/>
  <c r="BT62" i="1"/>
  <c r="BR62" i="1"/>
  <c r="BP62" i="1"/>
  <c r="BN62" i="1"/>
  <c r="BL62" i="1"/>
  <c r="BJ62" i="1"/>
  <c r="BH62" i="1"/>
  <c r="DD61" i="1"/>
  <c r="DB61" i="1"/>
  <c r="CZ61" i="1"/>
  <c r="CX61" i="1"/>
  <c r="CV61" i="1"/>
  <c r="CT61" i="1"/>
  <c r="CR61" i="1"/>
  <c r="CP61" i="1"/>
  <c r="CN61" i="1"/>
  <c r="CL61" i="1"/>
  <c r="CJ61" i="1"/>
  <c r="CH61" i="1"/>
  <c r="CF61" i="1"/>
  <c r="CD61" i="1"/>
  <c r="CB61" i="1"/>
  <c r="BX61" i="1"/>
  <c r="BV61" i="1"/>
  <c r="BT61" i="1"/>
  <c r="BR61" i="1"/>
  <c r="BP61" i="1"/>
  <c r="BN61" i="1"/>
  <c r="BL61" i="1"/>
  <c r="BJ61" i="1"/>
  <c r="BH61" i="1"/>
  <c r="DD59" i="1"/>
  <c r="DB59" i="1"/>
  <c r="CZ59" i="1"/>
  <c r="CX59" i="1"/>
  <c r="CV59" i="1"/>
  <c r="CT59" i="1"/>
  <c r="CR59" i="1"/>
  <c r="CP59" i="1"/>
  <c r="CN59" i="1"/>
  <c r="CL59" i="1"/>
  <c r="CJ59" i="1"/>
  <c r="CH59" i="1"/>
  <c r="CF59" i="1"/>
  <c r="CD59" i="1"/>
  <c r="CB59" i="1"/>
  <c r="BX59" i="1"/>
  <c r="BV59" i="1"/>
  <c r="BT59" i="1"/>
  <c r="BR59" i="1"/>
  <c r="BP59" i="1"/>
  <c r="BN59" i="1"/>
  <c r="BL59" i="1"/>
  <c r="BJ59" i="1"/>
  <c r="BH59" i="1"/>
  <c r="DD58" i="1"/>
  <c r="DB58" i="1"/>
  <c r="CZ58" i="1"/>
  <c r="CX58" i="1"/>
  <c r="CV58" i="1"/>
  <c r="CT58" i="1"/>
  <c r="CR58" i="1"/>
  <c r="CP58" i="1"/>
  <c r="CN58" i="1"/>
  <c r="CL58" i="1"/>
  <c r="CJ58" i="1"/>
  <c r="CH58" i="1"/>
  <c r="CF58" i="1"/>
  <c r="CD58" i="1"/>
  <c r="CB58" i="1"/>
  <c r="BX58" i="1"/>
  <c r="BV58" i="1"/>
  <c r="BT58" i="1"/>
  <c r="BR58" i="1"/>
  <c r="BP58" i="1"/>
  <c r="BN58" i="1"/>
  <c r="BL58" i="1"/>
  <c r="BJ58" i="1"/>
  <c r="BH58" i="1"/>
  <c r="DD56" i="1"/>
  <c r="DB56" i="1"/>
  <c r="CZ56" i="1"/>
  <c r="CX56" i="1"/>
  <c r="CV56" i="1"/>
  <c r="CT56" i="1"/>
  <c r="CR56" i="1"/>
  <c r="CP56" i="1"/>
  <c r="CN56" i="1"/>
  <c r="CL56" i="1"/>
  <c r="CJ56" i="1"/>
  <c r="CH56" i="1"/>
  <c r="CF56" i="1"/>
  <c r="CD56" i="1"/>
  <c r="CB56" i="1"/>
  <c r="BX56" i="1"/>
  <c r="BV56" i="1"/>
  <c r="BT56" i="1"/>
  <c r="BR56" i="1"/>
  <c r="BP56" i="1"/>
  <c r="BN56" i="1"/>
  <c r="BL56" i="1"/>
  <c r="BJ56" i="1"/>
  <c r="BH56" i="1"/>
  <c r="DD55" i="1"/>
  <c r="DB55" i="1"/>
  <c r="CZ55" i="1"/>
  <c r="CX55" i="1"/>
  <c r="CV55" i="1"/>
  <c r="CT55" i="1"/>
  <c r="CR55" i="1"/>
  <c r="CP55" i="1"/>
  <c r="CN55" i="1"/>
  <c r="CL55" i="1"/>
  <c r="CJ55" i="1"/>
  <c r="CH55" i="1"/>
  <c r="CF55" i="1"/>
  <c r="CD55" i="1"/>
  <c r="CB55" i="1"/>
  <c r="BX55" i="1"/>
  <c r="BV55" i="1"/>
  <c r="BT55" i="1"/>
  <c r="BR55" i="1"/>
  <c r="BP55" i="1"/>
  <c r="BN55" i="1"/>
  <c r="BL55" i="1"/>
  <c r="BJ55" i="1"/>
  <c r="BH55" i="1"/>
  <c r="DD53" i="1"/>
  <c r="DB53" i="1"/>
  <c r="CZ53" i="1"/>
  <c r="CX53" i="1"/>
  <c r="CV53" i="1"/>
  <c r="CT53" i="1"/>
  <c r="CR53" i="1"/>
  <c r="CP53" i="1"/>
  <c r="CN53" i="1"/>
  <c r="CL53" i="1"/>
  <c r="CJ53" i="1"/>
  <c r="CH53" i="1"/>
  <c r="CF53" i="1"/>
  <c r="CD53" i="1"/>
  <c r="CB53" i="1"/>
  <c r="BX53" i="1"/>
  <c r="BV53" i="1"/>
  <c r="BT53" i="1"/>
  <c r="BR53" i="1"/>
  <c r="BP53" i="1"/>
  <c r="BN53" i="1"/>
  <c r="BL53" i="1"/>
  <c r="BJ53" i="1"/>
  <c r="BH53" i="1"/>
  <c r="DD52" i="1"/>
  <c r="DB52" i="1"/>
  <c r="CZ52" i="1"/>
  <c r="CX52" i="1"/>
  <c r="CV52" i="1"/>
  <c r="CT52" i="1"/>
  <c r="CR52" i="1"/>
  <c r="CP52" i="1"/>
  <c r="CN52" i="1"/>
  <c r="CL52" i="1"/>
  <c r="CJ52" i="1"/>
  <c r="CH52" i="1"/>
  <c r="CF52" i="1"/>
  <c r="CD52" i="1"/>
  <c r="CB52" i="1"/>
  <c r="BX52" i="1"/>
  <c r="BV52" i="1"/>
  <c r="BT52" i="1"/>
  <c r="BR52" i="1"/>
  <c r="BP52" i="1"/>
  <c r="BN52" i="1"/>
  <c r="BL52" i="1"/>
  <c r="BJ52" i="1"/>
  <c r="BH52" i="1"/>
  <c r="DD50" i="1"/>
  <c r="DB50" i="1"/>
  <c r="CZ50" i="1"/>
  <c r="CX50" i="1"/>
  <c r="CV50" i="1"/>
  <c r="CT50" i="1"/>
  <c r="CR50" i="1"/>
  <c r="CP50" i="1"/>
  <c r="CN50" i="1"/>
  <c r="CL50" i="1"/>
  <c r="CJ50" i="1"/>
  <c r="CH50" i="1"/>
  <c r="CF50" i="1"/>
  <c r="CD50" i="1"/>
  <c r="CB50" i="1"/>
  <c r="BX50" i="1"/>
  <c r="BV50" i="1"/>
  <c r="BT50" i="1"/>
  <c r="BR50" i="1"/>
  <c r="BP50" i="1"/>
  <c r="BN50" i="1"/>
  <c r="BL50" i="1"/>
  <c r="BJ50" i="1"/>
  <c r="BH50" i="1"/>
  <c r="DD49" i="1"/>
  <c r="DB49" i="1"/>
  <c r="CZ49" i="1"/>
  <c r="CX49" i="1"/>
  <c r="CV49" i="1"/>
  <c r="CT49" i="1"/>
  <c r="CR49" i="1"/>
  <c r="CP49" i="1"/>
  <c r="CN49" i="1"/>
  <c r="CL49" i="1"/>
  <c r="CJ49" i="1"/>
  <c r="CH49" i="1"/>
  <c r="CF49" i="1"/>
  <c r="CD49" i="1"/>
  <c r="CB49" i="1"/>
  <c r="BX49" i="1"/>
  <c r="BV49" i="1"/>
  <c r="BT49" i="1"/>
  <c r="BR49" i="1"/>
  <c r="BP49" i="1"/>
  <c r="BN49" i="1"/>
  <c r="BL49" i="1"/>
  <c r="BJ49" i="1"/>
  <c r="BH49" i="1"/>
  <c r="DD44" i="1"/>
  <c r="DB44" i="1"/>
  <c r="CZ44" i="1"/>
  <c r="CX44" i="1"/>
  <c r="CV44" i="1"/>
  <c r="CT44" i="1"/>
  <c r="CR44" i="1"/>
  <c r="CP44" i="1"/>
  <c r="CN44" i="1"/>
  <c r="CL44" i="1"/>
  <c r="CJ44" i="1"/>
  <c r="CH44" i="1"/>
  <c r="CF44" i="1"/>
  <c r="CD44" i="1"/>
  <c r="CB44" i="1"/>
  <c r="BX44" i="1"/>
  <c r="BV44" i="1"/>
  <c r="BT44" i="1"/>
  <c r="BR44" i="1"/>
  <c r="BP44" i="1"/>
  <c r="BN44" i="1"/>
  <c r="BL44" i="1"/>
  <c r="BJ44" i="1"/>
  <c r="BH44" i="1"/>
  <c r="DD43" i="1"/>
  <c r="DB43" i="1"/>
  <c r="CZ43" i="1"/>
  <c r="CX43" i="1"/>
  <c r="CV43" i="1"/>
  <c r="CT43" i="1"/>
  <c r="CR43" i="1"/>
  <c r="CP43" i="1"/>
  <c r="CN43" i="1"/>
  <c r="CL43" i="1"/>
  <c r="CJ43" i="1"/>
  <c r="CH43" i="1"/>
  <c r="CF43" i="1"/>
  <c r="CD43" i="1"/>
  <c r="CB43" i="1"/>
  <c r="BX43" i="1"/>
  <c r="BV43" i="1"/>
  <c r="BT43" i="1"/>
  <c r="BR43" i="1"/>
  <c r="BP43" i="1"/>
  <c r="BN43" i="1"/>
  <c r="BL43" i="1"/>
  <c r="BJ43" i="1"/>
  <c r="BH43" i="1"/>
  <c r="DD38" i="1"/>
  <c r="DB38" i="1"/>
  <c r="CZ38" i="1"/>
  <c r="CX38" i="1"/>
  <c r="CV38" i="1"/>
  <c r="CT38" i="1"/>
  <c r="CR38" i="1"/>
  <c r="CP38" i="1"/>
  <c r="CN38" i="1"/>
  <c r="CL38" i="1"/>
  <c r="CJ38" i="1"/>
  <c r="CH38" i="1"/>
  <c r="CF38" i="1"/>
  <c r="CD38" i="1"/>
  <c r="CB38" i="1"/>
  <c r="BX38" i="1"/>
  <c r="BV38" i="1"/>
  <c r="BT38" i="1"/>
  <c r="BR38" i="1"/>
  <c r="BP38" i="1"/>
  <c r="BN38" i="1"/>
  <c r="BL38" i="1"/>
  <c r="BJ38" i="1"/>
  <c r="BH38" i="1"/>
  <c r="DD37" i="1"/>
  <c r="DB37" i="1"/>
  <c r="CZ37" i="1"/>
  <c r="CX37" i="1"/>
  <c r="CV37" i="1"/>
  <c r="CT37" i="1"/>
  <c r="CR37" i="1"/>
  <c r="CP37" i="1"/>
  <c r="CN37" i="1"/>
  <c r="CL37" i="1"/>
  <c r="CJ37" i="1"/>
  <c r="CH37" i="1"/>
  <c r="CF37" i="1"/>
  <c r="CD37" i="1"/>
  <c r="CB37" i="1"/>
  <c r="BX37" i="1"/>
  <c r="BV37" i="1"/>
  <c r="BT37" i="1"/>
  <c r="BR37" i="1"/>
  <c r="BP37" i="1"/>
  <c r="BN37" i="1"/>
  <c r="BL37" i="1"/>
  <c r="BJ37" i="1"/>
  <c r="BH37" i="1"/>
  <c r="DD32" i="1"/>
  <c r="DB32" i="1"/>
  <c r="CZ32" i="1"/>
  <c r="CX32" i="1"/>
  <c r="CV32" i="1"/>
  <c r="CT32" i="1"/>
  <c r="CR32" i="1"/>
  <c r="CP32" i="1"/>
  <c r="CN32" i="1"/>
  <c r="CL32" i="1"/>
  <c r="CJ32" i="1"/>
  <c r="CH32" i="1"/>
  <c r="CF32" i="1"/>
  <c r="CD32" i="1"/>
  <c r="CB32" i="1"/>
  <c r="BX32" i="1"/>
  <c r="BV32" i="1"/>
  <c r="BT32" i="1"/>
  <c r="BR32" i="1"/>
  <c r="BP32" i="1"/>
  <c r="BN32" i="1"/>
  <c r="BL32" i="1"/>
  <c r="BJ32" i="1"/>
  <c r="BH32" i="1"/>
  <c r="DD31" i="1"/>
  <c r="DB31" i="1"/>
  <c r="CZ31" i="1"/>
  <c r="CX31" i="1"/>
  <c r="CV31" i="1"/>
  <c r="CT31" i="1"/>
  <c r="CR31" i="1"/>
  <c r="CP31" i="1"/>
  <c r="CN31" i="1"/>
  <c r="CL31" i="1"/>
  <c r="CJ31" i="1"/>
  <c r="CH31" i="1"/>
  <c r="CF31" i="1"/>
  <c r="CD31" i="1"/>
  <c r="CB31" i="1"/>
  <c r="BX31" i="1"/>
  <c r="BV31" i="1"/>
  <c r="BT31" i="1"/>
  <c r="BR31" i="1"/>
  <c r="BP31" i="1"/>
  <c r="BN31" i="1"/>
  <c r="BL31" i="1"/>
  <c r="BJ31" i="1"/>
  <c r="BH31" i="1"/>
  <c r="DD30" i="1"/>
  <c r="DB30" i="1"/>
  <c r="CZ30" i="1"/>
  <c r="CX30" i="1"/>
  <c r="CV30" i="1"/>
  <c r="CT30" i="1"/>
  <c r="CR30" i="1"/>
  <c r="CP30" i="1"/>
  <c r="CN30" i="1"/>
  <c r="CL30" i="1"/>
  <c r="CJ30" i="1"/>
  <c r="CH30" i="1"/>
  <c r="CF30" i="1"/>
  <c r="CD30" i="1"/>
  <c r="CB30" i="1"/>
  <c r="BX30" i="1"/>
  <c r="BV30" i="1"/>
  <c r="BT30" i="1"/>
  <c r="BR30" i="1"/>
  <c r="BP30" i="1"/>
  <c r="BN30" i="1"/>
  <c r="BL30" i="1"/>
  <c r="BJ30" i="1"/>
  <c r="BH30" i="1"/>
  <c r="DD29" i="1"/>
  <c r="DB29" i="1"/>
  <c r="CZ29" i="1"/>
  <c r="CX29" i="1"/>
  <c r="CV29" i="1"/>
  <c r="CT29" i="1"/>
  <c r="CR29" i="1"/>
  <c r="CP29" i="1"/>
  <c r="CN29" i="1"/>
  <c r="CL29" i="1"/>
  <c r="CJ29" i="1"/>
  <c r="CH29" i="1"/>
  <c r="CF29" i="1"/>
  <c r="CD29" i="1"/>
  <c r="CB29" i="1"/>
  <c r="BX29" i="1"/>
  <c r="BV29" i="1"/>
  <c r="BT29" i="1"/>
  <c r="BR29" i="1"/>
  <c r="BP29" i="1"/>
  <c r="BN29" i="1"/>
  <c r="BL29" i="1"/>
  <c r="BJ29" i="1"/>
  <c r="BH29" i="1"/>
  <c r="DD28" i="1"/>
  <c r="DB28" i="1"/>
  <c r="CZ28" i="1"/>
  <c r="CX28" i="1"/>
  <c r="CV28" i="1"/>
  <c r="CT28" i="1"/>
  <c r="CR28" i="1"/>
  <c r="CP28" i="1"/>
  <c r="CN28" i="1"/>
  <c r="CL28" i="1"/>
  <c r="CJ28" i="1"/>
  <c r="CH28" i="1"/>
  <c r="CF28" i="1"/>
  <c r="CD28" i="1"/>
  <c r="CB28" i="1"/>
  <c r="BX28" i="1"/>
  <c r="BV28" i="1"/>
  <c r="BT28" i="1"/>
  <c r="BR28" i="1"/>
  <c r="BP28" i="1"/>
  <c r="BN28" i="1"/>
  <c r="BL28" i="1"/>
  <c r="BJ28" i="1"/>
  <c r="BH28" i="1"/>
  <c r="DD25" i="1"/>
  <c r="DB25" i="1"/>
  <c r="CZ25" i="1"/>
  <c r="CX25" i="1"/>
  <c r="CV25" i="1"/>
  <c r="CT25" i="1"/>
  <c r="CR25" i="1"/>
  <c r="CP25" i="1"/>
  <c r="CN25" i="1"/>
  <c r="CL25" i="1"/>
  <c r="CJ25" i="1"/>
  <c r="CH25" i="1"/>
  <c r="CF25" i="1"/>
  <c r="CD25" i="1"/>
  <c r="CB25" i="1"/>
  <c r="BX25" i="1"/>
  <c r="BV25" i="1"/>
  <c r="BT25" i="1"/>
  <c r="BR25" i="1"/>
  <c r="BP25" i="1"/>
  <c r="BN25" i="1"/>
  <c r="BL25" i="1"/>
  <c r="BJ25" i="1"/>
  <c r="BH25" i="1"/>
  <c r="DD24" i="1"/>
  <c r="DB24" i="1"/>
  <c r="CZ24" i="1"/>
  <c r="CX24" i="1"/>
  <c r="CV24" i="1"/>
  <c r="CT24" i="1"/>
  <c r="CR24" i="1"/>
  <c r="CP24" i="1"/>
  <c r="CN24" i="1"/>
  <c r="CL24" i="1"/>
  <c r="CJ24" i="1"/>
  <c r="CH24" i="1"/>
  <c r="CF24" i="1"/>
  <c r="CD24" i="1"/>
  <c r="CB24" i="1"/>
  <c r="BX24" i="1"/>
  <c r="BV24" i="1"/>
  <c r="BT24" i="1"/>
  <c r="BR24" i="1"/>
  <c r="BP24" i="1"/>
  <c r="BN24" i="1"/>
  <c r="BL24" i="1"/>
  <c r="BJ24" i="1"/>
  <c r="BH24" i="1"/>
  <c r="DD23" i="1"/>
  <c r="DB23" i="1"/>
  <c r="CZ23" i="1"/>
  <c r="CX23" i="1"/>
  <c r="CV23" i="1"/>
  <c r="CT23" i="1"/>
  <c r="CR23" i="1"/>
  <c r="CP23" i="1"/>
  <c r="CN23" i="1"/>
  <c r="CL23" i="1"/>
  <c r="CJ23" i="1"/>
  <c r="CH23" i="1"/>
  <c r="CF23" i="1"/>
  <c r="CD23" i="1"/>
  <c r="CB23" i="1"/>
  <c r="BX23" i="1"/>
  <c r="BV23" i="1"/>
  <c r="BT23" i="1"/>
  <c r="BR23" i="1"/>
  <c r="BP23" i="1"/>
  <c r="BN23" i="1"/>
  <c r="BL23" i="1"/>
  <c r="BJ23" i="1"/>
  <c r="BH23" i="1"/>
  <c r="DD20" i="1"/>
  <c r="DB20" i="1"/>
  <c r="CZ20" i="1"/>
  <c r="CX20" i="1"/>
  <c r="CV20" i="1"/>
  <c r="CT20" i="1"/>
  <c r="CR20" i="1"/>
  <c r="CP20" i="1"/>
  <c r="CN20" i="1"/>
  <c r="CL20" i="1"/>
  <c r="CJ20" i="1"/>
  <c r="CH20" i="1"/>
  <c r="CF20" i="1"/>
  <c r="CD20" i="1"/>
  <c r="CB20" i="1"/>
  <c r="BX20" i="1"/>
  <c r="BV20" i="1"/>
  <c r="BT20" i="1"/>
  <c r="BR20" i="1"/>
  <c r="BP20" i="1"/>
  <c r="BN20" i="1"/>
  <c r="BL20" i="1"/>
  <c r="BJ20" i="1"/>
  <c r="BH20" i="1"/>
  <c r="DD18" i="1"/>
  <c r="DB18" i="1"/>
  <c r="CZ18" i="1"/>
  <c r="CX18" i="1"/>
  <c r="CV18" i="1"/>
  <c r="CT18" i="1"/>
  <c r="CR18" i="1"/>
  <c r="CP18" i="1"/>
  <c r="CN18" i="1"/>
  <c r="CL18" i="1"/>
  <c r="CJ18" i="1"/>
  <c r="CH18" i="1"/>
  <c r="CF18" i="1"/>
  <c r="CD18" i="1"/>
  <c r="CB18" i="1"/>
  <c r="BX18" i="1"/>
  <c r="BV18" i="1"/>
  <c r="BT18" i="1"/>
  <c r="BR18" i="1"/>
  <c r="BP18" i="1"/>
  <c r="BN18" i="1"/>
  <c r="BL18" i="1"/>
  <c r="BJ18" i="1"/>
  <c r="BH18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X15" i="1"/>
  <c r="BV15" i="1"/>
  <c r="BT15" i="1"/>
  <c r="BR15" i="1"/>
  <c r="BP15" i="1"/>
  <c r="BN15" i="1"/>
  <c r="BL15" i="1"/>
  <c r="BJ15" i="1"/>
  <c r="BH15" i="1"/>
  <c r="DD12" i="1"/>
  <c r="DB12" i="1"/>
  <c r="CZ12" i="1"/>
  <c r="CX12" i="1"/>
  <c r="CV12" i="1"/>
  <c r="CT12" i="1"/>
  <c r="CR12" i="1"/>
  <c r="CP12" i="1"/>
  <c r="CN12" i="1"/>
  <c r="CL12" i="1"/>
  <c r="CJ12" i="1"/>
  <c r="CH12" i="1"/>
  <c r="CF12" i="1"/>
  <c r="CD12" i="1"/>
  <c r="CB12" i="1"/>
  <c r="BX12" i="1"/>
  <c r="BV12" i="1"/>
  <c r="BT12" i="1"/>
  <c r="BR12" i="1"/>
  <c r="BP12" i="1"/>
  <c r="BN12" i="1"/>
  <c r="BL12" i="1"/>
  <c r="BJ12" i="1"/>
  <c r="BH12" i="1"/>
  <c r="DD8" i="1"/>
  <c r="DB8" i="1"/>
  <c r="CZ8" i="1"/>
  <c r="CX8" i="1"/>
  <c r="CV8" i="1"/>
  <c r="CT8" i="1"/>
  <c r="CR8" i="1"/>
  <c r="CP8" i="1"/>
  <c r="CN8" i="1"/>
  <c r="CL8" i="1"/>
  <c r="CJ8" i="1"/>
  <c r="CH8" i="1"/>
  <c r="CF8" i="1"/>
  <c r="CD8" i="1"/>
  <c r="CB8" i="1"/>
  <c r="BZ8" i="1"/>
  <c r="BX8" i="1"/>
  <c r="BV8" i="1"/>
  <c r="BT8" i="1"/>
  <c r="BR8" i="1"/>
  <c r="BP8" i="1"/>
  <c r="BN8" i="1"/>
  <c r="BL8" i="1"/>
  <c r="BJ8" i="1"/>
  <c r="BH8" i="1"/>
  <c r="AL327" i="1" l="1"/>
  <c r="AL329" i="1"/>
  <c r="AL335" i="1"/>
  <c r="AK327" i="1"/>
  <c r="DF327" i="1" s="1"/>
  <c r="AK329" i="1"/>
  <c r="DF329" i="1" s="1"/>
  <c r="AK335" i="1"/>
  <c r="DF335" i="1" l="1"/>
  <c r="AA229" i="1"/>
  <c r="AA235" i="1"/>
  <c r="AA239" i="1"/>
  <c r="AA241" i="1"/>
  <c r="AA231" i="1"/>
  <c r="AA237" i="1"/>
  <c r="AA227" i="1"/>
  <c r="AA233" i="1"/>
  <c r="AA230" i="1"/>
  <c r="AA236" i="1"/>
  <c r="AA240" i="1"/>
  <c r="AA242" i="1"/>
  <c r="AA232" i="1"/>
  <c r="AA238" i="1"/>
  <c r="AA228" i="1"/>
  <c r="AA234" i="1"/>
  <c r="AA72" i="1"/>
  <c r="AA344" i="1"/>
  <c r="AA402" i="1"/>
  <c r="AA404" i="1"/>
  <c r="AA334" i="1"/>
  <c r="AA420" i="1"/>
  <c r="AA202" i="1"/>
  <c r="AA77" i="1"/>
  <c r="AA82" i="1"/>
  <c r="AA10" i="1"/>
  <c r="AA412" i="1"/>
  <c r="AA279" i="1"/>
  <c r="AA285" i="1"/>
  <c r="AA289" i="1"/>
  <c r="AA291" i="1"/>
  <c r="AA281" i="1"/>
  <c r="AA287" i="1"/>
  <c r="AA277" i="1"/>
  <c r="AA283" i="1"/>
  <c r="AA280" i="1"/>
  <c r="AA286" i="1"/>
  <c r="AA290" i="1"/>
  <c r="AA292" i="1"/>
  <c r="AA282" i="1"/>
  <c r="AA288" i="1"/>
  <c r="AA278" i="1"/>
  <c r="AA284" i="1"/>
  <c r="AA319" i="1"/>
  <c r="AA326" i="1"/>
  <c r="AA312" i="1"/>
  <c r="AA314" i="1"/>
  <c r="AA321" i="1"/>
  <c r="AA328" i="1"/>
  <c r="AA196" i="1"/>
  <c r="AA193" i="1"/>
  <c r="AA186" i="1"/>
  <c r="AA189" i="1"/>
  <c r="AA199" i="1"/>
  <c r="AA195" i="1"/>
  <c r="AA191" i="1"/>
  <c r="AA380" i="1"/>
  <c r="AA376" i="1"/>
  <c r="AA378" i="1"/>
  <c r="AA372" i="1"/>
  <c r="AA374" i="1"/>
  <c r="AA343" i="1"/>
  <c r="AA401" i="1"/>
  <c r="AA403" i="1"/>
  <c r="AA333" i="1"/>
  <c r="AA419" i="1"/>
  <c r="AA201" i="1"/>
  <c r="AA76" i="1"/>
  <c r="AA81" i="1"/>
  <c r="AA9" i="1"/>
  <c r="AA410" i="1"/>
  <c r="AA342" i="1"/>
  <c r="AA400" i="1"/>
  <c r="AA330" i="1"/>
  <c r="AA332" i="1"/>
  <c r="AA416" i="1"/>
  <c r="AA413" i="1"/>
  <c r="AA411" i="1"/>
  <c r="AA409" i="1"/>
  <c r="AA75" i="1"/>
  <c r="AA74" i="1"/>
  <c r="AA336" i="1"/>
  <c r="AA382" i="1"/>
  <c r="AA381" i="1"/>
  <c r="AA379" i="1"/>
  <c r="AA377" i="1"/>
  <c r="AA375" i="1"/>
  <c r="AA373" i="1"/>
  <c r="AA371" i="1"/>
  <c r="AA370" i="1"/>
  <c r="AA369" i="1"/>
  <c r="AA367" i="1"/>
  <c r="AA366" i="1"/>
  <c r="AA365" i="1"/>
  <c r="AA364" i="1"/>
  <c r="AA363" i="1"/>
  <c r="AA362" i="1"/>
  <c r="AA361" i="1"/>
  <c r="AA360" i="1"/>
  <c r="AA359" i="1"/>
  <c r="AA358" i="1"/>
  <c r="AA356" i="1"/>
  <c r="AA355" i="1"/>
  <c r="AA352" i="1"/>
  <c r="AA350" i="1"/>
  <c r="AA349" i="1"/>
  <c r="AA347" i="1"/>
  <c r="AA341" i="1"/>
  <c r="AA338" i="1"/>
  <c r="AA337" i="1"/>
  <c r="AA335" i="1"/>
  <c r="AA329" i="1"/>
  <c r="AA327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0" i="1"/>
  <c r="AA198" i="1"/>
  <c r="AA194" i="1"/>
  <c r="AA192" i="1"/>
  <c r="AA190" i="1"/>
  <c r="AA188" i="1"/>
  <c r="AA187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68" i="1"/>
  <c r="AA165" i="1"/>
  <c r="AA162" i="1"/>
  <c r="AA159" i="1"/>
  <c r="AA156" i="1"/>
  <c r="AA153" i="1"/>
  <c r="AA150" i="1"/>
  <c r="AA147" i="1"/>
  <c r="AA144" i="1"/>
  <c r="AA141" i="1"/>
  <c r="AA138" i="1"/>
  <c r="AA135" i="1"/>
  <c r="AA131" i="1"/>
  <c r="AA130" i="1"/>
  <c r="AA129" i="1"/>
  <c r="AA117" i="1"/>
  <c r="AA116" i="1"/>
  <c r="AA115" i="1"/>
  <c r="AA112" i="1"/>
  <c r="AA108" i="1"/>
  <c r="AA107" i="1"/>
  <c r="AA106" i="1"/>
  <c r="AA102" i="1"/>
  <c r="AA98" i="1"/>
  <c r="AA94" i="1"/>
  <c r="AA90" i="1"/>
  <c r="AA86" i="1"/>
  <c r="AA80" i="1"/>
  <c r="AA79" i="1"/>
  <c r="AA78" i="1"/>
  <c r="AA73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Y229" i="1"/>
  <c r="Y235" i="1"/>
  <c r="Y239" i="1"/>
  <c r="Y241" i="1"/>
  <c r="Y231" i="1"/>
  <c r="Y237" i="1"/>
  <c r="Y227" i="1"/>
  <c r="Y233" i="1"/>
  <c r="Y230" i="1"/>
  <c r="Y236" i="1"/>
  <c r="Y240" i="1"/>
  <c r="Y242" i="1"/>
  <c r="Y232" i="1"/>
  <c r="Y238" i="1"/>
  <c r="Y228" i="1"/>
  <c r="Y234" i="1"/>
  <c r="Y72" i="1"/>
  <c r="Y344" i="1"/>
  <c r="Y402" i="1"/>
  <c r="Y404" i="1"/>
  <c r="Y334" i="1"/>
  <c r="Y420" i="1"/>
  <c r="Y202" i="1"/>
  <c r="Y77" i="1"/>
  <c r="Y82" i="1"/>
  <c r="Y10" i="1"/>
  <c r="Y412" i="1"/>
  <c r="Y279" i="1"/>
  <c r="Y285" i="1"/>
  <c r="Y289" i="1"/>
  <c r="Y291" i="1"/>
  <c r="Y281" i="1"/>
  <c r="Y287" i="1"/>
  <c r="Y277" i="1"/>
  <c r="Y283" i="1"/>
  <c r="Y280" i="1"/>
  <c r="Y286" i="1"/>
  <c r="Y290" i="1"/>
  <c r="Y292" i="1"/>
  <c r="Y282" i="1"/>
  <c r="Y288" i="1"/>
  <c r="Y278" i="1"/>
  <c r="Y284" i="1"/>
  <c r="Y319" i="1"/>
  <c r="Y326" i="1"/>
  <c r="Y312" i="1"/>
  <c r="Y314" i="1"/>
  <c r="Y321" i="1"/>
  <c r="Y328" i="1"/>
  <c r="Y196" i="1"/>
  <c r="Y193" i="1"/>
  <c r="Y186" i="1"/>
  <c r="Y189" i="1"/>
  <c r="Y199" i="1"/>
  <c r="Y195" i="1"/>
  <c r="Y191" i="1"/>
  <c r="Y380" i="1"/>
  <c r="Y376" i="1"/>
  <c r="Y378" i="1"/>
  <c r="Y372" i="1"/>
  <c r="Y374" i="1"/>
  <c r="Y343" i="1"/>
  <c r="Y401" i="1"/>
  <c r="Y403" i="1"/>
  <c r="Y333" i="1"/>
  <c r="Y419" i="1"/>
  <c r="Y201" i="1"/>
  <c r="Y76" i="1"/>
  <c r="Y81" i="1"/>
  <c r="Y9" i="1"/>
  <c r="Y410" i="1"/>
  <c r="Y342" i="1"/>
  <c r="Y400" i="1"/>
  <c r="Y330" i="1"/>
  <c r="Y332" i="1"/>
  <c r="Y416" i="1"/>
  <c r="Y413" i="1"/>
  <c r="Y411" i="1"/>
  <c r="Y409" i="1"/>
  <c r="Y75" i="1"/>
  <c r="Y74" i="1"/>
  <c r="Y336" i="1"/>
  <c r="Y382" i="1"/>
  <c r="Y381" i="1"/>
  <c r="Y379" i="1"/>
  <c r="Y377" i="1"/>
  <c r="Y375" i="1"/>
  <c r="Y373" i="1"/>
  <c r="Y371" i="1"/>
  <c r="Y370" i="1"/>
  <c r="Y369" i="1"/>
  <c r="Y367" i="1"/>
  <c r="Y366" i="1"/>
  <c r="Y365" i="1"/>
  <c r="Y364" i="1"/>
  <c r="Y363" i="1"/>
  <c r="Y362" i="1"/>
  <c r="Y361" i="1"/>
  <c r="Y360" i="1"/>
  <c r="Y359" i="1"/>
  <c r="Y358" i="1"/>
  <c r="Y356" i="1"/>
  <c r="Y355" i="1"/>
  <c r="Y352" i="1"/>
  <c r="Y350" i="1"/>
  <c r="Y349" i="1"/>
  <c r="Y347" i="1"/>
  <c r="Y341" i="1"/>
  <c r="Y338" i="1"/>
  <c r="Y337" i="1"/>
  <c r="Y335" i="1"/>
  <c r="Y329" i="1"/>
  <c r="Y327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0" i="1"/>
  <c r="Y198" i="1"/>
  <c r="Y194" i="1"/>
  <c r="Y192" i="1"/>
  <c r="Y190" i="1"/>
  <c r="Y188" i="1"/>
  <c r="Y187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68" i="1"/>
  <c r="Y165" i="1"/>
  <c r="Y162" i="1"/>
  <c r="Y159" i="1"/>
  <c r="Y156" i="1"/>
  <c r="Y153" i="1"/>
  <c r="Y150" i="1"/>
  <c r="Y147" i="1"/>
  <c r="Y144" i="1"/>
  <c r="Y141" i="1"/>
  <c r="Y138" i="1"/>
  <c r="Y135" i="1"/>
  <c r="Y131" i="1"/>
  <c r="Y130" i="1"/>
  <c r="Y129" i="1"/>
  <c r="Y117" i="1"/>
  <c r="Y116" i="1"/>
  <c r="Y115" i="1"/>
  <c r="Y112" i="1"/>
  <c r="Y108" i="1"/>
  <c r="Y107" i="1"/>
  <c r="Y106" i="1"/>
  <c r="Y102" i="1"/>
  <c r="Y98" i="1"/>
  <c r="Y94" i="1"/>
  <c r="Y90" i="1"/>
  <c r="Y86" i="1"/>
  <c r="Y80" i="1"/>
  <c r="Y79" i="1"/>
  <c r="Y78" i="1"/>
  <c r="Y73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AA8" i="1"/>
  <c r="Y8" i="1"/>
  <c r="AI252" i="1" l="1"/>
  <c r="AI251" i="1"/>
  <c r="AI250" i="1"/>
  <c r="AI249" i="1"/>
  <c r="AI248" i="1"/>
  <c r="AL250" i="1" l="1"/>
  <c r="AK250" i="1"/>
  <c r="DF250" i="1" s="1"/>
  <c r="AL251" i="1"/>
  <c r="AK251" i="1"/>
  <c r="AK248" i="1"/>
  <c r="AL248" i="1"/>
  <c r="AL249" i="1"/>
  <c r="AK249" i="1"/>
  <c r="AK252" i="1"/>
  <c r="AL252" i="1"/>
  <c r="DF252" i="1" s="1"/>
  <c r="DF249" i="1" l="1"/>
  <c r="DF251" i="1"/>
  <c r="DF248" i="1"/>
  <c r="AI247" i="1"/>
  <c r="AK247" i="1" l="1"/>
  <c r="AL247" i="1"/>
  <c r="AI9" i="1"/>
  <c r="AI10" i="1"/>
  <c r="AI227" i="1"/>
  <c r="AI228" i="1"/>
  <c r="AI277" i="1"/>
  <c r="AI278" i="1"/>
  <c r="AI8" i="1"/>
  <c r="AI11" i="1"/>
  <c r="AI233" i="1"/>
  <c r="AI234" i="1"/>
  <c r="AI283" i="1"/>
  <c r="AI284" i="1"/>
  <c r="AI12" i="1"/>
  <c r="AI13" i="1"/>
  <c r="AI401" i="1"/>
  <c r="AI402" i="1"/>
  <c r="AI403" i="1"/>
  <c r="AI404" i="1"/>
  <c r="AI343" i="1"/>
  <c r="AI344" i="1"/>
  <c r="AI15" i="1"/>
  <c r="AI321" i="1"/>
  <c r="AI16" i="1"/>
  <c r="AI17" i="1"/>
  <c r="AI18" i="1"/>
  <c r="AI19" i="1"/>
  <c r="AI3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374" i="1"/>
  <c r="AI42" i="1"/>
  <c r="AI37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72" i="1"/>
  <c r="AI74" i="1"/>
  <c r="AI75" i="1"/>
  <c r="AI55" i="1"/>
  <c r="AI378" i="1"/>
  <c r="AI81" i="1"/>
  <c r="AI82" i="1"/>
  <c r="AI56" i="1"/>
  <c r="AI376" i="1"/>
  <c r="AI400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3" i="1"/>
  <c r="AI78" i="1"/>
  <c r="AI79" i="1"/>
  <c r="AI80" i="1"/>
  <c r="AI86" i="1"/>
  <c r="AI186" i="1"/>
  <c r="AI90" i="1"/>
  <c r="AI189" i="1"/>
  <c r="AI94" i="1"/>
  <c r="AI191" i="1"/>
  <c r="AI98" i="1"/>
  <c r="AI196" i="1"/>
  <c r="AI102" i="1"/>
  <c r="AI193" i="1"/>
  <c r="AI106" i="1"/>
  <c r="AI199" i="1"/>
  <c r="AI107" i="1"/>
  <c r="AI195" i="1"/>
  <c r="AI201" i="1"/>
  <c r="AI202" i="1"/>
  <c r="AI108" i="1"/>
  <c r="AI112" i="1"/>
  <c r="AI115" i="1"/>
  <c r="AI116" i="1"/>
  <c r="AI117" i="1"/>
  <c r="AI129" i="1"/>
  <c r="AI130" i="1"/>
  <c r="AI131" i="1"/>
  <c r="AI330" i="1"/>
  <c r="AI135" i="1"/>
  <c r="AI138" i="1"/>
  <c r="AI141" i="1"/>
  <c r="AI239" i="1"/>
  <c r="AI240" i="1"/>
  <c r="AI289" i="1"/>
  <c r="AI290" i="1"/>
  <c r="AI144" i="1"/>
  <c r="AI147" i="1"/>
  <c r="AI332" i="1"/>
  <c r="AI333" i="1"/>
  <c r="AI334" i="1"/>
  <c r="AI150" i="1"/>
  <c r="AI153" i="1"/>
  <c r="AI156" i="1"/>
  <c r="AI229" i="1"/>
  <c r="AI230" i="1"/>
  <c r="AI279" i="1"/>
  <c r="AI280" i="1"/>
  <c r="AI159" i="1"/>
  <c r="AI162" i="1"/>
  <c r="AI235" i="1"/>
  <c r="AI236" i="1"/>
  <c r="AI285" i="1"/>
  <c r="AI286" i="1"/>
  <c r="AI165" i="1"/>
  <c r="AI168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7" i="1"/>
  <c r="AI342" i="1"/>
  <c r="AI188" i="1"/>
  <c r="AI380" i="1"/>
  <c r="AI190" i="1"/>
  <c r="AI192" i="1"/>
  <c r="AI194" i="1"/>
  <c r="AI198" i="1"/>
  <c r="AI200" i="1"/>
  <c r="AI203" i="1"/>
  <c r="AI204" i="1"/>
  <c r="AI205" i="1"/>
  <c r="AI206" i="1"/>
  <c r="AI207" i="1"/>
  <c r="AI208" i="1"/>
  <c r="AI209" i="1"/>
  <c r="AI210" i="1"/>
  <c r="AI211" i="1"/>
  <c r="AI212" i="1"/>
  <c r="AI76" i="1"/>
  <c r="AI77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409" i="1"/>
  <c r="AI410" i="1"/>
  <c r="AI411" i="1"/>
  <c r="AI412" i="1"/>
  <c r="AI243" i="1"/>
  <c r="AI312" i="1"/>
  <c r="AI245" i="1"/>
  <c r="AI244" i="1"/>
  <c r="AI246" i="1"/>
  <c r="AI314" i="1"/>
  <c r="AI416" i="1"/>
  <c r="AI419" i="1"/>
  <c r="AI420" i="1"/>
  <c r="AI231" i="1"/>
  <c r="AI232" i="1"/>
  <c r="AI281" i="1"/>
  <c r="AI282" i="1"/>
  <c r="AI253" i="1"/>
  <c r="AI254" i="1"/>
  <c r="AI255" i="1"/>
  <c r="AI256" i="1"/>
  <c r="AI257" i="1"/>
  <c r="AI258" i="1"/>
  <c r="AI259" i="1"/>
  <c r="AI260" i="1"/>
  <c r="AI241" i="1"/>
  <c r="AI242" i="1"/>
  <c r="AI291" i="1"/>
  <c r="AI292" i="1"/>
  <c r="AI261" i="1"/>
  <c r="AI262" i="1"/>
  <c r="AI237" i="1"/>
  <c r="AI238" i="1"/>
  <c r="AI287" i="1"/>
  <c r="AI288" i="1"/>
  <c r="AI263" i="1"/>
  <c r="AI264" i="1"/>
  <c r="AI265" i="1"/>
  <c r="AI266" i="1"/>
  <c r="AI267" i="1"/>
  <c r="AI268" i="1"/>
  <c r="AI269" i="1"/>
  <c r="AI337" i="1"/>
  <c r="AI338" i="1"/>
  <c r="AI341" i="1"/>
  <c r="AI347" i="1"/>
  <c r="AI349" i="1"/>
  <c r="AI350" i="1"/>
  <c r="AI352" i="1"/>
  <c r="AI328" i="1"/>
  <c r="AI355" i="1"/>
  <c r="AI356" i="1"/>
  <c r="AI358" i="1"/>
  <c r="AI359" i="1"/>
  <c r="AI326" i="1"/>
  <c r="AI360" i="1"/>
  <c r="AI361" i="1"/>
  <c r="AI362" i="1"/>
  <c r="AI363" i="1"/>
  <c r="AI364" i="1"/>
  <c r="AI365" i="1"/>
  <c r="AI366" i="1"/>
  <c r="AI367" i="1"/>
  <c r="AI369" i="1"/>
  <c r="AI370" i="1"/>
  <c r="AI371" i="1"/>
  <c r="AI373" i="1"/>
  <c r="AI375" i="1"/>
  <c r="AI377" i="1"/>
  <c r="AI379" i="1"/>
  <c r="AI381" i="1"/>
  <c r="AI382" i="1"/>
  <c r="AI336" i="1"/>
  <c r="AI413" i="1"/>
  <c r="DF247" i="1" l="1"/>
  <c r="AL288" i="1"/>
  <c r="AK288" i="1"/>
  <c r="AK242" i="1"/>
  <c r="AL242" i="1"/>
  <c r="AK254" i="1"/>
  <c r="AL254" i="1"/>
  <c r="AK416" i="1"/>
  <c r="AL416" i="1"/>
  <c r="AL411" i="1"/>
  <c r="AK411" i="1"/>
  <c r="AL221" i="1"/>
  <c r="AK221" i="1"/>
  <c r="AK213" i="1"/>
  <c r="AL213" i="1"/>
  <c r="AK207" i="1"/>
  <c r="AL207" i="1"/>
  <c r="AK192" i="1"/>
  <c r="AL192" i="1"/>
  <c r="AL183" i="1"/>
  <c r="AK183" i="1"/>
  <c r="AK175" i="1"/>
  <c r="AL175" i="1"/>
  <c r="AK285" i="1"/>
  <c r="AL285" i="1"/>
  <c r="AK229" i="1"/>
  <c r="AL229" i="1"/>
  <c r="AL144" i="1"/>
  <c r="AK144" i="1"/>
  <c r="AK330" i="1"/>
  <c r="AL330" i="1"/>
  <c r="AK108" i="1"/>
  <c r="AL108" i="1"/>
  <c r="AL102" i="1"/>
  <c r="AK102" i="1"/>
  <c r="AL86" i="1"/>
  <c r="AK86" i="1"/>
  <c r="AK68" i="1"/>
  <c r="AL68" i="1"/>
  <c r="AL60" i="1"/>
  <c r="AK60" i="1"/>
  <c r="AL81" i="1"/>
  <c r="AK81" i="1"/>
  <c r="AL52" i="1"/>
  <c r="AK52" i="1"/>
  <c r="AL44" i="1"/>
  <c r="AK44" i="1"/>
  <c r="AK38" i="1"/>
  <c r="AL38" i="1"/>
  <c r="AL30" i="1"/>
  <c r="AK30" i="1"/>
  <c r="AL20" i="1"/>
  <c r="AK20" i="1"/>
  <c r="AK14" i="1"/>
  <c r="AL14" i="1"/>
  <c r="AL12" i="1"/>
  <c r="AK12" i="1"/>
  <c r="AL277" i="1"/>
  <c r="AK277" i="1"/>
  <c r="AL381" i="1"/>
  <c r="AK381" i="1"/>
  <c r="AL367" i="1"/>
  <c r="AK367" i="1"/>
  <c r="AL326" i="1"/>
  <c r="AK326" i="1"/>
  <c r="AK349" i="1"/>
  <c r="AL349" i="1"/>
  <c r="AK269" i="1"/>
  <c r="AL269" i="1"/>
  <c r="AL287" i="1"/>
  <c r="AK287" i="1"/>
  <c r="AL241" i="1"/>
  <c r="AK241" i="1"/>
  <c r="AK253" i="1"/>
  <c r="DF253" i="1" s="1"/>
  <c r="AL253" i="1"/>
  <c r="AL314" i="1"/>
  <c r="AK314" i="1"/>
  <c r="AL410" i="1"/>
  <c r="AK410" i="1"/>
  <c r="AK220" i="1"/>
  <c r="AL220" i="1"/>
  <c r="AK77" i="1"/>
  <c r="DF77" i="1" s="1"/>
  <c r="AL77" i="1"/>
  <c r="AK206" i="1"/>
  <c r="AL206" i="1"/>
  <c r="AK190" i="1"/>
  <c r="DF190" i="1" s="1"/>
  <c r="AL190" i="1"/>
  <c r="AL182" i="1"/>
  <c r="AK182" i="1"/>
  <c r="AL174" i="1"/>
  <c r="AK174" i="1"/>
  <c r="AK236" i="1"/>
  <c r="AL236" i="1"/>
  <c r="AL156" i="1"/>
  <c r="AK156" i="1"/>
  <c r="AK290" i="1"/>
  <c r="AL290" i="1"/>
  <c r="AL131" i="1"/>
  <c r="AK131" i="1"/>
  <c r="AK202" i="1"/>
  <c r="AL202" i="1"/>
  <c r="AL196" i="1"/>
  <c r="AK196" i="1"/>
  <c r="AK80" i="1"/>
  <c r="AL80" i="1"/>
  <c r="AK67" i="1"/>
  <c r="DF67" i="1" s="1"/>
  <c r="AL67" i="1"/>
  <c r="AL59" i="1"/>
  <c r="AK59" i="1"/>
  <c r="AL378" i="1"/>
  <c r="AK378" i="1"/>
  <c r="AK51" i="1"/>
  <c r="AL51" i="1"/>
  <c r="AK43" i="1"/>
  <c r="DF43" i="1" s="1"/>
  <c r="AL43" i="1"/>
  <c r="AK37" i="1"/>
  <c r="AL37" i="1"/>
  <c r="AL29" i="1"/>
  <c r="AK29" i="1"/>
  <c r="AL319" i="1"/>
  <c r="AK319" i="1"/>
  <c r="AL344" i="1"/>
  <c r="AK344" i="1"/>
  <c r="AL284" i="1"/>
  <c r="AK284" i="1"/>
  <c r="AL228" i="1"/>
  <c r="AK228" i="1"/>
  <c r="AL355" i="1"/>
  <c r="AK355" i="1"/>
  <c r="AK265" i="1"/>
  <c r="DF265" i="1" s="1"/>
  <c r="AL265" i="1"/>
  <c r="AK257" i="1"/>
  <c r="AL257" i="1"/>
  <c r="AL312" i="1"/>
  <c r="AK312" i="1"/>
  <c r="AL210" i="1"/>
  <c r="AK210" i="1"/>
  <c r="AK280" i="1"/>
  <c r="AL280" i="1"/>
  <c r="AK413" i="1"/>
  <c r="AL413" i="1"/>
  <c r="AK371" i="1"/>
  <c r="AL371" i="1"/>
  <c r="AK362" i="1"/>
  <c r="AL362" i="1"/>
  <c r="AK328" i="1"/>
  <c r="DF328" i="1" s="1"/>
  <c r="AL328" i="1"/>
  <c r="AK336" i="1"/>
  <c r="AL336" i="1"/>
  <c r="AK370" i="1"/>
  <c r="AL370" i="1"/>
  <c r="AK361" i="1"/>
  <c r="AL361" i="1"/>
  <c r="AK352" i="1"/>
  <c r="AL352" i="1"/>
  <c r="AL382" i="1"/>
  <c r="AK382" i="1"/>
  <c r="AL369" i="1"/>
  <c r="AK369" i="1"/>
  <c r="AL360" i="1"/>
  <c r="AK360" i="1"/>
  <c r="AK350" i="1"/>
  <c r="AL350" i="1"/>
  <c r="AL379" i="1"/>
  <c r="AK379" i="1"/>
  <c r="AL366" i="1"/>
  <c r="AK366" i="1"/>
  <c r="AL359" i="1"/>
  <c r="AK359" i="1"/>
  <c r="AL347" i="1"/>
  <c r="AK347" i="1"/>
  <c r="AK268" i="1"/>
  <c r="AL268" i="1"/>
  <c r="AL238" i="1"/>
  <c r="AK238" i="1"/>
  <c r="AL260" i="1"/>
  <c r="AK260" i="1"/>
  <c r="AL282" i="1"/>
  <c r="AK282" i="1"/>
  <c r="AL246" i="1"/>
  <c r="AK246" i="1"/>
  <c r="AL409" i="1"/>
  <c r="AK409" i="1"/>
  <c r="AL219" i="1"/>
  <c r="AK219" i="1"/>
  <c r="AL76" i="1"/>
  <c r="AK76" i="1"/>
  <c r="AK205" i="1"/>
  <c r="AL205" i="1"/>
  <c r="AL380" i="1"/>
  <c r="AK380" i="1"/>
  <c r="AL181" i="1"/>
  <c r="AK181" i="1"/>
  <c r="AL173" i="1"/>
  <c r="AK173" i="1"/>
  <c r="AK235" i="1"/>
  <c r="AL235" i="1"/>
  <c r="AL153" i="1"/>
  <c r="AK153" i="1"/>
  <c r="AL289" i="1"/>
  <c r="AK289" i="1"/>
  <c r="AK130" i="1"/>
  <c r="DF130" i="1" s="1"/>
  <c r="AL130" i="1"/>
  <c r="AL201" i="1"/>
  <c r="AK201" i="1"/>
  <c r="AL98" i="1"/>
  <c r="AK98" i="1"/>
  <c r="AL79" i="1"/>
  <c r="AK79" i="1"/>
  <c r="AL66" i="1"/>
  <c r="AK66" i="1"/>
  <c r="AK58" i="1"/>
  <c r="AL58" i="1"/>
  <c r="AK55" i="1"/>
  <c r="DF55" i="1" s="1"/>
  <c r="AL55" i="1"/>
  <c r="AL50" i="1"/>
  <c r="AK50" i="1"/>
  <c r="AL372" i="1"/>
  <c r="AK372" i="1"/>
  <c r="AK36" i="1"/>
  <c r="AL36" i="1"/>
  <c r="AL28" i="1"/>
  <c r="AK28" i="1"/>
  <c r="AK19" i="1"/>
  <c r="AL19" i="1"/>
  <c r="AK343" i="1"/>
  <c r="DF343" i="1" s="1"/>
  <c r="AL343" i="1"/>
  <c r="AK283" i="1"/>
  <c r="AL283" i="1"/>
  <c r="AK227" i="1"/>
  <c r="AL227" i="1"/>
  <c r="AL377" i="1"/>
  <c r="AK377" i="1"/>
  <c r="AL365" i="1"/>
  <c r="AK365" i="1"/>
  <c r="AL358" i="1"/>
  <c r="AK358" i="1"/>
  <c r="AL341" i="1"/>
  <c r="AK341" i="1"/>
  <c r="AL267" i="1"/>
  <c r="AK267" i="1"/>
  <c r="AL237" i="1"/>
  <c r="AK237" i="1"/>
  <c r="AL259" i="1"/>
  <c r="AK259" i="1"/>
  <c r="AL281" i="1"/>
  <c r="AK281" i="1"/>
  <c r="AL244" i="1"/>
  <c r="AK244" i="1"/>
  <c r="AK226" i="1"/>
  <c r="DF226" i="1" s="1"/>
  <c r="AL226" i="1"/>
  <c r="AL218" i="1"/>
  <c r="AK218" i="1"/>
  <c r="AL212" i="1"/>
  <c r="AK212" i="1"/>
  <c r="AL204" i="1"/>
  <c r="AK204" i="1"/>
  <c r="AL188" i="1"/>
  <c r="AK188" i="1"/>
  <c r="AK180" i="1"/>
  <c r="AL180" i="1"/>
  <c r="AL172" i="1"/>
  <c r="AK172" i="1"/>
  <c r="AK162" i="1"/>
  <c r="AL162" i="1"/>
  <c r="AL150" i="1"/>
  <c r="AK150" i="1"/>
  <c r="AK240" i="1"/>
  <c r="AL240" i="1"/>
  <c r="AK129" i="1"/>
  <c r="AL129" i="1"/>
  <c r="AL195" i="1"/>
  <c r="AK195" i="1"/>
  <c r="AL191" i="1"/>
  <c r="AK191" i="1"/>
  <c r="AK78" i="1"/>
  <c r="AL78" i="1"/>
  <c r="AL65" i="1"/>
  <c r="AK65" i="1"/>
  <c r="AL57" i="1"/>
  <c r="AK57" i="1"/>
  <c r="AK75" i="1"/>
  <c r="AL75" i="1"/>
  <c r="AL49" i="1"/>
  <c r="AK49" i="1"/>
  <c r="AL42" i="1"/>
  <c r="AK42" i="1"/>
  <c r="AL35" i="1"/>
  <c r="AK35" i="1"/>
  <c r="AK25" i="1"/>
  <c r="AL25" i="1"/>
  <c r="AL18" i="1"/>
  <c r="AK18" i="1"/>
  <c r="AK404" i="1"/>
  <c r="DF404" i="1" s="1"/>
  <c r="AL404" i="1"/>
  <c r="AL234" i="1"/>
  <c r="AK234" i="1"/>
  <c r="AL10" i="1"/>
  <c r="AK10" i="1"/>
  <c r="AK373" i="1"/>
  <c r="AL373" i="1"/>
  <c r="AL375" i="1"/>
  <c r="AK375" i="1"/>
  <c r="AK364" i="1"/>
  <c r="AL364" i="1"/>
  <c r="AL356" i="1"/>
  <c r="AK356" i="1"/>
  <c r="AL338" i="1"/>
  <c r="AK338" i="1"/>
  <c r="AL266" i="1"/>
  <c r="AK266" i="1"/>
  <c r="AL262" i="1"/>
  <c r="AK262" i="1"/>
  <c r="AL258" i="1"/>
  <c r="AK258" i="1"/>
  <c r="AL232" i="1"/>
  <c r="AK232" i="1"/>
  <c r="AK245" i="1"/>
  <c r="DF245" i="1" s="1"/>
  <c r="AL245" i="1"/>
  <c r="AK225" i="1"/>
  <c r="AL225" i="1"/>
  <c r="AL217" i="1"/>
  <c r="AK217" i="1"/>
  <c r="AL211" i="1"/>
  <c r="AK211" i="1"/>
  <c r="AL203" i="1"/>
  <c r="AK203" i="1"/>
  <c r="AL342" i="1"/>
  <c r="AK342" i="1"/>
  <c r="AK179" i="1"/>
  <c r="DF179" i="1" s="1"/>
  <c r="AL179" i="1"/>
  <c r="AL171" i="1"/>
  <c r="AK171" i="1"/>
  <c r="AL159" i="1"/>
  <c r="AK159" i="1"/>
  <c r="AK334" i="1"/>
  <c r="AL334" i="1"/>
  <c r="AK239" i="1"/>
  <c r="AL239" i="1"/>
  <c r="AL117" i="1"/>
  <c r="AK117" i="1"/>
  <c r="AK107" i="1"/>
  <c r="AL107" i="1"/>
  <c r="AL94" i="1"/>
  <c r="AK94" i="1"/>
  <c r="AK73" i="1"/>
  <c r="AL73" i="1"/>
  <c r="AL64" i="1"/>
  <c r="AK64" i="1"/>
  <c r="AK400" i="1"/>
  <c r="AL400" i="1"/>
  <c r="AL74" i="1"/>
  <c r="AK74" i="1"/>
  <c r="AK48" i="1"/>
  <c r="AL48" i="1"/>
  <c r="AK374" i="1"/>
  <c r="AL374" i="1"/>
  <c r="AL34" i="1"/>
  <c r="AK34" i="1"/>
  <c r="AK24" i="1"/>
  <c r="AL24" i="1"/>
  <c r="AL17" i="1"/>
  <c r="AK17" i="1"/>
  <c r="AL403" i="1"/>
  <c r="AK403" i="1"/>
  <c r="AK233" i="1"/>
  <c r="AL233" i="1"/>
  <c r="AL9" i="1"/>
  <c r="AK9" i="1"/>
  <c r="AK363" i="1"/>
  <c r="AL363" i="1"/>
  <c r="AL337" i="1"/>
  <c r="AK337" i="1"/>
  <c r="AL261" i="1"/>
  <c r="AK261" i="1"/>
  <c r="AL231" i="1"/>
  <c r="AK231" i="1"/>
  <c r="AL224" i="1"/>
  <c r="AK224" i="1"/>
  <c r="AL216" i="1"/>
  <c r="AK216" i="1"/>
  <c r="AL200" i="1"/>
  <c r="AK200" i="1"/>
  <c r="AL187" i="1"/>
  <c r="AK187" i="1"/>
  <c r="AK178" i="1"/>
  <c r="AL178" i="1"/>
  <c r="AK168" i="1"/>
  <c r="AL168" i="1"/>
  <c r="AK333" i="1"/>
  <c r="AL333" i="1"/>
  <c r="AL141" i="1"/>
  <c r="AK141" i="1"/>
  <c r="AL116" i="1"/>
  <c r="AK116" i="1"/>
  <c r="AK199" i="1"/>
  <c r="AL199" i="1"/>
  <c r="AK189" i="1"/>
  <c r="AL189" i="1"/>
  <c r="AK71" i="1"/>
  <c r="AL71" i="1"/>
  <c r="AL63" i="1"/>
  <c r="AK63" i="1"/>
  <c r="AK376" i="1"/>
  <c r="AL376" i="1"/>
  <c r="AL72" i="1"/>
  <c r="AK72" i="1"/>
  <c r="AL47" i="1"/>
  <c r="AK47" i="1"/>
  <c r="AK41" i="1"/>
  <c r="AL41" i="1"/>
  <c r="AL33" i="1"/>
  <c r="AK33" i="1"/>
  <c r="AK23" i="1"/>
  <c r="AL23" i="1"/>
  <c r="AL16" i="1"/>
  <c r="AK16" i="1"/>
  <c r="AL402" i="1"/>
  <c r="AK402" i="1"/>
  <c r="AL11" i="1"/>
  <c r="AK11" i="1"/>
  <c r="AK264" i="1"/>
  <c r="AL264" i="1"/>
  <c r="AK292" i="1"/>
  <c r="AL292" i="1"/>
  <c r="AL256" i="1"/>
  <c r="AK256" i="1"/>
  <c r="AK420" i="1"/>
  <c r="AL420" i="1"/>
  <c r="AL243" i="1"/>
  <c r="AK243" i="1"/>
  <c r="AL223" i="1"/>
  <c r="AK223" i="1"/>
  <c r="AK215" i="1"/>
  <c r="AL215" i="1"/>
  <c r="AL209" i="1"/>
  <c r="AK209" i="1"/>
  <c r="AL198" i="1"/>
  <c r="AK198" i="1"/>
  <c r="AL185" i="1"/>
  <c r="AK185" i="1"/>
  <c r="AL177" i="1"/>
  <c r="AK177" i="1"/>
  <c r="AK165" i="1"/>
  <c r="AL165" i="1"/>
  <c r="AK279" i="1"/>
  <c r="AL279" i="1"/>
  <c r="AK332" i="1"/>
  <c r="AL332" i="1"/>
  <c r="AL138" i="1"/>
  <c r="AK138" i="1"/>
  <c r="AL115" i="1"/>
  <c r="AK115" i="1"/>
  <c r="AL106" i="1"/>
  <c r="AK106" i="1"/>
  <c r="AL90" i="1"/>
  <c r="AK90" i="1"/>
  <c r="AK70" i="1"/>
  <c r="AL70" i="1"/>
  <c r="AL62" i="1"/>
  <c r="AK62" i="1"/>
  <c r="AK56" i="1"/>
  <c r="AL56" i="1"/>
  <c r="AK54" i="1"/>
  <c r="AL54" i="1"/>
  <c r="AL46" i="1"/>
  <c r="AK46" i="1"/>
  <c r="AK40" i="1"/>
  <c r="AL40" i="1"/>
  <c r="AL32" i="1"/>
  <c r="AK32" i="1"/>
  <c r="AK22" i="1"/>
  <c r="AL22" i="1"/>
  <c r="AL321" i="1"/>
  <c r="AK321" i="1"/>
  <c r="AK401" i="1"/>
  <c r="AL401" i="1"/>
  <c r="AK8" i="1"/>
  <c r="AL8" i="1"/>
  <c r="AK263" i="1"/>
  <c r="AL263" i="1"/>
  <c r="AL291" i="1"/>
  <c r="AK291" i="1"/>
  <c r="AL255" i="1"/>
  <c r="AK255" i="1"/>
  <c r="AL419" i="1"/>
  <c r="AK419" i="1"/>
  <c r="AL412" i="1"/>
  <c r="AK412" i="1"/>
  <c r="AL222" i="1"/>
  <c r="AK222" i="1"/>
  <c r="AK214" i="1"/>
  <c r="AL214" i="1"/>
  <c r="AL208" i="1"/>
  <c r="AK208" i="1"/>
  <c r="AL194" i="1"/>
  <c r="AK194" i="1"/>
  <c r="AL184" i="1"/>
  <c r="AK184" i="1"/>
  <c r="AL176" i="1"/>
  <c r="AK176" i="1"/>
  <c r="AK286" i="1"/>
  <c r="AL286" i="1"/>
  <c r="AK230" i="1"/>
  <c r="AL230" i="1"/>
  <c r="AL147" i="1"/>
  <c r="AK147" i="1"/>
  <c r="AK135" i="1"/>
  <c r="AL135" i="1"/>
  <c r="AK112" i="1"/>
  <c r="AL112" i="1"/>
  <c r="AK193" i="1"/>
  <c r="AL193" i="1"/>
  <c r="AK186" i="1"/>
  <c r="AL186" i="1"/>
  <c r="AL69" i="1"/>
  <c r="AK69" i="1"/>
  <c r="AL61" i="1"/>
  <c r="AK61" i="1"/>
  <c r="AL82" i="1"/>
  <c r="AK82" i="1"/>
  <c r="AL53" i="1"/>
  <c r="AK53" i="1"/>
  <c r="AL45" i="1"/>
  <c r="AK45" i="1"/>
  <c r="AK39" i="1"/>
  <c r="AL39" i="1"/>
  <c r="AL31" i="1"/>
  <c r="AK31" i="1"/>
  <c r="AK21" i="1"/>
  <c r="AL21" i="1"/>
  <c r="AL15" i="1"/>
  <c r="AK15" i="1"/>
  <c r="AK13" i="1"/>
  <c r="AL13" i="1"/>
  <c r="AL278" i="1"/>
  <c r="AK278" i="1"/>
  <c r="C72" i="1"/>
  <c r="C336" i="1"/>
  <c r="C229" i="1"/>
  <c r="C235" i="1"/>
  <c r="C239" i="1"/>
  <c r="C241" i="1"/>
  <c r="C231" i="1"/>
  <c r="C237" i="1"/>
  <c r="C227" i="1"/>
  <c r="C233" i="1"/>
  <c r="C230" i="1"/>
  <c r="C236" i="1"/>
  <c r="C240" i="1"/>
  <c r="C242" i="1"/>
  <c r="C232" i="1"/>
  <c r="C238" i="1"/>
  <c r="C228" i="1"/>
  <c r="C234" i="1"/>
  <c r="C279" i="1"/>
  <c r="C285" i="1"/>
  <c r="C289" i="1"/>
  <c r="C291" i="1"/>
  <c r="C281" i="1"/>
  <c r="C287" i="1"/>
  <c r="C277" i="1"/>
  <c r="C283" i="1"/>
  <c r="C280" i="1"/>
  <c r="C286" i="1"/>
  <c r="C290" i="1"/>
  <c r="C292" i="1"/>
  <c r="C282" i="1"/>
  <c r="C288" i="1"/>
  <c r="C278" i="1"/>
  <c r="C284" i="1"/>
  <c r="C14" i="1"/>
  <c r="C13" i="1"/>
  <c r="C21" i="1"/>
  <c r="C382" i="1"/>
  <c r="C381" i="1"/>
  <c r="C379" i="1"/>
  <c r="C377" i="1"/>
  <c r="C375" i="1"/>
  <c r="C373" i="1"/>
  <c r="C371" i="1"/>
  <c r="C370" i="1"/>
  <c r="C369" i="1"/>
  <c r="C367" i="1"/>
  <c r="C366" i="1"/>
  <c r="C365" i="1"/>
  <c r="C364" i="1"/>
  <c r="C363" i="1"/>
  <c r="C362" i="1"/>
  <c r="C361" i="1"/>
  <c r="C360" i="1"/>
  <c r="C359" i="1"/>
  <c r="C358" i="1"/>
  <c r="C356" i="1"/>
  <c r="C355" i="1"/>
  <c r="C352" i="1"/>
  <c r="C350" i="1"/>
  <c r="C349" i="1"/>
  <c r="C347" i="1"/>
  <c r="C341" i="1"/>
  <c r="C338" i="1"/>
  <c r="C337" i="1"/>
  <c r="DF68" i="1" l="1"/>
  <c r="DF330" i="1"/>
  <c r="DF175" i="1"/>
  <c r="DF192" i="1"/>
  <c r="DF213" i="1"/>
  <c r="DF254" i="1"/>
  <c r="DF15" i="1"/>
  <c r="DF45" i="1"/>
  <c r="DF193" i="1"/>
  <c r="DF214" i="1"/>
  <c r="DF263" i="1"/>
  <c r="DF401" i="1"/>
  <c r="DF54" i="1"/>
  <c r="DF165" i="1"/>
  <c r="DF11" i="1"/>
  <c r="DF71" i="1"/>
  <c r="DF168" i="1"/>
  <c r="DF9" i="1"/>
  <c r="DF374" i="1"/>
  <c r="DF31" i="1"/>
  <c r="DF82" i="1"/>
  <c r="DF69" i="1"/>
  <c r="DF135" i="1"/>
  <c r="DF255" i="1"/>
  <c r="DF22" i="1"/>
  <c r="DF40" i="1"/>
  <c r="DF332" i="1"/>
  <c r="DF420" i="1"/>
  <c r="DF376" i="1"/>
  <c r="DF199" i="1"/>
  <c r="DF216" i="1"/>
  <c r="DF24" i="1"/>
  <c r="DF225" i="1"/>
  <c r="DF35" i="1"/>
  <c r="DF57" i="1"/>
  <c r="DF162" i="1"/>
  <c r="DF19" i="1"/>
  <c r="DF50" i="1"/>
  <c r="DF79" i="1"/>
  <c r="DF205" i="1"/>
  <c r="DF260" i="1"/>
  <c r="DF334" i="1"/>
  <c r="DF262" i="1"/>
  <c r="DF49" i="1"/>
  <c r="DF78" i="1"/>
  <c r="DF195" i="1"/>
  <c r="DF180" i="1"/>
  <c r="DF36" i="1"/>
  <c r="DF58" i="1"/>
  <c r="DF201" i="1"/>
  <c r="DF219" i="1"/>
  <c r="DF413" i="1"/>
  <c r="DF210" i="1"/>
  <c r="DF319" i="1"/>
  <c r="DF268" i="1"/>
  <c r="DF257" i="1"/>
  <c r="DF37" i="1"/>
  <c r="DF51" i="1"/>
  <c r="DF80" i="1"/>
  <c r="DF20" i="1"/>
  <c r="DF38" i="1"/>
  <c r="DF202" i="1"/>
  <c r="DF206" i="1"/>
  <c r="DF220" i="1"/>
  <c r="DF269" i="1"/>
  <c r="DF52" i="1"/>
  <c r="DF60" i="1"/>
  <c r="DF86" i="1"/>
  <c r="DF108" i="1"/>
  <c r="DF207" i="1"/>
  <c r="DF416" i="1"/>
  <c r="DF53" i="1"/>
  <c r="DF61" i="1"/>
  <c r="DF147" i="1"/>
  <c r="DF184" i="1"/>
  <c r="DF208" i="1"/>
  <c r="DF222" i="1"/>
  <c r="DF419" i="1"/>
  <c r="DF321" i="1"/>
  <c r="DF32" i="1"/>
  <c r="DF46" i="1"/>
  <c r="DF106" i="1"/>
  <c r="DF138" i="1"/>
  <c r="DF177" i="1"/>
  <c r="DF198" i="1"/>
  <c r="DF243" i="1"/>
  <c r="DF256" i="1"/>
  <c r="DF402" i="1"/>
  <c r="DF63" i="1"/>
  <c r="DF116" i="1"/>
  <c r="DF200" i="1"/>
  <c r="DF224" i="1"/>
  <c r="DF261" i="1"/>
  <c r="DF17" i="1"/>
  <c r="DF215" i="1"/>
  <c r="DF189" i="1"/>
  <c r="DF34" i="1"/>
  <c r="DF159" i="1"/>
  <c r="DF203" i="1"/>
  <c r="DF217" i="1"/>
  <c r="DF258" i="1"/>
  <c r="DF266" i="1"/>
  <c r="DF10" i="1"/>
  <c r="DF42" i="1"/>
  <c r="DF65" i="1"/>
  <c r="DF191" i="1"/>
  <c r="DF150" i="1"/>
  <c r="DF172" i="1"/>
  <c r="DF188" i="1"/>
  <c r="DF212" i="1"/>
  <c r="DF156" i="1"/>
  <c r="DF8" i="1"/>
  <c r="DF264" i="1"/>
  <c r="DF39" i="1"/>
  <c r="DF186" i="1"/>
  <c r="DF56" i="1"/>
  <c r="DF23" i="1"/>
  <c r="DF333" i="1"/>
  <c r="DF48" i="1"/>
  <c r="DF73" i="1"/>
  <c r="DF25" i="1"/>
  <c r="DF129" i="1"/>
  <c r="DF176" i="1"/>
  <c r="DF194" i="1"/>
  <c r="DF412" i="1"/>
  <c r="DF62" i="1"/>
  <c r="DF90" i="1"/>
  <c r="DF115" i="1"/>
  <c r="DF185" i="1"/>
  <c r="DF209" i="1"/>
  <c r="DF223" i="1"/>
  <c r="DF16" i="1"/>
  <c r="DF33" i="1"/>
  <c r="DF47" i="1"/>
  <c r="DF141" i="1"/>
  <c r="DF187" i="1"/>
  <c r="DF403" i="1"/>
  <c r="DF74" i="1"/>
  <c r="DF64" i="1"/>
  <c r="DF94" i="1"/>
  <c r="DF117" i="1"/>
  <c r="DF171" i="1"/>
  <c r="DF342" i="1"/>
  <c r="DF211" i="1"/>
  <c r="DF18" i="1"/>
  <c r="DF204" i="1"/>
  <c r="DF218" i="1"/>
  <c r="DF244" i="1"/>
  <c r="DF259" i="1"/>
  <c r="DF267" i="1"/>
  <c r="DF181" i="1"/>
  <c r="DF246" i="1"/>
  <c r="DF59" i="1"/>
  <c r="DF182" i="1"/>
  <c r="DF314" i="1"/>
  <c r="DF326" i="1"/>
  <c r="DF12" i="1"/>
  <c r="DF144" i="1"/>
  <c r="DF183" i="1"/>
  <c r="DF221" i="1"/>
  <c r="DF28" i="1"/>
  <c r="DF372" i="1"/>
  <c r="DF66" i="1"/>
  <c r="DF98" i="1"/>
  <c r="DF153" i="1"/>
  <c r="DF173" i="1"/>
  <c r="DF380" i="1"/>
  <c r="DF76" i="1"/>
  <c r="DF409" i="1"/>
  <c r="DF312" i="1"/>
  <c r="DF344" i="1"/>
  <c r="DF29" i="1"/>
  <c r="DF378" i="1"/>
  <c r="DF196" i="1"/>
  <c r="DF131" i="1"/>
  <c r="DF174" i="1"/>
  <c r="DF410" i="1"/>
  <c r="DF30" i="1"/>
  <c r="DF44" i="1"/>
  <c r="DF81" i="1"/>
  <c r="DF102" i="1"/>
  <c r="DF411" i="1"/>
  <c r="DF112" i="1"/>
  <c r="DF70" i="1"/>
  <c r="DF41" i="1"/>
  <c r="DF178" i="1"/>
  <c r="DF400" i="1"/>
  <c r="DF107" i="1"/>
  <c r="DF75" i="1"/>
  <c r="DE355" i="1"/>
  <c r="DF355" i="1"/>
  <c r="DE360" i="1"/>
  <c r="DF360" i="1"/>
  <c r="DE375" i="1"/>
  <c r="DF375" i="1"/>
  <c r="DE284" i="1"/>
  <c r="DF284" i="1"/>
  <c r="DE291" i="1"/>
  <c r="DF291" i="1"/>
  <c r="DE242" i="1"/>
  <c r="DF242" i="1"/>
  <c r="DE241" i="1"/>
  <c r="DF241" i="1"/>
  <c r="DE337" i="1"/>
  <c r="DF337" i="1"/>
  <c r="DE349" i="1"/>
  <c r="DF349" i="1"/>
  <c r="DE356" i="1"/>
  <c r="DF356" i="1"/>
  <c r="DE361" i="1"/>
  <c r="DF361" i="1"/>
  <c r="DE365" i="1"/>
  <c r="DF365" i="1"/>
  <c r="DE370" i="1"/>
  <c r="DF370" i="1"/>
  <c r="DE377" i="1"/>
  <c r="DF377" i="1"/>
  <c r="DE21" i="1"/>
  <c r="DF21" i="1"/>
  <c r="DE278" i="1"/>
  <c r="DF278" i="1"/>
  <c r="DE290" i="1"/>
  <c r="DF290" i="1"/>
  <c r="DE277" i="1"/>
  <c r="DF277" i="1"/>
  <c r="DE289" i="1"/>
  <c r="DF289" i="1"/>
  <c r="DE228" i="1"/>
  <c r="DF228" i="1"/>
  <c r="DE240" i="1"/>
  <c r="DF240" i="1"/>
  <c r="DE227" i="1"/>
  <c r="DF227" i="1"/>
  <c r="DE239" i="1"/>
  <c r="DF239" i="1"/>
  <c r="DE72" i="1"/>
  <c r="DF72" i="1"/>
  <c r="DE341" i="1"/>
  <c r="DF341" i="1"/>
  <c r="DE359" i="1"/>
  <c r="DF359" i="1"/>
  <c r="DE363" i="1"/>
  <c r="DF363" i="1"/>
  <c r="DE373" i="1"/>
  <c r="DF373" i="1"/>
  <c r="DE14" i="1"/>
  <c r="DF14" i="1"/>
  <c r="DE280" i="1"/>
  <c r="DF280" i="1"/>
  <c r="DE279" i="1"/>
  <c r="DF279" i="1"/>
  <c r="DE232" i="1"/>
  <c r="DF232" i="1"/>
  <c r="DE231" i="1"/>
  <c r="DF231" i="1"/>
  <c r="DE347" i="1"/>
  <c r="DF347" i="1"/>
  <c r="DE364" i="1"/>
  <c r="DF364" i="1"/>
  <c r="DE382" i="1"/>
  <c r="DF382" i="1"/>
  <c r="DE283" i="1"/>
  <c r="DF283" i="1"/>
  <c r="DE233" i="1"/>
  <c r="DF233" i="1"/>
  <c r="DE338" i="1"/>
  <c r="DF338" i="1"/>
  <c r="DE350" i="1"/>
  <c r="DF350" i="1"/>
  <c r="DE358" i="1"/>
  <c r="DF358" i="1"/>
  <c r="DE362" i="1"/>
  <c r="DF362" i="1"/>
  <c r="DE366" i="1"/>
  <c r="DF366" i="1"/>
  <c r="DE371" i="1"/>
  <c r="DF371" i="1"/>
  <c r="DE379" i="1"/>
  <c r="DF379" i="1"/>
  <c r="DE13" i="1"/>
  <c r="DF13" i="1"/>
  <c r="DE288" i="1"/>
  <c r="DF288" i="1"/>
  <c r="DE286" i="1"/>
  <c r="DF286" i="1"/>
  <c r="DE287" i="1"/>
  <c r="DF287" i="1"/>
  <c r="DE285" i="1"/>
  <c r="DF285" i="1"/>
  <c r="DE238" i="1"/>
  <c r="DF238" i="1"/>
  <c r="DE236" i="1"/>
  <c r="DF236" i="1"/>
  <c r="DE237" i="1"/>
  <c r="DF237" i="1"/>
  <c r="DE235" i="1"/>
  <c r="DF235" i="1"/>
  <c r="DE352" i="1"/>
  <c r="DF352" i="1"/>
  <c r="DE367" i="1"/>
  <c r="DF367" i="1"/>
  <c r="DE381" i="1"/>
  <c r="DF381" i="1"/>
  <c r="DE282" i="1"/>
  <c r="DF282" i="1"/>
  <c r="DE281" i="1"/>
  <c r="DF281" i="1"/>
  <c r="DE230" i="1"/>
  <c r="DF230" i="1"/>
  <c r="DE229" i="1"/>
  <c r="DF229" i="1"/>
  <c r="DE369" i="1"/>
  <c r="DF369" i="1"/>
  <c r="DE292" i="1"/>
  <c r="DF292" i="1"/>
  <c r="DE234" i="1"/>
  <c r="DF234" i="1"/>
  <c r="DE336" i="1"/>
  <c r="DF336" i="1"/>
</calcChain>
</file>

<file path=xl/sharedStrings.xml><?xml version="1.0" encoding="utf-8"?>
<sst xmlns="http://schemas.openxmlformats.org/spreadsheetml/2006/main" count="4603" uniqueCount="1892">
  <si>
    <t>SiteGradient</t>
  </si>
  <si>
    <t>SiteSinuosity</t>
  </si>
  <si>
    <t>SiteArea</t>
  </si>
  <si>
    <t>SiteVolume</t>
  </si>
  <si>
    <t>IntegratedWettedWidth</t>
  </si>
  <si>
    <t>IntegratedBankfullWidth</t>
  </si>
  <si>
    <t>SiteLengthWetted</t>
  </si>
  <si>
    <t>SiteLengthBankfull</t>
  </si>
  <si>
    <t>SiteLengthThalweg</t>
  </si>
  <si>
    <t>SiteBankAngleMean</t>
  </si>
  <si>
    <t>SiteBankAngleStdDev</t>
  </si>
  <si>
    <t>GradientProfileMean</t>
  </si>
  <si>
    <t>GradientProfileStdDev</t>
  </si>
  <si>
    <t>ThalwegProfileMean</t>
  </si>
  <si>
    <t>ThalwegProfileStdDev</t>
  </si>
  <si>
    <t>CenterlineProfileMean</t>
  </si>
  <si>
    <t>CenterlineProfileStdDev</t>
  </si>
  <si>
    <t>BankfullWidthProfileMean</t>
  </si>
  <si>
    <t>BankfullWidthProfileStdDev</t>
  </si>
  <si>
    <t>BankfullWidthConstrictionProfileMean</t>
  </si>
  <si>
    <t>BankfullWidthConstrictionStdDev</t>
  </si>
  <si>
    <t>BankfullWidthToDepthRatioProfileMean</t>
  </si>
  <si>
    <t>BankfullWidthToDepthRatioProfileStdDev</t>
  </si>
  <si>
    <t>WettedWidthProfileMean</t>
  </si>
  <si>
    <t>WettedWidthProfileStdDev</t>
  </si>
  <si>
    <t>WettedWidthConstrictionProfileMean</t>
  </si>
  <si>
    <t>WettedWidthConstrictionStdDev</t>
  </si>
  <si>
    <t>WettedWidthToDepthRatioProfileMean</t>
  </si>
  <si>
    <t>WettedWidthToDepthRatioProfileStdDev</t>
  </si>
  <si>
    <t>EngineID</t>
  </si>
  <si>
    <t>Name</t>
  </si>
  <si>
    <t>DisplayGroupID</t>
  </si>
  <si>
    <t>DisplayName</t>
  </si>
  <si>
    <t>DisplayNameShort</t>
  </si>
  <si>
    <t>PropertyName</t>
  </si>
  <si>
    <t>Description</t>
  </si>
  <si>
    <t>DataTypeID</t>
  </si>
  <si>
    <t>Precision</t>
  </si>
  <si>
    <t>Scale</t>
  </si>
  <si>
    <t>Length</t>
  </si>
  <si>
    <t>UOMID</t>
  </si>
  <si>
    <t>GlossaryTermID</t>
  </si>
  <si>
    <t>DisplayOrderID</t>
  </si>
  <si>
    <t>DomainValueListID</t>
  </si>
  <si>
    <t>WidthPixels</t>
  </si>
  <si>
    <t>IsDisplayable</t>
  </si>
  <si>
    <t>Site Sinuosity</t>
  </si>
  <si>
    <t>Integrated Wetted Width</t>
  </si>
  <si>
    <t>Integrated Bankfull Width</t>
  </si>
  <si>
    <t>ChampMetricVisitInformation.SiteGradient</t>
  </si>
  <si>
    <t>ChampMetricVisitInformation.SiteSinuosity</t>
  </si>
  <si>
    <t>ChampMetricVisitInformation.SiteArea</t>
  </si>
  <si>
    <t>ChampMetricVisitInformation.SiteVolume</t>
  </si>
  <si>
    <t>ChampMetricVisitInformation.IntegratedWettedWidth</t>
  </si>
  <si>
    <t>ChampMetricVisitInformation.IntegratedBankfullWidth</t>
  </si>
  <si>
    <t>ChampMetricVisitInformation.SiteLengthWetted</t>
  </si>
  <si>
    <t>ChampMetricVisitInformation.SiteLengthBankfull</t>
  </si>
  <si>
    <t>ChampMetricVisitInformation.SiteLengthThalweg</t>
  </si>
  <si>
    <t>ChampMetricVisitInformation.SiteBankAngleMean</t>
  </si>
  <si>
    <t>ChampMetricVisitInformation.SiteBankAngleStdDev</t>
  </si>
  <si>
    <t>ChampMetricVisitInformation.GradientProfileMean</t>
  </si>
  <si>
    <t>ChampMetricVisitInformation.GradientProfileStdDev</t>
  </si>
  <si>
    <t>ChampMetricVisitInformation.ThalwegProfileMean</t>
  </si>
  <si>
    <t>ChampMetricVisitInformation.ThalwegProfileStdDev</t>
  </si>
  <si>
    <t>ChampMetricVisitInformation.CenterlineProfileMean</t>
  </si>
  <si>
    <t>ChampMetricVisitInformation.CenterlineProfileStdDev</t>
  </si>
  <si>
    <t>ChampMetricVisitInformation.BankfullWidthProfileMean</t>
  </si>
  <si>
    <t>ChampMetricVisitInformation.BankfullWidthProfileStdDev</t>
  </si>
  <si>
    <t>ChampMetricVisitInformation.BankfullWidthConstrictionProfileMean</t>
  </si>
  <si>
    <t>ChampMetricVisitInformation.BankfullWidthConstrictionStdDev</t>
  </si>
  <si>
    <t>ChampMetricVisitInformation.BankfullWidthToDepthRatioProfileMean</t>
  </si>
  <si>
    <t>ChampMetricVisitInformation.BankfullWidthToDepthRatioProfileStdDev</t>
  </si>
  <si>
    <t>ChampMetricVisitInformation.WettedWidthProfileMean</t>
  </si>
  <si>
    <t>ChampMetricVisitInformation.WettedWidthProfileStdDev</t>
  </si>
  <si>
    <t>ChampMetricVisitInformation.WettedWidthConstrictionProfileMean</t>
  </si>
  <si>
    <t>ChampMetricVisitInformation.WettedWidthConstrictionStdDev</t>
  </si>
  <si>
    <t>ChampMetricVisitInformation.WettedWidthToDepthRatioProfileMean</t>
  </si>
  <si>
    <t>ChampMetricVisitInformation.WettedWidthToDepthRatioProfileStdDev</t>
  </si>
  <si>
    <t>NULL</t>
  </si>
  <si>
    <t>ChannelUnitID</t>
  </si>
  <si>
    <t>Tier1ListItemID</t>
  </si>
  <si>
    <t>Tier2ListItemID</t>
  </si>
  <si>
    <t>Area</t>
  </si>
  <si>
    <t>Volume</t>
  </si>
  <si>
    <t>Count</t>
  </si>
  <si>
    <t>Frequency</t>
  </si>
  <si>
    <t>Percent</t>
  </si>
  <si>
    <t>ChampMetricChannelUnitSummary.ChannelUnitID</t>
  </si>
  <si>
    <t>ChampMetricChannelUnitSummary.Tier1ListItemID</t>
  </si>
  <si>
    <t>ChampMetricChannelUnitSummary.Tier2ListItemID</t>
  </si>
  <si>
    <t>ChampMetricChannelUnitSummary.Area</t>
  </si>
  <si>
    <t>ChampMetricChannelUnitSummary.Volume</t>
  </si>
  <si>
    <t>ChampMetricChannelUnitSummary.Percent</t>
  </si>
  <si>
    <t>ChampMetricChannelUnitTier1Summary.Tier1ListItemID</t>
  </si>
  <si>
    <t>ChampMetricChannelUnitTier1Summary.Area</t>
  </si>
  <si>
    <t>ChampMetricChannelUnitTier1Summary.Count</t>
  </si>
  <si>
    <t>ChampMetricChannelUnitTier1Summary.Frequency</t>
  </si>
  <si>
    <t>ChampMetricChannelUnitTier1Summary.Volume</t>
  </si>
  <si>
    <t>ChampMetricChannelUnitTier1Summary.Percent</t>
  </si>
  <si>
    <t>ChampMetricChannelUnitTier2Summary.Tier2ListItemID</t>
  </si>
  <si>
    <t>ChampMetricChannelUnitTier2Summary.Area</t>
  </si>
  <si>
    <t>ChampMetricChannelUnitTier2Summary.Count</t>
  </si>
  <si>
    <t>ChampMetricChannelUnitTier2Summary.Frequency</t>
  </si>
  <si>
    <t>ChampMetricChannelUnitTier2Summary.Volume</t>
  </si>
  <si>
    <t>ChampMetricChannelUnitTier2Summary.Percent</t>
  </si>
  <si>
    <t>NamePlural</t>
  </si>
  <si>
    <t>Abbreviation</t>
  </si>
  <si>
    <t>Meter</t>
  </si>
  <si>
    <t>Meters</t>
  </si>
  <si>
    <t>m</t>
  </si>
  <si>
    <t>Square-Kilometer</t>
  </si>
  <si>
    <t>Square-Kilometers</t>
  </si>
  <si>
    <t>km&lt;sup&gt;2&lt;/sup&gt;</t>
  </si>
  <si>
    <t>Degree (Celsius)</t>
  </si>
  <si>
    <t>Degrees (Celsius)</t>
  </si>
  <si>
    <t>&amp;deg;C</t>
  </si>
  <si>
    <t>Degree</t>
  </si>
  <si>
    <t>Degrees</t>
  </si>
  <si>
    <t>&amp;deg;</t>
  </si>
  <si>
    <t>Millimeter</t>
  </si>
  <si>
    <t>Millimeters</t>
  </si>
  <si>
    <t>mm</t>
  </si>
  <si>
    <t>Time</t>
  </si>
  <si>
    <t>Velocity</t>
  </si>
  <si>
    <t>Velocities</t>
  </si>
  <si>
    <t>m/s</t>
  </si>
  <si>
    <t>Percents</t>
  </si>
  <si>
    <t>%</t>
  </si>
  <si>
    <t>Centimeter</t>
  </si>
  <si>
    <t>Centimeters</t>
  </si>
  <si>
    <t>cm</t>
  </si>
  <si>
    <t>Parts per million</t>
  </si>
  <si>
    <t>ppm</t>
  </si>
  <si>
    <t>Kilometer</t>
  </si>
  <si>
    <t>Kilometers</t>
  </si>
  <si>
    <t>km</t>
  </si>
  <si>
    <t>Datetime</t>
  </si>
  <si>
    <t>Datetimes</t>
  </si>
  <si>
    <t>micro Siemens per cm</t>
  </si>
  <si>
    <t>µS/cm</t>
  </si>
  <si>
    <t>ChampMetricVisitInformation.FileIDGeoDB</t>
  </si>
  <si>
    <t>FileIDGeoDatabase</t>
  </si>
  <si>
    <t>ChampMetricVisitInformation.FileIDResults</t>
  </si>
  <si>
    <t>FileIDResultsXML</t>
  </si>
  <si>
    <t>ChampMetricVisitInformation.FileIDLog</t>
  </si>
  <si>
    <t>Log File</t>
  </si>
  <si>
    <t>FileIDLogFile</t>
  </si>
  <si>
    <t>zip file containing a file geodatabase. The geodatabase stores the feature classes and raster files generated by RBT.</t>
  </si>
  <si>
    <t>xml file containing the metrics and profiles generated by RBT.</t>
  </si>
  <si>
    <t>xml file generated by RBT that records its activities, including errors.</t>
  </si>
  <si>
    <t>Site Length Wetted</t>
  </si>
  <si>
    <t>Site Length Bankfull</t>
  </si>
  <si>
    <t>Site Length Thalweg</t>
  </si>
  <si>
    <t>Site Bank Angle Mean</t>
  </si>
  <si>
    <t>Site Bank Angle StdDev</t>
  </si>
  <si>
    <t>Gradient Mean</t>
  </si>
  <si>
    <t>Tier1</t>
  </si>
  <si>
    <t>Tier2</t>
  </si>
  <si>
    <t>ChampMetricVisitInformation.SiteDischarge</t>
  </si>
  <si>
    <t>Site Discharge</t>
  </si>
  <si>
    <t>SiteDischarge</t>
  </si>
  <si>
    <t>Minute</t>
  </si>
  <si>
    <t>Minutes</t>
  </si>
  <si>
    <t>min</t>
  </si>
  <si>
    <t>square-meter</t>
  </si>
  <si>
    <t>square-meters</t>
  </si>
  <si>
    <t>m&lt;sup&gt;2&lt;/sup&gt;</t>
  </si>
  <si>
    <t>cubic-meter</t>
  </si>
  <si>
    <t>cubic-meters</t>
  </si>
  <si>
    <t>m&lt;sup&gt;3&lt;/sup&gt;</t>
  </si>
  <si>
    <t>count per 100 meter</t>
  </si>
  <si>
    <t>count/100m</t>
  </si>
  <si>
    <t>ratio</t>
  </si>
  <si>
    <t>hour</t>
  </si>
  <si>
    <t>hours</t>
  </si>
  <si>
    <t>hr</t>
  </si>
  <si>
    <t>ChampMetricVisitInformation.AvgFastWaterCobbleEmbeddedness</t>
  </si>
  <si>
    <t>FastWaterCobbleEmbeddednessAvg</t>
  </si>
  <si>
    <t>FastWaterCobbleEmbeddednessStdDev</t>
  </si>
  <si>
    <t>ChampMetricVisitInformation.StdDeviationOfFastWaterCobbleEmbeddedness</t>
  </si>
  <si>
    <t>ChampMetricVisitInformation.MeasurementOfD16</t>
  </si>
  <si>
    <t>Measurement of D16</t>
  </si>
  <si>
    <t>MeasurementOfD16</t>
  </si>
  <si>
    <t>ChampMetricVisitInformation.MeasurementOfD50</t>
  </si>
  <si>
    <t>ChampMetricVisitInformation.MeasurementOfD84</t>
  </si>
  <si>
    <t>Measurement of D84</t>
  </si>
  <si>
    <t>MeasurementOfD84</t>
  </si>
  <si>
    <t>MeasurementOfD50</t>
  </si>
  <si>
    <t>Measurement of D50</t>
  </si>
  <si>
    <t>ChampMetricVisitInformation.PoolTailFinesPctObservationsLessThan2mm</t>
  </si>
  <si>
    <t>Percent of Observations Less Than 2mm</t>
  </si>
  <si>
    <t>PercentOfObservationsLessThan2mm</t>
  </si>
  <si>
    <t>PercentOfObservationsLessThan6mm</t>
  </si>
  <si>
    <t>Percent of Observations Less Than 6mm</t>
  </si>
  <si>
    <t>ChampMetricVisitInformation.PoolTailFinesPctObservationsLessThan6mm</t>
  </si>
  <si>
    <t>ChampMetricVisitInformation.SiteMeasurementOfConductivity</t>
  </si>
  <si>
    <t>Site Measurement of Conductivity</t>
  </si>
  <si>
    <t>SiteMeasurementOfConductivity</t>
  </si>
  <si>
    <t>ChampMetricVisitInformation.SiteMeasurementOfAlkalinity</t>
  </si>
  <si>
    <t>Site Measurement of Alkalinity</t>
  </si>
  <si>
    <t>SiteMeasurementOfAlkalinity</t>
  </si>
  <si>
    <t>ChampMetricVisitInformation.PercentBigTreeCover</t>
  </si>
  <si>
    <t>Percent Big Tree Cover</t>
  </si>
  <si>
    <t>PercentBigTreeCover</t>
  </si>
  <si>
    <t>ChampMetricVisitInformation.PercentConiferousCover</t>
  </si>
  <si>
    <t>Percent Coniferous Cover</t>
  </si>
  <si>
    <t>PercentConiferousCover</t>
  </si>
  <si>
    <t>ChampMetricVisitInformation.PercentGroundCover</t>
  </si>
  <si>
    <t>Percent Ground Cover</t>
  </si>
  <si>
    <t>PercentGroundCover</t>
  </si>
  <si>
    <t>ChampMetricVisitInformation.PercentNonWoodyGroundCover</t>
  </si>
  <si>
    <t>PercentNonWoodyGroundCover</t>
  </si>
  <si>
    <t>ChampMetricVisitInformation.PercentUnderstoryCover</t>
  </si>
  <si>
    <t>Percent Understory Cover</t>
  </si>
  <si>
    <t>PercentUnderstoryCover</t>
  </si>
  <si>
    <t>ChampMetricVisitInformation.PercentWoodyCover</t>
  </si>
  <si>
    <t>Percent Woody Cover</t>
  </si>
  <si>
    <t>PercentWoodyCover</t>
  </si>
  <si>
    <t>ChampMetricVisitInformation.CourseAndFineGravelBySite</t>
  </si>
  <si>
    <t>ChampMetricVisitInformation.SandAndFinesBySite</t>
  </si>
  <si>
    <t>ChampMetricVisitInformation.BoulderAndCobbles</t>
  </si>
  <si>
    <t>Boulder and Cobbles</t>
  </si>
  <si>
    <t>BoulderAndCobbles</t>
  </si>
  <si>
    <t>CourseAndFineGravel</t>
  </si>
  <si>
    <t>SandAndFines</t>
  </si>
  <si>
    <t>Sand and Fines</t>
  </si>
  <si>
    <t>Course and Fine Gravel</t>
  </si>
  <si>
    <t>ChampMetricChannelUnitTier1Summary.BoulderAndCobbles</t>
  </si>
  <si>
    <t>ChampMetricChannelUnitTier1Summary.CourseAndFineGravel</t>
  </si>
  <si>
    <t>ChampMetricChannelUnitTier1Summary.SandAndFines</t>
  </si>
  <si>
    <t>ChampMetricVisitInformation.FishCoverCompositionLWD</t>
  </si>
  <si>
    <t>ChampMetricVisitInformation.FishCoverCompositionVegetation</t>
  </si>
  <si>
    <t>ChampMetricVisitInformation.FishCoverCompositionUndercutBanks</t>
  </si>
  <si>
    <t>ChampMetricVisitInformation.FishCoverCompositionArtificial</t>
  </si>
  <si>
    <t>ChampMetricVisitInformation.FishCoverCompositionTotalNo</t>
  </si>
  <si>
    <t>Fish Cover Composition LWD</t>
  </si>
  <si>
    <t>Fish Cover Composition Vegetation</t>
  </si>
  <si>
    <t>Fish Cover Composition Undercut</t>
  </si>
  <si>
    <t>Fish Cover Composition Artificial</t>
  </si>
  <si>
    <t>FishCoverCompositionLWD</t>
  </si>
  <si>
    <t>FishCoverCompositionVegetation</t>
  </si>
  <si>
    <t>FishCoverCompositionUndercutBanks</t>
  </si>
  <si>
    <t>FishCoverCompositionArtifical</t>
  </si>
  <si>
    <t>FishCoverCompositionTotalNo</t>
  </si>
  <si>
    <t>ChampMetricChannelUnitTier1Summary.FishCoverCompositionLWD</t>
  </si>
  <si>
    <t>ChampMetricChannelUnitTier1Summary.FishCoverCompositionVegetation</t>
  </si>
  <si>
    <t>ChampMetricChannelUnitTier1Summary.FishCoverCompositionUndercutBanks</t>
  </si>
  <si>
    <t>ChampMetricChannelUnitTier1Summary.FishCoverCompositionArtificial</t>
  </si>
  <si>
    <t>ChampMetricChannelUnitTier1Summary.FishCoverCompositionTotalNo</t>
  </si>
  <si>
    <t>ChampMetricVisitInformation.WettedLargeWoodFrequency</t>
  </si>
  <si>
    <t>WettedLargeWoodFrequency</t>
  </si>
  <si>
    <t>ChampMetricVisitInformation.BankfullLargeWoodFrequency</t>
  </si>
  <si>
    <t>BankfullLargeWoodFrequency</t>
  </si>
  <si>
    <t>ChampMetricVisitInformation.TotalBankfullLWDVolumeDensity</t>
  </si>
  <si>
    <t>TotalBankfullLWDVolumeDensity</t>
  </si>
  <si>
    <t>ChampMetricVisitInformation.TotalWettedLWDVolumeDensity</t>
  </si>
  <si>
    <t>TotalWettedLWDVolumeDensity</t>
  </si>
  <si>
    <t>ChampMetricVisitInformation.GradientProfileFilteredMean</t>
  </si>
  <si>
    <t>ChampMetricVisitInformation.ThalwegProfileFilteredMean</t>
  </si>
  <si>
    <t>ChampMetricVisitInformation.CenterlineProfileFilteredMean</t>
  </si>
  <si>
    <t>ChampMetricVisitInformation.BankfullWidthProfileFilteredMean</t>
  </si>
  <si>
    <t>ChampMetricVisitInformation.BankfullWidthConstrictionProfileFilteredMean</t>
  </si>
  <si>
    <t>ChampMetricVisitInformation.BankfullWidthToDepthRatioProfileFilteredMean</t>
  </si>
  <si>
    <t>ChampMetricVisitInformation.WettedWidthProfileFilteredMean</t>
  </si>
  <si>
    <t>ChampMetricVisitInformation.WettedWidthConstrictionProfileFilteredMean</t>
  </si>
  <si>
    <t>ChampMetricVisitInformation.WettedWidthToDepthRatioProfileFilteredMean</t>
  </si>
  <si>
    <t>ChampMetricVisitInformation.GradientProfileFilteredStdDev</t>
  </si>
  <si>
    <t>ChampMetricVisitInformation.ThalwegProfileFilteredStdDev</t>
  </si>
  <si>
    <t>ChampMetricVisitInformation.CenterlineProfileFilteredStdDev</t>
  </si>
  <si>
    <t>ChampMetricVisitInformation.BankfullWidthProfileFilteredStdDev</t>
  </si>
  <si>
    <t>ChampMetricVisitInformation.BankfullWidthConstrictionFilteredStdDev</t>
  </si>
  <si>
    <t>ChampMetricVisitInformation.BankfullWidthToDepthRatioProfileFilteredStdDev</t>
  </si>
  <si>
    <t>ChampMetricVisitInformation.WettedWidthProfileFilteredStdDev</t>
  </si>
  <si>
    <t>ChampMetricVisitInformation.WettedWidthConstrictionFilteredStdDev</t>
  </si>
  <si>
    <t>ChampMetricVisitInformation.WettedWidthToDepthRatioProfileFilteredStdDev</t>
  </si>
  <si>
    <t>Bankfull Width Profile Filtered Mean</t>
  </si>
  <si>
    <t>Bankfull Width Constriction Profile Filtered Mean</t>
  </si>
  <si>
    <t>Wetted Width Profile Filtered Mean</t>
  </si>
  <si>
    <t>Wetted Width Constriction Profile Filtered Mean</t>
  </si>
  <si>
    <t>GradientProfileFilteredMean</t>
  </si>
  <si>
    <t>ThalwegProfileFilteredMean</t>
  </si>
  <si>
    <t>CenterlineProfileFilteredMean</t>
  </si>
  <si>
    <t>BankfullWidthProfileFilteredMean</t>
  </si>
  <si>
    <t>BankfullWidthConstrictionProfileFilteredMean</t>
  </si>
  <si>
    <t>BankfullWidthToDepthRatioProfileFilteredMean</t>
  </si>
  <si>
    <t>WettedWidthProfileFilteredMean</t>
  </si>
  <si>
    <t>WettedWidthConstrictionProfileFilteredMean</t>
  </si>
  <si>
    <t>WettedWidthToDepthRatioProfileFilteredMean</t>
  </si>
  <si>
    <t>GradientProfileFilteredStdDev</t>
  </si>
  <si>
    <t>ThalwegProfileFilteredStdDev</t>
  </si>
  <si>
    <t>CenterlineProfileFilteredStdDev</t>
  </si>
  <si>
    <t>BankfullWidthProfileFilteredStdDev</t>
  </si>
  <si>
    <t>BankfullWidthConstrictionFilteredStdDev</t>
  </si>
  <si>
    <t>BankfullWidthToDepthRatioProfileFilteredStdDev</t>
  </si>
  <si>
    <t>WettedWidthProfileFilteredStdDev</t>
  </si>
  <si>
    <t>WettedWidthConstrictionFilteredStdDev</t>
  </si>
  <si>
    <t>WettedWidthToDepthRatioProfileFilteredStdDev</t>
  </si>
  <si>
    <t>ChampMetricVisitInformation.BankfullLWDVolumeStdDev</t>
  </si>
  <si>
    <t>BankfullLWDVolumeStdDev</t>
  </si>
  <si>
    <t>ChampMetricVisitInformation.WettedLWDVolumeStdDev</t>
  </si>
  <si>
    <t>WettedLWDVolumeStdDev</t>
  </si>
  <si>
    <t>ChampMetricChannelUnitTier1Summary.WettedLWDVolumeStdDev</t>
  </si>
  <si>
    <t>ChampMetricChannelUnitTier1Summary.BankfullLWDVolumeStdDev</t>
  </si>
  <si>
    <t>ChampMetricChannelUnitTier1Summary.TotalBankfullLWDVolumeDensity</t>
  </si>
  <si>
    <t>ChampMetricChannelUnitTier1Summary.TotalWettedLWDVolumeDensity</t>
  </si>
  <si>
    <t>ChampMetricVisitInformation.SiteWettedArea</t>
  </si>
  <si>
    <t>SiteWettedArea</t>
  </si>
  <si>
    <t>Site Wetted Area</t>
  </si>
  <si>
    <t>Fish Cover Composition None</t>
  </si>
  <si>
    <t>Percent Non-Woody Cover</t>
  </si>
  <si>
    <t>Wetted Volume</t>
  </si>
  <si>
    <t>Wetted Large Wood Frequency per 100m</t>
  </si>
  <si>
    <t>Bankfull Large Wood Frequency per 100m</t>
  </si>
  <si>
    <t>SiteBankfullArea</t>
  </si>
  <si>
    <t>PoolCount</t>
  </si>
  <si>
    <t>PoolPercent</t>
  </si>
  <si>
    <t>PoolFrequency</t>
  </si>
  <si>
    <t>PoolArea</t>
  </si>
  <si>
    <t>PoolVolume</t>
  </si>
  <si>
    <t>Pool Count</t>
  </si>
  <si>
    <t>Pool Percent</t>
  </si>
  <si>
    <t>Pool Frequency</t>
  </si>
  <si>
    <t>Pool Area</t>
  </si>
  <si>
    <t>Pool Volume</t>
  </si>
  <si>
    <t>Fast-Turbulent Count</t>
  </si>
  <si>
    <t>Fast-Turbulent Percent</t>
  </si>
  <si>
    <t>Fast-Turbulent Frequency</t>
  </si>
  <si>
    <t>Fast-Turbulent Area</t>
  </si>
  <si>
    <t>Fast-Turbulent Volume</t>
  </si>
  <si>
    <t>Fast-NonTurbulent Count</t>
  </si>
  <si>
    <t>Fast-NonTurbulent Percent</t>
  </si>
  <si>
    <t>Fast-NonTurbulent Frequency</t>
  </si>
  <si>
    <t>Fast-NonTurbulent Area</t>
  </si>
  <si>
    <t>Fast-NonTurbulent Volume</t>
  </si>
  <si>
    <t>FastTurbulentCount</t>
  </si>
  <si>
    <t>FastTurbulentPercent</t>
  </si>
  <si>
    <t>FastTurbulentFrequency</t>
  </si>
  <si>
    <t>FastTurbulentArea</t>
  </si>
  <si>
    <t>FastTurbulentVolume</t>
  </si>
  <si>
    <t>FastNonTurbulentCount</t>
  </si>
  <si>
    <t>FastNonTurbulentPercent</t>
  </si>
  <si>
    <t>FastNonTurbulentFrequency</t>
  </si>
  <si>
    <t>FastNonTurbulentArea</t>
  </si>
  <si>
    <t>FastNonTurbulentVolume</t>
  </si>
  <si>
    <t>Wetted Large Wood Volume by Site</t>
  </si>
  <si>
    <t>Bankfull Large Wood Volume by Site</t>
  </si>
  <si>
    <t>Wetted Large Wood Volume in Pools</t>
  </si>
  <si>
    <t>Bankfull Large Wood Volume in Pools</t>
  </si>
  <si>
    <t>Wetted Large Wood Volume in Fast-Turbulent</t>
  </si>
  <si>
    <t>Bankfull Large Wood Volume in Fast-Turbulent</t>
  </si>
  <si>
    <t>Wetted Large Wood Volume in Fast-NonTurbulent</t>
  </si>
  <si>
    <t>Bankfull Large Wood Volume in Fast-NonTurbulent</t>
  </si>
  <si>
    <t>WettedLargeWoodVolumeBySite</t>
  </si>
  <si>
    <t>BankfullLargeWoodVolumeBySite</t>
  </si>
  <si>
    <t>WettedLargeWoodVolumeInPools</t>
  </si>
  <si>
    <t>BankfullLargeWoodVolumeInPools</t>
  </si>
  <si>
    <t>WettedLargeWoodVolumeInFastTurbulent</t>
  </si>
  <si>
    <t>WettedLargeWoodVolumeInFastNonTurbulent</t>
  </si>
  <si>
    <t>BankfullLargeWoodVolumeInFastNonTurbulent</t>
  </si>
  <si>
    <t>ChampMetricVisitInformation.PoolArea</t>
  </si>
  <si>
    <t>ChampMetricVisitInformation.PoolCount</t>
  </si>
  <si>
    <t>ChampMetricVisitInformation.PoolFrequency</t>
  </si>
  <si>
    <t>ChampMetricVisitInformation.PoolVolume</t>
  </si>
  <si>
    <t>ChampMetricVisitInformation.PoolPercent</t>
  </si>
  <si>
    <t>ChampMetricVisitInformation.FastTurbulentArea</t>
  </si>
  <si>
    <t>ChampMetricVisitInformation.FastTurbulentCount</t>
  </si>
  <si>
    <t>ChampMetricVisitInformation.FastTurbulentFrequency</t>
  </si>
  <si>
    <t>ChampMetricVisitInformation.FastTurbulentVolume</t>
  </si>
  <si>
    <t>ChampMetricVisitInformation.FastTurbulentPercent</t>
  </si>
  <si>
    <t>ChampMetricVisitInformation.FastNonTurbulentArea</t>
  </si>
  <si>
    <t>ChampMetricVisitInformation.FastNonTurbulentCount</t>
  </si>
  <si>
    <t>ChampMetricVisitInformation.FastNonTurbulentFrequency</t>
  </si>
  <si>
    <t>ChampMetricVisitInformation.FastNonTurbulentVolume</t>
  </si>
  <si>
    <t>ChampMetricVisitInformation.FastNonTurbulentPercent</t>
  </si>
  <si>
    <t>ChampMetricVisitInformation.WettedLargeWoodVolumeBySite</t>
  </si>
  <si>
    <t>ChampMetricVisitInformation.BankfullLargeWoodVolumeBySite</t>
  </si>
  <si>
    <t>ChampMetricVisitInformation.WettedLargeWoodVolumeInPools</t>
  </si>
  <si>
    <t>ChampMetricVisitInformation.BankfullLargeWoodVolumeInPools</t>
  </si>
  <si>
    <t>ChampMetricVisitInformation.WettedLargeWoodVolumeInFastTurbulent</t>
  </si>
  <si>
    <t>ChampMetricVisitInformation.BankfullLargeWood VolumeInFastTurbulent</t>
  </si>
  <si>
    <t>ChampMetricVisitInformation.WettedLargeWoodVolumeInFastNonTurbulent</t>
  </si>
  <si>
    <t>ChampMetricVisitInformation.BankfullLargeWoodVolumeInFastNonTurbulent</t>
  </si>
  <si>
    <t>ChampMetricVisitInformation.SiteBankfullArea</t>
  </si>
  <si>
    <t>BankfullLargeWoodVolumeInFastTurbulent</t>
  </si>
  <si>
    <t>ChampMetricVisitInformation.GradientProfileCoefficientOfVariation</t>
  </si>
  <si>
    <t>Gradient CV</t>
  </si>
  <si>
    <t>ChampMetricVisitInformation.GradientProfileFilteredCoefficientOfVariation</t>
  </si>
  <si>
    <t>GradientProfileFilteredCoefficientOfVariation</t>
  </si>
  <si>
    <t>ChampMetricVisitInformation.WaterSurfaceGradientProfileMean</t>
  </si>
  <si>
    <t>ChampMetricVisitInformation.WaterSurfaceGradientProfileFilteredMean</t>
  </si>
  <si>
    <t>ChampMetricVisitInformation.WaterSurfaceGradientProfileStdDev</t>
  </si>
  <si>
    <t>ChampMetricVisitInformation.WaterSurfaceGradientProfileCoefficientOfVariation</t>
  </si>
  <si>
    <t>ChampMetricVisitInformation.WaterSurfaceGradientProfileFilteredStdDev</t>
  </si>
  <si>
    <t>ChampMetricVisitInformation.WaterSurfaceGradientProfileFilteredCoefficientOfVariation</t>
  </si>
  <si>
    <t>WaterSurfaceGradientProfileMean</t>
  </si>
  <si>
    <t>WaterSurfaceGradientProfileFilteredMean</t>
  </si>
  <si>
    <t>WaterSurfaceGradientProfileStdDev</t>
  </si>
  <si>
    <t>WaterSurfaceGradientProfileFilteredStdDev</t>
  </si>
  <si>
    <t>WaterSurfaceGradientProfileFilteredCoefficientOfVariation</t>
  </si>
  <si>
    <t>WaterSurfaceGradientProfileCoefficientOfVariation</t>
  </si>
  <si>
    <t>GradientProfileCoefficientOfVariation</t>
  </si>
  <si>
    <t>Water Surface Gradient Profile Filtered Mean</t>
  </si>
  <si>
    <t>Water Surface Gradient Profile Filtered CV</t>
  </si>
  <si>
    <t>ChampMetricVisitInformation.ThalwegProfileCoefficientOfVariation</t>
  </si>
  <si>
    <t>ChampMetricVisitInformation.ThalwegProfileFilteredCoefficientOfVariation</t>
  </si>
  <si>
    <t>Thalweg CV</t>
  </si>
  <si>
    <t>ThalwegProfileCoefficientOfVariation</t>
  </si>
  <si>
    <t>ThalwegProfileFilteredCoefficientOfVariation</t>
  </si>
  <si>
    <t>ChampMetricVisitInformation.ThalwegDepthProfileMean</t>
  </si>
  <si>
    <t>ChampMetricVisitInformation.ThalwegDepthProfileFilteredMean</t>
  </si>
  <si>
    <t>ChampMetricVisitInformation.ThalwegDepthProfileStdDev</t>
  </si>
  <si>
    <t>ChampMetricVisitInformation.ThalwegDepthProfileFilteredStdDev</t>
  </si>
  <si>
    <t>ChampMetricVisitInformation.ThalwegDepthProfileCoefficientOfVariation</t>
  </si>
  <si>
    <t>ChampMetricVisitInformation.ThalwegDepthProfileFilteredCoefficientOfVariation</t>
  </si>
  <si>
    <t>ThalwegDepthProfileMean</t>
  </si>
  <si>
    <t>ThalwegDepthProfileFilteredMean</t>
  </si>
  <si>
    <t>ThalwegDepthProfileStdDev</t>
  </si>
  <si>
    <t>ThalwegDepthProfileFilteredStdDev</t>
  </si>
  <si>
    <t>ThalwegDepthProfileCoefficientOfVariation</t>
  </si>
  <si>
    <t>ThalwegDepthProfileFilteredCoefficientOfVariation</t>
  </si>
  <si>
    <t>Thalweg Depth Profile Filtered Mean</t>
  </si>
  <si>
    <t>Thalweg Depth Profile Filtered CV</t>
  </si>
  <si>
    <t>ChampMetricVisitInformation.CenterlineProfileCoefficientOfVariation</t>
  </si>
  <si>
    <t>ChampMetricVisitInformation.CenterlineProfileFilteredCoefficientOfVariation</t>
  </si>
  <si>
    <t>Centerline CV</t>
  </si>
  <si>
    <t>CenterlineProfileCoefficientOfVariation</t>
  </si>
  <si>
    <t>CenterlineProfileFilteredCoefficientOfVariation</t>
  </si>
  <si>
    <t>ChampMetricVisitInformation.CenterlineDepthProfileMean</t>
  </si>
  <si>
    <t>ChampMetricVisitInformation.CenterlineDepthProfileFilteredMean</t>
  </si>
  <si>
    <t>ChampMetricVisitInformation.CenterlineDepthProfileStdDev</t>
  </si>
  <si>
    <t>ChampMetricVisitInformation.CenterlineDepthProfileFilteredStdDev</t>
  </si>
  <si>
    <t>ChampMetricVisitInformation.CenterlineDepthProfileCoefficientOfVariation</t>
  </si>
  <si>
    <t>ChampMetricVisitInformation.CenterlineDepthProfileFilteredCoefficientOfVariation</t>
  </si>
  <si>
    <t>CenterlineDepthProfileMean</t>
  </si>
  <si>
    <t>CenterlineDepthProfileFilteredMean</t>
  </si>
  <si>
    <t>CenterlineDepthProfileStdDev</t>
  </si>
  <si>
    <t>CenterlineDepthProfileFilteredStdDev</t>
  </si>
  <si>
    <t>CenterlineDepthProfileCoefficientOfVariation</t>
  </si>
  <si>
    <t>CenterlineDepthProfileFilteredCoefficientOfVariation</t>
  </si>
  <si>
    <t>Centerline Depth Profile Filtered Mean</t>
  </si>
  <si>
    <t>Centerline Depth Profile Filtered CV</t>
  </si>
  <si>
    <t>Centerline Depth CV</t>
  </si>
  <si>
    <t>ChampMetricVisitInformation.BankfullWidthProfileCoefficientOfVariation</t>
  </si>
  <si>
    <t>ChampMetricVisitInformation.BankfullWidthProfileFilteredCoefficientOfVariation</t>
  </si>
  <si>
    <t>BankfullWidthProfileCoefficientOfVariation</t>
  </si>
  <si>
    <t>BankfullWidthProfileFilteredCoefficientOfVariation</t>
  </si>
  <si>
    <t>Bankfull Width CV</t>
  </si>
  <si>
    <t>Bankfull Width Profile Filtered CV</t>
  </si>
  <si>
    <t>ChampMetricVisitInformation.BankfullWidthConstrictionCoefficientOfVariation</t>
  </si>
  <si>
    <t>ChampMetricVisitInformation.BankfullWidthConstrictionFilteredCoefficientOfVariation</t>
  </si>
  <si>
    <t>Bankfull Width Constriction CV</t>
  </si>
  <si>
    <t>BankfullWidthConstrictionCoefficientOfVariation</t>
  </si>
  <si>
    <t>BankfullWidthConstrictionFilteredCoefficientOfVariation</t>
  </si>
  <si>
    <t>ChampMetricVisitInformation.BankfullWidthToDepthRatioProfileCoefficientOfVariation</t>
  </si>
  <si>
    <t>ChampMetricVisitInformation.BankfullWidthToDepthRatioProfileFilteredCoefficientOfVariation</t>
  </si>
  <si>
    <t>BankfullWidthToDepthRatioProfileCoefficientOfVariation</t>
  </si>
  <si>
    <t>BankfullWidthToDepthRatioProfileFilteredCoefficientOfVariation</t>
  </si>
  <si>
    <t>ChampMetricVisitInformation.WettedWidthProfileCoefficientOfVariation</t>
  </si>
  <si>
    <t>ChampMetricVisitInformation.WettedWidthProfileFilteredCoefficientOfVariation</t>
  </si>
  <si>
    <t>WettedWidthProfileCoefficientOfVariation</t>
  </si>
  <si>
    <t>WettedWidthProfileFilteredCoefficientOfVariation</t>
  </si>
  <si>
    <t>Wetted Width CV</t>
  </si>
  <si>
    <t>Wetted Width Profile Filtered CV</t>
  </si>
  <si>
    <t>ChampMetricVisitInformation.WettedWidthConstrictionCoefficientOfVariation</t>
  </si>
  <si>
    <t>ChampMetricVisitInformation.WettedWidthConstrictionFilteredCoefficientOfVariation</t>
  </si>
  <si>
    <t>Wetted Width Constriction CV</t>
  </si>
  <si>
    <t>WettedWidthConstrictionFilteredCoefficientOfVariation</t>
  </si>
  <si>
    <t>WettedWidthConstrictionCoefficientOfVariation</t>
  </si>
  <si>
    <t>ChampMetricVisitInformation.WettedWidthToDepthRatioProfileCoefficientOfVariation</t>
  </si>
  <si>
    <t>ChampMetricVisitInformation.WettedWidthToDepthRatioProfileFilteredCoefficientOfVariation</t>
  </si>
  <si>
    <t>WettedWidthToDepthRatioProfileCoefficientOfVariation</t>
  </si>
  <si>
    <t>WettedWidthToDepthRatioProfileFilteredCoefficientOfVariation</t>
  </si>
  <si>
    <t>ChampMetricVisitInformation.SiteWaterSurfaceGradient</t>
  </si>
  <si>
    <t>SiteWaterSurfaceGradient</t>
  </si>
  <si>
    <t>Site Water Surface Gradient</t>
  </si>
  <si>
    <t>Bankfull Width Constriction Profile Filtered CV</t>
  </si>
  <si>
    <t>Wetted Width Constriction Profile Filtered CV</t>
  </si>
  <si>
    <t>ChampMetricChannelUnitTier1Summary.WettedLargeWoodVolumeByTier1</t>
  </si>
  <si>
    <t>ChampMetricChannelUnitTier1Summary.BankfullLargeWoodVolumeByTier1</t>
  </si>
  <si>
    <t>WettedLargeWoodVolumeByTier1</t>
  </si>
  <si>
    <t>BankfullLargeWoodVolumeByTier1</t>
  </si>
  <si>
    <t>ChampMetricVisitInformation.DriftBiomassDensity</t>
  </si>
  <si>
    <t>Drift Biomass Density</t>
  </si>
  <si>
    <t>DriftBiomassDensity</t>
  </si>
  <si>
    <t>VisitStatus</t>
  </si>
  <si>
    <t>HasDriftBiomass</t>
  </si>
  <si>
    <t>HasAirTempLogger</t>
  </si>
  <si>
    <t>HasStreamTempLogger</t>
  </si>
  <si>
    <t>Watershed</t>
  </si>
  <si>
    <t>Site ID</t>
  </si>
  <si>
    <t>VisitDate</t>
  </si>
  <si>
    <t>Julian Date</t>
  </si>
  <si>
    <t>Visit Number</t>
  </si>
  <si>
    <t>Crew</t>
  </si>
  <si>
    <t>Agency</t>
  </si>
  <si>
    <t>x_albers</t>
  </si>
  <si>
    <t>y_albers</t>
  </si>
  <si>
    <t>LON_DD</t>
  </si>
  <si>
    <t>LAT_DD</t>
  </si>
  <si>
    <t>UTMZone</t>
  </si>
  <si>
    <t>UTMEasting</t>
  </si>
  <si>
    <t>UTMNorthing</t>
  </si>
  <si>
    <t>Stream</t>
  </si>
  <si>
    <t>Elev_M</t>
  </si>
  <si>
    <t>Block</t>
  </si>
  <si>
    <t>Panel</t>
  </si>
  <si>
    <t>Category</t>
  </si>
  <si>
    <t>Use Order</t>
  </si>
  <si>
    <t>Sample</t>
  </si>
  <si>
    <t>EvalStatus</t>
  </si>
  <si>
    <t>EvalReason</t>
  </si>
  <si>
    <t>Frame</t>
  </si>
  <si>
    <t>Safety</t>
  </si>
  <si>
    <t>Permission</t>
  </si>
  <si>
    <t>Evaluated By</t>
  </si>
  <si>
    <t>Evaluated On</t>
  </si>
  <si>
    <t>Target</t>
  </si>
  <si>
    <t>Owner Type</t>
  </si>
  <si>
    <t>ValleyClass</t>
  </si>
  <si>
    <t>Strah</t>
  </si>
  <si>
    <t>HUC4</t>
  </si>
  <si>
    <t>HUC5</t>
  </si>
  <si>
    <t>HUC6</t>
  </si>
  <si>
    <t>LEVEL3_NM</t>
  </si>
  <si>
    <t>LEVEL4_NM</t>
  </si>
  <si>
    <t>CEC_L1</t>
  </si>
  <si>
    <t>CEC_L2</t>
  </si>
  <si>
    <t>Ppt</t>
  </si>
  <si>
    <t>CUMDRAINAG</t>
  </si>
  <si>
    <t>NatClass</t>
  </si>
  <si>
    <t>DistClass</t>
  </si>
  <si>
    <t>DistPrin1</t>
  </si>
  <si>
    <t>NatPrin1</t>
  </si>
  <si>
    <t>NatPrin2</t>
  </si>
  <si>
    <t>MeanU</t>
  </si>
  <si>
    <t>SiteLength</t>
  </si>
  <si>
    <t>AverageBFWidth</t>
  </si>
  <si>
    <t>WidthCategory</t>
  </si>
  <si>
    <t>PrimaryBedformClass</t>
  </si>
  <si>
    <t>Visit Status</t>
  </si>
  <si>
    <t>Has Drift Biomass</t>
  </si>
  <si>
    <t>Has Air Temp Logger</t>
  </si>
  <si>
    <t>Has Stream Temp Logger</t>
  </si>
  <si>
    <t>Visit Date</t>
  </si>
  <si>
    <t>Longitude_DD</t>
  </si>
  <si>
    <t>SiteID</t>
  </si>
  <si>
    <t>JulianDate</t>
  </si>
  <si>
    <t>VisitNumber</t>
  </si>
  <si>
    <t>UseOrder</t>
  </si>
  <si>
    <t>EvaluatedBy</t>
  </si>
  <si>
    <t>EvaluatedOn</t>
  </si>
  <si>
    <t>OwnerType</t>
  </si>
  <si>
    <t>WettedVolume</t>
  </si>
  <si>
    <t>WaterSurfaceGradientProfileFilteredCV</t>
  </si>
  <si>
    <t>ThalwegDepthProfileFilteredCV</t>
  </si>
  <si>
    <t>CenterlineDepthProfileFilteredCV</t>
  </si>
  <si>
    <t>BankfullWidthProfileFilteredCV</t>
  </si>
  <si>
    <t>BankfullWidthConstrictionProfileFilteredCV</t>
  </si>
  <si>
    <t>BankfullWidthToDepthRatioProfileFilteredCV</t>
  </si>
  <si>
    <t>WettedWidthProfileFilteredCV</t>
  </si>
  <si>
    <t>WettedWidthConstrictionProfileFilteredCV</t>
  </si>
  <si>
    <t>WettedWidthToDepthRatioProfileFilteredCV</t>
  </si>
  <si>
    <t>Fast-TurbulentArea</t>
  </si>
  <si>
    <t>Fast-TurbulentCount</t>
  </si>
  <si>
    <t>Fast-TurbulentFrequency</t>
  </si>
  <si>
    <t>Fast-TurbulentVolume</t>
  </si>
  <si>
    <t>Fast-TurbulentPercent</t>
  </si>
  <si>
    <t>Fast-NonTurbulentArea</t>
  </si>
  <si>
    <t>Fast-NonTurbulentCount</t>
  </si>
  <si>
    <t>Fast-NonTurbulentFrequency</t>
  </si>
  <si>
    <t>Fast-NonTurbulentVolume</t>
  </si>
  <si>
    <t>Fast-NonTurbulentPercent</t>
  </si>
  <si>
    <t>MeasurementofD16</t>
  </si>
  <si>
    <t>MeasurementofD50</t>
  </si>
  <si>
    <t>MeasurementofD84</t>
  </si>
  <si>
    <t>PercentofObservationsLessThan2mm</t>
  </si>
  <si>
    <t>PercentofObservationsLessThan6mm</t>
  </si>
  <si>
    <t>SiteMeasurementofConductivity</t>
  </si>
  <si>
    <t>SiteMeasurementofAlkalinity</t>
  </si>
  <si>
    <t>PercentNon-WoodyCover</t>
  </si>
  <si>
    <t>BoulderandCobbles</t>
  </si>
  <si>
    <t>CourseandFineGravel</t>
  </si>
  <si>
    <t>SandandFines</t>
  </si>
  <si>
    <t>FishCoverCompositionUndercut</t>
  </si>
  <si>
    <t>FishCoverCompositionArtificial</t>
  </si>
  <si>
    <t>FishCoverCompositionNone</t>
  </si>
  <si>
    <t>WettedLargeWoodFrequencyper100m</t>
  </si>
  <si>
    <t>BankfullLargeWoodFrequencyper100m</t>
  </si>
  <si>
    <t>WettedLargeWoodVolumebySite</t>
  </si>
  <si>
    <t>BankfullLargeWoodVolumebySite</t>
  </si>
  <si>
    <t>WettedLargeWoodVolumeinPools</t>
  </si>
  <si>
    <t>BankfullLargeWoodVolumeinPools</t>
  </si>
  <si>
    <t>WettedLargeWoodVolumeinFast-Turbulent</t>
  </si>
  <si>
    <t>BankfullLargeWoodVolumeinFast-Turbulent</t>
  </si>
  <si>
    <t>WettedLargeWoodVolumeinFast-NonTurbulent</t>
  </si>
  <si>
    <t>BankfullLargeWoodVolumeinFast-NonTurbulent</t>
  </si>
  <si>
    <t>Latitude_DD</t>
  </si>
  <si>
    <t>UTM Zone</t>
  </si>
  <si>
    <t>UTM Easting</t>
  </si>
  <si>
    <t>UTM Northing</t>
  </si>
  <si>
    <t>Stream Name</t>
  </si>
  <si>
    <t>Elevation_M</t>
  </si>
  <si>
    <t>Eval Status</t>
  </si>
  <si>
    <t>Eval Reason</t>
  </si>
  <si>
    <t>Valley Class</t>
  </si>
  <si>
    <t>Channel Type</t>
  </si>
  <si>
    <t>ChannelType</t>
  </si>
  <si>
    <t>Strahler Order</t>
  </si>
  <si>
    <t>Mean Annual Precipitation</t>
  </si>
  <si>
    <t>Cumulative Drainage Area</t>
  </si>
  <si>
    <t>Natural Classification</t>
  </si>
  <si>
    <t>Disturbance Classification</t>
  </si>
  <si>
    <t>Disturbance Principle Component 1</t>
  </si>
  <si>
    <t>Natural Principle Component 1</t>
  </si>
  <si>
    <t>Natural Principle Component 2</t>
  </si>
  <si>
    <t>Mean Annual Flow</t>
  </si>
  <si>
    <t>Site Length</t>
  </si>
  <si>
    <t>Average Bank Full Width</t>
  </si>
  <si>
    <t>Width Category</t>
  </si>
  <si>
    <t>Primary Bedform Class</t>
  </si>
  <si>
    <t>Wetted Width To Depth Ratio Profile Filtered Mean</t>
  </si>
  <si>
    <t>Wetted Width To Depth Ratio Profile Filtered CV</t>
  </si>
  <si>
    <t>Bankfull Width To Depth Ratio Profile Filtered CV</t>
  </si>
  <si>
    <t>Bankfull Width To Depth Ratio Profile Filtered Mean</t>
  </si>
  <si>
    <t>Frame Reason</t>
  </si>
  <si>
    <t>Safety Reason</t>
  </si>
  <si>
    <t>Permission Reason</t>
  </si>
  <si>
    <t>FrameReason</t>
  </si>
  <si>
    <t>SafetyReason</t>
  </si>
  <si>
    <t>PermissionReason</t>
  </si>
  <si>
    <t>Frame Evaluation Rationale</t>
  </si>
  <si>
    <t>FrameEvalRationale</t>
  </si>
  <si>
    <t>Target Rationale</t>
  </si>
  <si>
    <t>TargetRationale</t>
  </si>
  <si>
    <t>ChampMetricVisitInformation.FishCoverCompositionAquaticVegetation</t>
  </si>
  <si>
    <t>ChampMetricChannelUnitTier1Summary.FishCoverCompositionAquaticVegetation</t>
  </si>
  <si>
    <t>ChampMetricVisitInformation.TotalUndercutArea</t>
  </si>
  <si>
    <t>FishCoverCompositionAquaticVegetation</t>
  </si>
  <si>
    <t>AreaofErosionForSiteT0</t>
  </si>
  <si>
    <t>AreaofDepositionForSiteT0</t>
  </si>
  <si>
    <t>VolumeofErosionForSiteT0</t>
  </si>
  <si>
    <t>VolumeofDepositionForSiteT0</t>
  </si>
  <si>
    <t>VolumeofDifferenceForSiteT0</t>
  </si>
  <si>
    <t>NetVolumeofDifferenceForSiteT0</t>
  </si>
  <si>
    <t>PercentErosionForSiteT0</t>
  </si>
  <si>
    <t>PercentDepositionForSiteT0</t>
  </si>
  <si>
    <t>AreaofErosionByTeir1T0</t>
  </si>
  <si>
    <t>AreaofDepositionByTeir1T0</t>
  </si>
  <si>
    <t>VolumeofErosionByTeir1T0</t>
  </si>
  <si>
    <t>VolumeofDepositionByTeir1T0</t>
  </si>
  <si>
    <t>VolumeofDifferenceByTeir1T0</t>
  </si>
  <si>
    <t>NetVolumeofDifferenceByTeir1T0</t>
  </si>
  <si>
    <t>PercentErosionByTeir1T0</t>
  </si>
  <si>
    <t>PercentDepositionByTeir1T0</t>
  </si>
  <si>
    <t>AreaofErosionByChannelAreaT0</t>
  </si>
  <si>
    <t>AreaofDepositionByChannelAreaT0</t>
  </si>
  <si>
    <t>VolumeofErosionByChannelAreaT0</t>
  </si>
  <si>
    <t>VolumeofDepositionByChannelAreaT0</t>
  </si>
  <si>
    <t>VolumeofDifferenceByChannelAreaT0</t>
  </si>
  <si>
    <t>NetVolumeofDifferenceByChannelAreaT0</t>
  </si>
  <si>
    <t>PercentErosionByChannelAreaT0</t>
  </si>
  <si>
    <t>PercentDepositionByChannelAreaT0</t>
  </si>
  <si>
    <t>VolumeofErosionForPoolsT0</t>
  </si>
  <si>
    <t>VolumeofErosionForFastTurbulentT0</t>
  </si>
  <si>
    <t>VolumeofDepositionForPoolsT0</t>
  </si>
  <si>
    <t>VolumeofDepositionForFastTurbulentT0</t>
  </si>
  <si>
    <t>StandardDeviationoftheDetrendedDEM</t>
  </si>
  <si>
    <t>Thalweg to Centerline Length Ratio</t>
  </si>
  <si>
    <t>ThalwegtoCenterlineLengthRatio</t>
  </si>
  <si>
    <t>Sinuosity Via Centerline</t>
  </si>
  <si>
    <t>SinuosityViaCenterline</t>
  </si>
  <si>
    <t>VolumeofErosionForFastNonTurbulentT0</t>
  </si>
  <si>
    <t>VolumeofDepositionForFastNonTurbulentT0</t>
  </si>
  <si>
    <t>Change Detection Results</t>
  </si>
  <si>
    <t>FileIDChangeDetectionResults</t>
  </si>
  <si>
    <t>AreaofErosionForSiteT1</t>
  </si>
  <si>
    <t>AreaofDepositionForSiteT1</t>
  </si>
  <si>
    <t>VolumeofErosionForSiteT1</t>
  </si>
  <si>
    <t>VolumeofDepositionForSiteT1</t>
  </si>
  <si>
    <t>VolumeofDifferenceForSiteT1</t>
  </si>
  <si>
    <t>NetVolumeofDifferenceForSiteT1</t>
  </si>
  <si>
    <t>PercentErosionForSiteT1</t>
  </si>
  <si>
    <t>PercentDepositionForSiteT1</t>
  </si>
  <si>
    <t>AreaofErosionByTeir1T1</t>
  </si>
  <si>
    <t>AreaofDepositionByTeir1T1</t>
  </si>
  <si>
    <t>VolumeofErosionByTeir1T1</t>
  </si>
  <si>
    <t>VolumeofDepositionByTeir1T1</t>
  </si>
  <si>
    <t>VolumeofDifferenceByTeir1T1</t>
  </si>
  <si>
    <t>NetVolumeofDifferenceByTeir1T1</t>
  </si>
  <si>
    <t>PercentErosionByTeir1T1</t>
  </si>
  <si>
    <t>PercentDepositionByTeir1T1</t>
  </si>
  <si>
    <t>AreaofErosionByChannelAreaT1</t>
  </si>
  <si>
    <t>AreaofDepositionByChannelAreaT1</t>
  </si>
  <si>
    <t>VolumeofErosionByChannelAreaT1</t>
  </si>
  <si>
    <t>VolumeofDepositionByChannelAreaT1</t>
  </si>
  <si>
    <t>VolumeofDifferenceByChannelAreaT1</t>
  </si>
  <si>
    <t>NetVolumeofDifferenceByChannelAreaT1</t>
  </si>
  <si>
    <t>PercentErosionByChannelAreaT1</t>
  </si>
  <si>
    <t>PercentDepositionByChannelAreaT1</t>
  </si>
  <si>
    <t>VolumeofErosionForPoolsT1</t>
  </si>
  <si>
    <t>VolumeofErosionForFastNonTurbulentT1</t>
  </si>
  <si>
    <t>VolumeofErosionForFastTurbulentT1</t>
  </si>
  <si>
    <t>VolumeofDepositionForPoolsT1</t>
  </si>
  <si>
    <t>VolumeofDepositionForFastNonTurbulentT1</t>
  </si>
  <si>
    <t>VolumeofDepositionForFastTurbulentT1</t>
  </si>
  <si>
    <t>Channel Area Type</t>
  </si>
  <si>
    <t>ChannelAreaTypeListItemID</t>
  </si>
  <si>
    <t>ChampMetricVisitInformation.PercentCanopyNoCover</t>
  </si>
  <si>
    <t>PercentCanopyNoCover</t>
  </si>
  <si>
    <t>PercentUnderstoryNoCover</t>
  </si>
  <si>
    <t>ChampMetricVisitInformation.PercentUnderstoryNoCover</t>
  </si>
  <si>
    <t>ChampMetricVisitInformation.PercentGroundcoverNoCover</t>
  </si>
  <si>
    <t>PercentGroundcoverNoCover</t>
  </si>
  <si>
    <t>Total Undercut Area</t>
  </si>
  <si>
    <t>TotalUndercutArea</t>
  </si>
  <si>
    <t>ChampMetricVisitInformation.TotalUndercutVolume</t>
  </si>
  <si>
    <t>Total Undercut Volume</t>
  </si>
  <si>
    <t>TotalUndercutVolume</t>
  </si>
  <si>
    <t>Conductivity</t>
  </si>
  <si>
    <t>Alkalinity</t>
  </si>
  <si>
    <t>Spacing</t>
  </si>
  <si>
    <t>ChampMetricVisitInformation.Boulders</t>
  </si>
  <si>
    <t>Boulders</t>
  </si>
  <si>
    <t>ChampMetricVisitInformation.Cobbles</t>
  </si>
  <si>
    <t>Cobbles</t>
  </si>
  <si>
    <t>ChampMetricVisitInformation.FishCoverCompositionTotal</t>
  </si>
  <si>
    <t>ChampMetricChannelUnitTier1Summary.Boulders</t>
  </si>
  <si>
    <t>ChampMetricChannelUnitTier1Summary.Cobbles</t>
  </si>
  <si>
    <t>ChampMetricChannelUnitTier1Summary.FishCoverCompositionTotal</t>
  </si>
  <si>
    <t>FishCoverCompositionTotal</t>
  </si>
  <si>
    <t>ChampMetricChannelUnitSummary.ChannelUnitNumber</t>
  </si>
  <si>
    <t>Channel Unit Number</t>
  </si>
  <si>
    <t>ChannelUnitNumber</t>
  </si>
  <si>
    <t>ChampMetricVisitInformation.BankfullVolume</t>
  </si>
  <si>
    <t>Bankfull Volume</t>
  </si>
  <si>
    <t>BankfullVolume</t>
  </si>
  <si>
    <t>ChampMetricChannelUnitSummary.MaxDepth</t>
  </si>
  <si>
    <t>Max Depth</t>
  </si>
  <si>
    <t>MaxDepth</t>
  </si>
  <si>
    <t>ChampMetricChannelUnitSummary.DepthThalwegExit</t>
  </si>
  <si>
    <t>DepthThalwegExit</t>
  </si>
  <si>
    <t>ChampMetricChannelUnitSummary.ResidualDepth</t>
  </si>
  <si>
    <t>ResidualDepth</t>
  </si>
  <si>
    <t>Residual Depth</t>
  </si>
  <si>
    <t>ChampMetricChannelUnitTier1Summary.Spacing</t>
  </si>
  <si>
    <t>ChampMetricChannelUnitTier2Summary.Spacing</t>
  </si>
  <si>
    <t>AverageMaxDepth</t>
  </si>
  <si>
    <t>AverageDepthThalwegExit</t>
  </si>
  <si>
    <t>AverageResidualDepth</t>
  </si>
  <si>
    <t>ChampMetricChannelUnitTier1Summary.AverageMaxDepth</t>
  </si>
  <si>
    <t>ChampMetricChannelUnitTier1Summary.AverageDepthThalwegExit</t>
  </si>
  <si>
    <t>ChampMetricChannelUnitTier1Summary.AverageResidualDepth</t>
  </si>
  <si>
    <t>ChampMetricChannelUnitTier2Summary.AverageMaxDepth</t>
  </si>
  <si>
    <t>ChampMetricChannelUnitTier2Summary.AverageDepthThalwegExit</t>
  </si>
  <si>
    <t>ChampMetricChannelUnitTier2Summary.AverageResidualDepth</t>
  </si>
  <si>
    <t>ChampMetricVisitInformation.PoolSpacing</t>
  </si>
  <si>
    <t>ChampMetricVisitInformation.FastTurbulentSpacing</t>
  </si>
  <si>
    <t>ChampMetricVisitInformation.FastNonTurbulentSpacing</t>
  </si>
  <si>
    <t>PoolSpacing</t>
  </si>
  <si>
    <t>FastTurbulentSpacing</t>
  </si>
  <si>
    <t>FastNonTurbulentSpacing</t>
  </si>
  <si>
    <t>ChampMetricVisitInformation.PoolAvgResidualDepth</t>
  </si>
  <si>
    <t>PoolAvgResidualDepth</t>
  </si>
  <si>
    <t>ChampMetricVisitInformation.WaterDepthStdDev</t>
  </si>
  <si>
    <t>WaterDepthStdDev</t>
  </si>
  <si>
    <t>Min Acceptable Value</t>
  </si>
  <si>
    <t>Min Expected Value</t>
  </si>
  <si>
    <t>Max Expected Value</t>
  </si>
  <si>
    <t>Max Accepted Value</t>
  </si>
  <si>
    <t>Graph Allow X</t>
  </si>
  <si>
    <t>Graph Allow Y</t>
  </si>
  <si>
    <t>Graph Allow Z</t>
  </si>
  <si>
    <t>Private Information</t>
  </si>
  <si>
    <t>Calculated</t>
  </si>
  <si>
    <t>Internal</t>
  </si>
  <si>
    <t>Null</t>
  </si>
  <si>
    <t>SolarAccessSummerAvg</t>
  </si>
  <si>
    <t>ChampMetricVisitInformation.SolarAccessSummerAvg</t>
  </si>
  <si>
    <t>Show Graph Watershed</t>
  </si>
  <si>
    <t>Show Graph Program</t>
  </si>
  <si>
    <t>Show Graph Visit</t>
  </si>
  <si>
    <t>Map Allow Size</t>
  </si>
  <si>
    <t>Map Allow Color</t>
  </si>
  <si>
    <t>ChampMetricVisitInformation.TotalSideChannelArea</t>
  </si>
  <si>
    <t>TotalSideChannelArea</t>
  </si>
  <si>
    <t>ChampMetricVisitInformation.ProportionSideChannelAreaToReachArea</t>
  </si>
  <si>
    <t>ProportionSideChannelAreaReachArea</t>
  </si>
  <si>
    <t>ChampMetricVisitInformation.AerialProprtionPoolsQualifyingSideChannels</t>
  </si>
  <si>
    <t>AerialProportionPoolsQualifyingSideChannels</t>
  </si>
  <si>
    <t>ChampMetricVisitInformation.ProportionUndercutByLength</t>
  </si>
  <si>
    <t>ChampMetricVisitInformation.ProportionUndercutByArea</t>
  </si>
  <si>
    <t>ProportionUndercutByArea</t>
  </si>
  <si>
    <t>ProportionUndercutByLength</t>
  </si>
  <si>
    <t>Start Year</t>
  </si>
  <si>
    <t>Start Iteration</t>
  </si>
  <si>
    <t>End Year</t>
  </si>
  <si>
    <t>End Iteration</t>
  </si>
  <si>
    <t>IterationID</t>
  </si>
  <si>
    <t>ProgramID</t>
  </si>
  <si>
    <t>IterationIndexID</t>
  </si>
  <si>
    <t>IterationName</t>
  </si>
  <si>
    <t>StartDate</t>
  </si>
  <si>
    <t>EndDate</t>
  </si>
  <si>
    <t>Percent Undercut by Length</t>
  </si>
  <si>
    <t>Percent Undercut by Area</t>
  </si>
  <si>
    <t>Start</t>
  </si>
  <si>
    <t>End</t>
  </si>
  <si>
    <t>Iteration</t>
  </si>
  <si>
    <t>Calc Type ID</t>
  </si>
  <si>
    <t>Gradient Bed</t>
  </si>
  <si>
    <t>Grad_Bed</t>
  </si>
  <si>
    <t>Sinuosity</t>
  </si>
  <si>
    <t>Sin</t>
  </si>
  <si>
    <t>Survey Extent Area</t>
  </si>
  <si>
    <t>SrvyExnt_Area</t>
  </si>
  <si>
    <t>WetVol</t>
  </si>
  <si>
    <t>Wetted Width Integrated</t>
  </si>
  <si>
    <t>WetWdth_Int</t>
  </si>
  <si>
    <t>Bankfull Width Integrated</t>
  </si>
  <si>
    <t>BfWdthInt</t>
  </si>
  <si>
    <t>Wetted Site Length</t>
  </si>
  <si>
    <t>Lgth_Wet</t>
  </si>
  <si>
    <t>Bankfull Site Length</t>
  </si>
  <si>
    <t>Lgth_Bf</t>
  </si>
  <si>
    <t>Thalweg Site Length</t>
  </si>
  <si>
    <t>Lgth_Thlwg</t>
  </si>
  <si>
    <t>Bank Angle</t>
  </si>
  <si>
    <t>BnkAngle_Avg</t>
  </si>
  <si>
    <t>Bank Angle SD</t>
  </si>
  <si>
    <t>BnkAngle_SD</t>
  </si>
  <si>
    <t>Gradient Avg</t>
  </si>
  <si>
    <t>Grad_Avg</t>
  </si>
  <si>
    <t>Gradient SD</t>
  </si>
  <si>
    <t>Grad_SD</t>
  </si>
  <si>
    <t>Thalweg Avg</t>
  </si>
  <si>
    <t>Thlwg_UF_Avg</t>
  </si>
  <si>
    <t>Thalweg SD</t>
  </si>
  <si>
    <t>Thlwg_UF_SD</t>
  </si>
  <si>
    <t>Centerline Avg</t>
  </si>
  <si>
    <t>CL_UF_Avg</t>
  </si>
  <si>
    <t>Centerline SD</t>
  </si>
  <si>
    <t>CL_UF_SD</t>
  </si>
  <si>
    <t>Bankfull Width Avg</t>
  </si>
  <si>
    <t>BfWdth__UF_Avg</t>
  </si>
  <si>
    <t>Bankfull Width SD</t>
  </si>
  <si>
    <t>BfWdth_UF_SD</t>
  </si>
  <si>
    <t>Bankfull Width Constriction Avg</t>
  </si>
  <si>
    <t>BfWdthConst_UF_Avg</t>
  </si>
  <si>
    <t>Bankfull Width Constriction SD</t>
  </si>
  <si>
    <t>BfWdthConst_UF_SD</t>
  </si>
  <si>
    <t>Bankfull Width To Depth Ratio Avg</t>
  </si>
  <si>
    <t>BfWDRat_UF_Avg</t>
  </si>
  <si>
    <t>Bankfull Width To Depth Ratio SD</t>
  </si>
  <si>
    <t>BfWDRat_UF_SD</t>
  </si>
  <si>
    <t>Wetted Width Avg</t>
  </si>
  <si>
    <t>WetWdth_UF_Avg</t>
  </si>
  <si>
    <t>Wetted Width SD</t>
  </si>
  <si>
    <t>WetWdth_UF_SD</t>
  </si>
  <si>
    <t>Wetted Width Constriction Avg</t>
  </si>
  <si>
    <t>WetWdthConst_UF_Avg</t>
  </si>
  <si>
    <t>Wetted Width Constriction SD</t>
  </si>
  <si>
    <t>WetWdthConst_UF_SD</t>
  </si>
  <si>
    <t>Wetted Width To Depth Ratio Avg</t>
  </si>
  <si>
    <t>WetWDRat_UF_Avg</t>
  </si>
  <si>
    <t>Wetted Width To Depth Ratio SD</t>
  </si>
  <si>
    <t>WetWDRat_UF_SD</t>
  </si>
  <si>
    <t>Results XML</t>
  </si>
  <si>
    <t>ResultsXML</t>
  </si>
  <si>
    <t>LogFile</t>
  </si>
  <si>
    <t>Discharge</t>
  </si>
  <si>
    <t>Q</t>
  </si>
  <si>
    <t>Substrate: Embeddedness Avg</t>
  </si>
  <si>
    <t>SubEmbed_Avg</t>
  </si>
  <si>
    <t>Substrate: Embeddedness SD</t>
  </si>
  <si>
    <t>SubEmbed_SD</t>
  </si>
  <si>
    <t>Substrate: D16</t>
  </si>
  <si>
    <t>SubD16</t>
  </si>
  <si>
    <t>Substrate: D50</t>
  </si>
  <si>
    <t>SubD50</t>
  </si>
  <si>
    <t>Substrate: D84</t>
  </si>
  <si>
    <t>SubD84</t>
  </si>
  <si>
    <t>Substrate &lt; 2mm</t>
  </si>
  <si>
    <t>SubLT2</t>
  </si>
  <si>
    <t>Substrate &lt; 6mm</t>
  </si>
  <si>
    <t>SubLT6</t>
  </si>
  <si>
    <t>Cond</t>
  </si>
  <si>
    <t>Alk</t>
  </si>
  <si>
    <t>Riparian Cover: Big Tree</t>
  </si>
  <si>
    <t>RipCovBigTree</t>
  </si>
  <si>
    <t>Riparian Cover: Coniferous</t>
  </si>
  <si>
    <t>RipCovConif</t>
  </si>
  <si>
    <t>Riparian Cover: Ground</t>
  </si>
  <si>
    <t>RipCovGrnd</t>
  </si>
  <si>
    <t>Riparian Cover: Non-Woody</t>
  </si>
  <si>
    <t>RipCovNonWood</t>
  </si>
  <si>
    <t>Riparian Cover: Understory</t>
  </si>
  <si>
    <t>RipCovUstory</t>
  </si>
  <si>
    <t>Riparian Cover: Woody</t>
  </si>
  <si>
    <t>RipCovWood</t>
  </si>
  <si>
    <t>Substrate Est: Boulders and Cobbles</t>
  </si>
  <si>
    <t>SubEstBldrCbl</t>
  </si>
  <si>
    <t>Substrate Est: Coarse and Fine Gravel</t>
  </si>
  <si>
    <t>SubEstGrvl</t>
  </si>
  <si>
    <t>Fish Cover: LW</t>
  </si>
  <si>
    <t>FishCovLW</t>
  </si>
  <si>
    <t>Substrate Est: Sand and Fines</t>
  </si>
  <si>
    <t>SubEstSandFines</t>
  </si>
  <si>
    <t>Large Wood Frequency: Wetted</t>
  </si>
  <si>
    <t>LWFreq_Wet</t>
  </si>
  <si>
    <t>Large Wood Volume Density: Wetted</t>
  </si>
  <si>
    <t>LWVolDens_Wet</t>
  </si>
  <si>
    <t>Fish Cover: Terrestrial Vegetation</t>
  </si>
  <si>
    <t>FishCovTVeg</t>
  </si>
  <si>
    <t>Fish Cover: Undercut</t>
  </si>
  <si>
    <t>FishCovUcut</t>
  </si>
  <si>
    <t>Fish Cover: Artificial</t>
  </si>
  <si>
    <t>FishCovArt</t>
  </si>
  <si>
    <t>Fish Cover: None</t>
  </si>
  <si>
    <t>FishCovNone</t>
  </si>
  <si>
    <t>Large Wood Volume: Wetted SD</t>
  </si>
  <si>
    <t>LWVol_WetSD</t>
  </si>
  <si>
    <t>Large Wood Frequency: Bankfull</t>
  </si>
  <si>
    <t>LWFreq_Bf</t>
  </si>
  <si>
    <t>Large Wood Volume Density: Bankfull</t>
  </si>
  <si>
    <t>LWVolDens_Bf</t>
  </si>
  <si>
    <t>Thlwg_Avg</t>
  </si>
  <si>
    <t>Thlwg_SD</t>
  </si>
  <si>
    <t>CL_Avg</t>
  </si>
  <si>
    <t>CL_SD</t>
  </si>
  <si>
    <t>BfWdth_Avg</t>
  </si>
  <si>
    <t>BfWdth_SD</t>
  </si>
  <si>
    <t>BfWdthConst_Avg</t>
  </si>
  <si>
    <t>BfWdthConst_SD</t>
  </si>
  <si>
    <t>BfWDRat_Avg</t>
  </si>
  <si>
    <t>BfWDRat_SD</t>
  </si>
  <si>
    <t>WetWdth_Avg</t>
  </si>
  <si>
    <t>WetWdth_SD</t>
  </si>
  <si>
    <t>WetWdthConst_Avg</t>
  </si>
  <si>
    <t>WetWdthConst_SD</t>
  </si>
  <si>
    <t>WetWDRat_Avg</t>
  </si>
  <si>
    <t>WetWDRat_SD</t>
  </si>
  <si>
    <t>Large Wood Volume: Bankfull SD</t>
  </si>
  <si>
    <t>LWVol_BfSD</t>
  </si>
  <si>
    <t>Wetted Area</t>
  </si>
  <si>
    <t>Area_Wet</t>
  </si>
  <si>
    <t>Bankfull Area</t>
  </si>
  <si>
    <t>Area_Bf</t>
  </si>
  <si>
    <t>Channel Unit ID</t>
  </si>
  <si>
    <t>ChUnitID</t>
  </si>
  <si>
    <t>Total Area</t>
  </si>
  <si>
    <t>AreaTotal</t>
  </si>
  <si>
    <t>Total Volume</t>
  </si>
  <si>
    <t>TotalVol</t>
  </si>
  <si>
    <t>Pct</t>
  </si>
  <si>
    <t>Ct</t>
  </si>
  <si>
    <t>Freq</t>
  </si>
  <si>
    <t>Vol</t>
  </si>
  <si>
    <t>Slow Water Area</t>
  </si>
  <si>
    <t>SlowWater_Area</t>
  </si>
  <si>
    <t>Slow Water Count</t>
  </si>
  <si>
    <t>SlowWater_Ct</t>
  </si>
  <si>
    <t>Slow Water Frequency</t>
  </si>
  <si>
    <t>SlowWater_Freq</t>
  </si>
  <si>
    <t>Slow Water Volume</t>
  </si>
  <si>
    <t>SlowWater_Vol</t>
  </si>
  <si>
    <t>Slow Water Percent</t>
  </si>
  <si>
    <t>SlowWater_Pct</t>
  </si>
  <si>
    <t>Fast Turbulent Area</t>
  </si>
  <si>
    <t>FstTurb_Area</t>
  </si>
  <si>
    <t>Fast Turbulent Count</t>
  </si>
  <si>
    <t>FstTurb_Ct</t>
  </si>
  <si>
    <t>Fast Turbulent Frequency</t>
  </si>
  <si>
    <t>FstTurb_Freq</t>
  </si>
  <si>
    <t>Fast Turbulent Volume</t>
  </si>
  <si>
    <t>FstTurb_Vol</t>
  </si>
  <si>
    <t>Fast Turbulent Percent</t>
  </si>
  <si>
    <t>FstTurb_Pct</t>
  </si>
  <si>
    <t>Fast NonTurbulent Area</t>
  </si>
  <si>
    <t>FstNT_Area</t>
  </si>
  <si>
    <t>Fast NonTurbulent Count</t>
  </si>
  <si>
    <t>FstNT_Ct</t>
  </si>
  <si>
    <t>Fast NonTurbulent Frequency</t>
  </si>
  <si>
    <t>FstNT_Freq</t>
  </si>
  <si>
    <t>Fast NonTurbulent Volume</t>
  </si>
  <si>
    <t>FstNT_Vol</t>
  </si>
  <si>
    <t>Fast NonTurbulent Percent</t>
  </si>
  <si>
    <t>FstNT_Pct</t>
  </si>
  <si>
    <t>Large Wood Volume: Wetted</t>
  </si>
  <si>
    <t>LWVol_Wet</t>
  </si>
  <si>
    <t>Large Wood Volume: Bankfull</t>
  </si>
  <si>
    <t>LWVol_Bf</t>
  </si>
  <si>
    <t>Large Wood Volume: Wetted Slow Water</t>
  </si>
  <si>
    <t>LWVol_WetSlow</t>
  </si>
  <si>
    <t>Large Wood Volume: Bankfull Slow Water</t>
  </si>
  <si>
    <t>LWVol_BfSlow</t>
  </si>
  <si>
    <t>Large Wood Volume: Wetted Fast Turbulent</t>
  </si>
  <si>
    <t>LWVol_WetFstTurb</t>
  </si>
  <si>
    <t>Large Wood Volume: Bankfull Fast Turbulent</t>
  </si>
  <si>
    <t>LWVol_BfFstTurb</t>
  </si>
  <si>
    <t>Large Wood Volume: Wetted Fast NonTurbulent</t>
  </si>
  <si>
    <t>LWVol_WetFstNT</t>
  </si>
  <si>
    <t>Large Wood Volume: Bankfull Fast NonTurbulent</t>
  </si>
  <si>
    <t>LWVol_BfFstNT</t>
  </si>
  <si>
    <t>Large Wood Volume: Wetted Tier1</t>
  </si>
  <si>
    <t>LWVol_WetTier1</t>
  </si>
  <si>
    <t>Large Wood Volume: Bankfull Tier1</t>
  </si>
  <si>
    <t>LWVol_BfTier1</t>
  </si>
  <si>
    <t>Gradient</t>
  </si>
  <si>
    <t>Grad</t>
  </si>
  <si>
    <t>Grad_CV</t>
  </si>
  <si>
    <t>Grad_UF_Avg</t>
  </si>
  <si>
    <t>Grad SD</t>
  </si>
  <si>
    <t>Grad_UF_SD</t>
  </si>
  <si>
    <t>Grad_UF_CV</t>
  </si>
  <si>
    <t>Thlwg_UF_CV</t>
  </si>
  <si>
    <t>Thalweg Depth Avg</t>
  </si>
  <si>
    <t>DpthThlwg_UF_Avg</t>
  </si>
  <si>
    <t>Thalweg Depth SD</t>
  </si>
  <si>
    <t>DpthThlwg_UF_SD</t>
  </si>
  <si>
    <t>Thalweg Depth CV</t>
  </si>
  <si>
    <t>DpthThlwg_CV</t>
  </si>
  <si>
    <t>CL_UF_CV</t>
  </si>
  <si>
    <t>Centerline Depth Avg</t>
  </si>
  <si>
    <t>DpthCL_UF_Avg</t>
  </si>
  <si>
    <t>Centerline Depth SD</t>
  </si>
  <si>
    <t>DpthCL_UF_SD</t>
  </si>
  <si>
    <t>DpthCL_UF_CV</t>
  </si>
  <si>
    <t>BfWdth_UF_CV</t>
  </si>
  <si>
    <t>BfWdthConst_UF_CV</t>
  </si>
  <si>
    <t>Bankfull Width To Depth Ratio CV</t>
  </si>
  <si>
    <t>BfWDRat_UF_CV</t>
  </si>
  <si>
    <t>WetWdth_UF_CV</t>
  </si>
  <si>
    <t>WetWdthConst_UF_CV</t>
  </si>
  <si>
    <t>Wetted Width To Depth Ratio CV</t>
  </si>
  <si>
    <t>WetWDRat_UF_CV</t>
  </si>
  <si>
    <t>Thlwg_CV</t>
  </si>
  <si>
    <t>DpthThlwg_Avg</t>
  </si>
  <si>
    <t>DpthThlwg_SD</t>
  </si>
  <si>
    <t>DpthThlwg_UF_CV</t>
  </si>
  <si>
    <t>CL_CV</t>
  </si>
  <si>
    <t>DpthCL_Avg</t>
  </si>
  <si>
    <t>DpthCL_SD</t>
  </si>
  <si>
    <t>Cenerline Depth CV</t>
  </si>
  <si>
    <t>DpthCL_CV</t>
  </si>
  <si>
    <t>BfWdth_CV</t>
  </si>
  <si>
    <t>BfWdthConst_CV</t>
  </si>
  <si>
    <t>BfWDRat_CV</t>
  </si>
  <si>
    <t>WetWdth_CV</t>
  </si>
  <si>
    <t>WetWDRat_CV</t>
  </si>
  <si>
    <t>Drift Biomass</t>
  </si>
  <si>
    <t>DriftBioMass</t>
  </si>
  <si>
    <t>Fish Cover: Aquatic Vegetation</t>
  </si>
  <si>
    <t>FishCovAqVeg</t>
  </si>
  <si>
    <t>GCD Site Erosion: Area For T-1</t>
  </si>
  <si>
    <t>GCDSiteErosAreaT1</t>
  </si>
  <si>
    <t>GCD Site Deposition: Area For T-1</t>
  </si>
  <si>
    <t>GCDSiteDepAreaT1</t>
  </si>
  <si>
    <t>GCD Site Erosion: Volume For T-1</t>
  </si>
  <si>
    <t>GCDSiteErosVolT1</t>
  </si>
  <si>
    <t>GCD Site Deposition: Volume For T-1</t>
  </si>
  <si>
    <t>GCDSiteDepVolT1</t>
  </si>
  <si>
    <t>GCD Site Volume of Difference For T-1</t>
  </si>
  <si>
    <t>GCDSiteVolDiffT1</t>
  </si>
  <si>
    <t>GCD Site Net Volume of Difference For T-1</t>
  </si>
  <si>
    <t>GCDSiteNetVolDiffT1</t>
  </si>
  <si>
    <t>GCD Site Erosion: Percent For T-1</t>
  </si>
  <si>
    <t>GCDSiteErosPctT1</t>
  </si>
  <si>
    <t>GCD Site Deposition: Percent for T-1</t>
  </si>
  <si>
    <t>GCDSiteDepPctT1</t>
  </si>
  <si>
    <t>GCD Tier1 Erosion: Area For T-1</t>
  </si>
  <si>
    <t>GCDTier1ErosAreaT1</t>
  </si>
  <si>
    <t>GCD Tier1 Deposition: Area For T-1</t>
  </si>
  <si>
    <t>GCDTier1DepAreaT1</t>
  </si>
  <si>
    <t>GCD Tier1 Erosion: Volume For T-1</t>
  </si>
  <si>
    <t>GCDTier1ErosVolT1</t>
  </si>
  <si>
    <t>GCD Tier1 Deposition: Volume For T-1</t>
  </si>
  <si>
    <t>GCDTier1DepVolT1</t>
  </si>
  <si>
    <t>GCD Tier1 Volume of Difference For T-1</t>
  </si>
  <si>
    <t>GCDTier1VolDiffT1</t>
  </si>
  <si>
    <t>GCD Tier1 Net Volume of Difference For T-1</t>
  </si>
  <si>
    <t>GCDTierNetVolDiffT1</t>
  </si>
  <si>
    <t>GCD Tier1 Erosion: Percent For T-1</t>
  </si>
  <si>
    <t>GCDTier1ErosPctT1</t>
  </si>
  <si>
    <t>GCD Tier1 Deposition: Percent for T-1</t>
  </si>
  <si>
    <t>GCDTier1DepPctT1</t>
  </si>
  <si>
    <t>GCD Channel Erosion: Area For T-1</t>
  </si>
  <si>
    <t>GCDChnlErosAreaT1</t>
  </si>
  <si>
    <t>GCD Channel Deposition: Area For T-1</t>
  </si>
  <si>
    <t>GCDChnlDepAreaT1</t>
  </si>
  <si>
    <t>GCD Channel Erosion: Volume For T-1</t>
  </si>
  <si>
    <t>GCDChnlErosVolT1</t>
  </si>
  <si>
    <t>GCD Channel Deposition: Volume For T-1</t>
  </si>
  <si>
    <t>GCDChnlDepVolT1</t>
  </si>
  <si>
    <t>GCD Channel Volume of Difference For T-1</t>
  </si>
  <si>
    <t>GCDChnlVolDiffT1</t>
  </si>
  <si>
    <t>GCD Channel Net Volume of Difference For T-1</t>
  </si>
  <si>
    <t>GCDChnlNetVolDiffT1</t>
  </si>
  <si>
    <t>GCD Channel Erosion: Percent For T-1</t>
  </si>
  <si>
    <t>GCDChnlErosPctT1</t>
  </si>
  <si>
    <t>GCD Channel Deposition: Percent for T-1</t>
  </si>
  <si>
    <t>GCDChnlDepPctT1</t>
  </si>
  <si>
    <t>GCD Slow Water Erosion: Volume For T-1</t>
  </si>
  <si>
    <t>GCDSlowWaterErosVolT1</t>
  </si>
  <si>
    <t>GCDFstNTErosVolT1</t>
  </si>
  <si>
    <t>GCD Fast Turbulent Erosion: Volume For T-1</t>
  </si>
  <si>
    <t>GCDFstTurbErosVolT1</t>
  </si>
  <si>
    <t>GCD Slow Water Deposition: Volume For T-1</t>
  </si>
  <si>
    <t>GCDSlowWaterDepVolT1</t>
  </si>
  <si>
    <t>GCDFstNTDepVolT1</t>
  </si>
  <si>
    <t>GCD Fast Turbulent Deposition: Volume For T-1</t>
  </si>
  <si>
    <t>GCDFstTurbDepVolT1</t>
  </si>
  <si>
    <t>GCD Site Erosion: Area For T-0</t>
  </si>
  <si>
    <t>GCDSiteErosAreaT0</t>
  </si>
  <si>
    <t>GCD Site Deposition: Area For T-0</t>
  </si>
  <si>
    <t>GCDSiteDepAreaT0</t>
  </si>
  <si>
    <t>GCD Site Erosion: Volume For T-0</t>
  </si>
  <si>
    <t>GCDSiteErosVolT0</t>
  </si>
  <si>
    <t>GCD Site Deposition: Volume For T-0</t>
  </si>
  <si>
    <t>GCDSiteDepVolT0</t>
  </si>
  <si>
    <t>GCD Site Volume of Difference For T-0</t>
  </si>
  <si>
    <t>GCDSiteVolDiffT0</t>
  </si>
  <si>
    <t>GCD Site Net Volume of Difference For T-0</t>
  </si>
  <si>
    <t>GCDSiteNetVolDiffT0</t>
  </si>
  <si>
    <t>GCD Site Erosion: Percent For T-0</t>
  </si>
  <si>
    <t>GCDSiteErosPctT0</t>
  </si>
  <si>
    <t>GCD Site Deposition: Percent for T-0</t>
  </si>
  <si>
    <t>GCDSiteDepPctT0</t>
  </si>
  <si>
    <t>GCD Tier1 Erosion: Area For T0</t>
  </si>
  <si>
    <t>GCDTier1ErosAreaT0</t>
  </si>
  <si>
    <t>GCD Tier1 Deposition: Area For T0</t>
  </si>
  <si>
    <t>GCDTier1DepAreaT0</t>
  </si>
  <si>
    <t>GCD Tier1 Erosion: Volume For T0</t>
  </si>
  <si>
    <t>GCDTier1ErosVolT0</t>
  </si>
  <si>
    <t>GCD Tier1 Deposition: Volume For T0</t>
  </si>
  <si>
    <t>GCDTier1DepVolT0</t>
  </si>
  <si>
    <t>GCD Tier1 Volume of Difference For T0</t>
  </si>
  <si>
    <t>GCDTier1VolDiffT0</t>
  </si>
  <si>
    <t>GCD Tier1 Net Volume of Difference For T0</t>
  </si>
  <si>
    <t>GCDTierNetVolDiffT0</t>
  </si>
  <si>
    <t>GCD Tier1 Erosion: Percent For T0</t>
  </si>
  <si>
    <t>GCDTier1ErosPctT0</t>
  </si>
  <si>
    <t>GCD Tier1 Deposition: Percent for T0</t>
  </si>
  <si>
    <t>GCDTier1DepPctT0</t>
  </si>
  <si>
    <t>GCD Channel Erosion: Area For T0</t>
  </si>
  <si>
    <t>GCDChnlErosAreaT0</t>
  </si>
  <si>
    <t>GCD Channel Deposition: Area For T0</t>
  </si>
  <si>
    <t>GCDChnlDepAreaT0</t>
  </si>
  <si>
    <t>GCD Channel Erosion: Volume For T0</t>
  </si>
  <si>
    <t>GCDChnlErosVolT0</t>
  </si>
  <si>
    <t>GCD Channel Deposition: Volume For T0</t>
  </si>
  <si>
    <t>GCDChnlDepVolT0</t>
  </si>
  <si>
    <t>GCD Channel Volume of Difference For T0</t>
  </si>
  <si>
    <t>GCDChnlVolDiffT0</t>
  </si>
  <si>
    <t>GCD Channel Net Volume of Difference For T0</t>
  </si>
  <si>
    <t>GCDChnlNetVolDiffT0</t>
  </si>
  <si>
    <t>GCD Channel Erosion: Percent For T0</t>
  </si>
  <si>
    <t>GCDChnlErosPctT0</t>
  </si>
  <si>
    <t>GCD Channel Deposition: Percent for T0</t>
  </si>
  <si>
    <t>GCDChnlDepPctT0</t>
  </si>
  <si>
    <t>GCD Slow Water Erosion: Volume For T-0</t>
  </si>
  <si>
    <t>GCDSlowWaterErosVolT0</t>
  </si>
  <si>
    <t>GCDFstNTErosVolT0</t>
  </si>
  <si>
    <t>GCD Fast Turbulent Erosion: Volume For T-0</t>
  </si>
  <si>
    <t>GCDFstTurbErosVolT0</t>
  </si>
  <si>
    <t>GCD Slow Water Deposition: Volume For T-0</t>
  </si>
  <si>
    <t>GCDSlowWaterDepVolT0</t>
  </si>
  <si>
    <t>GCDFstNTDepVolT0</t>
  </si>
  <si>
    <t>GCD Fast Turbulent Deposition: Volume For T-0</t>
  </si>
  <si>
    <t>GCDFstTurbDepVolT0</t>
  </si>
  <si>
    <t>Detrended Elevation SD</t>
  </si>
  <si>
    <t>DetrendElev_SD</t>
  </si>
  <si>
    <t>Lgth_ThlwgCLRat</t>
  </si>
  <si>
    <t>Sin_CL</t>
  </si>
  <si>
    <t>GCDResults</t>
  </si>
  <si>
    <t>ChAreaType</t>
  </si>
  <si>
    <t>Riparian Cover: No Canopy</t>
  </si>
  <si>
    <t>RipCovCanNone</t>
  </si>
  <si>
    <t>Riparian Cover: No Understory</t>
  </si>
  <si>
    <t>RipCovUstoryNone</t>
  </si>
  <si>
    <t>Riparian Cover: No Groundcover</t>
  </si>
  <si>
    <t>RipCovGrndNone</t>
  </si>
  <si>
    <t>Ucut_Area</t>
  </si>
  <si>
    <t>Ucut_Vol</t>
  </si>
  <si>
    <t>Substrate Est: Boulders</t>
  </si>
  <si>
    <t>SubEstBldr</t>
  </si>
  <si>
    <t>Substrate Est: Cobbles</t>
  </si>
  <si>
    <t>SubEstCbl</t>
  </si>
  <si>
    <t>Fish Cover: Total</t>
  </si>
  <si>
    <t>FishCovTotal</t>
  </si>
  <si>
    <t>ChUnitNum</t>
  </si>
  <si>
    <t>BfVol</t>
  </si>
  <si>
    <t>Dpth_Max</t>
  </si>
  <si>
    <t>Thalweg Exit Depth</t>
  </si>
  <si>
    <t>DpthThlwgExit</t>
  </si>
  <si>
    <t>DpthResid</t>
  </si>
  <si>
    <t>Channel Unit Spacing</t>
  </si>
  <si>
    <t>UnitSpacing</t>
  </si>
  <si>
    <t>Thalweg Max Depth Avg</t>
  </si>
  <si>
    <t>DpthThlwgMax_Avg</t>
  </si>
  <si>
    <t>Thalweg Exit Depth Avg</t>
  </si>
  <si>
    <t>Slow Water Spacing</t>
  </si>
  <si>
    <t>SlowWater_Spacing</t>
  </si>
  <si>
    <t>Fast Turbulent Spacing</t>
  </si>
  <si>
    <t>FstTurb_Spacing</t>
  </si>
  <si>
    <t>Fast NonTurbulent Spacing</t>
  </si>
  <si>
    <t>FstNT_Spacing</t>
  </si>
  <si>
    <t>Residual Pool Depth</t>
  </si>
  <si>
    <t>PoolResidDpth</t>
  </si>
  <si>
    <t>Wetted Depth SD</t>
  </si>
  <si>
    <t>DpthWet_SD</t>
  </si>
  <si>
    <t>Solar Access: Summer Avg</t>
  </si>
  <si>
    <t>SolarSummr_Avg</t>
  </si>
  <si>
    <t>Side Channel Area</t>
  </si>
  <si>
    <t>SC_Area</t>
  </si>
  <si>
    <t>Side Channel Percent by Area</t>
  </si>
  <si>
    <t>SC_Area_Pct</t>
  </si>
  <si>
    <t>Percent of Slow Water in Side Channels</t>
  </si>
  <si>
    <t>SlowWaterSC_Pct</t>
  </si>
  <si>
    <t>UcutLgth_Pct</t>
  </si>
  <si>
    <t>UcutArea_Pct</t>
  </si>
  <si>
    <t>Bankfull Channel Braidedness</t>
  </si>
  <si>
    <t>BfBraid</t>
  </si>
  <si>
    <t>Bankfull Channel Count</t>
  </si>
  <si>
    <t>BfChnl_Ct</t>
  </si>
  <si>
    <t>Bankfull Channel Island Count</t>
  </si>
  <si>
    <t>Bankfull Channel Qualifying Island Count</t>
  </si>
  <si>
    <t>Bankfull Channel Total Length</t>
  </si>
  <si>
    <t>Lgth_BfChnl</t>
  </si>
  <si>
    <t>Bankfull Side Channel Width</t>
  </si>
  <si>
    <t>BfSCWdth</t>
  </si>
  <si>
    <t>Bankfull Channel Qualifying Island Area</t>
  </si>
  <si>
    <t>GCD Percent of Area of Interest with Detectable Change For T0</t>
  </si>
  <si>
    <t>GCD Percent of Area of Interest with Detectable Change For T-1</t>
  </si>
  <si>
    <t>GCD Percent Imbalance For T0</t>
  </si>
  <si>
    <t>GCDImbalPctT0</t>
  </si>
  <si>
    <t>GCD Percent Imbalance For T-1</t>
  </si>
  <si>
    <t>GCDImbalPctT1</t>
  </si>
  <si>
    <t>GCD Percent Net Volume Ratio for T0</t>
  </si>
  <si>
    <t>GCD Percent Net Volume Ratio for T-1</t>
  </si>
  <si>
    <t>Wetted Channel Braidedness</t>
  </si>
  <si>
    <t>WetBraid</t>
  </si>
  <si>
    <t>Wetted Channel Count</t>
  </si>
  <si>
    <t>WetChnl_Ct</t>
  </si>
  <si>
    <t>Wetted Channel Island Count</t>
  </si>
  <si>
    <t>Wetted Channel Mainstem Length</t>
  </si>
  <si>
    <t>Lgth_WetChnl</t>
  </si>
  <si>
    <t>Wetted Channel Mainstem Sinuosity</t>
  </si>
  <si>
    <t>Wetted Channel Qualifying Island Count</t>
  </si>
  <si>
    <t>Wetted Channel Total Length</t>
  </si>
  <si>
    <t>Wetted Side Channel Width</t>
  </si>
  <si>
    <t>WetSCWdth</t>
  </si>
  <si>
    <t>Wetted Channel Qualifying Island Area</t>
  </si>
  <si>
    <t>BankfullChannelBraidedness</t>
  </si>
  <si>
    <t>BankfullChannelCount</t>
  </si>
  <si>
    <t>BankfullChannelIslandCount</t>
  </si>
  <si>
    <t>BankfullChannelMainChannelPartCount</t>
  </si>
  <si>
    <t>BankfullChannelMainChannelPartLength</t>
  </si>
  <si>
    <t>BankfullChannelQualifyingIslandCount</t>
  </si>
  <si>
    <t>BankfullChannelSideChannelPartLength</t>
  </si>
  <si>
    <t>BankfullChannelTotalLength</t>
  </si>
  <si>
    <t>BankfullSideChannelWidth</t>
  </si>
  <si>
    <t>BankfullChannelQualifyingIslandArea</t>
  </si>
  <si>
    <t>GCDPercentofAreaofInterestwithDetectableChangeForT0</t>
  </si>
  <si>
    <t>GCDPercentImbalanceForT0</t>
  </si>
  <si>
    <t>GCDPercentNetVolumeRatioforT0</t>
  </si>
  <si>
    <t>WettedChannelBraidedness</t>
  </si>
  <si>
    <t>WettedChannelCount</t>
  </si>
  <si>
    <t>WettedChannelIslandCount</t>
  </si>
  <si>
    <t>WettedChannelMainstemLength</t>
  </si>
  <si>
    <t>WettedChannelMainstemSinuosity</t>
  </si>
  <si>
    <t>WettedChannelQualifyingIslandCount</t>
  </si>
  <si>
    <t>WettedChannelSideChannelPartLength</t>
  </si>
  <si>
    <t>WettedChannelTotalLength</t>
  </si>
  <si>
    <t>WettedSideChannelWidth</t>
  </si>
  <si>
    <t>WettedChannelMainChannelPartCount</t>
  </si>
  <si>
    <t>WettedChannelMainChannelPartLength</t>
  </si>
  <si>
    <t>WettedChannelQualifyingIslandArea</t>
  </si>
  <si>
    <t>CountWeeklyMaxTempGT12C</t>
  </si>
  <si>
    <t>CountWeeklyMaxTempGT13C</t>
  </si>
  <si>
    <t>CountWeeklyMaxTempGT16C</t>
  </si>
  <si>
    <t>CountWeeklyMaxTempGT18C</t>
  </si>
  <si>
    <t>CountWeeklyMaxTempGT20C</t>
  </si>
  <si>
    <t>CountWeeklyMaxTempGT22C</t>
  </si>
  <si>
    <t>CountOfChinook</t>
  </si>
  <si>
    <t>CountOfCoho</t>
  </si>
  <si>
    <t>CountOfSockeye</t>
  </si>
  <si>
    <t>CountOfChum</t>
  </si>
  <si>
    <t>CountOfOmykiss</t>
  </si>
  <si>
    <t>CountOfPink</t>
  </si>
  <si>
    <t>CountOfCutthroat</t>
  </si>
  <si>
    <t>CountOfBulltrout</t>
  </si>
  <si>
    <t>CountOfBrooktrout</t>
  </si>
  <si>
    <t>CountOfLamprey</t>
  </si>
  <si>
    <t>CountOfOtherSpecies</t>
  </si>
  <si>
    <t>Count of Chinook</t>
  </si>
  <si>
    <t>Count of Coho</t>
  </si>
  <si>
    <t>Count of Sockeye</t>
  </si>
  <si>
    <t>Count of Chum</t>
  </si>
  <si>
    <t>Count of Omykiss</t>
  </si>
  <si>
    <t>Count of Pink</t>
  </si>
  <si>
    <t>Count of Cutthroat</t>
  </si>
  <si>
    <t>Count of Bulltrout</t>
  </si>
  <si>
    <t>Count of Brooktrout</t>
  </si>
  <si>
    <t>Count of Lamprey</t>
  </si>
  <si>
    <t>Count of Other Species</t>
  </si>
  <si>
    <t>DensityOfChinook</t>
  </si>
  <si>
    <t>DensityOfCoho</t>
  </si>
  <si>
    <t>DensityOfSockeye</t>
  </si>
  <si>
    <t>DensityOfChum</t>
  </si>
  <si>
    <t>DensityOfOmykiss</t>
  </si>
  <si>
    <t>DensityOfPink</t>
  </si>
  <si>
    <t>DensityOfCutthroat</t>
  </si>
  <si>
    <t>DensityOfBulltrout</t>
  </si>
  <si>
    <t>DensityOfBrooktrout</t>
  </si>
  <si>
    <t>DensityOfLamprey</t>
  </si>
  <si>
    <t>DensityOfOtherSpecies</t>
  </si>
  <si>
    <t>Density of Chinook</t>
  </si>
  <si>
    <t>Density of Coho</t>
  </si>
  <si>
    <t>Density of Sockeye</t>
  </si>
  <si>
    <t>Density of Chum</t>
  </si>
  <si>
    <t>Density of Omykiss</t>
  </si>
  <si>
    <t>Density of Pink</t>
  </si>
  <si>
    <t>Density of Cutthroat</t>
  </si>
  <si>
    <t>Density of Bulltrout</t>
  </si>
  <si>
    <t>Density of Brooktrout</t>
  </si>
  <si>
    <t>Density of Lamprey</t>
  </si>
  <si>
    <t>Density of Other Species</t>
  </si>
  <si>
    <t>LargeWoodyPiecesCount</t>
  </si>
  <si>
    <t>Count of LWD</t>
  </si>
  <si>
    <t>Count of Pool Forming LWD</t>
  </si>
  <si>
    <t>Count of Large Woody Pieces</t>
  </si>
  <si>
    <t>Count of Pool Forming Large Woody Pieces</t>
  </si>
  <si>
    <t>LargeWoodyPiecesCountPoolForming</t>
  </si>
  <si>
    <t>Count of Right Bank LWD Pieces</t>
  </si>
  <si>
    <t>Count of Right Bank Large Woody Pieces</t>
  </si>
  <si>
    <t>LargeWoodyPiecesCountRightBank</t>
  </si>
  <si>
    <t>Count of Left Bank Large Woody Pieces</t>
  </si>
  <si>
    <t>LargeWoodyPiecesCountLeftBank</t>
  </si>
  <si>
    <t>Count of Left Bank LWD Pieces</t>
  </si>
  <si>
    <t>LargeWoodyPiecesCountMidChannel</t>
  </si>
  <si>
    <t>Count of Key Large Woody Pieces</t>
  </si>
  <si>
    <t>Count of Key LWD</t>
  </si>
  <si>
    <t>LargeWoodyPiecesCountIsKey</t>
  </si>
  <si>
    <t>Count of Jam Large Woody Pieces</t>
  </si>
  <si>
    <t>Count of Jam LWD</t>
  </si>
  <si>
    <t>LargeWoodyPiecesCountIsJam</t>
  </si>
  <si>
    <t>Count of Mid Channel Large Woody Pieces</t>
  </si>
  <si>
    <t>Count of Mid Channel LWD Pieces</t>
  </si>
  <si>
    <t>GCDPercentofAreaofInterestwithDetectableChangeForT1</t>
  </si>
  <si>
    <t>GCDPercentImbalanceForT1</t>
  </si>
  <si>
    <t>GCDPercentNetVolumeRatioforT1</t>
  </si>
  <si>
    <t>GCDAvgNetThickDiffInAreaofDetectableChangeForT0Error</t>
  </si>
  <si>
    <t>GCDAvgNetThickDiffInAreaofDetectableChangeForT1Error</t>
  </si>
  <si>
    <t>GCDAvgNetThickDiffInAreaofDetectableChangeForT0Percent</t>
  </si>
  <si>
    <t>GCDAvgNetThickDiffInAreaofDetectableChangeForT1Percent</t>
  </si>
  <si>
    <t>GCDAvgNetThickDiffInAreaofDetectableChangeForT0</t>
  </si>
  <si>
    <t>GCDAvgNetThickDiffInAreaofDetectableChangeForT1</t>
  </si>
  <si>
    <t>GCDAvgNetThickDiffInAreaofInterestForT0Error</t>
  </si>
  <si>
    <t>GCDAvgNetThickDiffInAreaofInterestForT1Error</t>
  </si>
  <si>
    <t>GCDAvgNetThickDiffInAreaofInterestForT0Percent</t>
  </si>
  <si>
    <t>GCDAvgNetThickDiffInAreaofInterestForT1Percent</t>
  </si>
  <si>
    <t>GCDAvgNetThickDiffInAreaofInterestForT0</t>
  </si>
  <si>
    <t>GCDAvgNetThickDiffInAreaofInterestForT1</t>
  </si>
  <si>
    <t>GCDAvgTotalThickDiffInAreaofDetectableChangeForT0Error</t>
  </si>
  <si>
    <t>GCDAvgTotalThickDiffInAreaofDetectableChangeForT1Error</t>
  </si>
  <si>
    <t>GCDAvgTotalThickDiffInAreaofDetectableChangeForT0Percent</t>
  </si>
  <si>
    <t>GCDAvgTotalThickDiffInAreaofDetectableChangeForT1Percent</t>
  </si>
  <si>
    <t>GCDAvgTotalThickDiffInAreaofDetectableChangeForT0</t>
  </si>
  <si>
    <t>GCDAvgTotalThickDiffInAreaofDetectableChangeForT1</t>
  </si>
  <si>
    <t>GCDAvgTotalThickDiffInAreaofInterestForT0Error</t>
  </si>
  <si>
    <t>GCDAvgTotalThickDiffInAreaofInterestForT1Error</t>
  </si>
  <si>
    <t>GCDAvgTotalThickDiffInAreaofInterestForT0Percent</t>
  </si>
  <si>
    <t>GCDAvgTotalThickDiffInAreaofInterestForT1Percent</t>
  </si>
  <si>
    <t>GCDAvgTotalThickDiffInAreaofInterestForT0</t>
  </si>
  <si>
    <t>GCDAvgTotalThickDiffInAreaofInterestForT1</t>
  </si>
  <si>
    <t>GCD Avg Net Thickness Diff within Area of Detectable Change For T0: Error</t>
  </si>
  <si>
    <t>GCD Avg Net Thickness Diff within Area of Detectable Change For T-1: Error</t>
  </si>
  <si>
    <t>GCD Avg Net Thickness Diff within Area of Detectable Change For T0: Percent</t>
  </si>
  <si>
    <t>GCD Avg Net Thickness Diff within Area of Detectable Change For T-1: Percent</t>
  </si>
  <si>
    <t>GCD Avg Net Thickness Diff within Area of Detectable Change For T0</t>
  </si>
  <si>
    <t>GCD Avg Net Thickness Diff within Area of Detectable Change For T-1</t>
  </si>
  <si>
    <t>GCD Avg Net Thickness Diff within Area of Interest For T0: Error</t>
  </si>
  <si>
    <t>GCD Avg Net Thickness Diff within Area of Interest For T-1: Error</t>
  </si>
  <si>
    <t>GCD Avg Net Thickness Diff within Area of Interest For T0: Percent</t>
  </si>
  <si>
    <t>GCD Avg Net Thickness Diff within Area of Interest For T-1: Percent</t>
  </si>
  <si>
    <t>GCD Avg Net Thickness Diff within Area of Interest For T0</t>
  </si>
  <si>
    <t>GCD Avg Net Thickness Diff within Area of Interest For T-1</t>
  </si>
  <si>
    <t>GCD Avg Total Thickness Diff within Area of Detectable Change For T0: Error</t>
  </si>
  <si>
    <t>GCD Avg Total Thickness Diff within Area of Detectable Change For T-1: Error</t>
  </si>
  <si>
    <t>GCD Avg Total Thickness Diff within Area of Detectable Change For T0: Percent</t>
  </si>
  <si>
    <t>GCD Avg Total Thickness Diff within Area of Detectable Change For T-1: Percent</t>
  </si>
  <si>
    <t>GCD Avg Total Thickness Diff within Area of Detectable Change For T0</t>
  </si>
  <si>
    <t>GCD Avg Total Thickness Diff within Area of Detectable Change For T-1</t>
  </si>
  <si>
    <t>GCD Avg Total Thickness Diff within Area of Interest For T0: Error</t>
  </si>
  <si>
    <t>GCD Avg Total Thickness Diff within Area of Interest For T-1: Error</t>
  </si>
  <si>
    <t>GCD Avg Total Thickness Diff within Area of Interest For T0: Percent</t>
  </si>
  <si>
    <t>GCD Avg Total Thickness Diff within Area of Interest For T-1: Percent</t>
  </si>
  <si>
    <t>GCD Avg Total Thickness Diff within Area of Interest For T0</t>
  </si>
  <si>
    <t>GCD Avg Total Thickness Diff within Area of Interest For T-1</t>
  </si>
  <si>
    <t>BankErosion</t>
  </si>
  <si>
    <t>ConstrainingFeatureHeightAvg</t>
  </si>
  <si>
    <t>FloodProneWidthMetersAverage</t>
  </si>
  <si>
    <t>ValleyWidth</t>
  </si>
  <si>
    <t>PercentConstrained</t>
  </si>
  <si>
    <t>ConstrainingFeatureTypeListItemID</t>
  </si>
  <si>
    <t>Bank Erosion</t>
  </si>
  <si>
    <t>Constraining Feature Height Average</t>
  </si>
  <si>
    <t>Flood Prone Width Average</t>
  </si>
  <si>
    <t>Valley Width</t>
  </si>
  <si>
    <t>Constraining Feature Type</t>
  </si>
  <si>
    <t>Percent Constrained</t>
  </si>
  <si>
    <t>Average Bankfull Width Field Meas</t>
  </si>
  <si>
    <t>Site Length Field Meas</t>
  </si>
  <si>
    <t>ChampMetricVisitInformation.BankErosion</t>
  </si>
  <si>
    <t>ChampMetricVisitInformation.ConstrainingFeatureHeightAvg</t>
  </si>
  <si>
    <t>ChampMetricVisitInformation.FloodProneWidthMetersAverage</t>
  </si>
  <si>
    <t>ChampMetricVisitInformation.ValleyWidth</t>
  </si>
  <si>
    <t>ChampMetricVisitInformation.ConstrainingFeatureTypeListItemID</t>
  </si>
  <si>
    <t>ChampMetricVisitInformation.PercentConstrained</t>
  </si>
  <si>
    <t>ChampMetricVisitInformation.SiteLength</t>
  </si>
  <si>
    <t>ChampMetricVisitInformation.BankfullWidthAvg</t>
  </si>
  <si>
    <t>BankfullWidthAvg</t>
  </si>
  <si>
    <t>CalcGroupID</t>
  </si>
  <si>
    <t>FishCounts</t>
  </si>
  <si>
    <t>Fish Counts</t>
  </si>
  <si>
    <t>FishDensity</t>
  </si>
  <si>
    <t>Fish Density</t>
  </si>
  <si>
    <t>MetricCalcGroup</t>
  </si>
  <si>
    <t>Group Name</t>
  </si>
  <si>
    <t>ListItemId</t>
  </si>
  <si>
    <t>WetWdthConst_CV</t>
  </si>
  <si>
    <t>Lgth_WetMChnl</t>
  </si>
  <si>
    <t>XPATH</t>
  </si>
  <si>
    <t>Required?</t>
  </si>
  <si>
    <t>rbt_results/metric_results/site_sinuosity</t>
  </si>
  <si>
    <t>rbt_results/metric_results/site_area</t>
  </si>
  <si>
    <t>rbt_results/metric_results/wetted_volume</t>
  </si>
  <si>
    <t/>
  </si>
  <si>
    <t>ChampMetricVisitInformation.BraidChannelRatio</t>
  </si>
  <si>
    <t>Braid Channel Ratio</t>
  </si>
  <si>
    <t>BraidChannelRatio</t>
  </si>
  <si>
    <t>ChampMetricVisitInformation.ChannelPattern</t>
  </si>
  <si>
    <t>Channel Pattern</t>
  </si>
  <si>
    <t>ChannelPattern</t>
  </si>
  <si>
    <t>ChampMetricVisitInformation.PoolToTurbulentAreaRatio</t>
  </si>
  <si>
    <t>Pool-To-Turbulent Area Ratio</t>
  </si>
  <si>
    <t>PoolToTurbulentAreaRatio</t>
  </si>
  <si>
    <t>rbt_results/metric_results/habitat_summary/tier1/unit/name[text()=%%TIER1_NAME%%]/../area</t>
  </si>
  <si>
    <t>rbt_results/metric_results/habitat_summary/tier1/unit/name[text()=%%TIER1_NAME%%]/../count</t>
  </si>
  <si>
    <t>rbt_results/metric_results/habitat_summary/tier1/unit/name[text()=%%TIER1_NAME%%]/../frequency</t>
  </si>
  <si>
    <t>rbt_results/metric_results/habitat_summary/tier1/unit/name[text()=%%TIER1_NAME%%]/../percent</t>
  </si>
  <si>
    <t>rbt_results/metric_results/habitat_summary/tier1/unit/name[text()=%%TIER1_NAME%%]/../volume</t>
  </si>
  <si>
    <t>rbt_results/metric_results/habitat_summary/tier2/unit/name[text()=%%TIER2_NAME%%]/../area</t>
  </si>
  <si>
    <t>rbt_results/metric_results/habitat_summary/tier2/unit/name[text()=%%TIER2_NAME%%]/../count</t>
  </si>
  <si>
    <t>rbt_results/metric_results/habitat_summary/tier2/unit/name[text()=%%TIER2_NAME%%]/../frequency</t>
  </si>
  <si>
    <t>rbt_results/metric_results/habitat_summary/tier2/unit/name[text()=%%TIER2_NAME%%]/../volume</t>
  </si>
  <si>
    <t>rbt_results/metric_results/habitat_summary/tier2/unit/name[text()=%%TIER2_NAME%%]/../percent</t>
  </si>
  <si>
    <t>rbt_results/metric_results/integrated_wetted_width</t>
  </si>
  <si>
    <t>rbt_results/metric_results/integrated_bankfull_width</t>
  </si>
  <si>
    <t>rbt_results/metric_results/site_length_wetted</t>
  </si>
  <si>
    <t>rbt_results/metric_results/site_length_bankfull</t>
  </si>
  <si>
    <t>rbt_results/metric_results/site_length_thalweg</t>
  </si>
  <si>
    <t>rbt_results/metric_results/site_bank_angle_mean</t>
  </si>
  <si>
    <t>rbt_results/metric_results/site_bank_angle_standard_deviation</t>
  </si>
  <si>
    <t>rbt_results/metric_results/bankfull_width_to_avg_depth/statistics[@filtering="best"]/standard_deviation</t>
  </si>
  <si>
    <t>rbt_results/metric_results/site_area_wetted</t>
  </si>
  <si>
    <t>rbt_results/metric_results/site_area_bankfull</t>
  </si>
  <si>
    <t>rbt_results/metric_results/site_water_surface_gradient</t>
  </si>
  <si>
    <t>rbt_results/metric_results/detrended_dem_standard_deviation</t>
  </si>
  <si>
    <t>rbt_results/metric_results/thalweg_centerline_length_ratio</t>
  </si>
  <si>
    <t>rbt_results/metric_results/site_sinuosity_centerline</t>
  </si>
  <si>
    <t>rbt_results/metric_results/bankfull_volume</t>
  </si>
  <si>
    <t>rbt_results/metric_results/water_depth_standard_deviation</t>
  </si>
  <si>
    <t>rbt_results/metric_results/bankfull_channel/centerline/summary/braidedness</t>
  </si>
  <si>
    <t>rbt_results/metric_results/bankfull_channel/islands/islands/summary/island_count</t>
  </si>
  <si>
    <t>rbt_results/metric_results/bankfull_channel/centerline/summary/mainstem_count</t>
  </si>
  <si>
    <t>rbt_results/metric_results/bankfull_channel/centerline/summary/mainstem_length</t>
  </si>
  <si>
    <t>rbt_results/metric_results/bankfull_channel/islands/islands/summary/qualifying_count</t>
  </si>
  <si>
    <t>rbt_results/metric_results/bankfull_channel/centerline/summary/side_channel_length</t>
  </si>
  <si>
    <t>rbt_results/metric_results/bankfull_channel/centerline/summary/total_channel_length</t>
  </si>
  <si>
    <t>rbt_results/metric_results/bankfull_channel/islands/islands/summary/qualifying_area</t>
  </si>
  <si>
    <t>rbt_results/metric_results/wetted_channel/centerline/summary/braidedness</t>
  </si>
  <si>
    <t>rbt_results/metric_results/wetted_channel/islands/islands/summary/island_count</t>
  </si>
  <si>
    <t>rbt_results/metric_results/wetted_channel/islands/islands/summary/qualifying_count</t>
  </si>
  <si>
    <t>rbt_results/metric_results/wetted_channel/centerline/summary/side_channel_length</t>
  </si>
  <si>
    <t>rbt_results/metric_results/wetted_channel/centerline/summary/total_channel_length</t>
  </si>
  <si>
    <t>rbt_results/metric_results/wetted_channel/centerline/summary/mainstem_count</t>
  </si>
  <si>
    <t>rbt_results/metric_results/wetted_channel/centerline/summary/mainstem_length</t>
  </si>
  <si>
    <t>rbt_results/metric_results/wetted_channel/islands/islands/summary/qualifying_area</t>
  </si>
  <si>
    <t>rbt_results/metric_results/thalweg_elevation_profile/statistics[@filtering="best"]/mean</t>
  </si>
  <si>
    <t>rbt_results/metric_results/thalweg_elevation_profile/statistics[@filtering="best"]/standard_deviation</t>
  </si>
  <si>
    <t>rbt_results/metric_results/thalweg_elevation_profile/statistics[@filtering="best"]/coefficient_of_variation</t>
  </si>
  <si>
    <t>rbt_results/metric_results/thalweg_depth_profile/statistics[@filtering="best"]/standard_deviation</t>
  </si>
  <si>
    <t>rbt_results/metric_results/thalweg_depth_profile/statistics[@filtering="best"]/coefficient_of_variation</t>
  </si>
  <si>
    <t>rbt_results/metric_results/change_detection_results/dod[@epoch="t-1"]/site/thresholded_area_erosion</t>
  </si>
  <si>
    <t>rbt_results/metric_results/change_detection_results/dod[@epoch="t-1"]/site/thresholded_area_deposition</t>
  </si>
  <si>
    <t>rbt_results/metric_results/change_detection_results/dod[@epoch="t-1"]/site/thresholded_volume_erosion</t>
  </si>
  <si>
    <t>rbt_results/metric_results/change_detection_results/dod[@epoch="t-1"]/site/thresholded_volume_deposition</t>
  </si>
  <si>
    <t>rbt_results/metric_results/change_detection_results/dod[@epoch="t-1"]/site/thresholded_volume_difference</t>
  </si>
  <si>
    <t>rbt_results/metric_results/change_detection_results/dod[@epoch="t-1"]/site/percent_erosion_thresholded</t>
  </si>
  <si>
    <t>rbt_results/metric_results/change_detection_results/dod[@epoch="t-1"]/site/percent_deposition_thresholded</t>
  </si>
  <si>
    <t>rbt_results/metric_results/change_detection_results/dod[@epoch="t-1"]/channel_nonchannel/channel/thresholded_area_deposition</t>
  </si>
  <si>
    <t>rbt_results/metric_results/change_detection_results/dod[@epoch="t-1"]/channel_nonchannel/channel/thresholded_volume_erosion</t>
  </si>
  <si>
    <t>rbt_results/metric_results/change_detection_results/dod[@epoch="t-1"]/channel_nonchannel/channel/thresholded_volume_deposition</t>
  </si>
  <si>
    <t>rbt_results/metric_results/change_detection_results/dod[@epoch="t-1"]/channel_nonchannel/channel/thresholded_volume_difference</t>
  </si>
  <si>
    <t>rbt_results/metric_results/change_detection_results/dod[@epoch="t-1"]/channel_nonchannel/channel/thresholded_percent_erosion</t>
  </si>
  <si>
    <t>rbt_results/metric_results/change_detection_results/dod[@epoch="t-1"]/channel_nonchannel/channel/percent_deposition_thresholded</t>
  </si>
  <si>
    <t>rbt_results/metric_results/change_detection_results/dod[@epoch="t-1"]/tier1_channel_units/slowpool/thresholded_volume_erosion</t>
  </si>
  <si>
    <t>rbt_results/metric_results/change_detection_results/dod[@epoch="t-1"]/tier1_channel_units/fastnonturbulent/thresholded_volume_erosion</t>
  </si>
  <si>
    <t>rbt_results/metric_results/change_detection_results/dod[@epoch="t-1"]/tier1_channel_units/fastturbulent/thresholded_volume_erosion</t>
  </si>
  <si>
    <t>rbt_results/metric_results/change_detection_results/dod[@epoch="t-1"]/tier1_channel_units/slowpool/thresholded_volume_deposition</t>
  </si>
  <si>
    <t>rbt_results/metric_results/change_detection_results/dod[@epoch="t-1"]/tier1_channel_units/fastnonturbulent/thresholded_volume_deposition</t>
  </si>
  <si>
    <t>rbt_results/metric_results/change_detection_results/dod[@epoch="t0"]/site/thresholded_area_erosion</t>
  </si>
  <si>
    <t>rbt_results/metric_results/change_detection_results/dod[@epoch="t0"]/site/thresholded_area_deposition</t>
  </si>
  <si>
    <t>rbt_results/metric_results/change_detection_results/dod[@epoch="t0"]/site/thresholded_volume_erosion</t>
  </si>
  <si>
    <t>rbt_results/metric_results/change_detection_results/dod[@epoch="t0"]/site/thresholded_volume_deposition</t>
  </si>
  <si>
    <t>rbt_results/metric_results/change_detection_results/dod[@epoch="t0"]/site/thresholded_volume_difference</t>
  </si>
  <si>
    <t>rbt_results/metric_results/change_detection_results/dod[@epoch="t0"]/site/percent_erosion_thresholded</t>
  </si>
  <si>
    <t>rbt_results/metric_results/change_detection_results/dod[@epoch="t0"]/site/percent_deposition_thresholded</t>
  </si>
  <si>
    <t>rbt_results/metric_results/change_detection_results/dod[@epoch="t0"]/channel_nonchannel/channel/thresholded_area_erosion</t>
  </si>
  <si>
    <t>rbt_results/metric_results/change_detection_results/dod[@epoch="t0"]/channel_nonchannel/channel/thresholded_area_deposition</t>
  </si>
  <si>
    <t>rbt_results/metric_results/change_detection_results/dod[@epoch="t0"]/channel_nonchannel/channel/thresholded_volume_erosion</t>
  </si>
  <si>
    <t>rbt_results/metric_results/change_detection_results/dod[@epoch="t0"]/channel_nonchannel/channel/thresholded_volume_deposition</t>
  </si>
  <si>
    <t>rbt_results/metric_results/change_detection_results/dod[@epoch="t0"]/channel_nonchannel/channel/thresholded_volume_difference</t>
  </si>
  <si>
    <t>rbt_results/metric_results/change_detection_results/dod[@epoch="t0"]/channel_nonchannel/channel/thresholded_percent_erosion</t>
  </si>
  <si>
    <t>rbt_results/metric_results/change_detection_results/dod[@epoch="t0"]/channel_nonchannel/channel/percent_deposition_thresholded</t>
  </si>
  <si>
    <t>rbt_results/metric_results/change_detection_results/dod[@epoch="t0"]/tier1_channel_units/slowpool/thresholded_volume_erosion</t>
  </si>
  <si>
    <t>rbt_results/metric_results/change_detection_results/dod[@epoch="t0"]/tier1_channel_units/fastnonturbulent/thresholded_volume_erosion</t>
  </si>
  <si>
    <t>rbt_results/metric_results/change_detection_results/dod[@epoch="t0"]/tier1_channel_units/fastturbulent/thresholded_volume_erosion</t>
  </si>
  <si>
    <t>rbt_results/metric_results/change_detection_results/dod[@epoch="t0"]/tier1_channel_units/slowpool/thresholded_volume_deposition</t>
  </si>
  <si>
    <t>rbt_results/metric_results/change_detection_results/dod[@epoch="t0"]/tier1_channel_units/fastnonturbulent/thresholded_volume_deposition</t>
  </si>
  <si>
    <t>rbt_results/metric_results/change_detection_results/dod[@epoch="t0"]/bankfull_union/bankfull/average_net_thickness_difference_adc_error</t>
  </si>
  <si>
    <t>rbt_results/metric_results/change_detection_results/dod[@epoch="t-1"]/bankfull_union/bankfull/average_net_thickness_difference_adc_error</t>
  </si>
  <si>
    <t>rbt_results/metric_results/change_detection_results/dod[@epoch="t0"]/bankfull_union/bankfull/average_net_thickness_difference_adc_percent</t>
  </si>
  <si>
    <t>rbt_results/metric_results/change_detection_results/dod[@epoch="t-1"]/bankfull_union/bankfull/average_net_thickness_difference_adc_percent</t>
  </si>
  <si>
    <t>rbt_results/metric_results/change_detection_results/dod[@epoch="t0"]/bankfull_union/bankfull/average_net_thickness_difference_adc_thresholded</t>
  </si>
  <si>
    <t>rbt_results/metric_results/change_detection_results/dod[@epoch="t-1"]/bankfull_union/bankfull/average_net_thickness_difference_adc_thresholded</t>
  </si>
  <si>
    <t>rbt_results/metric_results/change_detection_results/dod[@epoch="t0"]/bankfull_union/bankfull/average_net_thickness_difference_aoi_error</t>
  </si>
  <si>
    <t>rbt_results/metric_results/change_detection_results/dod[@epoch="t-1"]/bankfull_union/bankfull/average_net_thickness_difference_aoi_error</t>
  </si>
  <si>
    <t>rbt_results/metric_results/change_detection_results/dod[@epoch="t0"]/bankfull_union/bankfull/average_net_thickness_difference_aoi_percent</t>
  </si>
  <si>
    <t>rbt_results/metric_results/change_detection_results/dod[@epoch="t-1"]/bankfull_union/bankfull/average_net_thickness_difference_aoi_percent</t>
  </si>
  <si>
    <t>rbt_results/metric_results/change_detection_results/dod[@epoch="t0"]/bankfull_union/bankfull/average_net_thickness_difference_aoi_thresholded</t>
  </si>
  <si>
    <t>rbt_results/metric_results/change_detection_results/dod[@epoch="t-1"]/bankfull_union/bankfull/average_net_thickness_difference_aoi_thresholded</t>
  </si>
  <si>
    <t>rbt_results/metric_results/change_detection_results/dod[@epoch="t0"]/bankfull_union/bankfull/average_thickness_difference_adc_error</t>
  </si>
  <si>
    <t>rbt_results/metric_results/change_detection_results/dod[@epoch="t-1"]/bankfull_union/bankfull/average_thickness_difference_adc_error</t>
  </si>
  <si>
    <t>rbt_results/metric_results/change_detection_results/dod[@epoch="t0"]/bankfull_union/bankfull/average_thickness_difference_adc_percent</t>
  </si>
  <si>
    <t>rbt_results/metric_results/change_detection_results/dod[@epoch="t-1"]/bankfull_union/bankfull/average_thickness_difference_adc_percent</t>
  </si>
  <si>
    <t>rbt_results/metric_results/change_detection_results/dod[@epoch="t0"]/bankfull_union/bankfull/average_thickness_difference_adc_thresholded</t>
  </si>
  <si>
    <t>rbt_results/metric_results/change_detection_results/dod[@epoch="t-1"]/bankfull_union/bankfull/average_thickness_difference_adc_thresholded</t>
  </si>
  <si>
    <t>rbt_results/metric_results/change_detection_results/dod[@epoch="t0"]/bankfull_union/bankfull/average_thickness_difference_aoi_error</t>
  </si>
  <si>
    <t>rbt_results/metric_results/change_detection_results/dod[@epoch="t-1"]/bankfull_union/bankfull/average_thickness_difference_aoi_error</t>
  </si>
  <si>
    <t>rbt_results/metric_results/change_detection_results/dod[@epoch="t0"]/bankfull_union/bankfull/average_thickness_difference_aoi_percent</t>
  </si>
  <si>
    <t>rbt_results/metric_results/change_detection_results/dod[@epoch="t-1"]/bankfull_union/bankfull/average_thickness_difference_aoi_percent</t>
  </si>
  <si>
    <t>rbt_results/metric_results/change_detection_results/dod[@epoch="t0"]/bankfull_union/bankfull/average_thickness_difference_aoi_thresholded</t>
  </si>
  <si>
    <t>rbt_results/metric_results/change_detection_results/dod[@epoch="t-1"]/bankfull_union/bankfull/average_thickness_difference_aoi_thresholded</t>
  </si>
  <si>
    <t>rbt_results/metric_results/change_detection_results/dod[@epoch="t0"]/bankfull_union/bankfull/percent_area_of_interest_detectable_change</t>
  </si>
  <si>
    <t>rbt_results/metric_results/change_detection_results/dod[@epoch="t-1"]/bankfull_union/bankfull/percent_area_of_interest_detectable_change</t>
  </si>
  <si>
    <t>rbt_results/metric_results/change_detection_results/dod[@epoch="t0"]/bankfull_union/bankfull/percent_imbalance_thresholded</t>
  </si>
  <si>
    <t>rbt_results/metric_results/change_detection_results/dod[@epoch="t-1"]/bankfull_union/bankfull/percent_imbalance_thresholded</t>
  </si>
  <si>
    <t>rbt_results/metric_results/change_detection_results/dod[@epoch="t0"]/bankfull_union/bankfull/percent_net_volume_ratio_thresholded</t>
  </si>
  <si>
    <t>rbt_results/metric_results/change_detection_results/dod[@epoch="t-1"]/bankfull_union/bankfull/percent_net_volume_ratio_thresholded</t>
  </si>
  <si>
    <t>rbt_results/metric_results/wetted_channel/centerline/parts/part[type="Main"]//../sinuosity</t>
  </si>
  <si>
    <t>rbt_results/metric_results/wetted_channel/centerline/summary/channel_count</t>
  </si>
  <si>
    <t>rbt_results/metric_results/bankfull_channel/centerline/summary/channel_count</t>
  </si>
  <si>
    <t>rbt_results/metric_results/habitat_summary/tier1/unit/name[text()=%%TIER1_NAME%%]/../spacing</t>
  </si>
  <si>
    <t>rbt_results/metric_results/habitat_summary/tier1/unit/name[text()=%%TIER1_NAME%%]/../avg_residual_depth</t>
  </si>
  <si>
    <t>rbt_results/metric_results/habitat_summary/tier1/unit/name[text()=%%TIER1_NAME%%]/../avg_depth_thalweg_exit</t>
  </si>
  <si>
    <t>rbt_results/metric_results/habitat_summary/tier1/unit/name[text()=%%TIER1_NAME%%]/../avg_max_depth</t>
  </si>
  <si>
    <t>rbt_results/metric_results/habitat_summary/tier2/unit/name[text()=%%TIER2_NAME%%]/../spacing</t>
  </si>
  <si>
    <t>rbt_results/metric_results/habitat_summary/tier2/unit/name[text()=%%TIER2_NAME%%]/../avg_residual_depth</t>
  </si>
  <si>
    <t>rbt_results/metric_results/habitat_summary/tier2/unit/name[text()=%%TIER2_NAME%%]/../avg_depth_thalweg_exit</t>
  </si>
  <si>
    <t>rbt_results/metric_results/habitat_summary/tier2/unit/name[text()=%%TIER2_NAME%%]/../avg_max_depth</t>
  </si>
  <si>
    <t>rbt_results/metric_results/channel_segments/segment/channel_units/unit/unit_number[text()=%%CHANNEL_UNIT_NUMBER%%]/../depth_thalweg_exit</t>
  </si>
  <si>
    <t>rbt_results/metric_results/channel_segments/segment/channel_units/unit/unit_number[text()=%%CHANNEL_UNIT_NUMBER%%]/../volume</t>
  </si>
  <si>
    <t>rbt_results/metric_results/channel_segments/segment/channel_units/unit/unit_number[text()=%%CHANNEL_UNIT_NUMBER%%]/../area</t>
  </si>
  <si>
    <t>rbt_results/metric_results/channel_segments/segment/channel_units/unit/unit_number[text()=%%CHANNEL_UNIT_NUMBER%%]/../residual_depth</t>
  </si>
  <si>
    <t>rbt_results/metric_results/channel_segments/segment/channel_units/unit/unit_number[text()=%%CHANNEL_UNIT_NUMBER%%]/../max_depth</t>
  </si>
  <si>
    <t>rbt_results/metric_results/thalweg_depth_profile/statistics[@filtering="best"]/mean</t>
  </si>
  <si>
    <t>rbt_results/metric_results/habitat_summary/tier1/unit/name[text()="Fast-Turbulent"]/../area</t>
  </si>
  <si>
    <t>rbt_results/metric_results/habitat_summary/tier1/unit/name[text()="Fast-Turbulent"]/../count</t>
  </si>
  <si>
    <t>rbt_results/metric_results/habitat_summary/tier1/unit/name[text()="Fast-Turbulent"]/../frequency</t>
  </si>
  <si>
    <t>rbt_results/metric_results/habitat_summary/tier1/unit/name[text()="Fast-Turbulent"]/../percent</t>
  </si>
  <si>
    <t>rbt_results/metric_results/habitat_summary/tier1/unit/name[text()="Fast-Turbulent"]/../volume</t>
  </si>
  <si>
    <t>rbt_results/metric_results/habitat_summary/tier1/unit/name[text()="Slow/Pool"]/../area</t>
  </si>
  <si>
    <t>rbt_results/metric_results/habitat_summary/tier1/unit/name[text()="Slow/Pool"]/../count</t>
  </si>
  <si>
    <t>rbt_results/metric_results/habitat_summary/tier1/unit/name[text()="Slow/Pool"]/../frequency</t>
  </si>
  <si>
    <t>rbt_results/metric_results/habitat_summary/tier1/unit/name[text()="Slow/Pool"]/../percent</t>
  </si>
  <si>
    <t>rbt_results/metric_results/habitat_summary/tier1/unit/name[text()="Slow/Pool"]/../volume</t>
  </si>
  <si>
    <t>rbt_results/metric_results/habitat_summary/tier1/unit/name[text()="Slow/Pool"]/../spacing</t>
  </si>
  <si>
    <t>rbt_results/metric_results/habitat_summary/tier1/unit/name[text()="Fast-Turbulent"]/../spacing</t>
  </si>
  <si>
    <t>rbt_results/metric_results/habitat_summary/tier1/unit/name[text()="Fast-NonTurbulent/Glide"]/../area</t>
  </si>
  <si>
    <t>rbt_results/metric_results/habitat_summary/tier1/unit/name[text()="Fast-NonTurbulent/Glide"]/../count</t>
  </si>
  <si>
    <t>rbt_results/metric_results/habitat_summary/tier1/unit/name[text()="Fast-NonTurbulent/Glide"]/../frequency</t>
  </si>
  <si>
    <t>rbt_results/metric_results/habitat_summary/tier1/unit/name[text()="Fast-NonTurbulent/Glide"]/../percent</t>
  </si>
  <si>
    <t>rbt_results/metric_results/habitat_summary/tier1/unit/name[text()="Fast-NonTurbulent/Glide"]/../volume</t>
  </si>
  <si>
    <t>rbt_results/metric_results/habitat_summary/tier1/unit/name[text()="Fast-NonTurbulent/Glide"]/../spacing</t>
  </si>
  <si>
    <t>MRMetric</t>
  </si>
  <si>
    <t>rbt_results/metric_results/bankfull_main_channel_width/statistics[@filtering="best"]/mean</t>
  </si>
  <si>
    <t>rbt_results/metric_results/bankfull_main_channel_width_to_max_depth/statistics[@filtering="best"]/mean</t>
  </si>
  <si>
    <t>rbt_results/metric_results/wetted_main_channel_width/statistics[@filtering="best"]/mean</t>
  </si>
  <si>
    <t>rbt_results/metric_results/wetted_main_channel_width_to_max_depth/statistics[@filtering="best"]/mean</t>
  </si>
  <si>
    <t>rbt_results/metric_results/bankfull_main_channel_width/statistics[@filtering="best"]/coefficient_of_variation</t>
  </si>
  <si>
    <t>rbt_results/metric_results/bankfull_main_channel_width_to_max_depth/statistics[@filtering="best"]/coefficient_of_variation</t>
  </si>
  <si>
    <t>rbt_results/metric_results/wetted_main_channel_width_to_max_depth/statistics[@filtering="best"]/coefficient_of_variation</t>
  </si>
  <si>
    <t>rbt_results/metric_results/wetted_main_channel_width/statistics[@filtering="best"]/coefficient_of_variation</t>
  </si>
  <si>
    <t>ChampMetricVisitInformation.BankfullDepth</t>
  </si>
  <si>
    <t>Bankfull Depth Avg</t>
  </si>
  <si>
    <t>DpthBf_Avg</t>
  </si>
  <si>
    <t>BankfullDepthAvg</t>
  </si>
  <si>
    <t>rbt_results/metric_results/bankfull_mean_depth</t>
  </si>
  <si>
    <t>ChampMetricVisitInformation.BankfullDepthMax</t>
  </si>
  <si>
    <t>Bankfull Depth Max</t>
  </si>
  <si>
    <t>DpthBf_Max</t>
  </si>
  <si>
    <t>BankfullDepthMax</t>
  </si>
  <si>
    <t>rbt_results/metric_results/bankfull_max_depth</t>
  </si>
  <si>
    <t>ChampMetricVisitInformation.BankfullSideChannelWidthCV</t>
  </si>
  <si>
    <t>Bankfull Side Channel Width CV</t>
  </si>
  <si>
    <t>BfSCWdth_CV</t>
  </si>
  <si>
    <t>BankfullSideChannelWidthCV</t>
  </si>
  <si>
    <t>rbt_results/metric_results/bankfull_side_channel_width/statistics[@filtering="best"]/coefficient_of_variation</t>
  </si>
  <si>
    <t>ChampMetricVisitInformation.BankfullSideChannelWidthtoDepthRatioAvg</t>
  </si>
  <si>
    <t>Bankfull Side Channel Width to Depth Ratio Avg</t>
  </si>
  <si>
    <t>BfSCWDRat_Avg</t>
  </si>
  <si>
    <t>BankfullSideChannelWidthtoDepthRatioAvg</t>
  </si>
  <si>
    <t>rbt_results/metric_results/bankfull_side_channel_width_to_avg_depth/statistics[@filtering="best"]/mean</t>
  </si>
  <si>
    <t>ChampMetricVisitInformation.BankfullSideChannelWidthtoDepthRatioCV</t>
  </si>
  <si>
    <t>Bankfull Side Channel Width to Depth Ratio CV</t>
  </si>
  <si>
    <t>BfSCWDRat_CV</t>
  </si>
  <si>
    <t>BankfullSideChannelWidthtoDepthRatioCV</t>
  </si>
  <si>
    <t>rbt_results/metric_results/bankfull_side_channel_width_to_avg_depth/statistics[@filtering="best"]/coefficient_of_variation</t>
  </si>
  <si>
    <t>ChampMetricVisitInformation.BankfullSideChannelWidthtoMaxDepthRatioAvg</t>
  </si>
  <si>
    <t>Bankfull Side Channel Width to Max Depth Ratio Avg</t>
  </si>
  <si>
    <t>BfSCWMxDRat_Avg</t>
  </si>
  <si>
    <t>BankfullSideChannelWidthtoMaxDepthRatioAvg</t>
  </si>
  <si>
    <t>rbt_results/metric_results/bankfull_side_channel_width_to_max_depth/statistics[@filtering="best"]/mean</t>
  </si>
  <si>
    <t>ChampMetricVisitInformation.BankfullSideChannelWidthtoMaxDepthRatioCV</t>
  </si>
  <si>
    <t>Bankfull Side Channel Width to Max Depth Ratio CV</t>
  </si>
  <si>
    <t>BfSCWMxDRat_CV</t>
  </si>
  <si>
    <t>BankfullSideChannelWidthtoMaxDepthRatioCV</t>
  </si>
  <si>
    <t>rbt_results/metric_results/bankfull_side_channel_width_to_max_depth/statistics[@filtering="best"]/coefficient_of_variation</t>
  </si>
  <si>
    <t>ChampMetricVisitInformation.BankfullWidthtoMaxDepthRatioAvg</t>
  </si>
  <si>
    <t>Bankfull Width to Max Depth Ratio Avg</t>
  </si>
  <si>
    <t>BankfullWidthtoMaxDepthRatioAvg</t>
  </si>
  <si>
    <t>ChampMetricVisitInformation.BankfullWidthtoMaxDepthRatioCV</t>
  </si>
  <si>
    <t>Bankfull Width to Max Depth Ratio CV</t>
  </si>
  <si>
    <t>BfWMxDRat_CV</t>
  </si>
  <si>
    <t>BankfullWidthtoMaxDepthRatioCV</t>
  </si>
  <si>
    <t>ChampMetricVisitInformation.WettedSideChannelWidthCV</t>
  </si>
  <si>
    <t>Wetted Side Channel Width CV</t>
  </si>
  <si>
    <t>WetSCWdth_CV</t>
  </si>
  <si>
    <t>WettedSideChannelWidthCV</t>
  </si>
  <si>
    <t>rbt_results/metric_results/wetted_side_channel_width/statistics[@filtering="best"]/coefficient_of_variation</t>
  </si>
  <si>
    <t>ChampMetricVisitInformation.WettedSideChannelWidthtoDepthRatioAvg</t>
  </si>
  <si>
    <t>Wetted Side Channel Width to Depth Ratio Avg</t>
  </si>
  <si>
    <t>WetSCWDRat_Avg</t>
  </si>
  <si>
    <t>WettedSideChannelWidthtoDepthRatioAvg</t>
  </si>
  <si>
    <t>rbt_results/metric_results/wetted_side_channel_width_to_avg_depth/statistics[@filtering="best"]/mean</t>
  </si>
  <si>
    <t>ChampMetricVisitInformation.WettedSideChannelWidthtoDepthRatioCV</t>
  </si>
  <si>
    <t>Wetted Side Channel Width to Depth Ratio CV</t>
  </si>
  <si>
    <t>WetSCWDRat_CV</t>
  </si>
  <si>
    <t>WettedSideChannelWidthtoDepthRatioCV</t>
  </si>
  <si>
    <t>rbt_results/metric_results/wetted_side_channel_width_to_avg_depth/statistics[@filtering="best"]/coefficient_of_variation</t>
  </si>
  <si>
    <t>ChampMetricVisitInformation.WettedSideChannelWidthtoMaxDepthRatioAvg</t>
  </si>
  <si>
    <t>Wetted Side Channel Width to Max Depth Ratio Avg</t>
  </si>
  <si>
    <t>WetSCWMxDRat_Avg</t>
  </si>
  <si>
    <t>WettedSideChannelWidthtoMaxDepthRatioAvg</t>
  </si>
  <si>
    <t>rbt_results/metric_results/wetted_side_channel_width_to_max_depth/statistics[@filtering="best"]/mean</t>
  </si>
  <si>
    <t>ChampMetricVisitInformation.WettedSideChannelWidthtoMaxDepthRatioCV</t>
  </si>
  <si>
    <t>Wetted Side Channel Width to Max Depth Ratio CV</t>
  </si>
  <si>
    <t>WetSCWMxDRat_CV</t>
  </si>
  <si>
    <t>WettedSideChannelWidthtoMaxDepthRatioCV</t>
  </si>
  <si>
    <t>rbt_results/metric_results/wetted_side_channel_width_to_max_depth/statistics[@filtering="best"]/coefficient_of_variation</t>
  </si>
  <si>
    <t>ChampMetricVisitInformation.WettedWidthtoMaxDepthRatioAvg</t>
  </si>
  <si>
    <t>Wetted Width to Max Depth Ratio Avg</t>
  </si>
  <si>
    <t>WettedWidthtoMaxDepthRatioAvg</t>
  </si>
  <si>
    <t>ChampMetricVisitInformation.WettedWidthtoMaxDepthRatioCV</t>
  </si>
  <si>
    <t>Wetted Width to Max Depth Ratio CV</t>
  </si>
  <si>
    <t>WetWMxDRat_CV</t>
  </si>
  <si>
    <t>WettedWidthtoMaxDepthRatioCV</t>
  </si>
  <si>
    <t>BfWMxDRat_Avg</t>
  </si>
  <si>
    <t>rbt_results/metric_results/bankfull_side_channel_width/statistics[@filtering="best"]/mean</t>
  </si>
  <si>
    <t>rbt_results/metric_results/wetted_side_channel_width/statistics[@filtering="best"]/mean</t>
  </si>
  <si>
    <t>rbt_results/metric_results/habitat_summary/tier1/unit/name[text()="Slow/Pool"]/../avg_residual_depth</t>
  </si>
  <si>
    <t>WetWMxDRat_Avg</t>
  </si>
  <si>
    <t>FileIdHydroModelResults</t>
  </si>
  <si>
    <t>FileIdHydroModelInputs</t>
  </si>
  <si>
    <t>ChampMetricVisitInformation.FileIdHydroModelInputs</t>
  </si>
  <si>
    <t>ChampMetricVisitInformation.FileIdHydroModelResults</t>
  </si>
  <si>
    <t>ChampMetricVisitInformation.FileIdBoundCondJpg</t>
  </si>
  <si>
    <t>ChampMetricVisitInformation.FileIdWDepthJpg</t>
  </si>
  <si>
    <t>ChampMetricVisitInformation.FileIdWsElevJpg</t>
  </si>
  <si>
    <t>ChampMetricVisitInformation.FileIdDepthPng</t>
  </si>
  <si>
    <t>ChampMetricVisitInformation.FileIdVelocityPng</t>
  </si>
  <si>
    <t>Boundary Conditions Image</t>
  </si>
  <si>
    <t>Wetted Depth Image</t>
  </si>
  <si>
    <t>Wetted Surface Elevation Image</t>
  </si>
  <si>
    <t>Depth Image</t>
  </si>
  <si>
    <t>Velocity Image</t>
  </si>
  <si>
    <t>FileIdBoundCondJpg</t>
  </si>
  <si>
    <t>FileIdWDepthJpg</t>
  </si>
  <si>
    <t>FileIdWsElevJpg</t>
  </si>
  <si>
    <t>FileIdDepthPng</t>
  </si>
  <si>
    <t>FileIdVelocityPng</t>
  </si>
  <si>
    <t>ChampMetricVisitInformation.FileIdBathymetryJpg</t>
  </si>
  <si>
    <t>Bathymetry Image</t>
  </si>
  <si>
    <t>FileIdBathymetryJpg</t>
  </si>
  <si>
    <t>StructureTypeListItemID</t>
  </si>
  <si>
    <t>Structure Type</t>
  </si>
  <si>
    <t>7dAMGtr12</t>
  </si>
  <si>
    <t>7dAMGtr13</t>
  </si>
  <si>
    <t>7dAMGtr16</t>
  </si>
  <si>
    <t>7dAMGtr18</t>
  </si>
  <si>
    <t>7dAMGtr20</t>
  </si>
  <si>
    <t>7dAMGtr22</t>
  </si>
  <si>
    <t>MainChannelArea</t>
  </si>
  <si>
    <t>LargeSideChannelArea</t>
  </si>
  <si>
    <t>SmallSideChannelArea</t>
  </si>
  <si>
    <t>SideChannelPercentByArea</t>
  </si>
  <si>
    <t>ChampMetricVisitInformation.MainChannelArea</t>
  </si>
  <si>
    <t>ChampMetricVisitInformation.LargeSideChannelArea</t>
  </si>
  <si>
    <t>ChampMetricVisitInformation.SmallSideChannelArea</t>
  </si>
  <si>
    <t>ChampMetricVisitInformation.SideChannelPercentByArea</t>
  </si>
  <si>
    <t>rbt_results/metric_results/habitat_summary/main_channel_area</t>
  </si>
  <si>
    <t>rbt_results/metric_results/habitat_summary/large_side_channel_area</t>
  </si>
  <si>
    <t>rbt_results/metric_results/habitat_summary/small_side_channel_area</t>
  </si>
  <si>
    <t>rbt_results/metric_results/habitat_summary/side_channel_percent_by_area</t>
  </si>
  <si>
    <t>Hydraulic Model Inputs</t>
  </si>
  <si>
    <t>Hydraulic Model Results</t>
  </si>
  <si>
    <t>HydraModelInputs</t>
  </si>
  <si>
    <t>HydraModelResults</t>
  </si>
  <si>
    <t>Bf_Island_Ct</t>
  </si>
  <si>
    <t>BfMChnl_Part_Ct</t>
  </si>
  <si>
    <t>BfMChnl_Part_Lgth</t>
  </si>
  <si>
    <t>Bf_QIsland_Ct</t>
  </si>
  <si>
    <t>BfSC_Lgth</t>
  </si>
  <si>
    <t>Bf_QIsland_Area</t>
  </si>
  <si>
    <t>Wet_Island_Ct</t>
  </si>
  <si>
    <t>WetChnl_Sin</t>
  </si>
  <si>
    <t>Wet_QIsland_Ct</t>
  </si>
  <si>
    <t>WetSC_Lgth</t>
  </si>
  <si>
    <t>WetMChnl_Part_Ct</t>
  </si>
  <si>
    <t>WetMChnl_Part_Lgth</t>
  </si>
  <si>
    <t>Wet_QIsland_Area</t>
  </si>
  <si>
    <t>Bankfull Main Channel Part Count</t>
  </si>
  <si>
    <t>Bankfull Main Channel Part Length</t>
  </si>
  <si>
    <t>Bankfull Side Channel Part Length</t>
  </si>
  <si>
    <t>Wetted Side Channel Part Length</t>
  </si>
  <si>
    <t>Wetted Main Channel Part Count</t>
  </si>
  <si>
    <t>Wetted Main Channel Part Length</t>
  </si>
  <si>
    <t>rbt_results/metric_results/wetted_channel/centerline/parts/part[type="Main"]//../length</t>
  </si>
  <si>
    <t>Wetted Large Side Channel Area</t>
  </si>
  <si>
    <t>Wetted Small Side Channel Area</t>
  </si>
  <si>
    <t>Wetted Side Channel Percent By Area</t>
  </si>
  <si>
    <t>Wetted Channel Mainstem Area</t>
  </si>
  <si>
    <t>WetMChnl_Area</t>
  </si>
  <si>
    <t>WetSCL_Area</t>
  </si>
  <si>
    <t>WetSCS_Area</t>
  </si>
  <si>
    <t>WetSC_Pct</t>
  </si>
  <si>
    <t>ChampMetricVisitInformation.EstimatedDischarge</t>
  </si>
  <si>
    <t>EstimatedDischarge</t>
  </si>
  <si>
    <t>rbt_results/metric_results/bankfull_main_channel_width_to_avg_depth/statistics[@filtering="best"]/mean</t>
  </si>
  <si>
    <t>rbt_results/metric_results/bankfull_main_channel_width_to_avg_depth/statistics[@filtering="best"]/coefficient_of_variation</t>
  </si>
  <si>
    <t>rbt_results/metric_results/wetted_main_channel_width_to_avg_depth/statistics[@filtering="best"]/mean</t>
  </si>
  <si>
    <t>rbt_results/metric_results/wetted_main_channel_width_to_avg_depth/statistics[@filtering="best"]/coefficient_of_variation</t>
  </si>
  <si>
    <t>Polygon Area</t>
  </si>
  <si>
    <t>PolygonArea</t>
  </si>
  <si>
    <t>PolyArea</t>
  </si>
  <si>
    <t>rbt_results/metric_results/channel_segments/segment/channel_units/unit/unit_number[text()=%%CHANNEL_UNIT_NUMBER%%]/../polygon_area</t>
  </si>
  <si>
    <t>RequiresScale</t>
  </si>
  <si>
    <t>RequiresPrecision</t>
  </si>
  <si>
    <t>NumericType</t>
  </si>
  <si>
    <t>Decimal</t>
  </si>
  <si>
    <t>Integer</t>
  </si>
  <si>
    <t>Double</t>
  </si>
  <si>
    <t>String</t>
  </si>
  <si>
    <t>Boolean</t>
  </si>
  <si>
    <t>DateTime</t>
  </si>
  <si>
    <t>Photo</t>
  </si>
  <si>
    <t>File</t>
  </si>
  <si>
    <t>Date</t>
  </si>
  <si>
    <t>SQL Type</t>
  </si>
  <si>
    <t>decimal</t>
  </si>
  <si>
    <t>int</t>
  </si>
  <si>
    <t>string</t>
  </si>
  <si>
    <t>bool</t>
  </si>
  <si>
    <t>Note - Copied from Measurements Data Dictionary, then altered</t>
  </si>
  <si>
    <t>TODO</t>
  </si>
  <si>
    <t>MaxWeeklyMaxTemp</t>
  </si>
  <si>
    <t>MaxHourlyTemp</t>
  </si>
  <si>
    <t>Max7dAM</t>
  </si>
  <si>
    <t>MaxHourly</t>
  </si>
  <si>
    <t>AvgHourly</t>
  </si>
  <si>
    <t>AverageHourlyTemp</t>
  </si>
  <si>
    <t>count per square-meter</t>
  </si>
  <si>
    <t>count/m&lt;sup&gt;2&lt;/sup&gt;</t>
  </si>
  <si>
    <t>AbbreviationRTF</t>
  </si>
  <si>
    <t>km/2</t>
  </si>
  <si>
    <t>°C</t>
  </si>
  <si>
    <t>°</t>
  </si>
  <si>
    <t>m2</t>
  </si>
  <si>
    <t>m3</t>
  </si>
  <si>
    <t>cubic-meter per second</t>
  </si>
  <si>
    <t>cubic-meters per second</t>
  </si>
  <si>
    <t>m&lt;sup&gt;3&lt;/sup&gt;/sec</t>
  </si>
  <si>
    <t>micro Siemens per meter</t>
  </si>
  <si>
    <t>µS/m</t>
  </si>
  <si>
    <t>milli-equivalent per liter</t>
  </si>
  <si>
    <t>milli-equivalents per liter</t>
  </si>
  <si>
    <t>mEq/L</t>
  </si>
  <si>
    <t>cubic-meter per square-meter</t>
  </si>
  <si>
    <t>cubic-meters per square-meter</t>
  </si>
  <si>
    <t>m&lt;sup&gt;3&lt;/sup&gt;/m&lt;sup&gt;2&lt;/sup&gt;</t>
  </si>
  <si>
    <t>m3/m2</t>
  </si>
  <si>
    <t>gram</t>
  </si>
  <si>
    <t>grams</t>
  </si>
  <si>
    <t>g</t>
  </si>
  <si>
    <t>gram per cubic meter</t>
  </si>
  <si>
    <t>grams per cubic meter</t>
  </si>
  <si>
    <t>g/m&lt;sup&gt;3&lt;/sup&gt;</t>
  </si>
  <si>
    <t>g/m3</t>
  </si>
  <si>
    <t>Year</t>
  </si>
  <si>
    <t>years</t>
  </si>
  <si>
    <t>year</t>
  </si>
  <si>
    <t>Seconds</t>
  </si>
  <si>
    <t>s</t>
  </si>
  <si>
    <t>Ampere</t>
  </si>
  <si>
    <t>Amperes</t>
  </si>
  <si>
    <t>A</t>
  </si>
  <si>
    <t>Volt</t>
  </si>
  <si>
    <t>Volts</t>
  </si>
  <si>
    <t>V</t>
  </si>
  <si>
    <t>UTM Northings</t>
  </si>
  <si>
    <t>UTM Eastings</t>
  </si>
  <si>
    <t>UTM Zones</t>
  </si>
  <si>
    <t>Elevation</t>
  </si>
  <si>
    <t>Elevations</t>
  </si>
  <si>
    <t>GPS Accuracy</t>
  </si>
  <si>
    <t>GPS Accuracy Type</t>
  </si>
  <si>
    <t>GPS Accuracy Types</t>
  </si>
  <si>
    <t>count/m2</t>
  </si>
  <si>
    <t>count per square-meters</t>
  </si>
  <si>
    <t>RBT Outputs Zip</t>
  </si>
  <si>
    <t>RBT Outputs</t>
  </si>
  <si>
    <t>SummerHourCount</t>
  </si>
  <si>
    <t>SummerHourlyAverageTemp</t>
  </si>
  <si>
    <t>SummerHourlyMaxTemp</t>
  </si>
  <si>
    <t>BathymetryImg</t>
  </si>
  <si>
    <t>WettedDepthImg</t>
  </si>
  <si>
    <t>WettedElevImg</t>
  </si>
  <si>
    <t>BndryCndtnsImg</t>
  </si>
  <si>
    <t>DepthImg</t>
  </si>
  <si>
    <t>VelocityImg</t>
  </si>
  <si>
    <t>GCDADCNtThckDffErrT0</t>
  </si>
  <si>
    <t>GCDADCNtThckDffErrT1</t>
  </si>
  <si>
    <t>GCDADCNtThckDffPctT0</t>
  </si>
  <si>
    <t>GCDADCNtThckDffPctT1</t>
  </si>
  <si>
    <t>GCDADCNtThckDffT0</t>
  </si>
  <si>
    <t>GCDADCNtThckDffT1</t>
  </si>
  <si>
    <t>GCDAOINtThckDffErrT0</t>
  </si>
  <si>
    <t>GCDAOINtThckDffErrT1</t>
  </si>
  <si>
    <t>GCDAOINtThckDffPctT0</t>
  </si>
  <si>
    <t>GCDAOINtThckDffPctT1</t>
  </si>
  <si>
    <t>GCDAOINtThckDffT0</t>
  </si>
  <si>
    <t>GCDAOINtThckDffT1</t>
  </si>
  <si>
    <t>GCDADCTtThckDffErrT0</t>
  </si>
  <si>
    <t>GCDADCTtThckDffErrT1</t>
  </si>
  <si>
    <t>GCDADCTtThckDffPctT0</t>
  </si>
  <si>
    <t>GCDADCTtThckDffPctT1</t>
  </si>
  <si>
    <t>GCDADCTtThckDffT0</t>
  </si>
  <si>
    <t>GCDADCTtThckDffT1</t>
  </si>
  <si>
    <t>GCDAOITtThckDffErrT0</t>
  </si>
  <si>
    <t>GCDAOITtThckDffErrT1</t>
  </si>
  <si>
    <t>GCDAOITtThckDffPctT0</t>
  </si>
  <si>
    <t>GCDAOITtThckDffPctT1</t>
  </si>
  <si>
    <t>GCDAOITtThckDffT0</t>
  </si>
  <si>
    <t>GCDAOITtThckDffT1</t>
  </si>
  <si>
    <t>GCDAOIAreaDtctChngT0</t>
  </si>
  <si>
    <t>GCDAOIAreaDtctChngT1</t>
  </si>
  <si>
    <t>MethodID</t>
  </si>
  <si>
    <t>rbt_results/metric_results/thalweg_depth_profile/statistics[@filtering="none"]/standard_deviation</t>
  </si>
  <si>
    <t>rbt_results/metric_results/thalweg_depth_profile/statistics[@filtering="none"]/coefficient_of_variation</t>
  </si>
  <si>
    <t>rbt_results/metric_results/thalweg_depth_profile/statistics[@filtering="none"]/mean</t>
  </si>
  <si>
    <t>GCD Fast NonTurbulent Erosion: Volume For T-1</t>
  </si>
  <si>
    <t>GCD Fast NonTurbulent Deposition: Volume For T-1</t>
  </si>
  <si>
    <t>GCD Fast NonTurbulent Erosion: Volume For T-0</t>
  </si>
  <si>
    <t>GCD Fast NonTurbulent Deposition: Volume For T-0</t>
  </si>
  <si>
    <t>Q_est</t>
  </si>
  <si>
    <t>Discharge-Estimated</t>
  </si>
  <si>
    <t>SCSm_Area</t>
  </si>
  <si>
    <t>SCSM_Freq</t>
  </si>
  <si>
    <t>Small Side Channel Area</t>
  </si>
  <si>
    <t>Small Side Channel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</si>
</sst>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General"/>
    <numFmt numFmtId="165" formatCode="[$$-409]#,##0.00;[Red]&quot;-&quot;[$$-409]#,##0.0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name val="Segoe UI Light"/>
      <family val="2"/>
    </font>
    <font>
      <sz val="10"/>
      <name val="Segoe UI Light"/>
      <family val="2"/>
    </font>
    <font>
      <sz val="11"/>
      <color theme="9" tint="-0.249977111117893"/>
      <name val="Segoe UI Light"/>
      <family val="2"/>
    </font>
    <font>
      <sz val="10"/>
      <color theme="9" tint="-0.249977111117893"/>
      <name val="Segoe UI Light"/>
      <family val="2"/>
    </font>
    <font>
      <sz val="11"/>
      <color theme="1"/>
      <name val="Segoe UI Light"/>
      <family val="2"/>
    </font>
    <font>
      <sz val="11"/>
      <color rgb="FF0070C0"/>
      <name val="Segoe UI Light"/>
      <family val="2"/>
    </font>
    <font>
      <sz val="11"/>
      <color rgb="FF000000"/>
      <name val="Segoe UI Light"/>
      <family val="2"/>
    </font>
    <font>
      <sz val="10"/>
      <color theme="1"/>
      <name val="Segoe UI Light"/>
      <family val="2"/>
    </font>
    <font>
      <sz val="11"/>
      <color theme="3" tint="0.39997558519241921"/>
      <name val="Segoe UI Light"/>
      <family val="2"/>
    </font>
    <font>
      <sz val="9"/>
      <name val="Calibri"/>
      <family val="2"/>
    </font>
    <font>
      <sz val="10"/>
      <color indexed="8"/>
      <name val="Arial"/>
      <family val="2"/>
    </font>
    <font>
      <sz val="11"/>
      <color indexed="8"/>
      <name val="Segoe UI Light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Segoe UI Light"/>
      <family val="2"/>
    </font>
    <font>
      <sz val="11"/>
      <color rgb="FFFF0000"/>
      <name val="Segoe UI Light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2"/>
        <bgColor rgb="FFDCE6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3" fillId="2" borderId="1" applyNumberFormat="0" applyAlignment="0" applyProtection="0"/>
    <xf numFmtId="164" fontId="4" fillId="0" borderId="0"/>
    <xf numFmtId="0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5" fontId="8" fillId="0" borderId="0"/>
    <xf numFmtId="0" fontId="19" fillId="0" borderId="0"/>
    <xf numFmtId="0" fontId="19" fillId="0" borderId="0"/>
    <xf numFmtId="0" fontId="19" fillId="0" borderId="0"/>
  </cellStyleXfs>
  <cellXfs count="96">
    <xf numFmtId="0" fontId="0" fillId="0" borderId="0" xfId="0"/>
    <xf numFmtId="0" fontId="2" fillId="0" borderId="0" xfId="0" applyFont="1" applyFill="1"/>
    <xf numFmtId="0" fontId="0" fillId="5" borderId="2" xfId="0" applyFill="1" applyBorder="1"/>
    <xf numFmtId="0" fontId="0" fillId="0" borderId="2" xfId="0" applyBorder="1"/>
    <xf numFmtId="0" fontId="0" fillId="6" borderId="2" xfId="0" applyFill="1" applyBorder="1"/>
    <xf numFmtId="0" fontId="5" fillId="0" borderId="2" xfId="0" applyFont="1" applyBorder="1"/>
    <xf numFmtId="0" fontId="5" fillId="5" borderId="2" xfId="0" applyFont="1" applyFill="1" applyBorder="1"/>
    <xf numFmtId="14" fontId="0" fillId="0" borderId="2" xfId="0" applyNumberFormat="1" applyBorder="1"/>
    <xf numFmtId="0" fontId="10" fillId="5" borderId="2" xfId="0" applyFont="1" applyFill="1" applyBorder="1" applyAlignment="1">
      <alignment horizontal="center" wrapText="1"/>
    </xf>
    <xf numFmtId="0" fontId="9" fillId="0" borderId="0" xfId="0" applyFont="1" applyFill="1"/>
    <xf numFmtId="0" fontId="9" fillId="5" borderId="0" xfId="0" applyFont="1" applyFill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0" fontId="14" fillId="5" borderId="2" xfId="0" applyFont="1" applyFill="1" applyBorder="1" applyAlignment="1">
      <alignment horizontal="center" wrapText="1"/>
    </xf>
    <xf numFmtId="0" fontId="9" fillId="5" borderId="0" xfId="1" applyFont="1" applyFill="1" applyBorder="1" applyAlignment="1">
      <alignment wrapText="1"/>
    </xf>
    <xf numFmtId="0" fontId="9" fillId="5" borderId="0" xfId="1" applyFont="1" applyFill="1" applyBorder="1" applyAlignment="1">
      <alignment horizontal="center" wrapText="1"/>
    </xf>
    <xf numFmtId="164" fontId="15" fillId="7" borderId="2" xfId="2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3" fillId="0" borderId="0" xfId="0" applyFont="1"/>
    <xf numFmtId="0" fontId="9" fillId="4" borderId="0" xfId="0" applyFont="1" applyFill="1"/>
    <xf numFmtId="0" fontId="9" fillId="8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11" fillId="0" borderId="4" xfId="0" applyFont="1" applyFill="1" applyBorder="1"/>
    <xf numFmtId="0" fontId="9" fillId="0" borderId="0" xfId="0" applyFont="1" applyFill="1" applyBorder="1" applyAlignment="1">
      <alignment horizontal="center"/>
    </xf>
    <xf numFmtId="0" fontId="9" fillId="5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16" fillId="5" borderId="2" xfId="0" applyFont="1" applyFill="1" applyBorder="1" applyAlignment="1">
      <alignment horizontal="center" textRotation="90" wrapText="1"/>
    </xf>
    <xf numFmtId="0" fontId="18" fillId="0" borderId="0" xfId="0" applyFont="1" applyFill="1"/>
    <xf numFmtId="0" fontId="9" fillId="5" borderId="0" xfId="0" applyFont="1" applyFill="1" applyAlignment="1">
      <alignment horizontal="left" wrapText="1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Fill="1" applyBorder="1"/>
    <xf numFmtId="0" fontId="20" fillId="0" borderId="0" xfId="8" applyFont="1" applyFill="1" applyBorder="1" applyAlignment="1">
      <alignment wrapText="1"/>
    </xf>
    <xf numFmtId="0" fontId="9" fillId="0" borderId="0" xfId="8" applyFont="1" applyFill="1" applyBorder="1" applyAlignment="1">
      <alignment wrapText="1"/>
    </xf>
    <xf numFmtId="0" fontId="9" fillId="0" borderId="0" xfId="0" applyFont="1" applyFill="1" applyBorder="1" applyAlignment="1">
      <alignment vertical="top" wrapText="1"/>
    </xf>
    <xf numFmtId="0" fontId="9" fillId="6" borderId="0" xfId="0" applyFont="1" applyFill="1"/>
    <xf numFmtId="0" fontId="13" fillId="6" borderId="0" xfId="0" applyFont="1" applyFill="1"/>
    <xf numFmtId="0" fontId="17" fillId="5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ont="1"/>
    <xf numFmtId="0" fontId="9" fillId="0" borderId="0" xfId="0" applyFont="1" applyFill="1"/>
    <xf numFmtId="164" fontId="15" fillId="7" borderId="2" xfId="2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1" fillId="0" borderId="4" xfId="0" applyFont="1" applyFill="1" applyBorder="1"/>
    <xf numFmtId="0" fontId="13" fillId="0" borderId="0" xfId="0" applyFont="1" applyAlignment="1">
      <alignment horizontal="left"/>
    </xf>
    <xf numFmtId="0" fontId="9" fillId="0" borderId="0" xfId="0" applyFont="1" applyFill="1" applyAlignment="1">
      <alignment horizontal="right"/>
    </xf>
    <xf numFmtId="0" fontId="17" fillId="0" borderId="0" xfId="0" applyFont="1" applyFill="1"/>
    <xf numFmtId="0" fontId="9" fillId="0" borderId="0" xfId="0" applyFont="1" applyFill="1" applyAlignment="1"/>
    <xf numFmtId="0" fontId="0" fillId="0" borderId="0" xfId="0"/>
    <xf numFmtId="0" fontId="15" fillId="0" borderId="0" xfId="0" applyFont="1"/>
    <xf numFmtId="0" fontId="16" fillId="5" borderId="4" xfId="0" applyFont="1" applyFill="1" applyBorder="1" applyAlignment="1">
      <alignment horizontal="center" textRotation="90" wrapText="1"/>
    </xf>
    <xf numFmtId="0" fontId="17" fillId="0" borderId="4" xfId="0" applyFont="1" applyFill="1" applyBorder="1" applyAlignment="1">
      <alignment horizontal="left"/>
    </xf>
    <xf numFmtId="0" fontId="13" fillId="5" borderId="2" xfId="0" applyFont="1" applyFill="1" applyBorder="1" applyAlignment="1">
      <alignment horizontal="center"/>
    </xf>
    <xf numFmtId="0" fontId="13" fillId="5" borderId="2" xfId="0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/>
    <xf numFmtId="0" fontId="13" fillId="5" borderId="7" xfId="0" applyFont="1" applyFill="1" applyBorder="1" applyAlignment="1">
      <alignment horizontal="center"/>
    </xf>
    <xf numFmtId="3" fontId="23" fillId="0" borderId="0" xfId="0" applyNumberFormat="1" applyFont="1" applyFill="1" applyAlignment="1">
      <alignment horizontal="center"/>
    </xf>
    <xf numFmtId="0" fontId="0" fillId="0" borderId="0" xfId="0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2" fillId="3" borderId="8" xfId="0" applyFont="1" applyFill="1" applyBorder="1"/>
    <xf numFmtId="0" fontId="19" fillId="0" borderId="0" xfId="8" applyAlignment="1">
      <alignment horizontal="center" vertical="center"/>
    </xf>
    <xf numFmtId="0" fontId="19" fillId="0" borderId="0" xfId="10"/>
    <xf numFmtId="0" fontId="9" fillId="0" borderId="5" xfId="0" applyFont="1" applyFill="1" applyBorder="1"/>
    <xf numFmtId="0" fontId="20" fillId="0" borderId="0" xfId="10" applyFont="1" applyFill="1" applyBorder="1" applyAlignment="1">
      <alignment wrapText="1"/>
    </xf>
    <xf numFmtId="0" fontId="21" fillId="0" borderId="0" xfId="9" applyFont="1" applyFill="1" applyBorder="1" applyAlignment="1"/>
    <xf numFmtId="0" fontId="24" fillId="0" borderId="0" xfId="0" applyFont="1" applyFill="1" applyAlignment="1">
      <alignment horizontal="center"/>
    </xf>
    <xf numFmtId="0" fontId="9" fillId="9" borderId="0" xfId="0" applyFont="1" applyFill="1"/>
    <xf numFmtId="0" fontId="9" fillId="9" borderId="0" xfId="0" applyNumberFormat="1" applyFont="1" applyFill="1" applyAlignment="1">
      <alignment horizontal="center"/>
    </xf>
    <xf numFmtId="0" fontId="9" fillId="0" borderId="0" xfId="0" applyFont="1" applyFill="1" applyBorder="1" applyAlignment="1"/>
    <xf numFmtId="0" fontId="20" fillId="0" borderId="5" xfId="10" applyFont="1" applyFill="1" applyBorder="1" applyAlignment="1">
      <alignment wrapText="1"/>
    </xf>
    <xf numFmtId="0" fontId="9" fillId="9" borderId="0" xfId="0" applyFont="1" applyFill="1" applyAlignment="1">
      <alignment horizontal="center"/>
    </xf>
    <xf numFmtId="0" fontId="9" fillId="9" borderId="0" xfId="0" applyFont="1" applyFill="1" applyBorder="1"/>
    <xf numFmtId="0" fontId="23" fillId="9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9" fillId="9" borderId="0" xfId="0" applyFont="1" applyFill="1" applyAlignment="1"/>
    <xf numFmtId="0" fontId="20" fillId="0" borderId="0" xfId="9" applyFont="1" applyFill="1" applyBorder="1" applyAlignment="1"/>
    <xf numFmtId="0" fontId="13" fillId="0" borderId="5" xfId="0" applyFont="1" applyBorder="1"/>
    <xf numFmtId="0" fontId="15" fillId="0" borderId="6" xfId="0" applyFont="1" applyBorder="1"/>
  </cellXfs>
  <cellStyles count="11">
    <cellStyle name="Check Cell" xfId="1" builtinId="23"/>
    <cellStyle name="Excel Built-in Normal" xfId="2"/>
    <cellStyle name="Heading" xfId="4"/>
    <cellStyle name="Heading1" xfId="5"/>
    <cellStyle name="Normal" xfId="0" builtinId="0"/>
    <cellStyle name="Normal 2" xfId="3"/>
    <cellStyle name="Normal_Metric Calc Types" xfId="8"/>
    <cellStyle name="Normal_Sheet1" xfId="10"/>
    <cellStyle name="Normal_Sheet1_1" xfId="9"/>
    <cellStyle name="Result" xfId="6"/>
    <cellStyle name="Result2" xfId="7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EZ470"/>
  <sheetViews>
    <sheetView tabSelected="1" zoomScaleNormal="100" workbookViewId="0">
      <pane xSplit="5" ySplit="1" topLeftCell="R460" activePane="bottomRight" state="frozen"/>
      <selection pane="topRight" activeCell="F1" sqref="F1"/>
      <selection pane="bottomLeft" activeCell="A4" sqref="A4"/>
      <selection pane="bottomRight" activeCell="AB475" sqref="AB475"/>
    </sheetView>
  </sheetViews>
  <sheetFormatPr defaultColWidth="9.109375" defaultRowHeight="16.8" x14ac:dyDescent="0.4"/>
  <cols>
    <col min="1" max="1" width="16.33203125" style="18" customWidth="1"/>
    <col min="2" max="2" width="7" style="18" customWidth="1"/>
    <col min="3" max="3" width="2.6640625" style="34" customWidth="1"/>
    <col min="4" max="4" width="10.109375" style="18" customWidth="1"/>
    <col min="5" max="5" width="32.6640625" style="9" customWidth="1"/>
    <col min="6" max="6" width="30" style="9" customWidth="1"/>
    <col min="7" max="7" width="45.33203125" style="9" customWidth="1"/>
    <col min="8" max="8" width="16.6640625" style="74" customWidth="1"/>
    <col min="9" max="9" width="16.109375" style="37" bestFit="1" customWidth="1"/>
    <col min="10" max="10" width="12.6640625" style="47" bestFit="1" customWidth="1"/>
    <col min="11" max="11" width="12.6640625" style="37" customWidth="1"/>
    <col min="12" max="12" width="12" style="9" customWidth="1"/>
    <col min="13" max="13" width="13.44140625" style="18" customWidth="1"/>
    <col min="14" max="14" width="11.44140625" style="18" customWidth="1"/>
    <col min="15" max="15" width="7.88671875" style="18" customWidth="1"/>
    <col min="16" max="16" width="9.33203125" style="18" customWidth="1"/>
    <col min="17" max="17" width="9.5546875" style="18" customWidth="1"/>
    <col min="18" max="21" width="10.6640625" style="18" customWidth="1"/>
    <col min="22" max="22" width="17.6640625" style="18" customWidth="1"/>
    <col min="23" max="23" width="16.88671875" style="18" bestFit="1" customWidth="1"/>
    <col min="24" max="28" width="6.5546875" style="9" customWidth="1"/>
    <col min="29" max="29" width="14" style="9" bestFit="1" customWidth="1"/>
    <col min="30" max="30" width="15" style="9" bestFit="1" customWidth="1"/>
    <col min="31" max="33" width="12.6640625" style="9" customWidth="1"/>
    <col min="34" max="35" width="12.6640625" style="18" customWidth="1"/>
    <col min="36" max="40" width="4.21875" style="18" customWidth="1"/>
    <col min="41" max="41" width="12.6640625" style="18" customWidth="1"/>
    <col min="42" max="42" width="120.6640625" style="38" customWidth="1"/>
    <col min="43" max="43" width="10.88671875" style="38" customWidth="1"/>
    <col min="44" max="44" width="10.88671875" style="53" customWidth="1"/>
    <col min="45" max="45" width="8.6640625" style="21" customWidth="1"/>
    <col min="46" max="46" width="4.6640625" style="22" customWidth="1"/>
    <col min="47" max="47" width="8.6640625" style="21" customWidth="1"/>
    <col min="48" max="48" width="4.6640625" style="22" customWidth="1"/>
    <col min="49" max="49" width="8.6640625" style="18" customWidth="1"/>
    <col min="50" max="50" width="4.6640625" style="18" customWidth="1"/>
    <col min="51" max="51" width="8.6640625" style="18" customWidth="1"/>
    <col min="52" max="52" width="4.6640625" style="18" customWidth="1"/>
    <col min="53" max="53" width="8.6640625" style="18" customWidth="1"/>
    <col min="54" max="54" width="4.6640625" style="18" customWidth="1"/>
    <col min="55" max="55" width="8.6640625" style="18" customWidth="1"/>
    <col min="56" max="56" width="4.6640625" style="18" customWidth="1"/>
    <col min="57" max="57" width="8.6640625" style="18" customWidth="1"/>
    <col min="58" max="58" width="4.6640625" style="18" customWidth="1"/>
    <col min="59" max="59" width="8.6640625" style="18" customWidth="1"/>
    <col min="60" max="60" width="4.6640625" style="18" customWidth="1"/>
    <col min="61" max="61" width="8.6640625" style="18" customWidth="1"/>
    <col min="62" max="62" width="4.6640625" style="18" customWidth="1"/>
    <col min="63" max="63" width="8.6640625" style="18" customWidth="1"/>
    <col min="64" max="64" width="4.6640625" style="18" customWidth="1"/>
    <col min="65" max="65" width="8.6640625" style="18" customWidth="1"/>
    <col min="66" max="66" width="4.6640625" style="18" customWidth="1"/>
    <col min="67" max="67" width="8.6640625" style="18" customWidth="1"/>
    <col min="68" max="68" width="4.6640625" style="18" customWidth="1"/>
    <col min="69" max="69" width="8.6640625" style="18" customWidth="1"/>
    <col min="70" max="70" width="4.6640625" style="18" customWidth="1"/>
    <col min="71" max="71" width="8.6640625" style="18" customWidth="1"/>
    <col min="72" max="72" width="4.6640625" style="18" customWidth="1"/>
    <col min="73" max="73" width="8.6640625" style="18" customWidth="1"/>
    <col min="74" max="74" width="4.6640625" style="18" customWidth="1"/>
    <col min="75" max="75" width="8.6640625" style="18" customWidth="1"/>
    <col min="76" max="76" width="4.6640625" style="18" customWidth="1"/>
    <col min="77" max="77" width="8.6640625" style="18" customWidth="1"/>
    <col min="78" max="78" width="4.6640625" style="18" customWidth="1"/>
    <col min="79" max="79" width="8.6640625" style="18" customWidth="1"/>
    <col min="80" max="80" width="4.6640625" style="18" customWidth="1"/>
    <col min="81" max="81" width="8.6640625" style="18" customWidth="1"/>
    <col min="82" max="82" width="4.6640625" style="18" customWidth="1"/>
    <col min="83" max="83" width="8.6640625" style="18" customWidth="1"/>
    <col min="84" max="84" width="4.6640625" style="18" customWidth="1"/>
    <col min="85" max="85" width="8.6640625" style="18" customWidth="1"/>
    <col min="86" max="86" width="4.6640625" style="18" customWidth="1"/>
    <col min="87" max="87" width="8.6640625" style="18" customWidth="1"/>
    <col min="88" max="88" width="4.6640625" style="18" customWidth="1"/>
    <col min="89" max="89" width="8.6640625" style="18" customWidth="1"/>
    <col min="90" max="90" width="4.6640625" style="18" customWidth="1"/>
    <col min="91" max="91" width="8.6640625" style="18" customWidth="1"/>
    <col min="92" max="92" width="4.6640625" style="18" customWidth="1"/>
    <col min="93" max="93" width="8.6640625" style="18" customWidth="1"/>
    <col min="94" max="94" width="4.6640625" style="18" customWidth="1"/>
    <col min="95" max="95" width="8.6640625" style="18" customWidth="1"/>
    <col min="96" max="96" width="4.6640625" style="18" customWidth="1"/>
    <col min="97" max="97" width="8.6640625" style="18" customWidth="1"/>
    <col min="98" max="98" width="4.6640625" style="18" customWidth="1"/>
    <col min="99" max="99" width="8.6640625" style="18" customWidth="1"/>
    <col min="100" max="100" width="4.6640625" style="18" customWidth="1"/>
    <col min="101" max="101" width="8.6640625" style="18" customWidth="1"/>
    <col min="102" max="102" width="4.6640625" style="18" customWidth="1"/>
    <col min="103" max="103" width="8.6640625" style="18" customWidth="1"/>
    <col min="104" max="104" width="4.6640625" style="18" customWidth="1"/>
    <col min="105" max="105" width="8.6640625" style="18" customWidth="1"/>
    <col min="106" max="106" width="4.6640625" style="18" customWidth="1"/>
    <col min="107" max="107" width="8.6640625" style="18" customWidth="1"/>
    <col min="108" max="108" width="4.6640625" style="18" customWidth="1"/>
    <col min="109" max="109" width="5.33203125" style="53" customWidth="1"/>
    <col min="110" max="110" width="20.6640625" style="27" customWidth="1"/>
    <col min="111" max="16384" width="9.109375" style="9"/>
  </cols>
  <sheetData>
    <row r="1" spans="1:156" s="30" customFormat="1" ht="83.4" customHeight="1" x14ac:dyDescent="0.4">
      <c r="A1" s="10" t="s">
        <v>808</v>
      </c>
      <c r="B1" s="10" t="s">
        <v>29</v>
      </c>
      <c r="C1" s="33" t="s">
        <v>30</v>
      </c>
      <c r="D1" s="10" t="s">
        <v>31</v>
      </c>
      <c r="E1" s="29" t="s">
        <v>32</v>
      </c>
      <c r="F1" s="29" t="s">
        <v>33</v>
      </c>
      <c r="G1" s="29" t="s">
        <v>34</v>
      </c>
      <c r="H1" s="29" t="s">
        <v>1878</v>
      </c>
      <c r="I1" s="29" t="s">
        <v>1427</v>
      </c>
      <c r="J1" s="46" t="s">
        <v>1428</v>
      </c>
      <c r="K1" s="29" t="s">
        <v>1429</v>
      </c>
      <c r="L1" s="29" t="s">
        <v>35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766</v>
      </c>
      <c r="S1" s="10" t="s">
        <v>767</v>
      </c>
      <c r="T1" s="10" t="s">
        <v>765</v>
      </c>
      <c r="U1" s="10" t="s">
        <v>768</v>
      </c>
      <c r="V1" s="10" t="s">
        <v>41</v>
      </c>
      <c r="W1" s="10" t="s">
        <v>42</v>
      </c>
      <c r="X1" s="11" t="s">
        <v>793</v>
      </c>
      <c r="Y1" s="12" t="s">
        <v>794</v>
      </c>
      <c r="Z1" s="11" t="s">
        <v>795</v>
      </c>
      <c r="AA1" s="12" t="s">
        <v>796</v>
      </c>
      <c r="AB1" s="29" t="s">
        <v>43</v>
      </c>
      <c r="AC1" s="29" t="s">
        <v>44</v>
      </c>
      <c r="AD1" s="29" t="s">
        <v>45</v>
      </c>
      <c r="AE1" s="13" t="s">
        <v>778</v>
      </c>
      <c r="AF1" s="13" t="s">
        <v>779</v>
      </c>
      <c r="AG1" s="13" t="s">
        <v>780</v>
      </c>
      <c r="AH1" s="14" t="s">
        <v>769</v>
      </c>
      <c r="AI1" s="14" t="s">
        <v>770</v>
      </c>
      <c r="AJ1" s="14" t="s">
        <v>771</v>
      </c>
      <c r="AK1" s="14" t="s">
        <v>781</v>
      </c>
      <c r="AL1" s="14" t="s">
        <v>782</v>
      </c>
      <c r="AM1" s="14" t="s">
        <v>772</v>
      </c>
      <c r="AN1" s="14" t="s">
        <v>773</v>
      </c>
      <c r="AO1" s="14" t="s">
        <v>774</v>
      </c>
      <c r="AP1" s="14" t="s">
        <v>1432</v>
      </c>
      <c r="AQ1" s="14" t="s">
        <v>1433</v>
      </c>
      <c r="AR1" s="14" t="s">
        <v>1596</v>
      </c>
      <c r="AS1" s="8" t="s">
        <v>805</v>
      </c>
      <c r="AT1" s="31" t="s">
        <v>807</v>
      </c>
      <c r="AU1" s="8" t="s">
        <v>806</v>
      </c>
      <c r="AV1" s="31" t="s">
        <v>807</v>
      </c>
      <c r="AW1" s="8" t="s">
        <v>805</v>
      </c>
      <c r="AX1" s="31" t="s">
        <v>807</v>
      </c>
      <c r="AY1" s="8" t="s">
        <v>806</v>
      </c>
      <c r="AZ1" s="31" t="s">
        <v>807</v>
      </c>
      <c r="BA1" s="8" t="s">
        <v>805</v>
      </c>
      <c r="BB1" s="31" t="s">
        <v>807</v>
      </c>
      <c r="BC1" s="8" t="s">
        <v>806</v>
      </c>
      <c r="BD1" s="31" t="s">
        <v>807</v>
      </c>
      <c r="BE1" s="8" t="s">
        <v>805</v>
      </c>
      <c r="BF1" s="31" t="s">
        <v>807</v>
      </c>
      <c r="BG1" s="8" t="s">
        <v>806</v>
      </c>
      <c r="BH1" s="31" t="s">
        <v>807</v>
      </c>
      <c r="BI1" s="8" t="s">
        <v>805</v>
      </c>
      <c r="BJ1" s="31" t="s">
        <v>807</v>
      </c>
      <c r="BK1" s="8" t="s">
        <v>806</v>
      </c>
      <c r="BL1" s="31" t="s">
        <v>807</v>
      </c>
      <c r="BM1" s="8" t="s">
        <v>805</v>
      </c>
      <c r="BN1" s="31" t="s">
        <v>807</v>
      </c>
      <c r="BO1" s="8" t="s">
        <v>806</v>
      </c>
      <c r="BP1" s="31" t="s">
        <v>807</v>
      </c>
      <c r="BQ1" s="8" t="s">
        <v>805</v>
      </c>
      <c r="BR1" s="31" t="s">
        <v>807</v>
      </c>
      <c r="BS1" s="8" t="s">
        <v>806</v>
      </c>
      <c r="BT1" s="31" t="s">
        <v>807</v>
      </c>
      <c r="BU1" s="8" t="s">
        <v>805</v>
      </c>
      <c r="BV1" s="31" t="s">
        <v>807</v>
      </c>
      <c r="BW1" s="8" t="s">
        <v>806</v>
      </c>
      <c r="BX1" s="31" t="s">
        <v>807</v>
      </c>
      <c r="BY1" s="8" t="s">
        <v>805</v>
      </c>
      <c r="BZ1" s="31" t="s">
        <v>807</v>
      </c>
      <c r="CA1" s="8" t="s">
        <v>806</v>
      </c>
      <c r="CB1" s="31" t="s">
        <v>807</v>
      </c>
      <c r="CC1" s="8" t="s">
        <v>805</v>
      </c>
      <c r="CD1" s="31" t="s">
        <v>807</v>
      </c>
      <c r="CE1" s="8" t="s">
        <v>806</v>
      </c>
      <c r="CF1" s="31" t="s">
        <v>807</v>
      </c>
      <c r="CG1" s="8" t="s">
        <v>805</v>
      </c>
      <c r="CH1" s="31" t="s">
        <v>807</v>
      </c>
      <c r="CI1" s="8" t="s">
        <v>806</v>
      </c>
      <c r="CJ1" s="31" t="s">
        <v>807</v>
      </c>
      <c r="CK1" s="8" t="s">
        <v>805</v>
      </c>
      <c r="CL1" s="31" t="s">
        <v>807</v>
      </c>
      <c r="CM1" s="8" t="s">
        <v>806</v>
      </c>
      <c r="CN1" s="31" t="s">
        <v>807</v>
      </c>
      <c r="CO1" s="8" t="s">
        <v>805</v>
      </c>
      <c r="CP1" s="31" t="s">
        <v>807</v>
      </c>
      <c r="CQ1" s="8" t="s">
        <v>806</v>
      </c>
      <c r="CR1" s="31" t="s">
        <v>807</v>
      </c>
      <c r="CS1" s="8" t="s">
        <v>805</v>
      </c>
      <c r="CT1" s="31" t="s">
        <v>807</v>
      </c>
      <c r="CU1" s="8" t="s">
        <v>806</v>
      </c>
      <c r="CV1" s="31" t="s">
        <v>807</v>
      </c>
      <c r="CW1" s="8" t="s">
        <v>805</v>
      </c>
      <c r="CX1" s="31" t="s">
        <v>807</v>
      </c>
      <c r="CY1" s="8" t="s">
        <v>806</v>
      </c>
      <c r="CZ1" s="31" t="s">
        <v>807</v>
      </c>
      <c r="DA1" s="8" t="s">
        <v>805</v>
      </c>
      <c r="DB1" s="31" t="s">
        <v>807</v>
      </c>
      <c r="DC1" s="8" t="s">
        <v>806</v>
      </c>
      <c r="DD1" s="31" t="s">
        <v>807</v>
      </c>
      <c r="DE1" s="63"/>
      <c r="DF1" s="26"/>
    </row>
    <row r="2" spans="1:156" ht="83.4" customHeight="1" x14ac:dyDescent="0.4">
      <c r="A2" s="38">
        <v>472</v>
      </c>
      <c r="B2" s="18">
        <v>6</v>
      </c>
      <c r="C2" s="57" t="str">
        <f t="shared" ref="C2:C7" si="0">"MetricStreamTemp." &amp; G2</f>
        <v>MetricStreamTemp.CountWeeklyMaxTempGT12C</v>
      </c>
      <c r="D2" s="18">
        <v>6</v>
      </c>
      <c r="E2" s="9" t="s">
        <v>1708</v>
      </c>
      <c r="F2" s="9" t="s">
        <v>1708</v>
      </c>
      <c r="G2" s="37" t="s">
        <v>1277</v>
      </c>
      <c r="I2" s="44"/>
      <c r="J2" s="47" t="str">
        <f>IF(I2="","",VLOOKUP(I2,MetricCalcGroups!A:D,3, FALSE))</f>
        <v/>
      </c>
      <c r="L2" s="9" t="s">
        <v>78</v>
      </c>
      <c r="M2" s="18">
        <v>2</v>
      </c>
      <c r="N2" s="18" t="s">
        <v>78</v>
      </c>
      <c r="O2" s="18">
        <v>0</v>
      </c>
      <c r="P2" s="18" t="s">
        <v>78</v>
      </c>
      <c r="Q2" s="18">
        <v>13</v>
      </c>
      <c r="R2" s="18">
        <v>0</v>
      </c>
      <c r="S2" s="88">
        <v>42</v>
      </c>
      <c r="T2" s="18">
        <v>0</v>
      </c>
      <c r="U2" s="88">
        <v>42</v>
      </c>
      <c r="V2" s="78">
        <v>195</v>
      </c>
      <c r="W2" s="18">
        <v>10</v>
      </c>
      <c r="X2" s="15">
        <v>2011</v>
      </c>
      <c r="Y2" s="16">
        <f>IF(X2&lt;&gt;"",VLOOKUP(X2,ProgramIterations!D:E,2,FALSE),"NULL")</f>
        <v>1</v>
      </c>
      <c r="Z2" s="15"/>
      <c r="AA2" s="16" t="str">
        <f>IF(Z2&lt;&gt;"",VLOOKUP(Z2,ProgramIterations!D:E,2,FALSE),"NULL")</f>
        <v>NULL</v>
      </c>
      <c r="AB2" s="9" t="s">
        <v>78</v>
      </c>
      <c r="AC2" s="9">
        <v>75</v>
      </c>
      <c r="AD2" s="36">
        <v>1</v>
      </c>
      <c r="AE2" s="9">
        <v>1</v>
      </c>
      <c r="AF2" s="9">
        <v>1</v>
      </c>
      <c r="AG2" s="9">
        <v>0</v>
      </c>
      <c r="AH2" s="85">
        <v>1</v>
      </c>
      <c r="AI2" s="17">
        <f t="shared" ref="AI2:AI7" si="1">AD2</f>
        <v>1</v>
      </c>
      <c r="AJ2" s="18">
        <v>0</v>
      </c>
      <c r="AK2" s="17">
        <f t="shared" ref="AK2:AK7" si="2">AI2</f>
        <v>1</v>
      </c>
      <c r="AL2" s="17">
        <f t="shared" ref="AL2:AL7" si="3">AI2</f>
        <v>1</v>
      </c>
      <c r="AM2" s="18">
        <v>0</v>
      </c>
      <c r="AN2" s="18">
        <v>0</v>
      </c>
      <c r="AO2" s="84">
        <v>0</v>
      </c>
      <c r="AP2" s="40"/>
      <c r="AQ2" s="37">
        <v>0</v>
      </c>
      <c r="AR2" s="49">
        <v>0</v>
      </c>
      <c r="AS2" s="23">
        <v>2011</v>
      </c>
      <c r="AT2" s="24">
        <f>IF(AS2="","",VLOOKUP(AS2,ProgramIterations!$D:$E,2,FALSE))</f>
        <v>1</v>
      </c>
      <c r="AU2" s="23"/>
      <c r="AV2" s="24" t="str">
        <f>IF(AU2="","",VLOOKUP(AU2,ProgramIterations!$D:$E,2,FALSE))</f>
        <v/>
      </c>
      <c r="AW2" s="23">
        <v>2012</v>
      </c>
      <c r="AX2" s="24">
        <f>IF(AW2="","",VLOOKUP(AW2,ProgramIterations!$D:$E,2,FALSE))</f>
        <v>2</v>
      </c>
      <c r="AY2" s="23"/>
      <c r="AZ2" s="24" t="str">
        <f>IF(AY2="","",VLOOKUP(AY2,ProgramIterations!$D:$E,2,FALSE))</f>
        <v/>
      </c>
      <c r="BA2" s="23">
        <v>2013</v>
      </c>
      <c r="BB2" s="24">
        <f>IF(BA2="","",VLOOKUP(BA2,ProgramIterations!$D:$E,2,FALSE))</f>
        <v>3</v>
      </c>
      <c r="BC2" s="23"/>
      <c r="BD2" s="24" t="str">
        <f>IF(BC2="","",VLOOKUP(BC2,ProgramIterations!$D:$E,2,FALSE))</f>
        <v/>
      </c>
      <c r="BE2" s="23"/>
      <c r="BF2" s="24" t="str">
        <f>IF(BE2="","",VLOOKUP(BE2,ProgramIterations!$D:$E,2,FALSE))</f>
        <v/>
      </c>
      <c r="BG2" s="23"/>
      <c r="BH2" s="24" t="str">
        <f>IF(BG2="","",VLOOKUP(BG2,ProgramIterations!$D:$E,2,FALSE))</f>
        <v/>
      </c>
      <c r="BI2" s="23"/>
      <c r="BJ2" s="24" t="str">
        <f>IF(BI2="","",VLOOKUP(BI2,ProgramIterations!$D:$E,2,FALSE))</f>
        <v/>
      </c>
      <c r="BK2" s="23"/>
      <c r="BL2" s="24" t="str">
        <f>IF(BK2="","",VLOOKUP(BK2,ProgramIterations!$D:$E,2,FALSE))</f>
        <v/>
      </c>
      <c r="BM2" s="23"/>
      <c r="BN2" s="24" t="str">
        <f>IF(BM2="","",VLOOKUP(BM2,ProgramIterations!$D:$E,2,FALSE))</f>
        <v/>
      </c>
      <c r="BO2" s="23"/>
      <c r="BP2" s="24" t="str">
        <f>IF(BO2="","",VLOOKUP(BO2,ProgramIterations!$D:$E,2,FALSE))</f>
        <v/>
      </c>
      <c r="BQ2" s="23"/>
      <c r="BR2" s="24" t="str">
        <f>IF(BQ2="","",VLOOKUP(BQ2,ProgramIterations!$D:$E,2,FALSE))</f>
        <v/>
      </c>
      <c r="BS2" s="23"/>
      <c r="BT2" s="24" t="str">
        <f>IF(BS2="","",VLOOKUP(BS2,ProgramIterations!$D:$E,2,FALSE))</f>
        <v/>
      </c>
      <c r="BU2" s="23"/>
      <c r="BV2" s="24" t="str">
        <f>IF(BU2="","",VLOOKUP(BU2,ProgramIterations!$D:$E,2,FALSE))</f>
        <v/>
      </c>
      <c r="BW2" s="23"/>
      <c r="BX2" s="24" t="str">
        <f>IF(BW2="","",VLOOKUP(BW2,ProgramIterations!$D:$E,2,FALSE))</f>
        <v/>
      </c>
      <c r="BY2" s="23">
        <v>2014</v>
      </c>
      <c r="BZ2" s="24">
        <f>IF(BY2="","",VLOOKUP(BY2,ProgramIterations!$D:$E,2,FALSE))</f>
        <v>4</v>
      </c>
      <c r="CA2" s="23"/>
      <c r="CB2" s="24" t="str">
        <f>IF(CA2="","",VLOOKUP(CA2,ProgramIterations!$D:$E,2,FALSE))</f>
        <v/>
      </c>
      <c r="CC2" s="23">
        <v>2014</v>
      </c>
      <c r="CD2" s="24">
        <f>IF(CC2="","",VLOOKUP(CC2,ProgramIterations!$D:$E,2,FALSE))</f>
        <v>4</v>
      </c>
      <c r="CE2" s="23"/>
      <c r="CF2" s="24" t="str">
        <f>IF(CE2="","",VLOOKUP(CE2,ProgramIterations!$D:$E,2,FALSE))</f>
        <v/>
      </c>
      <c r="CG2" s="23"/>
      <c r="CH2" s="24" t="str">
        <f>IF(CG2="","",VLOOKUP(CG2,ProgramIterations!$D:$E,2,FALSE))</f>
        <v/>
      </c>
      <c r="CI2" s="23"/>
      <c r="CJ2" s="24" t="str">
        <f>IF(CI2="","",VLOOKUP(CI2,ProgramIterations!$D:$E,2,FALSE))</f>
        <v/>
      </c>
      <c r="CK2" s="23"/>
      <c r="CL2" s="24" t="str">
        <f>IF(CK2="","",VLOOKUP(CK2,ProgramIterations!$D:$E,2,FALSE))</f>
        <v/>
      </c>
      <c r="CM2" s="23"/>
      <c r="CN2" s="24" t="str">
        <f>IF(CM2="","",VLOOKUP(CM2,ProgramIterations!$D:$E,2,FALSE))</f>
        <v/>
      </c>
      <c r="CO2" s="23"/>
      <c r="CP2" s="24" t="str">
        <f>IF(CO2="","",VLOOKUP(CO2,ProgramIterations!$D:$E,2,FALSE))</f>
        <v/>
      </c>
      <c r="CQ2" s="23"/>
      <c r="CR2" s="24" t="str">
        <f>IF(CQ2="","",VLOOKUP(CQ2,ProgramIterations!$D:$E,2,FALSE))</f>
        <v/>
      </c>
      <c r="CS2" s="23"/>
      <c r="CT2" s="24" t="str">
        <f>IF(CS2="","",VLOOKUP(CS2,ProgramIterations!$D:$E,2,FALSE))</f>
        <v/>
      </c>
      <c r="CU2" s="23"/>
      <c r="CV2" s="24" t="str">
        <f>IF(CU2="","",VLOOKUP(CU2,ProgramIterations!$D:$E,2,FALSE))</f>
        <v/>
      </c>
      <c r="CW2" s="23"/>
      <c r="CX2" s="24" t="str">
        <f>IF(CW2="","",VLOOKUP(CW2,ProgramIterations!$D:$E,2,FALSE))</f>
        <v/>
      </c>
      <c r="CY2" s="23"/>
      <c r="CZ2" s="24" t="str">
        <f>IF(CY2="","",VLOOKUP(CY2,ProgramIterations!$D:$E,2,FALSE))</f>
        <v/>
      </c>
      <c r="DA2" s="23"/>
      <c r="DB2" s="24" t="str">
        <f>IF(DA2="","",VLOOKUP(DA2,ProgramIterations!$D:$E,2,FALSE))</f>
        <v/>
      </c>
      <c r="DC2" s="23"/>
      <c r="DD2" s="25" t="str">
        <f>IF(DC2="","",VLOOKUP(DC2,ProgramIterations!$D:$E,2,FALSE))</f>
        <v/>
      </c>
      <c r="DE2" s="64" t="str">
        <f>CONCATENATE("ALTER TABLE dbo.",LEFT(C2,FIND(".",C2)-1)," ADD ",RIGHT(C2,LEN(C2)-FIND(".",C2))," ",VLOOKUP(M2,DataTypes!$A$2:$F$12,6),IF(VLOOKUP(M2,DataTypes!$A$2:$F$12,3)=1,CONCATENATE("(",N2,",",O2,")"),"")," NULL")</f>
        <v>ALTER TABLE dbo.MetricStreamTemp ADD CountWeeklyMaxTempGT12C int NULL</v>
      </c>
      <c r="DF2" s="56" t="e">
        <f>IF(A2 = "","",#REF! &amp; " SELECT MetricCalcTypeID = "&amp;A2&amp;", EngineID = "&amp;B2&amp;", Name='"&amp;C2&amp;"', DisplayGroupID = "&amp;D2&amp;", DisplayName='"&amp;E2&amp;"', DisplayNameShort = '"&amp;F2&amp;"', PropertyName = '"&amp;G2&amp;"', MethodID = "&amp;IF(H2="","NULL",H2)&amp; ", CalcGroupId = "&amp;IF(I2="","NULL",I2)&amp;", CalcGroupListItemID = " &amp;IF(K2="","NULL",K2)&amp;", Description = "&amp;IF(L2&lt;&gt;"NULL","'"&amp;SUBSTITUTE(L2,"'","''")&amp;"'","NULL")&amp;", DataTypeID = "&amp;M2&amp;",Precision = "&amp;N2&amp;", Scale = "&amp;O2&amp;", Length="&amp;P2&amp;", UOMID = "&amp;Q2&amp;", GlossaryTermID = "&amp;V2&amp;", DisplayOrderID = "&amp;W2&amp;", DomainValueListID = "&amp;AB2&amp;", WidthPixels = "&amp;AC2&amp;", IsDisplayable = "&amp;AD2&amp;", ShowGraphForWatershed= "&amp;AE2&amp;",ShowGraphForProgram="&amp;AF2&amp;",ShowGraphForVisit="&amp;AG2&amp;",IsPrivateInformation="&amp;AM2&amp;", IsCalculated="&amp;AN2&amp;",IsInternal="&amp;AO2&amp;", ExpectedValueMin = "&amp;IF(R2&lt;&gt;"",R2,"NULL")&amp;",  ExpectedValueMax = "&amp;IF(S2&lt;&gt;"",S2,"NULL")&amp;",  AcceptedValueMin = "&amp;IF(T2&lt;&gt;"",T2,"NULL")&amp;",   AcceptedValueMax  = "&amp;IF(U2&lt;&gt;"",U2,"NULL")&amp;", GraphAllowX="&amp;AH2&amp;", GraphAllowY="&amp;AI2&amp;", GraphAllowZ="&amp;AJ2&amp;", MapAllowSize="&amp;AK2&amp;", MapAllowColor = "&amp;AL2&amp;", RbtXpath = "&amp;IF(AP2&lt;&gt;"", "'"&amp;AP2&amp;"'", "NULL")&amp;", RbtIsRequired = "&amp;IF(AP2&lt;&gt;"", AQ2, "NULL")&amp;", MRMetric = "&amp;AR2&amp;
", Protocol1_ID = "&amp;IF(AS2="","NULL",#REF!)&amp;", Protocol1_IterationIDStart = "&amp;IF(AS2="","NULL",AT2)&amp;", Protocol1_IterationIDEnd = "&amp;IF(AU2="","NULL",AV2)&amp;
", Protocol2_ID = "&amp;IF(AW2="","NULL",#REF!)&amp;", Protocol2_IterationIDStart = "&amp;IF(AW2="","NULL",AX2)&amp;", Protocol2_IterationIDEnd = "&amp;IF(AY2="","NULL",AZ2)&amp;
", Protocol3_ID = "&amp;IF(BA2="","NULL",#REF!)&amp;", Protocol3_IterationIDStart = "&amp;IF(BA2="","NULL",BB2)&amp;", Protocol3_IterationIDEnd = "&amp;IF(BC2="","NULL",BD2)&amp;
", Protocol4_ID = "&amp;IF(BE2="","NULL",#REF!)&amp;", Protocol4_IterationIDStart = "&amp;IF(BE2="","NULL",BF2)&amp;", Protocol4_IterationIDEnd = "&amp;IF(BG2="","NULL",BH2)&amp;
", Protocol5_ID = "&amp;IF(BI2="","NULL",#REF!)&amp;", Protocol5_IterationIDStart = "&amp;IF(BI2="","NULL",BJ2)&amp;", Protocol5_IterationIDEnd = "&amp;IF(BK2="","NULL",BL2)&amp;
", Protocol6_ID = "&amp;IF(BM2="","NULL",#REF!)&amp;", Protocol6_IterationIDStart = "&amp;IF(BM2="","NULL",BN2)&amp;", Protocol6_IterationIDEnd = "&amp;IF(BO2="","NULL",BP2)&amp;
", Protocol7_ID = "&amp;IF(BQ2="","NULL",#REF!)&amp;", Protocol7_IterationIDStart = "&amp;IF(BQ2="","NULL",BR2)&amp;", Protocol7_IterationIDEnd = "&amp;IF(BS2="","NULL",BT2)&amp;
", Protocol8_ID = "&amp;IF(BU2="","NULL",#REF!)&amp;", Protocol8_IterationIDStart = "&amp;IF(BU2="","NULL",BV2)&amp;", Protocol8_IterationIDEnd = "&amp;IF(BW2="","NULL",BX2)&amp;
", Protocol9_ID = "&amp;IF(BY2="","NULL",#REF!)&amp;", Protocol9_IterationIDStart = "&amp;IF(BY2="","NULL",BZ2)&amp;", Protocol9_IterationIDEnd = "&amp;IF(CA2="","NULL",CB2)&amp;
", Protocol10_ID = "&amp;IF(CC2="","NULL",#REF!)&amp;", Protocol10_IterationIDStart = "&amp;IF(CC2="","NULL",CD2)&amp;", Protocol10_IterationIDEnd = "&amp;IF(CE2="","NULL",CF2)&amp;
", Protocol11_ID = "&amp;IF(CG2="","NULL",#REF!)&amp;", Protocol11_IterationIDStart = "&amp;IF(CG2="","NULL",CH2)&amp;", Protocol11_IterationIDEnd = "&amp;IF(CI2="","NULL",CJ2)&amp;
", Protocol12_ID = "&amp;IF(CK2="","NULL",#REF!)&amp;", Protocol12_IterationIDStart = "&amp;IF(CK2="","NULL",CL2)&amp;", Protocol12_IterationIDEnd = "&amp;IF(CM2="","NULL",CN2)&amp;
", Protocol13_ID = "&amp;IF(CO2="","NULL",#REF!)&amp;", Protocol13_IterationIDStart = "&amp;IF(CO2="","NULL",CP2)&amp;", Protocol13_IterationIDEnd = "&amp;IF(CQ2="","NULL",CR2)&amp;
", Protocol14_ID = "&amp;IF(CS2="","NULL",#REF!)&amp;", Protocol14_IterationIDStart = "&amp;IF(CS2="","NULL",CT2)&amp;", Protocol14_IterationIDEnd = "&amp;IF(CU2="","NULL",CV2)&amp;
", Protocol15_ID = "&amp;IF(CW2="","NULL",#REF!)&amp;", Protocol15_IterationIDStart = "&amp;IF(CW2="","NULL",CX2)&amp;", Protocol15_IterationIDEnd = "&amp;IF(CY2="","NULL",CZ2)&amp;
", Protocol16_ID = "&amp;IF(DA2="","NULL",#REF!)&amp;", Protocol16_IterationIDStart = "&amp;IF(DA2="","NULL",DB2)&amp;", Protocol16_IterationIDEnd = "&amp;IF(DC2="","NULL",DD2))</f>
        <v>#REF!</v>
      </c>
    </row>
    <row r="3" spans="1:156" x14ac:dyDescent="0.4">
      <c r="A3" s="38">
        <v>473</v>
      </c>
      <c r="B3" s="18">
        <v>6</v>
      </c>
      <c r="C3" s="57" t="str">
        <f t="shared" si="0"/>
        <v>MetricStreamTemp.CountWeeklyMaxTempGT13C</v>
      </c>
      <c r="D3" s="18">
        <v>6</v>
      </c>
      <c r="E3" s="49" t="s">
        <v>1709</v>
      </c>
      <c r="F3" s="9" t="s">
        <v>1709</v>
      </c>
      <c r="G3" s="37" t="s">
        <v>1278</v>
      </c>
      <c r="I3" s="44"/>
      <c r="J3" s="47" t="str">
        <f>IF(I3="","",VLOOKUP(I3,MetricCalcGroups!A:D,3, FALSE))</f>
        <v/>
      </c>
      <c r="L3" s="9" t="s">
        <v>78</v>
      </c>
      <c r="M3" s="18">
        <v>2</v>
      </c>
      <c r="N3" s="18" t="s">
        <v>78</v>
      </c>
      <c r="O3" s="18">
        <v>0</v>
      </c>
      <c r="P3" s="18" t="s">
        <v>78</v>
      </c>
      <c r="Q3" s="18">
        <v>13</v>
      </c>
      <c r="R3" s="18">
        <v>0</v>
      </c>
      <c r="S3" s="88">
        <v>42</v>
      </c>
      <c r="T3" s="18">
        <v>0</v>
      </c>
      <c r="U3" s="88">
        <v>42</v>
      </c>
      <c r="V3" s="78">
        <v>196</v>
      </c>
      <c r="W3" s="18">
        <v>20</v>
      </c>
      <c r="X3" s="15">
        <v>2011</v>
      </c>
      <c r="Y3" s="16">
        <f>IF(X3&lt;&gt;"",VLOOKUP(X3,ProgramIterations!D:E,2,FALSE),"NULL")</f>
        <v>1</v>
      </c>
      <c r="Z3" s="15"/>
      <c r="AA3" s="16" t="str">
        <f>IF(Z3&lt;&gt;"",VLOOKUP(Z3,ProgramIterations!D:E,2,FALSE),"NULL")</f>
        <v>NULL</v>
      </c>
      <c r="AB3" s="9" t="s">
        <v>78</v>
      </c>
      <c r="AC3" s="9">
        <v>75</v>
      </c>
      <c r="AD3" s="36">
        <v>1</v>
      </c>
      <c r="AE3" s="9">
        <v>1</v>
      </c>
      <c r="AF3" s="9">
        <v>1</v>
      </c>
      <c r="AG3" s="9">
        <v>0</v>
      </c>
      <c r="AH3" s="85">
        <v>1</v>
      </c>
      <c r="AI3" s="17">
        <f t="shared" si="1"/>
        <v>1</v>
      </c>
      <c r="AJ3" s="18">
        <v>0</v>
      </c>
      <c r="AK3" s="17">
        <f t="shared" si="2"/>
        <v>1</v>
      </c>
      <c r="AL3" s="17">
        <f t="shared" si="3"/>
        <v>1</v>
      </c>
      <c r="AM3" s="18">
        <v>0</v>
      </c>
      <c r="AN3" s="18">
        <v>0</v>
      </c>
      <c r="AO3" s="84">
        <v>0</v>
      </c>
      <c r="AP3" s="74"/>
      <c r="AQ3" s="37">
        <v>0</v>
      </c>
      <c r="AR3" s="49">
        <v>0</v>
      </c>
      <c r="AS3" s="23">
        <v>2011</v>
      </c>
      <c r="AT3" s="24">
        <f>IF(AS3="","",VLOOKUP(AS3,ProgramIterations!$D:$E,2,FALSE))</f>
        <v>1</v>
      </c>
      <c r="AU3" s="23"/>
      <c r="AV3" s="24" t="str">
        <f>IF(AU3="","",VLOOKUP(AU3,ProgramIterations!$D:$E,2,FALSE))</f>
        <v/>
      </c>
      <c r="AW3" s="23">
        <v>2012</v>
      </c>
      <c r="AX3" s="24">
        <f>IF(AW3="","",VLOOKUP(AW3,ProgramIterations!$D:$E,2,FALSE))</f>
        <v>2</v>
      </c>
      <c r="AY3" s="23"/>
      <c r="AZ3" s="24" t="str">
        <f>IF(AY3="","",VLOOKUP(AY3,ProgramIterations!$D:$E,2,FALSE))</f>
        <v/>
      </c>
      <c r="BA3" s="23">
        <v>2013</v>
      </c>
      <c r="BB3" s="24">
        <f>IF(BA3="","",VLOOKUP(BA3,ProgramIterations!$D:$E,2,FALSE))</f>
        <v>3</v>
      </c>
      <c r="BC3" s="23"/>
      <c r="BD3" s="24" t="str">
        <f>IF(BC3="","",VLOOKUP(BC3,ProgramIterations!$D:$E,2,FALSE))</f>
        <v/>
      </c>
      <c r="BE3" s="23"/>
      <c r="BF3" s="24" t="str">
        <f>IF(BE3="","",VLOOKUP(BE3,ProgramIterations!$D:$E,2,FALSE))</f>
        <v/>
      </c>
      <c r="BG3" s="23"/>
      <c r="BH3" s="24" t="str">
        <f>IF(BG3="","",VLOOKUP(BG3,ProgramIterations!$D:$E,2,FALSE))</f>
        <v/>
      </c>
      <c r="BI3" s="23"/>
      <c r="BJ3" s="24" t="str">
        <f>IF(BI3="","",VLOOKUP(BI3,ProgramIterations!$D:$E,2,FALSE))</f>
        <v/>
      </c>
      <c r="BK3" s="23"/>
      <c r="BL3" s="24" t="str">
        <f>IF(BK3="","",VLOOKUP(BK3,ProgramIterations!$D:$E,2,FALSE))</f>
        <v/>
      </c>
      <c r="BM3" s="23"/>
      <c r="BN3" s="24" t="str">
        <f>IF(BM3="","",VLOOKUP(BM3,ProgramIterations!$D:$E,2,FALSE))</f>
        <v/>
      </c>
      <c r="BO3" s="23"/>
      <c r="BP3" s="24" t="str">
        <f>IF(BO3="","",VLOOKUP(BO3,ProgramIterations!$D:$E,2,FALSE))</f>
        <v/>
      </c>
      <c r="BQ3" s="23"/>
      <c r="BR3" s="24" t="str">
        <f>IF(BQ3="","",VLOOKUP(BQ3,ProgramIterations!$D:$E,2,FALSE))</f>
        <v/>
      </c>
      <c r="BS3" s="23"/>
      <c r="BT3" s="24" t="str">
        <f>IF(BS3="","",VLOOKUP(BS3,ProgramIterations!$D:$E,2,FALSE))</f>
        <v/>
      </c>
      <c r="BU3" s="23"/>
      <c r="BV3" s="24" t="str">
        <f>IF(BU3="","",VLOOKUP(BU3,ProgramIterations!$D:$E,2,FALSE))</f>
        <v/>
      </c>
      <c r="BW3" s="23"/>
      <c r="BX3" s="24" t="str">
        <f>IF(BW3="","",VLOOKUP(BW3,ProgramIterations!$D:$E,2,FALSE))</f>
        <v/>
      </c>
      <c r="BY3" s="23">
        <v>2014</v>
      </c>
      <c r="BZ3" s="24">
        <f>IF(BY3="","",VLOOKUP(BY3,ProgramIterations!$D:$E,2,FALSE))</f>
        <v>4</v>
      </c>
      <c r="CA3" s="23"/>
      <c r="CB3" s="24" t="str">
        <f>IF(CA3="","",VLOOKUP(CA3,ProgramIterations!$D:$E,2,FALSE))</f>
        <v/>
      </c>
      <c r="CC3" s="23">
        <v>2014</v>
      </c>
      <c r="CD3" s="24">
        <f>IF(CC3="","",VLOOKUP(CC3,ProgramIterations!$D:$E,2,FALSE))</f>
        <v>4</v>
      </c>
      <c r="CE3" s="23"/>
      <c r="CF3" s="24" t="str">
        <f>IF(CE3="","",VLOOKUP(CE3,ProgramIterations!$D:$E,2,FALSE))</f>
        <v/>
      </c>
      <c r="CG3" s="23"/>
      <c r="CH3" s="24" t="str">
        <f>IF(CG3="","",VLOOKUP(CG3,ProgramIterations!$D:$E,2,FALSE))</f>
        <v/>
      </c>
      <c r="CI3" s="23"/>
      <c r="CJ3" s="24" t="str">
        <f>IF(CI3="","",VLOOKUP(CI3,ProgramIterations!$D:$E,2,FALSE))</f>
        <v/>
      </c>
      <c r="CK3" s="23"/>
      <c r="CL3" s="24" t="str">
        <f>IF(CK3="","",VLOOKUP(CK3,ProgramIterations!$D:$E,2,FALSE))</f>
        <v/>
      </c>
      <c r="CM3" s="23"/>
      <c r="CN3" s="24" t="str">
        <f>IF(CM3="","",VLOOKUP(CM3,ProgramIterations!$D:$E,2,FALSE))</f>
        <v/>
      </c>
      <c r="CO3" s="23"/>
      <c r="CP3" s="24" t="str">
        <f>IF(CO3="","",VLOOKUP(CO3,ProgramIterations!$D:$E,2,FALSE))</f>
        <v/>
      </c>
      <c r="CQ3" s="23"/>
      <c r="CR3" s="24" t="str">
        <f>IF(CQ3="","",VLOOKUP(CQ3,ProgramIterations!$D:$E,2,FALSE))</f>
        <v/>
      </c>
      <c r="CS3" s="23"/>
      <c r="CT3" s="24" t="str">
        <f>IF(CS3="","",VLOOKUP(CS3,ProgramIterations!$D:$E,2,FALSE))</f>
        <v/>
      </c>
      <c r="CU3" s="23"/>
      <c r="CV3" s="24" t="str">
        <f>IF(CU3="","",VLOOKUP(CU3,ProgramIterations!$D:$E,2,FALSE))</f>
        <v/>
      </c>
      <c r="CW3" s="23"/>
      <c r="CX3" s="24" t="str">
        <f>IF(CW3="","",VLOOKUP(CW3,ProgramIterations!$D:$E,2,FALSE))</f>
        <v/>
      </c>
      <c r="CY3" s="23"/>
      <c r="CZ3" s="24" t="str">
        <f>IF(CY3="","",VLOOKUP(CY3,ProgramIterations!$D:$E,2,FALSE))</f>
        <v/>
      </c>
      <c r="DA3" s="23"/>
      <c r="DB3" s="24" t="str">
        <f>IF(DA3="","",VLOOKUP(DA3,ProgramIterations!$D:$E,2,FALSE))</f>
        <v/>
      </c>
      <c r="DC3" s="23"/>
      <c r="DD3" s="25" t="str">
        <f>IF(DC3="","",VLOOKUP(DC3,ProgramIterations!$D:$E,2,FALSE))</f>
        <v/>
      </c>
      <c r="DE3" s="64" t="str">
        <f>CONCATENATE("ALTER TABLE dbo.",LEFT(C3,FIND(".",C3)-1)," ADD ",RIGHT(C3,LEN(C3)-FIND(".",C3))," ",VLOOKUP(M3,DataTypes!$A$2:$F$12,6),IF(VLOOKUP(M3,DataTypes!$A$2:$F$12,3)=1,CONCATENATE("(",N3,",",O3,")"),"")," NULL")</f>
        <v>ALTER TABLE dbo.MetricStreamTemp ADD CountWeeklyMaxTempGT13C int NULL</v>
      </c>
      <c r="DF3" s="56" t="e">
        <f>IF(A3 = "","",#REF! &amp; " SELECT MetricCalcTypeID = "&amp;A3&amp;", EngineID = "&amp;B3&amp;", Name='"&amp;C3&amp;"', DisplayGroupID = "&amp;D3&amp;", DisplayName='"&amp;E3&amp;"', DisplayNameShort = '"&amp;F3&amp;"', PropertyName = '"&amp;G3&amp;"', MethodID = "&amp;IF(H3="","NULL",H3)&amp; ", CalcGroupId = "&amp;IF(I3="","NULL",I3)&amp;", CalcGroupListItemID = " &amp;IF(K3="","NULL",K3)&amp;", Description = "&amp;IF(L3&lt;&gt;"NULL","'"&amp;SUBSTITUTE(L3,"'","''")&amp;"'","NULL")&amp;", DataTypeID = "&amp;M3&amp;",Precision = "&amp;N3&amp;", Scale = "&amp;O3&amp;", Length="&amp;P3&amp;", UOMID = "&amp;Q3&amp;", GlossaryTermID = "&amp;V3&amp;", DisplayOrderID = "&amp;W3&amp;", DomainValueListID = "&amp;AB3&amp;", WidthPixels = "&amp;AC3&amp;", IsDisplayable = "&amp;AD3&amp;", ShowGraphForWatershed= "&amp;AE3&amp;",ShowGraphForProgram="&amp;AF3&amp;",ShowGraphForVisit="&amp;AG3&amp;",IsPrivateInformation="&amp;AM3&amp;", IsCalculated="&amp;AN3&amp;",IsInternal="&amp;AO3&amp;", ExpectedValueMin = "&amp;IF(R3&lt;&gt;"",R3,"NULL")&amp;",  ExpectedValueMax = "&amp;IF(S3&lt;&gt;"",S3,"NULL")&amp;",  AcceptedValueMin = "&amp;IF(T3&lt;&gt;"",T3,"NULL")&amp;",   AcceptedValueMax  = "&amp;IF(U3&lt;&gt;"",U3,"NULL")&amp;", GraphAllowX="&amp;AH3&amp;", GraphAllowY="&amp;AI3&amp;", GraphAllowZ="&amp;AJ3&amp;", MapAllowSize="&amp;AK3&amp;", MapAllowColor = "&amp;AL3&amp;", RbtXpath = "&amp;IF(AP3&lt;&gt;"", "'"&amp;AP3&amp;"'", "NULL")&amp;", RbtIsRequired = "&amp;IF(AP3&lt;&gt;"", AQ3, "NULL")&amp;", MRMetric = "&amp;AR3&amp;
", Protocol1_ID = "&amp;IF(AS3="","NULL",#REF!)&amp;", Protocol1_IterationIDStart = "&amp;IF(AS3="","NULL",AT3)&amp;", Protocol1_IterationIDEnd = "&amp;IF(AU3="","NULL",AV3)&amp;
", Protocol2_ID = "&amp;IF(AW3="","NULL",#REF!)&amp;", Protocol2_IterationIDStart = "&amp;IF(AW3="","NULL",AX3)&amp;", Protocol2_IterationIDEnd = "&amp;IF(AY3="","NULL",AZ3)&amp;
", Protocol3_ID = "&amp;IF(BA3="","NULL",#REF!)&amp;", Protocol3_IterationIDStart = "&amp;IF(BA3="","NULL",BB3)&amp;", Protocol3_IterationIDEnd = "&amp;IF(BC3="","NULL",BD3)&amp;
", Protocol4_ID = "&amp;IF(BE3="","NULL",#REF!)&amp;", Protocol4_IterationIDStart = "&amp;IF(BE3="","NULL",BF3)&amp;", Protocol4_IterationIDEnd = "&amp;IF(BG3="","NULL",BH3)&amp;
", Protocol5_ID = "&amp;IF(BI3="","NULL",#REF!)&amp;", Protocol5_IterationIDStart = "&amp;IF(BI3="","NULL",BJ3)&amp;", Protocol5_IterationIDEnd = "&amp;IF(BK3="","NULL",BL3)&amp;
", Protocol6_ID = "&amp;IF(BM3="","NULL",#REF!)&amp;", Protocol6_IterationIDStart = "&amp;IF(BM3="","NULL",BN3)&amp;", Protocol6_IterationIDEnd = "&amp;IF(BO3="","NULL",BP3)&amp;
", Protocol7_ID = "&amp;IF(BQ3="","NULL",#REF!)&amp;", Protocol7_IterationIDStart = "&amp;IF(BQ3="","NULL",BR3)&amp;", Protocol7_IterationIDEnd = "&amp;IF(BS3="","NULL",BT3)&amp;
", Protocol8_ID = "&amp;IF(BU3="","NULL",#REF!)&amp;", Protocol8_IterationIDStart = "&amp;IF(BU3="","NULL",BV3)&amp;", Protocol8_IterationIDEnd = "&amp;IF(BW3="","NULL",BX3)&amp;
", Protocol9_ID = "&amp;IF(BY3="","NULL",#REF!)&amp;", Protocol9_IterationIDStart = "&amp;IF(BY3="","NULL",BZ3)&amp;", Protocol9_IterationIDEnd = "&amp;IF(CA3="","NULL",CB3)&amp;
", Protocol10_ID = "&amp;IF(CC3="","NULL",#REF!)&amp;", Protocol10_IterationIDStart = "&amp;IF(CC3="","NULL",CD3)&amp;", Protocol10_IterationIDEnd = "&amp;IF(CE3="","NULL",CF3)&amp;
", Protocol11_ID = "&amp;IF(CG3="","NULL",#REF!)&amp;", Protocol11_IterationIDStart = "&amp;IF(CG3="","NULL",CH3)&amp;", Protocol11_IterationIDEnd = "&amp;IF(CI3="","NULL",CJ3)&amp;
", Protocol12_ID = "&amp;IF(CK3="","NULL",#REF!)&amp;", Protocol12_IterationIDStart = "&amp;IF(CK3="","NULL",CL3)&amp;", Protocol12_IterationIDEnd = "&amp;IF(CM3="","NULL",CN3)&amp;
", Protocol13_ID = "&amp;IF(CO3="","NULL",#REF!)&amp;", Protocol13_IterationIDStart = "&amp;IF(CO3="","NULL",CP3)&amp;", Protocol13_IterationIDEnd = "&amp;IF(CQ3="","NULL",CR3)&amp;
", Protocol14_ID = "&amp;IF(CS3="","NULL",#REF!)&amp;", Protocol14_IterationIDStart = "&amp;IF(CS3="","NULL",CT3)&amp;", Protocol14_IterationIDEnd = "&amp;IF(CU3="","NULL",CV3)&amp;
", Protocol15_ID = "&amp;IF(CW3="","NULL",#REF!)&amp;", Protocol15_IterationIDStart = "&amp;IF(CW3="","NULL",CX3)&amp;", Protocol15_IterationIDEnd = "&amp;IF(CY3="","NULL",CZ3)&amp;
", Protocol16_ID = "&amp;IF(DA3="","NULL",#REF!)&amp;", Protocol16_IterationIDStart = "&amp;IF(DA3="","NULL",DB3)&amp;", Protocol16_IterationIDEnd = "&amp;IF(DC3="","NULL",DD3))</f>
        <v>#REF!</v>
      </c>
    </row>
    <row r="4" spans="1:156" x14ac:dyDescent="0.4">
      <c r="A4" s="38">
        <v>474</v>
      </c>
      <c r="B4" s="18">
        <v>6</v>
      </c>
      <c r="C4" s="57" t="str">
        <f t="shared" si="0"/>
        <v>MetricStreamTemp.CountWeeklyMaxTempGT16C</v>
      </c>
      <c r="D4" s="18">
        <v>6</v>
      </c>
      <c r="E4" s="9" t="s">
        <v>1710</v>
      </c>
      <c r="F4" s="9" t="s">
        <v>1710</v>
      </c>
      <c r="G4" s="37" t="s">
        <v>1279</v>
      </c>
      <c r="I4" s="44"/>
      <c r="J4" s="47" t="str">
        <f>IF(I4="","",VLOOKUP(I4,MetricCalcGroups!A:D,3, FALSE))</f>
        <v/>
      </c>
      <c r="L4" s="9" t="s">
        <v>78</v>
      </c>
      <c r="M4" s="18">
        <v>2</v>
      </c>
      <c r="N4" s="18" t="s">
        <v>78</v>
      </c>
      <c r="O4" s="18">
        <v>0</v>
      </c>
      <c r="P4" s="18" t="s">
        <v>78</v>
      </c>
      <c r="Q4" s="18">
        <v>13</v>
      </c>
      <c r="R4" s="18">
        <v>0</v>
      </c>
      <c r="S4" s="88">
        <v>42</v>
      </c>
      <c r="T4" s="18">
        <v>0</v>
      </c>
      <c r="U4" s="88">
        <v>42</v>
      </c>
      <c r="V4" s="78">
        <v>197</v>
      </c>
      <c r="W4" s="18">
        <v>30</v>
      </c>
      <c r="X4" s="15">
        <v>2011</v>
      </c>
      <c r="Y4" s="16">
        <f>IF(X4&lt;&gt;"",VLOOKUP(X4,ProgramIterations!D:E,2,FALSE),"NULL")</f>
        <v>1</v>
      </c>
      <c r="Z4" s="15"/>
      <c r="AA4" s="16" t="str">
        <f>IF(Z4&lt;&gt;"",VLOOKUP(Z4,ProgramIterations!D:E,2,FALSE),"NULL")</f>
        <v>NULL</v>
      </c>
      <c r="AB4" s="9" t="s">
        <v>78</v>
      </c>
      <c r="AC4" s="9">
        <v>75</v>
      </c>
      <c r="AD4" s="36">
        <v>1</v>
      </c>
      <c r="AE4" s="9">
        <v>1</v>
      </c>
      <c r="AF4" s="9">
        <v>1</v>
      </c>
      <c r="AG4" s="9">
        <v>0</v>
      </c>
      <c r="AH4" s="85">
        <v>1</v>
      </c>
      <c r="AI4" s="17">
        <f t="shared" si="1"/>
        <v>1</v>
      </c>
      <c r="AJ4" s="18">
        <v>0</v>
      </c>
      <c r="AK4" s="17">
        <f t="shared" si="2"/>
        <v>1</v>
      </c>
      <c r="AL4" s="17">
        <f t="shared" si="3"/>
        <v>1</v>
      </c>
      <c r="AM4" s="18">
        <v>0</v>
      </c>
      <c r="AN4" s="18">
        <v>0</v>
      </c>
      <c r="AO4" s="84">
        <v>0</v>
      </c>
      <c r="AP4" s="49"/>
      <c r="AQ4" s="37">
        <v>0</v>
      </c>
      <c r="AR4" s="49">
        <v>0</v>
      </c>
      <c r="AS4" s="23">
        <v>2011</v>
      </c>
      <c r="AT4" s="24">
        <f>IF(AS4="","",VLOOKUP(AS4,ProgramIterations!$D:$E,2,FALSE))</f>
        <v>1</v>
      </c>
      <c r="AU4" s="23"/>
      <c r="AV4" s="24" t="str">
        <f>IF(AU4="","",VLOOKUP(AU4,ProgramIterations!$D:$E,2,FALSE))</f>
        <v/>
      </c>
      <c r="AW4" s="23">
        <v>2012</v>
      </c>
      <c r="AX4" s="24">
        <f>IF(AW4="","",VLOOKUP(AW4,ProgramIterations!$D:$E,2,FALSE))</f>
        <v>2</v>
      </c>
      <c r="AY4" s="23"/>
      <c r="AZ4" s="24" t="str">
        <f>IF(AY4="","",VLOOKUP(AY4,ProgramIterations!$D:$E,2,FALSE))</f>
        <v/>
      </c>
      <c r="BA4" s="23">
        <v>2013</v>
      </c>
      <c r="BB4" s="24">
        <f>IF(BA4="","",VLOOKUP(BA4,ProgramIterations!$D:$E,2,FALSE))</f>
        <v>3</v>
      </c>
      <c r="BC4" s="23"/>
      <c r="BD4" s="24" t="str">
        <f>IF(BC4="","",VLOOKUP(BC4,ProgramIterations!$D:$E,2,FALSE))</f>
        <v/>
      </c>
      <c r="BE4" s="23"/>
      <c r="BF4" s="24" t="str">
        <f>IF(BE4="","",VLOOKUP(BE4,ProgramIterations!$D:$E,2,FALSE))</f>
        <v/>
      </c>
      <c r="BG4" s="23"/>
      <c r="BH4" s="24" t="str">
        <f>IF(BG4="","",VLOOKUP(BG4,ProgramIterations!$D:$E,2,FALSE))</f>
        <v/>
      </c>
      <c r="BI4" s="23"/>
      <c r="BJ4" s="24" t="str">
        <f>IF(BI4="","",VLOOKUP(BI4,ProgramIterations!$D:$E,2,FALSE))</f>
        <v/>
      </c>
      <c r="BK4" s="23"/>
      <c r="BL4" s="24" t="str">
        <f>IF(BK4="","",VLOOKUP(BK4,ProgramIterations!$D:$E,2,FALSE))</f>
        <v/>
      </c>
      <c r="BM4" s="23"/>
      <c r="BN4" s="24" t="str">
        <f>IF(BM4="","",VLOOKUP(BM4,ProgramIterations!$D:$E,2,FALSE))</f>
        <v/>
      </c>
      <c r="BO4" s="23"/>
      <c r="BP4" s="24" t="str">
        <f>IF(BO4="","",VLOOKUP(BO4,ProgramIterations!$D:$E,2,FALSE))</f>
        <v/>
      </c>
      <c r="BQ4" s="23"/>
      <c r="BR4" s="24" t="str">
        <f>IF(BQ4="","",VLOOKUP(BQ4,ProgramIterations!$D:$E,2,FALSE))</f>
        <v/>
      </c>
      <c r="BS4" s="23"/>
      <c r="BT4" s="24" t="str">
        <f>IF(BS4="","",VLOOKUP(BS4,ProgramIterations!$D:$E,2,FALSE))</f>
        <v/>
      </c>
      <c r="BU4" s="23"/>
      <c r="BV4" s="24" t="str">
        <f>IF(BU4="","",VLOOKUP(BU4,ProgramIterations!$D:$E,2,FALSE))</f>
        <v/>
      </c>
      <c r="BW4" s="23"/>
      <c r="BX4" s="24" t="str">
        <f>IF(BW4="","",VLOOKUP(BW4,ProgramIterations!$D:$E,2,FALSE))</f>
        <v/>
      </c>
      <c r="BY4" s="23">
        <v>2014</v>
      </c>
      <c r="BZ4" s="24">
        <f>IF(BY4="","",VLOOKUP(BY4,ProgramIterations!$D:$E,2,FALSE))</f>
        <v>4</v>
      </c>
      <c r="CA4" s="23"/>
      <c r="CB4" s="24" t="str">
        <f>IF(CA4="","",VLOOKUP(CA4,ProgramIterations!$D:$E,2,FALSE))</f>
        <v/>
      </c>
      <c r="CC4" s="23">
        <v>2014</v>
      </c>
      <c r="CD4" s="24">
        <f>IF(CC4="","",VLOOKUP(CC4,ProgramIterations!$D:$E,2,FALSE))</f>
        <v>4</v>
      </c>
      <c r="CE4" s="23"/>
      <c r="CF4" s="24" t="str">
        <f>IF(CE4="","",VLOOKUP(CE4,ProgramIterations!$D:$E,2,FALSE))</f>
        <v/>
      </c>
      <c r="CG4" s="23"/>
      <c r="CH4" s="24" t="str">
        <f>IF(CG4="","",VLOOKUP(CG4,ProgramIterations!$D:$E,2,FALSE))</f>
        <v/>
      </c>
      <c r="CI4" s="23"/>
      <c r="CJ4" s="24" t="str">
        <f>IF(CI4="","",VLOOKUP(CI4,ProgramIterations!$D:$E,2,FALSE))</f>
        <v/>
      </c>
      <c r="CK4" s="23"/>
      <c r="CL4" s="24" t="str">
        <f>IF(CK4="","",VLOOKUP(CK4,ProgramIterations!$D:$E,2,FALSE))</f>
        <v/>
      </c>
      <c r="CM4" s="23"/>
      <c r="CN4" s="24" t="str">
        <f>IF(CM4="","",VLOOKUP(CM4,ProgramIterations!$D:$E,2,FALSE))</f>
        <v/>
      </c>
      <c r="CO4" s="23"/>
      <c r="CP4" s="24" t="str">
        <f>IF(CO4="","",VLOOKUP(CO4,ProgramIterations!$D:$E,2,FALSE))</f>
        <v/>
      </c>
      <c r="CQ4" s="23"/>
      <c r="CR4" s="24" t="str">
        <f>IF(CQ4="","",VLOOKUP(CQ4,ProgramIterations!$D:$E,2,FALSE))</f>
        <v/>
      </c>
      <c r="CS4" s="23"/>
      <c r="CT4" s="24" t="str">
        <f>IF(CS4="","",VLOOKUP(CS4,ProgramIterations!$D:$E,2,FALSE))</f>
        <v/>
      </c>
      <c r="CU4" s="23"/>
      <c r="CV4" s="24" t="str">
        <f>IF(CU4="","",VLOOKUP(CU4,ProgramIterations!$D:$E,2,FALSE))</f>
        <v/>
      </c>
      <c r="CW4" s="23"/>
      <c r="CX4" s="24" t="str">
        <f>IF(CW4="","",VLOOKUP(CW4,ProgramIterations!$D:$E,2,FALSE))</f>
        <v/>
      </c>
      <c r="CY4" s="23"/>
      <c r="CZ4" s="24" t="str">
        <f>IF(CY4="","",VLOOKUP(CY4,ProgramIterations!$D:$E,2,FALSE))</f>
        <v/>
      </c>
      <c r="DA4" s="23"/>
      <c r="DB4" s="24" t="str">
        <f>IF(DA4="","",VLOOKUP(DA4,ProgramIterations!$D:$E,2,FALSE))</f>
        <v/>
      </c>
      <c r="DC4" s="23"/>
      <c r="DD4" s="25" t="str">
        <f>IF(DC4="","",VLOOKUP(DC4,ProgramIterations!$D:$E,2,FALSE))</f>
        <v/>
      </c>
      <c r="DE4" s="64" t="str">
        <f>CONCATENATE("ALTER TABLE dbo.",LEFT(C4,FIND(".",C4)-1)," ADD ",RIGHT(C4,LEN(C4)-FIND(".",C4))," ",VLOOKUP(M4,DataTypes!$A$2:$F$12,6),IF(VLOOKUP(M4,DataTypes!$A$2:$F$12,3)=1,CONCATENATE("(",N4,",",O4,")"),"")," NULL")</f>
        <v>ALTER TABLE dbo.MetricStreamTemp ADD CountWeeklyMaxTempGT16C int NULL</v>
      </c>
      <c r="DF4" s="56" t="e">
        <f>IF(A4 = "","",#REF! &amp; " SELECT MetricCalcTypeID = "&amp;A4&amp;", EngineID = "&amp;B4&amp;", Name='"&amp;C4&amp;"', DisplayGroupID = "&amp;D4&amp;", DisplayName='"&amp;E4&amp;"', DisplayNameShort = '"&amp;F4&amp;"', PropertyName = '"&amp;G4&amp;"', MethodID = "&amp;IF(H4="","NULL",H4)&amp; ", CalcGroupId = "&amp;IF(I4="","NULL",I4)&amp;", CalcGroupListItemID = " &amp;IF(K4="","NULL",K4)&amp;", Description = "&amp;IF(L4&lt;&gt;"NULL","'"&amp;SUBSTITUTE(L4,"'","''")&amp;"'","NULL")&amp;", DataTypeID = "&amp;M4&amp;",Precision = "&amp;N4&amp;", Scale = "&amp;O4&amp;", Length="&amp;P4&amp;", UOMID = "&amp;Q4&amp;", GlossaryTermID = "&amp;V4&amp;", DisplayOrderID = "&amp;W4&amp;", DomainValueListID = "&amp;AB4&amp;", WidthPixels = "&amp;AC4&amp;", IsDisplayable = "&amp;AD4&amp;", ShowGraphForWatershed= "&amp;AE4&amp;",ShowGraphForProgram="&amp;AF4&amp;",ShowGraphForVisit="&amp;AG4&amp;",IsPrivateInformation="&amp;AM4&amp;", IsCalculated="&amp;AN4&amp;",IsInternal="&amp;AO4&amp;", ExpectedValueMin = "&amp;IF(R4&lt;&gt;"",R4,"NULL")&amp;",  ExpectedValueMax = "&amp;IF(S4&lt;&gt;"",S4,"NULL")&amp;",  AcceptedValueMin = "&amp;IF(T4&lt;&gt;"",T4,"NULL")&amp;",   AcceptedValueMax  = "&amp;IF(U4&lt;&gt;"",U4,"NULL")&amp;", GraphAllowX="&amp;AH4&amp;", GraphAllowY="&amp;AI4&amp;", GraphAllowZ="&amp;AJ4&amp;", MapAllowSize="&amp;AK4&amp;", MapAllowColor = "&amp;AL4&amp;", RbtXpath = "&amp;IF(AP4&lt;&gt;"", "'"&amp;AP4&amp;"'", "NULL")&amp;", RbtIsRequired = "&amp;IF(AP4&lt;&gt;"", AQ4, "NULL")&amp;", MRMetric = "&amp;AR4&amp;
", Protocol1_ID = "&amp;IF(AS4="","NULL",#REF!)&amp;", Protocol1_IterationIDStart = "&amp;IF(AS4="","NULL",AT4)&amp;", Protocol1_IterationIDEnd = "&amp;IF(AU4="","NULL",AV4)&amp;
", Protocol2_ID = "&amp;IF(AW4="","NULL",#REF!)&amp;", Protocol2_IterationIDStart = "&amp;IF(AW4="","NULL",AX4)&amp;", Protocol2_IterationIDEnd = "&amp;IF(AY4="","NULL",AZ4)&amp;
", Protocol3_ID = "&amp;IF(BA4="","NULL",#REF!)&amp;", Protocol3_IterationIDStart = "&amp;IF(BA4="","NULL",BB4)&amp;", Protocol3_IterationIDEnd = "&amp;IF(BC4="","NULL",BD4)&amp;
", Protocol4_ID = "&amp;IF(BE4="","NULL",#REF!)&amp;", Protocol4_IterationIDStart = "&amp;IF(BE4="","NULL",BF4)&amp;", Protocol4_IterationIDEnd = "&amp;IF(BG4="","NULL",BH4)&amp;
", Protocol5_ID = "&amp;IF(BI4="","NULL",#REF!)&amp;", Protocol5_IterationIDStart = "&amp;IF(BI4="","NULL",BJ4)&amp;", Protocol5_IterationIDEnd = "&amp;IF(BK4="","NULL",BL4)&amp;
", Protocol6_ID = "&amp;IF(BM4="","NULL",#REF!)&amp;", Protocol6_IterationIDStart = "&amp;IF(BM4="","NULL",BN4)&amp;", Protocol6_IterationIDEnd = "&amp;IF(BO4="","NULL",BP4)&amp;
", Protocol7_ID = "&amp;IF(BQ4="","NULL",#REF!)&amp;", Protocol7_IterationIDStart = "&amp;IF(BQ4="","NULL",BR4)&amp;", Protocol7_IterationIDEnd = "&amp;IF(BS4="","NULL",BT4)&amp;
", Protocol8_ID = "&amp;IF(BU4="","NULL",#REF!)&amp;", Protocol8_IterationIDStart = "&amp;IF(BU4="","NULL",BV4)&amp;", Protocol8_IterationIDEnd = "&amp;IF(BW4="","NULL",BX4)&amp;
", Protocol9_ID = "&amp;IF(BY4="","NULL",#REF!)&amp;", Protocol9_IterationIDStart = "&amp;IF(BY4="","NULL",BZ4)&amp;", Protocol9_IterationIDEnd = "&amp;IF(CA4="","NULL",CB4)&amp;
", Protocol10_ID = "&amp;IF(CC4="","NULL",#REF!)&amp;", Protocol10_IterationIDStart = "&amp;IF(CC4="","NULL",CD4)&amp;", Protocol10_IterationIDEnd = "&amp;IF(CE4="","NULL",CF4)&amp;
", Protocol11_ID = "&amp;IF(CG4="","NULL",#REF!)&amp;", Protocol11_IterationIDStart = "&amp;IF(CG4="","NULL",CH4)&amp;", Protocol11_IterationIDEnd = "&amp;IF(CI4="","NULL",CJ4)&amp;
", Protocol12_ID = "&amp;IF(CK4="","NULL",#REF!)&amp;", Protocol12_IterationIDStart = "&amp;IF(CK4="","NULL",CL4)&amp;", Protocol12_IterationIDEnd = "&amp;IF(CM4="","NULL",CN4)&amp;
", Protocol13_ID = "&amp;IF(CO4="","NULL",#REF!)&amp;", Protocol13_IterationIDStart = "&amp;IF(CO4="","NULL",CP4)&amp;", Protocol13_IterationIDEnd = "&amp;IF(CQ4="","NULL",CR4)&amp;
", Protocol14_ID = "&amp;IF(CS4="","NULL",#REF!)&amp;", Protocol14_IterationIDStart = "&amp;IF(CS4="","NULL",CT4)&amp;", Protocol14_IterationIDEnd = "&amp;IF(CU4="","NULL",CV4)&amp;
", Protocol15_ID = "&amp;IF(CW4="","NULL",#REF!)&amp;", Protocol15_IterationIDStart = "&amp;IF(CW4="","NULL",CX4)&amp;", Protocol15_IterationIDEnd = "&amp;IF(CY4="","NULL",CZ4)&amp;
", Protocol16_ID = "&amp;IF(DA4="","NULL",#REF!)&amp;", Protocol16_IterationIDStart = "&amp;IF(DA4="","NULL",DB4)&amp;", Protocol16_IterationIDEnd = "&amp;IF(DC4="","NULL",DD4))</f>
        <v>#REF!</v>
      </c>
    </row>
    <row r="5" spans="1:156" x14ac:dyDescent="0.4">
      <c r="A5" s="53">
        <v>475</v>
      </c>
      <c r="B5" s="53">
        <v>6</v>
      </c>
      <c r="C5" s="57" t="str">
        <f t="shared" si="0"/>
        <v>MetricStreamTemp.CountWeeklyMaxTempGT18C</v>
      </c>
      <c r="D5" s="18">
        <v>6</v>
      </c>
      <c r="E5" s="74" t="s">
        <v>1711</v>
      </c>
      <c r="F5" s="9" t="s">
        <v>1711</v>
      </c>
      <c r="G5" s="49" t="s">
        <v>1280</v>
      </c>
      <c r="I5" s="44"/>
      <c r="J5" s="47" t="str">
        <f>IF(I5="","",VLOOKUP(I5,MetricCalcGroups!A:D,3, FALSE))</f>
        <v/>
      </c>
      <c r="L5" s="9" t="s">
        <v>78</v>
      </c>
      <c r="M5" s="18">
        <v>2</v>
      </c>
      <c r="N5" s="18" t="s">
        <v>78</v>
      </c>
      <c r="O5" s="18">
        <v>0</v>
      </c>
      <c r="P5" s="18" t="s">
        <v>78</v>
      </c>
      <c r="Q5" s="18">
        <v>13</v>
      </c>
      <c r="R5" s="53">
        <v>0</v>
      </c>
      <c r="S5" s="88">
        <v>42</v>
      </c>
      <c r="T5" s="53">
        <v>0</v>
      </c>
      <c r="U5" s="88">
        <v>42</v>
      </c>
      <c r="V5" s="78">
        <v>198</v>
      </c>
      <c r="W5" s="18">
        <v>40</v>
      </c>
      <c r="X5" s="15">
        <v>2011</v>
      </c>
      <c r="Y5" s="16">
        <f>IF(X5&lt;&gt;"",VLOOKUP(X5,ProgramIterations!D:E,2,FALSE),"NULL")</f>
        <v>1</v>
      </c>
      <c r="Z5" s="15"/>
      <c r="AA5" s="16" t="str">
        <f>IF(Z5&lt;&gt;"",VLOOKUP(Z5,ProgramIterations!D:E,2,FALSE),"NULL")</f>
        <v>NULL</v>
      </c>
      <c r="AB5" s="9" t="s">
        <v>78</v>
      </c>
      <c r="AC5" s="9">
        <v>75</v>
      </c>
      <c r="AD5" s="36">
        <v>1</v>
      </c>
      <c r="AE5" s="9">
        <v>1</v>
      </c>
      <c r="AF5" s="9">
        <v>1</v>
      </c>
      <c r="AG5" s="9">
        <v>0</v>
      </c>
      <c r="AH5" s="85">
        <v>1</v>
      </c>
      <c r="AI5" s="17">
        <f t="shared" si="1"/>
        <v>1</v>
      </c>
      <c r="AJ5" s="18">
        <v>0</v>
      </c>
      <c r="AK5" s="17">
        <f t="shared" si="2"/>
        <v>1</v>
      </c>
      <c r="AL5" s="17">
        <f t="shared" si="3"/>
        <v>1</v>
      </c>
      <c r="AM5" s="18">
        <v>0</v>
      </c>
      <c r="AN5" s="18">
        <v>0</v>
      </c>
      <c r="AO5" s="84">
        <v>0</v>
      </c>
      <c r="AP5" s="49"/>
      <c r="AQ5" s="37">
        <v>0</v>
      </c>
      <c r="AR5" s="49">
        <v>1</v>
      </c>
      <c r="AS5" s="23">
        <v>2011</v>
      </c>
      <c r="AT5" s="24">
        <f>IF(AS5="","",VLOOKUP(AS5,ProgramIterations!$D:$E,2,FALSE))</f>
        <v>1</v>
      </c>
      <c r="AU5" s="23"/>
      <c r="AV5" s="24" t="str">
        <f>IF(AU5="","",VLOOKUP(AU5,ProgramIterations!$D:$E,2,FALSE))</f>
        <v/>
      </c>
      <c r="AW5" s="23">
        <v>2012</v>
      </c>
      <c r="AX5" s="24">
        <f>IF(AW5="","",VLOOKUP(AW5,ProgramIterations!$D:$E,2,FALSE))</f>
        <v>2</v>
      </c>
      <c r="AY5" s="23"/>
      <c r="AZ5" s="24" t="str">
        <f>IF(AY5="","",VLOOKUP(AY5,ProgramIterations!$D:$E,2,FALSE))</f>
        <v/>
      </c>
      <c r="BA5" s="23">
        <v>2013</v>
      </c>
      <c r="BB5" s="24">
        <f>IF(BA5="","",VLOOKUP(BA5,ProgramIterations!$D:$E,2,FALSE))</f>
        <v>3</v>
      </c>
      <c r="BC5" s="23"/>
      <c r="BD5" s="24" t="str">
        <f>IF(BC5="","",VLOOKUP(BC5,ProgramIterations!$D:$E,2,FALSE))</f>
        <v/>
      </c>
      <c r="BE5" s="23"/>
      <c r="BF5" s="24" t="str">
        <f>IF(BE5="","",VLOOKUP(BE5,ProgramIterations!$D:$E,2,FALSE))</f>
        <v/>
      </c>
      <c r="BG5" s="23"/>
      <c r="BH5" s="24" t="str">
        <f>IF(BG5="","",VLOOKUP(BG5,ProgramIterations!$D:$E,2,FALSE))</f>
        <v/>
      </c>
      <c r="BI5" s="23"/>
      <c r="BJ5" s="24" t="str">
        <f>IF(BI5="","",VLOOKUP(BI5,ProgramIterations!$D:$E,2,FALSE))</f>
        <v/>
      </c>
      <c r="BK5" s="23"/>
      <c r="BL5" s="24" t="str">
        <f>IF(BK5="","",VLOOKUP(BK5,ProgramIterations!$D:$E,2,FALSE))</f>
        <v/>
      </c>
      <c r="BM5" s="23"/>
      <c r="BN5" s="24" t="str">
        <f>IF(BM5="","",VLOOKUP(BM5,ProgramIterations!$D:$E,2,FALSE))</f>
        <v/>
      </c>
      <c r="BO5" s="23"/>
      <c r="BP5" s="24" t="str">
        <f>IF(BO5="","",VLOOKUP(BO5,ProgramIterations!$D:$E,2,FALSE))</f>
        <v/>
      </c>
      <c r="BQ5" s="23"/>
      <c r="BR5" s="24" t="str">
        <f>IF(BQ5="","",VLOOKUP(BQ5,ProgramIterations!$D:$E,2,FALSE))</f>
        <v/>
      </c>
      <c r="BS5" s="23"/>
      <c r="BT5" s="24" t="str">
        <f>IF(BS5="","",VLOOKUP(BS5,ProgramIterations!$D:$E,2,FALSE))</f>
        <v/>
      </c>
      <c r="BU5" s="23"/>
      <c r="BV5" s="24" t="str">
        <f>IF(BU5="","",VLOOKUP(BU5,ProgramIterations!$D:$E,2,FALSE))</f>
        <v/>
      </c>
      <c r="BW5" s="23"/>
      <c r="BX5" s="24" t="str">
        <f>IF(BW5="","",VLOOKUP(BW5,ProgramIterations!$D:$E,2,FALSE))</f>
        <v/>
      </c>
      <c r="BY5" s="23">
        <v>2014</v>
      </c>
      <c r="BZ5" s="24">
        <f>IF(BY5="","",VLOOKUP(BY5,ProgramIterations!$D:$E,2,FALSE))</f>
        <v>4</v>
      </c>
      <c r="CA5" s="23"/>
      <c r="CB5" s="24" t="str">
        <f>IF(CA5="","",VLOOKUP(CA5,ProgramIterations!$D:$E,2,FALSE))</f>
        <v/>
      </c>
      <c r="CC5" s="23">
        <v>2014</v>
      </c>
      <c r="CD5" s="24">
        <f>IF(CC5="","",VLOOKUP(CC5,ProgramIterations!$D:$E,2,FALSE))</f>
        <v>4</v>
      </c>
      <c r="CE5" s="23"/>
      <c r="CF5" s="24" t="str">
        <f>IF(CE5="","",VLOOKUP(CE5,ProgramIterations!$D:$E,2,FALSE))</f>
        <v/>
      </c>
      <c r="CG5" s="23"/>
      <c r="CH5" s="24" t="str">
        <f>IF(CG5="","",VLOOKUP(CG5,ProgramIterations!$D:$E,2,FALSE))</f>
        <v/>
      </c>
      <c r="CI5" s="23"/>
      <c r="CJ5" s="24" t="str">
        <f>IF(CI5="","",VLOOKUP(CI5,ProgramIterations!$D:$E,2,FALSE))</f>
        <v/>
      </c>
      <c r="CK5" s="23"/>
      <c r="CL5" s="24" t="str">
        <f>IF(CK5="","",VLOOKUP(CK5,ProgramIterations!$D:$E,2,FALSE))</f>
        <v/>
      </c>
      <c r="CM5" s="23"/>
      <c r="CN5" s="24" t="str">
        <f>IF(CM5="","",VLOOKUP(CM5,ProgramIterations!$D:$E,2,FALSE))</f>
        <v/>
      </c>
      <c r="CO5" s="23"/>
      <c r="CP5" s="24" t="str">
        <f>IF(CO5="","",VLOOKUP(CO5,ProgramIterations!$D:$E,2,FALSE))</f>
        <v/>
      </c>
      <c r="CQ5" s="23"/>
      <c r="CR5" s="24" t="str">
        <f>IF(CQ5="","",VLOOKUP(CQ5,ProgramIterations!$D:$E,2,FALSE))</f>
        <v/>
      </c>
      <c r="CS5" s="23"/>
      <c r="CT5" s="24" t="str">
        <f>IF(CS5="","",VLOOKUP(CS5,ProgramIterations!$D:$E,2,FALSE))</f>
        <v/>
      </c>
      <c r="CU5" s="23"/>
      <c r="CV5" s="24" t="str">
        <f>IF(CU5="","",VLOOKUP(CU5,ProgramIterations!$D:$E,2,FALSE))</f>
        <v/>
      </c>
      <c r="CW5" s="23"/>
      <c r="CX5" s="24" t="str">
        <f>IF(CW5="","",VLOOKUP(CW5,ProgramIterations!$D:$E,2,FALSE))</f>
        <v/>
      </c>
      <c r="CY5" s="23"/>
      <c r="CZ5" s="24" t="str">
        <f>IF(CY5="","",VLOOKUP(CY5,ProgramIterations!$D:$E,2,FALSE))</f>
        <v/>
      </c>
      <c r="DA5" s="23"/>
      <c r="DB5" s="24" t="str">
        <f>IF(DA5="","",VLOOKUP(DA5,ProgramIterations!$D:$E,2,FALSE))</f>
        <v/>
      </c>
      <c r="DC5" s="23"/>
      <c r="DD5" s="25" t="str">
        <f>IF(DC5="","",VLOOKUP(DC5,ProgramIterations!$D:$E,2,FALSE))</f>
        <v/>
      </c>
      <c r="DE5" s="64" t="str">
        <f>CONCATENATE("ALTER TABLE dbo.",LEFT(C5,FIND(".",C5)-1)," ADD ",RIGHT(C5,LEN(C5)-FIND(".",C5))," ",VLOOKUP(M5,DataTypes!$A$2:$F$12,6),IF(VLOOKUP(M5,DataTypes!$A$2:$F$12,3)=1,CONCATENATE("(",N5,",",O5,")"),"")," NULL")</f>
        <v>ALTER TABLE dbo.MetricStreamTemp ADD CountWeeklyMaxTempGT18C int NULL</v>
      </c>
      <c r="DF5" s="56" t="e">
        <f>IF(A5 = "","",#REF! &amp; " SELECT MetricCalcTypeID = "&amp;A5&amp;", EngineID = "&amp;B5&amp;", Name='"&amp;C5&amp;"', DisplayGroupID = "&amp;D5&amp;", DisplayName='"&amp;E5&amp;"', DisplayNameShort = '"&amp;F5&amp;"', PropertyName = '"&amp;G5&amp;"', MethodID = "&amp;IF(H5="","NULL",H5)&amp; ", CalcGroupId = "&amp;IF(I5="","NULL",I5)&amp;", CalcGroupListItemID = " &amp;IF(K5="","NULL",K5)&amp;", Description = "&amp;IF(L5&lt;&gt;"NULL","'"&amp;SUBSTITUTE(L5,"'","''")&amp;"'","NULL")&amp;", DataTypeID = "&amp;M5&amp;",Precision = "&amp;N5&amp;", Scale = "&amp;O5&amp;", Length="&amp;P5&amp;", UOMID = "&amp;Q5&amp;", GlossaryTermID = "&amp;V5&amp;", DisplayOrderID = "&amp;W5&amp;", DomainValueListID = "&amp;AB5&amp;", WidthPixels = "&amp;AC5&amp;", IsDisplayable = "&amp;AD5&amp;", ShowGraphForWatershed= "&amp;AE5&amp;",ShowGraphForProgram="&amp;AF5&amp;",ShowGraphForVisit="&amp;AG5&amp;",IsPrivateInformation="&amp;AM5&amp;", IsCalculated="&amp;AN5&amp;",IsInternal="&amp;AO5&amp;", ExpectedValueMin = "&amp;IF(R5&lt;&gt;"",R5,"NULL")&amp;",  ExpectedValueMax = "&amp;IF(S5&lt;&gt;"",S5,"NULL")&amp;",  AcceptedValueMin = "&amp;IF(T5&lt;&gt;"",T5,"NULL")&amp;",   AcceptedValueMax  = "&amp;IF(U5&lt;&gt;"",U5,"NULL")&amp;", GraphAllowX="&amp;AH5&amp;", GraphAllowY="&amp;AI5&amp;", GraphAllowZ="&amp;AJ5&amp;", MapAllowSize="&amp;AK5&amp;", MapAllowColor = "&amp;AL5&amp;", RbtXpath = "&amp;IF(AP5&lt;&gt;"", "'"&amp;AP5&amp;"'", "NULL")&amp;", RbtIsRequired = "&amp;IF(AP5&lt;&gt;"", AQ5, "NULL")&amp;", MRMetric = "&amp;AR5&amp;
", Protocol1_ID = "&amp;IF(AS5="","NULL",#REF!)&amp;", Protocol1_IterationIDStart = "&amp;IF(AS5="","NULL",AT5)&amp;", Protocol1_IterationIDEnd = "&amp;IF(AU5="","NULL",AV5)&amp;
", Protocol2_ID = "&amp;IF(AW5="","NULL",#REF!)&amp;", Protocol2_IterationIDStart = "&amp;IF(AW5="","NULL",AX5)&amp;", Protocol2_IterationIDEnd = "&amp;IF(AY5="","NULL",AZ5)&amp;
", Protocol3_ID = "&amp;IF(BA5="","NULL",#REF!)&amp;", Protocol3_IterationIDStart = "&amp;IF(BA5="","NULL",BB5)&amp;", Protocol3_IterationIDEnd = "&amp;IF(BC5="","NULL",BD5)&amp;
", Protocol4_ID = "&amp;IF(BE5="","NULL",#REF!)&amp;", Protocol4_IterationIDStart = "&amp;IF(BE5="","NULL",BF5)&amp;", Protocol4_IterationIDEnd = "&amp;IF(BG5="","NULL",BH5)&amp;
", Protocol5_ID = "&amp;IF(BI5="","NULL",#REF!)&amp;", Protocol5_IterationIDStart = "&amp;IF(BI5="","NULL",BJ5)&amp;", Protocol5_IterationIDEnd = "&amp;IF(BK5="","NULL",BL5)&amp;
", Protocol6_ID = "&amp;IF(BM5="","NULL",#REF!)&amp;", Protocol6_IterationIDStart = "&amp;IF(BM5="","NULL",BN5)&amp;", Protocol6_IterationIDEnd = "&amp;IF(BO5="","NULL",BP5)&amp;
", Protocol7_ID = "&amp;IF(BQ5="","NULL",#REF!)&amp;", Protocol7_IterationIDStart = "&amp;IF(BQ5="","NULL",BR5)&amp;", Protocol7_IterationIDEnd = "&amp;IF(BS5="","NULL",BT5)&amp;
", Protocol8_ID = "&amp;IF(BU5="","NULL",#REF!)&amp;", Protocol8_IterationIDStart = "&amp;IF(BU5="","NULL",BV5)&amp;", Protocol8_IterationIDEnd = "&amp;IF(BW5="","NULL",BX5)&amp;
", Protocol9_ID = "&amp;IF(BY5="","NULL",#REF!)&amp;", Protocol9_IterationIDStart = "&amp;IF(BY5="","NULL",BZ5)&amp;", Protocol9_IterationIDEnd = "&amp;IF(CA5="","NULL",CB5)&amp;
", Protocol10_ID = "&amp;IF(CC5="","NULL",#REF!)&amp;", Protocol10_IterationIDStart = "&amp;IF(CC5="","NULL",CD5)&amp;", Protocol10_IterationIDEnd = "&amp;IF(CE5="","NULL",CF5)&amp;
", Protocol11_ID = "&amp;IF(CG5="","NULL",#REF!)&amp;", Protocol11_IterationIDStart = "&amp;IF(CG5="","NULL",CH5)&amp;", Protocol11_IterationIDEnd = "&amp;IF(CI5="","NULL",CJ5)&amp;
", Protocol12_ID = "&amp;IF(CK5="","NULL",#REF!)&amp;", Protocol12_IterationIDStart = "&amp;IF(CK5="","NULL",CL5)&amp;", Protocol12_IterationIDEnd = "&amp;IF(CM5="","NULL",CN5)&amp;
", Protocol13_ID = "&amp;IF(CO5="","NULL",#REF!)&amp;", Protocol13_IterationIDStart = "&amp;IF(CO5="","NULL",CP5)&amp;", Protocol13_IterationIDEnd = "&amp;IF(CQ5="","NULL",CR5)&amp;
", Protocol14_ID = "&amp;IF(CS5="","NULL",#REF!)&amp;", Protocol14_IterationIDStart = "&amp;IF(CS5="","NULL",CT5)&amp;", Protocol14_IterationIDEnd = "&amp;IF(CU5="","NULL",CV5)&amp;
", Protocol15_ID = "&amp;IF(CW5="","NULL",#REF!)&amp;", Protocol15_IterationIDStart = "&amp;IF(CW5="","NULL",CX5)&amp;", Protocol15_IterationIDEnd = "&amp;IF(CY5="","NULL",CZ5)&amp;
", Protocol16_ID = "&amp;IF(DA5="","NULL",#REF!)&amp;", Protocol16_IterationIDStart = "&amp;IF(DA5="","NULL",DB5)&amp;", Protocol16_IterationIDEnd = "&amp;IF(DC5="","NULL",DD5))</f>
        <v>#REF!</v>
      </c>
    </row>
    <row r="6" spans="1:156" x14ac:dyDescent="0.4">
      <c r="A6" s="53">
        <v>476</v>
      </c>
      <c r="B6" s="53">
        <v>6</v>
      </c>
      <c r="C6" s="57" t="str">
        <f t="shared" si="0"/>
        <v>MetricStreamTemp.CountWeeklyMaxTempGT20C</v>
      </c>
      <c r="D6" s="18">
        <v>6</v>
      </c>
      <c r="E6" s="49" t="s">
        <v>1712</v>
      </c>
      <c r="F6" s="49" t="s">
        <v>1712</v>
      </c>
      <c r="G6" s="49" t="s">
        <v>1281</v>
      </c>
      <c r="I6" s="44"/>
      <c r="J6" s="47" t="str">
        <f>IF(I6="","",VLOOKUP(I6,MetricCalcGroups!A:D,3, FALSE))</f>
        <v/>
      </c>
      <c r="L6" s="9" t="s">
        <v>78</v>
      </c>
      <c r="M6" s="18">
        <v>2</v>
      </c>
      <c r="N6" s="18" t="s">
        <v>78</v>
      </c>
      <c r="O6" s="18">
        <v>0</v>
      </c>
      <c r="P6" s="18" t="s">
        <v>78</v>
      </c>
      <c r="Q6" s="18">
        <v>13</v>
      </c>
      <c r="R6" s="38">
        <v>0</v>
      </c>
      <c r="S6" s="88">
        <v>42</v>
      </c>
      <c r="T6" s="18">
        <v>0</v>
      </c>
      <c r="U6" s="88">
        <v>42</v>
      </c>
      <c r="V6" s="78">
        <v>199</v>
      </c>
      <c r="W6" s="18">
        <v>50</v>
      </c>
      <c r="X6" s="15">
        <v>2011</v>
      </c>
      <c r="Y6" s="16">
        <f>IF(X6&lt;&gt;"",VLOOKUP(X6,ProgramIterations!D:E,2,FALSE),"NULL")</f>
        <v>1</v>
      </c>
      <c r="Z6" s="15"/>
      <c r="AA6" s="16" t="str">
        <f>IF(Z6&lt;&gt;"",VLOOKUP(Z6,ProgramIterations!D:E,2,FALSE),"NULL")</f>
        <v>NULL</v>
      </c>
      <c r="AB6" s="9" t="s">
        <v>78</v>
      </c>
      <c r="AC6" s="9">
        <v>75</v>
      </c>
      <c r="AD6" s="36">
        <v>1</v>
      </c>
      <c r="AE6" s="9">
        <v>1</v>
      </c>
      <c r="AF6" s="9">
        <v>1</v>
      </c>
      <c r="AG6" s="49">
        <v>0</v>
      </c>
      <c r="AH6" s="85">
        <v>1</v>
      </c>
      <c r="AI6" s="17">
        <f t="shared" si="1"/>
        <v>1</v>
      </c>
      <c r="AJ6" s="18">
        <v>0</v>
      </c>
      <c r="AK6" s="17">
        <f t="shared" si="2"/>
        <v>1</v>
      </c>
      <c r="AL6" s="17">
        <f t="shared" si="3"/>
        <v>1</v>
      </c>
      <c r="AM6" s="18">
        <v>0</v>
      </c>
      <c r="AN6" s="18">
        <v>0</v>
      </c>
      <c r="AO6" s="84">
        <v>0</v>
      </c>
      <c r="AP6" s="49"/>
      <c r="AQ6" s="37">
        <v>0</v>
      </c>
      <c r="AR6" s="49">
        <v>0</v>
      </c>
      <c r="AS6" s="23">
        <v>2011</v>
      </c>
      <c r="AT6" s="24">
        <f>IF(AS6="","",VLOOKUP(AS6,ProgramIterations!$D:$E,2,FALSE))</f>
        <v>1</v>
      </c>
      <c r="AU6" s="23"/>
      <c r="AV6" s="24" t="str">
        <f>IF(AU6="","",VLOOKUP(AU6,ProgramIterations!$D:$E,2,FALSE))</f>
        <v/>
      </c>
      <c r="AW6" s="23">
        <v>2012</v>
      </c>
      <c r="AX6" s="24">
        <f>IF(AW6="","",VLOOKUP(AW6,ProgramIterations!$D:$E,2,FALSE))</f>
        <v>2</v>
      </c>
      <c r="AY6" s="23"/>
      <c r="AZ6" s="24" t="str">
        <f>IF(AY6="","",VLOOKUP(AY6,ProgramIterations!$D:$E,2,FALSE))</f>
        <v/>
      </c>
      <c r="BA6" s="23">
        <v>2013</v>
      </c>
      <c r="BB6" s="24">
        <f>IF(BA6="","",VLOOKUP(BA6,ProgramIterations!$D:$E,2,FALSE))</f>
        <v>3</v>
      </c>
      <c r="BC6" s="23"/>
      <c r="BD6" s="24" t="str">
        <f>IF(BC6="","",VLOOKUP(BC6,ProgramIterations!$D:$E,2,FALSE))</f>
        <v/>
      </c>
      <c r="BE6" s="23"/>
      <c r="BF6" s="24" t="str">
        <f>IF(BE6="","",VLOOKUP(BE6,ProgramIterations!$D:$E,2,FALSE))</f>
        <v/>
      </c>
      <c r="BG6" s="23"/>
      <c r="BH6" s="24" t="str">
        <f>IF(BG6="","",VLOOKUP(BG6,ProgramIterations!$D:$E,2,FALSE))</f>
        <v/>
      </c>
      <c r="BI6" s="23"/>
      <c r="BJ6" s="24" t="str">
        <f>IF(BI6="","",VLOOKUP(BI6,ProgramIterations!$D:$E,2,FALSE))</f>
        <v/>
      </c>
      <c r="BK6" s="23"/>
      <c r="BL6" s="24" t="str">
        <f>IF(BK6="","",VLOOKUP(BK6,ProgramIterations!$D:$E,2,FALSE))</f>
        <v/>
      </c>
      <c r="BM6" s="23"/>
      <c r="BN6" s="24" t="str">
        <f>IF(BM6="","",VLOOKUP(BM6,ProgramIterations!$D:$E,2,FALSE))</f>
        <v/>
      </c>
      <c r="BO6" s="23"/>
      <c r="BP6" s="24" t="str">
        <f>IF(BO6="","",VLOOKUP(BO6,ProgramIterations!$D:$E,2,FALSE))</f>
        <v/>
      </c>
      <c r="BQ6" s="23"/>
      <c r="BR6" s="24" t="str">
        <f>IF(BQ6="","",VLOOKUP(BQ6,ProgramIterations!$D:$E,2,FALSE))</f>
        <v/>
      </c>
      <c r="BS6" s="23"/>
      <c r="BT6" s="24" t="str">
        <f>IF(BS6="","",VLOOKUP(BS6,ProgramIterations!$D:$E,2,FALSE))</f>
        <v/>
      </c>
      <c r="BU6" s="23"/>
      <c r="BV6" s="24" t="str">
        <f>IF(BU6="","",VLOOKUP(BU6,ProgramIterations!$D:$E,2,FALSE))</f>
        <v/>
      </c>
      <c r="BW6" s="23"/>
      <c r="BX6" s="24" t="str">
        <f>IF(BW6="","",VLOOKUP(BW6,ProgramIterations!$D:$E,2,FALSE))</f>
        <v/>
      </c>
      <c r="BY6" s="23">
        <v>2014</v>
      </c>
      <c r="BZ6" s="24">
        <f>IF(BY6="","",VLOOKUP(BY6,ProgramIterations!$D:$E,2,FALSE))</f>
        <v>4</v>
      </c>
      <c r="CA6" s="23"/>
      <c r="CB6" s="24" t="str">
        <f>IF(CA6="","",VLOOKUP(CA6,ProgramIterations!$D:$E,2,FALSE))</f>
        <v/>
      </c>
      <c r="CC6" s="23">
        <v>2014</v>
      </c>
      <c r="CD6" s="24">
        <f>IF(CC6="","",VLOOKUP(CC6,ProgramIterations!$D:$E,2,FALSE))</f>
        <v>4</v>
      </c>
      <c r="CE6" s="23"/>
      <c r="CF6" s="24" t="str">
        <f>IF(CE6="","",VLOOKUP(CE6,ProgramIterations!$D:$E,2,FALSE))</f>
        <v/>
      </c>
      <c r="CG6" s="23"/>
      <c r="CH6" s="24" t="str">
        <f>IF(CG6="","",VLOOKUP(CG6,ProgramIterations!$D:$E,2,FALSE))</f>
        <v/>
      </c>
      <c r="CI6" s="23"/>
      <c r="CJ6" s="24" t="str">
        <f>IF(CI6="","",VLOOKUP(CI6,ProgramIterations!$D:$E,2,FALSE))</f>
        <v/>
      </c>
      <c r="CK6" s="23"/>
      <c r="CL6" s="24" t="str">
        <f>IF(CK6="","",VLOOKUP(CK6,ProgramIterations!$D:$E,2,FALSE))</f>
        <v/>
      </c>
      <c r="CM6" s="23"/>
      <c r="CN6" s="24" t="str">
        <f>IF(CM6="","",VLOOKUP(CM6,ProgramIterations!$D:$E,2,FALSE))</f>
        <v/>
      </c>
      <c r="CO6" s="23"/>
      <c r="CP6" s="24" t="str">
        <f>IF(CO6="","",VLOOKUP(CO6,ProgramIterations!$D:$E,2,FALSE))</f>
        <v/>
      </c>
      <c r="CQ6" s="23"/>
      <c r="CR6" s="24" t="str">
        <f>IF(CQ6="","",VLOOKUP(CQ6,ProgramIterations!$D:$E,2,FALSE))</f>
        <v/>
      </c>
      <c r="CS6" s="23"/>
      <c r="CT6" s="24" t="str">
        <f>IF(CS6="","",VLOOKUP(CS6,ProgramIterations!$D:$E,2,FALSE))</f>
        <v/>
      </c>
      <c r="CU6" s="23"/>
      <c r="CV6" s="24" t="str">
        <f>IF(CU6="","",VLOOKUP(CU6,ProgramIterations!$D:$E,2,FALSE))</f>
        <v/>
      </c>
      <c r="CW6" s="23"/>
      <c r="CX6" s="24" t="str">
        <f>IF(CW6="","",VLOOKUP(CW6,ProgramIterations!$D:$E,2,FALSE))</f>
        <v/>
      </c>
      <c r="CY6" s="23"/>
      <c r="CZ6" s="24" t="str">
        <f>IF(CY6="","",VLOOKUP(CY6,ProgramIterations!$D:$E,2,FALSE))</f>
        <v/>
      </c>
      <c r="DA6" s="23"/>
      <c r="DB6" s="24" t="str">
        <f>IF(DA6="","",VLOOKUP(DA6,ProgramIterations!$D:$E,2,FALSE))</f>
        <v/>
      </c>
      <c r="DC6" s="23"/>
      <c r="DD6" s="25" t="str">
        <f>IF(DC6="","",VLOOKUP(DC6,ProgramIterations!$D:$E,2,FALSE))</f>
        <v/>
      </c>
      <c r="DE6" s="64" t="str">
        <f>CONCATENATE("ALTER TABLE dbo.",LEFT(C6,FIND(".",C6)-1)," ADD ",RIGHT(C6,LEN(C6)-FIND(".",C6))," ",VLOOKUP(M6,DataTypes!$A$2:$F$12,6),IF(VLOOKUP(M6,DataTypes!$A$2:$F$12,3)=1,CONCATENATE("(",N6,",",O6,")"),"")," NULL")</f>
        <v>ALTER TABLE dbo.MetricStreamTemp ADD CountWeeklyMaxTempGT20C int NULL</v>
      </c>
      <c r="DF6" s="56" t="e">
        <f>IF(A6 = "","",#REF! &amp; " SELECT MetricCalcTypeID = "&amp;A6&amp;", EngineID = "&amp;B6&amp;", Name='"&amp;C6&amp;"', DisplayGroupID = "&amp;D6&amp;", DisplayName='"&amp;E6&amp;"', DisplayNameShort = '"&amp;F6&amp;"', PropertyName = '"&amp;G6&amp;"', MethodID = "&amp;IF(H6="","NULL",H6)&amp; ", CalcGroupId = "&amp;IF(I6="","NULL",I6)&amp;", CalcGroupListItemID = " &amp;IF(K6="","NULL",K6)&amp;", Description = "&amp;IF(L6&lt;&gt;"NULL","'"&amp;SUBSTITUTE(L6,"'","''")&amp;"'","NULL")&amp;", DataTypeID = "&amp;M6&amp;",Precision = "&amp;N6&amp;", Scale = "&amp;O6&amp;", Length="&amp;P6&amp;", UOMID = "&amp;Q6&amp;", GlossaryTermID = "&amp;V6&amp;", DisplayOrderID = "&amp;W6&amp;", DomainValueListID = "&amp;AB6&amp;", WidthPixels = "&amp;AC6&amp;", IsDisplayable = "&amp;AD6&amp;", ShowGraphForWatershed= "&amp;AE6&amp;",ShowGraphForProgram="&amp;AF6&amp;",ShowGraphForVisit="&amp;AG6&amp;",IsPrivateInformation="&amp;AM6&amp;", IsCalculated="&amp;AN6&amp;",IsInternal="&amp;AO6&amp;", ExpectedValueMin = "&amp;IF(R6&lt;&gt;"",R6,"NULL")&amp;",  ExpectedValueMax = "&amp;IF(S6&lt;&gt;"",S6,"NULL")&amp;",  AcceptedValueMin = "&amp;IF(T6&lt;&gt;"",T6,"NULL")&amp;",   AcceptedValueMax  = "&amp;IF(U6&lt;&gt;"",U6,"NULL")&amp;", GraphAllowX="&amp;AH6&amp;", GraphAllowY="&amp;AI6&amp;", GraphAllowZ="&amp;AJ6&amp;", MapAllowSize="&amp;AK6&amp;", MapAllowColor = "&amp;AL6&amp;", RbtXpath = "&amp;IF(AP6&lt;&gt;"", "'"&amp;AP6&amp;"'", "NULL")&amp;", RbtIsRequired = "&amp;IF(AP6&lt;&gt;"", AQ6, "NULL")&amp;", MRMetric = "&amp;AR6&amp;
", Protocol1_ID = "&amp;IF(AS6="","NULL",#REF!)&amp;", Protocol1_IterationIDStart = "&amp;IF(AS6="","NULL",AT6)&amp;", Protocol1_IterationIDEnd = "&amp;IF(AU6="","NULL",AV6)&amp;
", Protocol2_ID = "&amp;IF(AW6="","NULL",#REF!)&amp;", Protocol2_IterationIDStart = "&amp;IF(AW6="","NULL",AX6)&amp;", Protocol2_IterationIDEnd = "&amp;IF(AY6="","NULL",AZ6)&amp;
", Protocol3_ID = "&amp;IF(BA6="","NULL",#REF!)&amp;", Protocol3_IterationIDStart = "&amp;IF(BA6="","NULL",BB6)&amp;", Protocol3_IterationIDEnd = "&amp;IF(BC6="","NULL",BD6)&amp;
", Protocol4_ID = "&amp;IF(BE6="","NULL",#REF!)&amp;", Protocol4_IterationIDStart = "&amp;IF(BE6="","NULL",BF6)&amp;", Protocol4_IterationIDEnd = "&amp;IF(BG6="","NULL",BH6)&amp;
", Protocol5_ID = "&amp;IF(BI6="","NULL",#REF!)&amp;", Protocol5_IterationIDStart = "&amp;IF(BI6="","NULL",BJ6)&amp;", Protocol5_IterationIDEnd = "&amp;IF(BK6="","NULL",BL6)&amp;
", Protocol6_ID = "&amp;IF(BM6="","NULL",#REF!)&amp;", Protocol6_IterationIDStart = "&amp;IF(BM6="","NULL",BN6)&amp;", Protocol6_IterationIDEnd = "&amp;IF(BO6="","NULL",BP6)&amp;
", Protocol7_ID = "&amp;IF(BQ6="","NULL",#REF!)&amp;", Protocol7_IterationIDStart = "&amp;IF(BQ6="","NULL",BR6)&amp;", Protocol7_IterationIDEnd = "&amp;IF(BS6="","NULL",BT6)&amp;
", Protocol8_ID = "&amp;IF(BU6="","NULL",#REF!)&amp;", Protocol8_IterationIDStart = "&amp;IF(BU6="","NULL",BV6)&amp;", Protocol8_IterationIDEnd = "&amp;IF(BW6="","NULL",BX6)&amp;
", Protocol9_ID = "&amp;IF(BY6="","NULL",#REF!)&amp;", Protocol9_IterationIDStart = "&amp;IF(BY6="","NULL",BZ6)&amp;", Protocol9_IterationIDEnd = "&amp;IF(CA6="","NULL",CB6)&amp;
", Protocol10_ID = "&amp;IF(CC6="","NULL",#REF!)&amp;", Protocol10_IterationIDStart = "&amp;IF(CC6="","NULL",CD6)&amp;", Protocol10_IterationIDEnd = "&amp;IF(CE6="","NULL",CF6)&amp;
", Protocol11_ID = "&amp;IF(CG6="","NULL",#REF!)&amp;", Protocol11_IterationIDStart = "&amp;IF(CG6="","NULL",CH6)&amp;", Protocol11_IterationIDEnd = "&amp;IF(CI6="","NULL",CJ6)&amp;
", Protocol12_ID = "&amp;IF(CK6="","NULL",#REF!)&amp;", Protocol12_IterationIDStart = "&amp;IF(CK6="","NULL",CL6)&amp;", Protocol12_IterationIDEnd = "&amp;IF(CM6="","NULL",CN6)&amp;
", Protocol13_ID = "&amp;IF(CO6="","NULL",#REF!)&amp;", Protocol13_IterationIDStart = "&amp;IF(CO6="","NULL",CP6)&amp;", Protocol13_IterationIDEnd = "&amp;IF(CQ6="","NULL",CR6)&amp;
", Protocol14_ID = "&amp;IF(CS6="","NULL",#REF!)&amp;", Protocol14_IterationIDStart = "&amp;IF(CS6="","NULL",CT6)&amp;", Protocol14_IterationIDEnd = "&amp;IF(CU6="","NULL",CV6)&amp;
", Protocol15_ID = "&amp;IF(CW6="","NULL",#REF!)&amp;", Protocol15_IterationIDStart = "&amp;IF(CW6="","NULL",CX6)&amp;", Protocol15_IterationIDEnd = "&amp;IF(CY6="","NULL",CZ6)&amp;
", Protocol16_ID = "&amp;IF(DA6="","NULL",#REF!)&amp;", Protocol16_IterationIDStart = "&amp;IF(DA6="","NULL",DB6)&amp;", Protocol16_IterationIDEnd = "&amp;IF(DC6="","NULL",DD6))</f>
        <v>#REF!</v>
      </c>
    </row>
    <row r="7" spans="1:156" x14ac:dyDescent="0.4">
      <c r="A7" s="38">
        <v>477</v>
      </c>
      <c r="B7" s="18">
        <v>6</v>
      </c>
      <c r="C7" s="57" t="str">
        <f t="shared" si="0"/>
        <v>MetricStreamTemp.CountWeeklyMaxTempGT22C</v>
      </c>
      <c r="D7" s="18">
        <v>6</v>
      </c>
      <c r="E7" s="49" t="s">
        <v>1713</v>
      </c>
      <c r="F7" s="49" t="s">
        <v>1713</v>
      </c>
      <c r="G7" s="37" t="s">
        <v>1282</v>
      </c>
      <c r="I7" s="44"/>
      <c r="J7" s="47" t="str">
        <f>IF(I7="","",VLOOKUP(I7,MetricCalcGroups!A:D,3, FALSE))</f>
        <v/>
      </c>
      <c r="L7" s="9" t="s">
        <v>78</v>
      </c>
      <c r="M7" s="18">
        <v>2</v>
      </c>
      <c r="N7" s="18" t="s">
        <v>78</v>
      </c>
      <c r="O7" s="18">
        <v>0</v>
      </c>
      <c r="P7" s="18" t="s">
        <v>78</v>
      </c>
      <c r="Q7" s="18">
        <v>13</v>
      </c>
      <c r="R7" s="18">
        <v>0</v>
      </c>
      <c r="S7" s="88">
        <v>42</v>
      </c>
      <c r="T7" s="18">
        <v>0</v>
      </c>
      <c r="U7" s="88">
        <v>42</v>
      </c>
      <c r="V7" s="78">
        <v>200</v>
      </c>
      <c r="W7" s="18">
        <v>60</v>
      </c>
      <c r="X7" s="15">
        <v>2011</v>
      </c>
      <c r="Y7" s="16">
        <f>IF(X7&lt;&gt;"",VLOOKUP(X7,ProgramIterations!D:E,2,FALSE),"NULL")</f>
        <v>1</v>
      </c>
      <c r="Z7" s="15"/>
      <c r="AA7" s="16" t="str">
        <f>IF(Z7&lt;&gt;"",VLOOKUP(Z7,ProgramIterations!D:E,2,FALSE),"NULL")</f>
        <v>NULL</v>
      </c>
      <c r="AB7" s="9" t="s">
        <v>78</v>
      </c>
      <c r="AC7" s="9">
        <v>75</v>
      </c>
      <c r="AD7" s="36">
        <v>1</v>
      </c>
      <c r="AE7" s="9">
        <v>1</v>
      </c>
      <c r="AF7" s="9">
        <v>1</v>
      </c>
      <c r="AG7" s="49">
        <v>0</v>
      </c>
      <c r="AH7" s="85">
        <v>1</v>
      </c>
      <c r="AI7" s="17">
        <f t="shared" si="1"/>
        <v>1</v>
      </c>
      <c r="AJ7" s="18">
        <v>0</v>
      </c>
      <c r="AK7" s="17">
        <f t="shared" si="2"/>
        <v>1</v>
      </c>
      <c r="AL7" s="17">
        <f t="shared" si="3"/>
        <v>1</v>
      </c>
      <c r="AM7" s="18">
        <v>0</v>
      </c>
      <c r="AN7" s="18">
        <v>0</v>
      </c>
      <c r="AO7" s="84">
        <v>0</v>
      </c>
      <c r="AP7" s="49"/>
      <c r="AQ7" s="37">
        <v>0</v>
      </c>
      <c r="AR7" s="49">
        <v>0</v>
      </c>
      <c r="AS7" s="23">
        <v>2011</v>
      </c>
      <c r="AT7" s="24">
        <f>IF(AS7="","",VLOOKUP(AS7,ProgramIterations!$D:$E,2,FALSE))</f>
        <v>1</v>
      </c>
      <c r="AU7" s="23"/>
      <c r="AV7" s="24" t="str">
        <f>IF(AU7="","",VLOOKUP(AU7,ProgramIterations!$D:$E,2,FALSE))</f>
        <v/>
      </c>
      <c r="AW7" s="23">
        <v>2012</v>
      </c>
      <c r="AX7" s="24">
        <f>IF(AW7="","",VLOOKUP(AW7,ProgramIterations!$D:$E,2,FALSE))</f>
        <v>2</v>
      </c>
      <c r="AY7" s="23"/>
      <c r="AZ7" s="24" t="str">
        <f>IF(AY7="","",VLOOKUP(AY7,ProgramIterations!$D:$E,2,FALSE))</f>
        <v/>
      </c>
      <c r="BA7" s="23">
        <v>2013</v>
      </c>
      <c r="BB7" s="24">
        <f>IF(BA7="","",VLOOKUP(BA7,ProgramIterations!$D:$E,2,FALSE))</f>
        <v>3</v>
      </c>
      <c r="BC7" s="23"/>
      <c r="BD7" s="24" t="str">
        <f>IF(BC7="","",VLOOKUP(BC7,ProgramIterations!$D:$E,2,FALSE))</f>
        <v/>
      </c>
      <c r="BE7" s="23"/>
      <c r="BF7" s="24" t="str">
        <f>IF(BE7="","",VLOOKUP(BE7,ProgramIterations!$D:$E,2,FALSE))</f>
        <v/>
      </c>
      <c r="BG7" s="23"/>
      <c r="BH7" s="24" t="str">
        <f>IF(BG7="","",VLOOKUP(BG7,ProgramIterations!$D:$E,2,FALSE))</f>
        <v/>
      </c>
      <c r="BI7" s="23"/>
      <c r="BJ7" s="24" t="str">
        <f>IF(BI7="","",VLOOKUP(BI7,ProgramIterations!$D:$E,2,FALSE))</f>
        <v/>
      </c>
      <c r="BK7" s="23"/>
      <c r="BL7" s="24" t="str">
        <f>IF(BK7="","",VLOOKUP(BK7,ProgramIterations!$D:$E,2,FALSE))</f>
        <v/>
      </c>
      <c r="BM7" s="23"/>
      <c r="BN7" s="24" t="str">
        <f>IF(BM7="","",VLOOKUP(BM7,ProgramIterations!$D:$E,2,FALSE))</f>
        <v/>
      </c>
      <c r="BO7" s="23"/>
      <c r="BP7" s="24" t="str">
        <f>IF(BO7="","",VLOOKUP(BO7,ProgramIterations!$D:$E,2,FALSE))</f>
        <v/>
      </c>
      <c r="BQ7" s="23"/>
      <c r="BR7" s="24" t="str">
        <f>IF(BQ7="","",VLOOKUP(BQ7,ProgramIterations!$D:$E,2,FALSE))</f>
        <v/>
      </c>
      <c r="BS7" s="23"/>
      <c r="BT7" s="24" t="str">
        <f>IF(BS7="","",VLOOKUP(BS7,ProgramIterations!$D:$E,2,FALSE))</f>
        <v/>
      </c>
      <c r="BU7" s="23"/>
      <c r="BV7" s="24" t="str">
        <f>IF(BU7="","",VLOOKUP(BU7,ProgramIterations!$D:$E,2,FALSE))</f>
        <v/>
      </c>
      <c r="BW7" s="23"/>
      <c r="BX7" s="24" t="str">
        <f>IF(BW7="","",VLOOKUP(BW7,ProgramIterations!$D:$E,2,FALSE))</f>
        <v/>
      </c>
      <c r="BY7" s="23">
        <v>2014</v>
      </c>
      <c r="BZ7" s="24">
        <f>IF(BY7="","",VLOOKUP(BY7,ProgramIterations!$D:$E,2,FALSE))</f>
        <v>4</v>
      </c>
      <c r="CA7" s="23"/>
      <c r="CB7" s="24" t="str">
        <f>IF(CA7="","",VLOOKUP(CA7,ProgramIterations!$D:$E,2,FALSE))</f>
        <v/>
      </c>
      <c r="CC7" s="23">
        <v>2014</v>
      </c>
      <c r="CD7" s="24">
        <f>IF(CC7="","",VLOOKUP(CC7,ProgramIterations!$D:$E,2,FALSE))</f>
        <v>4</v>
      </c>
      <c r="CE7" s="23"/>
      <c r="CF7" s="24" t="str">
        <f>IF(CE7="","",VLOOKUP(CE7,ProgramIterations!$D:$E,2,FALSE))</f>
        <v/>
      </c>
      <c r="CG7" s="23"/>
      <c r="CH7" s="24" t="str">
        <f>IF(CG7="","",VLOOKUP(CG7,ProgramIterations!$D:$E,2,FALSE))</f>
        <v/>
      </c>
      <c r="CI7" s="23"/>
      <c r="CJ7" s="24" t="str">
        <f>IF(CI7="","",VLOOKUP(CI7,ProgramIterations!$D:$E,2,FALSE))</f>
        <v/>
      </c>
      <c r="CK7" s="23"/>
      <c r="CL7" s="24" t="str">
        <f>IF(CK7="","",VLOOKUP(CK7,ProgramIterations!$D:$E,2,FALSE))</f>
        <v/>
      </c>
      <c r="CM7" s="23"/>
      <c r="CN7" s="24" t="str">
        <f>IF(CM7="","",VLOOKUP(CM7,ProgramIterations!$D:$E,2,FALSE))</f>
        <v/>
      </c>
      <c r="CO7" s="23"/>
      <c r="CP7" s="24" t="str">
        <f>IF(CO7="","",VLOOKUP(CO7,ProgramIterations!$D:$E,2,FALSE))</f>
        <v/>
      </c>
      <c r="CQ7" s="23"/>
      <c r="CR7" s="24" t="str">
        <f>IF(CQ7="","",VLOOKUP(CQ7,ProgramIterations!$D:$E,2,FALSE))</f>
        <v/>
      </c>
      <c r="CS7" s="23"/>
      <c r="CT7" s="24" t="str">
        <f>IF(CS7="","",VLOOKUP(CS7,ProgramIterations!$D:$E,2,FALSE))</f>
        <v/>
      </c>
      <c r="CU7" s="23"/>
      <c r="CV7" s="24" t="str">
        <f>IF(CU7="","",VLOOKUP(CU7,ProgramIterations!$D:$E,2,FALSE))</f>
        <v/>
      </c>
      <c r="CW7" s="23"/>
      <c r="CX7" s="24" t="str">
        <f>IF(CW7="","",VLOOKUP(CW7,ProgramIterations!$D:$E,2,FALSE))</f>
        <v/>
      </c>
      <c r="CY7" s="23"/>
      <c r="CZ7" s="24" t="str">
        <f>IF(CY7="","",VLOOKUP(CY7,ProgramIterations!$D:$E,2,FALSE))</f>
        <v/>
      </c>
      <c r="DA7" s="23"/>
      <c r="DB7" s="24" t="str">
        <f>IF(DA7="","",VLOOKUP(DA7,ProgramIterations!$D:$E,2,FALSE))</f>
        <v/>
      </c>
      <c r="DC7" s="23"/>
      <c r="DD7" s="25" t="str">
        <f>IF(DC7="","",VLOOKUP(DC7,ProgramIterations!$D:$E,2,FALSE))</f>
        <v/>
      </c>
      <c r="DE7" s="64" t="str">
        <f>CONCATENATE("ALTER TABLE dbo.",LEFT(C7,FIND(".",C7)-1)," ADD ",RIGHT(C7,LEN(C7)-FIND(".",C7))," ",VLOOKUP(M7,DataTypes!$A$2:$F$12,6),IF(VLOOKUP(M7,DataTypes!$A$2:$F$12,3)=1,CONCATENATE("(",N7,",",O7,")"),"")," NULL")</f>
        <v>ALTER TABLE dbo.MetricStreamTemp ADD CountWeeklyMaxTempGT22C int NULL</v>
      </c>
      <c r="DF7" s="56" t="e">
        <f>IF(A7 = "","",#REF! &amp; " SELECT MetricCalcTypeID = "&amp;A7&amp;", EngineID = "&amp;B7&amp;", Name='"&amp;C7&amp;"', DisplayGroupID = "&amp;D7&amp;", DisplayName='"&amp;E7&amp;"', DisplayNameShort = '"&amp;F7&amp;"', PropertyName = '"&amp;G7&amp;"', MethodID = "&amp;IF(H7="","NULL",H7)&amp; ", CalcGroupId = "&amp;IF(I7="","NULL",I7)&amp;", CalcGroupListItemID = " &amp;IF(K7="","NULL",K7)&amp;", Description = "&amp;IF(L7&lt;&gt;"NULL","'"&amp;SUBSTITUTE(L7,"'","''")&amp;"'","NULL")&amp;", DataTypeID = "&amp;M7&amp;",Precision = "&amp;N7&amp;", Scale = "&amp;O7&amp;", Length="&amp;P7&amp;", UOMID = "&amp;Q7&amp;", GlossaryTermID = "&amp;V7&amp;", DisplayOrderID = "&amp;W7&amp;", DomainValueListID = "&amp;AB7&amp;", WidthPixels = "&amp;AC7&amp;", IsDisplayable = "&amp;AD7&amp;", ShowGraphForWatershed= "&amp;AE7&amp;",ShowGraphForProgram="&amp;AF7&amp;",ShowGraphForVisit="&amp;AG7&amp;",IsPrivateInformation="&amp;AM7&amp;", IsCalculated="&amp;AN7&amp;",IsInternal="&amp;AO7&amp;", ExpectedValueMin = "&amp;IF(R7&lt;&gt;"",R7,"NULL")&amp;",  ExpectedValueMax = "&amp;IF(S7&lt;&gt;"",S7,"NULL")&amp;",  AcceptedValueMin = "&amp;IF(T7&lt;&gt;"",T7,"NULL")&amp;",   AcceptedValueMax  = "&amp;IF(U7&lt;&gt;"",U7,"NULL")&amp;", GraphAllowX="&amp;AH7&amp;", GraphAllowY="&amp;AI7&amp;", GraphAllowZ="&amp;AJ7&amp;", MapAllowSize="&amp;AK7&amp;", MapAllowColor = "&amp;AL7&amp;", RbtXpath = "&amp;IF(AP7&lt;&gt;"", "'"&amp;AP7&amp;"'", "NULL")&amp;", RbtIsRequired = "&amp;IF(AP7&lt;&gt;"", AQ7, "NULL")&amp;", MRMetric = "&amp;AR7&amp;
", Protocol1_ID = "&amp;IF(AS7="","NULL",#REF!)&amp;", Protocol1_IterationIDStart = "&amp;IF(AS7="","NULL",AT7)&amp;", Protocol1_IterationIDEnd = "&amp;IF(AU7="","NULL",AV7)&amp;
", Protocol2_ID = "&amp;IF(AW7="","NULL",#REF!)&amp;", Protocol2_IterationIDStart = "&amp;IF(AW7="","NULL",AX7)&amp;", Protocol2_IterationIDEnd = "&amp;IF(AY7="","NULL",AZ7)&amp;
", Protocol3_ID = "&amp;IF(BA7="","NULL",#REF!)&amp;", Protocol3_IterationIDStart = "&amp;IF(BA7="","NULL",BB7)&amp;", Protocol3_IterationIDEnd = "&amp;IF(BC7="","NULL",BD7)&amp;
", Protocol4_ID = "&amp;IF(BE7="","NULL",#REF!)&amp;", Protocol4_IterationIDStart = "&amp;IF(BE7="","NULL",BF7)&amp;", Protocol4_IterationIDEnd = "&amp;IF(BG7="","NULL",BH7)&amp;
", Protocol5_ID = "&amp;IF(BI7="","NULL",#REF!)&amp;", Protocol5_IterationIDStart = "&amp;IF(BI7="","NULL",BJ7)&amp;", Protocol5_IterationIDEnd = "&amp;IF(BK7="","NULL",BL7)&amp;
", Protocol6_ID = "&amp;IF(BM7="","NULL",#REF!)&amp;", Protocol6_IterationIDStart = "&amp;IF(BM7="","NULL",BN7)&amp;", Protocol6_IterationIDEnd = "&amp;IF(BO7="","NULL",BP7)&amp;
", Protocol7_ID = "&amp;IF(BQ7="","NULL",#REF!)&amp;", Protocol7_IterationIDStart = "&amp;IF(BQ7="","NULL",BR7)&amp;", Protocol7_IterationIDEnd = "&amp;IF(BS7="","NULL",BT7)&amp;
", Protocol8_ID = "&amp;IF(BU7="","NULL",#REF!)&amp;", Protocol8_IterationIDStart = "&amp;IF(BU7="","NULL",BV7)&amp;", Protocol8_IterationIDEnd = "&amp;IF(BW7="","NULL",BX7)&amp;
", Protocol9_ID = "&amp;IF(BY7="","NULL",#REF!)&amp;", Protocol9_IterationIDStart = "&amp;IF(BY7="","NULL",BZ7)&amp;", Protocol9_IterationIDEnd = "&amp;IF(CA7="","NULL",CB7)&amp;
", Protocol10_ID = "&amp;IF(CC7="","NULL",#REF!)&amp;", Protocol10_IterationIDStart = "&amp;IF(CC7="","NULL",CD7)&amp;", Protocol10_IterationIDEnd = "&amp;IF(CE7="","NULL",CF7)&amp;
", Protocol11_ID = "&amp;IF(CG7="","NULL",#REF!)&amp;", Protocol11_IterationIDStart = "&amp;IF(CG7="","NULL",CH7)&amp;", Protocol11_IterationIDEnd = "&amp;IF(CI7="","NULL",CJ7)&amp;
", Protocol12_ID = "&amp;IF(CK7="","NULL",#REF!)&amp;", Protocol12_IterationIDStart = "&amp;IF(CK7="","NULL",CL7)&amp;", Protocol12_IterationIDEnd = "&amp;IF(CM7="","NULL",CN7)&amp;
", Protocol13_ID = "&amp;IF(CO7="","NULL",#REF!)&amp;", Protocol13_IterationIDStart = "&amp;IF(CO7="","NULL",CP7)&amp;", Protocol13_IterationIDEnd = "&amp;IF(CQ7="","NULL",CR7)&amp;
", Protocol14_ID = "&amp;IF(CS7="","NULL",#REF!)&amp;", Protocol14_IterationIDStart = "&amp;IF(CS7="","NULL",CT7)&amp;", Protocol14_IterationIDEnd = "&amp;IF(CU7="","NULL",CV7)&amp;
", Protocol15_ID = "&amp;IF(CW7="","NULL",#REF!)&amp;", Protocol15_IterationIDStart = "&amp;IF(CW7="","NULL",CX7)&amp;", Protocol15_IterationIDEnd = "&amp;IF(CY7="","NULL",CZ7)&amp;
", Protocol16_ID = "&amp;IF(DA7="","NULL",#REF!)&amp;", Protocol16_IterationIDStart = "&amp;IF(DA7="","NULL",DB7)&amp;", Protocol16_IterationIDEnd = "&amp;IF(DC7="","NULL",DD7))</f>
        <v>#REF!</v>
      </c>
    </row>
    <row r="8" spans="1:156" hidden="1" x14ac:dyDescent="0.4">
      <c r="A8" s="75">
        <v>1</v>
      </c>
      <c r="B8" s="53">
        <v>1</v>
      </c>
      <c r="C8" s="34" t="s">
        <v>49</v>
      </c>
      <c r="D8" s="18">
        <v>1</v>
      </c>
      <c r="E8" s="74" t="s">
        <v>809</v>
      </c>
      <c r="F8" s="74" t="s">
        <v>810</v>
      </c>
      <c r="G8" s="49" t="s">
        <v>0</v>
      </c>
      <c r="I8" s="44"/>
      <c r="J8" s="47" t="str">
        <f>IF(I8="","",VLOOKUP(I8,MetricCalcGroups!A:D,3, FALSE))</f>
        <v/>
      </c>
      <c r="L8" s="9" t="s">
        <v>78</v>
      </c>
      <c r="M8" s="18">
        <v>3</v>
      </c>
      <c r="N8" s="18">
        <v>10</v>
      </c>
      <c r="O8" s="18">
        <v>2</v>
      </c>
      <c r="P8" s="18" t="s">
        <v>78</v>
      </c>
      <c r="Q8" s="18">
        <v>8</v>
      </c>
      <c r="R8" s="18">
        <v>0.2</v>
      </c>
      <c r="S8" s="18">
        <v>5</v>
      </c>
      <c r="T8" s="18">
        <v>-0.05</v>
      </c>
      <c r="U8" s="18">
        <v>7</v>
      </c>
      <c r="V8" s="78" t="s">
        <v>78</v>
      </c>
      <c r="W8" s="18">
        <v>10</v>
      </c>
      <c r="X8" s="15">
        <v>2011</v>
      </c>
      <c r="Y8" s="16">
        <f>IF(X8&lt;&gt;"",VLOOKUP(X8,ProgramIterations!D:E,2,FALSE),"NULL")</f>
        <v>1</v>
      </c>
      <c r="Z8" s="15"/>
      <c r="AA8" s="16" t="str">
        <f>IF(Z8&lt;&gt;"",VLOOKUP(Z8,ProgramIterations!D:E,2,FALSE),"NULL")</f>
        <v>NULL</v>
      </c>
      <c r="AB8" s="9" t="s">
        <v>78</v>
      </c>
      <c r="AC8" s="9">
        <v>75</v>
      </c>
      <c r="AD8" s="74">
        <v>0</v>
      </c>
      <c r="AE8" s="74">
        <v>1</v>
      </c>
      <c r="AF8" s="74">
        <v>1</v>
      </c>
      <c r="AG8" s="49">
        <v>0</v>
      </c>
      <c r="AH8" s="52">
        <v>0</v>
      </c>
      <c r="AI8" s="17">
        <f t="shared" ref="AI8:AI13" si="4">AD8</f>
        <v>0</v>
      </c>
      <c r="AJ8" s="18">
        <v>0</v>
      </c>
      <c r="AK8" s="17">
        <f t="shared" ref="AK8:AK71" si="5">AI8</f>
        <v>0</v>
      </c>
      <c r="AL8" s="17">
        <f t="shared" ref="AL8:AL71" si="6">AI8</f>
        <v>0</v>
      </c>
      <c r="AM8" s="18">
        <v>0</v>
      </c>
      <c r="AN8" s="18">
        <v>0</v>
      </c>
      <c r="AO8" s="74">
        <v>0</v>
      </c>
      <c r="AP8" s="74"/>
      <c r="AQ8" s="37">
        <v>0</v>
      </c>
      <c r="AR8" s="49">
        <v>0</v>
      </c>
      <c r="AS8" s="23">
        <v>2011</v>
      </c>
      <c r="AT8" s="24">
        <f>IF(AS8="","",VLOOKUP(AS8,ProgramIterations!$D:$E,2,FALSE))</f>
        <v>1</v>
      </c>
      <c r="AU8" s="23"/>
      <c r="AV8" s="24" t="str">
        <f>IF(AU8="","",VLOOKUP(AU8,ProgramIterations!$D:$E,2,FALSE))</f>
        <v/>
      </c>
      <c r="AW8" s="23">
        <v>2012</v>
      </c>
      <c r="AX8" s="24">
        <f>IF(AW8="","",VLOOKUP(AW8,ProgramIterations!$D:$E,2,FALSE))</f>
        <v>2</v>
      </c>
      <c r="AY8" s="23"/>
      <c r="AZ8" s="24" t="str">
        <f>IF(AY8="","",VLOOKUP(AY8,ProgramIterations!$D:$E,2,FALSE))</f>
        <v/>
      </c>
      <c r="BA8" s="23">
        <v>2013</v>
      </c>
      <c r="BB8" s="24">
        <f>IF(BA8="","",VLOOKUP(BA8,ProgramIterations!$D:$E,2,FALSE))</f>
        <v>3</v>
      </c>
      <c r="BC8" s="23"/>
      <c r="BD8" s="24" t="str">
        <f>IF(BC8="","",VLOOKUP(BC8,ProgramIterations!$D:$E,2,FALSE))</f>
        <v/>
      </c>
      <c r="BE8" s="23">
        <v>2014</v>
      </c>
      <c r="BF8" s="24">
        <f>IF(BE8="","",VLOOKUP(BE8,ProgramIterations!$D:$E,2,FALSE))</f>
        <v>4</v>
      </c>
      <c r="BG8" s="23"/>
      <c r="BH8" s="24" t="str">
        <f>IF(BG8="","",VLOOKUP(BG8,ProgramIterations!$D:$E,2,FALSE))</f>
        <v/>
      </c>
      <c r="BI8" s="23">
        <v>2014</v>
      </c>
      <c r="BJ8" s="24">
        <f>IF(BI8="","",VLOOKUP(BI8,ProgramIterations!$D:$E,2,FALSE))</f>
        <v>4</v>
      </c>
      <c r="BK8" s="23"/>
      <c r="BL8" s="24" t="str">
        <f>IF(BK8="","",VLOOKUP(BK8,ProgramIterations!$D:$E,2,FALSE))</f>
        <v/>
      </c>
      <c r="BM8" s="23"/>
      <c r="BN8" s="24" t="str">
        <f>IF(BM8="","",VLOOKUP(BM8,ProgramIterations!$D:$E,2,FALSE))</f>
        <v/>
      </c>
      <c r="BO8" s="23"/>
      <c r="BP8" s="24" t="str">
        <f>IF(BO8="","",VLOOKUP(BO8,ProgramIterations!$D:$E,2,FALSE))</f>
        <v/>
      </c>
      <c r="BQ8" s="23"/>
      <c r="BR8" s="24" t="str">
        <f>IF(BQ8="","",VLOOKUP(BQ8,ProgramIterations!$D:$E,2,FALSE))</f>
        <v/>
      </c>
      <c r="BS8" s="23"/>
      <c r="BT8" s="24" t="str">
        <f>IF(BS8="","",VLOOKUP(BS8,ProgramIterations!$D:$E,2,FALSE))</f>
        <v/>
      </c>
      <c r="BU8" s="23"/>
      <c r="BV8" s="24" t="str">
        <f>IF(BU8="","",VLOOKUP(BU8,ProgramIterations!$D:$E,2,FALSE))</f>
        <v/>
      </c>
      <c r="BW8" s="23"/>
      <c r="BX8" s="24" t="str">
        <f>IF(BW8="","",VLOOKUP(BW8,ProgramIterations!$D:$E,2,FALSE))</f>
        <v/>
      </c>
      <c r="BY8" s="23">
        <v>2014</v>
      </c>
      <c r="BZ8" s="24">
        <f>IF(BY8="","",VLOOKUP(BY8,ProgramIterations!$D:$E,2,FALSE))</f>
        <v>4</v>
      </c>
      <c r="CA8" s="23"/>
      <c r="CB8" s="24" t="str">
        <f>IF(CA8="","",VLOOKUP(CA8,ProgramIterations!$D:$E,2,FALSE))</f>
        <v/>
      </c>
      <c r="CC8" s="23">
        <v>2014</v>
      </c>
      <c r="CD8" s="24">
        <f>IF(CC8="","",VLOOKUP(CC8,ProgramIterations!$D:$E,2,FALSE))</f>
        <v>4</v>
      </c>
      <c r="CE8" s="23"/>
      <c r="CF8" s="24" t="str">
        <f>IF(CE8="","",VLOOKUP(CE8,ProgramIterations!$D:$E,2,FALSE))</f>
        <v/>
      </c>
      <c r="CG8" s="23">
        <v>2014</v>
      </c>
      <c r="CH8" s="24">
        <f>IF(CG8="","",VLOOKUP(CG8,ProgramIterations!$D:$E,2,FALSE))</f>
        <v>4</v>
      </c>
      <c r="CI8" s="23"/>
      <c r="CJ8" s="24" t="str">
        <f>IF(CI8="","",VLOOKUP(CI8,ProgramIterations!$D:$E,2,FALSE))</f>
        <v/>
      </c>
      <c r="CK8" s="23"/>
      <c r="CL8" s="24" t="str">
        <f>IF(CK8="","",VLOOKUP(CK8,ProgramIterations!$D:$E,2,FALSE))</f>
        <v/>
      </c>
      <c r="CM8" s="23"/>
      <c r="CN8" s="24" t="str">
        <f>IF(CM8="","",VLOOKUP(CM8,ProgramIterations!$D:$E,2,FALSE))</f>
        <v/>
      </c>
      <c r="CO8" s="23"/>
      <c r="CP8" s="24" t="str">
        <f>IF(CO8="","",VLOOKUP(CO8,ProgramIterations!$D:$E,2,FALSE))</f>
        <v/>
      </c>
      <c r="CQ8" s="23"/>
      <c r="CR8" s="24" t="str">
        <f>IF(CQ8="","",VLOOKUP(CQ8,ProgramIterations!$D:$E,2,FALSE))</f>
        <v/>
      </c>
      <c r="CS8" s="23"/>
      <c r="CT8" s="24" t="str">
        <f>IF(CS8="","",VLOOKUP(CS8,ProgramIterations!$D:$E,2,FALSE))</f>
        <v/>
      </c>
      <c r="CU8" s="23"/>
      <c r="CV8" s="24" t="str">
        <f>IF(CU8="","",VLOOKUP(CU8,ProgramIterations!$D:$E,2,FALSE))</f>
        <v/>
      </c>
      <c r="CW8" s="23"/>
      <c r="CX8" s="24" t="str">
        <f>IF(CW8="","",VLOOKUP(CW8,ProgramIterations!$D:$E,2,FALSE))</f>
        <v/>
      </c>
      <c r="CY8" s="23"/>
      <c r="CZ8" s="24" t="str">
        <f>IF(CY8="","",VLOOKUP(CY8,ProgramIterations!$D:$E,2,FALSE))</f>
        <v/>
      </c>
      <c r="DA8" s="23"/>
      <c r="DB8" s="24" t="str">
        <f>IF(DA8="","",VLOOKUP(DA8,ProgramIterations!$D:$E,2,FALSE))</f>
        <v/>
      </c>
      <c r="DC8" s="23"/>
      <c r="DD8" s="25" t="str">
        <f>IF(DC8="","",VLOOKUP(DC8,ProgramIterations!$D:$E,2,FALSE))</f>
        <v/>
      </c>
      <c r="DE8" s="64" t="str">
        <f>CONCATENATE("ALTER TABLE dbo.",LEFT(C8,FIND(".",C8)-1)," ADD ",RIGHT(C8,LEN(C8)-FIND(".",C8))," ",VLOOKUP(M8,DataTypes!$A$2:$F$12,6),IF(VLOOKUP(M8,DataTypes!$A$2:$F$12,3)=1,CONCATENATE("(",N8,",",O8,")"),"")," NULL")</f>
        <v>ALTER TABLE dbo.ChampMetricVisitInformation ADD SiteGradient decimal(10,2) NULL</v>
      </c>
      <c r="DF8" s="56" t="e">
        <f>IF(A8 = "","",#REF! &amp; " SELECT MetricCalcTypeID = "&amp;A8&amp;", EngineID = "&amp;B8&amp;", Name='"&amp;C8&amp;"', DisplayGroupID = "&amp;D8&amp;", DisplayName='"&amp;E8&amp;"', DisplayNameShort = '"&amp;F8&amp;"', PropertyName = '"&amp;G8&amp;"', MethodID = "&amp;IF(H8="","NULL",H8)&amp; ", CalcGroupId = "&amp;IF(I8="","NULL",I8)&amp;", CalcGroupListItemID = " &amp;IF(K8="","NULL",K8)&amp;", Description = "&amp;IF(L8&lt;&gt;"NULL","'"&amp;SUBSTITUTE(L8,"'","''")&amp;"'","NULL")&amp;", DataTypeID = "&amp;M8&amp;",Precision = "&amp;N8&amp;", Scale = "&amp;O8&amp;", Length="&amp;P8&amp;", UOMID = "&amp;Q8&amp;", GlossaryTermID = "&amp;V8&amp;", DisplayOrderID = "&amp;W8&amp;", DomainValueListID = "&amp;AB8&amp;", WidthPixels = "&amp;AC8&amp;", IsDisplayable = "&amp;AD8&amp;", ShowGraphForWatershed= "&amp;AE8&amp;",ShowGraphForProgram="&amp;AF8&amp;",ShowGraphForVisit="&amp;AG8&amp;",IsPrivateInformation="&amp;AM8&amp;", IsCalculated="&amp;AN8&amp;",IsInternal="&amp;AO8&amp;", ExpectedValueMin = "&amp;IF(R8&lt;&gt;"",R8,"NULL")&amp;",  ExpectedValueMax = "&amp;IF(S8&lt;&gt;"",S8,"NULL")&amp;",  AcceptedValueMin = "&amp;IF(T8&lt;&gt;"",T8,"NULL")&amp;",   AcceptedValueMax  = "&amp;IF(U8&lt;&gt;"",U8,"NULL")&amp;", GraphAllowX="&amp;AH8&amp;", GraphAllowY="&amp;AI8&amp;", GraphAllowZ="&amp;AJ8&amp;", MapAllowSize="&amp;AK8&amp;", MapAllowColor = "&amp;AL8&amp;", RbtXpath = "&amp;IF(AP8&lt;&gt;"", "'"&amp;AP8&amp;"'", "NULL")&amp;", RbtIsRequired = "&amp;IF(AP8&lt;&gt;"", AQ8, "NULL")&amp;", MRMetric = "&amp;AR8&amp;
", Protocol1_ID = "&amp;IF(AS8="","NULL",#REF!)&amp;", Protocol1_IterationIDStart = "&amp;IF(AS8="","NULL",AT8)&amp;", Protocol1_IterationIDEnd = "&amp;IF(AU8="","NULL",AV8)&amp;
", Protocol2_ID = "&amp;IF(AW8="","NULL",#REF!)&amp;", Protocol2_IterationIDStart = "&amp;IF(AW8="","NULL",AX8)&amp;", Protocol2_IterationIDEnd = "&amp;IF(AY8="","NULL",AZ8)&amp;
", Protocol3_ID = "&amp;IF(BA8="","NULL",#REF!)&amp;", Protocol3_IterationIDStart = "&amp;IF(BA8="","NULL",BB8)&amp;", Protocol3_IterationIDEnd = "&amp;IF(BC8="","NULL",BD8)&amp;
", Protocol4_ID = "&amp;IF(BE8="","NULL",#REF!)&amp;", Protocol4_IterationIDStart = "&amp;IF(BE8="","NULL",BF8)&amp;", Protocol4_IterationIDEnd = "&amp;IF(BG8="","NULL",BH8)&amp;
", Protocol5_ID = "&amp;IF(BI8="","NULL",#REF!)&amp;", Protocol5_IterationIDStart = "&amp;IF(BI8="","NULL",BJ8)&amp;", Protocol5_IterationIDEnd = "&amp;IF(BK8="","NULL",BL8)&amp;
", Protocol6_ID = "&amp;IF(BM8="","NULL",#REF!)&amp;", Protocol6_IterationIDStart = "&amp;IF(BM8="","NULL",BN8)&amp;", Protocol6_IterationIDEnd = "&amp;IF(BO8="","NULL",BP8)&amp;
", Protocol7_ID = "&amp;IF(BQ8="","NULL",#REF!)&amp;", Protocol7_IterationIDStart = "&amp;IF(BQ8="","NULL",BR8)&amp;", Protocol7_IterationIDEnd = "&amp;IF(BS8="","NULL",BT8)&amp;
", Protocol8_ID = "&amp;IF(BU8="","NULL",#REF!)&amp;", Protocol8_IterationIDStart = "&amp;IF(BU8="","NULL",BV8)&amp;", Protocol8_IterationIDEnd = "&amp;IF(BW8="","NULL",BX8)&amp;
", Protocol9_ID = "&amp;IF(BY8="","NULL",#REF!)&amp;", Protocol9_IterationIDStart = "&amp;IF(BY8="","NULL",BZ8)&amp;", Protocol9_IterationIDEnd = "&amp;IF(CA8="","NULL",CB8)&amp;
", Protocol10_ID = "&amp;IF(CC8="","NULL",#REF!)&amp;", Protocol10_IterationIDStart = "&amp;IF(CC8="","NULL",CD8)&amp;", Protocol10_IterationIDEnd = "&amp;IF(CE8="","NULL",CF8)&amp;
", Protocol11_ID = "&amp;IF(CG8="","NULL",#REF!)&amp;", Protocol11_IterationIDStart = "&amp;IF(CG8="","NULL",CH8)&amp;", Protocol11_IterationIDEnd = "&amp;IF(CI8="","NULL",CJ8)&amp;
", Protocol12_ID = "&amp;IF(CK8="","NULL",#REF!)&amp;", Protocol12_IterationIDStart = "&amp;IF(CK8="","NULL",CL8)&amp;", Protocol12_IterationIDEnd = "&amp;IF(CM8="","NULL",CN8)&amp;
", Protocol13_ID = "&amp;IF(CO8="","NULL",#REF!)&amp;", Protocol13_IterationIDStart = "&amp;IF(CO8="","NULL",CP8)&amp;", Protocol13_IterationIDEnd = "&amp;IF(CQ8="","NULL",CR8)&amp;
", Protocol14_ID = "&amp;IF(CS8="","NULL",#REF!)&amp;", Protocol14_IterationIDStart = "&amp;IF(CS8="","NULL",CT8)&amp;", Protocol14_IterationIDEnd = "&amp;IF(CU8="","NULL",CV8)&amp;
", Protocol15_ID = "&amp;IF(CW8="","NULL",#REF!)&amp;", Protocol15_IterationIDStart = "&amp;IF(CW8="","NULL",CX8)&amp;", Protocol15_IterationIDEnd = "&amp;IF(CY8="","NULL",CZ8)&amp;
", Protocol16_ID = "&amp;IF(DA8="","NULL",#REF!)&amp;", Protocol16_IterationIDStart = "&amp;IF(DA8="","NULL",DB8)&amp;", Protocol16_IterationIDEnd = "&amp;IF(DC8="","NULL",DD8))</f>
        <v>#REF!</v>
      </c>
    </row>
    <row r="9" spans="1:156" x14ac:dyDescent="0.4">
      <c r="A9" s="53">
        <v>201</v>
      </c>
      <c r="B9" s="53">
        <v>1</v>
      </c>
      <c r="C9" s="34" t="s">
        <v>94</v>
      </c>
      <c r="D9" s="18">
        <v>3</v>
      </c>
      <c r="E9" s="74" t="s">
        <v>82</v>
      </c>
      <c r="F9" s="49" t="s">
        <v>82</v>
      </c>
      <c r="G9" s="49" t="s">
        <v>82</v>
      </c>
      <c r="I9" s="44"/>
      <c r="J9" s="47" t="str">
        <f>IF(I9="","",VLOOKUP(I9,MetricCalcGroups!A:D,3, FALSE))</f>
        <v/>
      </c>
      <c r="L9" s="9" t="s">
        <v>78</v>
      </c>
      <c r="M9" s="18">
        <v>3</v>
      </c>
      <c r="N9" s="18">
        <v>15</v>
      </c>
      <c r="O9" s="18">
        <v>4</v>
      </c>
      <c r="P9" s="18" t="s">
        <v>78</v>
      </c>
      <c r="Q9" s="18">
        <v>16</v>
      </c>
      <c r="R9" s="18">
        <v>30</v>
      </c>
      <c r="S9" s="18">
        <v>10000</v>
      </c>
      <c r="T9" s="18">
        <v>20</v>
      </c>
      <c r="U9" s="18">
        <v>15000</v>
      </c>
      <c r="V9" s="78" t="s">
        <v>78</v>
      </c>
      <c r="W9" s="18">
        <v>20</v>
      </c>
      <c r="X9" s="15">
        <v>2011</v>
      </c>
      <c r="Y9" s="16">
        <f>IF(X9&lt;&gt;"",VLOOKUP(X9,ProgramIterations!D:E,2,FALSE),"NULL")</f>
        <v>1</v>
      </c>
      <c r="Z9" s="15"/>
      <c r="AA9" s="16" t="str">
        <f>IF(Z9&lt;&gt;"",VLOOKUP(Z9,ProgramIterations!D:E,2,FALSE),"NULL")</f>
        <v>NULL</v>
      </c>
      <c r="AB9" s="9" t="s">
        <v>78</v>
      </c>
      <c r="AC9" s="9">
        <v>75</v>
      </c>
      <c r="AD9" s="36">
        <v>1</v>
      </c>
      <c r="AE9" s="9">
        <v>1</v>
      </c>
      <c r="AF9" s="9">
        <v>1</v>
      </c>
      <c r="AG9" s="49">
        <v>1</v>
      </c>
      <c r="AH9" s="17">
        <v>1</v>
      </c>
      <c r="AI9" s="17">
        <f t="shared" si="4"/>
        <v>1</v>
      </c>
      <c r="AJ9" s="18">
        <v>0</v>
      </c>
      <c r="AK9" s="17">
        <f t="shared" si="5"/>
        <v>1</v>
      </c>
      <c r="AL9" s="17">
        <f t="shared" si="6"/>
        <v>1</v>
      </c>
      <c r="AM9" s="18">
        <v>0</v>
      </c>
      <c r="AN9" s="18">
        <v>0</v>
      </c>
      <c r="AO9" s="37">
        <v>0</v>
      </c>
      <c r="AP9" s="49" t="s">
        <v>1447</v>
      </c>
      <c r="AQ9" s="37">
        <v>1</v>
      </c>
      <c r="AR9" s="49">
        <v>0</v>
      </c>
      <c r="AS9" s="23">
        <v>2011</v>
      </c>
      <c r="AT9" s="24">
        <f>IF(AS9="","",VLOOKUP(AS9,ProgramIterations!$D:$E,2,FALSE))</f>
        <v>1</v>
      </c>
      <c r="AU9" s="23"/>
      <c r="AV9" s="24" t="str">
        <f>IF(AU9="","",VLOOKUP(AU9,ProgramIterations!$D:$E,2,FALSE))</f>
        <v/>
      </c>
      <c r="AW9" s="23">
        <v>2012</v>
      </c>
      <c r="AX9" s="24">
        <f>IF(AW9="","",VLOOKUP(AW9,ProgramIterations!$D:$E,2,FALSE))</f>
        <v>2</v>
      </c>
      <c r="AY9" s="23"/>
      <c r="AZ9" s="24" t="str">
        <f>IF(AY9="","",VLOOKUP(AY9,ProgramIterations!$D:$E,2,FALSE))</f>
        <v/>
      </c>
      <c r="BA9" s="23">
        <v>2013</v>
      </c>
      <c r="BB9" s="24">
        <f>IF(BA9="","",VLOOKUP(BA9,ProgramIterations!$D:$E,2,FALSE))</f>
        <v>3</v>
      </c>
      <c r="BC9" s="23"/>
      <c r="BD9" s="24" t="str">
        <f>IF(BC9="","",VLOOKUP(BC9,ProgramIterations!$D:$E,2,FALSE))</f>
        <v/>
      </c>
      <c r="BE9" s="23">
        <v>2014</v>
      </c>
      <c r="BF9" s="24">
        <f>IF(BE9="","",VLOOKUP(BE9,ProgramIterations!$D:$E,2,FALSE))</f>
        <v>4</v>
      </c>
      <c r="BG9" s="23"/>
      <c r="BH9" s="24" t="str">
        <f>IF(BG9="","",VLOOKUP(BG9,ProgramIterations!$D:$E,2,FALSE))</f>
        <v/>
      </c>
      <c r="BI9" s="23">
        <v>2014</v>
      </c>
      <c r="BJ9" s="24">
        <f>IF(BI9="","",VLOOKUP(BI9,ProgramIterations!$D:$E,2,FALSE))</f>
        <v>4</v>
      </c>
      <c r="BK9" s="23"/>
      <c r="BL9" s="24" t="str">
        <f>IF(BK9="","",VLOOKUP(BK9,ProgramIterations!$D:$E,2,FALSE))</f>
        <v/>
      </c>
      <c r="BM9" s="23"/>
      <c r="BN9" s="24" t="str">
        <f>IF(BM9="","",VLOOKUP(BM9,ProgramIterations!$D:$E,2,FALSE))</f>
        <v/>
      </c>
      <c r="BO9" s="23"/>
      <c r="BP9" s="24" t="str">
        <f>IF(BO9="","",VLOOKUP(BO9,ProgramIterations!$D:$E,2,FALSE))</f>
        <v/>
      </c>
      <c r="BQ9" s="23"/>
      <c r="BR9" s="24" t="str">
        <f>IF(BQ9="","",VLOOKUP(BQ9,ProgramIterations!$D:$E,2,FALSE))</f>
        <v/>
      </c>
      <c r="BS9" s="23"/>
      <c r="BT9" s="24" t="str">
        <f>IF(BS9="","",VLOOKUP(BS9,ProgramIterations!$D:$E,2,FALSE))</f>
        <v/>
      </c>
      <c r="BU9" s="23"/>
      <c r="BV9" s="24" t="str">
        <f>IF(BU9="","",VLOOKUP(BU9,ProgramIterations!$D:$E,2,FALSE))</f>
        <v/>
      </c>
      <c r="BW9" s="23"/>
      <c r="BX9" s="24" t="str">
        <f>IF(BW9="","",VLOOKUP(BW9,ProgramIterations!$D:$E,2,FALSE))</f>
        <v/>
      </c>
      <c r="BY9" s="23">
        <v>2014</v>
      </c>
      <c r="BZ9" s="24">
        <f>IF(BY9="","",VLOOKUP(BY9,ProgramIterations!$D:$E,2,FALSE))</f>
        <v>4</v>
      </c>
      <c r="CA9" s="23"/>
      <c r="CB9" s="24" t="str">
        <f>IF(CA9="","",VLOOKUP(CA9,ProgramIterations!$D:$E,2,FALSE))</f>
        <v/>
      </c>
      <c r="CC9" s="23">
        <v>2014</v>
      </c>
      <c r="CD9" s="24">
        <f>IF(CC9="","",VLOOKUP(CC9,ProgramIterations!$D:$E,2,FALSE))</f>
        <v>4</v>
      </c>
      <c r="CE9" s="23"/>
      <c r="CF9" s="24" t="str">
        <f>IF(CE9="","",VLOOKUP(CE9,ProgramIterations!$D:$E,2,FALSE))</f>
        <v/>
      </c>
      <c r="CG9" s="23">
        <v>2014</v>
      </c>
      <c r="CH9" s="24">
        <f>IF(CG9="","",VLOOKUP(CG9,ProgramIterations!$D:$E,2,FALSE))</f>
        <v>4</v>
      </c>
      <c r="CI9" s="23"/>
      <c r="CJ9" s="24" t="str">
        <f>IF(CI9="","",VLOOKUP(CI9,ProgramIterations!$D:$E,2,FALSE))</f>
        <v/>
      </c>
      <c r="CK9" s="23"/>
      <c r="CL9" s="24" t="str">
        <f>IF(CK9="","",VLOOKUP(CK9,ProgramIterations!$D:$E,2,FALSE))</f>
        <v/>
      </c>
      <c r="CM9" s="23"/>
      <c r="CN9" s="24" t="str">
        <f>IF(CM9="","",VLOOKUP(CM9,ProgramIterations!$D:$E,2,FALSE))</f>
        <v/>
      </c>
      <c r="CO9" s="23"/>
      <c r="CP9" s="24" t="str">
        <f>IF(CO9="","",VLOOKUP(CO9,ProgramIterations!$D:$E,2,FALSE))</f>
        <v/>
      </c>
      <c r="CQ9" s="23"/>
      <c r="CR9" s="24" t="str">
        <f>IF(CQ9="","",VLOOKUP(CQ9,ProgramIterations!$D:$E,2,FALSE))</f>
        <v/>
      </c>
      <c r="CS9" s="23"/>
      <c r="CT9" s="24" t="str">
        <f>IF(CS9="","",VLOOKUP(CS9,ProgramIterations!$D:$E,2,FALSE))</f>
        <v/>
      </c>
      <c r="CU9" s="23"/>
      <c r="CV9" s="24" t="str">
        <f>IF(CU9="","",VLOOKUP(CU9,ProgramIterations!$D:$E,2,FALSE))</f>
        <v/>
      </c>
      <c r="CW9" s="23"/>
      <c r="CX9" s="24" t="str">
        <f>IF(CW9="","",VLOOKUP(CW9,ProgramIterations!$D:$E,2,FALSE))</f>
        <v/>
      </c>
      <c r="CY9" s="23"/>
      <c r="CZ9" s="24" t="str">
        <f>IF(CY9="","",VLOOKUP(CY9,ProgramIterations!$D:$E,2,FALSE))</f>
        <v/>
      </c>
      <c r="DA9" s="23"/>
      <c r="DB9" s="24" t="str">
        <f>IF(DA9="","",VLOOKUP(DA9,ProgramIterations!$D:$E,2,FALSE))</f>
        <v/>
      </c>
      <c r="DC9" s="23"/>
      <c r="DD9" s="25" t="str">
        <f>IF(DC9="","",VLOOKUP(DC9,ProgramIterations!$D:$E,2,FALSE))</f>
        <v/>
      </c>
      <c r="DE9" s="64" t="str">
        <f>CONCATENATE("ALTER TABLE dbo.",LEFT(C9,FIND(".",C9)-1)," ADD ",RIGHT(C9,LEN(C9)-FIND(".",C9))," ",VLOOKUP(M9,DataTypes!$A$2:$F$12,6),IF(VLOOKUP(M9,DataTypes!$A$2:$F$12,3)=1,CONCATENATE("(",N9,",",O9,")"),"")," NULL")</f>
        <v>ALTER TABLE dbo.ChampMetricChannelUnitTier1Summary ADD Area decimal(15,4) NULL</v>
      </c>
      <c r="DF9" s="56" t="e">
        <f>IF(A9 = "","",#REF! &amp; " SELECT MetricCalcTypeID = "&amp;A9&amp;", EngineID = "&amp;B9&amp;", Name='"&amp;C9&amp;"', DisplayGroupID = "&amp;D9&amp;", DisplayName='"&amp;E9&amp;"', DisplayNameShort = '"&amp;F9&amp;"', PropertyName = '"&amp;G9&amp;"', MethodID = "&amp;IF(H9="","NULL",H9)&amp; ", CalcGroupId = "&amp;IF(I9="","NULL",I9)&amp;", CalcGroupListItemID = " &amp;IF(K9="","NULL",K9)&amp;", Description = "&amp;IF(L9&lt;&gt;"NULL","'"&amp;SUBSTITUTE(L9,"'","''")&amp;"'","NULL")&amp;", DataTypeID = "&amp;M9&amp;",Precision = "&amp;N9&amp;", Scale = "&amp;O9&amp;", Length="&amp;P9&amp;", UOMID = "&amp;Q9&amp;", GlossaryTermID = "&amp;V9&amp;", DisplayOrderID = "&amp;W9&amp;", DomainValueListID = "&amp;AB9&amp;", WidthPixels = "&amp;AC9&amp;", IsDisplayable = "&amp;AD9&amp;", ShowGraphForWatershed= "&amp;AE9&amp;",ShowGraphForProgram="&amp;AF9&amp;",ShowGraphForVisit="&amp;AG9&amp;",IsPrivateInformation="&amp;AM9&amp;", IsCalculated="&amp;AN9&amp;",IsInternal="&amp;AO9&amp;", ExpectedValueMin = "&amp;IF(R9&lt;&gt;"",R9,"NULL")&amp;",  ExpectedValueMax = "&amp;IF(S9&lt;&gt;"",S9,"NULL")&amp;",  AcceptedValueMin = "&amp;IF(T9&lt;&gt;"",T9,"NULL")&amp;",   AcceptedValueMax  = "&amp;IF(U9&lt;&gt;"",U9,"NULL")&amp;", GraphAllowX="&amp;AH9&amp;", GraphAllowY="&amp;AI9&amp;", GraphAllowZ="&amp;AJ9&amp;", MapAllowSize="&amp;AK9&amp;", MapAllowColor = "&amp;AL9&amp;", RbtXpath = "&amp;IF(AP9&lt;&gt;"", "'"&amp;AP9&amp;"'", "NULL")&amp;", RbtIsRequired = "&amp;IF(AP9&lt;&gt;"", AQ9, "NULL")&amp;", MRMetric = "&amp;AR9&amp;
", Protocol1_ID = "&amp;IF(AS9="","NULL",#REF!)&amp;", Protocol1_IterationIDStart = "&amp;IF(AS9="","NULL",AT9)&amp;", Protocol1_IterationIDEnd = "&amp;IF(AU9="","NULL",AV9)&amp;
", Protocol2_ID = "&amp;IF(AW9="","NULL",#REF!)&amp;", Protocol2_IterationIDStart = "&amp;IF(AW9="","NULL",AX9)&amp;", Protocol2_IterationIDEnd = "&amp;IF(AY9="","NULL",AZ9)&amp;
", Protocol3_ID = "&amp;IF(BA9="","NULL",#REF!)&amp;", Protocol3_IterationIDStart = "&amp;IF(BA9="","NULL",BB9)&amp;", Protocol3_IterationIDEnd = "&amp;IF(BC9="","NULL",BD9)&amp;
", Protocol4_ID = "&amp;IF(BE9="","NULL",#REF!)&amp;", Protocol4_IterationIDStart = "&amp;IF(BE9="","NULL",BF9)&amp;", Protocol4_IterationIDEnd = "&amp;IF(BG9="","NULL",BH9)&amp;
", Protocol5_ID = "&amp;IF(BI9="","NULL",#REF!)&amp;", Protocol5_IterationIDStart = "&amp;IF(BI9="","NULL",BJ9)&amp;", Protocol5_IterationIDEnd = "&amp;IF(BK9="","NULL",BL9)&amp;
", Protocol6_ID = "&amp;IF(BM9="","NULL",#REF!)&amp;", Protocol6_IterationIDStart = "&amp;IF(BM9="","NULL",BN9)&amp;", Protocol6_IterationIDEnd = "&amp;IF(BO9="","NULL",BP9)&amp;
", Protocol7_ID = "&amp;IF(BQ9="","NULL",#REF!)&amp;", Protocol7_IterationIDStart = "&amp;IF(BQ9="","NULL",BR9)&amp;", Protocol7_IterationIDEnd = "&amp;IF(BS9="","NULL",BT9)&amp;
", Protocol8_ID = "&amp;IF(BU9="","NULL",#REF!)&amp;", Protocol8_IterationIDStart = "&amp;IF(BU9="","NULL",BV9)&amp;", Protocol8_IterationIDEnd = "&amp;IF(BW9="","NULL",BX9)&amp;
", Protocol9_ID = "&amp;IF(BY9="","NULL",#REF!)&amp;", Protocol9_IterationIDStart = "&amp;IF(BY9="","NULL",BZ9)&amp;", Protocol9_IterationIDEnd = "&amp;IF(CA9="","NULL",CB9)&amp;
", Protocol10_ID = "&amp;IF(CC9="","NULL",#REF!)&amp;", Protocol10_IterationIDStart = "&amp;IF(CC9="","NULL",CD9)&amp;", Protocol10_IterationIDEnd = "&amp;IF(CE9="","NULL",CF9)&amp;
", Protocol11_ID = "&amp;IF(CG9="","NULL",#REF!)&amp;", Protocol11_IterationIDStart = "&amp;IF(CG9="","NULL",CH9)&amp;", Protocol11_IterationIDEnd = "&amp;IF(CI9="","NULL",CJ9)&amp;
", Protocol12_ID = "&amp;IF(CK9="","NULL",#REF!)&amp;", Protocol12_IterationIDStart = "&amp;IF(CK9="","NULL",CL9)&amp;", Protocol12_IterationIDEnd = "&amp;IF(CM9="","NULL",CN9)&amp;
", Protocol13_ID = "&amp;IF(CO9="","NULL",#REF!)&amp;", Protocol13_IterationIDStart = "&amp;IF(CO9="","NULL",CP9)&amp;", Protocol13_IterationIDEnd = "&amp;IF(CQ9="","NULL",CR9)&amp;
", Protocol14_ID = "&amp;IF(CS9="","NULL",#REF!)&amp;", Protocol14_IterationIDStart = "&amp;IF(CS9="","NULL",CT9)&amp;", Protocol14_IterationIDEnd = "&amp;IF(CU9="","NULL",CV9)&amp;
", Protocol15_ID = "&amp;IF(CW9="","NULL",#REF!)&amp;", Protocol15_IterationIDStart = "&amp;IF(CW9="","NULL",CX9)&amp;", Protocol15_IterationIDEnd = "&amp;IF(CY9="","NULL",CZ9)&amp;
", Protocol16_ID = "&amp;IF(DA9="","NULL",#REF!)&amp;", Protocol16_IterationIDStart = "&amp;IF(DA9="","NULL",DB9)&amp;", Protocol16_IterationIDEnd = "&amp;IF(DC9="","NULL",DD9))</f>
        <v>#REF!</v>
      </c>
    </row>
    <row r="10" spans="1:156" x14ac:dyDescent="0.4">
      <c r="A10" s="38">
        <v>301</v>
      </c>
      <c r="B10" s="18">
        <v>1</v>
      </c>
      <c r="C10" s="34" t="s">
        <v>100</v>
      </c>
      <c r="D10" s="18">
        <v>4</v>
      </c>
      <c r="E10" s="40" t="s">
        <v>82</v>
      </c>
      <c r="F10" s="49" t="s">
        <v>82</v>
      </c>
      <c r="G10" s="37" t="s">
        <v>82</v>
      </c>
      <c r="I10" s="44"/>
      <c r="J10" s="47" t="str">
        <f>IF(I10="","",VLOOKUP(I10,MetricCalcGroups!A:D,3, FALSE))</f>
        <v/>
      </c>
      <c r="L10" s="9" t="s">
        <v>78</v>
      </c>
      <c r="M10" s="18">
        <v>3</v>
      </c>
      <c r="N10" s="18">
        <v>15</v>
      </c>
      <c r="O10" s="18">
        <v>4</v>
      </c>
      <c r="P10" s="18" t="s">
        <v>78</v>
      </c>
      <c r="Q10" s="18">
        <v>16</v>
      </c>
      <c r="R10" s="18">
        <v>10</v>
      </c>
      <c r="S10" s="18">
        <v>5000</v>
      </c>
      <c r="T10" s="18">
        <v>5</v>
      </c>
      <c r="U10" s="18">
        <v>7500</v>
      </c>
      <c r="V10" s="78" t="s">
        <v>78</v>
      </c>
      <c r="W10" s="18">
        <v>20</v>
      </c>
      <c r="X10" s="15">
        <v>2011</v>
      </c>
      <c r="Y10" s="16">
        <f>IF(X10&lt;&gt;"",VLOOKUP(X10,ProgramIterations!D:E,2,FALSE),"NULL")</f>
        <v>1</v>
      </c>
      <c r="Z10" s="15"/>
      <c r="AA10" s="16" t="str">
        <f>IF(Z10&lt;&gt;"",VLOOKUP(Z10,ProgramIterations!D:E,2,FALSE),"NULL")</f>
        <v>NULL</v>
      </c>
      <c r="AB10" s="9" t="s">
        <v>78</v>
      </c>
      <c r="AC10" s="9">
        <v>75</v>
      </c>
      <c r="AD10" s="36">
        <v>1</v>
      </c>
      <c r="AE10" s="9">
        <v>1</v>
      </c>
      <c r="AF10" s="9">
        <v>1</v>
      </c>
      <c r="AG10" s="49">
        <v>1</v>
      </c>
      <c r="AH10" s="17">
        <v>1</v>
      </c>
      <c r="AI10" s="17">
        <f t="shared" si="4"/>
        <v>1</v>
      </c>
      <c r="AJ10" s="18">
        <v>0</v>
      </c>
      <c r="AK10" s="17">
        <f t="shared" si="5"/>
        <v>1</v>
      </c>
      <c r="AL10" s="17">
        <f t="shared" si="6"/>
        <v>1</v>
      </c>
      <c r="AM10" s="18">
        <v>0</v>
      </c>
      <c r="AN10" s="18">
        <v>0</v>
      </c>
      <c r="AO10" s="37">
        <v>0</v>
      </c>
      <c r="AP10" s="49" t="s">
        <v>1452</v>
      </c>
      <c r="AQ10" s="37">
        <v>1</v>
      </c>
      <c r="AR10" s="49">
        <v>0</v>
      </c>
      <c r="AS10" s="23">
        <v>2011</v>
      </c>
      <c r="AT10" s="24">
        <f>IF(AS10="","",VLOOKUP(AS10,ProgramIterations!$D:$E,2,FALSE))</f>
        <v>1</v>
      </c>
      <c r="AU10" s="23"/>
      <c r="AV10" s="24" t="str">
        <f>IF(AU10="","",VLOOKUP(AU10,ProgramIterations!$D:$E,2,FALSE))</f>
        <v/>
      </c>
      <c r="AW10" s="23">
        <v>2012</v>
      </c>
      <c r="AX10" s="24">
        <f>IF(AW10="","",VLOOKUP(AW10,ProgramIterations!$D:$E,2,FALSE))</f>
        <v>2</v>
      </c>
      <c r="AY10" s="23"/>
      <c r="AZ10" s="24" t="str">
        <f>IF(AY10="","",VLOOKUP(AY10,ProgramIterations!$D:$E,2,FALSE))</f>
        <v/>
      </c>
      <c r="BA10" s="23">
        <v>2013</v>
      </c>
      <c r="BB10" s="24">
        <f>IF(BA10="","",VLOOKUP(BA10,ProgramIterations!$D:$E,2,FALSE))</f>
        <v>3</v>
      </c>
      <c r="BC10" s="23"/>
      <c r="BD10" s="24" t="str">
        <f>IF(BC10="","",VLOOKUP(BC10,ProgramIterations!$D:$E,2,FALSE))</f>
        <v/>
      </c>
      <c r="BE10" s="23">
        <v>2014</v>
      </c>
      <c r="BF10" s="24">
        <f>IF(BE10="","",VLOOKUP(BE10,ProgramIterations!$D:$E,2,FALSE))</f>
        <v>4</v>
      </c>
      <c r="BG10" s="23"/>
      <c r="BH10" s="24" t="str">
        <f>IF(BG10="","",VLOOKUP(BG10,ProgramIterations!$D:$E,2,FALSE))</f>
        <v/>
      </c>
      <c r="BI10" s="23">
        <v>2014</v>
      </c>
      <c r="BJ10" s="24">
        <f>IF(BI10="","",VLOOKUP(BI10,ProgramIterations!$D:$E,2,FALSE))</f>
        <v>4</v>
      </c>
      <c r="BK10" s="23"/>
      <c r="BL10" s="24" t="str">
        <f>IF(BK10="","",VLOOKUP(BK10,ProgramIterations!$D:$E,2,FALSE))</f>
        <v/>
      </c>
      <c r="BM10" s="23"/>
      <c r="BN10" s="24" t="str">
        <f>IF(BM10="","",VLOOKUP(BM10,ProgramIterations!$D:$E,2,FALSE))</f>
        <v/>
      </c>
      <c r="BO10" s="23"/>
      <c r="BP10" s="24" t="str">
        <f>IF(BO10="","",VLOOKUP(BO10,ProgramIterations!$D:$E,2,FALSE))</f>
        <v/>
      </c>
      <c r="BQ10" s="23"/>
      <c r="BR10" s="24" t="str">
        <f>IF(BQ10="","",VLOOKUP(BQ10,ProgramIterations!$D:$E,2,FALSE))</f>
        <v/>
      </c>
      <c r="BS10" s="23"/>
      <c r="BT10" s="24" t="str">
        <f>IF(BS10="","",VLOOKUP(BS10,ProgramIterations!$D:$E,2,FALSE))</f>
        <v/>
      </c>
      <c r="BU10" s="23"/>
      <c r="BV10" s="24" t="str">
        <f>IF(BU10="","",VLOOKUP(BU10,ProgramIterations!$D:$E,2,FALSE))</f>
        <v/>
      </c>
      <c r="BW10" s="23"/>
      <c r="BX10" s="24" t="str">
        <f>IF(BW10="","",VLOOKUP(BW10,ProgramIterations!$D:$E,2,FALSE))</f>
        <v/>
      </c>
      <c r="BY10" s="23">
        <v>2014</v>
      </c>
      <c r="BZ10" s="24">
        <f>IF(BY10="","",VLOOKUP(BY10,ProgramIterations!$D:$E,2,FALSE))</f>
        <v>4</v>
      </c>
      <c r="CA10" s="23"/>
      <c r="CB10" s="24" t="str">
        <f>IF(CA10="","",VLOOKUP(CA10,ProgramIterations!$D:$E,2,FALSE))</f>
        <v/>
      </c>
      <c r="CC10" s="23">
        <v>2014</v>
      </c>
      <c r="CD10" s="24">
        <f>IF(CC10="","",VLOOKUP(CC10,ProgramIterations!$D:$E,2,FALSE))</f>
        <v>4</v>
      </c>
      <c r="CE10" s="23"/>
      <c r="CF10" s="24" t="str">
        <f>IF(CE10="","",VLOOKUP(CE10,ProgramIterations!$D:$E,2,FALSE))</f>
        <v/>
      </c>
      <c r="CG10" s="23">
        <v>2014</v>
      </c>
      <c r="CH10" s="24">
        <f>IF(CG10="","",VLOOKUP(CG10,ProgramIterations!$D:$E,2,FALSE))</f>
        <v>4</v>
      </c>
      <c r="CI10" s="23"/>
      <c r="CJ10" s="24" t="str">
        <f>IF(CI10="","",VLOOKUP(CI10,ProgramIterations!$D:$E,2,FALSE))</f>
        <v/>
      </c>
      <c r="CK10" s="23"/>
      <c r="CL10" s="24" t="str">
        <f>IF(CK10="","",VLOOKUP(CK10,ProgramIterations!$D:$E,2,FALSE))</f>
        <v/>
      </c>
      <c r="CM10" s="23"/>
      <c r="CN10" s="24" t="str">
        <f>IF(CM10="","",VLOOKUP(CM10,ProgramIterations!$D:$E,2,FALSE))</f>
        <v/>
      </c>
      <c r="CO10" s="23"/>
      <c r="CP10" s="24" t="str">
        <f>IF(CO10="","",VLOOKUP(CO10,ProgramIterations!$D:$E,2,FALSE))</f>
        <v/>
      </c>
      <c r="CQ10" s="23"/>
      <c r="CR10" s="24" t="str">
        <f>IF(CQ10="","",VLOOKUP(CQ10,ProgramIterations!$D:$E,2,FALSE))</f>
        <v/>
      </c>
      <c r="CS10" s="23"/>
      <c r="CT10" s="24" t="str">
        <f>IF(CS10="","",VLOOKUP(CS10,ProgramIterations!$D:$E,2,FALSE))</f>
        <v/>
      </c>
      <c r="CU10" s="23"/>
      <c r="CV10" s="24" t="str">
        <f>IF(CU10="","",VLOOKUP(CU10,ProgramIterations!$D:$E,2,FALSE))</f>
        <v/>
      </c>
      <c r="CW10" s="23"/>
      <c r="CX10" s="24" t="str">
        <f>IF(CW10="","",VLOOKUP(CW10,ProgramIterations!$D:$E,2,FALSE))</f>
        <v/>
      </c>
      <c r="CY10" s="23"/>
      <c r="CZ10" s="24" t="str">
        <f>IF(CY10="","",VLOOKUP(CY10,ProgramIterations!$D:$E,2,FALSE))</f>
        <v/>
      </c>
      <c r="DA10" s="23"/>
      <c r="DB10" s="24" t="str">
        <f>IF(DA10="","",VLOOKUP(DA10,ProgramIterations!$D:$E,2,FALSE))</f>
        <v/>
      </c>
      <c r="DC10" s="23"/>
      <c r="DD10" s="25" t="str">
        <f>IF(DC10="","",VLOOKUP(DC10,ProgramIterations!$D:$E,2,FALSE))</f>
        <v/>
      </c>
      <c r="DE10" s="64" t="str">
        <f>CONCATENATE("ALTER TABLE dbo.",LEFT(C10,FIND(".",C10)-1)," ADD ",RIGHT(C10,LEN(C10)-FIND(".",C10))," ",VLOOKUP(M10,DataTypes!$A$2:$F$12,6),IF(VLOOKUP(M10,DataTypes!$A$2:$F$12,3)=1,CONCATENATE("(",N10,",",O10,")"),"")," NULL")</f>
        <v>ALTER TABLE dbo.ChampMetricChannelUnitTier2Summary ADD Area decimal(15,4) NULL</v>
      </c>
      <c r="DF10" s="56" t="e">
        <f>IF(A10 = "","",#REF! &amp; " SELECT MetricCalcTypeID = "&amp;A10&amp;", EngineID = "&amp;B10&amp;", Name='"&amp;C10&amp;"', DisplayGroupID = "&amp;D10&amp;", DisplayName='"&amp;E10&amp;"', DisplayNameShort = '"&amp;F10&amp;"', PropertyName = '"&amp;G10&amp;"', MethodID = "&amp;IF(H10="","NULL",H10)&amp; ", CalcGroupId = "&amp;IF(I10="","NULL",I10)&amp;", CalcGroupListItemID = " &amp;IF(K10="","NULL",K10)&amp;", Description = "&amp;IF(L10&lt;&gt;"NULL","'"&amp;SUBSTITUTE(L10,"'","''")&amp;"'","NULL")&amp;", DataTypeID = "&amp;M10&amp;",Precision = "&amp;N10&amp;", Scale = "&amp;O10&amp;", Length="&amp;P10&amp;", UOMID = "&amp;Q10&amp;", GlossaryTermID = "&amp;V10&amp;", DisplayOrderID = "&amp;W10&amp;", DomainValueListID = "&amp;AB10&amp;", WidthPixels = "&amp;AC10&amp;", IsDisplayable = "&amp;AD10&amp;", ShowGraphForWatershed= "&amp;AE10&amp;",ShowGraphForProgram="&amp;AF10&amp;",ShowGraphForVisit="&amp;AG10&amp;",IsPrivateInformation="&amp;AM10&amp;", IsCalculated="&amp;AN10&amp;",IsInternal="&amp;AO10&amp;", ExpectedValueMin = "&amp;IF(R10&lt;&gt;"",R10,"NULL")&amp;",  ExpectedValueMax = "&amp;IF(S10&lt;&gt;"",S10,"NULL")&amp;",  AcceptedValueMin = "&amp;IF(T10&lt;&gt;"",T10,"NULL")&amp;",   AcceptedValueMax  = "&amp;IF(U10&lt;&gt;"",U10,"NULL")&amp;", GraphAllowX="&amp;AH10&amp;", GraphAllowY="&amp;AI10&amp;", GraphAllowZ="&amp;AJ10&amp;", MapAllowSize="&amp;AK10&amp;", MapAllowColor = "&amp;AL10&amp;", RbtXpath = "&amp;IF(AP10&lt;&gt;"", "'"&amp;AP10&amp;"'", "NULL")&amp;", RbtIsRequired = "&amp;IF(AP10&lt;&gt;"", AQ10, "NULL")&amp;", MRMetric = "&amp;AR10&amp;
", Protocol1_ID = "&amp;IF(AS10="","NULL",#REF!)&amp;", Protocol1_IterationIDStart = "&amp;IF(AS10="","NULL",AT10)&amp;", Protocol1_IterationIDEnd = "&amp;IF(AU10="","NULL",AV10)&amp;
", Protocol2_ID = "&amp;IF(AW10="","NULL",#REF!)&amp;", Protocol2_IterationIDStart = "&amp;IF(AW10="","NULL",AX10)&amp;", Protocol2_IterationIDEnd = "&amp;IF(AY10="","NULL",AZ10)&amp;
", Protocol3_ID = "&amp;IF(BA10="","NULL",#REF!)&amp;", Protocol3_IterationIDStart = "&amp;IF(BA10="","NULL",BB10)&amp;", Protocol3_IterationIDEnd = "&amp;IF(BC10="","NULL",BD10)&amp;
", Protocol4_ID = "&amp;IF(BE10="","NULL",#REF!)&amp;", Protocol4_IterationIDStart = "&amp;IF(BE10="","NULL",BF10)&amp;", Protocol4_IterationIDEnd = "&amp;IF(BG10="","NULL",BH10)&amp;
", Protocol5_ID = "&amp;IF(BI10="","NULL",#REF!)&amp;", Protocol5_IterationIDStart = "&amp;IF(BI10="","NULL",BJ10)&amp;", Protocol5_IterationIDEnd = "&amp;IF(BK10="","NULL",BL10)&amp;
", Protocol6_ID = "&amp;IF(BM10="","NULL",#REF!)&amp;", Protocol6_IterationIDStart = "&amp;IF(BM10="","NULL",BN10)&amp;", Protocol6_IterationIDEnd = "&amp;IF(BO10="","NULL",BP10)&amp;
", Protocol7_ID = "&amp;IF(BQ10="","NULL",#REF!)&amp;", Protocol7_IterationIDStart = "&amp;IF(BQ10="","NULL",BR10)&amp;", Protocol7_IterationIDEnd = "&amp;IF(BS10="","NULL",BT10)&amp;
", Protocol8_ID = "&amp;IF(BU10="","NULL",#REF!)&amp;", Protocol8_IterationIDStart = "&amp;IF(BU10="","NULL",BV10)&amp;", Protocol8_IterationIDEnd = "&amp;IF(BW10="","NULL",BX10)&amp;
", Protocol9_ID = "&amp;IF(BY10="","NULL",#REF!)&amp;", Protocol9_IterationIDStart = "&amp;IF(BY10="","NULL",BZ10)&amp;", Protocol9_IterationIDEnd = "&amp;IF(CA10="","NULL",CB10)&amp;
", Protocol10_ID = "&amp;IF(CC10="","NULL",#REF!)&amp;", Protocol10_IterationIDStart = "&amp;IF(CC10="","NULL",CD10)&amp;", Protocol10_IterationIDEnd = "&amp;IF(CE10="","NULL",CF10)&amp;
", Protocol11_ID = "&amp;IF(CG10="","NULL",#REF!)&amp;", Protocol11_IterationIDStart = "&amp;IF(CG10="","NULL",CH10)&amp;", Protocol11_IterationIDEnd = "&amp;IF(CI10="","NULL",CJ10)&amp;
", Protocol12_ID = "&amp;IF(CK10="","NULL",#REF!)&amp;", Protocol12_IterationIDStart = "&amp;IF(CK10="","NULL",CL10)&amp;", Protocol12_IterationIDEnd = "&amp;IF(CM10="","NULL",CN10)&amp;
", Protocol13_ID = "&amp;IF(CO10="","NULL",#REF!)&amp;", Protocol13_IterationIDStart = "&amp;IF(CO10="","NULL",CP10)&amp;", Protocol13_IterationIDEnd = "&amp;IF(CQ10="","NULL",CR10)&amp;
", Protocol14_ID = "&amp;IF(CS10="","NULL",#REF!)&amp;", Protocol14_IterationIDStart = "&amp;IF(CS10="","NULL",CT10)&amp;", Protocol14_IterationIDEnd = "&amp;IF(CU10="","NULL",CV10)&amp;
", Protocol15_ID = "&amp;IF(CW10="","NULL",#REF!)&amp;", Protocol15_IterationIDStart = "&amp;IF(CW10="","NULL",CX10)&amp;", Protocol15_IterationIDEnd = "&amp;IF(CY10="","NULL",CZ10)&amp;
", Protocol16_ID = "&amp;IF(DA10="","NULL",#REF!)&amp;", Protocol16_IterationIDStart = "&amp;IF(DA10="","NULL",DB10)&amp;", Protocol16_IterationIDEnd = "&amp;IF(DC10="","NULL",DD10))</f>
        <v>#REF!</v>
      </c>
    </row>
    <row r="11" spans="1:156" x14ac:dyDescent="0.4">
      <c r="A11" s="38">
        <v>331</v>
      </c>
      <c r="B11" s="18">
        <v>1</v>
      </c>
      <c r="C11" s="34" t="s">
        <v>472</v>
      </c>
      <c r="D11" s="18">
        <v>1</v>
      </c>
      <c r="E11" s="74" t="s">
        <v>1007</v>
      </c>
      <c r="F11" s="74" t="s">
        <v>1008</v>
      </c>
      <c r="G11" s="37" t="s">
        <v>473</v>
      </c>
      <c r="I11" s="44"/>
      <c r="J11" s="47" t="str">
        <f>IF(I11="","",VLOOKUP(I11,MetricCalcGroups!A:D,3, FALSE))</f>
        <v/>
      </c>
      <c r="L11" s="9" t="s">
        <v>78</v>
      </c>
      <c r="M11" s="18">
        <v>3</v>
      </c>
      <c r="N11" s="18">
        <v>10</v>
      </c>
      <c r="O11" s="18">
        <v>2</v>
      </c>
      <c r="P11" s="18" t="s">
        <v>78</v>
      </c>
      <c r="Q11" s="18">
        <v>8</v>
      </c>
      <c r="R11" s="75">
        <v>0.01</v>
      </c>
      <c r="S11" s="75">
        <v>5</v>
      </c>
      <c r="T11" s="75">
        <v>-1</v>
      </c>
      <c r="U11" s="75">
        <v>15</v>
      </c>
      <c r="V11" s="78">
        <v>111</v>
      </c>
      <c r="W11" s="75">
        <v>20</v>
      </c>
      <c r="X11" s="15">
        <v>2011</v>
      </c>
      <c r="Y11" s="16">
        <f>IF(X11&lt;&gt;"",VLOOKUP(X11,ProgramIterations!D:E,2,FALSE),"NULL")</f>
        <v>1</v>
      </c>
      <c r="Z11" s="15"/>
      <c r="AA11" s="16" t="str">
        <f>IF(Z11&lt;&gt;"",VLOOKUP(Z11,ProgramIterations!D:E,2,FALSE),"NULL")</f>
        <v>NULL</v>
      </c>
      <c r="AB11" s="9" t="s">
        <v>78</v>
      </c>
      <c r="AC11" s="9">
        <v>75</v>
      </c>
      <c r="AD11" s="74">
        <v>1</v>
      </c>
      <c r="AE11" s="9">
        <v>1</v>
      </c>
      <c r="AF11" s="9">
        <v>1</v>
      </c>
      <c r="AG11" s="9">
        <v>0</v>
      </c>
      <c r="AH11" s="52">
        <v>1</v>
      </c>
      <c r="AI11" s="52">
        <f t="shared" si="4"/>
        <v>1</v>
      </c>
      <c r="AJ11" s="18">
        <v>0</v>
      </c>
      <c r="AK11" s="52">
        <f t="shared" si="5"/>
        <v>1</v>
      </c>
      <c r="AL11" s="52">
        <f t="shared" si="6"/>
        <v>1</v>
      </c>
      <c r="AM11" s="18">
        <v>0</v>
      </c>
      <c r="AN11" s="18">
        <v>0</v>
      </c>
      <c r="AO11" s="74">
        <v>0</v>
      </c>
      <c r="AP11" s="74" t="s">
        <v>1467</v>
      </c>
      <c r="AQ11" s="37">
        <v>0</v>
      </c>
      <c r="AR11" s="49">
        <v>0</v>
      </c>
      <c r="AS11" s="23">
        <v>2011</v>
      </c>
      <c r="AT11" s="24">
        <f>IF(AS11="","",VLOOKUP(AS11,ProgramIterations!$D:$E,2,FALSE))</f>
        <v>1</v>
      </c>
      <c r="AU11" s="23"/>
      <c r="AV11" s="24" t="str">
        <f>IF(AU11="","",VLOOKUP(AU11,ProgramIterations!$D:$E,2,FALSE))</f>
        <v/>
      </c>
      <c r="AW11" s="23">
        <v>2012</v>
      </c>
      <c r="AX11" s="24">
        <f>IF(AW11="","",VLOOKUP(AW11,ProgramIterations!$D:$E,2,FALSE))</f>
        <v>2</v>
      </c>
      <c r="AY11" s="23"/>
      <c r="AZ11" s="24" t="str">
        <f>IF(AY11="","",VLOOKUP(AY11,ProgramIterations!$D:$E,2,FALSE))</f>
        <v/>
      </c>
      <c r="BA11" s="23">
        <v>2013</v>
      </c>
      <c r="BB11" s="24">
        <f>IF(BA11="","",VLOOKUP(BA11,ProgramIterations!$D:$E,2,FALSE))</f>
        <v>3</v>
      </c>
      <c r="BC11" s="23"/>
      <c r="BD11" s="24" t="str">
        <f>IF(BC11="","",VLOOKUP(BC11,ProgramIterations!$D:$E,2,FALSE))</f>
        <v/>
      </c>
      <c r="BE11" s="23">
        <v>2014</v>
      </c>
      <c r="BF11" s="24">
        <f>IF(BE11="","",VLOOKUP(BE11,ProgramIterations!$D:$E,2,FALSE))</f>
        <v>4</v>
      </c>
      <c r="BG11" s="23"/>
      <c r="BH11" s="24" t="str">
        <f>IF(BG11="","",VLOOKUP(BG11,ProgramIterations!$D:$E,2,FALSE))</f>
        <v/>
      </c>
      <c r="BI11" s="23">
        <v>2014</v>
      </c>
      <c r="BJ11" s="24">
        <f>IF(BI11="","",VLOOKUP(BI11,ProgramIterations!$D:$E,2,FALSE))</f>
        <v>4</v>
      </c>
      <c r="BK11" s="23"/>
      <c r="BL11" s="24" t="str">
        <f>IF(BK11="","",VLOOKUP(BK11,ProgramIterations!$D:$E,2,FALSE))</f>
        <v/>
      </c>
      <c r="BM11" s="23"/>
      <c r="BN11" s="24" t="str">
        <f>IF(BM11="","",VLOOKUP(BM11,ProgramIterations!$D:$E,2,FALSE))</f>
        <v/>
      </c>
      <c r="BO11" s="23"/>
      <c r="BP11" s="24" t="str">
        <f>IF(BO11="","",VLOOKUP(BO11,ProgramIterations!$D:$E,2,FALSE))</f>
        <v/>
      </c>
      <c r="BQ11" s="23"/>
      <c r="BR11" s="24" t="str">
        <f>IF(BQ11="","",VLOOKUP(BQ11,ProgramIterations!$D:$E,2,FALSE))</f>
        <v/>
      </c>
      <c r="BS11" s="23"/>
      <c r="BT11" s="24" t="str">
        <f>IF(BS11="","",VLOOKUP(BS11,ProgramIterations!$D:$E,2,FALSE))</f>
        <v/>
      </c>
      <c r="BU11" s="23"/>
      <c r="BV11" s="24" t="str">
        <f>IF(BU11="","",VLOOKUP(BU11,ProgramIterations!$D:$E,2,FALSE))</f>
        <v/>
      </c>
      <c r="BW11" s="23"/>
      <c r="BX11" s="24" t="str">
        <f>IF(BW11="","",VLOOKUP(BW11,ProgramIterations!$D:$E,2,FALSE))</f>
        <v/>
      </c>
      <c r="BY11" s="23">
        <v>2014</v>
      </c>
      <c r="BZ11" s="24">
        <f>IF(BY11="","",VLOOKUP(BY11,ProgramIterations!$D:$E,2,FALSE))</f>
        <v>4</v>
      </c>
      <c r="CA11" s="23"/>
      <c r="CB11" s="24" t="str">
        <f>IF(CA11="","",VLOOKUP(CA11,ProgramIterations!$D:$E,2,FALSE))</f>
        <v/>
      </c>
      <c r="CC11" s="23">
        <v>2014</v>
      </c>
      <c r="CD11" s="24">
        <f>IF(CC11="","",VLOOKUP(CC11,ProgramIterations!$D:$E,2,FALSE))</f>
        <v>4</v>
      </c>
      <c r="CE11" s="23"/>
      <c r="CF11" s="24" t="str">
        <f>IF(CE11="","",VLOOKUP(CE11,ProgramIterations!$D:$E,2,FALSE))</f>
        <v/>
      </c>
      <c r="CG11" s="23">
        <v>2014</v>
      </c>
      <c r="CH11" s="24">
        <f>IF(CG11="","",VLOOKUP(CG11,ProgramIterations!$D:$E,2,FALSE))</f>
        <v>4</v>
      </c>
      <c r="CI11" s="23"/>
      <c r="CJ11" s="24" t="str">
        <f>IF(CI11="","",VLOOKUP(CI11,ProgramIterations!$D:$E,2,FALSE))</f>
        <v/>
      </c>
      <c r="CK11" s="23"/>
      <c r="CL11" s="24" t="str">
        <f>IF(CK11="","",VLOOKUP(CK11,ProgramIterations!$D:$E,2,FALSE))</f>
        <v/>
      </c>
      <c r="CM11" s="23"/>
      <c r="CN11" s="24" t="str">
        <f>IF(CM11="","",VLOOKUP(CM11,ProgramIterations!$D:$E,2,FALSE))</f>
        <v/>
      </c>
      <c r="CO11" s="23"/>
      <c r="CP11" s="24" t="str">
        <f>IF(CO11="","",VLOOKUP(CO11,ProgramIterations!$D:$E,2,FALSE))</f>
        <v/>
      </c>
      <c r="CQ11" s="23"/>
      <c r="CR11" s="24" t="str">
        <f>IF(CQ11="","",VLOOKUP(CQ11,ProgramIterations!$D:$E,2,FALSE))</f>
        <v/>
      </c>
      <c r="CS11" s="23"/>
      <c r="CT11" s="24" t="str">
        <f>IF(CS11="","",VLOOKUP(CS11,ProgramIterations!$D:$E,2,FALSE))</f>
        <v/>
      </c>
      <c r="CU11" s="23"/>
      <c r="CV11" s="24" t="str">
        <f>IF(CU11="","",VLOOKUP(CU11,ProgramIterations!$D:$E,2,FALSE))</f>
        <v/>
      </c>
      <c r="CW11" s="23"/>
      <c r="CX11" s="24" t="str">
        <f>IF(CW11="","",VLOOKUP(CW11,ProgramIterations!$D:$E,2,FALSE))</f>
        <v/>
      </c>
      <c r="CY11" s="23"/>
      <c r="CZ11" s="24" t="str">
        <f>IF(CY11="","",VLOOKUP(CY11,ProgramIterations!$D:$E,2,FALSE))</f>
        <v/>
      </c>
      <c r="DA11" s="23"/>
      <c r="DB11" s="24" t="str">
        <f>IF(DA11="","",VLOOKUP(DA11,ProgramIterations!$D:$E,2,FALSE))</f>
        <v/>
      </c>
      <c r="DC11" s="23"/>
      <c r="DD11" s="25" t="str">
        <f>IF(DC11="","",VLOOKUP(DC11,ProgramIterations!$D:$E,2,FALSE))</f>
        <v/>
      </c>
      <c r="DE11" s="64" t="str">
        <f>CONCATENATE("ALTER TABLE dbo.",LEFT(C11,FIND(".",C11)-1)," ADD ",RIGHT(C11,LEN(C11)-FIND(".",C11))," ",VLOOKUP(M11,DataTypes!$A$2:$F$12,6),IF(VLOOKUP(M11,DataTypes!$A$2:$F$12,3)=1,CONCATENATE("(",N11,",",O11,")"),"")," NULL")</f>
        <v>ALTER TABLE dbo.ChampMetricVisitInformation ADD SiteWaterSurfaceGradient decimal(10,2) NULL</v>
      </c>
      <c r="DF11" s="56" t="e">
        <f>IF(A11 = "","",#REF! &amp; " SELECT MetricCalcTypeID = "&amp;A11&amp;", EngineID = "&amp;B11&amp;", Name='"&amp;C11&amp;"', DisplayGroupID = "&amp;D11&amp;", DisplayName='"&amp;E11&amp;"', DisplayNameShort = '"&amp;F11&amp;"', PropertyName = '"&amp;G11&amp;"', MethodID = "&amp;IF(H11="","NULL",H11)&amp; ", CalcGroupId = "&amp;IF(I11="","NULL",I11)&amp;", CalcGroupListItemID = " &amp;IF(K11="","NULL",K11)&amp;", Description = "&amp;IF(L11&lt;&gt;"NULL","'"&amp;SUBSTITUTE(L11,"'","''")&amp;"'","NULL")&amp;", DataTypeID = "&amp;M11&amp;",Precision = "&amp;N11&amp;", Scale = "&amp;O11&amp;", Length="&amp;P11&amp;", UOMID = "&amp;Q11&amp;", GlossaryTermID = "&amp;V11&amp;", DisplayOrderID = "&amp;W11&amp;", DomainValueListID = "&amp;AB11&amp;", WidthPixels = "&amp;AC11&amp;", IsDisplayable = "&amp;AD11&amp;", ShowGraphForWatershed= "&amp;AE11&amp;",ShowGraphForProgram="&amp;AF11&amp;",ShowGraphForVisit="&amp;AG11&amp;",IsPrivateInformation="&amp;AM11&amp;", IsCalculated="&amp;AN11&amp;",IsInternal="&amp;AO11&amp;", ExpectedValueMin = "&amp;IF(R11&lt;&gt;"",R11,"NULL")&amp;",  ExpectedValueMax = "&amp;IF(S11&lt;&gt;"",S11,"NULL")&amp;",  AcceptedValueMin = "&amp;IF(T11&lt;&gt;"",T11,"NULL")&amp;",   AcceptedValueMax  = "&amp;IF(U11&lt;&gt;"",U11,"NULL")&amp;", GraphAllowX="&amp;AH11&amp;", GraphAllowY="&amp;AI11&amp;", GraphAllowZ="&amp;AJ11&amp;", MapAllowSize="&amp;AK11&amp;", MapAllowColor = "&amp;AL11&amp;", RbtXpath = "&amp;IF(AP11&lt;&gt;"", "'"&amp;AP11&amp;"'", "NULL")&amp;", RbtIsRequired = "&amp;IF(AP11&lt;&gt;"", AQ11, "NULL")&amp;", MRMetric = "&amp;AR11&amp;
", Protocol1_ID = "&amp;IF(AS11="","NULL",#REF!)&amp;", Protocol1_IterationIDStart = "&amp;IF(AS11="","NULL",AT11)&amp;", Protocol1_IterationIDEnd = "&amp;IF(AU11="","NULL",AV11)&amp;
", Protocol2_ID = "&amp;IF(AW11="","NULL",#REF!)&amp;", Protocol2_IterationIDStart = "&amp;IF(AW11="","NULL",AX11)&amp;", Protocol2_IterationIDEnd = "&amp;IF(AY11="","NULL",AZ11)&amp;
", Protocol3_ID = "&amp;IF(BA11="","NULL",#REF!)&amp;", Protocol3_IterationIDStart = "&amp;IF(BA11="","NULL",BB11)&amp;", Protocol3_IterationIDEnd = "&amp;IF(BC11="","NULL",BD11)&amp;
", Protocol4_ID = "&amp;IF(BE11="","NULL",#REF!)&amp;", Protocol4_IterationIDStart = "&amp;IF(BE11="","NULL",BF11)&amp;", Protocol4_IterationIDEnd = "&amp;IF(BG11="","NULL",BH11)&amp;
", Protocol5_ID = "&amp;IF(BI11="","NULL",#REF!)&amp;", Protocol5_IterationIDStart = "&amp;IF(BI11="","NULL",BJ11)&amp;", Protocol5_IterationIDEnd = "&amp;IF(BK11="","NULL",BL11)&amp;
", Protocol6_ID = "&amp;IF(BM11="","NULL",#REF!)&amp;", Protocol6_IterationIDStart = "&amp;IF(BM11="","NULL",BN11)&amp;", Protocol6_IterationIDEnd = "&amp;IF(BO11="","NULL",BP11)&amp;
", Protocol7_ID = "&amp;IF(BQ11="","NULL",#REF!)&amp;", Protocol7_IterationIDStart = "&amp;IF(BQ11="","NULL",BR11)&amp;", Protocol7_IterationIDEnd = "&amp;IF(BS11="","NULL",BT11)&amp;
", Protocol8_ID = "&amp;IF(BU11="","NULL",#REF!)&amp;", Protocol8_IterationIDStart = "&amp;IF(BU11="","NULL",BV11)&amp;", Protocol8_IterationIDEnd = "&amp;IF(BW11="","NULL",BX11)&amp;
", Protocol9_ID = "&amp;IF(BY11="","NULL",#REF!)&amp;", Protocol9_IterationIDStart = "&amp;IF(BY11="","NULL",BZ11)&amp;", Protocol9_IterationIDEnd = "&amp;IF(CA11="","NULL",CB11)&amp;
", Protocol10_ID = "&amp;IF(CC11="","NULL",#REF!)&amp;", Protocol10_IterationIDStart = "&amp;IF(CC11="","NULL",CD11)&amp;", Protocol10_IterationIDEnd = "&amp;IF(CE11="","NULL",CF11)&amp;
", Protocol11_ID = "&amp;IF(CG11="","NULL",#REF!)&amp;", Protocol11_IterationIDStart = "&amp;IF(CG11="","NULL",CH11)&amp;", Protocol11_IterationIDEnd = "&amp;IF(CI11="","NULL",CJ11)&amp;
", Protocol12_ID = "&amp;IF(CK11="","NULL",#REF!)&amp;", Protocol12_IterationIDStart = "&amp;IF(CK11="","NULL",CL11)&amp;", Protocol12_IterationIDEnd = "&amp;IF(CM11="","NULL",CN11)&amp;
", Protocol13_ID = "&amp;IF(CO11="","NULL",#REF!)&amp;", Protocol13_IterationIDStart = "&amp;IF(CO11="","NULL",CP11)&amp;", Protocol13_IterationIDEnd = "&amp;IF(CQ11="","NULL",CR11)&amp;
", Protocol14_ID = "&amp;IF(CS11="","NULL",#REF!)&amp;", Protocol14_IterationIDStart = "&amp;IF(CS11="","NULL",CT11)&amp;", Protocol14_IterationIDEnd = "&amp;IF(CU11="","NULL",CV11)&amp;
", Protocol15_ID = "&amp;IF(CW11="","NULL",#REF!)&amp;", Protocol15_IterationIDStart = "&amp;IF(CW11="","NULL",CX11)&amp;", Protocol15_IterationIDEnd = "&amp;IF(CY11="","NULL",CZ11)&amp;
", Protocol16_ID = "&amp;IF(DA11="","NULL",#REF!)&amp;", Protocol16_IterationIDStart = "&amp;IF(DA11="","NULL",DB11)&amp;", Protocol16_IterationIDEnd = "&amp;IF(DC11="","NULL",DD11))</f>
        <v>#REF!</v>
      </c>
    </row>
    <row r="12" spans="1:156" x14ac:dyDescent="0.4">
      <c r="A12" s="38">
        <v>2</v>
      </c>
      <c r="B12" s="18">
        <v>1</v>
      </c>
      <c r="C12" s="34" t="s">
        <v>50</v>
      </c>
      <c r="D12" s="18">
        <v>1</v>
      </c>
      <c r="E12" s="74" t="s">
        <v>811</v>
      </c>
      <c r="F12" s="74" t="s">
        <v>812</v>
      </c>
      <c r="G12" s="37" t="s">
        <v>1</v>
      </c>
      <c r="I12" s="44"/>
      <c r="J12" s="47" t="str">
        <f>IF(I12="","",VLOOKUP(I12,MetricCalcGroups!A:D,3, FALSE))</f>
        <v/>
      </c>
      <c r="L12" s="9" t="s">
        <v>78</v>
      </c>
      <c r="M12" s="18">
        <v>3</v>
      </c>
      <c r="N12" s="18">
        <v>12</v>
      </c>
      <c r="O12" s="18">
        <v>3</v>
      </c>
      <c r="P12" s="18" t="s">
        <v>78</v>
      </c>
      <c r="Q12" s="18">
        <v>19</v>
      </c>
      <c r="R12" s="75">
        <v>1</v>
      </c>
      <c r="S12" s="75">
        <v>1.75</v>
      </c>
      <c r="T12" s="75">
        <v>0</v>
      </c>
      <c r="U12" s="75">
        <v>2</v>
      </c>
      <c r="V12" s="78">
        <v>103</v>
      </c>
      <c r="W12" s="18">
        <v>30</v>
      </c>
      <c r="X12" s="15">
        <v>2011</v>
      </c>
      <c r="Y12" s="16">
        <f>IF(X12&lt;&gt;"",VLOOKUP(X12,ProgramIterations!D:E,2,FALSE),"NULL")</f>
        <v>1</v>
      </c>
      <c r="Z12" s="15"/>
      <c r="AA12" s="16" t="str">
        <f>IF(Z12&lt;&gt;"",VLOOKUP(Z12,ProgramIterations!D:E,2,FALSE),"NULL")</f>
        <v>NULL</v>
      </c>
      <c r="AB12" s="9" t="s">
        <v>78</v>
      </c>
      <c r="AC12" s="9">
        <v>75</v>
      </c>
      <c r="AD12" s="74">
        <v>1</v>
      </c>
      <c r="AE12" s="9">
        <v>1</v>
      </c>
      <c r="AF12" s="9">
        <v>1</v>
      </c>
      <c r="AG12" s="9">
        <v>0</v>
      </c>
      <c r="AH12" s="52">
        <v>1</v>
      </c>
      <c r="AI12" s="17">
        <f t="shared" si="4"/>
        <v>1</v>
      </c>
      <c r="AJ12" s="18">
        <v>0</v>
      </c>
      <c r="AK12" s="17">
        <f t="shared" si="5"/>
        <v>1</v>
      </c>
      <c r="AL12" s="17">
        <f t="shared" si="6"/>
        <v>1</v>
      </c>
      <c r="AM12" s="18">
        <v>0</v>
      </c>
      <c r="AN12" s="18">
        <v>0</v>
      </c>
      <c r="AO12" s="37">
        <v>0</v>
      </c>
      <c r="AP12" s="49" t="s">
        <v>1434</v>
      </c>
      <c r="AQ12" s="37">
        <v>1</v>
      </c>
      <c r="AR12" s="49">
        <v>0</v>
      </c>
      <c r="AS12" s="23">
        <v>2011</v>
      </c>
      <c r="AT12" s="24">
        <f>IF(AS12="","",VLOOKUP(AS12,ProgramIterations!$D:$E,2,FALSE))</f>
        <v>1</v>
      </c>
      <c r="AU12" s="23"/>
      <c r="AV12" s="24" t="str">
        <f>IF(AU12="","",VLOOKUP(AU12,ProgramIterations!$D:$E,2,FALSE))</f>
        <v/>
      </c>
      <c r="AW12" s="23">
        <v>2012</v>
      </c>
      <c r="AX12" s="24">
        <f>IF(AW12="","",VLOOKUP(AW12,ProgramIterations!$D:$E,2,FALSE))</f>
        <v>2</v>
      </c>
      <c r="AY12" s="23"/>
      <c r="AZ12" s="24" t="str">
        <f>IF(AY12="","",VLOOKUP(AY12,ProgramIterations!$D:$E,2,FALSE))</f>
        <v/>
      </c>
      <c r="BA12" s="23">
        <v>2013</v>
      </c>
      <c r="BB12" s="24">
        <f>IF(BA12="","",VLOOKUP(BA12,ProgramIterations!$D:$E,2,FALSE))</f>
        <v>3</v>
      </c>
      <c r="BC12" s="23"/>
      <c r="BD12" s="24" t="str">
        <f>IF(BC12="","",VLOOKUP(BC12,ProgramIterations!$D:$E,2,FALSE))</f>
        <v/>
      </c>
      <c r="BE12" s="23">
        <v>2014</v>
      </c>
      <c r="BF12" s="24">
        <f>IF(BE12="","",VLOOKUP(BE12,ProgramIterations!$D:$E,2,FALSE))</f>
        <v>4</v>
      </c>
      <c r="BG12" s="23"/>
      <c r="BH12" s="24" t="str">
        <f>IF(BG12="","",VLOOKUP(BG12,ProgramIterations!$D:$E,2,FALSE))</f>
        <v/>
      </c>
      <c r="BI12" s="23">
        <v>2014</v>
      </c>
      <c r="BJ12" s="24">
        <f>IF(BI12="","",VLOOKUP(BI12,ProgramIterations!$D:$E,2,FALSE))</f>
        <v>4</v>
      </c>
      <c r="BK12" s="23"/>
      <c r="BL12" s="24" t="str">
        <f>IF(BK12="","",VLOOKUP(BK12,ProgramIterations!$D:$E,2,FALSE))</f>
        <v/>
      </c>
      <c r="BM12" s="23"/>
      <c r="BN12" s="24" t="str">
        <f>IF(BM12="","",VLOOKUP(BM12,ProgramIterations!$D:$E,2,FALSE))</f>
        <v/>
      </c>
      <c r="BO12" s="23"/>
      <c r="BP12" s="24" t="str">
        <f>IF(BO12="","",VLOOKUP(BO12,ProgramIterations!$D:$E,2,FALSE))</f>
        <v/>
      </c>
      <c r="BQ12" s="23"/>
      <c r="BR12" s="24" t="str">
        <f>IF(BQ12="","",VLOOKUP(BQ12,ProgramIterations!$D:$E,2,FALSE))</f>
        <v/>
      </c>
      <c r="BS12" s="23"/>
      <c r="BT12" s="24" t="str">
        <f>IF(BS12="","",VLOOKUP(BS12,ProgramIterations!$D:$E,2,FALSE))</f>
        <v/>
      </c>
      <c r="BU12" s="23"/>
      <c r="BV12" s="24" t="str">
        <f>IF(BU12="","",VLOOKUP(BU12,ProgramIterations!$D:$E,2,FALSE))</f>
        <v/>
      </c>
      <c r="BW12" s="23"/>
      <c r="BX12" s="24" t="str">
        <f>IF(BW12="","",VLOOKUP(BW12,ProgramIterations!$D:$E,2,FALSE))</f>
        <v/>
      </c>
      <c r="BY12" s="23">
        <v>2014</v>
      </c>
      <c r="BZ12" s="24">
        <f>IF(BY12="","",VLOOKUP(BY12,ProgramIterations!$D:$E,2,FALSE))</f>
        <v>4</v>
      </c>
      <c r="CA12" s="23"/>
      <c r="CB12" s="24" t="str">
        <f>IF(CA12="","",VLOOKUP(CA12,ProgramIterations!$D:$E,2,FALSE))</f>
        <v/>
      </c>
      <c r="CC12" s="23">
        <v>2014</v>
      </c>
      <c r="CD12" s="24">
        <f>IF(CC12="","",VLOOKUP(CC12,ProgramIterations!$D:$E,2,FALSE))</f>
        <v>4</v>
      </c>
      <c r="CE12" s="23"/>
      <c r="CF12" s="24" t="str">
        <f>IF(CE12="","",VLOOKUP(CE12,ProgramIterations!$D:$E,2,FALSE))</f>
        <v/>
      </c>
      <c r="CG12" s="23">
        <v>2014</v>
      </c>
      <c r="CH12" s="24">
        <f>IF(CG12="","",VLOOKUP(CG12,ProgramIterations!$D:$E,2,FALSE))</f>
        <v>4</v>
      </c>
      <c r="CI12" s="23"/>
      <c r="CJ12" s="24" t="str">
        <f>IF(CI12="","",VLOOKUP(CI12,ProgramIterations!$D:$E,2,FALSE))</f>
        <v/>
      </c>
      <c r="CK12" s="23"/>
      <c r="CL12" s="24" t="str">
        <f>IF(CK12="","",VLOOKUP(CK12,ProgramIterations!$D:$E,2,FALSE))</f>
        <v/>
      </c>
      <c r="CM12" s="23"/>
      <c r="CN12" s="24" t="str">
        <f>IF(CM12="","",VLOOKUP(CM12,ProgramIterations!$D:$E,2,FALSE))</f>
        <v/>
      </c>
      <c r="CO12" s="23"/>
      <c r="CP12" s="24" t="str">
        <f>IF(CO12="","",VLOOKUP(CO12,ProgramIterations!$D:$E,2,FALSE))</f>
        <v/>
      </c>
      <c r="CQ12" s="23"/>
      <c r="CR12" s="24" t="str">
        <f>IF(CQ12="","",VLOOKUP(CQ12,ProgramIterations!$D:$E,2,FALSE))</f>
        <v/>
      </c>
      <c r="CS12" s="23"/>
      <c r="CT12" s="24" t="str">
        <f>IF(CS12="","",VLOOKUP(CS12,ProgramIterations!$D:$E,2,FALSE))</f>
        <v/>
      </c>
      <c r="CU12" s="23"/>
      <c r="CV12" s="24" t="str">
        <f>IF(CU12="","",VLOOKUP(CU12,ProgramIterations!$D:$E,2,FALSE))</f>
        <v/>
      </c>
      <c r="CW12" s="23"/>
      <c r="CX12" s="24" t="str">
        <f>IF(CW12="","",VLOOKUP(CW12,ProgramIterations!$D:$E,2,FALSE))</f>
        <v/>
      </c>
      <c r="CY12" s="23"/>
      <c r="CZ12" s="24" t="str">
        <f>IF(CY12="","",VLOOKUP(CY12,ProgramIterations!$D:$E,2,FALSE))</f>
        <v/>
      </c>
      <c r="DA12" s="23"/>
      <c r="DB12" s="24" t="str">
        <f>IF(DA12="","",VLOOKUP(DA12,ProgramIterations!$D:$E,2,FALSE))</f>
        <v/>
      </c>
      <c r="DC12" s="23"/>
      <c r="DD12" s="25" t="str">
        <f>IF(DC12="","",VLOOKUP(DC12,ProgramIterations!$D:$E,2,FALSE))</f>
        <v/>
      </c>
      <c r="DE12" s="64" t="str">
        <f>CONCATENATE("ALTER TABLE dbo.",LEFT(C12,FIND(".",C12)-1)," ADD ",RIGHT(C12,LEN(C12)-FIND(".",C12))," ",VLOOKUP(M12,DataTypes!$A$2:$F$12,6),IF(VLOOKUP(M12,DataTypes!$A$2:$F$12,3)=1,CONCATENATE("(",N12,",",O12,")"),"")," NULL")</f>
        <v>ALTER TABLE dbo.ChampMetricVisitInformation ADD SiteSinuosity decimal(12,3) NULL</v>
      </c>
      <c r="DF12" s="56" t="e">
        <f>IF(A12 = "","",#REF! &amp; " SELECT MetricCalcTypeID = "&amp;A12&amp;", EngineID = "&amp;B12&amp;", Name='"&amp;C12&amp;"', DisplayGroupID = "&amp;D12&amp;", DisplayName='"&amp;E12&amp;"', DisplayNameShort = '"&amp;F12&amp;"', PropertyName = '"&amp;G12&amp;"', MethodID = "&amp;IF(H12="","NULL",H12)&amp; ", CalcGroupId = "&amp;IF(I12="","NULL",I12)&amp;", CalcGroupListItemID = " &amp;IF(K12="","NULL",K12)&amp;", Description = "&amp;IF(L12&lt;&gt;"NULL","'"&amp;SUBSTITUTE(L12,"'","''")&amp;"'","NULL")&amp;", DataTypeID = "&amp;M12&amp;",Precision = "&amp;N12&amp;", Scale = "&amp;O12&amp;", Length="&amp;P12&amp;", UOMID = "&amp;Q12&amp;", GlossaryTermID = "&amp;V12&amp;", DisplayOrderID = "&amp;W12&amp;", DomainValueListID = "&amp;AB12&amp;", WidthPixels = "&amp;AC12&amp;", IsDisplayable = "&amp;AD12&amp;", ShowGraphForWatershed= "&amp;AE12&amp;",ShowGraphForProgram="&amp;AF12&amp;",ShowGraphForVisit="&amp;AG12&amp;",IsPrivateInformation="&amp;AM12&amp;", IsCalculated="&amp;AN12&amp;",IsInternal="&amp;AO12&amp;", ExpectedValueMin = "&amp;IF(R12&lt;&gt;"",R12,"NULL")&amp;",  ExpectedValueMax = "&amp;IF(S12&lt;&gt;"",S12,"NULL")&amp;",  AcceptedValueMin = "&amp;IF(T12&lt;&gt;"",T12,"NULL")&amp;",   AcceptedValueMax  = "&amp;IF(U12&lt;&gt;"",U12,"NULL")&amp;", GraphAllowX="&amp;AH12&amp;", GraphAllowY="&amp;AI12&amp;", GraphAllowZ="&amp;AJ12&amp;", MapAllowSize="&amp;AK12&amp;", MapAllowColor = "&amp;AL12&amp;", RbtXpath = "&amp;IF(AP12&lt;&gt;"", "'"&amp;AP12&amp;"'", "NULL")&amp;", RbtIsRequired = "&amp;IF(AP12&lt;&gt;"", AQ12, "NULL")&amp;", MRMetric = "&amp;AR12&amp;
", Protocol1_ID = "&amp;IF(AS12="","NULL",#REF!)&amp;", Protocol1_IterationIDStart = "&amp;IF(AS12="","NULL",AT12)&amp;", Protocol1_IterationIDEnd = "&amp;IF(AU12="","NULL",AV12)&amp;
", Protocol2_ID = "&amp;IF(AW12="","NULL",#REF!)&amp;", Protocol2_IterationIDStart = "&amp;IF(AW12="","NULL",AX12)&amp;", Protocol2_IterationIDEnd = "&amp;IF(AY12="","NULL",AZ12)&amp;
", Protocol3_ID = "&amp;IF(BA12="","NULL",#REF!)&amp;", Protocol3_IterationIDStart = "&amp;IF(BA12="","NULL",BB12)&amp;", Protocol3_IterationIDEnd = "&amp;IF(BC12="","NULL",BD12)&amp;
", Protocol4_ID = "&amp;IF(BE12="","NULL",#REF!)&amp;", Protocol4_IterationIDStart = "&amp;IF(BE12="","NULL",BF12)&amp;", Protocol4_IterationIDEnd = "&amp;IF(BG12="","NULL",BH12)&amp;
", Protocol5_ID = "&amp;IF(BI12="","NULL",#REF!)&amp;", Protocol5_IterationIDStart = "&amp;IF(BI12="","NULL",BJ12)&amp;", Protocol5_IterationIDEnd = "&amp;IF(BK12="","NULL",BL12)&amp;
", Protocol6_ID = "&amp;IF(BM12="","NULL",#REF!)&amp;", Protocol6_IterationIDStart = "&amp;IF(BM12="","NULL",BN12)&amp;", Protocol6_IterationIDEnd = "&amp;IF(BO12="","NULL",BP12)&amp;
", Protocol7_ID = "&amp;IF(BQ12="","NULL",#REF!)&amp;", Protocol7_IterationIDStart = "&amp;IF(BQ12="","NULL",BR12)&amp;", Protocol7_IterationIDEnd = "&amp;IF(BS12="","NULL",BT12)&amp;
", Protocol8_ID = "&amp;IF(BU12="","NULL",#REF!)&amp;", Protocol8_IterationIDStart = "&amp;IF(BU12="","NULL",BV12)&amp;", Protocol8_IterationIDEnd = "&amp;IF(BW12="","NULL",BX12)&amp;
", Protocol9_ID = "&amp;IF(BY12="","NULL",#REF!)&amp;", Protocol9_IterationIDStart = "&amp;IF(BY12="","NULL",BZ12)&amp;", Protocol9_IterationIDEnd = "&amp;IF(CA12="","NULL",CB12)&amp;
", Protocol10_ID = "&amp;IF(CC12="","NULL",#REF!)&amp;", Protocol10_IterationIDStart = "&amp;IF(CC12="","NULL",CD12)&amp;", Protocol10_IterationIDEnd = "&amp;IF(CE12="","NULL",CF12)&amp;
", Protocol11_ID = "&amp;IF(CG12="","NULL",#REF!)&amp;", Protocol11_IterationIDStart = "&amp;IF(CG12="","NULL",CH12)&amp;", Protocol11_IterationIDEnd = "&amp;IF(CI12="","NULL",CJ12)&amp;
", Protocol12_ID = "&amp;IF(CK12="","NULL",#REF!)&amp;", Protocol12_IterationIDStart = "&amp;IF(CK12="","NULL",CL12)&amp;", Protocol12_IterationIDEnd = "&amp;IF(CM12="","NULL",CN12)&amp;
", Protocol13_ID = "&amp;IF(CO12="","NULL",#REF!)&amp;", Protocol13_IterationIDStart = "&amp;IF(CO12="","NULL",CP12)&amp;", Protocol13_IterationIDEnd = "&amp;IF(CQ12="","NULL",CR12)&amp;
", Protocol14_ID = "&amp;IF(CS12="","NULL",#REF!)&amp;", Protocol14_IterationIDStart = "&amp;IF(CS12="","NULL",CT12)&amp;", Protocol14_IterationIDEnd = "&amp;IF(CU12="","NULL",CV12)&amp;
", Protocol15_ID = "&amp;IF(CW12="","NULL",#REF!)&amp;", Protocol15_IterationIDStart = "&amp;IF(CW12="","NULL",CX12)&amp;", Protocol15_IterationIDEnd = "&amp;IF(CY12="","NULL",CZ12)&amp;
", Protocol16_ID = "&amp;IF(DA12="","NULL",#REF!)&amp;", Protocol16_IterationIDStart = "&amp;IF(DA12="","NULL",DB12)&amp;", Protocol16_IterationIDEnd = "&amp;IF(DC12="","NULL",DD12))</f>
        <v>#REF!</v>
      </c>
    </row>
    <row r="13" spans="1:156" x14ac:dyDescent="0.4">
      <c r="A13" s="39">
        <v>432</v>
      </c>
      <c r="B13" s="39">
        <v>1</v>
      </c>
      <c r="C13" s="57" t="str">
        <f>"ChampMetricVisitInformation." &amp; G13</f>
        <v>ChampMetricVisitInformation.ThalwegtoCenterlineLengthRatio</v>
      </c>
      <c r="D13" s="18">
        <v>1</v>
      </c>
      <c r="E13" s="74" t="s">
        <v>667</v>
      </c>
      <c r="F13" s="74" t="s">
        <v>1171</v>
      </c>
      <c r="G13" s="19" t="s">
        <v>668</v>
      </c>
      <c r="H13" s="19"/>
      <c r="I13" s="45"/>
      <c r="J13" s="47" t="str">
        <f>IF(I13="","",VLOOKUP(I13,MetricCalcGroups!A:D,3, FALSE))</f>
        <v/>
      </c>
      <c r="L13" s="9" t="s">
        <v>78</v>
      </c>
      <c r="M13" s="18">
        <v>3</v>
      </c>
      <c r="N13" s="18">
        <v>12</v>
      </c>
      <c r="O13" s="18">
        <v>2</v>
      </c>
      <c r="P13" s="18" t="s">
        <v>78</v>
      </c>
      <c r="Q13" s="18">
        <v>19</v>
      </c>
      <c r="R13" s="75">
        <v>0.9</v>
      </c>
      <c r="S13" s="75">
        <v>1.1000000000000001</v>
      </c>
      <c r="T13" s="75">
        <v>0.8</v>
      </c>
      <c r="U13" s="75">
        <v>1.2</v>
      </c>
      <c r="V13" s="78">
        <v>102</v>
      </c>
      <c r="W13" s="18">
        <v>40</v>
      </c>
      <c r="X13" s="15">
        <v>2011</v>
      </c>
      <c r="Y13" s="16">
        <f>IF(X13&lt;&gt;"",VLOOKUP(X13,ProgramIterations!D:E,2,FALSE),"NULL")</f>
        <v>1</v>
      </c>
      <c r="Z13" s="15"/>
      <c r="AA13" s="16" t="str">
        <f>IF(Z13&lt;&gt;"",VLOOKUP(Z13,ProgramIterations!D:E,2,FALSE),"NULL")</f>
        <v>NULL</v>
      </c>
      <c r="AB13" s="9" t="s">
        <v>78</v>
      </c>
      <c r="AC13" s="9">
        <v>75</v>
      </c>
      <c r="AD13" s="74">
        <v>1</v>
      </c>
      <c r="AE13" s="9">
        <v>1</v>
      </c>
      <c r="AF13" s="9">
        <v>1</v>
      </c>
      <c r="AG13" s="9">
        <v>0</v>
      </c>
      <c r="AH13" s="85">
        <v>0</v>
      </c>
      <c r="AI13" s="52">
        <f t="shared" si="4"/>
        <v>1</v>
      </c>
      <c r="AJ13" s="18">
        <v>0</v>
      </c>
      <c r="AK13" s="52">
        <f t="shared" si="5"/>
        <v>1</v>
      </c>
      <c r="AL13" s="52">
        <f t="shared" si="6"/>
        <v>1</v>
      </c>
      <c r="AM13" s="18">
        <v>0</v>
      </c>
      <c r="AN13" s="18">
        <v>0</v>
      </c>
      <c r="AO13" s="74">
        <v>1</v>
      </c>
      <c r="AP13" s="74" t="s">
        <v>1469</v>
      </c>
      <c r="AQ13" s="37">
        <v>0</v>
      </c>
      <c r="AR13" s="49">
        <v>0</v>
      </c>
      <c r="AS13" s="23">
        <v>2011</v>
      </c>
      <c r="AT13" s="24">
        <f>IF(AS13="","",VLOOKUP(AS13,ProgramIterations!$D:$E,2,FALSE))</f>
        <v>1</v>
      </c>
      <c r="AU13" s="23"/>
      <c r="AV13" s="24" t="str">
        <f>IF(AU13="","",VLOOKUP(AU13,ProgramIterations!$D:$E,2,FALSE))</f>
        <v/>
      </c>
      <c r="AW13" s="23">
        <v>2012</v>
      </c>
      <c r="AX13" s="24">
        <f>IF(AW13="","",VLOOKUP(AW13,ProgramIterations!$D:$E,2,FALSE))</f>
        <v>2</v>
      </c>
      <c r="AY13" s="23"/>
      <c r="AZ13" s="24" t="str">
        <f>IF(AY13="","",VLOOKUP(AY13,ProgramIterations!$D:$E,2,FALSE))</f>
        <v/>
      </c>
      <c r="BA13" s="23">
        <v>2013</v>
      </c>
      <c r="BB13" s="24">
        <f>IF(BA13="","",VLOOKUP(BA13,ProgramIterations!$D:$E,2,FALSE))</f>
        <v>3</v>
      </c>
      <c r="BC13" s="23"/>
      <c r="BD13" s="24" t="str">
        <f>IF(BC13="","",VLOOKUP(BC13,ProgramIterations!$D:$E,2,FALSE))</f>
        <v/>
      </c>
      <c r="BE13" s="23">
        <v>2014</v>
      </c>
      <c r="BF13" s="24">
        <f>IF(BE13="","",VLOOKUP(BE13,ProgramIterations!$D:$E,2,FALSE))</f>
        <v>4</v>
      </c>
      <c r="BG13" s="23"/>
      <c r="BH13" s="24" t="str">
        <f>IF(BG13="","",VLOOKUP(BG13,ProgramIterations!$D:$E,2,FALSE))</f>
        <v/>
      </c>
      <c r="BI13" s="23">
        <v>2014</v>
      </c>
      <c r="BJ13" s="24">
        <f>IF(BI13="","",VLOOKUP(BI13,ProgramIterations!$D:$E,2,FALSE))</f>
        <v>4</v>
      </c>
      <c r="BK13" s="23"/>
      <c r="BL13" s="24" t="str">
        <f>IF(BK13="","",VLOOKUP(BK13,ProgramIterations!$D:$E,2,FALSE))</f>
        <v/>
      </c>
      <c r="BM13" s="23"/>
      <c r="BN13" s="24" t="str">
        <f>IF(BM13="","",VLOOKUP(BM13,ProgramIterations!$D:$E,2,FALSE))</f>
        <v/>
      </c>
      <c r="BO13" s="23"/>
      <c r="BP13" s="24" t="str">
        <f>IF(BO13="","",VLOOKUP(BO13,ProgramIterations!$D:$E,2,FALSE))</f>
        <v/>
      </c>
      <c r="BQ13" s="23"/>
      <c r="BR13" s="24" t="str">
        <f>IF(BQ13="","",VLOOKUP(BQ13,ProgramIterations!$D:$E,2,FALSE))</f>
        <v/>
      </c>
      <c r="BS13" s="23"/>
      <c r="BT13" s="24" t="str">
        <f>IF(BS13="","",VLOOKUP(BS13,ProgramIterations!$D:$E,2,FALSE))</f>
        <v/>
      </c>
      <c r="BU13" s="23"/>
      <c r="BV13" s="24" t="str">
        <f>IF(BU13="","",VLOOKUP(BU13,ProgramIterations!$D:$E,2,FALSE))</f>
        <v/>
      </c>
      <c r="BW13" s="23"/>
      <c r="BX13" s="24" t="str">
        <f>IF(BW13="","",VLOOKUP(BW13,ProgramIterations!$D:$E,2,FALSE))</f>
        <v/>
      </c>
      <c r="BY13" s="23">
        <v>2014</v>
      </c>
      <c r="BZ13" s="24">
        <f>IF(BY13="","",VLOOKUP(BY13,ProgramIterations!$D:$E,2,FALSE))</f>
        <v>4</v>
      </c>
      <c r="CA13" s="23"/>
      <c r="CB13" s="24" t="str">
        <f>IF(CA13="","",VLOOKUP(CA13,ProgramIterations!$D:$E,2,FALSE))</f>
        <v/>
      </c>
      <c r="CC13" s="23">
        <v>2014</v>
      </c>
      <c r="CD13" s="24">
        <f>IF(CC13="","",VLOOKUP(CC13,ProgramIterations!$D:$E,2,FALSE))</f>
        <v>4</v>
      </c>
      <c r="CE13" s="23"/>
      <c r="CF13" s="24" t="str">
        <f>IF(CE13="","",VLOOKUP(CE13,ProgramIterations!$D:$E,2,FALSE))</f>
        <v/>
      </c>
      <c r="CG13" s="23">
        <v>2014</v>
      </c>
      <c r="CH13" s="24">
        <f>IF(CG13="","",VLOOKUP(CG13,ProgramIterations!$D:$E,2,FALSE))</f>
        <v>4</v>
      </c>
      <c r="CI13" s="23"/>
      <c r="CJ13" s="24" t="str">
        <f>IF(CI13="","",VLOOKUP(CI13,ProgramIterations!$D:$E,2,FALSE))</f>
        <v/>
      </c>
      <c r="CK13" s="23"/>
      <c r="CL13" s="24" t="str">
        <f>IF(CK13="","",VLOOKUP(CK13,ProgramIterations!$D:$E,2,FALSE))</f>
        <v/>
      </c>
      <c r="CM13" s="23"/>
      <c r="CN13" s="24" t="str">
        <f>IF(CM13="","",VLOOKUP(CM13,ProgramIterations!$D:$E,2,FALSE))</f>
        <v/>
      </c>
      <c r="CO13" s="23"/>
      <c r="CP13" s="24" t="str">
        <f>IF(CO13="","",VLOOKUP(CO13,ProgramIterations!$D:$E,2,FALSE))</f>
        <v/>
      </c>
      <c r="CQ13" s="23"/>
      <c r="CR13" s="24" t="str">
        <f>IF(CQ13="","",VLOOKUP(CQ13,ProgramIterations!$D:$E,2,FALSE))</f>
        <v/>
      </c>
      <c r="CS13" s="23"/>
      <c r="CT13" s="24" t="str">
        <f>IF(CS13="","",VLOOKUP(CS13,ProgramIterations!$D:$E,2,FALSE))</f>
        <v/>
      </c>
      <c r="CU13" s="23"/>
      <c r="CV13" s="24" t="str">
        <f>IF(CU13="","",VLOOKUP(CU13,ProgramIterations!$D:$E,2,FALSE))</f>
        <v/>
      </c>
      <c r="CW13" s="23"/>
      <c r="CX13" s="24" t="str">
        <f>IF(CW13="","",VLOOKUP(CW13,ProgramIterations!$D:$E,2,FALSE))</f>
        <v/>
      </c>
      <c r="CY13" s="23"/>
      <c r="CZ13" s="24" t="str">
        <f>IF(CY13="","",VLOOKUP(CY13,ProgramIterations!$D:$E,2,FALSE))</f>
        <v/>
      </c>
      <c r="DA13" s="23"/>
      <c r="DB13" s="24" t="str">
        <f>IF(DA13="","",VLOOKUP(DA13,ProgramIterations!$D:$E,2,FALSE))</f>
        <v/>
      </c>
      <c r="DC13" s="23"/>
      <c r="DD13" s="25" t="str">
        <f>IF(DC13="","",VLOOKUP(DC13,ProgramIterations!$D:$E,2,FALSE))</f>
        <v/>
      </c>
      <c r="DE13" s="64" t="str">
        <f>CONCATENATE("ALTER TABLE dbo.",LEFT(C13,FIND(".",C13)-1)," ADD ",RIGHT(C13,LEN(C13)-FIND(".",C13))," ",VLOOKUP(M13,DataTypes!$A$2:$F$12,6),IF(VLOOKUP(M13,DataTypes!$A$2:$F$12,3)=1,CONCATENATE("(",N13,",",O13,")"),"")," NULL")</f>
        <v>ALTER TABLE dbo.ChampMetricVisitInformation ADD ThalwegtoCenterlineLengthRatio decimal(12,2) NULL</v>
      </c>
      <c r="DF13" s="56" t="e">
        <f>IF(A13 = "","",#REF! &amp; " SELECT MetricCalcTypeID = "&amp;A13&amp;", EngineID = "&amp;B13&amp;", Name='"&amp;C13&amp;"', DisplayGroupID = "&amp;D13&amp;", DisplayName='"&amp;E13&amp;"', DisplayNameShort = '"&amp;F13&amp;"', PropertyName = '"&amp;G13&amp;"', MethodID = "&amp;IF(H13="","NULL",H13)&amp; ", CalcGroupId = "&amp;IF(I13="","NULL",I13)&amp;", CalcGroupListItemID = " &amp;IF(K13="","NULL",K13)&amp;", Description = "&amp;IF(L13&lt;&gt;"NULL","'"&amp;SUBSTITUTE(L13,"'","''")&amp;"'","NULL")&amp;", DataTypeID = "&amp;M13&amp;",Precision = "&amp;N13&amp;", Scale = "&amp;O13&amp;", Length="&amp;P13&amp;", UOMID = "&amp;Q13&amp;", GlossaryTermID = "&amp;V13&amp;", DisplayOrderID = "&amp;W13&amp;", DomainValueListID = "&amp;AB13&amp;", WidthPixels = "&amp;AC13&amp;", IsDisplayable = "&amp;AD13&amp;", ShowGraphForWatershed= "&amp;AE13&amp;",ShowGraphForProgram="&amp;AF13&amp;",ShowGraphForVisit="&amp;AG13&amp;",IsPrivateInformation="&amp;AM13&amp;", IsCalculated="&amp;AN13&amp;",IsInternal="&amp;AO13&amp;", ExpectedValueMin = "&amp;IF(R13&lt;&gt;"",R13,"NULL")&amp;",  ExpectedValueMax = "&amp;IF(S13&lt;&gt;"",S13,"NULL")&amp;",  AcceptedValueMin = "&amp;IF(T13&lt;&gt;"",T13,"NULL")&amp;",   AcceptedValueMax  = "&amp;IF(U13&lt;&gt;"",U13,"NULL")&amp;", GraphAllowX="&amp;AH13&amp;", GraphAllowY="&amp;AI13&amp;", GraphAllowZ="&amp;AJ13&amp;", MapAllowSize="&amp;AK13&amp;", MapAllowColor = "&amp;AL13&amp;", RbtXpath = "&amp;IF(AP13&lt;&gt;"", "'"&amp;AP13&amp;"'", "NULL")&amp;", RbtIsRequired = "&amp;IF(AP13&lt;&gt;"", AQ13, "NULL")&amp;", MRMetric = "&amp;AR13&amp;
", Protocol1_ID = "&amp;IF(AS13="","NULL",#REF!)&amp;", Protocol1_IterationIDStart = "&amp;IF(AS13="","NULL",AT13)&amp;", Protocol1_IterationIDEnd = "&amp;IF(AU13="","NULL",AV13)&amp;
", Protocol2_ID = "&amp;IF(AW13="","NULL",#REF!)&amp;", Protocol2_IterationIDStart = "&amp;IF(AW13="","NULL",AX13)&amp;", Protocol2_IterationIDEnd = "&amp;IF(AY13="","NULL",AZ13)&amp;
", Protocol3_ID = "&amp;IF(BA13="","NULL",#REF!)&amp;", Protocol3_IterationIDStart = "&amp;IF(BA13="","NULL",BB13)&amp;", Protocol3_IterationIDEnd = "&amp;IF(BC13="","NULL",BD13)&amp;
", Protocol4_ID = "&amp;IF(BE13="","NULL",#REF!)&amp;", Protocol4_IterationIDStart = "&amp;IF(BE13="","NULL",BF13)&amp;", Protocol4_IterationIDEnd = "&amp;IF(BG13="","NULL",BH13)&amp;
", Protocol5_ID = "&amp;IF(BI13="","NULL",#REF!)&amp;", Protocol5_IterationIDStart = "&amp;IF(BI13="","NULL",BJ13)&amp;", Protocol5_IterationIDEnd = "&amp;IF(BK13="","NULL",BL13)&amp;
", Protocol6_ID = "&amp;IF(BM13="","NULL",#REF!)&amp;", Protocol6_IterationIDStart = "&amp;IF(BM13="","NULL",BN13)&amp;", Protocol6_IterationIDEnd = "&amp;IF(BO13="","NULL",BP13)&amp;
", Protocol7_ID = "&amp;IF(BQ13="","NULL",#REF!)&amp;", Protocol7_IterationIDStart = "&amp;IF(BQ13="","NULL",BR13)&amp;", Protocol7_IterationIDEnd = "&amp;IF(BS13="","NULL",BT13)&amp;
", Protocol8_ID = "&amp;IF(BU13="","NULL",#REF!)&amp;", Protocol8_IterationIDStart = "&amp;IF(BU13="","NULL",BV13)&amp;", Protocol8_IterationIDEnd = "&amp;IF(BW13="","NULL",BX13)&amp;
", Protocol9_ID = "&amp;IF(BY13="","NULL",#REF!)&amp;", Protocol9_IterationIDStart = "&amp;IF(BY13="","NULL",BZ13)&amp;", Protocol9_IterationIDEnd = "&amp;IF(CA13="","NULL",CB13)&amp;
", Protocol10_ID = "&amp;IF(CC13="","NULL",#REF!)&amp;", Protocol10_IterationIDStart = "&amp;IF(CC13="","NULL",CD13)&amp;", Protocol10_IterationIDEnd = "&amp;IF(CE13="","NULL",CF13)&amp;
", Protocol11_ID = "&amp;IF(CG13="","NULL",#REF!)&amp;", Protocol11_IterationIDStart = "&amp;IF(CG13="","NULL",CH13)&amp;", Protocol11_IterationIDEnd = "&amp;IF(CI13="","NULL",CJ13)&amp;
", Protocol12_ID = "&amp;IF(CK13="","NULL",#REF!)&amp;", Protocol12_IterationIDStart = "&amp;IF(CK13="","NULL",CL13)&amp;", Protocol12_IterationIDEnd = "&amp;IF(CM13="","NULL",CN13)&amp;
", Protocol13_ID = "&amp;IF(CO13="","NULL",#REF!)&amp;", Protocol13_IterationIDStart = "&amp;IF(CO13="","NULL",CP13)&amp;", Protocol13_IterationIDEnd = "&amp;IF(CQ13="","NULL",CR13)&amp;
", Protocol14_ID = "&amp;IF(CS13="","NULL",#REF!)&amp;", Protocol14_IterationIDStart = "&amp;IF(CS13="","NULL",CT13)&amp;", Protocol14_IterationIDEnd = "&amp;IF(CU13="","NULL",CV13)&amp;
", Protocol15_ID = "&amp;IF(CW13="","NULL",#REF!)&amp;", Protocol15_IterationIDStart = "&amp;IF(CW13="","NULL",CX13)&amp;", Protocol15_IterationIDEnd = "&amp;IF(CY13="","NULL",CZ13)&amp;
", Protocol16_ID = "&amp;IF(DA13="","NULL",#REF!)&amp;", Protocol16_IterationIDStart = "&amp;IF(DA13="","NULL",DB13)&amp;", Protocol16_IterationIDEnd = "&amp;IF(DC13="","NULL",DD13))</f>
        <v>#REF!</v>
      </c>
    </row>
    <row r="14" spans="1:156" hidden="1" x14ac:dyDescent="0.4">
      <c r="A14" s="39">
        <v>433</v>
      </c>
      <c r="B14" s="39">
        <v>1</v>
      </c>
      <c r="C14" s="57" t="str">
        <f>"ChampMetricVisitInformation." &amp; G14</f>
        <v>ChampMetricVisitInformation.SinuosityViaCenterline</v>
      </c>
      <c r="D14" s="18">
        <v>1</v>
      </c>
      <c r="E14" s="74" t="s">
        <v>669</v>
      </c>
      <c r="F14" s="74" t="s">
        <v>1172</v>
      </c>
      <c r="G14" s="19" t="s">
        <v>670</v>
      </c>
      <c r="H14" s="19"/>
      <c r="I14" s="45"/>
      <c r="J14" s="47" t="str">
        <f>IF(I14="","",VLOOKUP(I14,MetricCalcGroups!A:D,3, FALSE))</f>
        <v/>
      </c>
      <c r="L14" s="9" t="s">
        <v>78</v>
      </c>
      <c r="M14" s="18">
        <v>3</v>
      </c>
      <c r="N14" s="18">
        <v>12</v>
      </c>
      <c r="O14" s="18">
        <v>3</v>
      </c>
      <c r="P14" s="18" t="s">
        <v>78</v>
      </c>
      <c r="Q14" s="18">
        <v>19</v>
      </c>
      <c r="R14" s="75">
        <v>1</v>
      </c>
      <c r="S14" s="75">
        <v>2</v>
      </c>
      <c r="T14" s="75">
        <v>0.5</v>
      </c>
      <c r="U14" s="75">
        <v>3</v>
      </c>
      <c r="V14" s="78">
        <v>104</v>
      </c>
      <c r="W14" s="18">
        <v>50</v>
      </c>
      <c r="X14" s="15">
        <v>2011</v>
      </c>
      <c r="Y14" s="16">
        <f>IF(X14&lt;&gt;"",VLOOKUP(X14,ProgramIterations!D:E,2,FALSE),"NULL")</f>
        <v>1</v>
      </c>
      <c r="Z14" s="15"/>
      <c r="AA14" s="16" t="str">
        <f>IF(Z14&lt;&gt;"",VLOOKUP(Z14,ProgramIterations!D:E,2,FALSE),"NULL")</f>
        <v>NULL</v>
      </c>
      <c r="AB14" s="9" t="s">
        <v>78</v>
      </c>
      <c r="AC14" s="9">
        <v>75</v>
      </c>
      <c r="AD14" s="84">
        <v>0</v>
      </c>
      <c r="AE14" s="74">
        <v>1</v>
      </c>
      <c r="AF14" s="74">
        <v>1</v>
      </c>
      <c r="AG14" s="9">
        <v>0</v>
      </c>
      <c r="AH14" s="85">
        <v>0</v>
      </c>
      <c r="AI14" s="85">
        <v>1</v>
      </c>
      <c r="AJ14" s="18">
        <v>0</v>
      </c>
      <c r="AK14" s="17">
        <f t="shared" si="5"/>
        <v>1</v>
      </c>
      <c r="AL14" s="17">
        <f t="shared" si="6"/>
        <v>1</v>
      </c>
      <c r="AM14" s="18">
        <v>0</v>
      </c>
      <c r="AN14" s="18">
        <v>0</v>
      </c>
      <c r="AO14" s="37">
        <v>1</v>
      </c>
      <c r="AP14" s="74" t="s">
        <v>1470</v>
      </c>
      <c r="AQ14" s="37">
        <v>0</v>
      </c>
      <c r="AR14" s="49">
        <v>0</v>
      </c>
      <c r="AS14" s="23">
        <v>2011</v>
      </c>
      <c r="AT14" s="24">
        <f>IF(AS14="","",VLOOKUP(AS14,ProgramIterations!$D:$E,2,FALSE))</f>
        <v>1</v>
      </c>
      <c r="AU14" s="23"/>
      <c r="AV14" s="24" t="str">
        <f>IF(AU14="","",VLOOKUP(AU14,ProgramIterations!$D:$E,2,FALSE))</f>
        <v/>
      </c>
      <c r="AW14" s="23">
        <v>2012</v>
      </c>
      <c r="AX14" s="24">
        <f>IF(AW14="","",VLOOKUP(AW14,ProgramIterations!$D:$E,2,FALSE))</f>
        <v>2</v>
      </c>
      <c r="AY14" s="23"/>
      <c r="AZ14" s="24" t="str">
        <f>IF(AY14="","",VLOOKUP(AY14,ProgramIterations!$D:$E,2,FALSE))</f>
        <v/>
      </c>
      <c r="BA14" s="23">
        <v>2013</v>
      </c>
      <c r="BB14" s="24">
        <f>IF(BA14="","",VLOOKUP(BA14,ProgramIterations!$D:$E,2,FALSE))</f>
        <v>3</v>
      </c>
      <c r="BC14" s="23"/>
      <c r="BD14" s="24" t="str">
        <f>IF(BC14="","",VLOOKUP(BC14,ProgramIterations!$D:$E,2,FALSE))</f>
        <v/>
      </c>
      <c r="BE14" s="23">
        <v>2014</v>
      </c>
      <c r="BF14" s="24">
        <f>IF(BE14="","",VLOOKUP(BE14,ProgramIterations!$D:$E,2,FALSE))</f>
        <v>4</v>
      </c>
      <c r="BG14" s="23"/>
      <c r="BH14" s="24" t="str">
        <f>IF(BG14="","",VLOOKUP(BG14,ProgramIterations!$D:$E,2,FALSE))</f>
        <v/>
      </c>
      <c r="BI14" s="23">
        <v>2014</v>
      </c>
      <c r="BJ14" s="24">
        <f>IF(BI14="","",VLOOKUP(BI14,ProgramIterations!$D:$E,2,FALSE))</f>
        <v>4</v>
      </c>
      <c r="BK14" s="23"/>
      <c r="BL14" s="24" t="str">
        <f>IF(BK14="","",VLOOKUP(BK14,ProgramIterations!$D:$E,2,FALSE))</f>
        <v/>
      </c>
      <c r="BM14" s="23"/>
      <c r="BN14" s="24" t="str">
        <f>IF(BM14="","",VLOOKUP(BM14,ProgramIterations!$D:$E,2,FALSE))</f>
        <v/>
      </c>
      <c r="BO14" s="23"/>
      <c r="BP14" s="24" t="str">
        <f>IF(BO14="","",VLOOKUP(BO14,ProgramIterations!$D:$E,2,FALSE))</f>
        <v/>
      </c>
      <c r="BQ14" s="23"/>
      <c r="BR14" s="24" t="str">
        <f>IF(BQ14="","",VLOOKUP(BQ14,ProgramIterations!$D:$E,2,FALSE))</f>
        <v/>
      </c>
      <c r="BS14" s="23"/>
      <c r="BT14" s="24" t="str">
        <f>IF(BS14="","",VLOOKUP(BS14,ProgramIterations!$D:$E,2,FALSE))</f>
        <v/>
      </c>
      <c r="BU14" s="23"/>
      <c r="BV14" s="24" t="str">
        <f>IF(BU14="","",VLOOKUP(BU14,ProgramIterations!$D:$E,2,FALSE))</f>
        <v/>
      </c>
      <c r="BW14" s="23"/>
      <c r="BX14" s="24" t="str">
        <f>IF(BW14="","",VLOOKUP(BW14,ProgramIterations!$D:$E,2,FALSE))</f>
        <v/>
      </c>
      <c r="BY14" s="23">
        <v>2014</v>
      </c>
      <c r="BZ14" s="24">
        <f>IF(BY14="","",VLOOKUP(BY14,ProgramIterations!$D:$E,2,FALSE))</f>
        <v>4</v>
      </c>
      <c r="CA14" s="23"/>
      <c r="CB14" s="24" t="str">
        <f>IF(CA14="","",VLOOKUP(CA14,ProgramIterations!$D:$E,2,FALSE))</f>
        <v/>
      </c>
      <c r="CC14" s="23">
        <v>2014</v>
      </c>
      <c r="CD14" s="24">
        <f>IF(CC14="","",VLOOKUP(CC14,ProgramIterations!$D:$E,2,FALSE))</f>
        <v>4</v>
      </c>
      <c r="CE14" s="23"/>
      <c r="CF14" s="24" t="str">
        <f>IF(CE14="","",VLOOKUP(CE14,ProgramIterations!$D:$E,2,FALSE))</f>
        <v/>
      </c>
      <c r="CG14" s="23">
        <v>2014</v>
      </c>
      <c r="CH14" s="24">
        <f>IF(CG14="","",VLOOKUP(CG14,ProgramIterations!$D:$E,2,FALSE))</f>
        <v>4</v>
      </c>
      <c r="CI14" s="23"/>
      <c r="CJ14" s="24" t="str">
        <f>IF(CI14="","",VLOOKUP(CI14,ProgramIterations!$D:$E,2,FALSE))</f>
        <v/>
      </c>
      <c r="CK14" s="23"/>
      <c r="CL14" s="24" t="str">
        <f>IF(CK14="","",VLOOKUP(CK14,ProgramIterations!$D:$E,2,FALSE))</f>
        <v/>
      </c>
      <c r="CM14" s="23"/>
      <c r="CN14" s="24" t="str">
        <f>IF(CM14="","",VLOOKUP(CM14,ProgramIterations!$D:$E,2,FALSE))</f>
        <v/>
      </c>
      <c r="CO14" s="23"/>
      <c r="CP14" s="24" t="str">
        <f>IF(CO14="","",VLOOKUP(CO14,ProgramIterations!$D:$E,2,FALSE))</f>
        <v/>
      </c>
      <c r="CQ14" s="23"/>
      <c r="CR14" s="24" t="str">
        <f>IF(CQ14="","",VLOOKUP(CQ14,ProgramIterations!$D:$E,2,FALSE))</f>
        <v/>
      </c>
      <c r="CS14" s="23"/>
      <c r="CT14" s="24" t="str">
        <f>IF(CS14="","",VLOOKUP(CS14,ProgramIterations!$D:$E,2,FALSE))</f>
        <v/>
      </c>
      <c r="CU14" s="23"/>
      <c r="CV14" s="24" t="str">
        <f>IF(CU14="","",VLOOKUP(CU14,ProgramIterations!$D:$E,2,FALSE))</f>
        <v/>
      </c>
      <c r="CW14" s="23"/>
      <c r="CX14" s="24" t="str">
        <f>IF(CW14="","",VLOOKUP(CW14,ProgramIterations!$D:$E,2,FALSE))</f>
        <v/>
      </c>
      <c r="CY14" s="23"/>
      <c r="CZ14" s="24" t="str">
        <f>IF(CY14="","",VLOOKUP(CY14,ProgramIterations!$D:$E,2,FALSE))</f>
        <v/>
      </c>
      <c r="DA14" s="23"/>
      <c r="DB14" s="24" t="str">
        <f>IF(DA14="","",VLOOKUP(DA14,ProgramIterations!$D:$E,2,FALSE))</f>
        <v/>
      </c>
      <c r="DC14" s="23"/>
      <c r="DD14" s="25" t="str">
        <f>IF(DC14="","",VLOOKUP(DC14,ProgramIterations!$D:$E,2,FALSE))</f>
        <v/>
      </c>
      <c r="DE14" s="64" t="str">
        <f>CONCATENATE("ALTER TABLE dbo.",LEFT(C14,FIND(".",C14)-1)," ADD ",RIGHT(C14,LEN(C14)-FIND(".",C14))," ",VLOOKUP(M14,DataTypes!$A$2:$F$12,6),IF(VLOOKUP(M14,DataTypes!$A$2:$F$12,3)=1,CONCATENATE("(",N14,",",O14,")"),"")," NULL")</f>
        <v>ALTER TABLE dbo.ChampMetricVisitInformation ADD SinuosityViaCenterline decimal(12,3) NULL</v>
      </c>
      <c r="DF14" s="56" t="e">
        <f>IF(A14 = "","",#REF! &amp; " SELECT MetricCalcTypeID = "&amp;A14&amp;", EngineID = "&amp;B14&amp;", Name='"&amp;C14&amp;"', DisplayGroupID = "&amp;D14&amp;", DisplayName='"&amp;E14&amp;"', DisplayNameShort = '"&amp;F14&amp;"', PropertyName = '"&amp;G14&amp;"', MethodID = "&amp;IF(H14="","NULL",H14)&amp; ", CalcGroupId = "&amp;IF(I14="","NULL",I14)&amp;", CalcGroupListItemID = " &amp;IF(K14="","NULL",K14)&amp;", Description = "&amp;IF(L14&lt;&gt;"NULL","'"&amp;SUBSTITUTE(L14,"'","''")&amp;"'","NULL")&amp;", DataTypeID = "&amp;M14&amp;",Precision = "&amp;N14&amp;", Scale = "&amp;O14&amp;", Length="&amp;P14&amp;", UOMID = "&amp;Q14&amp;", GlossaryTermID = "&amp;V14&amp;", DisplayOrderID = "&amp;W14&amp;", DomainValueListID = "&amp;AB14&amp;", WidthPixels = "&amp;AC14&amp;", IsDisplayable = "&amp;AD14&amp;", ShowGraphForWatershed= "&amp;AE14&amp;",ShowGraphForProgram="&amp;AF14&amp;",ShowGraphForVisit="&amp;AG14&amp;",IsPrivateInformation="&amp;AM14&amp;", IsCalculated="&amp;AN14&amp;",IsInternal="&amp;AO14&amp;", ExpectedValueMin = "&amp;IF(R14&lt;&gt;"",R14,"NULL")&amp;",  ExpectedValueMax = "&amp;IF(S14&lt;&gt;"",S14,"NULL")&amp;",  AcceptedValueMin = "&amp;IF(T14&lt;&gt;"",T14,"NULL")&amp;",   AcceptedValueMax  = "&amp;IF(U14&lt;&gt;"",U14,"NULL")&amp;", GraphAllowX="&amp;AH14&amp;", GraphAllowY="&amp;AI14&amp;", GraphAllowZ="&amp;AJ14&amp;", MapAllowSize="&amp;AK14&amp;", MapAllowColor = "&amp;AL14&amp;", RbtXpath = "&amp;IF(AP14&lt;&gt;"", "'"&amp;AP14&amp;"'", "NULL")&amp;", RbtIsRequired = "&amp;IF(AP14&lt;&gt;"", AQ14, "NULL")&amp;", MRMetric = "&amp;AR14&amp;
", Protocol1_ID = "&amp;IF(AS14="","NULL",#REF!)&amp;", Protocol1_IterationIDStart = "&amp;IF(AS14="","NULL",AT14)&amp;", Protocol1_IterationIDEnd = "&amp;IF(AU14="","NULL",AV14)&amp;
", Protocol2_ID = "&amp;IF(AW14="","NULL",#REF!)&amp;", Protocol2_IterationIDStart = "&amp;IF(AW14="","NULL",AX14)&amp;", Protocol2_IterationIDEnd = "&amp;IF(AY14="","NULL",AZ14)&amp;
", Protocol3_ID = "&amp;IF(BA14="","NULL",#REF!)&amp;", Protocol3_IterationIDStart = "&amp;IF(BA14="","NULL",BB14)&amp;", Protocol3_IterationIDEnd = "&amp;IF(BC14="","NULL",BD14)&amp;
", Protocol4_ID = "&amp;IF(BE14="","NULL",#REF!)&amp;", Protocol4_IterationIDStart = "&amp;IF(BE14="","NULL",BF14)&amp;", Protocol4_IterationIDEnd = "&amp;IF(BG14="","NULL",BH14)&amp;
", Protocol5_ID = "&amp;IF(BI14="","NULL",#REF!)&amp;", Protocol5_IterationIDStart = "&amp;IF(BI14="","NULL",BJ14)&amp;", Protocol5_IterationIDEnd = "&amp;IF(BK14="","NULL",BL14)&amp;
", Protocol6_ID = "&amp;IF(BM14="","NULL",#REF!)&amp;", Protocol6_IterationIDStart = "&amp;IF(BM14="","NULL",BN14)&amp;", Protocol6_IterationIDEnd = "&amp;IF(BO14="","NULL",BP14)&amp;
", Protocol7_ID = "&amp;IF(BQ14="","NULL",#REF!)&amp;", Protocol7_IterationIDStart = "&amp;IF(BQ14="","NULL",BR14)&amp;", Protocol7_IterationIDEnd = "&amp;IF(BS14="","NULL",BT14)&amp;
", Protocol8_ID = "&amp;IF(BU14="","NULL",#REF!)&amp;", Protocol8_IterationIDStart = "&amp;IF(BU14="","NULL",BV14)&amp;", Protocol8_IterationIDEnd = "&amp;IF(BW14="","NULL",BX14)&amp;
", Protocol9_ID = "&amp;IF(BY14="","NULL",#REF!)&amp;", Protocol9_IterationIDStart = "&amp;IF(BY14="","NULL",BZ14)&amp;", Protocol9_IterationIDEnd = "&amp;IF(CA14="","NULL",CB14)&amp;
", Protocol10_ID = "&amp;IF(CC14="","NULL",#REF!)&amp;", Protocol10_IterationIDStart = "&amp;IF(CC14="","NULL",CD14)&amp;", Protocol10_IterationIDEnd = "&amp;IF(CE14="","NULL",CF14)&amp;
", Protocol11_ID = "&amp;IF(CG14="","NULL",#REF!)&amp;", Protocol11_IterationIDStart = "&amp;IF(CG14="","NULL",CH14)&amp;", Protocol11_IterationIDEnd = "&amp;IF(CI14="","NULL",CJ14)&amp;
", Protocol12_ID = "&amp;IF(CK14="","NULL",#REF!)&amp;", Protocol12_IterationIDStart = "&amp;IF(CK14="","NULL",CL14)&amp;", Protocol12_IterationIDEnd = "&amp;IF(CM14="","NULL",CN14)&amp;
", Protocol13_ID = "&amp;IF(CO14="","NULL",#REF!)&amp;", Protocol13_IterationIDStart = "&amp;IF(CO14="","NULL",CP14)&amp;", Protocol13_IterationIDEnd = "&amp;IF(CQ14="","NULL",CR14)&amp;
", Protocol14_ID = "&amp;IF(CS14="","NULL",#REF!)&amp;", Protocol14_IterationIDStart = "&amp;IF(CS14="","NULL",CT14)&amp;", Protocol14_IterationIDEnd = "&amp;IF(CU14="","NULL",CV14)&amp;
", Protocol15_ID = "&amp;IF(CW14="","NULL",#REF!)&amp;", Protocol15_IterationIDStart = "&amp;IF(CW14="","NULL",CX14)&amp;", Protocol15_IterationIDEnd = "&amp;IF(CY14="","NULL",CZ14)&amp;
", Protocol16_ID = "&amp;IF(DA14="","NULL",#REF!)&amp;", Protocol16_IterationIDStart = "&amp;IF(DA14="","NULL",DB14)&amp;", Protocol16_IterationIDEnd = "&amp;IF(DC14="","NULL",DD14))</f>
        <v>#REF!</v>
      </c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</row>
    <row r="15" spans="1:156" hidden="1" x14ac:dyDescent="0.4">
      <c r="A15" s="38">
        <v>3</v>
      </c>
      <c r="B15" s="18">
        <v>1</v>
      </c>
      <c r="C15" s="34" t="s">
        <v>51</v>
      </c>
      <c r="D15" s="18">
        <v>1</v>
      </c>
      <c r="E15" s="74" t="s">
        <v>813</v>
      </c>
      <c r="F15" s="74" t="s">
        <v>814</v>
      </c>
      <c r="G15" s="37" t="s">
        <v>2</v>
      </c>
      <c r="I15" s="44"/>
      <c r="J15" s="47" t="str">
        <f>IF(I15="","",VLOOKUP(I15,MetricCalcGroups!A:D,3, FALSE))</f>
        <v/>
      </c>
      <c r="L15" s="9" t="s">
        <v>78</v>
      </c>
      <c r="M15" s="18">
        <v>3</v>
      </c>
      <c r="N15" s="18">
        <v>10</v>
      </c>
      <c r="O15" s="18">
        <v>2</v>
      </c>
      <c r="P15" s="18" t="s">
        <v>78</v>
      </c>
      <c r="Q15" s="18">
        <v>16</v>
      </c>
      <c r="R15" s="75">
        <v>0</v>
      </c>
      <c r="S15" s="75" t="s">
        <v>775</v>
      </c>
      <c r="T15" s="75">
        <v>120</v>
      </c>
      <c r="U15" s="75">
        <v>30000</v>
      </c>
      <c r="V15" s="78" t="s">
        <v>78</v>
      </c>
      <c r="W15" s="18">
        <v>60</v>
      </c>
      <c r="X15" s="15">
        <v>2011</v>
      </c>
      <c r="Y15" s="16">
        <f>IF(X15&lt;&gt;"",VLOOKUP(X15,ProgramIterations!D:E,2,FALSE),"NULL")</f>
        <v>1</v>
      </c>
      <c r="Z15" s="15"/>
      <c r="AA15" s="16" t="str">
        <f>IF(Z15&lt;&gt;"",VLOOKUP(Z15,ProgramIterations!D:E,2,FALSE),"NULL")</f>
        <v>NULL</v>
      </c>
      <c r="AB15" s="9" t="s">
        <v>78</v>
      </c>
      <c r="AC15" s="9">
        <v>75</v>
      </c>
      <c r="AD15" s="36">
        <v>0</v>
      </c>
      <c r="AE15" s="9">
        <v>0</v>
      </c>
      <c r="AF15" s="9">
        <v>0</v>
      </c>
      <c r="AG15" s="9">
        <v>0</v>
      </c>
      <c r="AH15" s="52">
        <v>0</v>
      </c>
      <c r="AI15" s="17">
        <f t="shared" ref="AI15:AI78" si="7">AD15</f>
        <v>0</v>
      </c>
      <c r="AJ15" s="18">
        <v>0</v>
      </c>
      <c r="AK15" s="17">
        <f t="shared" si="5"/>
        <v>0</v>
      </c>
      <c r="AL15" s="17">
        <f t="shared" si="6"/>
        <v>0</v>
      </c>
      <c r="AM15" s="18">
        <v>0</v>
      </c>
      <c r="AN15" s="18">
        <v>0</v>
      </c>
      <c r="AO15" s="37">
        <v>0</v>
      </c>
      <c r="AP15" s="74" t="s">
        <v>1435</v>
      </c>
      <c r="AQ15" s="37">
        <v>1</v>
      </c>
      <c r="AR15" s="49">
        <v>0</v>
      </c>
      <c r="AS15" s="23">
        <v>2011</v>
      </c>
      <c r="AT15" s="24">
        <f>IF(AS15="","",VLOOKUP(AS15,ProgramIterations!$D:$E,2,FALSE))</f>
        <v>1</v>
      </c>
      <c r="AU15" s="23"/>
      <c r="AV15" s="24" t="str">
        <f>IF(AU15="","",VLOOKUP(AU15,ProgramIterations!$D:$E,2,FALSE))</f>
        <v/>
      </c>
      <c r="AW15" s="23">
        <v>2012</v>
      </c>
      <c r="AX15" s="24">
        <f>IF(AW15="","",VLOOKUP(AW15,ProgramIterations!$D:$E,2,FALSE))</f>
        <v>2</v>
      </c>
      <c r="AY15" s="23"/>
      <c r="AZ15" s="24" t="str">
        <f>IF(AY15="","",VLOOKUP(AY15,ProgramIterations!$D:$E,2,FALSE))</f>
        <v/>
      </c>
      <c r="BA15" s="23">
        <v>2013</v>
      </c>
      <c r="BB15" s="24">
        <f>IF(BA15="","",VLOOKUP(BA15,ProgramIterations!$D:$E,2,FALSE))</f>
        <v>3</v>
      </c>
      <c r="BC15" s="23"/>
      <c r="BD15" s="24" t="str">
        <f>IF(BC15="","",VLOOKUP(BC15,ProgramIterations!$D:$E,2,FALSE))</f>
        <v/>
      </c>
      <c r="BE15" s="23">
        <v>2014</v>
      </c>
      <c r="BF15" s="24">
        <f>IF(BE15="","",VLOOKUP(BE15,ProgramIterations!$D:$E,2,FALSE))</f>
        <v>4</v>
      </c>
      <c r="BG15" s="23"/>
      <c r="BH15" s="24" t="str">
        <f>IF(BG15="","",VLOOKUP(BG15,ProgramIterations!$D:$E,2,FALSE))</f>
        <v/>
      </c>
      <c r="BI15" s="23">
        <v>2014</v>
      </c>
      <c r="BJ15" s="24">
        <f>IF(BI15="","",VLOOKUP(BI15,ProgramIterations!$D:$E,2,FALSE))</f>
        <v>4</v>
      </c>
      <c r="BK15" s="23"/>
      <c r="BL15" s="24" t="str">
        <f>IF(BK15="","",VLOOKUP(BK15,ProgramIterations!$D:$E,2,FALSE))</f>
        <v/>
      </c>
      <c r="BM15" s="23"/>
      <c r="BN15" s="24" t="str">
        <f>IF(BM15="","",VLOOKUP(BM15,ProgramIterations!$D:$E,2,FALSE))</f>
        <v/>
      </c>
      <c r="BO15" s="23"/>
      <c r="BP15" s="24" t="str">
        <f>IF(BO15="","",VLOOKUP(BO15,ProgramIterations!$D:$E,2,FALSE))</f>
        <v/>
      </c>
      <c r="BQ15" s="23"/>
      <c r="BR15" s="24" t="str">
        <f>IF(BQ15="","",VLOOKUP(BQ15,ProgramIterations!$D:$E,2,FALSE))</f>
        <v/>
      </c>
      <c r="BS15" s="23"/>
      <c r="BT15" s="24" t="str">
        <f>IF(BS15="","",VLOOKUP(BS15,ProgramIterations!$D:$E,2,FALSE))</f>
        <v/>
      </c>
      <c r="BU15" s="23"/>
      <c r="BV15" s="24" t="str">
        <f>IF(BU15="","",VLOOKUP(BU15,ProgramIterations!$D:$E,2,FALSE))</f>
        <v/>
      </c>
      <c r="BW15" s="23"/>
      <c r="BX15" s="24" t="str">
        <f>IF(BW15="","",VLOOKUP(BW15,ProgramIterations!$D:$E,2,FALSE))</f>
        <v/>
      </c>
      <c r="BY15" s="23">
        <v>2014</v>
      </c>
      <c r="BZ15" s="24">
        <f>IF(BY15="","",VLOOKUP(BY15,ProgramIterations!$D:$E,2,FALSE))</f>
        <v>4</v>
      </c>
      <c r="CA15" s="23"/>
      <c r="CB15" s="24" t="str">
        <f>IF(CA15="","",VLOOKUP(CA15,ProgramIterations!$D:$E,2,FALSE))</f>
        <v/>
      </c>
      <c r="CC15" s="23">
        <v>2014</v>
      </c>
      <c r="CD15" s="24">
        <f>IF(CC15="","",VLOOKUP(CC15,ProgramIterations!$D:$E,2,FALSE))</f>
        <v>4</v>
      </c>
      <c r="CE15" s="23"/>
      <c r="CF15" s="24" t="str">
        <f>IF(CE15="","",VLOOKUP(CE15,ProgramIterations!$D:$E,2,FALSE))</f>
        <v/>
      </c>
      <c r="CG15" s="23">
        <v>2014</v>
      </c>
      <c r="CH15" s="24">
        <f>IF(CG15="","",VLOOKUP(CG15,ProgramIterations!$D:$E,2,FALSE))</f>
        <v>4</v>
      </c>
      <c r="CI15" s="23"/>
      <c r="CJ15" s="24" t="str">
        <f>IF(CI15="","",VLOOKUP(CI15,ProgramIterations!$D:$E,2,FALSE))</f>
        <v/>
      </c>
      <c r="CK15" s="23"/>
      <c r="CL15" s="24" t="str">
        <f>IF(CK15="","",VLOOKUP(CK15,ProgramIterations!$D:$E,2,FALSE))</f>
        <v/>
      </c>
      <c r="CM15" s="23"/>
      <c r="CN15" s="24" t="str">
        <f>IF(CM15="","",VLOOKUP(CM15,ProgramIterations!$D:$E,2,FALSE))</f>
        <v/>
      </c>
      <c r="CO15" s="23"/>
      <c r="CP15" s="24" t="str">
        <f>IF(CO15="","",VLOOKUP(CO15,ProgramIterations!$D:$E,2,FALSE))</f>
        <v/>
      </c>
      <c r="CQ15" s="23"/>
      <c r="CR15" s="24" t="str">
        <f>IF(CQ15="","",VLOOKUP(CQ15,ProgramIterations!$D:$E,2,FALSE))</f>
        <v/>
      </c>
      <c r="CS15" s="23"/>
      <c r="CT15" s="24" t="str">
        <f>IF(CS15="","",VLOOKUP(CS15,ProgramIterations!$D:$E,2,FALSE))</f>
        <v/>
      </c>
      <c r="CU15" s="23"/>
      <c r="CV15" s="24" t="str">
        <f>IF(CU15="","",VLOOKUP(CU15,ProgramIterations!$D:$E,2,FALSE))</f>
        <v/>
      </c>
      <c r="CW15" s="23"/>
      <c r="CX15" s="24" t="str">
        <f>IF(CW15="","",VLOOKUP(CW15,ProgramIterations!$D:$E,2,FALSE))</f>
        <v/>
      </c>
      <c r="CY15" s="23"/>
      <c r="CZ15" s="24" t="str">
        <f>IF(CY15="","",VLOOKUP(CY15,ProgramIterations!$D:$E,2,FALSE))</f>
        <v/>
      </c>
      <c r="DA15" s="23"/>
      <c r="DB15" s="24" t="str">
        <f>IF(DA15="","",VLOOKUP(DA15,ProgramIterations!$D:$E,2,FALSE))</f>
        <v/>
      </c>
      <c r="DC15" s="23"/>
      <c r="DD15" s="25" t="str">
        <f>IF(DC15="","",VLOOKUP(DC15,ProgramIterations!$D:$E,2,FALSE))</f>
        <v/>
      </c>
      <c r="DE15" s="64" t="str">
        <f>CONCATENATE("ALTER TABLE dbo.",LEFT(C15,FIND(".",C15)-1)," ADD ",RIGHT(C15,LEN(C15)-FIND(".",C15))," ",VLOOKUP(M15,DataTypes!$A$2:$F$12,6),IF(VLOOKUP(M15,DataTypes!$A$2:$F$12,3)=1,CONCATENATE("(",N15,",",O15,")"),"")," NULL")</f>
        <v>ALTER TABLE dbo.ChampMetricVisitInformation ADD SiteArea decimal(10,2) NULL</v>
      </c>
      <c r="DF15" s="56" t="e">
        <f>IF(A15 = "","",#REF! &amp; " SELECT MetricCalcTypeID = "&amp;A15&amp;", EngineID = "&amp;B15&amp;", Name='"&amp;C15&amp;"', DisplayGroupID = "&amp;D15&amp;", DisplayName='"&amp;E15&amp;"', DisplayNameShort = '"&amp;F15&amp;"', PropertyName = '"&amp;G15&amp;"', MethodID = "&amp;IF(H15="","NULL",H15)&amp; ", CalcGroupId = "&amp;IF(I15="","NULL",I15)&amp;", CalcGroupListItemID = " &amp;IF(K15="","NULL",K15)&amp;", Description = "&amp;IF(L15&lt;&gt;"NULL","'"&amp;SUBSTITUTE(L15,"'","''")&amp;"'","NULL")&amp;", DataTypeID = "&amp;M15&amp;",Precision = "&amp;N15&amp;", Scale = "&amp;O15&amp;", Length="&amp;P15&amp;", UOMID = "&amp;Q15&amp;", GlossaryTermID = "&amp;V15&amp;", DisplayOrderID = "&amp;W15&amp;", DomainValueListID = "&amp;AB15&amp;", WidthPixels = "&amp;AC15&amp;", IsDisplayable = "&amp;AD15&amp;", ShowGraphForWatershed= "&amp;AE15&amp;",ShowGraphForProgram="&amp;AF15&amp;",ShowGraphForVisit="&amp;AG15&amp;",IsPrivateInformation="&amp;AM15&amp;", IsCalculated="&amp;AN15&amp;",IsInternal="&amp;AO15&amp;", ExpectedValueMin = "&amp;IF(R15&lt;&gt;"",R15,"NULL")&amp;",  ExpectedValueMax = "&amp;IF(S15&lt;&gt;"",S15,"NULL")&amp;",  AcceptedValueMin = "&amp;IF(T15&lt;&gt;"",T15,"NULL")&amp;",   AcceptedValueMax  = "&amp;IF(U15&lt;&gt;"",U15,"NULL")&amp;", GraphAllowX="&amp;AH15&amp;", GraphAllowY="&amp;AI15&amp;", GraphAllowZ="&amp;AJ15&amp;", MapAllowSize="&amp;AK15&amp;", MapAllowColor = "&amp;AL15&amp;", RbtXpath = "&amp;IF(AP15&lt;&gt;"", "'"&amp;AP15&amp;"'", "NULL")&amp;", RbtIsRequired = "&amp;IF(AP15&lt;&gt;"", AQ15, "NULL")&amp;", MRMetric = "&amp;AR15&amp;
", Protocol1_ID = "&amp;IF(AS15="","NULL",#REF!)&amp;", Protocol1_IterationIDStart = "&amp;IF(AS15="","NULL",AT15)&amp;", Protocol1_IterationIDEnd = "&amp;IF(AU15="","NULL",AV15)&amp;
", Protocol2_ID = "&amp;IF(AW15="","NULL",#REF!)&amp;", Protocol2_IterationIDStart = "&amp;IF(AW15="","NULL",AX15)&amp;", Protocol2_IterationIDEnd = "&amp;IF(AY15="","NULL",AZ15)&amp;
", Protocol3_ID = "&amp;IF(BA15="","NULL",#REF!)&amp;", Protocol3_IterationIDStart = "&amp;IF(BA15="","NULL",BB15)&amp;", Protocol3_IterationIDEnd = "&amp;IF(BC15="","NULL",BD15)&amp;
", Protocol4_ID = "&amp;IF(BE15="","NULL",#REF!)&amp;", Protocol4_IterationIDStart = "&amp;IF(BE15="","NULL",BF15)&amp;", Protocol4_IterationIDEnd = "&amp;IF(BG15="","NULL",BH15)&amp;
", Protocol5_ID = "&amp;IF(BI15="","NULL",#REF!)&amp;", Protocol5_IterationIDStart = "&amp;IF(BI15="","NULL",BJ15)&amp;", Protocol5_IterationIDEnd = "&amp;IF(BK15="","NULL",BL15)&amp;
", Protocol6_ID = "&amp;IF(BM15="","NULL",#REF!)&amp;", Protocol6_IterationIDStart = "&amp;IF(BM15="","NULL",BN15)&amp;", Protocol6_IterationIDEnd = "&amp;IF(BO15="","NULL",BP15)&amp;
", Protocol7_ID = "&amp;IF(BQ15="","NULL",#REF!)&amp;", Protocol7_IterationIDStart = "&amp;IF(BQ15="","NULL",BR15)&amp;", Protocol7_IterationIDEnd = "&amp;IF(BS15="","NULL",BT15)&amp;
", Protocol8_ID = "&amp;IF(BU15="","NULL",#REF!)&amp;", Protocol8_IterationIDStart = "&amp;IF(BU15="","NULL",BV15)&amp;", Protocol8_IterationIDEnd = "&amp;IF(BW15="","NULL",BX15)&amp;
", Protocol9_ID = "&amp;IF(BY15="","NULL",#REF!)&amp;", Protocol9_IterationIDStart = "&amp;IF(BY15="","NULL",BZ15)&amp;", Protocol9_IterationIDEnd = "&amp;IF(CA15="","NULL",CB15)&amp;
", Protocol10_ID = "&amp;IF(CC15="","NULL",#REF!)&amp;", Protocol10_IterationIDStart = "&amp;IF(CC15="","NULL",CD15)&amp;", Protocol10_IterationIDEnd = "&amp;IF(CE15="","NULL",CF15)&amp;
", Protocol11_ID = "&amp;IF(CG15="","NULL",#REF!)&amp;", Protocol11_IterationIDStart = "&amp;IF(CG15="","NULL",CH15)&amp;", Protocol11_IterationIDEnd = "&amp;IF(CI15="","NULL",CJ15)&amp;
", Protocol12_ID = "&amp;IF(CK15="","NULL",#REF!)&amp;", Protocol12_IterationIDStart = "&amp;IF(CK15="","NULL",CL15)&amp;", Protocol12_IterationIDEnd = "&amp;IF(CM15="","NULL",CN15)&amp;
", Protocol13_ID = "&amp;IF(CO15="","NULL",#REF!)&amp;", Protocol13_IterationIDStart = "&amp;IF(CO15="","NULL",CP15)&amp;", Protocol13_IterationIDEnd = "&amp;IF(CQ15="","NULL",CR15)&amp;
", Protocol14_ID = "&amp;IF(CS15="","NULL",#REF!)&amp;", Protocol14_IterationIDStart = "&amp;IF(CS15="","NULL",CT15)&amp;", Protocol14_IterationIDEnd = "&amp;IF(CU15="","NULL",CV15)&amp;
", Protocol15_ID = "&amp;IF(CW15="","NULL",#REF!)&amp;", Protocol15_IterationIDStart = "&amp;IF(CW15="","NULL",CX15)&amp;", Protocol15_IterationIDEnd = "&amp;IF(CY15="","NULL",CZ15)&amp;
", Protocol16_ID = "&amp;IF(DA15="","NULL",#REF!)&amp;", Protocol16_IterationIDStart = "&amp;IF(DA15="","NULL",DB15)&amp;", Protocol16_IterationIDEnd = "&amp;IF(DC15="","NULL",DD15))</f>
        <v>#REF!</v>
      </c>
    </row>
    <row r="16" spans="1:156" x14ac:dyDescent="0.4">
      <c r="A16" s="53">
        <v>83</v>
      </c>
      <c r="B16" s="53">
        <v>1</v>
      </c>
      <c r="C16" s="34" t="s">
        <v>305</v>
      </c>
      <c r="D16" s="18">
        <v>1</v>
      </c>
      <c r="E16" s="74" t="s">
        <v>943</v>
      </c>
      <c r="F16" s="74" t="s">
        <v>944</v>
      </c>
      <c r="G16" s="49" t="s">
        <v>306</v>
      </c>
      <c r="I16" s="44"/>
      <c r="J16" s="47" t="str">
        <f>IF(I16="","",VLOOKUP(I16,MetricCalcGroups!A:D,3, FALSE))</f>
        <v/>
      </c>
      <c r="L16" s="9" t="s">
        <v>78</v>
      </c>
      <c r="M16" s="18">
        <v>3</v>
      </c>
      <c r="N16" s="18">
        <v>10</v>
      </c>
      <c r="O16" s="18">
        <v>2</v>
      </c>
      <c r="P16" s="18" t="s">
        <v>78</v>
      </c>
      <c r="Q16" s="18">
        <v>16</v>
      </c>
      <c r="R16" s="75">
        <v>250</v>
      </c>
      <c r="S16" s="75">
        <v>12500</v>
      </c>
      <c r="T16" s="75">
        <v>150</v>
      </c>
      <c r="U16" s="75">
        <v>15000</v>
      </c>
      <c r="V16" s="78">
        <v>118</v>
      </c>
      <c r="W16" s="18">
        <v>70</v>
      </c>
      <c r="X16" s="15">
        <v>2011</v>
      </c>
      <c r="Y16" s="16">
        <f>IF(X16&lt;&gt;"",VLOOKUP(X16,ProgramIterations!D:E,2,FALSE),"NULL")</f>
        <v>1</v>
      </c>
      <c r="Z16" s="15"/>
      <c r="AA16" s="16" t="str">
        <f>IF(Z16&lt;&gt;"",VLOOKUP(Z16,ProgramIterations!D:E,2,FALSE),"NULL")</f>
        <v>NULL</v>
      </c>
      <c r="AB16" s="9" t="s">
        <v>78</v>
      </c>
      <c r="AC16" s="9">
        <v>75</v>
      </c>
      <c r="AD16" s="36">
        <v>1</v>
      </c>
      <c r="AE16" s="9">
        <v>1</v>
      </c>
      <c r="AF16" s="9">
        <v>1</v>
      </c>
      <c r="AG16" s="9">
        <v>0</v>
      </c>
      <c r="AH16" s="52">
        <v>1</v>
      </c>
      <c r="AI16" s="17">
        <f t="shared" si="7"/>
        <v>1</v>
      </c>
      <c r="AJ16" s="18">
        <v>0</v>
      </c>
      <c r="AK16" s="17">
        <f t="shared" si="5"/>
        <v>1</v>
      </c>
      <c r="AL16" s="17">
        <f t="shared" si="6"/>
        <v>1</v>
      </c>
      <c r="AM16" s="18">
        <v>0</v>
      </c>
      <c r="AN16" s="18">
        <v>0</v>
      </c>
      <c r="AO16" s="37">
        <v>0</v>
      </c>
      <c r="AP16" s="40" t="s">
        <v>1465</v>
      </c>
      <c r="AQ16" s="37">
        <v>0</v>
      </c>
      <c r="AR16" s="49">
        <v>0</v>
      </c>
      <c r="AS16" s="23">
        <v>2011</v>
      </c>
      <c r="AT16" s="24">
        <f>IF(AS16="","",VLOOKUP(AS16,ProgramIterations!$D:$E,2,FALSE))</f>
        <v>1</v>
      </c>
      <c r="AU16" s="23"/>
      <c r="AV16" s="24" t="str">
        <f>IF(AU16="","",VLOOKUP(AU16,ProgramIterations!$D:$E,2,FALSE))</f>
        <v/>
      </c>
      <c r="AW16" s="23">
        <v>2012</v>
      </c>
      <c r="AX16" s="24">
        <f>IF(AW16="","",VLOOKUP(AW16,ProgramIterations!$D:$E,2,FALSE))</f>
        <v>2</v>
      </c>
      <c r="AY16" s="23"/>
      <c r="AZ16" s="24" t="str">
        <f>IF(AY16="","",VLOOKUP(AY16,ProgramIterations!$D:$E,2,FALSE))</f>
        <v/>
      </c>
      <c r="BA16" s="23">
        <v>2013</v>
      </c>
      <c r="BB16" s="24">
        <f>IF(BA16="","",VLOOKUP(BA16,ProgramIterations!$D:$E,2,FALSE))</f>
        <v>3</v>
      </c>
      <c r="BC16" s="23"/>
      <c r="BD16" s="24" t="str">
        <f>IF(BC16="","",VLOOKUP(BC16,ProgramIterations!$D:$E,2,FALSE))</f>
        <v/>
      </c>
      <c r="BE16" s="23">
        <v>2014</v>
      </c>
      <c r="BF16" s="24">
        <f>IF(BE16="","",VLOOKUP(BE16,ProgramIterations!$D:$E,2,FALSE))</f>
        <v>4</v>
      </c>
      <c r="BG16" s="23"/>
      <c r="BH16" s="24" t="str">
        <f>IF(BG16="","",VLOOKUP(BG16,ProgramIterations!$D:$E,2,FALSE))</f>
        <v/>
      </c>
      <c r="BI16" s="23">
        <v>2014</v>
      </c>
      <c r="BJ16" s="24">
        <f>IF(BI16="","",VLOOKUP(BI16,ProgramIterations!$D:$E,2,FALSE))</f>
        <v>4</v>
      </c>
      <c r="BK16" s="23"/>
      <c r="BL16" s="24" t="str">
        <f>IF(BK16="","",VLOOKUP(BK16,ProgramIterations!$D:$E,2,FALSE))</f>
        <v/>
      </c>
      <c r="BM16" s="23"/>
      <c r="BN16" s="24" t="str">
        <f>IF(BM16="","",VLOOKUP(BM16,ProgramIterations!$D:$E,2,FALSE))</f>
        <v/>
      </c>
      <c r="BO16" s="23"/>
      <c r="BP16" s="24" t="str">
        <f>IF(BO16="","",VLOOKUP(BO16,ProgramIterations!$D:$E,2,FALSE))</f>
        <v/>
      </c>
      <c r="BQ16" s="23"/>
      <c r="BR16" s="24" t="str">
        <f>IF(BQ16="","",VLOOKUP(BQ16,ProgramIterations!$D:$E,2,FALSE))</f>
        <v/>
      </c>
      <c r="BS16" s="23"/>
      <c r="BT16" s="24" t="str">
        <f>IF(BS16="","",VLOOKUP(BS16,ProgramIterations!$D:$E,2,FALSE))</f>
        <v/>
      </c>
      <c r="BU16" s="23"/>
      <c r="BV16" s="24" t="str">
        <f>IF(BU16="","",VLOOKUP(BU16,ProgramIterations!$D:$E,2,FALSE))</f>
        <v/>
      </c>
      <c r="BW16" s="23"/>
      <c r="BX16" s="24" t="str">
        <f>IF(BW16="","",VLOOKUP(BW16,ProgramIterations!$D:$E,2,FALSE))</f>
        <v/>
      </c>
      <c r="BY16" s="23">
        <v>2014</v>
      </c>
      <c r="BZ16" s="24">
        <f>IF(BY16="","",VLOOKUP(BY16,ProgramIterations!$D:$E,2,FALSE))</f>
        <v>4</v>
      </c>
      <c r="CA16" s="23"/>
      <c r="CB16" s="24" t="str">
        <f>IF(CA16="","",VLOOKUP(CA16,ProgramIterations!$D:$E,2,FALSE))</f>
        <v/>
      </c>
      <c r="CC16" s="23">
        <v>2014</v>
      </c>
      <c r="CD16" s="24">
        <f>IF(CC16="","",VLOOKUP(CC16,ProgramIterations!$D:$E,2,FALSE))</f>
        <v>4</v>
      </c>
      <c r="CE16" s="23"/>
      <c r="CF16" s="24" t="str">
        <f>IF(CE16="","",VLOOKUP(CE16,ProgramIterations!$D:$E,2,FALSE))</f>
        <v/>
      </c>
      <c r="CG16" s="23">
        <v>2014</v>
      </c>
      <c r="CH16" s="24">
        <f>IF(CG16="","",VLOOKUP(CG16,ProgramIterations!$D:$E,2,FALSE))</f>
        <v>4</v>
      </c>
      <c r="CI16" s="23"/>
      <c r="CJ16" s="24" t="str">
        <f>IF(CI16="","",VLOOKUP(CI16,ProgramIterations!$D:$E,2,FALSE))</f>
        <v/>
      </c>
      <c r="CK16" s="23"/>
      <c r="CL16" s="24" t="str">
        <f>IF(CK16="","",VLOOKUP(CK16,ProgramIterations!$D:$E,2,FALSE))</f>
        <v/>
      </c>
      <c r="CM16" s="23"/>
      <c r="CN16" s="24" t="str">
        <f>IF(CM16="","",VLOOKUP(CM16,ProgramIterations!$D:$E,2,FALSE))</f>
        <v/>
      </c>
      <c r="CO16" s="23"/>
      <c r="CP16" s="24" t="str">
        <f>IF(CO16="","",VLOOKUP(CO16,ProgramIterations!$D:$E,2,FALSE))</f>
        <v/>
      </c>
      <c r="CQ16" s="23"/>
      <c r="CR16" s="24" t="str">
        <f>IF(CQ16="","",VLOOKUP(CQ16,ProgramIterations!$D:$E,2,FALSE))</f>
        <v/>
      </c>
      <c r="CS16" s="23"/>
      <c r="CT16" s="24" t="str">
        <f>IF(CS16="","",VLOOKUP(CS16,ProgramIterations!$D:$E,2,FALSE))</f>
        <v/>
      </c>
      <c r="CU16" s="23"/>
      <c r="CV16" s="24" t="str">
        <f>IF(CU16="","",VLOOKUP(CU16,ProgramIterations!$D:$E,2,FALSE))</f>
        <v/>
      </c>
      <c r="CW16" s="23"/>
      <c r="CX16" s="24" t="str">
        <f>IF(CW16="","",VLOOKUP(CW16,ProgramIterations!$D:$E,2,FALSE))</f>
        <v/>
      </c>
      <c r="CY16" s="23"/>
      <c r="CZ16" s="24" t="str">
        <f>IF(CY16="","",VLOOKUP(CY16,ProgramIterations!$D:$E,2,FALSE))</f>
        <v/>
      </c>
      <c r="DA16" s="23"/>
      <c r="DB16" s="24" t="str">
        <f>IF(DA16="","",VLOOKUP(DA16,ProgramIterations!$D:$E,2,FALSE))</f>
        <v/>
      </c>
      <c r="DC16" s="23"/>
      <c r="DD16" s="25" t="str">
        <f>IF(DC16="","",VLOOKUP(DC16,ProgramIterations!$D:$E,2,FALSE))</f>
        <v/>
      </c>
      <c r="DE16" s="64" t="str">
        <f>CONCATENATE("ALTER TABLE dbo.",LEFT(C16,FIND(".",C16)-1)," ADD ",RIGHT(C16,LEN(C16)-FIND(".",C16))," ",VLOOKUP(M16,DataTypes!$A$2:$F$12,6),IF(VLOOKUP(M16,DataTypes!$A$2:$F$12,3)=1,CONCATENATE("(",N16,",",O16,")"),"")," NULL")</f>
        <v>ALTER TABLE dbo.ChampMetricVisitInformation ADD SiteWettedArea decimal(10,2) NULL</v>
      </c>
      <c r="DF16" s="56" t="e">
        <f>IF(A16 = "","",#REF! &amp; " SELECT MetricCalcTypeID = "&amp;A16&amp;", EngineID = "&amp;B16&amp;", Name='"&amp;C16&amp;"', DisplayGroupID = "&amp;D16&amp;", DisplayName='"&amp;E16&amp;"', DisplayNameShort = '"&amp;F16&amp;"', PropertyName = '"&amp;G16&amp;"', MethodID = "&amp;IF(H16="","NULL",H16)&amp; ", CalcGroupId = "&amp;IF(I16="","NULL",I16)&amp;", CalcGroupListItemID = " &amp;IF(K16="","NULL",K16)&amp;", Description = "&amp;IF(L16&lt;&gt;"NULL","'"&amp;SUBSTITUTE(L16,"'","''")&amp;"'","NULL")&amp;", DataTypeID = "&amp;M16&amp;",Precision = "&amp;N16&amp;", Scale = "&amp;O16&amp;", Length="&amp;P16&amp;", UOMID = "&amp;Q16&amp;", GlossaryTermID = "&amp;V16&amp;", DisplayOrderID = "&amp;W16&amp;", DomainValueListID = "&amp;AB16&amp;", WidthPixels = "&amp;AC16&amp;", IsDisplayable = "&amp;AD16&amp;", ShowGraphForWatershed= "&amp;AE16&amp;",ShowGraphForProgram="&amp;AF16&amp;",ShowGraphForVisit="&amp;AG16&amp;",IsPrivateInformation="&amp;AM16&amp;", IsCalculated="&amp;AN16&amp;",IsInternal="&amp;AO16&amp;", ExpectedValueMin = "&amp;IF(R16&lt;&gt;"",R16,"NULL")&amp;",  ExpectedValueMax = "&amp;IF(S16&lt;&gt;"",S16,"NULL")&amp;",  AcceptedValueMin = "&amp;IF(T16&lt;&gt;"",T16,"NULL")&amp;",   AcceptedValueMax  = "&amp;IF(U16&lt;&gt;"",U16,"NULL")&amp;", GraphAllowX="&amp;AH16&amp;", GraphAllowY="&amp;AI16&amp;", GraphAllowZ="&amp;AJ16&amp;", MapAllowSize="&amp;AK16&amp;", MapAllowColor = "&amp;AL16&amp;", RbtXpath = "&amp;IF(AP16&lt;&gt;"", "'"&amp;AP16&amp;"'", "NULL")&amp;", RbtIsRequired = "&amp;IF(AP16&lt;&gt;"", AQ16, "NULL")&amp;", MRMetric = "&amp;AR16&amp;
", Protocol1_ID = "&amp;IF(AS16="","NULL",#REF!)&amp;", Protocol1_IterationIDStart = "&amp;IF(AS16="","NULL",AT16)&amp;", Protocol1_IterationIDEnd = "&amp;IF(AU16="","NULL",AV16)&amp;
", Protocol2_ID = "&amp;IF(AW16="","NULL",#REF!)&amp;", Protocol2_IterationIDStart = "&amp;IF(AW16="","NULL",AX16)&amp;", Protocol2_IterationIDEnd = "&amp;IF(AY16="","NULL",AZ16)&amp;
", Protocol3_ID = "&amp;IF(BA16="","NULL",#REF!)&amp;", Protocol3_IterationIDStart = "&amp;IF(BA16="","NULL",BB16)&amp;", Protocol3_IterationIDEnd = "&amp;IF(BC16="","NULL",BD16)&amp;
", Protocol4_ID = "&amp;IF(BE16="","NULL",#REF!)&amp;", Protocol4_IterationIDStart = "&amp;IF(BE16="","NULL",BF16)&amp;", Protocol4_IterationIDEnd = "&amp;IF(BG16="","NULL",BH16)&amp;
", Protocol5_ID = "&amp;IF(BI16="","NULL",#REF!)&amp;", Protocol5_IterationIDStart = "&amp;IF(BI16="","NULL",BJ16)&amp;", Protocol5_IterationIDEnd = "&amp;IF(BK16="","NULL",BL16)&amp;
", Protocol6_ID = "&amp;IF(BM16="","NULL",#REF!)&amp;", Protocol6_IterationIDStart = "&amp;IF(BM16="","NULL",BN16)&amp;", Protocol6_IterationIDEnd = "&amp;IF(BO16="","NULL",BP16)&amp;
", Protocol7_ID = "&amp;IF(BQ16="","NULL",#REF!)&amp;", Protocol7_IterationIDStart = "&amp;IF(BQ16="","NULL",BR16)&amp;", Protocol7_IterationIDEnd = "&amp;IF(BS16="","NULL",BT16)&amp;
", Protocol8_ID = "&amp;IF(BU16="","NULL",#REF!)&amp;", Protocol8_IterationIDStart = "&amp;IF(BU16="","NULL",BV16)&amp;", Protocol8_IterationIDEnd = "&amp;IF(BW16="","NULL",BX16)&amp;
", Protocol9_ID = "&amp;IF(BY16="","NULL",#REF!)&amp;", Protocol9_IterationIDStart = "&amp;IF(BY16="","NULL",BZ16)&amp;", Protocol9_IterationIDEnd = "&amp;IF(CA16="","NULL",CB16)&amp;
", Protocol10_ID = "&amp;IF(CC16="","NULL",#REF!)&amp;", Protocol10_IterationIDStart = "&amp;IF(CC16="","NULL",CD16)&amp;", Protocol10_IterationIDEnd = "&amp;IF(CE16="","NULL",CF16)&amp;
", Protocol11_ID = "&amp;IF(CG16="","NULL",#REF!)&amp;", Protocol11_IterationIDStart = "&amp;IF(CG16="","NULL",CH16)&amp;", Protocol11_IterationIDEnd = "&amp;IF(CI16="","NULL",CJ16)&amp;
", Protocol12_ID = "&amp;IF(CK16="","NULL",#REF!)&amp;", Protocol12_IterationIDStart = "&amp;IF(CK16="","NULL",CL16)&amp;", Protocol12_IterationIDEnd = "&amp;IF(CM16="","NULL",CN16)&amp;
", Protocol13_ID = "&amp;IF(CO16="","NULL",#REF!)&amp;", Protocol13_IterationIDStart = "&amp;IF(CO16="","NULL",CP16)&amp;", Protocol13_IterationIDEnd = "&amp;IF(CQ16="","NULL",CR16)&amp;
", Protocol14_ID = "&amp;IF(CS16="","NULL",#REF!)&amp;", Protocol14_IterationIDStart = "&amp;IF(CS16="","NULL",CT16)&amp;", Protocol14_IterationIDEnd = "&amp;IF(CU16="","NULL",CV16)&amp;
", Protocol15_ID = "&amp;IF(CW16="","NULL",#REF!)&amp;", Protocol15_IterationIDStart = "&amp;IF(CW16="","NULL",CX16)&amp;", Protocol15_IterationIDEnd = "&amp;IF(CY16="","NULL",CZ16)&amp;
", Protocol16_ID = "&amp;IF(DA16="","NULL",#REF!)&amp;", Protocol16_IterationIDStart = "&amp;IF(DA16="","NULL",DB16)&amp;", Protocol16_IterationIDEnd = "&amp;IF(DC16="","NULL",DD16))</f>
        <v>#REF!</v>
      </c>
    </row>
    <row r="17" spans="1:110" x14ac:dyDescent="0.4">
      <c r="A17" s="38">
        <v>84</v>
      </c>
      <c r="B17" s="18">
        <v>1</v>
      </c>
      <c r="C17" s="34" t="s">
        <v>382</v>
      </c>
      <c r="D17" s="18">
        <v>1</v>
      </c>
      <c r="E17" s="74" t="s">
        <v>945</v>
      </c>
      <c r="F17" s="74" t="s">
        <v>946</v>
      </c>
      <c r="G17" s="37" t="s">
        <v>313</v>
      </c>
      <c r="I17" s="44"/>
      <c r="J17" s="47" t="str">
        <f>IF(I17="","",VLOOKUP(I17,MetricCalcGroups!A:D,3, FALSE))</f>
        <v/>
      </c>
      <c r="L17" s="9" t="s">
        <v>78</v>
      </c>
      <c r="M17" s="18">
        <v>3</v>
      </c>
      <c r="N17" s="18">
        <v>10</v>
      </c>
      <c r="O17" s="18">
        <v>2</v>
      </c>
      <c r="P17" s="18" t="s">
        <v>78</v>
      </c>
      <c r="Q17" s="18">
        <v>16</v>
      </c>
      <c r="R17" s="75">
        <v>300</v>
      </c>
      <c r="S17" s="75">
        <v>15000</v>
      </c>
      <c r="T17" s="75">
        <v>150</v>
      </c>
      <c r="U17" s="75">
        <v>18000</v>
      </c>
      <c r="V17" s="78">
        <v>112</v>
      </c>
      <c r="W17" s="18">
        <v>80</v>
      </c>
      <c r="X17" s="15">
        <v>2011</v>
      </c>
      <c r="Y17" s="16">
        <f>IF(X17&lt;&gt;"",VLOOKUP(X17,ProgramIterations!D:E,2,FALSE),"NULL")</f>
        <v>1</v>
      </c>
      <c r="Z17" s="15"/>
      <c r="AA17" s="16" t="str">
        <f>IF(Z17&lt;&gt;"",VLOOKUP(Z17,ProgramIterations!D:E,2,FALSE),"NULL")</f>
        <v>NULL</v>
      </c>
      <c r="AB17" s="9" t="s">
        <v>78</v>
      </c>
      <c r="AC17" s="9">
        <v>75</v>
      </c>
      <c r="AD17" s="36">
        <v>1</v>
      </c>
      <c r="AE17" s="9">
        <v>1</v>
      </c>
      <c r="AF17" s="9">
        <v>1</v>
      </c>
      <c r="AG17" s="9">
        <v>0</v>
      </c>
      <c r="AH17" s="52">
        <v>1</v>
      </c>
      <c r="AI17" s="17">
        <f t="shared" si="7"/>
        <v>1</v>
      </c>
      <c r="AJ17" s="18">
        <v>0</v>
      </c>
      <c r="AK17" s="17">
        <f t="shared" si="5"/>
        <v>1</v>
      </c>
      <c r="AL17" s="17">
        <f t="shared" si="6"/>
        <v>1</v>
      </c>
      <c r="AM17" s="18">
        <v>0</v>
      </c>
      <c r="AN17" s="18">
        <v>0</v>
      </c>
      <c r="AO17" s="37">
        <v>0</v>
      </c>
      <c r="AP17" s="74" t="s">
        <v>1466</v>
      </c>
      <c r="AQ17" s="37">
        <v>0</v>
      </c>
      <c r="AR17" s="49">
        <v>0</v>
      </c>
      <c r="AS17" s="23">
        <v>2011</v>
      </c>
      <c r="AT17" s="24">
        <f>IF(AS17="","",VLOOKUP(AS17,ProgramIterations!$D:$E,2,FALSE))</f>
        <v>1</v>
      </c>
      <c r="AU17" s="23"/>
      <c r="AV17" s="24" t="str">
        <f>IF(AU17="","",VLOOKUP(AU17,ProgramIterations!$D:$E,2,FALSE))</f>
        <v/>
      </c>
      <c r="AW17" s="23">
        <v>2012</v>
      </c>
      <c r="AX17" s="24">
        <f>IF(AW17="","",VLOOKUP(AW17,ProgramIterations!$D:$E,2,FALSE))</f>
        <v>2</v>
      </c>
      <c r="AY17" s="23"/>
      <c r="AZ17" s="24" t="str">
        <f>IF(AY17="","",VLOOKUP(AY17,ProgramIterations!$D:$E,2,FALSE))</f>
        <v/>
      </c>
      <c r="BA17" s="23">
        <v>2013</v>
      </c>
      <c r="BB17" s="24">
        <f>IF(BA17="","",VLOOKUP(BA17,ProgramIterations!$D:$E,2,FALSE))</f>
        <v>3</v>
      </c>
      <c r="BC17" s="23"/>
      <c r="BD17" s="24" t="str">
        <f>IF(BC17="","",VLOOKUP(BC17,ProgramIterations!$D:$E,2,FALSE))</f>
        <v/>
      </c>
      <c r="BE17" s="23">
        <v>2014</v>
      </c>
      <c r="BF17" s="24">
        <f>IF(BE17="","",VLOOKUP(BE17,ProgramIterations!$D:$E,2,FALSE))</f>
        <v>4</v>
      </c>
      <c r="BG17" s="23"/>
      <c r="BH17" s="24" t="str">
        <f>IF(BG17="","",VLOOKUP(BG17,ProgramIterations!$D:$E,2,FALSE))</f>
        <v/>
      </c>
      <c r="BI17" s="23">
        <v>2014</v>
      </c>
      <c r="BJ17" s="24">
        <f>IF(BI17="","",VLOOKUP(BI17,ProgramIterations!$D:$E,2,FALSE))</f>
        <v>4</v>
      </c>
      <c r="BK17" s="23"/>
      <c r="BL17" s="24" t="str">
        <f>IF(BK17="","",VLOOKUP(BK17,ProgramIterations!$D:$E,2,FALSE))</f>
        <v/>
      </c>
      <c r="BM17" s="23"/>
      <c r="BN17" s="24" t="str">
        <f>IF(BM17="","",VLOOKUP(BM17,ProgramIterations!$D:$E,2,FALSE))</f>
        <v/>
      </c>
      <c r="BO17" s="23"/>
      <c r="BP17" s="24" t="str">
        <f>IF(BO17="","",VLOOKUP(BO17,ProgramIterations!$D:$E,2,FALSE))</f>
        <v/>
      </c>
      <c r="BQ17" s="23"/>
      <c r="BR17" s="24" t="str">
        <f>IF(BQ17="","",VLOOKUP(BQ17,ProgramIterations!$D:$E,2,FALSE))</f>
        <v/>
      </c>
      <c r="BS17" s="23"/>
      <c r="BT17" s="24" t="str">
        <f>IF(BS17="","",VLOOKUP(BS17,ProgramIterations!$D:$E,2,FALSE))</f>
        <v/>
      </c>
      <c r="BU17" s="23"/>
      <c r="BV17" s="24" t="str">
        <f>IF(BU17="","",VLOOKUP(BU17,ProgramIterations!$D:$E,2,FALSE))</f>
        <v/>
      </c>
      <c r="BW17" s="23"/>
      <c r="BX17" s="24" t="str">
        <f>IF(BW17="","",VLOOKUP(BW17,ProgramIterations!$D:$E,2,FALSE))</f>
        <v/>
      </c>
      <c r="BY17" s="23">
        <v>2014</v>
      </c>
      <c r="BZ17" s="24">
        <f>IF(BY17="","",VLOOKUP(BY17,ProgramIterations!$D:$E,2,FALSE))</f>
        <v>4</v>
      </c>
      <c r="CA17" s="23"/>
      <c r="CB17" s="24" t="str">
        <f>IF(CA17="","",VLOOKUP(CA17,ProgramIterations!$D:$E,2,FALSE))</f>
        <v/>
      </c>
      <c r="CC17" s="23">
        <v>2014</v>
      </c>
      <c r="CD17" s="24">
        <f>IF(CC17="","",VLOOKUP(CC17,ProgramIterations!$D:$E,2,FALSE))</f>
        <v>4</v>
      </c>
      <c r="CE17" s="23"/>
      <c r="CF17" s="24" t="str">
        <f>IF(CE17="","",VLOOKUP(CE17,ProgramIterations!$D:$E,2,FALSE))</f>
        <v/>
      </c>
      <c r="CG17" s="23">
        <v>2014</v>
      </c>
      <c r="CH17" s="24">
        <f>IF(CG17="","",VLOOKUP(CG17,ProgramIterations!$D:$E,2,FALSE))</f>
        <v>4</v>
      </c>
      <c r="CI17" s="23"/>
      <c r="CJ17" s="24" t="str">
        <f>IF(CI17="","",VLOOKUP(CI17,ProgramIterations!$D:$E,2,FALSE))</f>
        <v/>
      </c>
      <c r="CK17" s="23"/>
      <c r="CL17" s="24" t="str">
        <f>IF(CK17="","",VLOOKUP(CK17,ProgramIterations!$D:$E,2,FALSE))</f>
        <v/>
      </c>
      <c r="CM17" s="23"/>
      <c r="CN17" s="24" t="str">
        <f>IF(CM17="","",VLOOKUP(CM17,ProgramIterations!$D:$E,2,FALSE))</f>
        <v/>
      </c>
      <c r="CO17" s="23"/>
      <c r="CP17" s="24" t="str">
        <f>IF(CO17="","",VLOOKUP(CO17,ProgramIterations!$D:$E,2,FALSE))</f>
        <v/>
      </c>
      <c r="CQ17" s="23"/>
      <c r="CR17" s="24" t="str">
        <f>IF(CQ17="","",VLOOKUP(CQ17,ProgramIterations!$D:$E,2,FALSE))</f>
        <v/>
      </c>
      <c r="CS17" s="23"/>
      <c r="CT17" s="24" t="str">
        <f>IF(CS17="","",VLOOKUP(CS17,ProgramIterations!$D:$E,2,FALSE))</f>
        <v/>
      </c>
      <c r="CU17" s="23"/>
      <c r="CV17" s="24" t="str">
        <f>IF(CU17="","",VLOOKUP(CU17,ProgramIterations!$D:$E,2,FALSE))</f>
        <v/>
      </c>
      <c r="CW17" s="23"/>
      <c r="CX17" s="24" t="str">
        <f>IF(CW17="","",VLOOKUP(CW17,ProgramIterations!$D:$E,2,FALSE))</f>
        <v/>
      </c>
      <c r="CY17" s="23"/>
      <c r="CZ17" s="24" t="str">
        <f>IF(CY17="","",VLOOKUP(CY17,ProgramIterations!$D:$E,2,FALSE))</f>
        <v/>
      </c>
      <c r="DA17" s="23"/>
      <c r="DB17" s="24" t="str">
        <f>IF(DA17="","",VLOOKUP(DA17,ProgramIterations!$D:$E,2,FALSE))</f>
        <v/>
      </c>
      <c r="DC17" s="23"/>
      <c r="DD17" s="25" t="str">
        <f>IF(DC17="","",VLOOKUP(DC17,ProgramIterations!$D:$E,2,FALSE))</f>
        <v/>
      </c>
      <c r="DE17" s="64" t="str">
        <f>CONCATENATE("ALTER TABLE dbo.",LEFT(C17,FIND(".",C17)-1)," ADD ",RIGHT(C17,LEN(C17)-FIND(".",C17))," ",VLOOKUP(M17,DataTypes!$A$2:$F$12,6),IF(VLOOKUP(M17,DataTypes!$A$2:$F$12,3)=1,CONCATENATE("(",N17,",",O17,")"),"")," NULL")</f>
        <v>ALTER TABLE dbo.ChampMetricVisitInformation ADD SiteBankfullArea decimal(10,2) NULL</v>
      </c>
      <c r="DF17" s="56" t="e">
        <f>IF(A17 = "","",#REF! &amp; " SELECT MetricCalcTypeID = "&amp;A17&amp;", EngineID = "&amp;B17&amp;", Name='"&amp;C17&amp;"', DisplayGroupID = "&amp;D17&amp;", DisplayName='"&amp;E17&amp;"', DisplayNameShort = '"&amp;F17&amp;"', PropertyName = '"&amp;G17&amp;"', MethodID = "&amp;IF(H17="","NULL",H17)&amp; ", CalcGroupId = "&amp;IF(I17="","NULL",I17)&amp;", CalcGroupListItemID = " &amp;IF(K17="","NULL",K17)&amp;", Description = "&amp;IF(L17&lt;&gt;"NULL","'"&amp;SUBSTITUTE(L17,"'","''")&amp;"'","NULL")&amp;", DataTypeID = "&amp;M17&amp;",Precision = "&amp;N17&amp;", Scale = "&amp;O17&amp;", Length="&amp;P17&amp;", UOMID = "&amp;Q17&amp;", GlossaryTermID = "&amp;V17&amp;", DisplayOrderID = "&amp;W17&amp;", DomainValueListID = "&amp;AB17&amp;", WidthPixels = "&amp;AC17&amp;", IsDisplayable = "&amp;AD17&amp;", ShowGraphForWatershed= "&amp;AE17&amp;",ShowGraphForProgram="&amp;AF17&amp;",ShowGraphForVisit="&amp;AG17&amp;",IsPrivateInformation="&amp;AM17&amp;", IsCalculated="&amp;AN17&amp;",IsInternal="&amp;AO17&amp;", ExpectedValueMin = "&amp;IF(R17&lt;&gt;"",R17,"NULL")&amp;",  ExpectedValueMax = "&amp;IF(S17&lt;&gt;"",S17,"NULL")&amp;",  AcceptedValueMin = "&amp;IF(T17&lt;&gt;"",T17,"NULL")&amp;",   AcceptedValueMax  = "&amp;IF(U17&lt;&gt;"",U17,"NULL")&amp;", GraphAllowX="&amp;AH17&amp;", GraphAllowY="&amp;AI17&amp;", GraphAllowZ="&amp;AJ17&amp;", MapAllowSize="&amp;AK17&amp;", MapAllowColor = "&amp;AL17&amp;", RbtXpath = "&amp;IF(AP17&lt;&gt;"", "'"&amp;AP17&amp;"'", "NULL")&amp;", RbtIsRequired = "&amp;IF(AP17&lt;&gt;"", AQ17, "NULL")&amp;", MRMetric = "&amp;AR17&amp;
", Protocol1_ID = "&amp;IF(AS17="","NULL",#REF!)&amp;", Protocol1_IterationIDStart = "&amp;IF(AS17="","NULL",AT17)&amp;", Protocol1_IterationIDEnd = "&amp;IF(AU17="","NULL",AV17)&amp;
", Protocol2_ID = "&amp;IF(AW17="","NULL",#REF!)&amp;", Protocol2_IterationIDStart = "&amp;IF(AW17="","NULL",AX17)&amp;", Protocol2_IterationIDEnd = "&amp;IF(AY17="","NULL",AZ17)&amp;
", Protocol3_ID = "&amp;IF(BA17="","NULL",#REF!)&amp;", Protocol3_IterationIDStart = "&amp;IF(BA17="","NULL",BB17)&amp;", Protocol3_IterationIDEnd = "&amp;IF(BC17="","NULL",BD17)&amp;
", Protocol4_ID = "&amp;IF(BE17="","NULL",#REF!)&amp;", Protocol4_IterationIDStart = "&amp;IF(BE17="","NULL",BF17)&amp;", Protocol4_IterationIDEnd = "&amp;IF(BG17="","NULL",BH17)&amp;
", Protocol5_ID = "&amp;IF(BI17="","NULL",#REF!)&amp;", Protocol5_IterationIDStart = "&amp;IF(BI17="","NULL",BJ17)&amp;", Protocol5_IterationIDEnd = "&amp;IF(BK17="","NULL",BL17)&amp;
", Protocol6_ID = "&amp;IF(BM17="","NULL",#REF!)&amp;", Protocol6_IterationIDStart = "&amp;IF(BM17="","NULL",BN17)&amp;", Protocol6_IterationIDEnd = "&amp;IF(BO17="","NULL",BP17)&amp;
", Protocol7_ID = "&amp;IF(BQ17="","NULL",#REF!)&amp;", Protocol7_IterationIDStart = "&amp;IF(BQ17="","NULL",BR17)&amp;", Protocol7_IterationIDEnd = "&amp;IF(BS17="","NULL",BT17)&amp;
", Protocol8_ID = "&amp;IF(BU17="","NULL",#REF!)&amp;", Protocol8_IterationIDStart = "&amp;IF(BU17="","NULL",BV17)&amp;", Protocol8_IterationIDEnd = "&amp;IF(BW17="","NULL",BX17)&amp;
", Protocol9_ID = "&amp;IF(BY17="","NULL",#REF!)&amp;", Protocol9_IterationIDStart = "&amp;IF(BY17="","NULL",BZ17)&amp;", Protocol9_IterationIDEnd = "&amp;IF(CA17="","NULL",CB17)&amp;
", Protocol10_ID = "&amp;IF(CC17="","NULL",#REF!)&amp;", Protocol10_IterationIDStart = "&amp;IF(CC17="","NULL",CD17)&amp;", Protocol10_IterationIDEnd = "&amp;IF(CE17="","NULL",CF17)&amp;
", Protocol11_ID = "&amp;IF(CG17="","NULL",#REF!)&amp;", Protocol11_IterationIDStart = "&amp;IF(CG17="","NULL",CH17)&amp;", Protocol11_IterationIDEnd = "&amp;IF(CI17="","NULL",CJ17)&amp;
", Protocol12_ID = "&amp;IF(CK17="","NULL",#REF!)&amp;", Protocol12_IterationIDStart = "&amp;IF(CK17="","NULL",CL17)&amp;", Protocol12_IterationIDEnd = "&amp;IF(CM17="","NULL",CN17)&amp;
", Protocol13_ID = "&amp;IF(CO17="","NULL",#REF!)&amp;", Protocol13_IterationIDStart = "&amp;IF(CO17="","NULL",CP17)&amp;", Protocol13_IterationIDEnd = "&amp;IF(CQ17="","NULL",CR17)&amp;
", Protocol14_ID = "&amp;IF(CS17="","NULL",#REF!)&amp;", Protocol14_IterationIDStart = "&amp;IF(CS17="","NULL",CT17)&amp;", Protocol14_IterationIDEnd = "&amp;IF(CU17="","NULL",CV17)&amp;
", Protocol15_ID = "&amp;IF(CW17="","NULL",#REF!)&amp;", Protocol15_IterationIDStart = "&amp;IF(CW17="","NULL",CX17)&amp;", Protocol15_IterationIDEnd = "&amp;IF(CY17="","NULL",CZ17)&amp;
", Protocol16_ID = "&amp;IF(DA17="","NULL",#REF!)&amp;", Protocol16_IterationIDStart = "&amp;IF(DA17="","NULL",DB17)&amp;", Protocol16_IterationIDEnd = "&amp;IF(DC17="","NULL",DD17))</f>
        <v>#REF!</v>
      </c>
    </row>
    <row r="18" spans="1:110" x14ac:dyDescent="0.4">
      <c r="A18" s="38">
        <v>4</v>
      </c>
      <c r="B18" s="18">
        <v>1</v>
      </c>
      <c r="C18" s="34" t="s">
        <v>52</v>
      </c>
      <c r="D18" s="18">
        <v>1</v>
      </c>
      <c r="E18" s="40" t="s">
        <v>310</v>
      </c>
      <c r="F18" s="74" t="s">
        <v>815</v>
      </c>
      <c r="G18" s="37" t="s">
        <v>3</v>
      </c>
      <c r="I18" s="44"/>
      <c r="J18" s="47" t="str">
        <f>IF(I18="","",VLOOKUP(I18,MetricCalcGroups!A:D,3, FALSE))</f>
        <v/>
      </c>
      <c r="L18" s="9" t="s">
        <v>78</v>
      </c>
      <c r="M18" s="18">
        <v>3</v>
      </c>
      <c r="N18" s="18">
        <v>10</v>
      </c>
      <c r="O18" s="18">
        <v>2</v>
      </c>
      <c r="P18" s="18" t="s">
        <v>78</v>
      </c>
      <c r="Q18" s="18">
        <v>17</v>
      </c>
      <c r="R18" s="75">
        <v>20</v>
      </c>
      <c r="S18" s="75">
        <v>5000</v>
      </c>
      <c r="T18" s="75">
        <v>5</v>
      </c>
      <c r="U18" s="75">
        <v>15000</v>
      </c>
      <c r="V18" s="78">
        <v>119</v>
      </c>
      <c r="W18" s="18">
        <v>90</v>
      </c>
      <c r="X18" s="15">
        <v>2011</v>
      </c>
      <c r="Y18" s="16">
        <f>IF(X18&lt;&gt;"",VLOOKUP(X18,ProgramIterations!D:E,2,FALSE),"NULL")</f>
        <v>1</v>
      </c>
      <c r="Z18" s="15"/>
      <c r="AA18" s="16" t="str">
        <f>IF(Z18&lt;&gt;"",VLOOKUP(Z18,ProgramIterations!D:E,2,FALSE),"NULL")</f>
        <v>NULL</v>
      </c>
      <c r="AB18" s="9" t="s">
        <v>78</v>
      </c>
      <c r="AC18" s="9">
        <v>75</v>
      </c>
      <c r="AD18" s="36">
        <v>1</v>
      </c>
      <c r="AE18" s="9">
        <v>1</v>
      </c>
      <c r="AF18" s="9">
        <v>1</v>
      </c>
      <c r="AG18" s="9">
        <v>0</v>
      </c>
      <c r="AH18" s="52">
        <v>1</v>
      </c>
      <c r="AI18" s="17">
        <f t="shared" si="7"/>
        <v>1</v>
      </c>
      <c r="AJ18" s="18">
        <v>0</v>
      </c>
      <c r="AK18" s="17">
        <f t="shared" si="5"/>
        <v>1</v>
      </c>
      <c r="AL18" s="17">
        <f t="shared" si="6"/>
        <v>1</v>
      </c>
      <c r="AM18" s="18">
        <v>0</v>
      </c>
      <c r="AN18" s="18">
        <v>0</v>
      </c>
      <c r="AO18" s="74">
        <v>0</v>
      </c>
      <c r="AP18" s="40" t="s">
        <v>1436</v>
      </c>
      <c r="AQ18" s="37">
        <v>1</v>
      </c>
      <c r="AR18" s="49">
        <v>0</v>
      </c>
      <c r="AS18" s="23">
        <v>2011</v>
      </c>
      <c r="AT18" s="24">
        <f>IF(AS18="","",VLOOKUP(AS18,ProgramIterations!$D:$E,2,FALSE))</f>
        <v>1</v>
      </c>
      <c r="AU18" s="23"/>
      <c r="AV18" s="24" t="str">
        <f>IF(AU18="","",VLOOKUP(AU18,ProgramIterations!$D:$E,2,FALSE))</f>
        <v/>
      </c>
      <c r="AW18" s="23">
        <v>2012</v>
      </c>
      <c r="AX18" s="24">
        <f>IF(AW18="","",VLOOKUP(AW18,ProgramIterations!$D:$E,2,FALSE))</f>
        <v>2</v>
      </c>
      <c r="AY18" s="23"/>
      <c r="AZ18" s="24" t="str">
        <f>IF(AY18="","",VLOOKUP(AY18,ProgramIterations!$D:$E,2,FALSE))</f>
        <v/>
      </c>
      <c r="BA18" s="23">
        <v>2013</v>
      </c>
      <c r="BB18" s="24">
        <f>IF(BA18="","",VLOOKUP(BA18,ProgramIterations!$D:$E,2,FALSE))</f>
        <v>3</v>
      </c>
      <c r="BC18" s="23"/>
      <c r="BD18" s="24" t="str">
        <f>IF(BC18="","",VLOOKUP(BC18,ProgramIterations!$D:$E,2,FALSE))</f>
        <v/>
      </c>
      <c r="BE18" s="23">
        <v>2014</v>
      </c>
      <c r="BF18" s="24">
        <f>IF(BE18="","",VLOOKUP(BE18,ProgramIterations!$D:$E,2,FALSE))</f>
        <v>4</v>
      </c>
      <c r="BG18" s="23"/>
      <c r="BH18" s="24" t="str">
        <f>IF(BG18="","",VLOOKUP(BG18,ProgramIterations!$D:$E,2,FALSE))</f>
        <v/>
      </c>
      <c r="BI18" s="23">
        <v>2014</v>
      </c>
      <c r="BJ18" s="24">
        <f>IF(BI18="","",VLOOKUP(BI18,ProgramIterations!$D:$E,2,FALSE))</f>
        <v>4</v>
      </c>
      <c r="BK18" s="23"/>
      <c r="BL18" s="24" t="str">
        <f>IF(BK18="","",VLOOKUP(BK18,ProgramIterations!$D:$E,2,FALSE))</f>
        <v/>
      </c>
      <c r="BM18" s="23"/>
      <c r="BN18" s="24" t="str">
        <f>IF(BM18="","",VLOOKUP(BM18,ProgramIterations!$D:$E,2,FALSE))</f>
        <v/>
      </c>
      <c r="BO18" s="23"/>
      <c r="BP18" s="24" t="str">
        <f>IF(BO18="","",VLOOKUP(BO18,ProgramIterations!$D:$E,2,FALSE))</f>
        <v/>
      </c>
      <c r="BQ18" s="23"/>
      <c r="BR18" s="24" t="str">
        <f>IF(BQ18="","",VLOOKUP(BQ18,ProgramIterations!$D:$E,2,FALSE))</f>
        <v/>
      </c>
      <c r="BS18" s="23"/>
      <c r="BT18" s="24" t="str">
        <f>IF(BS18="","",VLOOKUP(BS18,ProgramIterations!$D:$E,2,FALSE))</f>
        <v/>
      </c>
      <c r="BU18" s="23"/>
      <c r="BV18" s="24" t="str">
        <f>IF(BU18="","",VLOOKUP(BU18,ProgramIterations!$D:$E,2,FALSE))</f>
        <v/>
      </c>
      <c r="BW18" s="23"/>
      <c r="BX18" s="24" t="str">
        <f>IF(BW18="","",VLOOKUP(BW18,ProgramIterations!$D:$E,2,FALSE))</f>
        <v/>
      </c>
      <c r="BY18" s="23">
        <v>2014</v>
      </c>
      <c r="BZ18" s="24">
        <f>IF(BY18="","",VLOOKUP(BY18,ProgramIterations!$D:$E,2,FALSE))</f>
        <v>4</v>
      </c>
      <c r="CA18" s="23"/>
      <c r="CB18" s="24" t="str">
        <f>IF(CA18="","",VLOOKUP(CA18,ProgramIterations!$D:$E,2,FALSE))</f>
        <v/>
      </c>
      <c r="CC18" s="23">
        <v>2014</v>
      </c>
      <c r="CD18" s="24">
        <f>IF(CC18="","",VLOOKUP(CC18,ProgramIterations!$D:$E,2,FALSE))</f>
        <v>4</v>
      </c>
      <c r="CE18" s="23"/>
      <c r="CF18" s="24" t="str">
        <f>IF(CE18="","",VLOOKUP(CE18,ProgramIterations!$D:$E,2,FALSE))</f>
        <v/>
      </c>
      <c r="CG18" s="23">
        <v>2014</v>
      </c>
      <c r="CH18" s="24">
        <f>IF(CG18="","",VLOOKUP(CG18,ProgramIterations!$D:$E,2,FALSE))</f>
        <v>4</v>
      </c>
      <c r="CI18" s="23"/>
      <c r="CJ18" s="24" t="str">
        <f>IF(CI18="","",VLOOKUP(CI18,ProgramIterations!$D:$E,2,FALSE))</f>
        <v/>
      </c>
      <c r="CK18" s="23"/>
      <c r="CL18" s="24" t="str">
        <f>IF(CK18="","",VLOOKUP(CK18,ProgramIterations!$D:$E,2,FALSE))</f>
        <v/>
      </c>
      <c r="CM18" s="23"/>
      <c r="CN18" s="24" t="str">
        <f>IF(CM18="","",VLOOKUP(CM18,ProgramIterations!$D:$E,2,FALSE))</f>
        <v/>
      </c>
      <c r="CO18" s="23"/>
      <c r="CP18" s="24" t="str">
        <f>IF(CO18="","",VLOOKUP(CO18,ProgramIterations!$D:$E,2,FALSE))</f>
        <v/>
      </c>
      <c r="CQ18" s="23"/>
      <c r="CR18" s="24" t="str">
        <f>IF(CQ18="","",VLOOKUP(CQ18,ProgramIterations!$D:$E,2,FALSE))</f>
        <v/>
      </c>
      <c r="CS18" s="23"/>
      <c r="CT18" s="24" t="str">
        <f>IF(CS18="","",VLOOKUP(CS18,ProgramIterations!$D:$E,2,FALSE))</f>
        <v/>
      </c>
      <c r="CU18" s="23"/>
      <c r="CV18" s="24" t="str">
        <f>IF(CU18="","",VLOOKUP(CU18,ProgramIterations!$D:$E,2,FALSE))</f>
        <v/>
      </c>
      <c r="CW18" s="23"/>
      <c r="CX18" s="24" t="str">
        <f>IF(CW18="","",VLOOKUP(CW18,ProgramIterations!$D:$E,2,FALSE))</f>
        <v/>
      </c>
      <c r="CY18" s="23"/>
      <c r="CZ18" s="24" t="str">
        <f>IF(CY18="","",VLOOKUP(CY18,ProgramIterations!$D:$E,2,FALSE))</f>
        <v/>
      </c>
      <c r="DA18" s="23"/>
      <c r="DB18" s="24" t="str">
        <f>IF(DA18="","",VLOOKUP(DA18,ProgramIterations!$D:$E,2,FALSE))</f>
        <v/>
      </c>
      <c r="DC18" s="23"/>
      <c r="DD18" s="25" t="str">
        <f>IF(DC18="","",VLOOKUP(DC18,ProgramIterations!$D:$E,2,FALSE))</f>
        <v/>
      </c>
      <c r="DE18" s="64" t="str">
        <f>CONCATENATE("ALTER TABLE dbo.",LEFT(C18,FIND(".",C18)-1)," ADD ",RIGHT(C18,LEN(C18)-FIND(".",C18))," ",VLOOKUP(M18,DataTypes!$A$2:$F$12,6),IF(VLOOKUP(M18,DataTypes!$A$2:$F$12,3)=1,CONCATENATE("(",N18,",",O18,")"),"")," NULL")</f>
        <v>ALTER TABLE dbo.ChampMetricVisitInformation ADD SiteVolume decimal(10,2) NULL</v>
      </c>
      <c r="DF18" s="56" t="e">
        <f>IF(A18 = "","",#REF! &amp; " SELECT MetricCalcTypeID = "&amp;A18&amp;", EngineID = "&amp;B18&amp;", Name='"&amp;C18&amp;"', DisplayGroupID = "&amp;D18&amp;", DisplayName='"&amp;E18&amp;"', DisplayNameShort = '"&amp;F18&amp;"', PropertyName = '"&amp;G18&amp;"', MethodID = "&amp;IF(H18="","NULL",H18)&amp; ", CalcGroupId = "&amp;IF(I18="","NULL",I18)&amp;", CalcGroupListItemID = " &amp;IF(K18="","NULL",K18)&amp;", Description = "&amp;IF(L18&lt;&gt;"NULL","'"&amp;SUBSTITUTE(L18,"'","''")&amp;"'","NULL")&amp;", DataTypeID = "&amp;M18&amp;",Precision = "&amp;N18&amp;", Scale = "&amp;O18&amp;", Length="&amp;P18&amp;", UOMID = "&amp;Q18&amp;", GlossaryTermID = "&amp;V18&amp;", DisplayOrderID = "&amp;W18&amp;", DomainValueListID = "&amp;AB18&amp;", WidthPixels = "&amp;AC18&amp;", IsDisplayable = "&amp;AD18&amp;", ShowGraphForWatershed= "&amp;AE18&amp;",ShowGraphForProgram="&amp;AF18&amp;",ShowGraphForVisit="&amp;AG18&amp;",IsPrivateInformation="&amp;AM18&amp;", IsCalculated="&amp;AN18&amp;",IsInternal="&amp;AO18&amp;", ExpectedValueMin = "&amp;IF(R18&lt;&gt;"",R18,"NULL")&amp;",  ExpectedValueMax = "&amp;IF(S18&lt;&gt;"",S18,"NULL")&amp;",  AcceptedValueMin = "&amp;IF(T18&lt;&gt;"",T18,"NULL")&amp;",   AcceptedValueMax  = "&amp;IF(U18&lt;&gt;"",U18,"NULL")&amp;", GraphAllowX="&amp;AH18&amp;", GraphAllowY="&amp;AI18&amp;", GraphAllowZ="&amp;AJ18&amp;", MapAllowSize="&amp;AK18&amp;", MapAllowColor = "&amp;AL18&amp;", RbtXpath = "&amp;IF(AP18&lt;&gt;"", "'"&amp;AP18&amp;"'", "NULL")&amp;", RbtIsRequired = "&amp;IF(AP18&lt;&gt;"", AQ18, "NULL")&amp;", MRMetric = "&amp;AR18&amp;
", Protocol1_ID = "&amp;IF(AS18="","NULL",#REF!)&amp;", Protocol1_IterationIDStart = "&amp;IF(AS18="","NULL",AT18)&amp;", Protocol1_IterationIDEnd = "&amp;IF(AU18="","NULL",AV18)&amp;
", Protocol2_ID = "&amp;IF(AW18="","NULL",#REF!)&amp;", Protocol2_IterationIDStart = "&amp;IF(AW18="","NULL",AX18)&amp;", Protocol2_IterationIDEnd = "&amp;IF(AY18="","NULL",AZ18)&amp;
", Protocol3_ID = "&amp;IF(BA18="","NULL",#REF!)&amp;", Protocol3_IterationIDStart = "&amp;IF(BA18="","NULL",BB18)&amp;", Protocol3_IterationIDEnd = "&amp;IF(BC18="","NULL",BD18)&amp;
", Protocol4_ID = "&amp;IF(BE18="","NULL",#REF!)&amp;", Protocol4_IterationIDStart = "&amp;IF(BE18="","NULL",BF18)&amp;", Protocol4_IterationIDEnd = "&amp;IF(BG18="","NULL",BH18)&amp;
", Protocol5_ID = "&amp;IF(BI18="","NULL",#REF!)&amp;", Protocol5_IterationIDStart = "&amp;IF(BI18="","NULL",BJ18)&amp;", Protocol5_IterationIDEnd = "&amp;IF(BK18="","NULL",BL18)&amp;
", Protocol6_ID = "&amp;IF(BM18="","NULL",#REF!)&amp;", Protocol6_IterationIDStart = "&amp;IF(BM18="","NULL",BN18)&amp;", Protocol6_IterationIDEnd = "&amp;IF(BO18="","NULL",BP18)&amp;
", Protocol7_ID = "&amp;IF(BQ18="","NULL",#REF!)&amp;", Protocol7_IterationIDStart = "&amp;IF(BQ18="","NULL",BR18)&amp;", Protocol7_IterationIDEnd = "&amp;IF(BS18="","NULL",BT18)&amp;
", Protocol8_ID = "&amp;IF(BU18="","NULL",#REF!)&amp;", Protocol8_IterationIDStart = "&amp;IF(BU18="","NULL",BV18)&amp;", Protocol8_IterationIDEnd = "&amp;IF(BW18="","NULL",BX18)&amp;
", Protocol9_ID = "&amp;IF(BY18="","NULL",#REF!)&amp;", Protocol9_IterationIDStart = "&amp;IF(BY18="","NULL",BZ18)&amp;", Protocol9_IterationIDEnd = "&amp;IF(CA18="","NULL",CB18)&amp;
", Protocol10_ID = "&amp;IF(CC18="","NULL",#REF!)&amp;", Protocol10_IterationIDStart = "&amp;IF(CC18="","NULL",CD18)&amp;", Protocol10_IterationIDEnd = "&amp;IF(CE18="","NULL",CF18)&amp;
", Protocol11_ID = "&amp;IF(CG18="","NULL",#REF!)&amp;", Protocol11_IterationIDStart = "&amp;IF(CG18="","NULL",CH18)&amp;", Protocol11_IterationIDEnd = "&amp;IF(CI18="","NULL",CJ18)&amp;
", Protocol12_ID = "&amp;IF(CK18="","NULL",#REF!)&amp;", Protocol12_IterationIDStart = "&amp;IF(CK18="","NULL",CL18)&amp;", Protocol12_IterationIDEnd = "&amp;IF(CM18="","NULL",CN18)&amp;
", Protocol13_ID = "&amp;IF(CO18="","NULL",#REF!)&amp;", Protocol13_IterationIDStart = "&amp;IF(CO18="","NULL",CP18)&amp;", Protocol13_IterationIDEnd = "&amp;IF(CQ18="","NULL",CR18)&amp;
", Protocol14_ID = "&amp;IF(CS18="","NULL",#REF!)&amp;", Protocol14_IterationIDStart = "&amp;IF(CS18="","NULL",CT18)&amp;", Protocol14_IterationIDEnd = "&amp;IF(CU18="","NULL",CV18)&amp;
", Protocol15_ID = "&amp;IF(CW18="","NULL",#REF!)&amp;", Protocol15_IterationIDStart = "&amp;IF(CW18="","NULL",CX18)&amp;", Protocol15_IterationIDEnd = "&amp;IF(CY18="","NULL",CZ18)&amp;
", Protocol16_ID = "&amp;IF(DA18="","NULL",#REF!)&amp;", Protocol16_IterationIDStart = "&amp;IF(DA18="","NULL",DB18)&amp;", Protocol16_IterationIDEnd = "&amp;IF(DC18="","NULL",DD18))</f>
        <v>#REF!</v>
      </c>
    </row>
    <row r="19" spans="1:110" x14ac:dyDescent="0.4">
      <c r="A19" s="18">
        <v>449</v>
      </c>
      <c r="B19" s="18">
        <v>1</v>
      </c>
      <c r="C19" s="34" t="s">
        <v>733</v>
      </c>
      <c r="D19" s="18">
        <v>1</v>
      </c>
      <c r="E19" s="40" t="s">
        <v>734</v>
      </c>
      <c r="F19" s="74" t="s">
        <v>1190</v>
      </c>
      <c r="G19" s="9" t="s">
        <v>735</v>
      </c>
      <c r="I19" s="44"/>
      <c r="J19" s="47" t="str">
        <f>IF(I19="","",VLOOKUP(I19,MetricCalcGroups!A:D,3, FALSE))</f>
        <v/>
      </c>
      <c r="L19" s="9" t="s">
        <v>78</v>
      </c>
      <c r="M19" s="18">
        <v>3</v>
      </c>
      <c r="N19" s="18">
        <v>10</v>
      </c>
      <c r="O19" s="18">
        <v>2</v>
      </c>
      <c r="P19" s="18" t="s">
        <v>78</v>
      </c>
      <c r="Q19" s="18">
        <v>17</v>
      </c>
      <c r="R19" s="75">
        <v>50</v>
      </c>
      <c r="S19" s="75">
        <v>7500</v>
      </c>
      <c r="T19" s="75">
        <v>25</v>
      </c>
      <c r="U19" s="75">
        <v>15000</v>
      </c>
      <c r="V19" s="78">
        <v>158</v>
      </c>
      <c r="W19" s="18">
        <v>100</v>
      </c>
      <c r="X19" s="15">
        <v>2011</v>
      </c>
      <c r="Y19" s="16">
        <f>IF(X19&lt;&gt;"",VLOOKUP(X19,ProgramIterations!D:E,2,FALSE),"NULL")</f>
        <v>1</v>
      </c>
      <c r="Z19" s="15"/>
      <c r="AA19" s="16" t="str">
        <f>IF(Z19&lt;&gt;"",VLOOKUP(Z19,ProgramIterations!D:E,2,FALSE),"NULL")</f>
        <v>NULL</v>
      </c>
      <c r="AB19" s="9" t="s">
        <v>78</v>
      </c>
      <c r="AC19" s="9">
        <v>75</v>
      </c>
      <c r="AD19" s="36">
        <v>1</v>
      </c>
      <c r="AE19" s="9">
        <v>1</v>
      </c>
      <c r="AF19" s="9">
        <v>1</v>
      </c>
      <c r="AG19" s="9">
        <v>0</v>
      </c>
      <c r="AH19" s="52">
        <v>1</v>
      </c>
      <c r="AI19" s="17">
        <f t="shared" si="7"/>
        <v>1</v>
      </c>
      <c r="AJ19" s="18">
        <v>0</v>
      </c>
      <c r="AK19" s="17">
        <f t="shared" si="5"/>
        <v>1</v>
      </c>
      <c r="AL19" s="17">
        <f t="shared" si="6"/>
        <v>1</v>
      </c>
      <c r="AM19" s="18">
        <v>0</v>
      </c>
      <c r="AN19" s="18">
        <v>0</v>
      </c>
      <c r="AO19" s="74">
        <v>0</v>
      </c>
      <c r="AP19" s="74" t="s">
        <v>1471</v>
      </c>
      <c r="AQ19" s="37">
        <v>0</v>
      </c>
      <c r="AR19" s="49">
        <v>0</v>
      </c>
      <c r="AS19" s="23">
        <v>2011</v>
      </c>
      <c r="AT19" s="24">
        <f>IF(AS19="","",VLOOKUP(AS19,ProgramIterations!$D:$E,2,FALSE))</f>
        <v>1</v>
      </c>
      <c r="AU19" s="23"/>
      <c r="AV19" s="24" t="str">
        <f>IF(AU19="","",VLOOKUP(AU19,ProgramIterations!$D:$E,2,FALSE))</f>
        <v/>
      </c>
      <c r="AW19" s="23">
        <v>2012</v>
      </c>
      <c r="AX19" s="24">
        <f>IF(AW19="","",VLOOKUP(AW19,ProgramIterations!$D:$E,2,FALSE))</f>
        <v>2</v>
      </c>
      <c r="AY19" s="23"/>
      <c r="AZ19" s="24" t="str">
        <f>IF(AY19="","",VLOOKUP(AY19,ProgramIterations!$D:$E,2,FALSE))</f>
        <v/>
      </c>
      <c r="BA19" s="23">
        <v>2013</v>
      </c>
      <c r="BB19" s="24">
        <f>IF(BA19="","",VLOOKUP(BA19,ProgramIterations!$D:$E,2,FALSE))</f>
        <v>3</v>
      </c>
      <c r="BC19" s="23"/>
      <c r="BD19" s="24" t="str">
        <f>IF(BC19="","",VLOOKUP(BC19,ProgramIterations!$D:$E,2,FALSE))</f>
        <v/>
      </c>
      <c r="BE19" s="23">
        <v>2014</v>
      </c>
      <c r="BF19" s="24">
        <f>IF(BE19="","",VLOOKUP(BE19,ProgramIterations!$D:$E,2,FALSE))</f>
        <v>4</v>
      </c>
      <c r="BG19" s="23"/>
      <c r="BH19" s="24" t="str">
        <f>IF(BG19="","",VLOOKUP(BG19,ProgramIterations!$D:$E,2,FALSE))</f>
        <v/>
      </c>
      <c r="BI19" s="23">
        <v>2014</v>
      </c>
      <c r="BJ19" s="24">
        <f>IF(BI19="","",VLOOKUP(BI19,ProgramIterations!$D:$E,2,FALSE))</f>
        <v>4</v>
      </c>
      <c r="BK19" s="23"/>
      <c r="BL19" s="24" t="str">
        <f>IF(BK19="","",VLOOKUP(BK19,ProgramIterations!$D:$E,2,FALSE))</f>
        <v/>
      </c>
      <c r="BM19" s="23"/>
      <c r="BN19" s="24" t="str">
        <f>IF(BM19="","",VLOOKUP(BM19,ProgramIterations!$D:$E,2,FALSE))</f>
        <v/>
      </c>
      <c r="BO19" s="23"/>
      <c r="BP19" s="24" t="str">
        <f>IF(BO19="","",VLOOKUP(BO19,ProgramIterations!$D:$E,2,FALSE))</f>
        <v/>
      </c>
      <c r="BQ19" s="23"/>
      <c r="BR19" s="24" t="str">
        <f>IF(BQ19="","",VLOOKUP(BQ19,ProgramIterations!$D:$E,2,FALSE))</f>
        <v/>
      </c>
      <c r="BS19" s="23"/>
      <c r="BT19" s="24" t="str">
        <f>IF(BS19="","",VLOOKUP(BS19,ProgramIterations!$D:$E,2,FALSE))</f>
        <v/>
      </c>
      <c r="BU19" s="23"/>
      <c r="BV19" s="24" t="str">
        <f>IF(BU19="","",VLOOKUP(BU19,ProgramIterations!$D:$E,2,FALSE))</f>
        <v/>
      </c>
      <c r="BW19" s="23"/>
      <c r="BX19" s="24" t="str">
        <f>IF(BW19="","",VLOOKUP(BW19,ProgramIterations!$D:$E,2,FALSE))</f>
        <v/>
      </c>
      <c r="BY19" s="23">
        <v>2014</v>
      </c>
      <c r="BZ19" s="24">
        <f>IF(BY19="","",VLOOKUP(BY19,ProgramIterations!$D:$E,2,FALSE))</f>
        <v>4</v>
      </c>
      <c r="CA19" s="23"/>
      <c r="CB19" s="24" t="str">
        <f>IF(CA19="","",VLOOKUP(CA19,ProgramIterations!$D:$E,2,FALSE))</f>
        <v/>
      </c>
      <c r="CC19" s="23">
        <v>2014</v>
      </c>
      <c r="CD19" s="24">
        <f>IF(CC19="","",VLOOKUP(CC19,ProgramIterations!$D:$E,2,FALSE))</f>
        <v>4</v>
      </c>
      <c r="CE19" s="23"/>
      <c r="CF19" s="24" t="str">
        <f>IF(CE19="","",VLOOKUP(CE19,ProgramIterations!$D:$E,2,FALSE))</f>
        <v/>
      </c>
      <c r="CG19" s="23">
        <v>2014</v>
      </c>
      <c r="CH19" s="24">
        <f>IF(CG19="","",VLOOKUP(CG19,ProgramIterations!$D:$E,2,FALSE))</f>
        <v>4</v>
      </c>
      <c r="CI19" s="23"/>
      <c r="CJ19" s="24" t="str">
        <f>IF(CI19="","",VLOOKUP(CI19,ProgramIterations!$D:$E,2,FALSE))</f>
        <v/>
      </c>
      <c r="CK19" s="23"/>
      <c r="CL19" s="24" t="str">
        <f>IF(CK19="","",VLOOKUP(CK19,ProgramIterations!$D:$E,2,FALSE))</f>
        <v/>
      </c>
      <c r="CM19" s="23"/>
      <c r="CN19" s="24" t="str">
        <f>IF(CM19="","",VLOOKUP(CM19,ProgramIterations!$D:$E,2,FALSE))</f>
        <v/>
      </c>
      <c r="CO19" s="23"/>
      <c r="CP19" s="24" t="str">
        <f>IF(CO19="","",VLOOKUP(CO19,ProgramIterations!$D:$E,2,FALSE))</f>
        <v/>
      </c>
      <c r="CQ19" s="23"/>
      <c r="CR19" s="24" t="str">
        <f>IF(CQ19="","",VLOOKUP(CQ19,ProgramIterations!$D:$E,2,FALSE))</f>
        <v/>
      </c>
      <c r="CS19" s="23"/>
      <c r="CT19" s="24" t="str">
        <f>IF(CS19="","",VLOOKUP(CS19,ProgramIterations!$D:$E,2,FALSE))</f>
        <v/>
      </c>
      <c r="CU19" s="23"/>
      <c r="CV19" s="24" t="str">
        <f>IF(CU19="","",VLOOKUP(CU19,ProgramIterations!$D:$E,2,FALSE))</f>
        <v/>
      </c>
      <c r="CW19" s="23"/>
      <c r="CX19" s="24" t="str">
        <f>IF(CW19="","",VLOOKUP(CW19,ProgramIterations!$D:$E,2,FALSE))</f>
        <v/>
      </c>
      <c r="CY19" s="23"/>
      <c r="CZ19" s="24" t="str">
        <f>IF(CY19="","",VLOOKUP(CY19,ProgramIterations!$D:$E,2,FALSE))</f>
        <v/>
      </c>
      <c r="DA19" s="23"/>
      <c r="DB19" s="24" t="str">
        <f>IF(DA19="","",VLOOKUP(DA19,ProgramIterations!$D:$E,2,FALSE))</f>
        <v/>
      </c>
      <c r="DC19" s="23"/>
      <c r="DD19" s="25" t="str">
        <f>IF(DC19="","",VLOOKUP(DC19,ProgramIterations!$D:$E,2,FALSE))</f>
        <v/>
      </c>
      <c r="DE19" s="64" t="str">
        <f>CONCATENATE("ALTER TABLE dbo.",LEFT(C19,FIND(".",C19)-1)," ADD ",RIGHT(C19,LEN(C19)-FIND(".",C19))," ",VLOOKUP(M19,DataTypes!$A$2:$F$12,6),IF(VLOOKUP(M19,DataTypes!$A$2:$F$12,3)=1,CONCATENATE("(",N19,",",O19,")"),"")," NULL")</f>
        <v>ALTER TABLE dbo.ChampMetricVisitInformation ADD BankfullVolume decimal(10,2) NULL</v>
      </c>
      <c r="DF19" s="56" t="e">
        <f>IF(A19 = "","",#REF! &amp; " SELECT MetricCalcTypeID = "&amp;A19&amp;", EngineID = "&amp;B19&amp;", Name='"&amp;C19&amp;"', DisplayGroupID = "&amp;D19&amp;", DisplayName='"&amp;E19&amp;"', DisplayNameShort = '"&amp;F19&amp;"', PropertyName = '"&amp;G19&amp;"', MethodID = "&amp;IF(H19="","NULL",H19)&amp; ", CalcGroupId = "&amp;IF(I19="","NULL",I19)&amp;", CalcGroupListItemID = " &amp;IF(K19="","NULL",K19)&amp;", Description = "&amp;IF(L19&lt;&gt;"NULL","'"&amp;SUBSTITUTE(L19,"'","''")&amp;"'","NULL")&amp;", DataTypeID = "&amp;M19&amp;",Precision = "&amp;N19&amp;", Scale = "&amp;O19&amp;", Length="&amp;P19&amp;", UOMID = "&amp;Q19&amp;", GlossaryTermID = "&amp;V19&amp;", DisplayOrderID = "&amp;W19&amp;", DomainValueListID = "&amp;AB19&amp;", WidthPixels = "&amp;AC19&amp;", IsDisplayable = "&amp;AD19&amp;", ShowGraphForWatershed= "&amp;AE19&amp;",ShowGraphForProgram="&amp;AF19&amp;",ShowGraphForVisit="&amp;AG19&amp;",IsPrivateInformation="&amp;AM19&amp;", IsCalculated="&amp;AN19&amp;",IsInternal="&amp;AO19&amp;", ExpectedValueMin = "&amp;IF(R19&lt;&gt;"",R19,"NULL")&amp;",  ExpectedValueMax = "&amp;IF(S19&lt;&gt;"",S19,"NULL")&amp;",  AcceptedValueMin = "&amp;IF(T19&lt;&gt;"",T19,"NULL")&amp;",   AcceptedValueMax  = "&amp;IF(U19&lt;&gt;"",U19,"NULL")&amp;", GraphAllowX="&amp;AH19&amp;", GraphAllowY="&amp;AI19&amp;", GraphAllowZ="&amp;AJ19&amp;", MapAllowSize="&amp;AK19&amp;", MapAllowColor = "&amp;AL19&amp;", RbtXpath = "&amp;IF(AP19&lt;&gt;"", "'"&amp;AP19&amp;"'", "NULL")&amp;", RbtIsRequired = "&amp;IF(AP19&lt;&gt;"", AQ19, "NULL")&amp;", MRMetric = "&amp;AR19&amp;
", Protocol1_ID = "&amp;IF(AS19="","NULL",#REF!)&amp;", Protocol1_IterationIDStart = "&amp;IF(AS19="","NULL",AT19)&amp;", Protocol1_IterationIDEnd = "&amp;IF(AU19="","NULL",AV19)&amp;
", Protocol2_ID = "&amp;IF(AW19="","NULL",#REF!)&amp;", Protocol2_IterationIDStart = "&amp;IF(AW19="","NULL",AX19)&amp;", Protocol2_IterationIDEnd = "&amp;IF(AY19="","NULL",AZ19)&amp;
", Protocol3_ID = "&amp;IF(BA19="","NULL",#REF!)&amp;", Protocol3_IterationIDStart = "&amp;IF(BA19="","NULL",BB19)&amp;", Protocol3_IterationIDEnd = "&amp;IF(BC19="","NULL",BD19)&amp;
", Protocol4_ID = "&amp;IF(BE19="","NULL",#REF!)&amp;", Protocol4_IterationIDStart = "&amp;IF(BE19="","NULL",BF19)&amp;", Protocol4_IterationIDEnd = "&amp;IF(BG19="","NULL",BH19)&amp;
", Protocol5_ID = "&amp;IF(BI19="","NULL",#REF!)&amp;", Protocol5_IterationIDStart = "&amp;IF(BI19="","NULL",BJ19)&amp;", Protocol5_IterationIDEnd = "&amp;IF(BK19="","NULL",BL19)&amp;
", Protocol6_ID = "&amp;IF(BM19="","NULL",#REF!)&amp;", Protocol6_IterationIDStart = "&amp;IF(BM19="","NULL",BN19)&amp;", Protocol6_IterationIDEnd = "&amp;IF(BO19="","NULL",BP19)&amp;
", Protocol7_ID = "&amp;IF(BQ19="","NULL",#REF!)&amp;", Protocol7_IterationIDStart = "&amp;IF(BQ19="","NULL",BR19)&amp;", Protocol7_IterationIDEnd = "&amp;IF(BS19="","NULL",BT19)&amp;
", Protocol8_ID = "&amp;IF(BU19="","NULL",#REF!)&amp;", Protocol8_IterationIDStart = "&amp;IF(BU19="","NULL",BV19)&amp;", Protocol8_IterationIDEnd = "&amp;IF(BW19="","NULL",BX19)&amp;
", Protocol9_ID = "&amp;IF(BY19="","NULL",#REF!)&amp;", Protocol9_IterationIDStart = "&amp;IF(BY19="","NULL",BZ19)&amp;", Protocol9_IterationIDEnd = "&amp;IF(CA19="","NULL",CB19)&amp;
", Protocol10_ID = "&amp;IF(CC19="","NULL",#REF!)&amp;", Protocol10_IterationIDStart = "&amp;IF(CC19="","NULL",CD19)&amp;", Protocol10_IterationIDEnd = "&amp;IF(CE19="","NULL",CF19)&amp;
", Protocol11_ID = "&amp;IF(CG19="","NULL",#REF!)&amp;", Protocol11_IterationIDStart = "&amp;IF(CG19="","NULL",CH19)&amp;", Protocol11_IterationIDEnd = "&amp;IF(CI19="","NULL",CJ19)&amp;
", Protocol12_ID = "&amp;IF(CK19="","NULL",#REF!)&amp;", Protocol12_IterationIDStart = "&amp;IF(CK19="","NULL",CL19)&amp;", Protocol12_IterationIDEnd = "&amp;IF(CM19="","NULL",CN19)&amp;
", Protocol13_ID = "&amp;IF(CO19="","NULL",#REF!)&amp;", Protocol13_IterationIDStart = "&amp;IF(CO19="","NULL",CP19)&amp;", Protocol13_IterationIDEnd = "&amp;IF(CQ19="","NULL",CR19)&amp;
", Protocol14_ID = "&amp;IF(CS19="","NULL",#REF!)&amp;", Protocol14_IterationIDStart = "&amp;IF(CS19="","NULL",CT19)&amp;", Protocol14_IterationIDEnd = "&amp;IF(CU19="","NULL",CV19)&amp;
", Protocol15_ID = "&amp;IF(CW19="","NULL",#REF!)&amp;", Protocol15_IterationIDStart = "&amp;IF(CW19="","NULL",CX19)&amp;", Protocol15_IterationIDEnd = "&amp;IF(CY19="","NULL",CZ19)&amp;
", Protocol16_ID = "&amp;IF(DA19="","NULL",#REF!)&amp;", Protocol16_IterationIDStart = "&amp;IF(DA19="","NULL",DB19)&amp;", Protocol16_IterationIDEnd = "&amp;IF(DC19="","NULL",DD19))</f>
        <v>#REF!</v>
      </c>
    </row>
    <row r="20" spans="1:110" x14ac:dyDescent="0.4">
      <c r="A20" s="18">
        <v>5</v>
      </c>
      <c r="B20" s="18">
        <v>1</v>
      </c>
      <c r="C20" s="34" t="s">
        <v>53</v>
      </c>
      <c r="D20" s="18">
        <v>1</v>
      </c>
      <c r="E20" s="74" t="s">
        <v>816</v>
      </c>
      <c r="F20" s="74" t="s">
        <v>817</v>
      </c>
      <c r="G20" s="9" t="s">
        <v>4</v>
      </c>
      <c r="I20" s="44"/>
      <c r="J20" s="47" t="str">
        <f>IF(I20="","",VLOOKUP(I20,MetricCalcGroups!A:D,3, FALSE))</f>
        <v/>
      </c>
      <c r="L20" s="9" t="s">
        <v>78</v>
      </c>
      <c r="M20" s="18">
        <v>3</v>
      </c>
      <c r="N20" s="18">
        <v>10</v>
      </c>
      <c r="O20" s="18">
        <v>2</v>
      </c>
      <c r="P20" s="18" t="s">
        <v>78</v>
      </c>
      <c r="Q20" s="18">
        <v>1</v>
      </c>
      <c r="R20" s="75">
        <v>1</v>
      </c>
      <c r="S20" s="75">
        <v>25</v>
      </c>
      <c r="T20" s="75">
        <v>0</v>
      </c>
      <c r="U20" s="75">
        <v>35</v>
      </c>
      <c r="V20" s="78">
        <v>110</v>
      </c>
      <c r="W20" s="18">
        <v>110</v>
      </c>
      <c r="X20" s="15">
        <v>2011</v>
      </c>
      <c r="Y20" s="16">
        <f>IF(X20&lt;&gt;"",VLOOKUP(X20,ProgramIterations!D:E,2,FALSE),"NULL")</f>
        <v>1</v>
      </c>
      <c r="Z20" s="15"/>
      <c r="AA20" s="16" t="str">
        <f>IF(Z20&lt;&gt;"",VLOOKUP(Z20,ProgramIterations!D:E,2,FALSE),"NULL")</f>
        <v>NULL</v>
      </c>
      <c r="AB20" s="9" t="s">
        <v>78</v>
      </c>
      <c r="AC20" s="9">
        <v>75</v>
      </c>
      <c r="AD20" s="36">
        <v>1</v>
      </c>
      <c r="AE20" s="9">
        <v>1</v>
      </c>
      <c r="AF20" s="9">
        <v>1</v>
      </c>
      <c r="AG20" s="9">
        <v>0</v>
      </c>
      <c r="AH20" s="52">
        <v>1</v>
      </c>
      <c r="AI20" s="17">
        <f t="shared" si="7"/>
        <v>1</v>
      </c>
      <c r="AJ20" s="18">
        <v>0</v>
      </c>
      <c r="AK20" s="17">
        <f t="shared" si="5"/>
        <v>1</v>
      </c>
      <c r="AL20" s="17">
        <f t="shared" si="6"/>
        <v>1</v>
      </c>
      <c r="AM20" s="18">
        <v>0</v>
      </c>
      <c r="AN20" s="18">
        <v>0</v>
      </c>
      <c r="AO20" s="74">
        <v>1</v>
      </c>
      <c r="AP20" s="74" t="s">
        <v>1457</v>
      </c>
      <c r="AQ20" s="37">
        <v>0</v>
      </c>
      <c r="AR20" s="49">
        <v>0</v>
      </c>
      <c r="AS20" s="23">
        <v>2011</v>
      </c>
      <c r="AT20" s="24">
        <f>IF(AS20="","",VLOOKUP(AS20,ProgramIterations!$D:$E,2,FALSE))</f>
        <v>1</v>
      </c>
      <c r="AU20" s="23"/>
      <c r="AV20" s="24" t="str">
        <f>IF(AU20="","",VLOOKUP(AU20,ProgramIterations!$D:$E,2,FALSE))</f>
        <v/>
      </c>
      <c r="AW20" s="23">
        <v>2012</v>
      </c>
      <c r="AX20" s="24">
        <f>IF(AW20="","",VLOOKUP(AW20,ProgramIterations!$D:$E,2,FALSE))</f>
        <v>2</v>
      </c>
      <c r="AY20" s="23"/>
      <c r="AZ20" s="24" t="str">
        <f>IF(AY20="","",VLOOKUP(AY20,ProgramIterations!$D:$E,2,FALSE))</f>
        <v/>
      </c>
      <c r="BA20" s="23">
        <v>2013</v>
      </c>
      <c r="BB20" s="24">
        <f>IF(BA20="","",VLOOKUP(BA20,ProgramIterations!$D:$E,2,FALSE))</f>
        <v>3</v>
      </c>
      <c r="BC20" s="23"/>
      <c r="BD20" s="24" t="str">
        <f>IF(BC20="","",VLOOKUP(BC20,ProgramIterations!$D:$E,2,FALSE))</f>
        <v/>
      </c>
      <c r="BE20" s="23">
        <v>2014</v>
      </c>
      <c r="BF20" s="24">
        <f>IF(BE20="","",VLOOKUP(BE20,ProgramIterations!$D:$E,2,FALSE))</f>
        <v>4</v>
      </c>
      <c r="BG20" s="23"/>
      <c r="BH20" s="24" t="str">
        <f>IF(BG20="","",VLOOKUP(BG20,ProgramIterations!$D:$E,2,FALSE))</f>
        <v/>
      </c>
      <c r="BI20" s="23">
        <v>2014</v>
      </c>
      <c r="BJ20" s="24">
        <f>IF(BI20="","",VLOOKUP(BI20,ProgramIterations!$D:$E,2,FALSE))</f>
        <v>4</v>
      </c>
      <c r="BK20" s="23"/>
      <c r="BL20" s="24" t="str">
        <f>IF(BK20="","",VLOOKUP(BK20,ProgramIterations!$D:$E,2,FALSE))</f>
        <v/>
      </c>
      <c r="BM20" s="23"/>
      <c r="BN20" s="24" t="str">
        <f>IF(BM20="","",VLOOKUP(BM20,ProgramIterations!$D:$E,2,FALSE))</f>
        <v/>
      </c>
      <c r="BO20" s="23"/>
      <c r="BP20" s="24" t="str">
        <f>IF(BO20="","",VLOOKUP(BO20,ProgramIterations!$D:$E,2,FALSE))</f>
        <v/>
      </c>
      <c r="BQ20" s="23"/>
      <c r="BR20" s="24" t="str">
        <f>IF(BQ20="","",VLOOKUP(BQ20,ProgramIterations!$D:$E,2,FALSE))</f>
        <v/>
      </c>
      <c r="BS20" s="23"/>
      <c r="BT20" s="24" t="str">
        <f>IF(BS20="","",VLOOKUP(BS20,ProgramIterations!$D:$E,2,FALSE))</f>
        <v/>
      </c>
      <c r="BU20" s="23"/>
      <c r="BV20" s="24" t="str">
        <f>IF(BU20="","",VLOOKUP(BU20,ProgramIterations!$D:$E,2,FALSE))</f>
        <v/>
      </c>
      <c r="BW20" s="23"/>
      <c r="BX20" s="24" t="str">
        <f>IF(BW20="","",VLOOKUP(BW20,ProgramIterations!$D:$E,2,FALSE))</f>
        <v/>
      </c>
      <c r="BY20" s="23">
        <v>2014</v>
      </c>
      <c r="BZ20" s="24">
        <f>IF(BY20="","",VLOOKUP(BY20,ProgramIterations!$D:$E,2,FALSE))</f>
        <v>4</v>
      </c>
      <c r="CA20" s="23"/>
      <c r="CB20" s="24" t="str">
        <f>IF(CA20="","",VLOOKUP(CA20,ProgramIterations!$D:$E,2,FALSE))</f>
        <v/>
      </c>
      <c r="CC20" s="23">
        <v>2014</v>
      </c>
      <c r="CD20" s="24">
        <f>IF(CC20="","",VLOOKUP(CC20,ProgramIterations!$D:$E,2,FALSE))</f>
        <v>4</v>
      </c>
      <c r="CE20" s="23"/>
      <c r="CF20" s="24" t="str">
        <f>IF(CE20="","",VLOOKUP(CE20,ProgramIterations!$D:$E,2,FALSE))</f>
        <v/>
      </c>
      <c r="CG20" s="23">
        <v>2014</v>
      </c>
      <c r="CH20" s="24">
        <f>IF(CG20="","",VLOOKUP(CG20,ProgramIterations!$D:$E,2,FALSE))</f>
        <v>4</v>
      </c>
      <c r="CI20" s="23"/>
      <c r="CJ20" s="24" t="str">
        <f>IF(CI20="","",VLOOKUP(CI20,ProgramIterations!$D:$E,2,FALSE))</f>
        <v/>
      </c>
      <c r="CK20" s="23"/>
      <c r="CL20" s="24" t="str">
        <f>IF(CK20="","",VLOOKUP(CK20,ProgramIterations!$D:$E,2,FALSE))</f>
        <v/>
      </c>
      <c r="CM20" s="23"/>
      <c r="CN20" s="24" t="str">
        <f>IF(CM20="","",VLOOKUP(CM20,ProgramIterations!$D:$E,2,FALSE))</f>
        <v/>
      </c>
      <c r="CO20" s="23"/>
      <c r="CP20" s="24" t="str">
        <f>IF(CO20="","",VLOOKUP(CO20,ProgramIterations!$D:$E,2,FALSE))</f>
        <v/>
      </c>
      <c r="CQ20" s="23"/>
      <c r="CR20" s="24" t="str">
        <f>IF(CQ20="","",VLOOKUP(CQ20,ProgramIterations!$D:$E,2,FALSE))</f>
        <v/>
      </c>
      <c r="CS20" s="23"/>
      <c r="CT20" s="24" t="str">
        <f>IF(CS20="","",VLOOKUP(CS20,ProgramIterations!$D:$E,2,FALSE))</f>
        <v/>
      </c>
      <c r="CU20" s="23"/>
      <c r="CV20" s="24" t="str">
        <f>IF(CU20="","",VLOOKUP(CU20,ProgramIterations!$D:$E,2,FALSE))</f>
        <v/>
      </c>
      <c r="CW20" s="23"/>
      <c r="CX20" s="24" t="str">
        <f>IF(CW20="","",VLOOKUP(CW20,ProgramIterations!$D:$E,2,FALSE))</f>
        <v/>
      </c>
      <c r="CY20" s="23"/>
      <c r="CZ20" s="24" t="str">
        <f>IF(CY20="","",VLOOKUP(CY20,ProgramIterations!$D:$E,2,FALSE))</f>
        <v/>
      </c>
      <c r="DA20" s="23"/>
      <c r="DB20" s="24" t="str">
        <f>IF(DA20="","",VLOOKUP(DA20,ProgramIterations!$D:$E,2,FALSE))</f>
        <v/>
      </c>
      <c r="DC20" s="23"/>
      <c r="DD20" s="25" t="str">
        <f>IF(DC20="","",VLOOKUP(DC20,ProgramIterations!$D:$E,2,FALSE))</f>
        <v/>
      </c>
      <c r="DE20" s="64" t="str">
        <f>CONCATENATE("ALTER TABLE dbo.",LEFT(C20,FIND(".",C20)-1)," ADD ",RIGHT(C20,LEN(C20)-FIND(".",C20))," ",VLOOKUP(M20,DataTypes!$A$2:$F$12,6),IF(VLOOKUP(M20,DataTypes!$A$2:$F$12,3)=1,CONCATENATE("(",N20,",",O20,")"),"")," NULL")</f>
        <v>ALTER TABLE dbo.ChampMetricVisitInformation ADD IntegratedWettedWidth decimal(10,2) NULL</v>
      </c>
      <c r="DF20" s="56" t="e">
        <f>IF(A20 = "","",#REF! &amp; " SELECT MetricCalcTypeID = "&amp;A20&amp;", EngineID = "&amp;B20&amp;", Name='"&amp;C20&amp;"', DisplayGroupID = "&amp;D20&amp;", DisplayName='"&amp;E20&amp;"', DisplayNameShort = '"&amp;F20&amp;"', PropertyName = '"&amp;G20&amp;"', MethodID = "&amp;IF(H20="","NULL",H20)&amp; ", CalcGroupId = "&amp;IF(I20="","NULL",I20)&amp;", CalcGroupListItemID = " &amp;IF(K20="","NULL",K20)&amp;", Description = "&amp;IF(L20&lt;&gt;"NULL","'"&amp;SUBSTITUTE(L20,"'","''")&amp;"'","NULL")&amp;", DataTypeID = "&amp;M20&amp;",Precision = "&amp;N20&amp;", Scale = "&amp;O20&amp;", Length="&amp;P20&amp;", UOMID = "&amp;Q20&amp;", GlossaryTermID = "&amp;V20&amp;", DisplayOrderID = "&amp;W20&amp;", DomainValueListID = "&amp;AB20&amp;", WidthPixels = "&amp;AC20&amp;", IsDisplayable = "&amp;AD20&amp;", ShowGraphForWatershed= "&amp;AE20&amp;",ShowGraphForProgram="&amp;AF20&amp;",ShowGraphForVisit="&amp;AG20&amp;",IsPrivateInformation="&amp;AM20&amp;", IsCalculated="&amp;AN20&amp;",IsInternal="&amp;AO20&amp;", ExpectedValueMin = "&amp;IF(R20&lt;&gt;"",R20,"NULL")&amp;",  ExpectedValueMax = "&amp;IF(S20&lt;&gt;"",S20,"NULL")&amp;",  AcceptedValueMin = "&amp;IF(T20&lt;&gt;"",T20,"NULL")&amp;",   AcceptedValueMax  = "&amp;IF(U20&lt;&gt;"",U20,"NULL")&amp;", GraphAllowX="&amp;AH20&amp;", GraphAllowY="&amp;AI20&amp;", GraphAllowZ="&amp;AJ20&amp;", MapAllowSize="&amp;AK20&amp;", MapAllowColor = "&amp;AL20&amp;", RbtXpath = "&amp;IF(AP20&lt;&gt;"", "'"&amp;AP20&amp;"'", "NULL")&amp;", RbtIsRequired = "&amp;IF(AP20&lt;&gt;"", AQ20, "NULL")&amp;", MRMetric = "&amp;AR20&amp;
", Protocol1_ID = "&amp;IF(AS20="","NULL",#REF!)&amp;", Protocol1_IterationIDStart = "&amp;IF(AS20="","NULL",AT20)&amp;", Protocol1_IterationIDEnd = "&amp;IF(AU20="","NULL",AV20)&amp;
", Protocol2_ID = "&amp;IF(AW20="","NULL",#REF!)&amp;", Protocol2_IterationIDStart = "&amp;IF(AW20="","NULL",AX20)&amp;", Protocol2_IterationIDEnd = "&amp;IF(AY20="","NULL",AZ20)&amp;
", Protocol3_ID = "&amp;IF(BA20="","NULL",#REF!)&amp;", Protocol3_IterationIDStart = "&amp;IF(BA20="","NULL",BB20)&amp;", Protocol3_IterationIDEnd = "&amp;IF(BC20="","NULL",BD20)&amp;
", Protocol4_ID = "&amp;IF(BE20="","NULL",#REF!)&amp;", Protocol4_IterationIDStart = "&amp;IF(BE20="","NULL",BF20)&amp;", Protocol4_IterationIDEnd = "&amp;IF(BG20="","NULL",BH20)&amp;
", Protocol5_ID = "&amp;IF(BI20="","NULL",#REF!)&amp;", Protocol5_IterationIDStart = "&amp;IF(BI20="","NULL",BJ20)&amp;", Protocol5_IterationIDEnd = "&amp;IF(BK20="","NULL",BL20)&amp;
", Protocol6_ID = "&amp;IF(BM20="","NULL",#REF!)&amp;", Protocol6_IterationIDStart = "&amp;IF(BM20="","NULL",BN20)&amp;", Protocol6_IterationIDEnd = "&amp;IF(BO20="","NULL",BP20)&amp;
", Protocol7_ID = "&amp;IF(BQ20="","NULL",#REF!)&amp;", Protocol7_IterationIDStart = "&amp;IF(BQ20="","NULL",BR20)&amp;", Protocol7_IterationIDEnd = "&amp;IF(BS20="","NULL",BT20)&amp;
", Protocol8_ID = "&amp;IF(BU20="","NULL",#REF!)&amp;", Protocol8_IterationIDStart = "&amp;IF(BU20="","NULL",BV20)&amp;", Protocol8_IterationIDEnd = "&amp;IF(BW20="","NULL",BX20)&amp;
", Protocol9_ID = "&amp;IF(BY20="","NULL",#REF!)&amp;", Protocol9_IterationIDStart = "&amp;IF(BY20="","NULL",BZ20)&amp;", Protocol9_IterationIDEnd = "&amp;IF(CA20="","NULL",CB20)&amp;
", Protocol10_ID = "&amp;IF(CC20="","NULL",#REF!)&amp;", Protocol10_IterationIDStart = "&amp;IF(CC20="","NULL",CD20)&amp;", Protocol10_IterationIDEnd = "&amp;IF(CE20="","NULL",CF20)&amp;
", Protocol11_ID = "&amp;IF(CG20="","NULL",#REF!)&amp;", Protocol11_IterationIDStart = "&amp;IF(CG20="","NULL",CH20)&amp;", Protocol11_IterationIDEnd = "&amp;IF(CI20="","NULL",CJ20)&amp;
", Protocol12_ID = "&amp;IF(CK20="","NULL",#REF!)&amp;", Protocol12_IterationIDStart = "&amp;IF(CK20="","NULL",CL20)&amp;", Protocol12_IterationIDEnd = "&amp;IF(CM20="","NULL",CN20)&amp;
", Protocol13_ID = "&amp;IF(CO20="","NULL",#REF!)&amp;", Protocol13_IterationIDStart = "&amp;IF(CO20="","NULL",CP20)&amp;", Protocol13_IterationIDEnd = "&amp;IF(CQ20="","NULL",CR20)&amp;
", Protocol14_ID = "&amp;IF(CS20="","NULL",#REF!)&amp;", Protocol14_IterationIDStart = "&amp;IF(CS20="","NULL",CT20)&amp;", Protocol14_IterationIDEnd = "&amp;IF(CU20="","NULL",CV20)&amp;
", Protocol15_ID = "&amp;IF(CW20="","NULL",#REF!)&amp;", Protocol15_IterationIDStart = "&amp;IF(CW20="","NULL",CX20)&amp;", Protocol15_IterationIDEnd = "&amp;IF(CY20="","NULL",CZ20)&amp;
", Protocol16_ID = "&amp;IF(DA20="","NULL",#REF!)&amp;", Protocol16_IterationIDStart = "&amp;IF(DA20="","NULL",DB20)&amp;", Protocol16_IterationIDEnd = "&amp;IF(DC20="","NULL",DD20))</f>
        <v>#REF!</v>
      </c>
    </row>
    <row r="21" spans="1:110" x14ac:dyDescent="0.4">
      <c r="A21" s="39">
        <v>431</v>
      </c>
      <c r="B21" s="39">
        <v>1</v>
      </c>
      <c r="C21" s="57" t="str">
        <f>"ChampMetricVisitInformation." &amp; G21</f>
        <v>ChampMetricVisitInformation.StandardDeviationoftheDetrendedDEM</v>
      </c>
      <c r="D21" s="18">
        <v>1</v>
      </c>
      <c r="E21" s="74" t="s">
        <v>1169</v>
      </c>
      <c r="F21" s="74" t="s">
        <v>1170</v>
      </c>
      <c r="G21" s="19" t="s">
        <v>666</v>
      </c>
      <c r="H21" s="19"/>
      <c r="I21" s="45"/>
      <c r="J21" s="47" t="str">
        <f>IF(I21="","",VLOOKUP(I21,MetricCalcGroups!A:D,3, FALSE))</f>
        <v/>
      </c>
      <c r="L21" s="9" t="s">
        <v>78</v>
      </c>
      <c r="M21" s="18">
        <v>3</v>
      </c>
      <c r="N21" s="18">
        <v>10</v>
      </c>
      <c r="O21" s="18">
        <v>2</v>
      </c>
      <c r="P21" s="18" t="s">
        <v>78</v>
      </c>
      <c r="Q21" s="18">
        <v>1</v>
      </c>
      <c r="R21" s="75">
        <v>0.25</v>
      </c>
      <c r="S21" s="75">
        <v>2.5</v>
      </c>
      <c r="T21" s="75">
        <v>0</v>
      </c>
      <c r="U21" s="75">
        <v>4</v>
      </c>
      <c r="V21" s="78">
        <v>108</v>
      </c>
      <c r="W21" s="18">
        <v>120</v>
      </c>
      <c r="X21" s="15">
        <v>2011</v>
      </c>
      <c r="Y21" s="16">
        <f>IF(X21&lt;&gt;"",VLOOKUP(X21,ProgramIterations!D:E,2,FALSE),"NULL")</f>
        <v>1</v>
      </c>
      <c r="Z21" s="15"/>
      <c r="AA21" s="16" t="str">
        <f>IF(Z21&lt;&gt;"",VLOOKUP(Z21,ProgramIterations!D:E,2,FALSE),"NULL")</f>
        <v>NULL</v>
      </c>
      <c r="AB21" s="9" t="s">
        <v>78</v>
      </c>
      <c r="AC21" s="9">
        <v>75</v>
      </c>
      <c r="AD21" s="36">
        <v>1</v>
      </c>
      <c r="AE21" s="9">
        <v>1</v>
      </c>
      <c r="AF21" s="9">
        <v>1</v>
      </c>
      <c r="AG21" s="9">
        <v>0</v>
      </c>
      <c r="AH21" s="52">
        <v>0</v>
      </c>
      <c r="AI21" s="17">
        <f t="shared" si="7"/>
        <v>1</v>
      </c>
      <c r="AJ21" s="18">
        <v>0</v>
      </c>
      <c r="AK21" s="17">
        <f t="shared" si="5"/>
        <v>1</v>
      </c>
      <c r="AL21" s="17">
        <f t="shared" si="6"/>
        <v>1</v>
      </c>
      <c r="AM21" s="18">
        <v>0</v>
      </c>
      <c r="AN21" s="18">
        <v>0</v>
      </c>
      <c r="AO21" s="74">
        <v>1</v>
      </c>
      <c r="AP21" s="40" t="s">
        <v>1468</v>
      </c>
      <c r="AQ21" s="37">
        <v>0</v>
      </c>
      <c r="AR21" s="49">
        <v>0</v>
      </c>
      <c r="AS21" s="23">
        <v>2011</v>
      </c>
      <c r="AT21" s="24">
        <f>IF(AS21="","",VLOOKUP(AS21,ProgramIterations!$D:$E,2,FALSE))</f>
        <v>1</v>
      </c>
      <c r="AU21" s="23"/>
      <c r="AV21" s="24" t="str">
        <f>IF(AU21="","",VLOOKUP(AU21,ProgramIterations!$D:$E,2,FALSE))</f>
        <v/>
      </c>
      <c r="AW21" s="23">
        <v>2012</v>
      </c>
      <c r="AX21" s="24">
        <f>IF(AW21="","",VLOOKUP(AW21,ProgramIterations!$D:$E,2,FALSE))</f>
        <v>2</v>
      </c>
      <c r="AY21" s="23"/>
      <c r="AZ21" s="24" t="str">
        <f>IF(AY21="","",VLOOKUP(AY21,ProgramIterations!$D:$E,2,FALSE))</f>
        <v/>
      </c>
      <c r="BA21" s="23">
        <v>2013</v>
      </c>
      <c r="BB21" s="24">
        <f>IF(BA21="","",VLOOKUP(BA21,ProgramIterations!$D:$E,2,FALSE))</f>
        <v>3</v>
      </c>
      <c r="BC21" s="23"/>
      <c r="BD21" s="24" t="str">
        <f>IF(BC21="","",VLOOKUP(BC21,ProgramIterations!$D:$E,2,FALSE))</f>
        <v/>
      </c>
      <c r="BE21" s="23">
        <v>2014</v>
      </c>
      <c r="BF21" s="24">
        <f>IF(BE21="","",VLOOKUP(BE21,ProgramIterations!$D:$E,2,FALSE))</f>
        <v>4</v>
      </c>
      <c r="BG21" s="23"/>
      <c r="BH21" s="24" t="str">
        <f>IF(BG21="","",VLOOKUP(BG21,ProgramIterations!$D:$E,2,FALSE))</f>
        <v/>
      </c>
      <c r="BI21" s="23">
        <v>2014</v>
      </c>
      <c r="BJ21" s="24">
        <f>IF(BI21="","",VLOOKUP(BI21,ProgramIterations!$D:$E,2,FALSE))</f>
        <v>4</v>
      </c>
      <c r="BK21" s="23"/>
      <c r="BL21" s="24" t="str">
        <f>IF(BK21="","",VLOOKUP(BK21,ProgramIterations!$D:$E,2,FALSE))</f>
        <v/>
      </c>
      <c r="BM21" s="23"/>
      <c r="BN21" s="24" t="str">
        <f>IF(BM21="","",VLOOKUP(BM21,ProgramIterations!$D:$E,2,FALSE))</f>
        <v/>
      </c>
      <c r="BO21" s="23"/>
      <c r="BP21" s="24" t="str">
        <f>IF(BO21="","",VLOOKUP(BO21,ProgramIterations!$D:$E,2,FALSE))</f>
        <v/>
      </c>
      <c r="BQ21" s="23"/>
      <c r="BR21" s="24" t="str">
        <f>IF(BQ21="","",VLOOKUP(BQ21,ProgramIterations!$D:$E,2,FALSE))</f>
        <v/>
      </c>
      <c r="BS21" s="23"/>
      <c r="BT21" s="24" t="str">
        <f>IF(BS21="","",VLOOKUP(BS21,ProgramIterations!$D:$E,2,FALSE))</f>
        <v/>
      </c>
      <c r="BU21" s="23"/>
      <c r="BV21" s="24" t="str">
        <f>IF(BU21="","",VLOOKUP(BU21,ProgramIterations!$D:$E,2,FALSE))</f>
        <v/>
      </c>
      <c r="BW21" s="23"/>
      <c r="BX21" s="24" t="str">
        <f>IF(BW21="","",VLOOKUP(BW21,ProgramIterations!$D:$E,2,FALSE))</f>
        <v/>
      </c>
      <c r="BY21" s="23">
        <v>2014</v>
      </c>
      <c r="BZ21" s="24">
        <f>IF(BY21="","",VLOOKUP(BY21,ProgramIterations!$D:$E,2,FALSE))</f>
        <v>4</v>
      </c>
      <c r="CA21" s="23"/>
      <c r="CB21" s="24" t="str">
        <f>IF(CA21="","",VLOOKUP(CA21,ProgramIterations!$D:$E,2,FALSE))</f>
        <v/>
      </c>
      <c r="CC21" s="23">
        <v>2014</v>
      </c>
      <c r="CD21" s="24">
        <f>IF(CC21="","",VLOOKUP(CC21,ProgramIterations!$D:$E,2,FALSE))</f>
        <v>4</v>
      </c>
      <c r="CE21" s="23"/>
      <c r="CF21" s="24" t="str">
        <f>IF(CE21="","",VLOOKUP(CE21,ProgramIterations!$D:$E,2,FALSE))</f>
        <v/>
      </c>
      <c r="CG21" s="23">
        <v>2014</v>
      </c>
      <c r="CH21" s="24">
        <f>IF(CG21="","",VLOOKUP(CG21,ProgramIterations!$D:$E,2,FALSE))</f>
        <v>4</v>
      </c>
      <c r="CI21" s="23"/>
      <c r="CJ21" s="24" t="str">
        <f>IF(CI21="","",VLOOKUP(CI21,ProgramIterations!$D:$E,2,FALSE))</f>
        <v/>
      </c>
      <c r="CK21" s="23"/>
      <c r="CL21" s="24" t="str">
        <f>IF(CK21="","",VLOOKUP(CK21,ProgramIterations!$D:$E,2,FALSE))</f>
        <v/>
      </c>
      <c r="CM21" s="23"/>
      <c r="CN21" s="24" t="str">
        <f>IF(CM21="","",VLOOKUP(CM21,ProgramIterations!$D:$E,2,FALSE))</f>
        <v/>
      </c>
      <c r="CO21" s="23"/>
      <c r="CP21" s="24" t="str">
        <f>IF(CO21="","",VLOOKUP(CO21,ProgramIterations!$D:$E,2,FALSE))</f>
        <v/>
      </c>
      <c r="CQ21" s="23"/>
      <c r="CR21" s="24" t="str">
        <f>IF(CQ21="","",VLOOKUP(CQ21,ProgramIterations!$D:$E,2,FALSE))</f>
        <v/>
      </c>
      <c r="CS21" s="23"/>
      <c r="CT21" s="24" t="str">
        <f>IF(CS21="","",VLOOKUP(CS21,ProgramIterations!$D:$E,2,FALSE))</f>
        <v/>
      </c>
      <c r="CU21" s="23"/>
      <c r="CV21" s="24" t="str">
        <f>IF(CU21="","",VLOOKUP(CU21,ProgramIterations!$D:$E,2,FALSE))</f>
        <v/>
      </c>
      <c r="CW21" s="23"/>
      <c r="CX21" s="24" t="str">
        <f>IF(CW21="","",VLOOKUP(CW21,ProgramIterations!$D:$E,2,FALSE))</f>
        <v/>
      </c>
      <c r="CY21" s="23"/>
      <c r="CZ21" s="24" t="str">
        <f>IF(CY21="","",VLOOKUP(CY21,ProgramIterations!$D:$E,2,FALSE))</f>
        <v/>
      </c>
      <c r="DA21" s="23"/>
      <c r="DB21" s="24" t="str">
        <f>IF(DA21="","",VLOOKUP(DA21,ProgramIterations!$D:$E,2,FALSE))</f>
        <v/>
      </c>
      <c r="DC21" s="23"/>
      <c r="DD21" s="25" t="str">
        <f>IF(DC21="","",VLOOKUP(DC21,ProgramIterations!$D:$E,2,FALSE))</f>
        <v/>
      </c>
      <c r="DE21" s="64" t="str">
        <f>CONCATENATE("ALTER TABLE dbo.",LEFT(C21,FIND(".",C21)-1)," ADD ",RIGHT(C21,LEN(C21)-FIND(".",C21))," ",VLOOKUP(M21,DataTypes!$A$2:$F$12,6),IF(VLOOKUP(M21,DataTypes!$A$2:$F$12,3)=1,CONCATENATE("(",N21,",",O21,")"),"")," NULL")</f>
        <v>ALTER TABLE dbo.ChampMetricVisitInformation ADD StandardDeviationoftheDetrendedDEM decimal(10,2) NULL</v>
      </c>
      <c r="DF21" s="56" t="e">
        <f>IF(A21 = "","",#REF! &amp; " SELECT MetricCalcTypeID = "&amp;A21&amp;", EngineID = "&amp;B21&amp;", Name='"&amp;C21&amp;"', DisplayGroupID = "&amp;D21&amp;", DisplayName='"&amp;E21&amp;"', DisplayNameShort = '"&amp;F21&amp;"', PropertyName = '"&amp;G21&amp;"', MethodID = "&amp;IF(H21="","NULL",H21)&amp; ", CalcGroupId = "&amp;IF(I21="","NULL",I21)&amp;", CalcGroupListItemID = " &amp;IF(K21="","NULL",K21)&amp;", Description = "&amp;IF(L21&lt;&gt;"NULL","'"&amp;SUBSTITUTE(L21,"'","''")&amp;"'","NULL")&amp;", DataTypeID = "&amp;M21&amp;",Precision = "&amp;N21&amp;", Scale = "&amp;O21&amp;", Length="&amp;P21&amp;", UOMID = "&amp;Q21&amp;", GlossaryTermID = "&amp;V21&amp;", DisplayOrderID = "&amp;W21&amp;", DomainValueListID = "&amp;AB21&amp;", WidthPixels = "&amp;AC21&amp;", IsDisplayable = "&amp;AD21&amp;", ShowGraphForWatershed= "&amp;AE21&amp;",ShowGraphForProgram="&amp;AF21&amp;",ShowGraphForVisit="&amp;AG21&amp;",IsPrivateInformation="&amp;AM21&amp;", IsCalculated="&amp;AN21&amp;",IsInternal="&amp;AO21&amp;", ExpectedValueMin = "&amp;IF(R21&lt;&gt;"",R21,"NULL")&amp;",  ExpectedValueMax = "&amp;IF(S21&lt;&gt;"",S21,"NULL")&amp;",  AcceptedValueMin = "&amp;IF(T21&lt;&gt;"",T21,"NULL")&amp;",   AcceptedValueMax  = "&amp;IF(U21&lt;&gt;"",U21,"NULL")&amp;", GraphAllowX="&amp;AH21&amp;", GraphAllowY="&amp;AI21&amp;", GraphAllowZ="&amp;AJ21&amp;", MapAllowSize="&amp;AK21&amp;", MapAllowColor = "&amp;AL21&amp;", RbtXpath = "&amp;IF(AP21&lt;&gt;"", "'"&amp;AP21&amp;"'", "NULL")&amp;", RbtIsRequired = "&amp;IF(AP21&lt;&gt;"", AQ21, "NULL")&amp;", MRMetric = "&amp;AR21&amp;
", Protocol1_ID = "&amp;IF(AS21="","NULL",#REF!)&amp;", Protocol1_IterationIDStart = "&amp;IF(AS21="","NULL",AT21)&amp;", Protocol1_IterationIDEnd = "&amp;IF(AU21="","NULL",AV21)&amp;
", Protocol2_ID = "&amp;IF(AW21="","NULL",#REF!)&amp;", Protocol2_IterationIDStart = "&amp;IF(AW21="","NULL",AX21)&amp;", Protocol2_IterationIDEnd = "&amp;IF(AY21="","NULL",AZ21)&amp;
", Protocol3_ID = "&amp;IF(BA21="","NULL",#REF!)&amp;", Protocol3_IterationIDStart = "&amp;IF(BA21="","NULL",BB21)&amp;", Protocol3_IterationIDEnd = "&amp;IF(BC21="","NULL",BD21)&amp;
", Protocol4_ID = "&amp;IF(BE21="","NULL",#REF!)&amp;", Protocol4_IterationIDStart = "&amp;IF(BE21="","NULL",BF21)&amp;", Protocol4_IterationIDEnd = "&amp;IF(BG21="","NULL",BH21)&amp;
", Protocol5_ID = "&amp;IF(BI21="","NULL",#REF!)&amp;", Protocol5_IterationIDStart = "&amp;IF(BI21="","NULL",BJ21)&amp;", Protocol5_IterationIDEnd = "&amp;IF(BK21="","NULL",BL21)&amp;
", Protocol6_ID = "&amp;IF(BM21="","NULL",#REF!)&amp;", Protocol6_IterationIDStart = "&amp;IF(BM21="","NULL",BN21)&amp;", Protocol6_IterationIDEnd = "&amp;IF(BO21="","NULL",BP21)&amp;
", Protocol7_ID = "&amp;IF(BQ21="","NULL",#REF!)&amp;", Protocol7_IterationIDStart = "&amp;IF(BQ21="","NULL",BR21)&amp;", Protocol7_IterationIDEnd = "&amp;IF(BS21="","NULL",BT21)&amp;
", Protocol8_ID = "&amp;IF(BU21="","NULL",#REF!)&amp;", Protocol8_IterationIDStart = "&amp;IF(BU21="","NULL",BV21)&amp;", Protocol8_IterationIDEnd = "&amp;IF(BW21="","NULL",BX21)&amp;
", Protocol9_ID = "&amp;IF(BY21="","NULL",#REF!)&amp;", Protocol9_IterationIDStart = "&amp;IF(BY21="","NULL",BZ21)&amp;", Protocol9_IterationIDEnd = "&amp;IF(CA21="","NULL",CB21)&amp;
", Protocol10_ID = "&amp;IF(CC21="","NULL",#REF!)&amp;", Protocol10_IterationIDStart = "&amp;IF(CC21="","NULL",CD21)&amp;", Protocol10_IterationIDEnd = "&amp;IF(CE21="","NULL",CF21)&amp;
", Protocol11_ID = "&amp;IF(CG21="","NULL",#REF!)&amp;", Protocol11_IterationIDStart = "&amp;IF(CG21="","NULL",CH21)&amp;", Protocol11_IterationIDEnd = "&amp;IF(CI21="","NULL",CJ21)&amp;
", Protocol12_ID = "&amp;IF(CK21="","NULL",#REF!)&amp;", Protocol12_IterationIDStart = "&amp;IF(CK21="","NULL",CL21)&amp;", Protocol12_IterationIDEnd = "&amp;IF(CM21="","NULL",CN21)&amp;
", Protocol13_ID = "&amp;IF(CO21="","NULL",#REF!)&amp;", Protocol13_IterationIDStart = "&amp;IF(CO21="","NULL",CP21)&amp;", Protocol13_IterationIDEnd = "&amp;IF(CQ21="","NULL",CR21)&amp;
", Protocol14_ID = "&amp;IF(CS21="","NULL",#REF!)&amp;", Protocol14_IterationIDStart = "&amp;IF(CS21="","NULL",CT21)&amp;", Protocol14_IterationIDEnd = "&amp;IF(CU21="","NULL",CV21)&amp;
", Protocol15_ID = "&amp;IF(CW21="","NULL",#REF!)&amp;", Protocol15_IterationIDStart = "&amp;IF(CW21="","NULL",CX21)&amp;", Protocol15_IterationIDEnd = "&amp;IF(CY21="","NULL",CZ21)&amp;
", Protocol16_ID = "&amp;IF(DA21="","NULL",#REF!)&amp;", Protocol16_IterationIDStart = "&amp;IF(DA21="","NULL",DB21)&amp;", Protocol16_IterationIDEnd = "&amp;IF(DC21="","NULL",DD21))</f>
        <v>#REF!</v>
      </c>
    </row>
    <row r="22" spans="1:110" x14ac:dyDescent="0.4">
      <c r="A22" s="18">
        <v>465</v>
      </c>
      <c r="B22" s="18">
        <v>1</v>
      </c>
      <c r="C22" s="34" t="s">
        <v>763</v>
      </c>
      <c r="D22" s="18">
        <v>1</v>
      </c>
      <c r="E22" s="40" t="s">
        <v>1208</v>
      </c>
      <c r="F22" s="74" t="s">
        <v>1209</v>
      </c>
      <c r="G22" s="9" t="s">
        <v>764</v>
      </c>
      <c r="I22" s="44"/>
      <c r="J22" s="47" t="str">
        <f>IF(I22="","",VLOOKUP(I22,MetricCalcGroups!A:D,3, FALSE))</f>
        <v/>
      </c>
      <c r="L22" s="9" t="s">
        <v>78</v>
      </c>
      <c r="M22" s="18">
        <v>3</v>
      </c>
      <c r="N22" s="18">
        <v>10</v>
      </c>
      <c r="O22" s="18">
        <v>2</v>
      </c>
      <c r="P22" s="18" t="s">
        <v>78</v>
      </c>
      <c r="Q22" s="18">
        <v>1</v>
      </c>
      <c r="R22" s="75">
        <v>0.25</v>
      </c>
      <c r="S22" s="75">
        <v>2.5</v>
      </c>
      <c r="T22" s="75">
        <v>0</v>
      </c>
      <c r="U22" s="75">
        <v>5</v>
      </c>
      <c r="V22" s="78">
        <v>159</v>
      </c>
      <c r="W22" s="18">
        <v>130</v>
      </c>
      <c r="X22" s="15">
        <v>2011</v>
      </c>
      <c r="Y22" s="16">
        <f>IF(X22&lt;&gt;"",VLOOKUP(X22,ProgramIterations!D:E,2,FALSE),"NULL")</f>
        <v>1</v>
      </c>
      <c r="Z22" s="15"/>
      <c r="AA22" s="16" t="str">
        <f>IF(Z22&lt;&gt;"",VLOOKUP(Z22,ProgramIterations!D:E,2,FALSE),"NULL")</f>
        <v>NULL</v>
      </c>
      <c r="AB22" s="9" t="s">
        <v>78</v>
      </c>
      <c r="AC22" s="9">
        <v>75</v>
      </c>
      <c r="AD22" s="36">
        <v>1</v>
      </c>
      <c r="AE22" s="9">
        <v>1</v>
      </c>
      <c r="AF22" s="9">
        <v>1</v>
      </c>
      <c r="AG22" s="9">
        <v>0</v>
      </c>
      <c r="AH22" s="85">
        <v>1</v>
      </c>
      <c r="AI22" s="17">
        <f t="shared" si="7"/>
        <v>1</v>
      </c>
      <c r="AJ22" s="18">
        <v>0</v>
      </c>
      <c r="AK22" s="17">
        <f t="shared" si="5"/>
        <v>1</v>
      </c>
      <c r="AL22" s="17">
        <f t="shared" si="6"/>
        <v>1</v>
      </c>
      <c r="AM22" s="18">
        <v>0</v>
      </c>
      <c r="AN22" s="18">
        <v>0</v>
      </c>
      <c r="AO22" s="74">
        <v>0</v>
      </c>
      <c r="AP22" s="74" t="s">
        <v>1472</v>
      </c>
      <c r="AQ22" s="37">
        <v>0</v>
      </c>
      <c r="AR22" s="49">
        <v>0</v>
      </c>
      <c r="AS22" s="23">
        <v>2011</v>
      </c>
      <c r="AT22" s="24">
        <f>IF(AS22="","",VLOOKUP(AS22,ProgramIterations!$D:$E,2,FALSE))</f>
        <v>1</v>
      </c>
      <c r="AU22" s="23"/>
      <c r="AV22" s="24" t="str">
        <f>IF(AU22="","",VLOOKUP(AU22,ProgramIterations!$D:$E,2,FALSE))</f>
        <v/>
      </c>
      <c r="AW22" s="23">
        <v>2012</v>
      </c>
      <c r="AX22" s="24">
        <f>IF(AW22="","",VLOOKUP(AW22,ProgramIterations!$D:$E,2,FALSE))</f>
        <v>2</v>
      </c>
      <c r="AY22" s="23"/>
      <c r="AZ22" s="24" t="str">
        <f>IF(AY22="","",VLOOKUP(AY22,ProgramIterations!$D:$E,2,FALSE))</f>
        <v/>
      </c>
      <c r="BA22" s="23">
        <v>2013</v>
      </c>
      <c r="BB22" s="24">
        <f>IF(BA22="","",VLOOKUP(BA22,ProgramIterations!$D:$E,2,FALSE))</f>
        <v>3</v>
      </c>
      <c r="BC22" s="23"/>
      <c r="BD22" s="24" t="str">
        <f>IF(BC22="","",VLOOKUP(BC22,ProgramIterations!$D:$E,2,FALSE))</f>
        <v/>
      </c>
      <c r="BE22" s="23">
        <v>2014</v>
      </c>
      <c r="BF22" s="24">
        <f>IF(BE22="","",VLOOKUP(BE22,ProgramIterations!$D:$E,2,FALSE))</f>
        <v>4</v>
      </c>
      <c r="BG22" s="23"/>
      <c r="BH22" s="24" t="str">
        <f>IF(BG22="","",VLOOKUP(BG22,ProgramIterations!$D:$E,2,FALSE))</f>
        <v/>
      </c>
      <c r="BI22" s="23">
        <v>2014</v>
      </c>
      <c r="BJ22" s="24">
        <f>IF(BI22="","",VLOOKUP(BI22,ProgramIterations!$D:$E,2,FALSE))</f>
        <v>4</v>
      </c>
      <c r="BK22" s="23"/>
      <c r="BL22" s="24" t="str">
        <f>IF(BK22="","",VLOOKUP(BK22,ProgramIterations!$D:$E,2,FALSE))</f>
        <v/>
      </c>
      <c r="BM22" s="23"/>
      <c r="BN22" s="24" t="str">
        <f>IF(BM22="","",VLOOKUP(BM22,ProgramIterations!$D:$E,2,FALSE))</f>
        <v/>
      </c>
      <c r="BO22" s="23"/>
      <c r="BP22" s="24" t="str">
        <f>IF(BO22="","",VLOOKUP(BO22,ProgramIterations!$D:$E,2,FALSE))</f>
        <v/>
      </c>
      <c r="BQ22" s="23"/>
      <c r="BR22" s="24" t="str">
        <f>IF(BQ22="","",VLOOKUP(BQ22,ProgramIterations!$D:$E,2,FALSE))</f>
        <v/>
      </c>
      <c r="BS22" s="23"/>
      <c r="BT22" s="24" t="str">
        <f>IF(BS22="","",VLOOKUP(BS22,ProgramIterations!$D:$E,2,FALSE))</f>
        <v/>
      </c>
      <c r="BU22" s="23"/>
      <c r="BV22" s="24" t="str">
        <f>IF(BU22="","",VLOOKUP(BU22,ProgramIterations!$D:$E,2,FALSE))</f>
        <v/>
      </c>
      <c r="BW22" s="23"/>
      <c r="BX22" s="24" t="str">
        <f>IF(BW22="","",VLOOKUP(BW22,ProgramIterations!$D:$E,2,FALSE))</f>
        <v/>
      </c>
      <c r="BY22" s="23">
        <v>2014</v>
      </c>
      <c r="BZ22" s="24">
        <f>IF(BY22="","",VLOOKUP(BY22,ProgramIterations!$D:$E,2,FALSE))</f>
        <v>4</v>
      </c>
      <c r="CA22" s="23"/>
      <c r="CB22" s="24" t="str">
        <f>IF(CA22="","",VLOOKUP(CA22,ProgramIterations!$D:$E,2,FALSE))</f>
        <v/>
      </c>
      <c r="CC22" s="23">
        <v>2014</v>
      </c>
      <c r="CD22" s="24">
        <f>IF(CC22="","",VLOOKUP(CC22,ProgramIterations!$D:$E,2,FALSE))</f>
        <v>4</v>
      </c>
      <c r="CE22" s="23"/>
      <c r="CF22" s="24" t="str">
        <f>IF(CE22="","",VLOOKUP(CE22,ProgramIterations!$D:$E,2,FALSE))</f>
        <v/>
      </c>
      <c r="CG22" s="23">
        <v>2014</v>
      </c>
      <c r="CH22" s="24">
        <f>IF(CG22="","",VLOOKUP(CG22,ProgramIterations!$D:$E,2,FALSE))</f>
        <v>4</v>
      </c>
      <c r="CI22" s="23"/>
      <c r="CJ22" s="24" t="str">
        <f>IF(CI22="","",VLOOKUP(CI22,ProgramIterations!$D:$E,2,FALSE))</f>
        <v/>
      </c>
      <c r="CK22" s="23"/>
      <c r="CL22" s="24" t="str">
        <f>IF(CK22="","",VLOOKUP(CK22,ProgramIterations!$D:$E,2,FALSE))</f>
        <v/>
      </c>
      <c r="CM22" s="23"/>
      <c r="CN22" s="24" t="str">
        <f>IF(CM22="","",VLOOKUP(CM22,ProgramIterations!$D:$E,2,FALSE))</f>
        <v/>
      </c>
      <c r="CO22" s="23"/>
      <c r="CP22" s="24" t="str">
        <f>IF(CO22="","",VLOOKUP(CO22,ProgramIterations!$D:$E,2,FALSE))</f>
        <v/>
      </c>
      <c r="CQ22" s="23"/>
      <c r="CR22" s="24" t="str">
        <f>IF(CQ22="","",VLOOKUP(CQ22,ProgramIterations!$D:$E,2,FALSE))</f>
        <v/>
      </c>
      <c r="CS22" s="23"/>
      <c r="CT22" s="24" t="str">
        <f>IF(CS22="","",VLOOKUP(CS22,ProgramIterations!$D:$E,2,FALSE))</f>
        <v/>
      </c>
      <c r="CU22" s="23"/>
      <c r="CV22" s="24" t="str">
        <f>IF(CU22="","",VLOOKUP(CU22,ProgramIterations!$D:$E,2,FALSE))</f>
        <v/>
      </c>
      <c r="CW22" s="23"/>
      <c r="CX22" s="24" t="str">
        <f>IF(CW22="","",VLOOKUP(CW22,ProgramIterations!$D:$E,2,FALSE))</f>
        <v/>
      </c>
      <c r="CY22" s="23"/>
      <c r="CZ22" s="24" t="str">
        <f>IF(CY22="","",VLOOKUP(CY22,ProgramIterations!$D:$E,2,FALSE))</f>
        <v/>
      </c>
      <c r="DA22" s="23"/>
      <c r="DB22" s="24" t="str">
        <f>IF(DA22="","",VLOOKUP(DA22,ProgramIterations!$D:$E,2,FALSE))</f>
        <v/>
      </c>
      <c r="DC22" s="23"/>
      <c r="DD22" s="25" t="str">
        <f>IF(DC22="","",VLOOKUP(DC22,ProgramIterations!$D:$E,2,FALSE))</f>
        <v/>
      </c>
      <c r="DE22" s="64" t="str">
        <f>CONCATENATE("ALTER TABLE dbo.",LEFT(C22,FIND(".",C22)-1)," ADD ",RIGHT(C22,LEN(C22)-FIND(".",C22))," ",VLOOKUP(M22,DataTypes!$A$2:$F$12,6),IF(VLOOKUP(M22,DataTypes!$A$2:$F$12,3)=1,CONCATENATE("(",N22,",",O22,")"),"")," NULL")</f>
        <v>ALTER TABLE dbo.ChampMetricVisitInformation ADD WaterDepthStdDev decimal(10,2) NULL</v>
      </c>
      <c r="DF22" s="56" t="e">
        <f>IF(A22 = "","",#REF! &amp; " SELECT MetricCalcTypeID = "&amp;A22&amp;", EngineID = "&amp;B22&amp;", Name='"&amp;C22&amp;"', DisplayGroupID = "&amp;D22&amp;", DisplayName='"&amp;E22&amp;"', DisplayNameShort = '"&amp;F22&amp;"', PropertyName = '"&amp;G22&amp;"', MethodID = "&amp;IF(H22="","NULL",H22)&amp; ", CalcGroupId = "&amp;IF(I22="","NULL",I22)&amp;", CalcGroupListItemID = " &amp;IF(K22="","NULL",K22)&amp;", Description = "&amp;IF(L22&lt;&gt;"NULL","'"&amp;SUBSTITUTE(L22,"'","''")&amp;"'","NULL")&amp;", DataTypeID = "&amp;M22&amp;",Precision = "&amp;N22&amp;", Scale = "&amp;O22&amp;", Length="&amp;P22&amp;", UOMID = "&amp;Q22&amp;", GlossaryTermID = "&amp;V22&amp;", DisplayOrderID = "&amp;W22&amp;", DomainValueListID = "&amp;AB22&amp;", WidthPixels = "&amp;AC22&amp;", IsDisplayable = "&amp;AD22&amp;", ShowGraphForWatershed= "&amp;AE22&amp;",ShowGraphForProgram="&amp;AF22&amp;",ShowGraphForVisit="&amp;AG22&amp;",IsPrivateInformation="&amp;AM22&amp;", IsCalculated="&amp;AN22&amp;",IsInternal="&amp;AO22&amp;", ExpectedValueMin = "&amp;IF(R22&lt;&gt;"",R22,"NULL")&amp;",  ExpectedValueMax = "&amp;IF(S22&lt;&gt;"",S22,"NULL")&amp;",  AcceptedValueMin = "&amp;IF(T22&lt;&gt;"",T22,"NULL")&amp;",   AcceptedValueMax  = "&amp;IF(U22&lt;&gt;"",U22,"NULL")&amp;", GraphAllowX="&amp;AH22&amp;", GraphAllowY="&amp;AI22&amp;", GraphAllowZ="&amp;AJ22&amp;", MapAllowSize="&amp;AK22&amp;", MapAllowColor = "&amp;AL22&amp;", RbtXpath = "&amp;IF(AP22&lt;&gt;"", "'"&amp;AP22&amp;"'", "NULL")&amp;", RbtIsRequired = "&amp;IF(AP22&lt;&gt;"", AQ22, "NULL")&amp;", MRMetric = "&amp;AR22&amp;
", Protocol1_ID = "&amp;IF(AS22="","NULL",#REF!)&amp;", Protocol1_IterationIDStart = "&amp;IF(AS22="","NULL",AT22)&amp;", Protocol1_IterationIDEnd = "&amp;IF(AU22="","NULL",AV22)&amp;
", Protocol2_ID = "&amp;IF(AW22="","NULL",#REF!)&amp;", Protocol2_IterationIDStart = "&amp;IF(AW22="","NULL",AX22)&amp;", Protocol2_IterationIDEnd = "&amp;IF(AY22="","NULL",AZ22)&amp;
", Protocol3_ID = "&amp;IF(BA22="","NULL",#REF!)&amp;", Protocol3_IterationIDStart = "&amp;IF(BA22="","NULL",BB22)&amp;", Protocol3_IterationIDEnd = "&amp;IF(BC22="","NULL",BD22)&amp;
", Protocol4_ID = "&amp;IF(BE22="","NULL",#REF!)&amp;", Protocol4_IterationIDStart = "&amp;IF(BE22="","NULL",BF22)&amp;", Protocol4_IterationIDEnd = "&amp;IF(BG22="","NULL",BH22)&amp;
", Protocol5_ID = "&amp;IF(BI22="","NULL",#REF!)&amp;", Protocol5_IterationIDStart = "&amp;IF(BI22="","NULL",BJ22)&amp;", Protocol5_IterationIDEnd = "&amp;IF(BK22="","NULL",BL22)&amp;
", Protocol6_ID = "&amp;IF(BM22="","NULL",#REF!)&amp;", Protocol6_IterationIDStart = "&amp;IF(BM22="","NULL",BN22)&amp;", Protocol6_IterationIDEnd = "&amp;IF(BO22="","NULL",BP22)&amp;
", Protocol7_ID = "&amp;IF(BQ22="","NULL",#REF!)&amp;", Protocol7_IterationIDStart = "&amp;IF(BQ22="","NULL",BR22)&amp;", Protocol7_IterationIDEnd = "&amp;IF(BS22="","NULL",BT22)&amp;
", Protocol8_ID = "&amp;IF(BU22="","NULL",#REF!)&amp;", Protocol8_IterationIDStart = "&amp;IF(BU22="","NULL",BV22)&amp;", Protocol8_IterationIDEnd = "&amp;IF(BW22="","NULL",BX22)&amp;
", Protocol9_ID = "&amp;IF(BY22="","NULL",#REF!)&amp;", Protocol9_IterationIDStart = "&amp;IF(BY22="","NULL",BZ22)&amp;", Protocol9_IterationIDEnd = "&amp;IF(CA22="","NULL",CB22)&amp;
", Protocol10_ID = "&amp;IF(CC22="","NULL",#REF!)&amp;", Protocol10_IterationIDStart = "&amp;IF(CC22="","NULL",CD22)&amp;", Protocol10_IterationIDEnd = "&amp;IF(CE22="","NULL",CF22)&amp;
", Protocol11_ID = "&amp;IF(CG22="","NULL",#REF!)&amp;", Protocol11_IterationIDStart = "&amp;IF(CG22="","NULL",CH22)&amp;", Protocol11_IterationIDEnd = "&amp;IF(CI22="","NULL",CJ22)&amp;
", Protocol12_ID = "&amp;IF(CK22="","NULL",#REF!)&amp;", Protocol12_IterationIDStart = "&amp;IF(CK22="","NULL",CL22)&amp;", Protocol12_IterationIDEnd = "&amp;IF(CM22="","NULL",CN22)&amp;
", Protocol13_ID = "&amp;IF(CO22="","NULL",#REF!)&amp;", Protocol13_IterationIDStart = "&amp;IF(CO22="","NULL",CP22)&amp;", Protocol13_IterationIDEnd = "&amp;IF(CQ22="","NULL",CR22)&amp;
", Protocol14_ID = "&amp;IF(CS22="","NULL",#REF!)&amp;", Protocol14_IterationIDStart = "&amp;IF(CS22="","NULL",CT22)&amp;", Protocol14_IterationIDEnd = "&amp;IF(CU22="","NULL",CV22)&amp;
", Protocol15_ID = "&amp;IF(CW22="","NULL",#REF!)&amp;", Protocol15_IterationIDStart = "&amp;IF(CW22="","NULL",CX22)&amp;", Protocol15_IterationIDEnd = "&amp;IF(CY22="","NULL",CZ22)&amp;
", Protocol16_ID = "&amp;IF(DA22="","NULL",#REF!)&amp;", Protocol16_IterationIDStart = "&amp;IF(DA22="","NULL",DB22)&amp;", Protocol16_IterationIDEnd = "&amp;IF(DC22="","NULL",DD22))</f>
        <v>#REF!</v>
      </c>
    </row>
    <row r="23" spans="1:110" x14ac:dyDescent="0.4">
      <c r="A23" s="18">
        <v>6</v>
      </c>
      <c r="B23" s="18">
        <v>1</v>
      </c>
      <c r="C23" s="34" t="s">
        <v>54</v>
      </c>
      <c r="D23" s="18">
        <v>1</v>
      </c>
      <c r="E23" s="74" t="s">
        <v>818</v>
      </c>
      <c r="F23" s="74" t="s">
        <v>819</v>
      </c>
      <c r="G23" s="9" t="s">
        <v>5</v>
      </c>
      <c r="I23" s="44"/>
      <c r="J23" s="47" t="str">
        <f>IF(I23="","",VLOOKUP(I23,MetricCalcGroups!A:D,3, FALSE))</f>
        <v/>
      </c>
      <c r="L23" s="9" t="s">
        <v>78</v>
      </c>
      <c r="M23" s="18">
        <v>3</v>
      </c>
      <c r="N23" s="18">
        <v>10</v>
      </c>
      <c r="O23" s="18">
        <v>2</v>
      </c>
      <c r="P23" s="18" t="s">
        <v>78</v>
      </c>
      <c r="Q23" s="18">
        <v>1</v>
      </c>
      <c r="R23" s="75">
        <v>2</v>
      </c>
      <c r="S23" s="75">
        <v>40</v>
      </c>
      <c r="T23" s="75">
        <v>1</v>
      </c>
      <c r="U23" s="75">
        <v>60</v>
      </c>
      <c r="V23" s="78">
        <v>109</v>
      </c>
      <c r="W23" s="18">
        <v>140</v>
      </c>
      <c r="X23" s="15">
        <v>2011</v>
      </c>
      <c r="Y23" s="16">
        <f>IF(X23&lt;&gt;"",VLOOKUP(X23,ProgramIterations!D:E,2,FALSE),"NULL")</f>
        <v>1</v>
      </c>
      <c r="Z23" s="15"/>
      <c r="AA23" s="16" t="str">
        <f>IF(Z23&lt;&gt;"",VLOOKUP(Z23,ProgramIterations!D:E,2,FALSE),"NULL")</f>
        <v>NULL</v>
      </c>
      <c r="AB23" s="9" t="s">
        <v>78</v>
      </c>
      <c r="AC23" s="9">
        <v>75</v>
      </c>
      <c r="AD23" s="36">
        <v>1</v>
      </c>
      <c r="AE23" s="9">
        <v>1</v>
      </c>
      <c r="AF23" s="9">
        <v>1</v>
      </c>
      <c r="AG23" s="9">
        <v>0</v>
      </c>
      <c r="AH23" s="52">
        <v>1</v>
      </c>
      <c r="AI23" s="17">
        <f t="shared" si="7"/>
        <v>1</v>
      </c>
      <c r="AJ23" s="18">
        <v>0</v>
      </c>
      <c r="AK23" s="17">
        <f t="shared" si="5"/>
        <v>1</v>
      </c>
      <c r="AL23" s="17">
        <f t="shared" si="6"/>
        <v>1</v>
      </c>
      <c r="AM23" s="18">
        <v>0</v>
      </c>
      <c r="AN23" s="18">
        <v>0</v>
      </c>
      <c r="AO23" s="74">
        <v>1</v>
      </c>
      <c r="AP23" s="74" t="s">
        <v>1458</v>
      </c>
      <c r="AQ23" s="37">
        <v>0</v>
      </c>
      <c r="AR23" s="49">
        <v>0</v>
      </c>
      <c r="AS23" s="23">
        <v>2011</v>
      </c>
      <c r="AT23" s="24">
        <f>IF(AS23="","",VLOOKUP(AS23,ProgramIterations!$D:$E,2,FALSE))</f>
        <v>1</v>
      </c>
      <c r="AU23" s="23"/>
      <c r="AV23" s="24" t="str">
        <f>IF(AU23="","",VLOOKUP(AU23,ProgramIterations!$D:$E,2,FALSE))</f>
        <v/>
      </c>
      <c r="AW23" s="23">
        <v>2012</v>
      </c>
      <c r="AX23" s="24">
        <f>IF(AW23="","",VLOOKUP(AW23,ProgramIterations!$D:$E,2,FALSE))</f>
        <v>2</v>
      </c>
      <c r="AY23" s="23"/>
      <c r="AZ23" s="24" t="str">
        <f>IF(AY23="","",VLOOKUP(AY23,ProgramIterations!$D:$E,2,FALSE))</f>
        <v/>
      </c>
      <c r="BA23" s="23">
        <v>2013</v>
      </c>
      <c r="BB23" s="24">
        <f>IF(BA23="","",VLOOKUP(BA23,ProgramIterations!$D:$E,2,FALSE))</f>
        <v>3</v>
      </c>
      <c r="BC23" s="23"/>
      <c r="BD23" s="24" t="str">
        <f>IF(BC23="","",VLOOKUP(BC23,ProgramIterations!$D:$E,2,FALSE))</f>
        <v/>
      </c>
      <c r="BE23" s="23">
        <v>2014</v>
      </c>
      <c r="BF23" s="24">
        <f>IF(BE23="","",VLOOKUP(BE23,ProgramIterations!$D:$E,2,FALSE))</f>
        <v>4</v>
      </c>
      <c r="BG23" s="23"/>
      <c r="BH23" s="24" t="str">
        <f>IF(BG23="","",VLOOKUP(BG23,ProgramIterations!$D:$E,2,FALSE))</f>
        <v/>
      </c>
      <c r="BI23" s="23">
        <v>2014</v>
      </c>
      <c r="BJ23" s="24">
        <f>IF(BI23="","",VLOOKUP(BI23,ProgramIterations!$D:$E,2,FALSE))</f>
        <v>4</v>
      </c>
      <c r="BK23" s="23"/>
      <c r="BL23" s="24" t="str">
        <f>IF(BK23="","",VLOOKUP(BK23,ProgramIterations!$D:$E,2,FALSE))</f>
        <v/>
      </c>
      <c r="BM23" s="23"/>
      <c r="BN23" s="24" t="str">
        <f>IF(BM23="","",VLOOKUP(BM23,ProgramIterations!$D:$E,2,FALSE))</f>
        <v/>
      </c>
      <c r="BO23" s="23"/>
      <c r="BP23" s="24" t="str">
        <f>IF(BO23="","",VLOOKUP(BO23,ProgramIterations!$D:$E,2,FALSE))</f>
        <v/>
      </c>
      <c r="BQ23" s="23"/>
      <c r="BR23" s="24" t="str">
        <f>IF(BQ23="","",VLOOKUP(BQ23,ProgramIterations!$D:$E,2,FALSE))</f>
        <v/>
      </c>
      <c r="BS23" s="23"/>
      <c r="BT23" s="24" t="str">
        <f>IF(BS23="","",VLOOKUP(BS23,ProgramIterations!$D:$E,2,FALSE))</f>
        <v/>
      </c>
      <c r="BU23" s="23"/>
      <c r="BV23" s="24" t="str">
        <f>IF(BU23="","",VLOOKUP(BU23,ProgramIterations!$D:$E,2,FALSE))</f>
        <v/>
      </c>
      <c r="BW23" s="23"/>
      <c r="BX23" s="24" t="str">
        <f>IF(BW23="","",VLOOKUP(BW23,ProgramIterations!$D:$E,2,FALSE))</f>
        <v/>
      </c>
      <c r="BY23" s="23">
        <v>2014</v>
      </c>
      <c r="BZ23" s="24">
        <f>IF(BY23="","",VLOOKUP(BY23,ProgramIterations!$D:$E,2,FALSE))</f>
        <v>4</v>
      </c>
      <c r="CA23" s="23"/>
      <c r="CB23" s="24" t="str">
        <f>IF(CA23="","",VLOOKUP(CA23,ProgramIterations!$D:$E,2,FALSE))</f>
        <v/>
      </c>
      <c r="CC23" s="23">
        <v>2014</v>
      </c>
      <c r="CD23" s="24">
        <f>IF(CC23="","",VLOOKUP(CC23,ProgramIterations!$D:$E,2,FALSE))</f>
        <v>4</v>
      </c>
      <c r="CE23" s="23"/>
      <c r="CF23" s="24" t="str">
        <f>IF(CE23="","",VLOOKUP(CE23,ProgramIterations!$D:$E,2,FALSE))</f>
        <v/>
      </c>
      <c r="CG23" s="23">
        <v>2014</v>
      </c>
      <c r="CH23" s="24">
        <f>IF(CG23="","",VLOOKUP(CG23,ProgramIterations!$D:$E,2,FALSE))</f>
        <v>4</v>
      </c>
      <c r="CI23" s="23"/>
      <c r="CJ23" s="24" t="str">
        <f>IF(CI23="","",VLOOKUP(CI23,ProgramIterations!$D:$E,2,FALSE))</f>
        <v/>
      </c>
      <c r="CK23" s="23"/>
      <c r="CL23" s="24" t="str">
        <f>IF(CK23="","",VLOOKUP(CK23,ProgramIterations!$D:$E,2,FALSE))</f>
        <v/>
      </c>
      <c r="CM23" s="23"/>
      <c r="CN23" s="24" t="str">
        <f>IF(CM23="","",VLOOKUP(CM23,ProgramIterations!$D:$E,2,FALSE))</f>
        <v/>
      </c>
      <c r="CO23" s="23"/>
      <c r="CP23" s="24" t="str">
        <f>IF(CO23="","",VLOOKUP(CO23,ProgramIterations!$D:$E,2,FALSE))</f>
        <v/>
      </c>
      <c r="CQ23" s="23"/>
      <c r="CR23" s="24" t="str">
        <f>IF(CQ23="","",VLOOKUP(CQ23,ProgramIterations!$D:$E,2,FALSE))</f>
        <v/>
      </c>
      <c r="CS23" s="23"/>
      <c r="CT23" s="24" t="str">
        <f>IF(CS23="","",VLOOKUP(CS23,ProgramIterations!$D:$E,2,FALSE))</f>
        <v/>
      </c>
      <c r="CU23" s="23"/>
      <c r="CV23" s="24" t="str">
        <f>IF(CU23="","",VLOOKUP(CU23,ProgramIterations!$D:$E,2,FALSE))</f>
        <v/>
      </c>
      <c r="CW23" s="23"/>
      <c r="CX23" s="24" t="str">
        <f>IF(CW23="","",VLOOKUP(CW23,ProgramIterations!$D:$E,2,FALSE))</f>
        <v/>
      </c>
      <c r="CY23" s="23"/>
      <c r="CZ23" s="24" t="str">
        <f>IF(CY23="","",VLOOKUP(CY23,ProgramIterations!$D:$E,2,FALSE))</f>
        <v/>
      </c>
      <c r="DA23" s="23"/>
      <c r="DB23" s="24" t="str">
        <f>IF(DA23="","",VLOOKUP(DA23,ProgramIterations!$D:$E,2,FALSE))</f>
        <v/>
      </c>
      <c r="DC23" s="23"/>
      <c r="DD23" s="25" t="str">
        <f>IF(DC23="","",VLOOKUP(DC23,ProgramIterations!$D:$E,2,FALSE))</f>
        <v/>
      </c>
      <c r="DE23" s="64" t="str">
        <f>CONCATENATE("ALTER TABLE dbo.",LEFT(C23,FIND(".",C23)-1)," ADD ",RIGHT(C23,LEN(C23)-FIND(".",C23))," ",VLOOKUP(M23,DataTypes!$A$2:$F$12,6),IF(VLOOKUP(M23,DataTypes!$A$2:$F$12,3)=1,CONCATENATE("(",N23,",",O23,")"),"")," NULL")</f>
        <v>ALTER TABLE dbo.ChampMetricVisitInformation ADD IntegratedBankfullWidth decimal(10,2) NULL</v>
      </c>
      <c r="DF23" s="56" t="e">
        <f>IF(A23 = "","",#REF! &amp; " SELECT MetricCalcTypeID = "&amp;A23&amp;", EngineID = "&amp;B23&amp;", Name='"&amp;C23&amp;"', DisplayGroupID = "&amp;D23&amp;", DisplayName='"&amp;E23&amp;"', DisplayNameShort = '"&amp;F23&amp;"', PropertyName = '"&amp;G23&amp;"', MethodID = "&amp;IF(H23="","NULL",H23)&amp; ", CalcGroupId = "&amp;IF(I23="","NULL",I23)&amp;", CalcGroupListItemID = " &amp;IF(K23="","NULL",K23)&amp;", Description = "&amp;IF(L23&lt;&gt;"NULL","'"&amp;SUBSTITUTE(L23,"'","''")&amp;"'","NULL")&amp;", DataTypeID = "&amp;M23&amp;",Precision = "&amp;N23&amp;", Scale = "&amp;O23&amp;", Length="&amp;P23&amp;", UOMID = "&amp;Q23&amp;", GlossaryTermID = "&amp;V23&amp;", DisplayOrderID = "&amp;W23&amp;", DomainValueListID = "&amp;AB23&amp;", WidthPixels = "&amp;AC23&amp;", IsDisplayable = "&amp;AD23&amp;", ShowGraphForWatershed= "&amp;AE23&amp;",ShowGraphForProgram="&amp;AF23&amp;",ShowGraphForVisit="&amp;AG23&amp;",IsPrivateInformation="&amp;AM23&amp;", IsCalculated="&amp;AN23&amp;",IsInternal="&amp;AO23&amp;", ExpectedValueMin = "&amp;IF(R23&lt;&gt;"",R23,"NULL")&amp;",  ExpectedValueMax = "&amp;IF(S23&lt;&gt;"",S23,"NULL")&amp;",  AcceptedValueMin = "&amp;IF(T23&lt;&gt;"",T23,"NULL")&amp;",   AcceptedValueMax  = "&amp;IF(U23&lt;&gt;"",U23,"NULL")&amp;", GraphAllowX="&amp;AH23&amp;", GraphAllowY="&amp;AI23&amp;", GraphAllowZ="&amp;AJ23&amp;", MapAllowSize="&amp;AK23&amp;", MapAllowColor = "&amp;AL23&amp;", RbtXpath = "&amp;IF(AP23&lt;&gt;"", "'"&amp;AP23&amp;"'", "NULL")&amp;", RbtIsRequired = "&amp;IF(AP23&lt;&gt;"", AQ23, "NULL")&amp;", MRMetric = "&amp;AR23&amp;
", Protocol1_ID = "&amp;IF(AS23="","NULL",#REF!)&amp;", Protocol1_IterationIDStart = "&amp;IF(AS23="","NULL",AT23)&amp;", Protocol1_IterationIDEnd = "&amp;IF(AU23="","NULL",AV23)&amp;
", Protocol2_ID = "&amp;IF(AW23="","NULL",#REF!)&amp;", Protocol2_IterationIDStart = "&amp;IF(AW23="","NULL",AX23)&amp;", Protocol2_IterationIDEnd = "&amp;IF(AY23="","NULL",AZ23)&amp;
", Protocol3_ID = "&amp;IF(BA23="","NULL",#REF!)&amp;", Protocol3_IterationIDStart = "&amp;IF(BA23="","NULL",BB23)&amp;", Protocol3_IterationIDEnd = "&amp;IF(BC23="","NULL",BD23)&amp;
", Protocol4_ID = "&amp;IF(BE23="","NULL",#REF!)&amp;", Protocol4_IterationIDStart = "&amp;IF(BE23="","NULL",BF23)&amp;", Protocol4_IterationIDEnd = "&amp;IF(BG23="","NULL",BH23)&amp;
", Protocol5_ID = "&amp;IF(BI23="","NULL",#REF!)&amp;", Protocol5_IterationIDStart = "&amp;IF(BI23="","NULL",BJ23)&amp;", Protocol5_IterationIDEnd = "&amp;IF(BK23="","NULL",BL23)&amp;
", Protocol6_ID = "&amp;IF(BM23="","NULL",#REF!)&amp;", Protocol6_IterationIDStart = "&amp;IF(BM23="","NULL",BN23)&amp;", Protocol6_IterationIDEnd = "&amp;IF(BO23="","NULL",BP23)&amp;
", Protocol7_ID = "&amp;IF(BQ23="","NULL",#REF!)&amp;", Protocol7_IterationIDStart = "&amp;IF(BQ23="","NULL",BR23)&amp;", Protocol7_IterationIDEnd = "&amp;IF(BS23="","NULL",BT23)&amp;
", Protocol8_ID = "&amp;IF(BU23="","NULL",#REF!)&amp;", Protocol8_IterationIDStart = "&amp;IF(BU23="","NULL",BV23)&amp;", Protocol8_IterationIDEnd = "&amp;IF(BW23="","NULL",BX23)&amp;
", Protocol9_ID = "&amp;IF(BY23="","NULL",#REF!)&amp;", Protocol9_IterationIDStart = "&amp;IF(BY23="","NULL",BZ23)&amp;", Protocol9_IterationIDEnd = "&amp;IF(CA23="","NULL",CB23)&amp;
", Protocol10_ID = "&amp;IF(CC23="","NULL",#REF!)&amp;", Protocol10_IterationIDStart = "&amp;IF(CC23="","NULL",CD23)&amp;", Protocol10_IterationIDEnd = "&amp;IF(CE23="","NULL",CF23)&amp;
", Protocol11_ID = "&amp;IF(CG23="","NULL",#REF!)&amp;", Protocol11_IterationIDStart = "&amp;IF(CG23="","NULL",CH23)&amp;", Protocol11_IterationIDEnd = "&amp;IF(CI23="","NULL",CJ23)&amp;
", Protocol12_ID = "&amp;IF(CK23="","NULL",#REF!)&amp;", Protocol12_IterationIDStart = "&amp;IF(CK23="","NULL",CL23)&amp;", Protocol12_IterationIDEnd = "&amp;IF(CM23="","NULL",CN23)&amp;
", Protocol13_ID = "&amp;IF(CO23="","NULL",#REF!)&amp;", Protocol13_IterationIDStart = "&amp;IF(CO23="","NULL",CP23)&amp;", Protocol13_IterationIDEnd = "&amp;IF(CQ23="","NULL",CR23)&amp;
", Protocol14_ID = "&amp;IF(CS23="","NULL",#REF!)&amp;", Protocol14_IterationIDStart = "&amp;IF(CS23="","NULL",CT23)&amp;", Protocol14_IterationIDEnd = "&amp;IF(CU23="","NULL",CV23)&amp;
", Protocol15_ID = "&amp;IF(CW23="","NULL",#REF!)&amp;", Protocol15_IterationIDStart = "&amp;IF(CW23="","NULL",CX23)&amp;", Protocol15_IterationIDEnd = "&amp;IF(CY23="","NULL",CZ23)&amp;
", Protocol16_ID = "&amp;IF(DA23="","NULL",#REF!)&amp;", Protocol16_IterationIDStart = "&amp;IF(DA23="","NULL",DB23)&amp;", Protocol16_IterationIDEnd = "&amp;IF(DC23="","NULL",DD23))</f>
        <v>#REF!</v>
      </c>
    </row>
    <row r="24" spans="1:110" x14ac:dyDescent="0.4">
      <c r="A24" s="18">
        <v>7</v>
      </c>
      <c r="B24" s="18">
        <v>1</v>
      </c>
      <c r="C24" s="34" t="s">
        <v>55</v>
      </c>
      <c r="D24" s="18">
        <v>1</v>
      </c>
      <c r="E24" s="40" t="s">
        <v>820</v>
      </c>
      <c r="F24" s="74" t="s">
        <v>821</v>
      </c>
      <c r="G24" s="9" t="s">
        <v>6</v>
      </c>
      <c r="I24" s="44"/>
      <c r="J24" s="47" t="str">
        <f>IF(I24="","",VLOOKUP(I24,MetricCalcGroups!A:D,3, FALSE))</f>
        <v/>
      </c>
      <c r="L24" s="9" t="s">
        <v>78</v>
      </c>
      <c r="M24" s="18">
        <v>3</v>
      </c>
      <c r="N24" s="18">
        <v>10</v>
      </c>
      <c r="O24" s="18">
        <v>2</v>
      </c>
      <c r="P24" s="18" t="s">
        <v>78</v>
      </c>
      <c r="Q24" s="18">
        <v>1</v>
      </c>
      <c r="R24" s="75">
        <v>120</v>
      </c>
      <c r="S24" s="75">
        <v>620</v>
      </c>
      <c r="T24" s="75">
        <v>100</v>
      </c>
      <c r="U24" s="75">
        <v>650</v>
      </c>
      <c r="V24" s="78">
        <v>115</v>
      </c>
      <c r="W24" s="18">
        <v>150</v>
      </c>
      <c r="X24" s="15">
        <v>2011</v>
      </c>
      <c r="Y24" s="16">
        <f>IF(X24&lt;&gt;"",VLOOKUP(X24,ProgramIterations!D:E,2,FALSE),"NULL")</f>
        <v>1</v>
      </c>
      <c r="Z24" s="15"/>
      <c r="AA24" s="16" t="str">
        <f>IF(Z24&lt;&gt;"",VLOOKUP(Z24,ProgramIterations!D:E,2,FALSE),"NULL")</f>
        <v>NULL</v>
      </c>
      <c r="AB24" s="9" t="s">
        <v>78</v>
      </c>
      <c r="AC24" s="9">
        <v>75</v>
      </c>
      <c r="AD24" s="36">
        <v>1</v>
      </c>
      <c r="AE24" s="9">
        <v>1</v>
      </c>
      <c r="AF24" s="9">
        <v>1</v>
      </c>
      <c r="AG24" s="9">
        <v>0</v>
      </c>
      <c r="AH24" s="52">
        <v>1</v>
      </c>
      <c r="AI24" s="17">
        <f t="shared" si="7"/>
        <v>1</v>
      </c>
      <c r="AJ24" s="18">
        <v>0</v>
      </c>
      <c r="AK24" s="17">
        <f t="shared" si="5"/>
        <v>1</v>
      </c>
      <c r="AL24" s="17">
        <f t="shared" si="6"/>
        <v>1</v>
      </c>
      <c r="AM24" s="18">
        <v>0</v>
      </c>
      <c r="AN24" s="18">
        <v>0</v>
      </c>
      <c r="AO24" s="74">
        <v>0</v>
      </c>
      <c r="AP24" s="40" t="s">
        <v>1459</v>
      </c>
      <c r="AQ24" s="37">
        <v>0</v>
      </c>
      <c r="AR24" s="49">
        <v>0</v>
      </c>
      <c r="AS24" s="23">
        <v>2011</v>
      </c>
      <c r="AT24" s="24">
        <f>IF(AS24="","",VLOOKUP(AS24,ProgramIterations!$D:$E,2,FALSE))</f>
        <v>1</v>
      </c>
      <c r="AU24" s="23"/>
      <c r="AV24" s="24" t="str">
        <f>IF(AU24="","",VLOOKUP(AU24,ProgramIterations!$D:$E,2,FALSE))</f>
        <v/>
      </c>
      <c r="AW24" s="23">
        <v>2012</v>
      </c>
      <c r="AX24" s="24">
        <f>IF(AW24="","",VLOOKUP(AW24,ProgramIterations!$D:$E,2,FALSE))</f>
        <v>2</v>
      </c>
      <c r="AY24" s="23"/>
      <c r="AZ24" s="24" t="str">
        <f>IF(AY24="","",VLOOKUP(AY24,ProgramIterations!$D:$E,2,FALSE))</f>
        <v/>
      </c>
      <c r="BA24" s="23">
        <v>2013</v>
      </c>
      <c r="BB24" s="24">
        <f>IF(BA24="","",VLOOKUP(BA24,ProgramIterations!$D:$E,2,FALSE))</f>
        <v>3</v>
      </c>
      <c r="BC24" s="23"/>
      <c r="BD24" s="24" t="str">
        <f>IF(BC24="","",VLOOKUP(BC24,ProgramIterations!$D:$E,2,FALSE))</f>
        <v/>
      </c>
      <c r="BE24" s="23">
        <v>2014</v>
      </c>
      <c r="BF24" s="24">
        <f>IF(BE24="","",VLOOKUP(BE24,ProgramIterations!$D:$E,2,FALSE))</f>
        <v>4</v>
      </c>
      <c r="BG24" s="23"/>
      <c r="BH24" s="24" t="str">
        <f>IF(BG24="","",VLOOKUP(BG24,ProgramIterations!$D:$E,2,FALSE))</f>
        <v/>
      </c>
      <c r="BI24" s="23">
        <v>2014</v>
      </c>
      <c r="BJ24" s="24">
        <f>IF(BI24="","",VLOOKUP(BI24,ProgramIterations!$D:$E,2,FALSE))</f>
        <v>4</v>
      </c>
      <c r="BK24" s="23"/>
      <c r="BL24" s="24" t="str">
        <f>IF(BK24="","",VLOOKUP(BK24,ProgramIterations!$D:$E,2,FALSE))</f>
        <v/>
      </c>
      <c r="BM24" s="23"/>
      <c r="BN24" s="24" t="str">
        <f>IF(BM24="","",VLOOKUP(BM24,ProgramIterations!$D:$E,2,FALSE))</f>
        <v/>
      </c>
      <c r="BO24" s="23"/>
      <c r="BP24" s="24" t="str">
        <f>IF(BO24="","",VLOOKUP(BO24,ProgramIterations!$D:$E,2,FALSE))</f>
        <v/>
      </c>
      <c r="BQ24" s="23"/>
      <c r="BR24" s="24" t="str">
        <f>IF(BQ24="","",VLOOKUP(BQ24,ProgramIterations!$D:$E,2,FALSE))</f>
        <v/>
      </c>
      <c r="BS24" s="23"/>
      <c r="BT24" s="24" t="str">
        <f>IF(BS24="","",VLOOKUP(BS24,ProgramIterations!$D:$E,2,FALSE))</f>
        <v/>
      </c>
      <c r="BU24" s="23"/>
      <c r="BV24" s="24" t="str">
        <f>IF(BU24="","",VLOOKUP(BU24,ProgramIterations!$D:$E,2,FALSE))</f>
        <v/>
      </c>
      <c r="BW24" s="23"/>
      <c r="BX24" s="24" t="str">
        <f>IF(BW24="","",VLOOKUP(BW24,ProgramIterations!$D:$E,2,FALSE))</f>
        <v/>
      </c>
      <c r="BY24" s="23">
        <v>2014</v>
      </c>
      <c r="BZ24" s="24">
        <f>IF(BY24="","",VLOOKUP(BY24,ProgramIterations!$D:$E,2,FALSE))</f>
        <v>4</v>
      </c>
      <c r="CA24" s="23"/>
      <c r="CB24" s="24" t="str">
        <f>IF(CA24="","",VLOOKUP(CA24,ProgramIterations!$D:$E,2,FALSE))</f>
        <v/>
      </c>
      <c r="CC24" s="23">
        <v>2014</v>
      </c>
      <c r="CD24" s="24">
        <f>IF(CC24="","",VLOOKUP(CC24,ProgramIterations!$D:$E,2,FALSE))</f>
        <v>4</v>
      </c>
      <c r="CE24" s="23"/>
      <c r="CF24" s="24" t="str">
        <f>IF(CE24="","",VLOOKUP(CE24,ProgramIterations!$D:$E,2,FALSE))</f>
        <v/>
      </c>
      <c r="CG24" s="23">
        <v>2014</v>
      </c>
      <c r="CH24" s="24">
        <f>IF(CG24="","",VLOOKUP(CG24,ProgramIterations!$D:$E,2,FALSE))</f>
        <v>4</v>
      </c>
      <c r="CI24" s="23"/>
      <c r="CJ24" s="24" t="str">
        <f>IF(CI24="","",VLOOKUP(CI24,ProgramIterations!$D:$E,2,FALSE))</f>
        <v/>
      </c>
      <c r="CK24" s="23"/>
      <c r="CL24" s="24" t="str">
        <f>IF(CK24="","",VLOOKUP(CK24,ProgramIterations!$D:$E,2,FALSE))</f>
        <v/>
      </c>
      <c r="CM24" s="23"/>
      <c r="CN24" s="24" t="str">
        <f>IF(CM24="","",VLOOKUP(CM24,ProgramIterations!$D:$E,2,FALSE))</f>
        <v/>
      </c>
      <c r="CO24" s="23"/>
      <c r="CP24" s="24" t="str">
        <f>IF(CO24="","",VLOOKUP(CO24,ProgramIterations!$D:$E,2,FALSE))</f>
        <v/>
      </c>
      <c r="CQ24" s="23"/>
      <c r="CR24" s="24" t="str">
        <f>IF(CQ24="","",VLOOKUP(CQ24,ProgramIterations!$D:$E,2,FALSE))</f>
        <v/>
      </c>
      <c r="CS24" s="23"/>
      <c r="CT24" s="24" t="str">
        <f>IF(CS24="","",VLOOKUP(CS24,ProgramIterations!$D:$E,2,FALSE))</f>
        <v/>
      </c>
      <c r="CU24" s="23"/>
      <c r="CV24" s="24" t="str">
        <f>IF(CU24="","",VLOOKUP(CU24,ProgramIterations!$D:$E,2,FALSE))</f>
        <v/>
      </c>
      <c r="CW24" s="23"/>
      <c r="CX24" s="24" t="str">
        <f>IF(CW24="","",VLOOKUP(CW24,ProgramIterations!$D:$E,2,FALSE))</f>
        <v/>
      </c>
      <c r="CY24" s="23"/>
      <c r="CZ24" s="24" t="str">
        <f>IF(CY24="","",VLOOKUP(CY24,ProgramIterations!$D:$E,2,FALSE))</f>
        <v/>
      </c>
      <c r="DA24" s="23"/>
      <c r="DB24" s="24" t="str">
        <f>IF(DA24="","",VLOOKUP(DA24,ProgramIterations!$D:$E,2,FALSE))</f>
        <v/>
      </c>
      <c r="DC24" s="23"/>
      <c r="DD24" s="25" t="str">
        <f>IF(DC24="","",VLOOKUP(DC24,ProgramIterations!$D:$E,2,FALSE))</f>
        <v/>
      </c>
      <c r="DE24" s="64" t="str">
        <f>CONCATENATE("ALTER TABLE dbo.",LEFT(C24,FIND(".",C24)-1)," ADD ",RIGHT(C24,LEN(C24)-FIND(".",C24))," ",VLOOKUP(M24,DataTypes!$A$2:$F$12,6),IF(VLOOKUP(M24,DataTypes!$A$2:$F$12,3)=1,CONCATENATE("(",N24,",",O24,")"),"")," NULL")</f>
        <v>ALTER TABLE dbo.ChampMetricVisitInformation ADD SiteLengthWetted decimal(10,2) NULL</v>
      </c>
      <c r="DF24" s="56" t="e">
        <f>IF(A24 = "","",#REF! &amp; " SELECT MetricCalcTypeID = "&amp;A24&amp;", EngineID = "&amp;B24&amp;", Name='"&amp;C24&amp;"', DisplayGroupID = "&amp;D24&amp;", DisplayName='"&amp;E24&amp;"', DisplayNameShort = '"&amp;F24&amp;"', PropertyName = '"&amp;G24&amp;"', MethodID = "&amp;IF(H24="","NULL",H24)&amp; ", CalcGroupId = "&amp;IF(I24="","NULL",I24)&amp;", CalcGroupListItemID = " &amp;IF(K24="","NULL",K24)&amp;", Description = "&amp;IF(L24&lt;&gt;"NULL","'"&amp;SUBSTITUTE(L24,"'","''")&amp;"'","NULL")&amp;", DataTypeID = "&amp;M24&amp;",Precision = "&amp;N24&amp;", Scale = "&amp;O24&amp;", Length="&amp;P24&amp;", UOMID = "&amp;Q24&amp;", GlossaryTermID = "&amp;V24&amp;", DisplayOrderID = "&amp;W24&amp;", DomainValueListID = "&amp;AB24&amp;", WidthPixels = "&amp;AC24&amp;", IsDisplayable = "&amp;AD24&amp;", ShowGraphForWatershed= "&amp;AE24&amp;",ShowGraphForProgram="&amp;AF24&amp;",ShowGraphForVisit="&amp;AG24&amp;",IsPrivateInformation="&amp;AM24&amp;", IsCalculated="&amp;AN24&amp;",IsInternal="&amp;AO24&amp;", ExpectedValueMin = "&amp;IF(R24&lt;&gt;"",R24,"NULL")&amp;",  ExpectedValueMax = "&amp;IF(S24&lt;&gt;"",S24,"NULL")&amp;",  AcceptedValueMin = "&amp;IF(T24&lt;&gt;"",T24,"NULL")&amp;",   AcceptedValueMax  = "&amp;IF(U24&lt;&gt;"",U24,"NULL")&amp;", GraphAllowX="&amp;AH24&amp;", GraphAllowY="&amp;AI24&amp;", GraphAllowZ="&amp;AJ24&amp;", MapAllowSize="&amp;AK24&amp;", MapAllowColor = "&amp;AL24&amp;", RbtXpath = "&amp;IF(AP24&lt;&gt;"", "'"&amp;AP24&amp;"'", "NULL")&amp;", RbtIsRequired = "&amp;IF(AP24&lt;&gt;"", AQ24, "NULL")&amp;", MRMetric = "&amp;AR24&amp;
", Protocol1_ID = "&amp;IF(AS24="","NULL",#REF!)&amp;", Protocol1_IterationIDStart = "&amp;IF(AS24="","NULL",AT24)&amp;", Protocol1_IterationIDEnd = "&amp;IF(AU24="","NULL",AV24)&amp;
", Protocol2_ID = "&amp;IF(AW24="","NULL",#REF!)&amp;", Protocol2_IterationIDStart = "&amp;IF(AW24="","NULL",AX24)&amp;", Protocol2_IterationIDEnd = "&amp;IF(AY24="","NULL",AZ24)&amp;
", Protocol3_ID = "&amp;IF(BA24="","NULL",#REF!)&amp;", Protocol3_IterationIDStart = "&amp;IF(BA24="","NULL",BB24)&amp;", Protocol3_IterationIDEnd = "&amp;IF(BC24="","NULL",BD24)&amp;
", Protocol4_ID = "&amp;IF(BE24="","NULL",#REF!)&amp;", Protocol4_IterationIDStart = "&amp;IF(BE24="","NULL",BF24)&amp;", Protocol4_IterationIDEnd = "&amp;IF(BG24="","NULL",BH24)&amp;
", Protocol5_ID = "&amp;IF(BI24="","NULL",#REF!)&amp;", Protocol5_IterationIDStart = "&amp;IF(BI24="","NULL",BJ24)&amp;", Protocol5_IterationIDEnd = "&amp;IF(BK24="","NULL",BL24)&amp;
", Protocol6_ID = "&amp;IF(BM24="","NULL",#REF!)&amp;", Protocol6_IterationIDStart = "&amp;IF(BM24="","NULL",BN24)&amp;", Protocol6_IterationIDEnd = "&amp;IF(BO24="","NULL",BP24)&amp;
", Protocol7_ID = "&amp;IF(BQ24="","NULL",#REF!)&amp;", Protocol7_IterationIDStart = "&amp;IF(BQ24="","NULL",BR24)&amp;", Protocol7_IterationIDEnd = "&amp;IF(BS24="","NULL",BT24)&amp;
", Protocol8_ID = "&amp;IF(BU24="","NULL",#REF!)&amp;", Protocol8_IterationIDStart = "&amp;IF(BU24="","NULL",BV24)&amp;", Protocol8_IterationIDEnd = "&amp;IF(BW24="","NULL",BX24)&amp;
", Protocol9_ID = "&amp;IF(BY24="","NULL",#REF!)&amp;", Protocol9_IterationIDStart = "&amp;IF(BY24="","NULL",BZ24)&amp;", Protocol9_IterationIDEnd = "&amp;IF(CA24="","NULL",CB24)&amp;
", Protocol10_ID = "&amp;IF(CC24="","NULL",#REF!)&amp;", Protocol10_IterationIDStart = "&amp;IF(CC24="","NULL",CD24)&amp;", Protocol10_IterationIDEnd = "&amp;IF(CE24="","NULL",CF24)&amp;
", Protocol11_ID = "&amp;IF(CG24="","NULL",#REF!)&amp;", Protocol11_IterationIDStart = "&amp;IF(CG24="","NULL",CH24)&amp;", Protocol11_IterationIDEnd = "&amp;IF(CI24="","NULL",CJ24)&amp;
", Protocol12_ID = "&amp;IF(CK24="","NULL",#REF!)&amp;", Protocol12_IterationIDStart = "&amp;IF(CK24="","NULL",CL24)&amp;", Protocol12_IterationIDEnd = "&amp;IF(CM24="","NULL",CN24)&amp;
", Protocol13_ID = "&amp;IF(CO24="","NULL",#REF!)&amp;", Protocol13_IterationIDStart = "&amp;IF(CO24="","NULL",CP24)&amp;", Protocol13_IterationIDEnd = "&amp;IF(CQ24="","NULL",CR24)&amp;
", Protocol14_ID = "&amp;IF(CS24="","NULL",#REF!)&amp;", Protocol14_IterationIDStart = "&amp;IF(CS24="","NULL",CT24)&amp;", Protocol14_IterationIDEnd = "&amp;IF(CU24="","NULL",CV24)&amp;
", Protocol15_ID = "&amp;IF(CW24="","NULL",#REF!)&amp;", Protocol15_IterationIDStart = "&amp;IF(CW24="","NULL",CX24)&amp;", Protocol15_IterationIDEnd = "&amp;IF(CY24="","NULL",CZ24)&amp;
", Protocol16_ID = "&amp;IF(DA24="","NULL",#REF!)&amp;", Protocol16_IterationIDStart = "&amp;IF(DA24="","NULL",DB24)&amp;", Protocol16_IterationIDEnd = "&amp;IF(DC24="","NULL",DD24))</f>
        <v>#REF!</v>
      </c>
    </row>
    <row r="25" spans="1:110" x14ac:dyDescent="0.4">
      <c r="A25" s="18">
        <v>8</v>
      </c>
      <c r="B25" s="18">
        <v>1</v>
      </c>
      <c r="C25" s="34" t="s">
        <v>56</v>
      </c>
      <c r="D25" s="18">
        <v>1</v>
      </c>
      <c r="E25" s="74" t="s">
        <v>822</v>
      </c>
      <c r="F25" s="74" t="s">
        <v>823</v>
      </c>
      <c r="G25" s="9" t="s">
        <v>7</v>
      </c>
      <c r="I25" s="44"/>
      <c r="J25" s="47" t="str">
        <f>IF(I25="","",VLOOKUP(I25,MetricCalcGroups!A:D,3, FALSE))</f>
        <v/>
      </c>
      <c r="L25" s="9" t="s">
        <v>78</v>
      </c>
      <c r="M25" s="18">
        <v>3</v>
      </c>
      <c r="N25" s="18">
        <v>10</v>
      </c>
      <c r="O25" s="18">
        <v>2</v>
      </c>
      <c r="P25" s="18" t="s">
        <v>78</v>
      </c>
      <c r="Q25" s="18">
        <v>1</v>
      </c>
      <c r="R25" s="75">
        <v>120</v>
      </c>
      <c r="S25" s="75">
        <v>620</v>
      </c>
      <c r="T25" s="75">
        <v>100</v>
      </c>
      <c r="U25" s="75">
        <v>650</v>
      </c>
      <c r="V25" s="78">
        <v>113</v>
      </c>
      <c r="W25" s="18">
        <v>160</v>
      </c>
      <c r="X25" s="15">
        <v>2011</v>
      </c>
      <c r="Y25" s="16">
        <f>IF(X25&lt;&gt;"",VLOOKUP(X25,ProgramIterations!D:E,2,FALSE),"NULL")</f>
        <v>1</v>
      </c>
      <c r="Z25" s="15"/>
      <c r="AA25" s="16" t="str">
        <f>IF(Z25&lt;&gt;"",VLOOKUP(Z25,ProgramIterations!D:E,2,FALSE),"NULL")</f>
        <v>NULL</v>
      </c>
      <c r="AB25" s="9" t="s">
        <v>78</v>
      </c>
      <c r="AC25" s="9">
        <v>75</v>
      </c>
      <c r="AD25" s="36">
        <v>1</v>
      </c>
      <c r="AE25" s="9">
        <v>1</v>
      </c>
      <c r="AF25" s="9">
        <v>1</v>
      </c>
      <c r="AG25" s="9">
        <v>0</v>
      </c>
      <c r="AH25" s="52">
        <v>1</v>
      </c>
      <c r="AI25" s="17">
        <f t="shared" si="7"/>
        <v>1</v>
      </c>
      <c r="AJ25" s="18">
        <v>0</v>
      </c>
      <c r="AK25" s="17">
        <f t="shared" si="5"/>
        <v>1</v>
      </c>
      <c r="AL25" s="17">
        <f t="shared" si="6"/>
        <v>1</v>
      </c>
      <c r="AM25" s="18">
        <v>0</v>
      </c>
      <c r="AN25" s="18">
        <v>0</v>
      </c>
      <c r="AO25" s="74">
        <v>1</v>
      </c>
      <c r="AP25" s="74" t="s">
        <v>1460</v>
      </c>
      <c r="AQ25" s="37">
        <v>0</v>
      </c>
      <c r="AR25" s="49">
        <v>0</v>
      </c>
      <c r="AS25" s="23">
        <v>2011</v>
      </c>
      <c r="AT25" s="24">
        <f>IF(AS25="","",VLOOKUP(AS25,ProgramIterations!$D:$E,2,FALSE))</f>
        <v>1</v>
      </c>
      <c r="AU25" s="23"/>
      <c r="AV25" s="24" t="str">
        <f>IF(AU25="","",VLOOKUP(AU25,ProgramIterations!$D:$E,2,FALSE))</f>
        <v/>
      </c>
      <c r="AW25" s="23">
        <v>2012</v>
      </c>
      <c r="AX25" s="24">
        <f>IF(AW25="","",VLOOKUP(AW25,ProgramIterations!$D:$E,2,FALSE))</f>
        <v>2</v>
      </c>
      <c r="AY25" s="23"/>
      <c r="AZ25" s="24" t="str">
        <f>IF(AY25="","",VLOOKUP(AY25,ProgramIterations!$D:$E,2,FALSE))</f>
        <v/>
      </c>
      <c r="BA25" s="23">
        <v>2013</v>
      </c>
      <c r="BB25" s="24">
        <f>IF(BA25="","",VLOOKUP(BA25,ProgramIterations!$D:$E,2,FALSE))</f>
        <v>3</v>
      </c>
      <c r="BC25" s="23"/>
      <c r="BD25" s="24" t="str">
        <f>IF(BC25="","",VLOOKUP(BC25,ProgramIterations!$D:$E,2,FALSE))</f>
        <v/>
      </c>
      <c r="BE25" s="23">
        <v>2014</v>
      </c>
      <c r="BF25" s="24">
        <f>IF(BE25="","",VLOOKUP(BE25,ProgramIterations!$D:$E,2,FALSE))</f>
        <v>4</v>
      </c>
      <c r="BG25" s="23"/>
      <c r="BH25" s="24" t="str">
        <f>IF(BG25="","",VLOOKUP(BG25,ProgramIterations!$D:$E,2,FALSE))</f>
        <v/>
      </c>
      <c r="BI25" s="23">
        <v>2014</v>
      </c>
      <c r="BJ25" s="24">
        <f>IF(BI25="","",VLOOKUP(BI25,ProgramIterations!$D:$E,2,FALSE))</f>
        <v>4</v>
      </c>
      <c r="BK25" s="23"/>
      <c r="BL25" s="24" t="str">
        <f>IF(BK25="","",VLOOKUP(BK25,ProgramIterations!$D:$E,2,FALSE))</f>
        <v/>
      </c>
      <c r="BM25" s="23"/>
      <c r="BN25" s="24" t="str">
        <f>IF(BM25="","",VLOOKUP(BM25,ProgramIterations!$D:$E,2,FALSE))</f>
        <v/>
      </c>
      <c r="BO25" s="23"/>
      <c r="BP25" s="24" t="str">
        <f>IF(BO25="","",VLOOKUP(BO25,ProgramIterations!$D:$E,2,FALSE))</f>
        <v/>
      </c>
      <c r="BQ25" s="23"/>
      <c r="BR25" s="24" t="str">
        <f>IF(BQ25="","",VLOOKUP(BQ25,ProgramIterations!$D:$E,2,FALSE))</f>
        <v/>
      </c>
      <c r="BS25" s="23"/>
      <c r="BT25" s="24" t="str">
        <f>IF(BS25="","",VLOOKUP(BS25,ProgramIterations!$D:$E,2,FALSE))</f>
        <v/>
      </c>
      <c r="BU25" s="23"/>
      <c r="BV25" s="24" t="str">
        <f>IF(BU25="","",VLOOKUP(BU25,ProgramIterations!$D:$E,2,FALSE))</f>
        <v/>
      </c>
      <c r="BW25" s="23"/>
      <c r="BX25" s="24" t="str">
        <f>IF(BW25="","",VLOOKUP(BW25,ProgramIterations!$D:$E,2,FALSE))</f>
        <v/>
      </c>
      <c r="BY25" s="23">
        <v>2014</v>
      </c>
      <c r="BZ25" s="24">
        <f>IF(BY25="","",VLOOKUP(BY25,ProgramIterations!$D:$E,2,FALSE))</f>
        <v>4</v>
      </c>
      <c r="CA25" s="23"/>
      <c r="CB25" s="24" t="str">
        <f>IF(CA25="","",VLOOKUP(CA25,ProgramIterations!$D:$E,2,FALSE))</f>
        <v/>
      </c>
      <c r="CC25" s="23">
        <v>2014</v>
      </c>
      <c r="CD25" s="24">
        <f>IF(CC25="","",VLOOKUP(CC25,ProgramIterations!$D:$E,2,FALSE))</f>
        <v>4</v>
      </c>
      <c r="CE25" s="23"/>
      <c r="CF25" s="24" t="str">
        <f>IF(CE25="","",VLOOKUP(CE25,ProgramIterations!$D:$E,2,FALSE))</f>
        <v/>
      </c>
      <c r="CG25" s="23">
        <v>2014</v>
      </c>
      <c r="CH25" s="24">
        <f>IF(CG25="","",VLOOKUP(CG25,ProgramIterations!$D:$E,2,FALSE))</f>
        <v>4</v>
      </c>
      <c r="CI25" s="23"/>
      <c r="CJ25" s="24" t="str">
        <f>IF(CI25="","",VLOOKUP(CI25,ProgramIterations!$D:$E,2,FALSE))</f>
        <v/>
      </c>
      <c r="CK25" s="23"/>
      <c r="CL25" s="24" t="str">
        <f>IF(CK25="","",VLOOKUP(CK25,ProgramIterations!$D:$E,2,FALSE))</f>
        <v/>
      </c>
      <c r="CM25" s="23"/>
      <c r="CN25" s="24" t="str">
        <f>IF(CM25="","",VLOOKUP(CM25,ProgramIterations!$D:$E,2,FALSE))</f>
        <v/>
      </c>
      <c r="CO25" s="23"/>
      <c r="CP25" s="24" t="str">
        <f>IF(CO25="","",VLOOKUP(CO25,ProgramIterations!$D:$E,2,FALSE))</f>
        <v/>
      </c>
      <c r="CQ25" s="23"/>
      <c r="CR25" s="24" t="str">
        <f>IF(CQ25="","",VLOOKUP(CQ25,ProgramIterations!$D:$E,2,FALSE))</f>
        <v/>
      </c>
      <c r="CS25" s="23"/>
      <c r="CT25" s="24" t="str">
        <f>IF(CS25="","",VLOOKUP(CS25,ProgramIterations!$D:$E,2,FALSE))</f>
        <v/>
      </c>
      <c r="CU25" s="23"/>
      <c r="CV25" s="24" t="str">
        <f>IF(CU25="","",VLOOKUP(CU25,ProgramIterations!$D:$E,2,FALSE))</f>
        <v/>
      </c>
      <c r="CW25" s="23"/>
      <c r="CX25" s="24" t="str">
        <f>IF(CW25="","",VLOOKUP(CW25,ProgramIterations!$D:$E,2,FALSE))</f>
        <v/>
      </c>
      <c r="CY25" s="23"/>
      <c r="CZ25" s="24" t="str">
        <f>IF(CY25="","",VLOOKUP(CY25,ProgramIterations!$D:$E,2,FALSE))</f>
        <v/>
      </c>
      <c r="DA25" s="23"/>
      <c r="DB25" s="24" t="str">
        <f>IF(DA25="","",VLOOKUP(DA25,ProgramIterations!$D:$E,2,FALSE))</f>
        <v/>
      </c>
      <c r="DC25" s="23"/>
      <c r="DD25" s="25" t="str">
        <f>IF(DC25="","",VLOOKUP(DC25,ProgramIterations!$D:$E,2,FALSE))</f>
        <v/>
      </c>
      <c r="DE25" s="64" t="str">
        <f>CONCATENATE("ALTER TABLE dbo.",LEFT(C25,FIND(".",C25)-1)," ADD ",RIGHT(C25,LEN(C25)-FIND(".",C25))," ",VLOOKUP(M25,DataTypes!$A$2:$F$12,6),IF(VLOOKUP(M25,DataTypes!$A$2:$F$12,3)=1,CONCATENATE("(",N25,",",O25,")"),"")," NULL")</f>
        <v>ALTER TABLE dbo.ChampMetricVisitInformation ADD SiteLengthBankfull decimal(10,2) NULL</v>
      </c>
      <c r="DF25" s="56" t="e">
        <f>IF(A25 = "","",#REF! &amp; " SELECT MetricCalcTypeID = "&amp;A25&amp;", EngineID = "&amp;B25&amp;", Name='"&amp;C25&amp;"', DisplayGroupID = "&amp;D25&amp;", DisplayName='"&amp;E25&amp;"', DisplayNameShort = '"&amp;F25&amp;"', PropertyName = '"&amp;G25&amp;"', MethodID = "&amp;IF(H25="","NULL",H25)&amp; ", CalcGroupId = "&amp;IF(I25="","NULL",I25)&amp;", CalcGroupListItemID = " &amp;IF(K25="","NULL",K25)&amp;", Description = "&amp;IF(L25&lt;&gt;"NULL","'"&amp;SUBSTITUTE(L25,"'","''")&amp;"'","NULL")&amp;", DataTypeID = "&amp;M25&amp;",Precision = "&amp;N25&amp;", Scale = "&amp;O25&amp;", Length="&amp;P25&amp;", UOMID = "&amp;Q25&amp;", GlossaryTermID = "&amp;V25&amp;", DisplayOrderID = "&amp;W25&amp;", DomainValueListID = "&amp;AB25&amp;", WidthPixels = "&amp;AC25&amp;", IsDisplayable = "&amp;AD25&amp;", ShowGraphForWatershed= "&amp;AE25&amp;",ShowGraphForProgram="&amp;AF25&amp;",ShowGraphForVisit="&amp;AG25&amp;",IsPrivateInformation="&amp;AM25&amp;", IsCalculated="&amp;AN25&amp;",IsInternal="&amp;AO25&amp;", ExpectedValueMin = "&amp;IF(R25&lt;&gt;"",R25,"NULL")&amp;",  ExpectedValueMax = "&amp;IF(S25&lt;&gt;"",S25,"NULL")&amp;",  AcceptedValueMin = "&amp;IF(T25&lt;&gt;"",T25,"NULL")&amp;",   AcceptedValueMax  = "&amp;IF(U25&lt;&gt;"",U25,"NULL")&amp;", GraphAllowX="&amp;AH25&amp;", GraphAllowY="&amp;AI25&amp;", GraphAllowZ="&amp;AJ25&amp;", MapAllowSize="&amp;AK25&amp;", MapAllowColor = "&amp;AL25&amp;", RbtXpath = "&amp;IF(AP25&lt;&gt;"", "'"&amp;AP25&amp;"'", "NULL")&amp;", RbtIsRequired = "&amp;IF(AP25&lt;&gt;"", AQ25, "NULL")&amp;", MRMetric = "&amp;AR25&amp;
", Protocol1_ID = "&amp;IF(AS25="","NULL",#REF!)&amp;", Protocol1_IterationIDStart = "&amp;IF(AS25="","NULL",AT25)&amp;", Protocol1_IterationIDEnd = "&amp;IF(AU25="","NULL",AV25)&amp;
", Protocol2_ID = "&amp;IF(AW25="","NULL",#REF!)&amp;", Protocol2_IterationIDStart = "&amp;IF(AW25="","NULL",AX25)&amp;", Protocol2_IterationIDEnd = "&amp;IF(AY25="","NULL",AZ25)&amp;
", Protocol3_ID = "&amp;IF(BA25="","NULL",#REF!)&amp;", Protocol3_IterationIDStart = "&amp;IF(BA25="","NULL",BB25)&amp;", Protocol3_IterationIDEnd = "&amp;IF(BC25="","NULL",BD25)&amp;
", Protocol4_ID = "&amp;IF(BE25="","NULL",#REF!)&amp;", Protocol4_IterationIDStart = "&amp;IF(BE25="","NULL",BF25)&amp;", Protocol4_IterationIDEnd = "&amp;IF(BG25="","NULL",BH25)&amp;
", Protocol5_ID = "&amp;IF(BI25="","NULL",#REF!)&amp;", Protocol5_IterationIDStart = "&amp;IF(BI25="","NULL",BJ25)&amp;", Protocol5_IterationIDEnd = "&amp;IF(BK25="","NULL",BL25)&amp;
", Protocol6_ID = "&amp;IF(BM25="","NULL",#REF!)&amp;", Protocol6_IterationIDStart = "&amp;IF(BM25="","NULL",BN25)&amp;", Protocol6_IterationIDEnd = "&amp;IF(BO25="","NULL",BP25)&amp;
", Protocol7_ID = "&amp;IF(BQ25="","NULL",#REF!)&amp;", Protocol7_IterationIDStart = "&amp;IF(BQ25="","NULL",BR25)&amp;", Protocol7_IterationIDEnd = "&amp;IF(BS25="","NULL",BT25)&amp;
", Protocol8_ID = "&amp;IF(BU25="","NULL",#REF!)&amp;", Protocol8_IterationIDStart = "&amp;IF(BU25="","NULL",BV25)&amp;", Protocol8_IterationIDEnd = "&amp;IF(BW25="","NULL",BX25)&amp;
", Protocol9_ID = "&amp;IF(BY25="","NULL",#REF!)&amp;", Protocol9_IterationIDStart = "&amp;IF(BY25="","NULL",BZ25)&amp;", Protocol9_IterationIDEnd = "&amp;IF(CA25="","NULL",CB25)&amp;
", Protocol10_ID = "&amp;IF(CC25="","NULL",#REF!)&amp;", Protocol10_IterationIDStart = "&amp;IF(CC25="","NULL",CD25)&amp;", Protocol10_IterationIDEnd = "&amp;IF(CE25="","NULL",CF25)&amp;
", Protocol11_ID = "&amp;IF(CG25="","NULL",#REF!)&amp;", Protocol11_IterationIDStart = "&amp;IF(CG25="","NULL",CH25)&amp;", Protocol11_IterationIDEnd = "&amp;IF(CI25="","NULL",CJ25)&amp;
", Protocol12_ID = "&amp;IF(CK25="","NULL",#REF!)&amp;", Protocol12_IterationIDStart = "&amp;IF(CK25="","NULL",CL25)&amp;", Protocol12_IterationIDEnd = "&amp;IF(CM25="","NULL",CN25)&amp;
", Protocol13_ID = "&amp;IF(CO25="","NULL",#REF!)&amp;", Protocol13_IterationIDStart = "&amp;IF(CO25="","NULL",CP25)&amp;", Protocol13_IterationIDEnd = "&amp;IF(CQ25="","NULL",CR25)&amp;
", Protocol14_ID = "&amp;IF(CS25="","NULL",#REF!)&amp;", Protocol14_IterationIDStart = "&amp;IF(CS25="","NULL",CT25)&amp;", Protocol14_IterationIDEnd = "&amp;IF(CU25="","NULL",CV25)&amp;
", Protocol15_ID = "&amp;IF(CW25="","NULL",#REF!)&amp;", Protocol15_IterationIDStart = "&amp;IF(CW25="","NULL",CX25)&amp;", Protocol15_IterationIDEnd = "&amp;IF(CY25="","NULL",CZ25)&amp;
", Protocol16_ID = "&amp;IF(DA25="","NULL",#REF!)&amp;", Protocol16_IterationIDStart = "&amp;IF(DA25="","NULL",DB25)&amp;", Protocol16_IterationIDEnd = "&amp;IF(DC25="","NULL",DD25))</f>
        <v>#REF!</v>
      </c>
    </row>
    <row r="26" spans="1:110" x14ac:dyDescent="0.4">
      <c r="A26" s="18">
        <v>640</v>
      </c>
      <c r="B26" s="18">
        <v>1</v>
      </c>
      <c r="C26" s="34" t="s">
        <v>1605</v>
      </c>
      <c r="D26" s="18">
        <v>1</v>
      </c>
      <c r="E26" s="19" t="s">
        <v>1606</v>
      </c>
      <c r="F26" s="19" t="s">
        <v>1607</v>
      </c>
      <c r="G26" s="9" t="s">
        <v>1608</v>
      </c>
      <c r="I26" s="74"/>
      <c r="J26" s="47" t="str">
        <f>IF(I26="","",VLOOKUP(I26,MetricCalcGroups!A:D,3, FALSE))</f>
        <v/>
      </c>
      <c r="L26" s="9" t="s">
        <v>78</v>
      </c>
      <c r="M26" s="18">
        <v>3</v>
      </c>
      <c r="N26" s="18">
        <v>10</v>
      </c>
      <c r="O26" s="18">
        <v>2</v>
      </c>
      <c r="P26" s="18" t="s">
        <v>78</v>
      </c>
      <c r="Q26" s="18">
        <v>19</v>
      </c>
      <c r="R26" s="76">
        <v>0.2</v>
      </c>
      <c r="S26" s="76">
        <v>1</v>
      </c>
      <c r="T26" s="76">
        <v>0.1</v>
      </c>
      <c r="U26" s="76">
        <v>2</v>
      </c>
      <c r="V26" s="78">
        <v>210</v>
      </c>
      <c r="W26" s="18">
        <v>165</v>
      </c>
      <c r="X26" s="15">
        <v>2011</v>
      </c>
      <c r="Y26" s="16">
        <f>IF(X26&lt;&gt;"",VLOOKUP(X26,ProgramIterations!D:E,2,FALSE),"NULL")</f>
        <v>1</v>
      </c>
      <c r="Z26" s="15"/>
      <c r="AA26" s="16" t="str">
        <f>IF(Z26&lt;&gt;"",VLOOKUP(Z26,ProgramIterations!D:E,2,FALSE),"NULL")</f>
        <v>NULL</v>
      </c>
      <c r="AB26" s="9" t="s">
        <v>78</v>
      </c>
      <c r="AC26" s="9">
        <v>75</v>
      </c>
      <c r="AD26" s="74">
        <v>1</v>
      </c>
      <c r="AE26" s="9">
        <v>1</v>
      </c>
      <c r="AF26" s="9">
        <v>1</v>
      </c>
      <c r="AG26" s="9">
        <v>0</v>
      </c>
      <c r="AH26" s="85">
        <v>1</v>
      </c>
      <c r="AI26" s="17">
        <f t="shared" si="7"/>
        <v>1</v>
      </c>
      <c r="AJ26" s="18">
        <v>0</v>
      </c>
      <c r="AK26" s="17">
        <f t="shared" si="5"/>
        <v>1</v>
      </c>
      <c r="AL26" s="17">
        <f t="shared" si="6"/>
        <v>1</v>
      </c>
      <c r="AM26" s="18">
        <v>0</v>
      </c>
      <c r="AN26" s="18">
        <v>0</v>
      </c>
      <c r="AO26" s="60">
        <v>1</v>
      </c>
      <c r="AP26" s="60" t="s">
        <v>1609</v>
      </c>
      <c r="AQ26" s="37">
        <v>0</v>
      </c>
      <c r="AR26" s="49">
        <v>0</v>
      </c>
      <c r="AS26" s="23">
        <v>2011</v>
      </c>
      <c r="AT26" s="24">
        <f>IF(AS26="","",VLOOKUP(AS26,ProgramIterations!$D:$E,2,FALSE))</f>
        <v>1</v>
      </c>
      <c r="AU26" s="23"/>
      <c r="AV26" s="24" t="str">
        <f>IF(AU26="","",VLOOKUP(AU26,ProgramIterations!$D:$E,2,FALSE))</f>
        <v/>
      </c>
      <c r="AW26" s="23">
        <v>2012</v>
      </c>
      <c r="AX26" s="24">
        <f>IF(AW26="","",VLOOKUP(AW26,ProgramIterations!$D:$E,2,FALSE))</f>
        <v>2</v>
      </c>
      <c r="AY26" s="23"/>
      <c r="AZ26" s="24" t="str">
        <f>IF(AY26="","",VLOOKUP(AY26,ProgramIterations!$D:$E,2,FALSE))</f>
        <v/>
      </c>
      <c r="BA26" s="23">
        <v>2013</v>
      </c>
      <c r="BB26" s="24">
        <f>IF(BA26="","",VLOOKUP(BA26,ProgramIterations!$D:$E,2,FALSE))</f>
        <v>3</v>
      </c>
      <c r="BC26" s="23"/>
      <c r="BD26" s="24" t="str">
        <f>IF(BC26="","",VLOOKUP(BC26,ProgramIterations!$D:$E,2,FALSE))</f>
        <v/>
      </c>
      <c r="BE26" s="23">
        <v>2014</v>
      </c>
      <c r="BF26" s="24">
        <f>IF(BE26="","",VLOOKUP(BE26,ProgramIterations!$D:$E,2,FALSE))</f>
        <v>4</v>
      </c>
      <c r="BG26" s="23"/>
      <c r="BH26" s="24"/>
      <c r="BI26" s="23">
        <v>2014</v>
      </c>
      <c r="BJ26" s="24">
        <f>IF(BI26="","",VLOOKUP(BI26,ProgramIterations!$D:$E,2,FALSE))</f>
        <v>4</v>
      </c>
      <c r="BK26" s="23"/>
      <c r="BL26" s="24"/>
      <c r="BM26" s="23"/>
      <c r="BN26" s="24" t="str">
        <f>IF(BM26="","",VLOOKUP(BM26,ProgramIterations!$D:$E,2,FALSE))</f>
        <v/>
      </c>
      <c r="BO26" s="23"/>
      <c r="BP26" s="24" t="str">
        <f>IF(BO26="","",VLOOKUP(BO26,ProgramIterations!$D:$E,2,FALSE))</f>
        <v/>
      </c>
      <c r="BQ26" s="23"/>
      <c r="BR26" s="24" t="str">
        <f>IF(BQ26="","",VLOOKUP(BQ26,ProgramIterations!$D:$E,2,FALSE))</f>
        <v/>
      </c>
      <c r="BS26" s="23"/>
      <c r="BT26" s="24" t="str">
        <f>IF(BS26="","",VLOOKUP(BS26,ProgramIterations!$D:$E,2,FALSE))</f>
        <v/>
      </c>
      <c r="BU26" s="23"/>
      <c r="BV26" s="24" t="str">
        <f>IF(BU26="","",VLOOKUP(BU26,ProgramIterations!$D:$E,2,FALSE))</f>
        <v/>
      </c>
      <c r="BW26" s="23"/>
      <c r="BX26" s="24" t="str">
        <f>IF(BW26="","",VLOOKUP(BW26,ProgramIterations!$D:$E,2,FALSE))</f>
        <v/>
      </c>
      <c r="BY26" s="23">
        <v>2014</v>
      </c>
      <c r="BZ26" s="24">
        <f>IF(BY26="","",VLOOKUP(BY26,ProgramIterations!$D:$E,2,FALSE))</f>
        <v>4</v>
      </c>
      <c r="CA26" s="23"/>
      <c r="CB26" s="24" t="str">
        <f>IF(CA26="","",VLOOKUP(CA26,ProgramIterations!$D:$E,2,FALSE))</f>
        <v/>
      </c>
      <c r="CC26" s="23">
        <v>2014</v>
      </c>
      <c r="CD26" s="24">
        <f>IF(CC26="","",VLOOKUP(CC26,ProgramIterations!$D:$E,2,FALSE))</f>
        <v>4</v>
      </c>
      <c r="CE26" s="23"/>
      <c r="CF26" s="24" t="s">
        <v>1437</v>
      </c>
      <c r="CG26" s="23"/>
      <c r="CH26" s="24" t="str">
        <f>IF(CG26="","",VLOOKUP(CG26,ProgramIterations!$D:$E,2,FALSE))</f>
        <v/>
      </c>
      <c r="CI26" s="23"/>
      <c r="CJ26" s="24" t="str">
        <f>IF(CI26="","",VLOOKUP(CI26,ProgramIterations!$D:$E,2,FALSE))</f>
        <v/>
      </c>
      <c r="CK26" s="23"/>
      <c r="CL26" s="24" t="str">
        <f>IF(CK26="","",VLOOKUP(CK26,ProgramIterations!$D:$E,2,FALSE))</f>
        <v/>
      </c>
      <c r="CM26" s="23"/>
      <c r="CN26" s="24" t="str">
        <f>IF(CM26="","",VLOOKUP(CM26,ProgramIterations!$D:$E,2,FALSE))</f>
        <v/>
      </c>
      <c r="CO26" s="23"/>
      <c r="CP26" s="24" t="str">
        <f>IF(CO26="","",VLOOKUP(CO26,ProgramIterations!$D:$E,2,FALSE))</f>
        <v/>
      </c>
      <c r="CQ26" s="23"/>
      <c r="CR26" s="24" t="str">
        <f>IF(CQ26="","",VLOOKUP(CQ26,ProgramIterations!$D:$E,2,FALSE))</f>
        <v/>
      </c>
      <c r="CS26" s="23"/>
      <c r="CT26" s="24" t="str">
        <f>IF(CS26="","",VLOOKUP(CS26,ProgramIterations!$D:$E,2,FALSE))</f>
        <v/>
      </c>
      <c r="CU26" s="23"/>
      <c r="CV26" s="24" t="str">
        <f>IF(CU26="","",VLOOKUP(CU26,ProgramIterations!$D:$E,2,FALSE))</f>
        <v/>
      </c>
      <c r="CW26" s="23"/>
      <c r="CX26" s="24" t="str">
        <f>IF(CW26="","",VLOOKUP(CW26,ProgramIterations!$D:$E,2,FALSE))</f>
        <v/>
      </c>
      <c r="CY26" s="23"/>
      <c r="CZ26" s="24" t="str">
        <f>IF(CY26="","",VLOOKUP(CY26,ProgramIterations!$D:$E,2,FALSE))</f>
        <v/>
      </c>
      <c r="DA26" s="23"/>
      <c r="DB26" s="24" t="str">
        <f>IF(DA26="","",VLOOKUP(DA26,ProgramIterations!$D:$E,2,FALSE))</f>
        <v/>
      </c>
      <c r="DC26" s="23"/>
      <c r="DD26" s="25" t="str">
        <f>IF(DC26="","",VLOOKUP(DC26,ProgramIterations!$D:$E,2,FALSE))</f>
        <v/>
      </c>
      <c r="DE26" s="64" t="str">
        <f>CONCATENATE("ALTER TABLE dbo.",LEFT(C26,FIND(".",C26)-1)," ADD ",RIGHT(C26,LEN(C26)-FIND(".",C26))," ",VLOOKUP(M26,DataTypes!$A$2:$F$12,6),IF(VLOOKUP(M26,DataTypes!$A$2:$F$12,3)=1,CONCATENATE("(",N26,",",O26,")"),"")," NULL")</f>
        <v>ALTER TABLE dbo.ChampMetricVisitInformation ADD BankfullDepth decimal(10,2) NULL</v>
      </c>
      <c r="DF26" s="56" t="e">
        <f>IF(A26 = "","",#REF! &amp; " SELECT MetricCalcTypeID = "&amp;A26&amp;", EngineID = "&amp;B26&amp;", Name='"&amp;C26&amp;"', DisplayGroupID = "&amp;D26&amp;", DisplayName='"&amp;E26&amp;"', DisplayNameShort = '"&amp;F26&amp;"', PropertyName = '"&amp;G26&amp;"', MethodID = "&amp;IF(H26="","NULL",H26)&amp; ", CalcGroupId = "&amp;IF(I26="","NULL",I26)&amp;", CalcGroupListItemID = " &amp;IF(K26="","NULL",K26)&amp;", Description = "&amp;IF(L26&lt;&gt;"NULL","'"&amp;SUBSTITUTE(L26,"'","''")&amp;"'","NULL")&amp;", DataTypeID = "&amp;M26&amp;",Precision = "&amp;N26&amp;", Scale = "&amp;O26&amp;", Length="&amp;P26&amp;", UOMID = "&amp;Q26&amp;", GlossaryTermID = "&amp;V26&amp;", DisplayOrderID = "&amp;W26&amp;", DomainValueListID = "&amp;AB26&amp;", WidthPixels = "&amp;AC26&amp;", IsDisplayable = "&amp;AD26&amp;", ShowGraphForWatershed= "&amp;AE26&amp;",ShowGraphForProgram="&amp;AF26&amp;",ShowGraphForVisit="&amp;AG26&amp;",IsPrivateInformation="&amp;AM26&amp;", IsCalculated="&amp;AN26&amp;",IsInternal="&amp;AO26&amp;", ExpectedValueMin = "&amp;IF(R26&lt;&gt;"",R26,"NULL")&amp;",  ExpectedValueMax = "&amp;IF(S26&lt;&gt;"",S26,"NULL")&amp;",  AcceptedValueMin = "&amp;IF(T26&lt;&gt;"",T26,"NULL")&amp;",   AcceptedValueMax  = "&amp;IF(U26&lt;&gt;"",U26,"NULL")&amp;", GraphAllowX="&amp;AH26&amp;", GraphAllowY="&amp;AI26&amp;", GraphAllowZ="&amp;AJ26&amp;", MapAllowSize="&amp;AK26&amp;", MapAllowColor = "&amp;AL26&amp;", RbtXpath = "&amp;IF(AP26&lt;&gt;"", "'"&amp;AP26&amp;"'", "NULL")&amp;", RbtIsRequired = "&amp;IF(AP26&lt;&gt;"", AQ26, "NULL")&amp;", MRMetric = "&amp;AR26&amp;
", Protocol1_ID = "&amp;IF(AS26="","NULL",#REF!)&amp;", Protocol1_IterationIDStart = "&amp;IF(AS26="","NULL",AT26)&amp;", Protocol1_IterationIDEnd = "&amp;IF(AU26="","NULL",AV26)&amp;
", Protocol2_ID = "&amp;IF(AW26="","NULL",#REF!)&amp;", Protocol2_IterationIDStart = "&amp;IF(AW26="","NULL",AX26)&amp;", Protocol2_IterationIDEnd = "&amp;IF(AY26="","NULL",AZ26)&amp;
", Protocol3_ID = "&amp;IF(BA26="","NULL",#REF!)&amp;", Protocol3_IterationIDStart = "&amp;IF(BA26="","NULL",BB26)&amp;", Protocol3_IterationIDEnd = "&amp;IF(BC26="","NULL",BD26)&amp;
", Protocol4_ID = "&amp;IF(BE26="","NULL",#REF!)&amp;", Protocol4_IterationIDStart = "&amp;IF(BE26="","NULL",BF26)&amp;", Protocol4_IterationIDEnd = "&amp;IF(BG26="","NULL",BH26)&amp;
", Protocol5_ID = "&amp;IF(BI26="","NULL",#REF!)&amp;", Protocol5_IterationIDStart = "&amp;IF(BI26="","NULL",BJ26)&amp;", Protocol5_IterationIDEnd = "&amp;IF(BK26="","NULL",BL26)&amp;
", Protocol6_ID = "&amp;IF(BM26="","NULL",#REF!)&amp;", Protocol6_IterationIDStart = "&amp;IF(BM26="","NULL",BN26)&amp;", Protocol6_IterationIDEnd = "&amp;IF(BO26="","NULL",BP26)&amp;
", Protocol7_ID = "&amp;IF(BQ26="","NULL",#REF!)&amp;", Protocol7_IterationIDStart = "&amp;IF(BQ26="","NULL",BR26)&amp;", Protocol7_IterationIDEnd = "&amp;IF(BS26="","NULL",BT26)&amp;
", Protocol8_ID = "&amp;IF(BU26="","NULL",#REF!)&amp;", Protocol8_IterationIDStart = "&amp;IF(BU26="","NULL",BV26)&amp;", Protocol8_IterationIDEnd = "&amp;IF(BW26="","NULL",BX26)&amp;
", Protocol9_ID = "&amp;IF(BY26="","NULL",#REF!)&amp;", Protocol9_IterationIDStart = "&amp;IF(BY26="","NULL",BZ26)&amp;", Protocol9_IterationIDEnd = "&amp;IF(CA26="","NULL",CB26)&amp;
", Protocol10_ID = "&amp;IF(CC26="","NULL",#REF!)&amp;", Protocol10_IterationIDStart = "&amp;IF(CC26="","NULL",CD26)&amp;", Protocol10_IterationIDEnd = "&amp;IF(CE26="","NULL",CF26)&amp;
", Protocol11_ID = "&amp;IF(CG26="","NULL",#REF!)&amp;", Protocol11_IterationIDStart = "&amp;IF(CG26="","NULL",CH26)&amp;", Protocol11_IterationIDEnd = "&amp;IF(CI26="","NULL",CJ26)&amp;
", Protocol12_ID = "&amp;IF(CK26="","NULL",#REF!)&amp;", Protocol12_IterationIDStart = "&amp;IF(CK26="","NULL",CL26)&amp;", Protocol12_IterationIDEnd = "&amp;IF(CM26="","NULL",CN26)&amp;
", Protocol13_ID = "&amp;IF(CO26="","NULL",#REF!)&amp;", Protocol13_IterationIDStart = "&amp;IF(CO26="","NULL",CP26)&amp;", Protocol13_IterationIDEnd = "&amp;IF(CQ26="","NULL",CR26)&amp;
", Protocol14_ID = "&amp;IF(CS26="","NULL",#REF!)&amp;", Protocol14_IterationIDStart = "&amp;IF(CS26="","NULL",CT26)&amp;", Protocol14_IterationIDEnd = "&amp;IF(CU26="","NULL",CV26)&amp;
", Protocol15_ID = "&amp;IF(CW26="","NULL",#REF!)&amp;", Protocol15_IterationIDStart = "&amp;IF(CW26="","NULL",CX26)&amp;", Protocol15_IterationIDEnd = "&amp;IF(CY26="","NULL",CZ26)&amp;
", Protocol16_ID = "&amp;IF(DA26="","NULL",#REF!)&amp;", Protocol16_IterationIDStart = "&amp;IF(DA26="","NULL",DB26)&amp;", Protocol16_IterationIDEnd = "&amp;IF(DC26="","NULL",DD26))</f>
        <v>#REF!</v>
      </c>
    </row>
    <row r="27" spans="1:110" x14ac:dyDescent="0.4">
      <c r="A27" s="18">
        <v>639</v>
      </c>
      <c r="B27" s="18">
        <v>1</v>
      </c>
      <c r="C27" s="34" t="s">
        <v>1610</v>
      </c>
      <c r="D27" s="18">
        <v>1</v>
      </c>
      <c r="E27" s="19" t="s">
        <v>1611</v>
      </c>
      <c r="F27" s="19" t="s">
        <v>1612</v>
      </c>
      <c r="G27" s="9" t="s">
        <v>1613</v>
      </c>
      <c r="I27" s="74"/>
      <c r="J27" s="47" t="str">
        <f>IF(I27="","",VLOOKUP(I27,MetricCalcGroups!A:D,3, FALSE))</f>
        <v/>
      </c>
      <c r="L27" s="9" t="s">
        <v>78</v>
      </c>
      <c r="M27" s="18">
        <v>3</v>
      </c>
      <c r="N27" s="18">
        <v>10</v>
      </c>
      <c r="O27" s="18">
        <v>2</v>
      </c>
      <c r="P27" s="18" t="s">
        <v>78</v>
      </c>
      <c r="Q27" s="18">
        <v>19</v>
      </c>
      <c r="R27" s="76">
        <v>0.2</v>
      </c>
      <c r="S27" s="76">
        <v>1</v>
      </c>
      <c r="T27" s="76">
        <v>0.1</v>
      </c>
      <c r="U27" s="76">
        <v>2</v>
      </c>
      <c r="V27" s="78">
        <v>211</v>
      </c>
      <c r="W27" s="18">
        <v>166</v>
      </c>
      <c r="X27" s="15">
        <v>2011</v>
      </c>
      <c r="Y27" s="16">
        <f>IF(X27&lt;&gt;"",VLOOKUP(X27,ProgramIterations!D:E,2,FALSE),"NULL")</f>
        <v>1</v>
      </c>
      <c r="Z27" s="15"/>
      <c r="AA27" s="16" t="str">
        <f>IF(Z27&lt;&gt;"",VLOOKUP(Z27,ProgramIterations!D:E,2,FALSE),"NULL")</f>
        <v>NULL</v>
      </c>
      <c r="AB27" s="9" t="s">
        <v>78</v>
      </c>
      <c r="AC27" s="9">
        <v>75</v>
      </c>
      <c r="AD27" s="36">
        <v>1</v>
      </c>
      <c r="AE27" s="9">
        <v>1</v>
      </c>
      <c r="AF27" s="9">
        <v>1</v>
      </c>
      <c r="AG27" s="9">
        <v>0</v>
      </c>
      <c r="AH27" s="52">
        <v>0</v>
      </c>
      <c r="AI27" s="17">
        <f t="shared" si="7"/>
        <v>1</v>
      </c>
      <c r="AJ27" s="18">
        <v>0</v>
      </c>
      <c r="AK27" s="17">
        <f t="shared" si="5"/>
        <v>1</v>
      </c>
      <c r="AL27" s="17">
        <f t="shared" si="6"/>
        <v>1</v>
      </c>
      <c r="AM27" s="18">
        <v>0</v>
      </c>
      <c r="AN27" s="18">
        <v>0</v>
      </c>
      <c r="AO27" s="60">
        <v>1</v>
      </c>
      <c r="AP27" s="60" t="s">
        <v>1614</v>
      </c>
      <c r="AQ27" s="37">
        <v>0</v>
      </c>
      <c r="AR27" s="49">
        <v>0</v>
      </c>
      <c r="AS27" s="23">
        <v>2011</v>
      </c>
      <c r="AT27" s="24">
        <f>IF(AS27="","",VLOOKUP(AS27,ProgramIterations!$D:$E,2,FALSE))</f>
        <v>1</v>
      </c>
      <c r="AU27" s="23"/>
      <c r="AV27" s="24" t="str">
        <f>IF(AU27="","",VLOOKUP(AU27,ProgramIterations!$D:$E,2,FALSE))</f>
        <v/>
      </c>
      <c r="AW27" s="23">
        <v>2012</v>
      </c>
      <c r="AX27" s="24">
        <f>IF(AW27="","",VLOOKUP(AW27,ProgramIterations!$D:$E,2,FALSE))</f>
        <v>2</v>
      </c>
      <c r="AY27" s="23"/>
      <c r="AZ27" s="24" t="str">
        <f>IF(AY27="","",VLOOKUP(AY27,ProgramIterations!$D:$E,2,FALSE))</f>
        <v/>
      </c>
      <c r="BA27" s="23">
        <v>2013</v>
      </c>
      <c r="BB27" s="24">
        <f>IF(BA27="","",VLOOKUP(BA27,ProgramIterations!$D:$E,2,FALSE))</f>
        <v>3</v>
      </c>
      <c r="BC27" s="23"/>
      <c r="BD27" s="24" t="str">
        <f>IF(BC27="","",VLOOKUP(BC27,ProgramIterations!$D:$E,2,FALSE))</f>
        <v/>
      </c>
      <c r="BE27" s="23">
        <v>2014</v>
      </c>
      <c r="BF27" s="24">
        <f>IF(BE27="","",VLOOKUP(BE27,ProgramIterations!$D:$E,2,FALSE))</f>
        <v>4</v>
      </c>
      <c r="BG27" s="23"/>
      <c r="BH27" s="24"/>
      <c r="BI27" s="23">
        <v>2014</v>
      </c>
      <c r="BJ27" s="24">
        <f>IF(BI27="","",VLOOKUP(BI27,ProgramIterations!$D:$E,2,FALSE))</f>
        <v>4</v>
      </c>
      <c r="BK27" s="23"/>
      <c r="BL27" s="24"/>
      <c r="BM27" s="23"/>
      <c r="BN27" s="24" t="str">
        <f>IF(BM27="","",VLOOKUP(BM27,ProgramIterations!$D:$E,2,FALSE))</f>
        <v/>
      </c>
      <c r="BO27" s="23"/>
      <c r="BP27" s="24" t="str">
        <f>IF(BO27="","",VLOOKUP(BO27,ProgramIterations!$D:$E,2,FALSE))</f>
        <v/>
      </c>
      <c r="BQ27" s="23"/>
      <c r="BR27" s="24" t="str">
        <f>IF(BQ27="","",VLOOKUP(BQ27,ProgramIterations!$D:$E,2,FALSE))</f>
        <v/>
      </c>
      <c r="BS27" s="23"/>
      <c r="BT27" s="24" t="str">
        <f>IF(BS27="","",VLOOKUP(BS27,ProgramIterations!$D:$E,2,FALSE))</f>
        <v/>
      </c>
      <c r="BU27" s="23"/>
      <c r="BV27" s="24" t="str">
        <f>IF(BU27="","",VLOOKUP(BU27,ProgramIterations!$D:$E,2,FALSE))</f>
        <v/>
      </c>
      <c r="BW27" s="23"/>
      <c r="BX27" s="24" t="str">
        <f>IF(BW27="","",VLOOKUP(BW27,ProgramIterations!$D:$E,2,FALSE))</f>
        <v/>
      </c>
      <c r="BY27" s="23">
        <v>2014</v>
      </c>
      <c r="BZ27" s="24">
        <f>IF(BY27="","",VLOOKUP(BY27,ProgramIterations!$D:$E,2,FALSE))</f>
        <v>4</v>
      </c>
      <c r="CA27" s="23"/>
      <c r="CB27" s="24" t="str">
        <f>IF(CA27="","",VLOOKUP(CA27,ProgramIterations!$D:$E,2,FALSE))</f>
        <v/>
      </c>
      <c r="CC27" s="23">
        <v>2014</v>
      </c>
      <c r="CD27" s="24">
        <f>IF(CC27="","",VLOOKUP(CC27,ProgramIterations!$D:$E,2,FALSE))</f>
        <v>4</v>
      </c>
      <c r="CE27" s="23"/>
      <c r="CF27" s="24" t="s">
        <v>1437</v>
      </c>
      <c r="CG27" s="23"/>
      <c r="CH27" s="24" t="str">
        <f>IF(CG27="","",VLOOKUP(CG27,ProgramIterations!$D:$E,2,FALSE))</f>
        <v/>
      </c>
      <c r="CI27" s="23"/>
      <c r="CJ27" s="24" t="str">
        <f>IF(CI27="","",VLOOKUP(CI27,ProgramIterations!$D:$E,2,FALSE))</f>
        <v/>
      </c>
      <c r="CK27" s="23"/>
      <c r="CL27" s="24" t="str">
        <f>IF(CK27="","",VLOOKUP(CK27,ProgramIterations!$D:$E,2,FALSE))</f>
        <v/>
      </c>
      <c r="CM27" s="23"/>
      <c r="CN27" s="24" t="str">
        <f>IF(CM27="","",VLOOKUP(CM27,ProgramIterations!$D:$E,2,FALSE))</f>
        <v/>
      </c>
      <c r="CO27" s="23"/>
      <c r="CP27" s="24" t="str">
        <f>IF(CO27="","",VLOOKUP(CO27,ProgramIterations!$D:$E,2,FALSE))</f>
        <v/>
      </c>
      <c r="CQ27" s="23"/>
      <c r="CR27" s="24" t="str">
        <f>IF(CQ27="","",VLOOKUP(CQ27,ProgramIterations!$D:$E,2,FALSE))</f>
        <v/>
      </c>
      <c r="CS27" s="23"/>
      <c r="CT27" s="24" t="str">
        <f>IF(CS27="","",VLOOKUP(CS27,ProgramIterations!$D:$E,2,FALSE))</f>
        <v/>
      </c>
      <c r="CU27" s="23"/>
      <c r="CV27" s="24" t="str">
        <f>IF(CU27="","",VLOOKUP(CU27,ProgramIterations!$D:$E,2,FALSE))</f>
        <v/>
      </c>
      <c r="CW27" s="23"/>
      <c r="CX27" s="24" t="str">
        <f>IF(CW27="","",VLOOKUP(CW27,ProgramIterations!$D:$E,2,FALSE))</f>
        <v/>
      </c>
      <c r="CY27" s="23"/>
      <c r="CZ27" s="24" t="str">
        <f>IF(CY27="","",VLOOKUP(CY27,ProgramIterations!$D:$E,2,FALSE))</f>
        <v/>
      </c>
      <c r="DA27" s="23"/>
      <c r="DB27" s="24" t="str">
        <f>IF(DA27="","",VLOOKUP(DA27,ProgramIterations!$D:$E,2,FALSE))</f>
        <v/>
      </c>
      <c r="DC27" s="23"/>
      <c r="DD27" s="25" t="str">
        <f>IF(DC27="","",VLOOKUP(DC27,ProgramIterations!$D:$E,2,FALSE))</f>
        <v/>
      </c>
      <c r="DE27" s="64" t="str">
        <f>CONCATENATE("ALTER TABLE dbo.",LEFT(C27,FIND(".",C27)-1)," ADD ",RIGHT(C27,LEN(C27)-FIND(".",C27))," ",VLOOKUP(M27,DataTypes!$A$2:$F$12,6),IF(VLOOKUP(M27,DataTypes!$A$2:$F$12,3)=1,CONCATENATE("(",N27,",",O27,")"),"")," NULL")</f>
        <v>ALTER TABLE dbo.ChampMetricVisitInformation ADD BankfullDepthMax decimal(10,2) NULL</v>
      </c>
      <c r="DF27" s="56" t="e">
        <f>IF(A27 = "","",#REF! &amp; " SELECT MetricCalcTypeID = "&amp;A27&amp;", EngineID = "&amp;B27&amp;", Name='"&amp;C27&amp;"', DisplayGroupID = "&amp;D27&amp;", DisplayName='"&amp;E27&amp;"', DisplayNameShort = '"&amp;F27&amp;"', PropertyName = '"&amp;G27&amp;"', MethodID = "&amp;IF(H27="","NULL",H27)&amp; ", CalcGroupId = "&amp;IF(I27="","NULL",I27)&amp;", CalcGroupListItemID = " &amp;IF(K27="","NULL",K27)&amp;", Description = "&amp;IF(L27&lt;&gt;"NULL","'"&amp;SUBSTITUTE(L27,"'","''")&amp;"'","NULL")&amp;", DataTypeID = "&amp;M27&amp;",Precision = "&amp;N27&amp;", Scale = "&amp;O27&amp;", Length="&amp;P27&amp;", UOMID = "&amp;Q27&amp;", GlossaryTermID = "&amp;V27&amp;", DisplayOrderID = "&amp;W27&amp;", DomainValueListID = "&amp;AB27&amp;", WidthPixels = "&amp;AC27&amp;", IsDisplayable = "&amp;AD27&amp;", ShowGraphForWatershed= "&amp;AE27&amp;",ShowGraphForProgram="&amp;AF27&amp;",ShowGraphForVisit="&amp;AG27&amp;",IsPrivateInformation="&amp;AM27&amp;", IsCalculated="&amp;AN27&amp;",IsInternal="&amp;AO27&amp;", ExpectedValueMin = "&amp;IF(R27&lt;&gt;"",R27,"NULL")&amp;",  ExpectedValueMax = "&amp;IF(S27&lt;&gt;"",S27,"NULL")&amp;",  AcceptedValueMin = "&amp;IF(T27&lt;&gt;"",T27,"NULL")&amp;",   AcceptedValueMax  = "&amp;IF(U27&lt;&gt;"",U27,"NULL")&amp;", GraphAllowX="&amp;AH27&amp;", GraphAllowY="&amp;AI27&amp;", GraphAllowZ="&amp;AJ27&amp;", MapAllowSize="&amp;AK27&amp;", MapAllowColor = "&amp;AL27&amp;", RbtXpath = "&amp;IF(AP27&lt;&gt;"", "'"&amp;AP27&amp;"'", "NULL")&amp;", RbtIsRequired = "&amp;IF(AP27&lt;&gt;"", AQ27, "NULL")&amp;", MRMetric = "&amp;AR27&amp;
", Protocol1_ID = "&amp;IF(AS27="","NULL",#REF!)&amp;", Protocol1_IterationIDStart = "&amp;IF(AS27="","NULL",AT27)&amp;", Protocol1_IterationIDEnd = "&amp;IF(AU27="","NULL",AV27)&amp;
", Protocol2_ID = "&amp;IF(AW27="","NULL",#REF!)&amp;", Protocol2_IterationIDStart = "&amp;IF(AW27="","NULL",AX27)&amp;", Protocol2_IterationIDEnd = "&amp;IF(AY27="","NULL",AZ27)&amp;
", Protocol3_ID = "&amp;IF(BA27="","NULL",#REF!)&amp;", Protocol3_IterationIDStart = "&amp;IF(BA27="","NULL",BB27)&amp;", Protocol3_IterationIDEnd = "&amp;IF(BC27="","NULL",BD27)&amp;
", Protocol4_ID = "&amp;IF(BE27="","NULL",#REF!)&amp;", Protocol4_IterationIDStart = "&amp;IF(BE27="","NULL",BF27)&amp;", Protocol4_IterationIDEnd = "&amp;IF(BG27="","NULL",BH27)&amp;
", Protocol5_ID = "&amp;IF(BI27="","NULL",#REF!)&amp;", Protocol5_IterationIDStart = "&amp;IF(BI27="","NULL",BJ27)&amp;", Protocol5_IterationIDEnd = "&amp;IF(BK27="","NULL",BL27)&amp;
", Protocol6_ID = "&amp;IF(BM27="","NULL",#REF!)&amp;", Protocol6_IterationIDStart = "&amp;IF(BM27="","NULL",BN27)&amp;", Protocol6_IterationIDEnd = "&amp;IF(BO27="","NULL",BP27)&amp;
", Protocol7_ID = "&amp;IF(BQ27="","NULL",#REF!)&amp;", Protocol7_IterationIDStart = "&amp;IF(BQ27="","NULL",BR27)&amp;", Protocol7_IterationIDEnd = "&amp;IF(BS27="","NULL",BT27)&amp;
", Protocol8_ID = "&amp;IF(BU27="","NULL",#REF!)&amp;", Protocol8_IterationIDStart = "&amp;IF(BU27="","NULL",BV27)&amp;", Protocol8_IterationIDEnd = "&amp;IF(BW27="","NULL",BX27)&amp;
", Protocol9_ID = "&amp;IF(BY27="","NULL",#REF!)&amp;", Protocol9_IterationIDStart = "&amp;IF(BY27="","NULL",BZ27)&amp;", Protocol9_IterationIDEnd = "&amp;IF(CA27="","NULL",CB27)&amp;
", Protocol10_ID = "&amp;IF(CC27="","NULL",#REF!)&amp;", Protocol10_IterationIDStart = "&amp;IF(CC27="","NULL",CD27)&amp;", Protocol10_IterationIDEnd = "&amp;IF(CE27="","NULL",CF27)&amp;
", Protocol11_ID = "&amp;IF(CG27="","NULL",#REF!)&amp;", Protocol11_IterationIDStart = "&amp;IF(CG27="","NULL",CH27)&amp;", Protocol11_IterationIDEnd = "&amp;IF(CI27="","NULL",CJ27)&amp;
", Protocol12_ID = "&amp;IF(CK27="","NULL",#REF!)&amp;", Protocol12_IterationIDStart = "&amp;IF(CK27="","NULL",CL27)&amp;", Protocol12_IterationIDEnd = "&amp;IF(CM27="","NULL",CN27)&amp;
", Protocol13_ID = "&amp;IF(CO27="","NULL",#REF!)&amp;", Protocol13_IterationIDStart = "&amp;IF(CO27="","NULL",CP27)&amp;", Protocol13_IterationIDEnd = "&amp;IF(CQ27="","NULL",CR27)&amp;
", Protocol14_ID = "&amp;IF(CS27="","NULL",#REF!)&amp;", Protocol14_IterationIDStart = "&amp;IF(CS27="","NULL",CT27)&amp;", Protocol14_IterationIDEnd = "&amp;IF(CU27="","NULL",CV27)&amp;
", Protocol15_ID = "&amp;IF(CW27="","NULL",#REF!)&amp;", Protocol15_IterationIDStart = "&amp;IF(CW27="","NULL",CX27)&amp;", Protocol15_IterationIDEnd = "&amp;IF(CY27="","NULL",CZ27)&amp;
", Protocol16_ID = "&amp;IF(DA27="","NULL",#REF!)&amp;", Protocol16_IterationIDStart = "&amp;IF(DA27="","NULL",DB27)&amp;", Protocol16_IterationIDEnd = "&amp;IF(DC27="","NULL",DD27))</f>
        <v>#REF!</v>
      </c>
    </row>
    <row r="28" spans="1:110" x14ac:dyDescent="0.4">
      <c r="A28" s="18">
        <v>9</v>
      </c>
      <c r="B28" s="18">
        <v>1</v>
      </c>
      <c r="C28" s="34" t="s">
        <v>57</v>
      </c>
      <c r="D28" s="18">
        <v>1</v>
      </c>
      <c r="E28" s="74" t="s">
        <v>824</v>
      </c>
      <c r="F28" s="74" t="s">
        <v>825</v>
      </c>
      <c r="G28" s="74" t="s">
        <v>8</v>
      </c>
      <c r="I28" s="44"/>
      <c r="J28" s="47" t="str">
        <f>IF(I28="","",VLOOKUP(I28,MetricCalcGroups!A:D,3, FALSE))</f>
        <v/>
      </c>
      <c r="L28" s="9" t="s">
        <v>78</v>
      </c>
      <c r="M28" s="18">
        <v>3</v>
      </c>
      <c r="N28" s="18">
        <v>10</v>
      </c>
      <c r="O28" s="18">
        <v>2</v>
      </c>
      <c r="P28" s="18" t="s">
        <v>78</v>
      </c>
      <c r="Q28" s="18">
        <v>1</v>
      </c>
      <c r="R28" s="75">
        <v>120</v>
      </c>
      <c r="S28" s="75">
        <v>620</v>
      </c>
      <c r="T28" s="75">
        <v>100</v>
      </c>
      <c r="U28" s="75">
        <v>650</v>
      </c>
      <c r="V28" s="78">
        <v>114</v>
      </c>
      <c r="W28" s="18">
        <v>170</v>
      </c>
      <c r="X28" s="15">
        <v>2011</v>
      </c>
      <c r="Y28" s="16">
        <f>IF(X28&lt;&gt;"",VLOOKUP(X28,ProgramIterations!D:E,2,FALSE),"NULL")</f>
        <v>1</v>
      </c>
      <c r="Z28" s="15"/>
      <c r="AA28" s="16" t="str">
        <f>IF(Z28&lt;&gt;"",VLOOKUP(Z28,ProgramIterations!D:E,2,FALSE),"NULL")</f>
        <v>NULL</v>
      </c>
      <c r="AB28" s="9" t="s">
        <v>78</v>
      </c>
      <c r="AC28" s="9">
        <v>75</v>
      </c>
      <c r="AD28" s="36">
        <v>1</v>
      </c>
      <c r="AE28" s="9">
        <v>1</v>
      </c>
      <c r="AF28" s="9">
        <v>1</v>
      </c>
      <c r="AG28" s="9">
        <v>0</v>
      </c>
      <c r="AH28" s="52">
        <v>1</v>
      </c>
      <c r="AI28" s="17">
        <f t="shared" si="7"/>
        <v>1</v>
      </c>
      <c r="AJ28" s="18">
        <v>0</v>
      </c>
      <c r="AK28" s="17">
        <f t="shared" si="5"/>
        <v>1</v>
      </c>
      <c r="AL28" s="17">
        <f t="shared" si="6"/>
        <v>1</v>
      </c>
      <c r="AM28" s="18">
        <v>0</v>
      </c>
      <c r="AN28" s="18">
        <v>0</v>
      </c>
      <c r="AO28" s="74">
        <v>0</v>
      </c>
      <c r="AP28" s="74" t="s">
        <v>1461</v>
      </c>
      <c r="AQ28" s="37">
        <v>0</v>
      </c>
      <c r="AR28" s="49">
        <v>0</v>
      </c>
      <c r="AS28" s="23">
        <v>2011</v>
      </c>
      <c r="AT28" s="24">
        <f>IF(AS28="","",VLOOKUP(AS28,ProgramIterations!$D:$E,2,FALSE))</f>
        <v>1</v>
      </c>
      <c r="AU28" s="23"/>
      <c r="AV28" s="24" t="str">
        <f>IF(AU28="","",VLOOKUP(AU28,ProgramIterations!$D:$E,2,FALSE))</f>
        <v/>
      </c>
      <c r="AW28" s="23">
        <v>2012</v>
      </c>
      <c r="AX28" s="24">
        <f>IF(AW28="","",VLOOKUP(AW28,ProgramIterations!$D:$E,2,FALSE))</f>
        <v>2</v>
      </c>
      <c r="AY28" s="23"/>
      <c r="AZ28" s="24" t="str">
        <f>IF(AY28="","",VLOOKUP(AY28,ProgramIterations!$D:$E,2,FALSE))</f>
        <v/>
      </c>
      <c r="BA28" s="23">
        <v>2013</v>
      </c>
      <c r="BB28" s="24">
        <f>IF(BA28="","",VLOOKUP(BA28,ProgramIterations!$D:$E,2,FALSE))</f>
        <v>3</v>
      </c>
      <c r="BC28" s="23"/>
      <c r="BD28" s="24" t="str">
        <f>IF(BC28="","",VLOOKUP(BC28,ProgramIterations!$D:$E,2,FALSE))</f>
        <v/>
      </c>
      <c r="BE28" s="23">
        <v>2014</v>
      </c>
      <c r="BF28" s="24">
        <f>IF(BE28="","",VLOOKUP(BE28,ProgramIterations!$D:$E,2,FALSE))</f>
        <v>4</v>
      </c>
      <c r="BG28" s="23"/>
      <c r="BH28" s="24" t="str">
        <f>IF(BG28="","",VLOOKUP(BG28,ProgramIterations!$D:$E,2,FALSE))</f>
        <v/>
      </c>
      <c r="BI28" s="23">
        <v>2014</v>
      </c>
      <c r="BJ28" s="24">
        <f>IF(BI28="","",VLOOKUP(BI28,ProgramIterations!$D:$E,2,FALSE))</f>
        <v>4</v>
      </c>
      <c r="BK28" s="23"/>
      <c r="BL28" s="24" t="str">
        <f>IF(BK28="","",VLOOKUP(BK28,ProgramIterations!$D:$E,2,FALSE))</f>
        <v/>
      </c>
      <c r="BM28" s="23"/>
      <c r="BN28" s="24" t="str">
        <f>IF(BM28="","",VLOOKUP(BM28,ProgramIterations!$D:$E,2,FALSE))</f>
        <v/>
      </c>
      <c r="BO28" s="23"/>
      <c r="BP28" s="24" t="str">
        <f>IF(BO28="","",VLOOKUP(BO28,ProgramIterations!$D:$E,2,FALSE))</f>
        <v/>
      </c>
      <c r="BQ28" s="23"/>
      <c r="BR28" s="24" t="str">
        <f>IF(BQ28="","",VLOOKUP(BQ28,ProgramIterations!$D:$E,2,FALSE))</f>
        <v/>
      </c>
      <c r="BS28" s="23"/>
      <c r="BT28" s="24" t="str">
        <f>IF(BS28="","",VLOOKUP(BS28,ProgramIterations!$D:$E,2,FALSE))</f>
        <v/>
      </c>
      <c r="BU28" s="23"/>
      <c r="BV28" s="24" t="str">
        <f>IF(BU28="","",VLOOKUP(BU28,ProgramIterations!$D:$E,2,FALSE))</f>
        <v/>
      </c>
      <c r="BW28" s="23"/>
      <c r="BX28" s="24" t="str">
        <f>IF(BW28="","",VLOOKUP(BW28,ProgramIterations!$D:$E,2,FALSE))</f>
        <v/>
      </c>
      <c r="BY28" s="23">
        <v>2014</v>
      </c>
      <c r="BZ28" s="24">
        <f>IF(BY28="","",VLOOKUP(BY28,ProgramIterations!$D:$E,2,FALSE))</f>
        <v>4</v>
      </c>
      <c r="CA28" s="23"/>
      <c r="CB28" s="24" t="str">
        <f>IF(CA28="","",VLOOKUP(CA28,ProgramIterations!$D:$E,2,FALSE))</f>
        <v/>
      </c>
      <c r="CC28" s="23">
        <v>2014</v>
      </c>
      <c r="CD28" s="24">
        <f>IF(CC28="","",VLOOKUP(CC28,ProgramIterations!$D:$E,2,FALSE))</f>
        <v>4</v>
      </c>
      <c r="CE28" s="23"/>
      <c r="CF28" s="24" t="str">
        <f>IF(CE28="","",VLOOKUP(CE28,ProgramIterations!$D:$E,2,FALSE))</f>
        <v/>
      </c>
      <c r="CG28" s="23">
        <v>2014</v>
      </c>
      <c r="CH28" s="24">
        <f>IF(CG28="","",VLOOKUP(CG28,ProgramIterations!$D:$E,2,FALSE))</f>
        <v>4</v>
      </c>
      <c r="CI28" s="23"/>
      <c r="CJ28" s="24" t="str">
        <f>IF(CI28="","",VLOOKUP(CI28,ProgramIterations!$D:$E,2,FALSE))</f>
        <v/>
      </c>
      <c r="CK28" s="23"/>
      <c r="CL28" s="24" t="str">
        <f>IF(CK28="","",VLOOKUP(CK28,ProgramIterations!$D:$E,2,FALSE))</f>
        <v/>
      </c>
      <c r="CM28" s="23"/>
      <c r="CN28" s="24" t="str">
        <f>IF(CM28="","",VLOOKUP(CM28,ProgramIterations!$D:$E,2,FALSE))</f>
        <v/>
      </c>
      <c r="CO28" s="23"/>
      <c r="CP28" s="24" t="str">
        <f>IF(CO28="","",VLOOKUP(CO28,ProgramIterations!$D:$E,2,FALSE))</f>
        <v/>
      </c>
      <c r="CQ28" s="23"/>
      <c r="CR28" s="24" t="str">
        <f>IF(CQ28="","",VLOOKUP(CQ28,ProgramIterations!$D:$E,2,FALSE))</f>
        <v/>
      </c>
      <c r="CS28" s="23"/>
      <c r="CT28" s="24" t="str">
        <f>IF(CS28="","",VLOOKUP(CS28,ProgramIterations!$D:$E,2,FALSE))</f>
        <v/>
      </c>
      <c r="CU28" s="23"/>
      <c r="CV28" s="24" t="str">
        <f>IF(CU28="","",VLOOKUP(CU28,ProgramIterations!$D:$E,2,FALSE))</f>
        <v/>
      </c>
      <c r="CW28" s="23"/>
      <c r="CX28" s="24" t="str">
        <f>IF(CW28="","",VLOOKUP(CW28,ProgramIterations!$D:$E,2,FALSE))</f>
        <v/>
      </c>
      <c r="CY28" s="23"/>
      <c r="CZ28" s="24" t="str">
        <f>IF(CY28="","",VLOOKUP(CY28,ProgramIterations!$D:$E,2,FALSE))</f>
        <v/>
      </c>
      <c r="DA28" s="23"/>
      <c r="DB28" s="24" t="str">
        <f>IF(DA28="","",VLOOKUP(DA28,ProgramIterations!$D:$E,2,FALSE))</f>
        <v/>
      </c>
      <c r="DC28" s="23"/>
      <c r="DD28" s="25" t="str">
        <f>IF(DC28="","",VLOOKUP(DC28,ProgramIterations!$D:$E,2,FALSE))</f>
        <v/>
      </c>
      <c r="DE28" s="64" t="str">
        <f>CONCATENATE("ALTER TABLE dbo.",LEFT(C28,FIND(".",C28)-1)," ADD ",RIGHT(C28,LEN(C28)-FIND(".",C28))," ",VLOOKUP(M28,DataTypes!$A$2:$F$12,6),IF(VLOOKUP(M28,DataTypes!$A$2:$F$12,3)=1,CONCATENATE("(",N28,",",O28,")"),"")," NULL")</f>
        <v>ALTER TABLE dbo.ChampMetricVisitInformation ADD SiteLengthThalweg decimal(10,2) NULL</v>
      </c>
      <c r="DF28" s="56" t="e">
        <f>IF(A28 = "","",#REF! &amp; " SELECT MetricCalcTypeID = "&amp;A28&amp;", EngineID = "&amp;B28&amp;", Name='"&amp;C28&amp;"', DisplayGroupID = "&amp;D28&amp;", DisplayName='"&amp;E28&amp;"', DisplayNameShort = '"&amp;F28&amp;"', PropertyName = '"&amp;G28&amp;"', MethodID = "&amp;IF(H28="","NULL",H28)&amp; ", CalcGroupId = "&amp;IF(I28="","NULL",I28)&amp;", CalcGroupListItemID = " &amp;IF(K28="","NULL",K28)&amp;", Description = "&amp;IF(L28&lt;&gt;"NULL","'"&amp;SUBSTITUTE(L28,"'","''")&amp;"'","NULL")&amp;", DataTypeID = "&amp;M28&amp;",Precision = "&amp;N28&amp;", Scale = "&amp;O28&amp;", Length="&amp;P28&amp;", UOMID = "&amp;Q28&amp;", GlossaryTermID = "&amp;V28&amp;", DisplayOrderID = "&amp;W28&amp;", DomainValueListID = "&amp;AB28&amp;", WidthPixels = "&amp;AC28&amp;", IsDisplayable = "&amp;AD28&amp;", ShowGraphForWatershed= "&amp;AE28&amp;",ShowGraphForProgram="&amp;AF28&amp;",ShowGraphForVisit="&amp;AG28&amp;",IsPrivateInformation="&amp;AM28&amp;", IsCalculated="&amp;AN28&amp;",IsInternal="&amp;AO28&amp;", ExpectedValueMin = "&amp;IF(R28&lt;&gt;"",R28,"NULL")&amp;",  ExpectedValueMax = "&amp;IF(S28&lt;&gt;"",S28,"NULL")&amp;",  AcceptedValueMin = "&amp;IF(T28&lt;&gt;"",T28,"NULL")&amp;",   AcceptedValueMax  = "&amp;IF(U28&lt;&gt;"",U28,"NULL")&amp;", GraphAllowX="&amp;AH28&amp;", GraphAllowY="&amp;AI28&amp;", GraphAllowZ="&amp;AJ28&amp;", MapAllowSize="&amp;AK28&amp;", MapAllowColor = "&amp;AL28&amp;", RbtXpath = "&amp;IF(AP28&lt;&gt;"", "'"&amp;AP28&amp;"'", "NULL")&amp;", RbtIsRequired = "&amp;IF(AP28&lt;&gt;"", AQ28, "NULL")&amp;", MRMetric = "&amp;AR28&amp;
", Protocol1_ID = "&amp;IF(AS28="","NULL",#REF!)&amp;", Protocol1_IterationIDStart = "&amp;IF(AS28="","NULL",AT28)&amp;", Protocol1_IterationIDEnd = "&amp;IF(AU28="","NULL",AV28)&amp;
", Protocol2_ID = "&amp;IF(AW28="","NULL",#REF!)&amp;", Protocol2_IterationIDStart = "&amp;IF(AW28="","NULL",AX28)&amp;", Protocol2_IterationIDEnd = "&amp;IF(AY28="","NULL",AZ28)&amp;
", Protocol3_ID = "&amp;IF(BA28="","NULL",#REF!)&amp;", Protocol3_IterationIDStart = "&amp;IF(BA28="","NULL",BB28)&amp;", Protocol3_IterationIDEnd = "&amp;IF(BC28="","NULL",BD28)&amp;
", Protocol4_ID = "&amp;IF(BE28="","NULL",#REF!)&amp;", Protocol4_IterationIDStart = "&amp;IF(BE28="","NULL",BF28)&amp;", Protocol4_IterationIDEnd = "&amp;IF(BG28="","NULL",BH28)&amp;
", Protocol5_ID = "&amp;IF(BI28="","NULL",#REF!)&amp;", Protocol5_IterationIDStart = "&amp;IF(BI28="","NULL",BJ28)&amp;", Protocol5_IterationIDEnd = "&amp;IF(BK28="","NULL",BL28)&amp;
", Protocol6_ID = "&amp;IF(BM28="","NULL",#REF!)&amp;", Protocol6_IterationIDStart = "&amp;IF(BM28="","NULL",BN28)&amp;", Protocol6_IterationIDEnd = "&amp;IF(BO28="","NULL",BP28)&amp;
", Protocol7_ID = "&amp;IF(BQ28="","NULL",#REF!)&amp;", Protocol7_IterationIDStart = "&amp;IF(BQ28="","NULL",BR28)&amp;", Protocol7_IterationIDEnd = "&amp;IF(BS28="","NULL",BT28)&amp;
", Protocol8_ID = "&amp;IF(BU28="","NULL",#REF!)&amp;", Protocol8_IterationIDStart = "&amp;IF(BU28="","NULL",BV28)&amp;", Protocol8_IterationIDEnd = "&amp;IF(BW28="","NULL",BX28)&amp;
", Protocol9_ID = "&amp;IF(BY28="","NULL",#REF!)&amp;", Protocol9_IterationIDStart = "&amp;IF(BY28="","NULL",BZ28)&amp;", Protocol9_IterationIDEnd = "&amp;IF(CA28="","NULL",CB28)&amp;
", Protocol10_ID = "&amp;IF(CC28="","NULL",#REF!)&amp;", Protocol10_IterationIDStart = "&amp;IF(CC28="","NULL",CD28)&amp;", Protocol10_IterationIDEnd = "&amp;IF(CE28="","NULL",CF28)&amp;
", Protocol11_ID = "&amp;IF(CG28="","NULL",#REF!)&amp;", Protocol11_IterationIDStart = "&amp;IF(CG28="","NULL",CH28)&amp;", Protocol11_IterationIDEnd = "&amp;IF(CI28="","NULL",CJ28)&amp;
", Protocol12_ID = "&amp;IF(CK28="","NULL",#REF!)&amp;", Protocol12_IterationIDStart = "&amp;IF(CK28="","NULL",CL28)&amp;", Protocol12_IterationIDEnd = "&amp;IF(CM28="","NULL",CN28)&amp;
", Protocol13_ID = "&amp;IF(CO28="","NULL",#REF!)&amp;", Protocol13_IterationIDStart = "&amp;IF(CO28="","NULL",CP28)&amp;", Protocol13_IterationIDEnd = "&amp;IF(CQ28="","NULL",CR28)&amp;
", Protocol14_ID = "&amp;IF(CS28="","NULL",#REF!)&amp;", Protocol14_IterationIDStart = "&amp;IF(CS28="","NULL",CT28)&amp;", Protocol14_IterationIDEnd = "&amp;IF(CU28="","NULL",CV28)&amp;
", Protocol15_ID = "&amp;IF(CW28="","NULL",#REF!)&amp;", Protocol15_IterationIDStart = "&amp;IF(CW28="","NULL",CX28)&amp;", Protocol15_IterationIDEnd = "&amp;IF(CY28="","NULL",CZ28)&amp;
", Protocol16_ID = "&amp;IF(DA28="","NULL",#REF!)&amp;", Protocol16_IterationIDStart = "&amp;IF(DA28="","NULL",DB28)&amp;", Protocol16_IterationIDEnd = "&amp;IF(DC28="","NULL",DD28))</f>
        <v>#REF!</v>
      </c>
    </row>
    <row r="29" spans="1:110" hidden="1" x14ac:dyDescent="0.4">
      <c r="A29" s="18">
        <v>10</v>
      </c>
      <c r="B29" s="18">
        <v>1</v>
      </c>
      <c r="C29" s="34" t="s">
        <v>58</v>
      </c>
      <c r="D29" s="18">
        <v>1</v>
      </c>
      <c r="E29" s="74" t="s">
        <v>826</v>
      </c>
      <c r="F29" s="74" t="s">
        <v>827</v>
      </c>
      <c r="G29" s="74" t="s">
        <v>9</v>
      </c>
      <c r="I29" s="44"/>
      <c r="J29" s="47" t="str">
        <f>IF(I29="","",VLOOKUP(I29,MetricCalcGroups!A:D,3, FALSE))</f>
        <v/>
      </c>
      <c r="L29" s="9" t="s">
        <v>78</v>
      </c>
      <c r="M29" s="18">
        <v>3</v>
      </c>
      <c r="N29" s="18">
        <v>10</v>
      </c>
      <c r="O29" s="18">
        <v>2</v>
      </c>
      <c r="P29" s="18" t="s">
        <v>78</v>
      </c>
      <c r="Q29" s="18">
        <v>4</v>
      </c>
      <c r="R29" s="75">
        <v>0</v>
      </c>
      <c r="S29" s="75" t="s">
        <v>775</v>
      </c>
      <c r="T29" s="75"/>
      <c r="U29" s="75"/>
      <c r="V29" s="78" t="s">
        <v>78</v>
      </c>
      <c r="W29" s="18">
        <v>180</v>
      </c>
      <c r="X29" s="15">
        <v>2011</v>
      </c>
      <c r="Y29" s="16">
        <f>IF(X29&lt;&gt;"",VLOOKUP(X29,ProgramIterations!D:E,2,FALSE),"NULL")</f>
        <v>1</v>
      </c>
      <c r="Z29" s="15"/>
      <c r="AA29" s="16" t="str">
        <f>IF(Z29&lt;&gt;"",VLOOKUP(Z29,ProgramIterations!D:E,2,FALSE),"NULL")</f>
        <v>NULL</v>
      </c>
      <c r="AB29" s="9" t="s">
        <v>78</v>
      </c>
      <c r="AC29" s="9">
        <v>75</v>
      </c>
      <c r="AD29" s="36">
        <v>0</v>
      </c>
      <c r="AE29" s="9">
        <v>1</v>
      </c>
      <c r="AF29" s="9">
        <v>1</v>
      </c>
      <c r="AG29" s="9">
        <v>0</v>
      </c>
      <c r="AH29" s="52">
        <v>0</v>
      </c>
      <c r="AI29" s="17">
        <f t="shared" si="7"/>
        <v>0</v>
      </c>
      <c r="AJ29" s="18">
        <v>0</v>
      </c>
      <c r="AK29" s="17">
        <f t="shared" si="5"/>
        <v>0</v>
      </c>
      <c r="AL29" s="17">
        <f t="shared" si="6"/>
        <v>0</v>
      </c>
      <c r="AM29" s="18">
        <v>0</v>
      </c>
      <c r="AN29" s="18">
        <v>0</v>
      </c>
      <c r="AO29" s="74">
        <v>0</v>
      </c>
      <c r="AP29" s="74" t="s">
        <v>1462</v>
      </c>
      <c r="AQ29" s="37">
        <v>0</v>
      </c>
      <c r="AR29" s="49">
        <v>0</v>
      </c>
      <c r="AS29" s="23">
        <v>2011</v>
      </c>
      <c r="AT29" s="24">
        <f>IF(AS29="","",VLOOKUP(AS29,ProgramIterations!$D:$E,2,FALSE))</f>
        <v>1</v>
      </c>
      <c r="AU29" s="23"/>
      <c r="AV29" s="24" t="str">
        <f>IF(AU29="","",VLOOKUP(AU29,ProgramIterations!$D:$E,2,FALSE))</f>
        <v/>
      </c>
      <c r="AW29" s="23">
        <v>2012</v>
      </c>
      <c r="AX29" s="24">
        <f>IF(AW29="","",VLOOKUP(AW29,ProgramIterations!$D:$E,2,FALSE))</f>
        <v>2</v>
      </c>
      <c r="AY29" s="23"/>
      <c r="AZ29" s="24" t="str">
        <f>IF(AY29="","",VLOOKUP(AY29,ProgramIterations!$D:$E,2,FALSE))</f>
        <v/>
      </c>
      <c r="BA29" s="23">
        <v>2013</v>
      </c>
      <c r="BB29" s="24">
        <f>IF(BA29="","",VLOOKUP(BA29,ProgramIterations!$D:$E,2,FALSE))</f>
        <v>3</v>
      </c>
      <c r="BC29" s="23"/>
      <c r="BD29" s="24" t="str">
        <f>IF(BC29="","",VLOOKUP(BC29,ProgramIterations!$D:$E,2,FALSE))</f>
        <v/>
      </c>
      <c r="BE29" s="23">
        <v>2014</v>
      </c>
      <c r="BF29" s="24">
        <f>IF(BE29="","",VLOOKUP(BE29,ProgramIterations!$D:$E,2,FALSE))</f>
        <v>4</v>
      </c>
      <c r="BG29" s="23"/>
      <c r="BH29" s="24" t="str">
        <f>IF(BG29="","",VLOOKUP(BG29,ProgramIterations!$D:$E,2,FALSE))</f>
        <v/>
      </c>
      <c r="BI29" s="23">
        <v>2014</v>
      </c>
      <c r="BJ29" s="24">
        <f>IF(BI29="","",VLOOKUP(BI29,ProgramIterations!$D:$E,2,FALSE))</f>
        <v>4</v>
      </c>
      <c r="BK29" s="23"/>
      <c r="BL29" s="24" t="str">
        <f>IF(BK29="","",VLOOKUP(BK29,ProgramIterations!$D:$E,2,FALSE))</f>
        <v/>
      </c>
      <c r="BM29" s="23"/>
      <c r="BN29" s="24" t="str">
        <f>IF(BM29="","",VLOOKUP(BM29,ProgramIterations!$D:$E,2,FALSE))</f>
        <v/>
      </c>
      <c r="BO29" s="23"/>
      <c r="BP29" s="24" t="str">
        <f>IF(BO29="","",VLOOKUP(BO29,ProgramIterations!$D:$E,2,FALSE))</f>
        <v/>
      </c>
      <c r="BQ29" s="23"/>
      <c r="BR29" s="24" t="str">
        <f>IF(BQ29="","",VLOOKUP(BQ29,ProgramIterations!$D:$E,2,FALSE))</f>
        <v/>
      </c>
      <c r="BS29" s="23"/>
      <c r="BT29" s="24" t="str">
        <f>IF(BS29="","",VLOOKUP(BS29,ProgramIterations!$D:$E,2,FALSE))</f>
        <v/>
      </c>
      <c r="BU29" s="23"/>
      <c r="BV29" s="24" t="str">
        <f>IF(BU29="","",VLOOKUP(BU29,ProgramIterations!$D:$E,2,FALSE))</f>
        <v/>
      </c>
      <c r="BW29" s="23"/>
      <c r="BX29" s="24" t="str">
        <f>IF(BW29="","",VLOOKUP(BW29,ProgramIterations!$D:$E,2,FALSE))</f>
        <v/>
      </c>
      <c r="BY29" s="23">
        <v>2014</v>
      </c>
      <c r="BZ29" s="24">
        <f>IF(BY29="","",VLOOKUP(BY29,ProgramIterations!$D:$E,2,FALSE))</f>
        <v>4</v>
      </c>
      <c r="CA29" s="23"/>
      <c r="CB29" s="24" t="str">
        <f>IF(CA29="","",VLOOKUP(CA29,ProgramIterations!$D:$E,2,FALSE))</f>
        <v/>
      </c>
      <c r="CC29" s="23">
        <v>2014</v>
      </c>
      <c r="CD29" s="24">
        <f>IF(CC29="","",VLOOKUP(CC29,ProgramIterations!$D:$E,2,FALSE))</f>
        <v>4</v>
      </c>
      <c r="CE29" s="23"/>
      <c r="CF29" s="24" t="str">
        <f>IF(CE29="","",VLOOKUP(CE29,ProgramIterations!$D:$E,2,FALSE))</f>
        <v/>
      </c>
      <c r="CG29" s="23">
        <v>2014</v>
      </c>
      <c r="CH29" s="24">
        <f>IF(CG29="","",VLOOKUP(CG29,ProgramIterations!$D:$E,2,FALSE))</f>
        <v>4</v>
      </c>
      <c r="CI29" s="23"/>
      <c r="CJ29" s="24" t="str">
        <f>IF(CI29="","",VLOOKUP(CI29,ProgramIterations!$D:$E,2,FALSE))</f>
        <v/>
      </c>
      <c r="CK29" s="23"/>
      <c r="CL29" s="24" t="str">
        <f>IF(CK29="","",VLOOKUP(CK29,ProgramIterations!$D:$E,2,FALSE))</f>
        <v/>
      </c>
      <c r="CM29" s="23"/>
      <c r="CN29" s="24" t="str">
        <f>IF(CM29="","",VLOOKUP(CM29,ProgramIterations!$D:$E,2,FALSE))</f>
        <v/>
      </c>
      <c r="CO29" s="23"/>
      <c r="CP29" s="24" t="str">
        <f>IF(CO29="","",VLOOKUP(CO29,ProgramIterations!$D:$E,2,FALSE))</f>
        <v/>
      </c>
      <c r="CQ29" s="23"/>
      <c r="CR29" s="24" t="str">
        <f>IF(CQ29="","",VLOOKUP(CQ29,ProgramIterations!$D:$E,2,FALSE))</f>
        <v/>
      </c>
      <c r="CS29" s="23"/>
      <c r="CT29" s="24" t="str">
        <f>IF(CS29="","",VLOOKUP(CS29,ProgramIterations!$D:$E,2,FALSE))</f>
        <v/>
      </c>
      <c r="CU29" s="23"/>
      <c r="CV29" s="24" t="str">
        <f>IF(CU29="","",VLOOKUP(CU29,ProgramIterations!$D:$E,2,FALSE))</f>
        <v/>
      </c>
      <c r="CW29" s="23"/>
      <c r="CX29" s="24" t="str">
        <f>IF(CW29="","",VLOOKUP(CW29,ProgramIterations!$D:$E,2,FALSE))</f>
        <v/>
      </c>
      <c r="CY29" s="23"/>
      <c r="CZ29" s="24" t="str">
        <f>IF(CY29="","",VLOOKUP(CY29,ProgramIterations!$D:$E,2,FALSE))</f>
        <v/>
      </c>
      <c r="DA29" s="23"/>
      <c r="DB29" s="24" t="str">
        <f>IF(DA29="","",VLOOKUP(DA29,ProgramIterations!$D:$E,2,FALSE))</f>
        <v/>
      </c>
      <c r="DC29" s="23"/>
      <c r="DD29" s="25" t="str">
        <f>IF(DC29="","",VLOOKUP(DC29,ProgramIterations!$D:$E,2,FALSE))</f>
        <v/>
      </c>
      <c r="DE29" s="64" t="str">
        <f>CONCATENATE("ALTER TABLE dbo.",LEFT(C29,FIND(".",C29)-1)," ADD ",RIGHT(C29,LEN(C29)-FIND(".",C29))," ",VLOOKUP(M29,DataTypes!$A$2:$F$12,6),IF(VLOOKUP(M29,DataTypes!$A$2:$F$12,3)=1,CONCATENATE("(",N29,",",O29,")"),"")," NULL")</f>
        <v>ALTER TABLE dbo.ChampMetricVisitInformation ADD SiteBankAngleMean decimal(10,2) NULL</v>
      </c>
      <c r="DF29" s="56" t="e">
        <f>IF(A29 = "","",#REF! &amp; " SELECT MetricCalcTypeID = "&amp;A29&amp;", EngineID = "&amp;B29&amp;", Name='"&amp;C29&amp;"', DisplayGroupID = "&amp;D29&amp;", DisplayName='"&amp;E29&amp;"', DisplayNameShort = '"&amp;F29&amp;"', PropertyName = '"&amp;G29&amp;"', MethodID = "&amp;IF(H29="","NULL",H29)&amp; ", CalcGroupId = "&amp;IF(I29="","NULL",I29)&amp;", CalcGroupListItemID = " &amp;IF(K29="","NULL",K29)&amp;", Description = "&amp;IF(L29&lt;&gt;"NULL","'"&amp;SUBSTITUTE(L29,"'","''")&amp;"'","NULL")&amp;", DataTypeID = "&amp;M29&amp;",Precision = "&amp;N29&amp;", Scale = "&amp;O29&amp;", Length="&amp;P29&amp;", UOMID = "&amp;Q29&amp;", GlossaryTermID = "&amp;V29&amp;", DisplayOrderID = "&amp;W29&amp;", DomainValueListID = "&amp;AB29&amp;", WidthPixels = "&amp;AC29&amp;", IsDisplayable = "&amp;AD29&amp;", ShowGraphForWatershed= "&amp;AE29&amp;",ShowGraphForProgram="&amp;AF29&amp;",ShowGraphForVisit="&amp;AG29&amp;",IsPrivateInformation="&amp;AM29&amp;", IsCalculated="&amp;AN29&amp;",IsInternal="&amp;AO29&amp;", ExpectedValueMin = "&amp;IF(R29&lt;&gt;"",R29,"NULL")&amp;",  ExpectedValueMax = "&amp;IF(S29&lt;&gt;"",S29,"NULL")&amp;",  AcceptedValueMin = "&amp;IF(T29&lt;&gt;"",T29,"NULL")&amp;",   AcceptedValueMax  = "&amp;IF(U29&lt;&gt;"",U29,"NULL")&amp;", GraphAllowX="&amp;AH29&amp;", GraphAllowY="&amp;AI29&amp;", GraphAllowZ="&amp;AJ29&amp;", MapAllowSize="&amp;AK29&amp;", MapAllowColor = "&amp;AL29&amp;", RbtXpath = "&amp;IF(AP29&lt;&gt;"", "'"&amp;AP29&amp;"'", "NULL")&amp;", RbtIsRequired = "&amp;IF(AP29&lt;&gt;"", AQ29, "NULL")&amp;", MRMetric = "&amp;AR29&amp;
", Protocol1_ID = "&amp;IF(AS29="","NULL",#REF!)&amp;", Protocol1_IterationIDStart = "&amp;IF(AS29="","NULL",AT29)&amp;", Protocol1_IterationIDEnd = "&amp;IF(AU29="","NULL",AV29)&amp;
", Protocol2_ID = "&amp;IF(AW29="","NULL",#REF!)&amp;", Protocol2_IterationIDStart = "&amp;IF(AW29="","NULL",AX29)&amp;", Protocol2_IterationIDEnd = "&amp;IF(AY29="","NULL",AZ29)&amp;
", Protocol3_ID = "&amp;IF(BA29="","NULL",#REF!)&amp;", Protocol3_IterationIDStart = "&amp;IF(BA29="","NULL",BB29)&amp;", Protocol3_IterationIDEnd = "&amp;IF(BC29="","NULL",BD29)&amp;
", Protocol4_ID = "&amp;IF(BE29="","NULL",#REF!)&amp;", Protocol4_IterationIDStart = "&amp;IF(BE29="","NULL",BF29)&amp;", Protocol4_IterationIDEnd = "&amp;IF(BG29="","NULL",BH29)&amp;
", Protocol5_ID = "&amp;IF(BI29="","NULL",#REF!)&amp;", Protocol5_IterationIDStart = "&amp;IF(BI29="","NULL",BJ29)&amp;", Protocol5_IterationIDEnd = "&amp;IF(BK29="","NULL",BL29)&amp;
", Protocol6_ID = "&amp;IF(BM29="","NULL",#REF!)&amp;", Protocol6_IterationIDStart = "&amp;IF(BM29="","NULL",BN29)&amp;", Protocol6_IterationIDEnd = "&amp;IF(BO29="","NULL",BP29)&amp;
", Protocol7_ID = "&amp;IF(BQ29="","NULL",#REF!)&amp;", Protocol7_IterationIDStart = "&amp;IF(BQ29="","NULL",BR29)&amp;", Protocol7_IterationIDEnd = "&amp;IF(BS29="","NULL",BT29)&amp;
", Protocol8_ID = "&amp;IF(BU29="","NULL",#REF!)&amp;", Protocol8_IterationIDStart = "&amp;IF(BU29="","NULL",BV29)&amp;", Protocol8_IterationIDEnd = "&amp;IF(BW29="","NULL",BX29)&amp;
", Protocol9_ID = "&amp;IF(BY29="","NULL",#REF!)&amp;", Protocol9_IterationIDStart = "&amp;IF(BY29="","NULL",BZ29)&amp;", Protocol9_IterationIDEnd = "&amp;IF(CA29="","NULL",CB29)&amp;
", Protocol10_ID = "&amp;IF(CC29="","NULL",#REF!)&amp;", Protocol10_IterationIDStart = "&amp;IF(CC29="","NULL",CD29)&amp;", Protocol10_IterationIDEnd = "&amp;IF(CE29="","NULL",CF29)&amp;
", Protocol11_ID = "&amp;IF(CG29="","NULL",#REF!)&amp;", Protocol11_IterationIDStart = "&amp;IF(CG29="","NULL",CH29)&amp;", Protocol11_IterationIDEnd = "&amp;IF(CI29="","NULL",CJ29)&amp;
", Protocol12_ID = "&amp;IF(CK29="","NULL",#REF!)&amp;", Protocol12_IterationIDStart = "&amp;IF(CK29="","NULL",CL29)&amp;", Protocol12_IterationIDEnd = "&amp;IF(CM29="","NULL",CN29)&amp;
", Protocol13_ID = "&amp;IF(CO29="","NULL",#REF!)&amp;", Protocol13_IterationIDStart = "&amp;IF(CO29="","NULL",CP29)&amp;", Protocol13_IterationIDEnd = "&amp;IF(CQ29="","NULL",CR29)&amp;
", Protocol14_ID = "&amp;IF(CS29="","NULL",#REF!)&amp;", Protocol14_IterationIDStart = "&amp;IF(CS29="","NULL",CT29)&amp;", Protocol14_IterationIDEnd = "&amp;IF(CU29="","NULL",CV29)&amp;
", Protocol15_ID = "&amp;IF(CW29="","NULL",#REF!)&amp;", Protocol15_IterationIDStart = "&amp;IF(CW29="","NULL",CX29)&amp;", Protocol15_IterationIDEnd = "&amp;IF(CY29="","NULL",CZ29)&amp;
", Protocol16_ID = "&amp;IF(DA29="","NULL",#REF!)&amp;", Protocol16_IterationIDStart = "&amp;IF(DA29="","NULL",DB29)&amp;", Protocol16_IterationIDEnd = "&amp;IF(DC29="","NULL",DD29))</f>
        <v>#REF!</v>
      </c>
    </row>
    <row r="30" spans="1:110" hidden="1" x14ac:dyDescent="0.4">
      <c r="A30" s="38">
        <v>11</v>
      </c>
      <c r="B30" s="18">
        <v>1</v>
      </c>
      <c r="C30" s="34" t="s">
        <v>59</v>
      </c>
      <c r="D30" s="18">
        <v>1</v>
      </c>
      <c r="E30" s="74" t="s">
        <v>828</v>
      </c>
      <c r="F30" s="74" t="s">
        <v>829</v>
      </c>
      <c r="G30" s="37" t="s">
        <v>10</v>
      </c>
      <c r="I30" s="44"/>
      <c r="J30" s="47" t="str">
        <f>IF(I30="","",VLOOKUP(I30,MetricCalcGroups!A:D,3, FALSE))</f>
        <v/>
      </c>
      <c r="L30" s="9" t="s">
        <v>78</v>
      </c>
      <c r="M30" s="18">
        <v>3</v>
      </c>
      <c r="N30" s="18">
        <v>10</v>
      </c>
      <c r="O30" s="18">
        <v>2</v>
      </c>
      <c r="P30" s="18" t="s">
        <v>78</v>
      </c>
      <c r="Q30" s="18">
        <v>4</v>
      </c>
      <c r="R30" s="75">
        <v>0</v>
      </c>
      <c r="S30" s="75" t="s">
        <v>775</v>
      </c>
      <c r="T30" s="75"/>
      <c r="U30" s="75"/>
      <c r="V30" s="78" t="s">
        <v>78</v>
      </c>
      <c r="W30" s="18">
        <v>190</v>
      </c>
      <c r="X30" s="15">
        <v>2011</v>
      </c>
      <c r="Y30" s="16">
        <f>IF(X30&lt;&gt;"",VLOOKUP(X30,ProgramIterations!D:E,2,FALSE),"NULL")</f>
        <v>1</v>
      </c>
      <c r="Z30" s="15"/>
      <c r="AA30" s="16" t="str">
        <f>IF(Z30&lt;&gt;"",VLOOKUP(Z30,ProgramIterations!D:E,2,FALSE),"NULL")</f>
        <v>NULL</v>
      </c>
      <c r="AB30" s="9" t="s">
        <v>78</v>
      </c>
      <c r="AC30" s="9">
        <v>75</v>
      </c>
      <c r="AD30" s="36">
        <v>0</v>
      </c>
      <c r="AE30" s="9">
        <v>1</v>
      </c>
      <c r="AF30" s="9">
        <v>1</v>
      </c>
      <c r="AG30" s="9">
        <v>0</v>
      </c>
      <c r="AH30" s="52">
        <v>0</v>
      </c>
      <c r="AI30" s="17">
        <f t="shared" si="7"/>
        <v>0</v>
      </c>
      <c r="AJ30" s="18">
        <v>0</v>
      </c>
      <c r="AK30" s="17">
        <f t="shared" si="5"/>
        <v>0</v>
      </c>
      <c r="AL30" s="17">
        <f t="shared" si="6"/>
        <v>0</v>
      </c>
      <c r="AM30" s="18">
        <v>0</v>
      </c>
      <c r="AN30" s="18">
        <v>0</v>
      </c>
      <c r="AO30" s="74">
        <v>0</v>
      </c>
      <c r="AP30" s="74" t="s">
        <v>1463</v>
      </c>
      <c r="AQ30" s="37">
        <v>0</v>
      </c>
      <c r="AR30" s="49">
        <v>0</v>
      </c>
      <c r="AS30" s="23">
        <v>2011</v>
      </c>
      <c r="AT30" s="24">
        <f>IF(AS30="","",VLOOKUP(AS30,ProgramIterations!$D:$E,2,FALSE))</f>
        <v>1</v>
      </c>
      <c r="AU30" s="23"/>
      <c r="AV30" s="24" t="str">
        <f>IF(AU30="","",VLOOKUP(AU30,ProgramIterations!$D:$E,2,FALSE))</f>
        <v/>
      </c>
      <c r="AW30" s="23">
        <v>2012</v>
      </c>
      <c r="AX30" s="24">
        <f>IF(AW30="","",VLOOKUP(AW30,ProgramIterations!$D:$E,2,FALSE))</f>
        <v>2</v>
      </c>
      <c r="AY30" s="23"/>
      <c r="AZ30" s="24" t="str">
        <f>IF(AY30="","",VLOOKUP(AY30,ProgramIterations!$D:$E,2,FALSE))</f>
        <v/>
      </c>
      <c r="BA30" s="23">
        <v>2013</v>
      </c>
      <c r="BB30" s="24">
        <f>IF(BA30="","",VLOOKUP(BA30,ProgramIterations!$D:$E,2,FALSE))</f>
        <v>3</v>
      </c>
      <c r="BC30" s="23"/>
      <c r="BD30" s="24" t="str">
        <f>IF(BC30="","",VLOOKUP(BC30,ProgramIterations!$D:$E,2,FALSE))</f>
        <v/>
      </c>
      <c r="BE30" s="23">
        <v>2014</v>
      </c>
      <c r="BF30" s="24">
        <f>IF(BE30="","",VLOOKUP(BE30,ProgramIterations!$D:$E,2,FALSE))</f>
        <v>4</v>
      </c>
      <c r="BG30" s="23"/>
      <c r="BH30" s="24" t="str">
        <f>IF(BG30="","",VLOOKUP(BG30,ProgramIterations!$D:$E,2,FALSE))</f>
        <v/>
      </c>
      <c r="BI30" s="23">
        <v>2014</v>
      </c>
      <c r="BJ30" s="24">
        <f>IF(BI30="","",VLOOKUP(BI30,ProgramIterations!$D:$E,2,FALSE))</f>
        <v>4</v>
      </c>
      <c r="BK30" s="23"/>
      <c r="BL30" s="24" t="str">
        <f>IF(BK30="","",VLOOKUP(BK30,ProgramIterations!$D:$E,2,FALSE))</f>
        <v/>
      </c>
      <c r="BM30" s="23"/>
      <c r="BN30" s="24" t="str">
        <f>IF(BM30="","",VLOOKUP(BM30,ProgramIterations!$D:$E,2,FALSE))</f>
        <v/>
      </c>
      <c r="BO30" s="23"/>
      <c r="BP30" s="24" t="str">
        <f>IF(BO30="","",VLOOKUP(BO30,ProgramIterations!$D:$E,2,FALSE))</f>
        <v/>
      </c>
      <c r="BQ30" s="23"/>
      <c r="BR30" s="24" t="str">
        <f>IF(BQ30="","",VLOOKUP(BQ30,ProgramIterations!$D:$E,2,FALSE))</f>
        <v/>
      </c>
      <c r="BS30" s="23"/>
      <c r="BT30" s="24" t="str">
        <f>IF(BS30="","",VLOOKUP(BS30,ProgramIterations!$D:$E,2,FALSE))</f>
        <v/>
      </c>
      <c r="BU30" s="23"/>
      <c r="BV30" s="24" t="str">
        <f>IF(BU30="","",VLOOKUP(BU30,ProgramIterations!$D:$E,2,FALSE))</f>
        <v/>
      </c>
      <c r="BW30" s="23"/>
      <c r="BX30" s="24" t="str">
        <f>IF(BW30="","",VLOOKUP(BW30,ProgramIterations!$D:$E,2,FALSE))</f>
        <v/>
      </c>
      <c r="BY30" s="23">
        <v>2014</v>
      </c>
      <c r="BZ30" s="24">
        <f>IF(BY30="","",VLOOKUP(BY30,ProgramIterations!$D:$E,2,FALSE))</f>
        <v>4</v>
      </c>
      <c r="CA30" s="23"/>
      <c r="CB30" s="24" t="str">
        <f>IF(CA30="","",VLOOKUP(CA30,ProgramIterations!$D:$E,2,FALSE))</f>
        <v/>
      </c>
      <c r="CC30" s="23">
        <v>2014</v>
      </c>
      <c r="CD30" s="24">
        <f>IF(CC30="","",VLOOKUP(CC30,ProgramIterations!$D:$E,2,FALSE))</f>
        <v>4</v>
      </c>
      <c r="CE30" s="23"/>
      <c r="CF30" s="24" t="str">
        <f>IF(CE30="","",VLOOKUP(CE30,ProgramIterations!$D:$E,2,FALSE))</f>
        <v/>
      </c>
      <c r="CG30" s="23">
        <v>2014</v>
      </c>
      <c r="CH30" s="24">
        <f>IF(CG30="","",VLOOKUP(CG30,ProgramIterations!$D:$E,2,FALSE))</f>
        <v>4</v>
      </c>
      <c r="CI30" s="23"/>
      <c r="CJ30" s="24" t="str">
        <f>IF(CI30="","",VLOOKUP(CI30,ProgramIterations!$D:$E,2,FALSE))</f>
        <v/>
      </c>
      <c r="CK30" s="23"/>
      <c r="CL30" s="24" t="str">
        <f>IF(CK30="","",VLOOKUP(CK30,ProgramIterations!$D:$E,2,FALSE))</f>
        <v/>
      </c>
      <c r="CM30" s="23"/>
      <c r="CN30" s="24" t="str">
        <f>IF(CM30="","",VLOOKUP(CM30,ProgramIterations!$D:$E,2,FALSE))</f>
        <v/>
      </c>
      <c r="CO30" s="23"/>
      <c r="CP30" s="24" t="str">
        <f>IF(CO30="","",VLOOKUP(CO30,ProgramIterations!$D:$E,2,FALSE))</f>
        <v/>
      </c>
      <c r="CQ30" s="23"/>
      <c r="CR30" s="24" t="str">
        <f>IF(CQ30="","",VLOOKUP(CQ30,ProgramIterations!$D:$E,2,FALSE))</f>
        <v/>
      </c>
      <c r="CS30" s="23"/>
      <c r="CT30" s="24" t="str">
        <f>IF(CS30="","",VLOOKUP(CS30,ProgramIterations!$D:$E,2,FALSE))</f>
        <v/>
      </c>
      <c r="CU30" s="23"/>
      <c r="CV30" s="24" t="str">
        <f>IF(CU30="","",VLOOKUP(CU30,ProgramIterations!$D:$E,2,FALSE))</f>
        <v/>
      </c>
      <c r="CW30" s="23"/>
      <c r="CX30" s="24" t="str">
        <f>IF(CW30="","",VLOOKUP(CW30,ProgramIterations!$D:$E,2,FALSE))</f>
        <v/>
      </c>
      <c r="CY30" s="23"/>
      <c r="CZ30" s="24" t="str">
        <f>IF(CY30="","",VLOOKUP(CY30,ProgramIterations!$D:$E,2,FALSE))</f>
        <v/>
      </c>
      <c r="DA30" s="23"/>
      <c r="DB30" s="24" t="str">
        <f>IF(DA30="","",VLOOKUP(DA30,ProgramIterations!$D:$E,2,FALSE))</f>
        <v/>
      </c>
      <c r="DC30" s="23"/>
      <c r="DD30" s="25" t="str">
        <f>IF(DC30="","",VLOOKUP(DC30,ProgramIterations!$D:$E,2,FALSE))</f>
        <v/>
      </c>
      <c r="DE30" s="64" t="str">
        <f>CONCATENATE("ALTER TABLE dbo.",LEFT(C30,FIND(".",C30)-1)," ADD ",RIGHT(C30,LEN(C30)-FIND(".",C30))," ",VLOOKUP(M30,DataTypes!$A$2:$F$12,6),IF(VLOOKUP(M30,DataTypes!$A$2:$F$12,3)=1,CONCATENATE("(",N30,",",O30,")"),"")," NULL")</f>
        <v>ALTER TABLE dbo.ChampMetricVisitInformation ADD SiteBankAngleStdDev decimal(10,2) NULL</v>
      </c>
      <c r="DF30" s="56" t="e">
        <f>IF(A30 = "","",#REF! &amp; " SELECT MetricCalcTypeID = "&amp;A30&amp;", EngineID = "&amp;B30&amp;", Name='"&amp;C30&amp;"', DisplayGroupID = "&amp;D30&amp;", DisplayName='"&amp;E30&amp;"', DisplayNameShort = '"&amp;F30&amp;"', PropertyName = '"&amp;G30&amp;"', MethodID = "&amp;IF(H30="","NULL",H30)&amp; ", CalcGroupId = "&amp;IF(I30="","NULL",I30)&amp;", CalcGroupListItemID = " &amp;IF(K30="","NULL",K30)&amp;", Description = "&amp;IF(L30&lt;&gt;"NULL","'"&amp;SUBSTITUTE(L30,"'","''")&amp;"'","NULL")&amp;", DataTypeID = "&amp;M30&amp;",Precision = "&amp;N30&amp;", Scale = "&amp;O30&amp;", Length="&amp;P30&amp;", UOMID = "&amp;Q30&amp;", GlossaryTermID = "&amp;V30&amp;", DisplayOrderID = "&amp;W30&amp;", DomainValueListID = "&amp;AB30&amp;", WidthPixels = "&amp;AC30&amp;", IsDisplayable = "&amp;AD30&amp;", ShowGraphForWatershed= "&amp;AE30&amp;",ShowGraphForProgram="&amp;AF30&amp;",ShowGraphForVisit="&amp;AG30&amp;",IsPrivateInformation="&amp;AM30&amp;", IsCalculated="&amp;AN30&amp;",IsInternal="&amp;AO30&amp;", ExpectedValueMin = "&amp;IF(R30&lt;&gt;"",R30,"NULL")&amp;",  ExpectedValueMax = "&amp;IF(S30&lt;&gt;"",S30,"NULL")&amp;",  AcceptedValueMin = "&amp;IF(T30&lt;&gt;"",T30,"NULL")&amp;",   AcceptedValueMax  = "&amp;IF(U30&lt;&gt;"",U30,"NULL")&amp;", GraphAllowX="&amp;AH30&amp;", GraphAllowY="&amp;AI30&amp;", GraphAllowZ="&amp;AJ30&amp;", MapAllowSize="&amp;AK30&amp;", MapAllowColor = "&amp;AL30&amp;", RbtXpath = "&amp;IF(AP30&lt;&gt;"", "'"&amp;AP30&amp;"'", "NULL")&amp;", RbtIsRequired = "&amp;IF(AP30&lt;&gt;"", AQ30, "NULL")&amp;", MRMetric = "&amp;AR30&amp;
", Protocol1_ID = "&amp;IF(AS30="","NULL",#REF!)&amp;", Protocol1_IterationIDStart = "&amp;IF(AS30="","NULL",AT30)&amp;", Protocol1_IterationIDEnd = "&amp;IF(AU30="","NULL",AV30)&amp;
", Protocol2_ID = "&amp;IF(AW30="","NULL",#REF!)&amp;", Protocol2_IterationIDStart = "&amp;IF(AW30="","NULL",AX30)&amp;", Protocol2_IterationIDEnd = "&amp;IF(AY30="","NULL",AZ30)&amp;
", Protocol3_ID = "&amp;IF(BA30="","NULL",#REF!)&amp;", Protocol3_IterationIDStart = "&amp;IF(BA30="","NULL",BB30)&amp;", Protocol3_IterationIDEnd = "&amp;IF(BC30="","NULL",BD30)&amp;
", Protocol4_ID = "&amp;IF(BE30="","NULL",#REF!)&amp;", Protocol4_IterationIDStart = "&amp;IF(BE30="","NULL",BF30)&amp;", Protocol4_IterationIDEnd = "&amp;IF(BG30="","NULL",BH30)&amp;
", Protocol5_ID = "&amp;IF(BI30="","NULL",#REF!)&amp;", Protocol5_IterationIDStart = "&amp;IF(BI30="","NULL",BJ30)&amp;", Protocol5_IterationIDEnd = "&amp;IF(BK30="","NULL",BL30)&amp;
", Protocol6_ID = "&amp;IF(BM30="","NULL",#REF!)&amp;", Protocol6_IterationIDStart = "&amp;IF(BM30="","NULL",BN30)&amp;", Protocol6_IterationIDEnd = "&amp;IF(BO30="","NULL",BP30)&amp;
", Protocol7_ID = "&amp;IF(BQ30="","NULL",#REF!)&amp;", Protocol7_IterationIDStart = "&amp;IF(BQ30="","NULL",BR30)&amp;", Protocol7_IterationIDEnd = "&amp;IF(BS30="","NULL",BT30)&amp;
", Protocol8_ID = "&amp;IF(BU30="","NULL",#REF!)&amp;", Protocol8_IterationIDStart = "&amp;IF(BU30="","NULL",BV30)&amp;", Protocol8_IterationIDEnd = "&amp;IF(BW30="","NULL",BX30)&amp;
", Protocol9_ID = "&amp;IF(BY30="","NULL",#REF!)&amp;", Protocol9_IterationIDStart = "&amp;IF(BY30="","NULL",BZ30)&amp;", Protocol9_IterationIDEnd = "&amp;IF(CA30="","NULL",CB30)&amp;
", Protocol10_ID = "&amp;IF(CC30="","NULL",#REF!)&amp;", Protocol10_IterationIDStart = "&amp;IF(CC30="","NULL",CD30)&amp;", Protocol10_IterationIDEnd = "&amp;IF(CE30="","NULL",CF30)&amp;
", Protocol11_ID = "&amp;IF(CG30="","NULL",#REF!)&amp;", Protocol11_IterationIDStart = "&amp;IF(CG30="","NULL",CH30)&amp;", Protocol11_IterationIDEnd = "&amp;IF(CI30="","NULL",CJ30)&amp;
", Protocol12_ID = "&amp;IF(CK30="","NULL",#REF!)&amp;", Protocol12_IterationIDStart = "&amp;IF(CK30="","NULL",CL30)&amp;", Protocol12_IterationIDEnd = "&amp;IF(CM30="","NULL",CN30)&amp;
", Protocol13_ID = "&amp;IF(CO30="","NULL",#REF!)&amp;", Protocol13_IterationIDStart = "&amp;IF(CO30="","NULL",CP30)&amp;", Protocol13_IterationIDEnd = "&amp;IF(CQ30="","NULL",CR30)&amp;
", Protocol14_ID = "&amp;IF(CS30="","NULL",#REF!)&amp;", Protocol14_IterationIDStart = "&amp;IF(CS30="","NULL",CT30)&amp;", Protocol14_IterationIDEnd = "&amp;IF(CU30="","NULL",CV30)&amp;
", Protocol15_ID = "&amp;IF(CW30="","NULL",#REF!)&amp;", Protocol15_IterationIDStart = "&amp;IF(CW30="","NULL",CX30)&amp;", Protocol15_IterationIDEnd = "&amp;IF(CY30="","NULL",CZ30)&amp;
", Protocol16_ID = "&amp;IF(DA30="","NULL",#REF!)&amp;", Protocol16_IterationIDStart = "&amp;IF(DA30="","NULL",DB30)&amp;", Protocol16_IterationIDEnd = "&amp;IF(DC30="","NULL",DD30))</f>
        <v>#REF!</v>
      </c>
    </row>
    <row r="31" spans="1:110" hidden="1" x14ac:dyDescent="0.4">
      <c r="A31" s="38">
        <v>12</v>
      </c>
      <c r="B31" s="18">
        <v>1</v>
      </c>
      <c r="C31" s="34" t="s">
        <v>60</v>
      </c>
      <c r="D31" s="18">
        <v>1</v>
      </c>
      <c r="E31" s="74" t="s">
        <v>830</v>
      </c>
      <c r="F31" s="74" t="s">
        <v>831</v>
      </c>
      <c r="G31" s="37" t="s">
        <v>11</v>
      </c>
      <c r="I31" s="44"/>
      <c r="J31" s="47" t="str">
        <f>IF(I31="","",VLOOKUP(I31,MetricCalcGroups!A:D,3, FALSE))</f>
        <v/>
      </c>
      <c r="L31" s="9" t="s">
        <v>78</v>
      </c>
      <c r="M31" s="18">
        <v>3</v>
      </c>
      <c r="N31" s="18">
        <v>10</v>
      </c>
      <c r="O31" s="18">
        <v>2</v>
      </c>
      <c r="P31" s="18" t="s">
        <v>78</v>
      </c>
      <c r="Q31" s="18">
        <v>8</v>
      </c>
      <c r="R31" s="75">
        <v>0.01</v>
      </c>
      <c r="S31" s="75">
        <v>5</v>
      </c>
      <c r="T31" s="75"/>
      <c r="U31" s="75"/>
      <c r="V31" s="78" t="s">
        <v>78</v>
      </c>
      <c r="W31" s="18">
        <v>200</v>
      </c>
      <c r="X31" s="15">
        <v>2011</v>
      </c>
      <c r="Y31" s="16">
        <f>IF(X31&lt;&gt;"",VLOOKUP(X31,ProgramIterations!D:E,2,FALSE),"NULL")</f>
        <v>1</v>
      </c>
      <c r="Z31" s="15"/>
      <c r="AA31" s="16" t="str">
        <f>IF(Z31&lt;&gt;"",VLOOKUP(Z31,ProgramIterations!D:E,2,FALSE),"NULL")</f>
        <v>NULL</v>
      </c>
      <c r="AB31" s="9" t="s">
        <v>78</v>
      </c>
      <c r="AC31" s="9">
        <v>75</v>
      </c>
      <c r="AD31" s="36">
        <v>0</v>
      </c>
      <c r="AE31" s="9">
        <v>0</v>
      </c>
      <c r="AF31" s="9">
        <v>0</v>
      </c>
      <c r="AG31" s="49">
        <v>0</v>
      </c>
      <c r="AH31" s="52">
        <v>0</v>
      </c>
      <c r="AI31" s="17">
        <f t="shared" si="7"/>
        <v>0</v>
      </c>
      <c r="AJ31" s="18">
        <v>0</v>
      </c>
      <c r="AK31" s="17">
        <f t="shared" si="5"/>
        <v>0</v>
      </c>
      <c r="AL31" s="17">
        <f t="shared" si="6"/>
        <v>0</v>
      </c>
      <c r="AM31" s="18">
        <v>0</v>
      </c>
      <c r="AN31" s="18">
        <v>0</v>
      </c>
      <c r="AO31" s="74">
        <v>0</v>
      </c>
      <c r="AP31" s="74"/>
      <c r="AQ31" s="37">
        <v>0</v>
      </c>
      <c r="AR31" s="49">
        <v>0</v>
      </c>
      <c r="AS31" s="23">
        <v>2011</v>
      </c>
      <c r="AT31" s="24">
        <f>IF(AS31="","",VLOOKUP(AS31,ProgramIterations!$D:$E,2,FALSE))</f>
        <v>1</v>
      </c>
      <c r="AU31" s="23"/>
      <c r="AV31" s="24" t="str">
        <f>IF(AU31="","",VLOOKUP(AU31,ProgramIterations!$D:$E,2,FALSE))</f>
        <v/>
      </c>
      <c r="AW31" s="23">
        <v>2012</v>
      </c>
      <c r="AX31" s="24">
        <f>IF(AW31="","",VLOOKUP(AW31,ProgramIterations!$D:$E,2,FALSE))</f>
        <v>2</v>
      </c>
      <c r="AY31" s="23"/>
      <c r="AZ31" s="24" t="str">
        <f>IF(AY31="","",VLOOKUP(AY31,ProgramIterations!$D:$E,2,FALSE))</f>
        <v/>
      </c>
      <c r="BA31" s="23">
        <v>2013</v>
      </c>
      <c r="BB31" s="24">
        <f>IF(BA31="","",VLOOKUP(BA31,ProgramIterations!$D:$E,2,FALSE))</f>
        <v>3</v>
      </c>
      <c r="BC31" s="23"/>
      <c r="BD31" s="24" t="str">
        <f>IF(BC31="","",VLOOKUP(BC31,ProgramIterations!$D:$E,2,FALSE))</f>
        <v/>
      </c>
      <c r="BE31" s="23">
        <v>2014</v>
      </c>
      <c r="BF31" s="24">
        <f>IF(BE31="","",VLOOKUP(BE31,ProgramIterations!$D:$E,2,FALSE))</f>
        <v>4</v>
      </c>
      <c r="BG31" s="23"/>
      <c r="BH31" s="24" t="str">
        <f>IF(BG31="","",VLOOKUP(BG31,ProgramIterations!$D:$E,2,FALSE))</f>
        <v/>
      </c>
      <c r="BI31" s="23">
        <v>2014</v>
      </c>
      <c r="BJ31" s="24">
        <f>IF(BI31="","",VLOOKUP(BI31,ProgramIterations!$D:$E,2,FALSE))</f>
        <v>4</v>
      </c>
      <c r="BK31" s="23"/>
      <c r="BL31" s="24" t="str">
        <f>IF(BK31="","",VLOOKUP(BK31,ProgramIterations!$D:$E,2,FALSE))</f>
        <v/>
      </c>
      <c r="BM31" s="23"/>
      <c r="BN31" s="24" t="str">
        <f>IF(BM31="","",VLOOKUP(BM31,ProgramIterations!$D:$E,2,FALSE))</f>
        <v/>
      </c>
      <c r="BO31" s="23"/>
      <c r="BP31" s="24" t="str">
        <f>IF(BO31="","",VLOOKUP(BO31,ProgramIterations!$D:$E,2,FALSE))</f>
        <v/>
      </c>
      <c r="BQ31" s="23"/>
      <c r="BR31" s="24" t="str">
        <f>IF(BQ31="","",VLOOKUP(BQ31,ProgramIterations!$D:$E,2,FALSE))</f>
        <v/>
      </c>
      <c r="BS31" s="23"/>
      <c r="BT31" s="24" t="str">
        <f>IF(BS31="","",VLOOKUP(BS31,ProgramIterations!$D:$E,2,FALSE))</f>
        <v/>
      </c>
      <c r="BU31" s="23"/>
      <c r="BV31" s="24" t="str">
        <f>IF(BU31="","",VLOOKUP(BU31,ProgramIterations!$D:$E,2,FALSE))</f>
        <v/>
      </c>
      <c r="BW31" s="23"/>
      <c r="BX31" s="24" t="str">
        <f>IF(BW31="","",VLOOKUP(BW31,ProgramIterations!$D:$E,2,FALSE))</f>
        <v/>
      </c>
      <c r="BY31" s="23">
        <v>2014</v>
      </c>
      <c r="BZ31" s="24">
        <f>IF(BY31="","",VLOOKUP(BY31,ProgramIterations!$D:$E,2,FALSE))</f>
        <v>4</v>
      </c>
      <c r="CA31" s="23"/>
      <c r="CB31" s="24" t="str">
        <f>IF(CA31="","",VLOOKUP(CA31,ProgramIterations!$D:$E,2,FALSE))</f>
        <v/>
      </c>
      <c r="CC31" s="23">
        <v>2014</v>
      </c>
      <c r="CD31" s="24">
        <f>IF(CC31="","",VLOOKUP(CC31,ProgramIterations!$D:$E,2,FALSE))</f>
        <v>4</v>
      </c>
      <c r="CE31" s="23"/>
      <c r="CF31" s="24" t="str">
        <f>IF(CE31="","",VLOOKUP(CE31,ProgramIterations!$D:$E,2,FALSE))</f>
        <v/>
      </c>
      <c r="CG31" s="23">
        <v>2014</v>
      </c>
      <c r="CH31" s="24">
        <f>IF(CG31="","",VLOOKUP(CG31,ProgramIterations!$D:$E,2,FALSE))</f>
        <v>4</v>
      </c>
      <c r="CI31" s="23"/>
      <c r="CJ31" s="24" t="str">
        <f>IF(CI31="","",VLOOKUP(CI31,ProgramIterations!$D:$E,2,FALSE))</f>
        <v/>
      </c>
      <c r="CK31" s="23"/>
      <c r="CL31" s="24" t="str">
        <f>IF(CK31="","",VLOOKUP(CK31,ProgramIterations!$D:$E,2,FALSE))</f>
        <v/>
      </c>
      <c r="CM31" s="23"/>
      <c r="CN31" s="24" t="str">
        <f>IF(CM31="","",VLOOKUP(CM31,ProgramIterations!$D:$E,2,FALSE))</f>
        <v/>
      </c>
      <c r="CO31" s="23"/>
      <c r="CP31" s="24" t="str">
        <f>IF(CO31="","",VLOOKUP(CO31,ProgramIterations!$D:$E,2,FALSE))</f>
        <v/>
      </c>
      <c r="CQ31" s="23"/>
      <c r="CR31" s="24" t="str">
        <f>IF(CQ31="","",VLOOKUP(CQ31,ProgramIterations!$D:$E,2,FALSE))</f>
        <v/>
      </c>
      <c r="CS31" s="23"/>
      <c r="CT31" s="24" t="str">
        <f>IF(CS31="","",VLOOKUP(CS31,ProgramIterations!$D:$E,2,FALSE))</f>
        <v/>
      </c>
      <c r="CU31" s="23"/>
      <c r="CV31" s="24" t="str">
        <f>IF(CU31="","",VLOOKUP(CU31,ProgramIterations!$D:$E,2,FALSE))</f>
        <v/>
      </c>
      <c r="CW31" s="23"/>
      <c r="CX31" s="24" t="str">
        <f>IF(CW31="","",VLOOKUP(CW31,ProgramIterations!$D:$E,2,FALSE))</f>
        <v/>
      </c>
      <c r="CY31" s="23"/>
      <c r="CZ31" s="24" t="str">
        <f>IF(CY31="","",VLOOKUP(CY31,ProgramIterations!$D:$E,2,FALSE))</f>
        <v/>
      </c>
      <c r="DA31" s="23"/>
      <c r="DB31" s="24" t="str">
        <f>IF(DA31="","",VLOOKUP(DA31,ProgramIterations!$D:$E,2,FALSE))</f>
        <v/>
      </c>
      <c r="DC31" s="23"/>
      <c r="DD31" s="25" t="str">
        <f>IF(DC31="","",VLOOKUP(DC31,ProgramIterations!$D:$E,2,FALSE))</f>
        <v/>
      </c>
      <c r="DE31" s="64" t="str">
        <f>CONCATENATE("ALTER TABLE dbo.",LEFT(C31,FIND(".",C31)-1)," ADD ",RIGHT(C31,LEN(C31)-FIND(".",C31))," ",VLOOKUP(M31,DataTypes!$A$2:$F$12,6),IF(VLOOKUP(M31,DataTypes!$A$2:$F$12,3)=1,CONCATENATE("(",N31,",",O31,")"),"")," NULL")</f>
        <v>ALTER TABLE dbo.ChampMetricVisitInformation ADD GradientProfileMean decimal(10,2) NULL</v>
      </c>
      <c r="DF31" s="56" t="e">
        <f>IF(A31 = "","",#REF! &amp; " SELECT MetricCalcTypeID = "&amp;A31&amp;", EngineID = "&amp;B31&amp;", Name='"&amp;C31&amp;"', DisplayGroupID = "&amp;D31&amp;", DisplayName='"&amp;E31&amp;"', DisplayNameShort = '"&amp;F31&amp;"', PropertyName = '"&amp;G31&amp;"', MethodID = "&amp;IF(H31="","NULL",H31)&amp; ", CalcGroupId = "&amp;IF(I31="","NULL",I31)&amp;", CalcGroupListItemID = " &amp;IF(K31="","NULL",K31)&amp;", Description = "&amp;IF(L31&lt;&gt;"NULL","'"&amp;SUBSTITUTE(L31,"'","''")&amp;"'","NULL")&amp;", DataTypeID = "&amp;M31&amp;",Precision = "&amp;N31&amp;", Scale = "&amp;O31&amp;", Length="&amp;P31&amp;", UOMID = "&amp;Q31&amp;", GlossaryTermID = "&amp;V31&amp;", DisplayOrderID = "&amp;W31&amp;", DomainValueListID = "&amp;AB31&amp;", WidthPixels = "&amp;AC31&amp;", IsDisplayable = "&amp;AD31&amp;", ShowGraphForWatershed= "&amp;AE31&amp;",ShowGraphForProgram="&amp;AF31&amp;",ShowGraphForVisit="&amp;AG31&amp;",IsPrivateInformation="&amp;AM31&amp;", IsCalculated="&amp;AN31&amp;",IsInternal="&amp;AO31&amp;", ExpectedValueMin = "&amp;IF(R31&lt;&gt;"",R31,"NULL")&amp;",  ExpectedValueMax = "&amp;IF(S31&lt;&gt;"",S31,"NULL")&amp;",  AcceptedValueMin = "&amp;IF(T31&lt;&gt;"",T31,"NULL")&amp;",   AcceptedValueMax  = "&amp;IF(U31&lt;&gt;"",U31,"NULL")&amp;", GraphAllowX="&amp;AH31&amp;", GraphAllowY="&amp;AI31&amp;", GraphAllowZ="&amp;AJ31&amp;", MapAllowSize="&amp;AK31&amp;", MapAllowColor = "&amp;AL31&amp;", RbtXpath = "&amp;IF(AP31&lt;&gt;"", "'"&amp;AP31&amp;"'", "NULL")&amp;", RbtIsRequired = "&amp;IF(AP31&lt;&gt;"", AQ31, "NULL")&amp;", MRMetric = "&amp;AR31&amp;
", Protocol1_ID = "&amp;IF(AS31="","NULL",#REF!)&amp;", Protocol1_IterationIDStart = "&amp;IF(AS31="","NULL",AT31)&amp;", Protocol1_IterationIDEnd = "&amp;IF(AU31="","NULL",AV31)&amp;
", Protocol2_ID = "&amp;IF(AW31="","NULL",#REF!)&amp;", Protocol2_IterationIDStart = "&amp;IF(AW31="","NULL",AX31)&amp;", Protocol2_IterationIDEnd = "&amp;IF(AY31="","NULL",AZ31)&amp;
", Protocol3_ID = "&amp;IF(BA31="","NULL",#REF!)&amp;", Protocol3_IterationIDStart = "&amp;IF(BA31="","NULL",BB31)&amp;", Protocol3_IterationIDEnd = "&amp;IF(BC31="","NULL",BD31)&amp;
", Protocol4_ID = "&amp;IF(BE31="","NULL",#REF!)&amp;", Protocol4_IterationIDStart = "&amp;IF(BE31="","NULL",BF31)&amp;", Protocol4_IterationIDEnd = "&amp;IF(BG31="","NULL",BH31)&amp;
", Protocol5_ID = "&amp;IF(BI31="","NULL",#REF!)&amp;", Protocol5_IterationIDStart = "&amp;IF(BI31="","NULL",BJ31)&amp;", Protocol5_IterationIDEnd = "&amp;IF(BK31="","NULL",BL31)&amp;
", Protocol6_ID = "&amp;IF(BM31="","NULL",#REF!)&amp;", Protocol6_IterationIDStart = "&amp;IF(BM31="","NULL",BN31)&amp;", Protocol6_IterationIDEnd = "&amp;IF(BO31="","NULL",BP31)&amp;
", Protocol7_ID = "&amp;IF(BQ31="","NULL",#REF!)&amp;", Protocol7_IterationIDStart = "&amp;IF(BQ31="","NULL",BR31)&amp;", Protocol7_IterationIDEnd = "&amp;IF(BS31="","NULL",BT31)&amp;
", Protocol8_ID = "&amp;IF(BU31="","NULL",#REF!)&amp;", Protocol8_IterationIDStart = "&amp;IF(BU31="","NULL",BV31)&amp;", Protocol8_IterationIDEnd = "&amp;IF(BW31="","NULL",BX31)&amp;
", Protocol9_ID = "&amp;IF(BY31="","NULL",#REF!)&amp;", Protocol9_IterationIDStart = "&amp;IF(BY31="","NULL",BZ31)&amp;", Protocol9_IterationIDEnd = "&amp;IF(CA31="","NULL",CB31)&amp;
", Protocol10_ID = "&amp;IF(CC31="","NULL",#REF!)&amp;", Protocol10_IterationIDStart = "&amp;IF(CC31="","NULL",CD31)&amp;", Protocol10_IterationIDEnd = "&amp;IF(CE31="","NULL",CF31)&amp;
", Protocol11_ID = "&amp;IF(CG31="","NULL",#REF!)&amp;", Protocol11_IterationIDStart = "&amp;IF(CG31="","NULL",CH31)&amp;", Protocol11_IterationIDEnd = "&amp;IF(CI31="","NULL",CJ31)&amp;
", Protocol12_ID = "&amp;IF(CK31="","NULL",#REF!)&amp;", Protocol12_IterationIDStart = "&amp;IF(CK31="","NULL",CL31)&amp;", Protocol12_IterationIDEnd = "&amp;IF(CM31="","NULL",CN31)&amp;
", Protocol13_ID = "&amp;IF(CO31="","NULL",#REF!)&amp;", Protocol13_IterationIDStart = "&amp;IF(CO31="","NULL",CP31)&amp;", Protocol13_IterationIDEnd = "&amp;IF(CQ31="","NULL",CR31)&amp;
", Protocol14_ID = "&amp;IF(CS31="","NULL",#REF!)&amp;", Protocol14_IterationIDStart = "&amp;IF(CS31="","NULL",CT31)&amp;", Protocol14_IterationIDEnd = "&amp;IF(CU31="","NULL",CV31)&amp;
", Protocol15_ID = "&amp;IF(CW31="","NULL",#REF!)&amp;", Protocol15_IterationIDStart = "&amp;IF(CW31="","NULL",CX31)&amp;", Protocol15_IterationIDEnd = "&amp;IF(CY31="","NULL",CZ31)&amp;
", Protocol16_ID = "&amp;IF(DA31="","NULL",#REF!)&amp;", Protocol16_IterationIDStart = "&amp;IF(DA31="","NULL",DB31)&amp;", Protocol16_IterationIDEnd = "&amp;IF(DC31="","NULL",DD31))</f>
        <v>#REF!</v>
      </c>
    </row>
    <row r="32" spans="1:110" hidden="1" x14ac:dyDescent="0.4">
      <c r="A32" s="38">
        <v>13</v>
      </c>
      <c r="B32" s="18">
        <v>1</v>
      </c>
      <c r="C32" s="34" t="s">
        <v>61</v>
      </c>
      <c r="D32" s="18">
        <v>1</v>
      </c>
      <c r="E32" s="74" t="s">
        <v>832</v>
      </c>
      <c r="F32" s="74" t="s">
        <v>833</v>
      </c>
      <c r="G32" s="37" t="s">
        <v>12</v>
      </c>
      <c r="I32" s="44"/>
      <c r="J32" s="47" t="str">
        <f>IF(I32="","",VLOOKUP(I32,MetricCalcGroups!A:D,3, FALSE))</f>
        <v/>
      </c>
      <c r="L32" s="9" t="s">
        <v>78</v>
      </c>
      <c r="M32" s="18">
        <v>3</v>
      </c>
      <c r="N32" s="18">
        <v>10</v>
      </c>
      <c r="O32" s="18">
        <v>2</v>
      </c>
      <c r="P32" s="18" t="s">
        <v>78</v>
      </c>
      <c r="Q32" s="18">
        <v>8</v>
      </c>
      <c r="R32" s="39"/>
      <c r="S32" s="39"/>
      <c r="T32" s="75"/>
      <c r="U32" s="75"/>
      <c r="V32" s="78" t="s">
        <v>78</v>
      </c>
      <c r="W32" s="18">
        <v>210</v>
      </c>
      <c r="X32" s="15">
        <v>2011</v>
      </c>
      <c r="Y32" s="16">
        <f>IF(X32&lt;&gt;"",VLOOKUP(X32,ProgramIterations!D:E,2,FALSE),"NULL")</f>
        <v>1</v>
      </c>
      <c r="Z32" s="15"/>
      <c r="AA32" s="16" t="str">
        <f>IF(Z32&lt;&gt;"",VLOOKUP(Z32,ProgramIterations!D:E,2,FALSE),"NULL")</f>
        <v>NULL</v>
      </c>
      <c r="AB32" s="9" t="s">
        <v>78</v>
      </c>
      <c r="AC32" s="9">
        <v>75</v>
      </c>
      <c r="AD32" s="36">
        <v>0</v>
      </c>
      <c r="AE32" s="9">
        <v>0</v>
      </c>
      <c r="AF32" s="9">
        <v>0</v>
      </c>
      <c r="AG32" s="49">
        <v>0</v>
      </c>
      <c r="AH32" s="52">
        <v>0</v>
      </c>
      <c r="AI32" s="17">
        <f t="shared" si="7"/>
        <v>0</v>
      </c>
      <c r="AJ32" s="18">
        <v>0</v>
      </c>
      <c r="AK32" s="17">
        <f t="shared" si="5"/>
        <v>0</v>
      </c>
      <c r="AL32" s="17">
        <f t="shared" si="6"/>
        <v>0</v>
      </c>
      <c r="AM32" s="18">
        <v>0</v>
      </c>
      <c r="AN32" s="18">
        <v>0</v>
      </c>
      <c r="AO32" s="74">
        <v>0</v>
      </c>
      <c r="AP32" s="74"/>
      <c r="AQ32" s="37">
        <v>0</v>
      </c>
      <c r="AR32" s="49">
        <v>0</v>
      </c>
      <c r="AS32" s="23">
        <v>2011</v>
      </c>
      <c r="AT32" s="24">
        <f>IF(AS32="","",VLOOKUP(AS32,ProgramIterations!$D:$E,2,FALSE))</f>
        <v>1</v>
      </c>
      <c r="AU32" s="23"/>
      <c r="AV32" s="24" t="str">
        <f>IF(AU32="","",VLOOKUP(AU32,ProgramIterations!$D:$E,2,FALSE))</f>
        <v/>
      </c>
      <c r="AW32" s="23">
        <v>2012</v>
      </c>
      <c r="AX32" s="24">
        <f>IF(AW32="","",VLOOKUP(AW32,ProgramIterations!$D:$E,2,FALSE))</f>
        <v>2</v>
      </c>
      <c r="AY32" s="23"/>
      <c r="AZ32" s="24" t="str">
        <f>IF(AY32="","",VLOOKUP(AY32,ProgramIterations!$D:$E,2,FALSE))</f>
        <v/>
      </c>
      <c r="BA32" s="23">
        <v>2013</v>
      </c>
      <c r="BB32" s="24">
        <f>IF(BA32="","",VLOOKUP(BA32,ProgramIterations!$D:$E,2,FALSE))</f>
        <v>3</v>
      </c>
      <c r="BC32" s="23"/>
      <c r="BD32" s="24" t="str">
        <f>IF(BC32="","",VLOOKUP(BC32,ProgramIterations!$D:$E,2,FALSE))</f>
        <v/>
      </c>
      <c r="BE32" s="23">
        <v>2014</v>
      </c>
      <c r="BF32" s="24">
        <f>IF(BE32="","",VLOOKUP(BE32,ProgramIterations!$D:$E,2,FALSE))</f>
        <v>4</v>
      </c>
      <c r="BG32" s="23"/>
      <c r="BH32" s="24" t="str">
        <f>IF(BG32="","",VLOOKUP(BG32,ProgramIterations!$D:$E,2,FALSE))</f>
        <v/>
      </c>
      <c r="BI32" s="23">
        <v>2014</v>
      </c>
      <c r="BJ32" s="24">
        <f>IF(BI32="","",VLOOKUP(BI32,ProgramIterations!$D:$E,2,FALSE))</f>
        <v>4</v>
      </c>
      <c r="BK32" s="23"/>
      <c r="BL32" s="24" t="str">
        <f>IF(BK32="","",VLOOKUP(BK32,ProgramIterations!$D:$E,2,FALSE))</f>
        <v/>
      </c>
      <c r="BM32" s="23"/>
      <c r="BN32" s="24" t="str">
        <f>IF(BM32="","",VLOOKUP(BM32,ProgramIterations!$D:$E,2,FALSE))</f>
        <v/>
      </c>
      <c r="BO32" s="23"/>
      <c r="BP32" s="24" t="str">
        <f>IF(BO32="","",VLOOKUP(BO32,ProgramIterations!$D:$E,2,FALSE))</f>
        <v/>
      </c>
      <c r="BQ32" s="23"/>
      <c r="BR32" s="24" t="str">
        <f>IF(BQ32="","",VLOOKUP(BQ32,ProgramIterations!$D:$E,2,FALSE))</f>
        <v/>
      </c>
      <c r="BS32" s="23"/>
      <c r="BT32" s="24" t="str">
        <f>IF(BS32="","",VLOOKUP(BS32,ProgramIterations!$D:$E,2,FALSE))</f>
        <v/>
      </c>
      <c r="BU32" s="23"/>
      <c r="BV32" s="24" t="str">
        <f>IF(BU32="","",VLOOKUP(BU32,ProgramIterations!$D:$E,2,FALSE))</f>
        <v/>
      </c>
      <c r="BW32" s="23"/>
      <c r="BX32" s="24" t="str">
        <f>IF(BW32="","",VLOOKUP(BW32,ProgramIterations!$D:$E,2,FALSE))</f>
        <v/>
      </c>
      <c r="BY32" s="23">
        <v>2014</v>
      </c>
      <c r="BZ32" s="24">
        <f>IF(BY32="","",VLOOKUP(BY32,ProgramIterations!$D:$E,2,FALSE))</f>
        <v>4</v>
      </c>
      <c r="CA32" s="23"/>
      <c r="CB32" s="24" t="str">
        <f>IF(CA32="","",VLOOKUP(CA32,ProgramIterations!$D:$E,2,FALSE))</f>
        <v/>
      </c>
      <c r="CC32" s="23">
        <v>2014</v>
      </c>
      <c r="CD32" s="24">
        <f>IF(CC32="","",VLOOKUP(CC32,ProgramIterations!$D:$E,2,FALSE))</f>
        <v>4</v>
      </c>
      <c r="CE32" s="23"/>
      <c r="CF32" s="24" t="str">
        <f>IF(CE32="","",VLOOKUP(CE32,ProgramIterations!$D:$E,2,FALSE))</f>
        <v/>
      </c>
      <c r="CG32" s="23">
        <v>2014</v>
      </c>
      <c r="CH32" s="24">
        <f>IF(CG32="","",VLOOKUP(CG32,ProgramIterations!$D:$E,2,FALSE))</f>
        <v>4</v>
      </c>
      <c r="CI32" s="23"/>
      <c r="CJ32" s="24" t="str">
        <f>IF(CI32="","",VLOOKUP(CI32,ProgramIterations!$D:$E,2,FALSE))</f>
        <v/>
      </c>
      <c r="CK32" s="23"/>
      <c r="CL32" s="24" t="str">
        <f>IF(CK32="","",VLOOKUP(CK32,ProgramIterations!$D:$E,2,FALSE))</f>
        <v/>
      </c>
      <c r="CM32" s="23"/>
      <c r="CN32" s="24" t="str">
        <f>IF(CM32="","",VLOOKUP(CM32,ProgramIterations!$D:$E,2,FALSE))</f>
        <v/>
      </c>
      <c r="CO32" s="23"/>
      <c r="CP32" s="24" t="str">
        <f>IF(CO32="","",VLOOKUP(CO32,ProgramIterations!$D:$E,2,FALSE))</f>
        <v/>
      </c>
      <c r="CQ32" s="23"/>
      <c r="CR32" s="24" t="str">
        <f>IF(CQ32="","",VLOOKUP(CQ32,ProgramIterations!$D:$E,2,FALSE))</f>
        <v/>
      </c>
      <c r="CS32" s="23"/>
      <c r="CT32" s="24" t="str">
        <f>IF(CS32="","",VLOOKUP(CS32,ProgramIterations!$D:$E,2,FALSE))</f>
        <v/>
      </c>
      <c r="CU32" s="23"/>
      <c r="CV32" s="24" t="str">
        <f>IF(CU32="","",VLOOKUP(CU32,ProgramIterations!$D:$E,2,FALSE))</f>
        <v/>
      </c>
      <c r="CW32" s="23"/>
      <c r="CX32" s="24" t="str">
        <f>IF(CW32="","",VLOOKUP(CW32,ProgramIterations!$D:$E,2,FALSE))</f>
        <v/>
      </c>
      <c r="CY32" s="23"/>
      <c r="CZ32" s="24" t="str">
        <f>IF(CY32="","",VLOOKUP(CY32,ProgramIterations!$D:$E,2,FALSE))</f>
        <v/>
      </c>
      <c r="DA32" s="23"/>
      <c r="DB32" s="24" t="str">
        <f>IF(DA32="","",VLOOKUP(DA32,ProgramIterations!$D:$E,2,FALSE))</f>
        <v/>
      </c>
      <c r="DC32" s="23"/>
      <c r="DD32" s="25" t="str">
        <f>IF(DC32="","",VLOOKUP(DC32,ProgramIterations!$D:$E,2,FALSE))</f>
        <v/>
      </c>
      <c r="DE32" s="64" t="str">
        <f>CONCATENATE("ALTER TABLE dbo.",LEFT(C32,FIND(".",C32)-1)," ADD ",RIGHT(C32,LEN(C32)-FIND(".",C32))," ",VLOOKUP(M32,DataTypes!$A$2:$F$12,6),IF(VLOOKUP(M32,DataTypes!$A$2:$F$12,3)=1,CONCATENATE("(",N32,",",O32,")"),"")," NULL")</f>
        <v>ALTER TABLE dbo.ChampMetricVisitInformation ADD GradientProfileStdDev decimal(10,2) NULL</v>
      </c>
      <c r="DF32" s="56" t="e">
        <f>IF(A32 = "","",#REF! &amp; " SELECT MetricCalcTypeID = "&amp;A32&amp;", EngineID = "&amp;B32&amp;", Name='"&amp;C32&amp;"', DisplayGroupID = "&amp;D32&amp;", DisplayName='"&amp;E32&amp;"', DisplayNameShort = '"&amp;F32&amp;"', PropertyName = '"&amp;G32&amp;"', MethodID = "&amp;IF(H32="","NULL",H32)&amp; ", CalcGroupId = "&amp;IF(I32="","NULL",I32)&amp;", CalcGroupListItemID = " &amp;IF(K32="","NULL",K32)&amp;", Description = "&amp;IF(L32&lt;&gt;"NULL","'"&amp;SUBSTITUTE(L32,"'","''")&amp;"'","NULL")&amp;", DataTypeID = "&amp;M32&amp;",Precision = "&amp;N32&amp;", Scale = "&amp;O32&amp;", Length="&amp;P32&amp;", UOMID = "&amp;Q32&amp;", GlossaryTermID = "&amp;V32&amp;", DisplayOrderID = "&amp;W32&amp;", DomainValueListID = "&amp;AB32&amp;", WidthPixels = "&amp;AC32&amp;", IsDisplayable = "&amp;AD32&amp;", ShowGraphForWatershed= "&amp;AE32&amp;",ShowGraphForProgram="&amp;AF32&amp;",ShowGraphForVisit="&amp;AG32&amp;",IsPrivateInformation="&amp;AM32&amp;", IsCalculated="&amp;AN32&amp;",IsInternal="&amp;AO32&amp;", ExpectedValueMin = "&amp;IF(R32&lt;&gt;"",R32,"NULL")&amp;",  ExpectedValueMax = "&amp;IF(S32&lt;&gt;"",S32,"NULL")&amp;",  AcceptedValueMin = "&amp;IF(T32&lt;&gt;"",T32,"NULL")&amp;",   AcceptedValueMax  = "&amp;IF(U32&lt;&gt;"",U32,"NULL")&amp;", GraphAllowX="&amp;AH32&amp;", GraphAllowY="&amp;AI32&amp;", GraphAllowZ="&amp;AJ32&amp;", MapAllowSize="&amp;AK32&amp;", MapAllowColor = "&amp;AL32&amp;", RbtXpath = "&amp;IF(AP32&lt;&gt;"", "'"&amp;AP32&amp;"'", "NULL")&amp;", RbtIsRequired = "&amp;IF(AP32&lt;&gt;"", AQ32, "NULL")&amp;", MRMetric = "&amp;AR32&amp;
", Protocol1_ID = "&amp;IF(AS32="","NULL",#REF!)&amp;", Protocol1_IterationIDStart = "&amp;IF(AS32="","NULL",AT32)&amp;", Protocol1_IterationIDEnd = "&amp;IF(AU32="","NULL",AV32)&amp;
", Protocol2_ID = "&amp;IF(AW32="","NULL",#REF!)&amp;", Protocol2_IterationIDStart = "&amp;IF(AW32="","NULL",AX32)&amp;", Protocol2_IterationIDEnd = "&amp;IF(AY32="","NULL",AZ32)&amp;
", Protocol3_ID = "&amp;IF(BA32="","NULL",#REF!)&amp;", Protocol3_IterationIDStart = "&amp;IF(BA32="","NULL",BB32)&amp;", Protocol3_IterationIDEnd = "&amp;IF(BC32="","NULL",BD32)&amp;
", Protocol4_ID = "&amp;IF(BE32="","NULL",#REF!)&amp;", Protocol4_IterationIDStart = "&amp;IF(BE32="","NULL",BF32)&amp;", Protocol4_IterationIDEnd = "&amp;IF(BG32="","NULL",BH32)&amp;
", Protocol5_ID = "&amp;IF(BI32="","NULL",#REF!)&amp;", Protocol5_IterationIDStart = "&amp;IF(BI32="","NULL",BJ32)&amp;", Protocol5_IterationIDEnd = "&amp;IF(BK32="","NULL",BL32)&amp;
", Protocol6_ID = "&amp;IF(BM32="","NULL",#REF!)&amp;", Protocol6_IterationIDStart = "&amp;IF(BM32="","NULL",BN32)&amp;", Protocol6_IterationIDEnd = "&amp;IF(BO32="","NULL",BP32)&amp;
", Protocol7_ID = "&amp;IF(BQ32="","NULL",#REF!)&amp;", Protocol7_IterationIDStart = "&amp;IF(BQ32="","NULL",BR32)&amp;", Protocol7_IterationIDEnd = "&amp;IF(BS32="","NULL",BT32)&amp;
", Protocol8_ID = "&amp;IF(BU32="","NULL",#REF!)&amp;", Protocol8_IterationIDStart = "&amp;IF(BU32="","NULL",BV32)&amp;", Protocol8_IterationIDEnd = "&amp;IF(BW32="","NULL",BX32)&amp;
", Protocol9_ID = "&amp;IF(BY32="","NULL",#REF!)&amp;", Protocol9_IterationIDStart = "&amp;IF(BY32="","NULL",BZ32)&amp;", Protocol9_IterationIDEnd = "&amp;IF(CA32="","NULL",CB32)&amp;
", Protocol10_ID = "&amp;IF(CC32="","NULL",#REF!)&amp;", Protocol10_IterationIDStart = "&amp;IF(CC32="","NULL",CD32)&amp;", Protocol10_IterationIDEnd = "&amp;IF(CE32="","NULL",CF32)&amp;
", Protocol11_ID = "&amp;IF(CG32="","NULL",#REF!)&amp;", Protocol11_IterationIDStart = "&amp;IF(CG32="","NULL",CH32)&amp;", Protocol11_IterationIDEnd = "&amp;IF(CI32="","NULL",CJ32)&amp;
", Protocol12_ID = "&amp;IF(CK32="","NULL",#REF!)&amp;", Protocol12_IterationIDStart = "&amp;IF(CK32="","NULL",CL32)&amp;", Protocol12_IterationIDEnd = "&amp;IF(CM32="","NULL",CN32)&amp;
", Protocol13_ID = "&amp;IF(CO32="","NULL",#REF!)&amp;", Protocol13_IterationIDStart = "&amp;IF(CO32="","NULL",CP32)&amp;", Protocol13_IterationIDEnd = "&amp;IF(CQ32="","NULL",CR32)&amp;
", Protocol14_ID = "&amp;IF(CS32="","NULL",#REF!)&amp;", Protocol14_IterationIDStart = "&amp;IF(CS32="","NULL",CT32)&amp;", Protocol14_IterationIDEnd = "&amp;IF(CU32="","NULL",CV32)&amp;
", Protocol15_ID = "&amp;IF(CW32="","NULL",#REF!)&amp;", Protocol15_IterationIDStart = "&amp;IF(CW32="","NULL",CX32)&amp;", Protocol15_IterationIDEnd = "&amp;IF(CY32="","NULL",CZ32)&amp;
", Protocol16_ID = "&amp;IF(DA32="","NULL",#REF!)&amp;", Protocol16_IterationIDStart = "&amp;IF(DA32="","NULL",DB32)&amp;", Protocol16_IterationIDEnd = "&amp;IF(DC32="","NULL",DD32))</f>
        <v>#REF!</v>
      </c>
    </row>
    <row r="33" spans="1:110" hidden="1" x14ac:dyDescent="0.4">
      <c r="A33" s="38">
        <v>332</v>
      </c>
      <c r="B33" s="18">
        <v>1</v>
      </c>
      <c r="C33" s="34" t="s">
        <v>384</v>
      </c>
      <c r="D33" s="18">
        <v>1</v>
      </c>
      <c r="E33" s="74" t="s">
        <v>385</v>
      </c>
      <c r="F33" s="74" t="s">
        <v>1009</v>
      </c>
      <c r="G33" s="37" t="s">
        <v>400</v>
      </c>
      <c r="I33" s="44"/>
      <c r="J33" s="47" t="str">
        <f>IF(I33="","",VLOOKUP(I33,MetricCalcGroups!A:D,3, FALSE))</f>
        <v/>
      </c>
      <c r="L33" s="9" t="s">
        <v>78</v>
      </c>
      <c r="M33" s="18">
        <v>3</v>
      </c>
      <c r="N33" s="18">
        <v>12</v>
      </c>
      <c r="O33" s="18">
        <v>4</v>
      </c>
      <c r="P33" s="18" t="s">
        <v>78</v>
      </c>
      <c r="Q33" s="18">
        <v>19</v>
      </c>
      <c r="R33" s="75">
        <v>0</v>
      </c>
      <c r="S33" s="75">
        <v>1</v>
      </c>
      <c r="T33" s="75"/>
      <c r="U33" s="75"/>
      <c r="V33" s="78" t="s">
        <v>78</v>
      </c>
      <c r="W33" s="75">
        <v>220</v>
      </c>
      <c r="X33" s="15">
        <v>2011</v>
      </c>
      <c r="Y33" s="16">
        <f>IF(X33&lt;&gt;"",VLOOKUP(X33,ProgramIterations!D:E,2,FALSE),"NULL")</f>
        <v>1</v>
      </c>
      <c r="Z33" s="15"/>
      <c r="AA33" s="16" t="str">
        <f>IF(Z33&lt;&gt;"",VLOOKUP(Z33,ProgramIterations!D:E,2,FALSE),"NULL")</f>
        <v>NULL</v>
      </c>
      <c r="AB33" s="9" t="s">
        <v>78</v>
      </c>
      <c r="AC33" s="9">
        <v>75</v>
      </c>
      <c r="AD33" s="36">
        <v>0</v>
      </c>
      <c r="AE33" s="9">
        <v>0</v>
      </c>
      <c r="AF33" s="9">
        <v>0</v>
      </c>
      <c r="AG33" s="49">
        <v>0</v>
      </c>
      <c r="AH33" s="52">
        <v>0</v>
      </c>
      <c r="AI33" s="17">
        <f t="shared" si="7"/>
        <v>0</v>
      </c>
      <c r="AJ33" s="18">
        <v>0</v>
      </c>
      <c r="AK33" s="17">
        <f t="shared" si="5"/>
        <v>0</v>
      </c>
      <c r="AL33" s="17">
        <f t="shared" si="6"/>
        <v>0</v>
      </c>
      <c r="AM33" s="18">
        <v>0</v>
      </c>
      <c r="AN33" s="18">
        <v>0</v>
      </c>
      <c r="AO33" s="74">
        <v>0</v>
      </c>
      <c r="AP33" s="74"/>
      <c r="AQ33" s="37">
        <v>0</v>
      </c>
      <c r="AR33" s="49">
        <v>0</v>
      </c>
      <c r="AS33" s="23">
        <v>2011</v>
      </c>
      <c r="AT33" s="24">
        <f>IF(AS33="","",VLOOKUP(AS33,ProgramIterations!$D:$E,2,FALSE))</f>
        <v>1</v>
      </c>
      <c r="AU33" s="23"/>
      <c r="AV33" s="24" t="str">
        <f>IF(AU33="","",VLOOKUP(AU33,ProgramIterations!$D:$E,2,FALSE))</f>
        <v/>
      </c>
      <c r="AW33" s="23">
        <v>2012</v>
      </c>
      <c r="AX33" s="24">
        <f>IF(AW33="","",VLOOKUP(AW33,ProgramIterations!$D:$E,2,FALSE))</f>
        <v>2</v>
      </c>
      <c r="AY33" s="23"/>
      <c r="AZ33" s="24" t="str">
        <f>IF(AY33="","",VLOOKUP(AY33,ProgramIterations!$D:$E,2,FALSE))</f>
        <v/>
      </c>
      <c r="BA33" s="23">
        <v>2013</v>
      </c>
      <c r="BB33" s="24">
        <f>IF(BA33="","",VLOOKUP(BA33,ProgramIterations!$D:$E,2,FALSE))</f>
        <v>3</v>
      </c>
      <c r="BC33" s="23"/>
      <c r="BD33" s="24" t="str">
        <f>IF(BC33="","",VLOOKUP(BC33,ProgramIterations!$D:$E,2,FALSE))</f>
        <v/>
      </c>
      <c r="BE33" s="23">
        <v>2014</v>
      </c>
      <c r="BF33" s="24">
        <f>IF(BE33="","",VLOOKUP(BE33,ProgramIterations!$D:$E,2,FALSE))</f>
        <v>4</v>
      </c>
      <c r="BG33" s="23"/>
      <c r="BH33" s="24" t="str">
        <f>IF(BG33="","",VLOOKUP(BG33,ProgramIterations!$D:$E,2,FALSE))</f>
        <v/>
      </c>
      <c r="BI33" s="23">
        <v>2014</v>
      </c>
      <c r="BJ33" s="24">
        <f>IF(BI33="","",VLOOKUP(BI33,ProgramIterations!$D:$E,2,FALSE))</f>
        <v>4</v>
      </c>
      <c r="BK33" s="23"/>
      <c r="BL33" s="24" t="str">
        <f>IF(BK33="","",VLOOKUP(BK33,ProgramIterations!$D:$E,2,FALSE))</f>
        <v/>
      </c>
      <c r="BM33" s="23"/>
      <c r="BN33" s="24" t="str">
        <f>IF(BM33="","",VLOOKUP(BM33,ProgramIterations!$D:$E,2,FALSE))</f>
        <v/>
      </c>
      <c r="BO33" s="23"/>
      <c r="BP33" s="24" t="str">
        <f>IF(BO33="","",VLOOKUP(BO33,ProgramIterations!$D:$E,2,FALSE))</f>
        <v/>
      </c>
      <c r="BQ33" s="23"/>
      <c r="BR33" s="24" t="str">
        <f>IF(BQ33="","",VLOOKUP(BQ33,ProgramIterations!$D:$E,2,FALSE))</f>
        <v/>
      </c>
      <c r="BS33" s="23"/>
      <c r="BT33" s="24" t="str">
        <f>IF(BS33="","",VLOOKUP(BS33,ProgramIterations!$D:$E,2,FALSE))</f>
        <v/>
      </c>
      <c r="BU33" s="23"/>
      <c r="BV33" s="24" t="str">
        <f>IF(BU33="","",VLOOKUP(BU33,ProgramIterations!$D:$E,2,FALSE))</f>
        <v/>
      </c>
      <c r="BW33" s="23"/>
      <c r="BX33" s="24" t="str">
        <f>IF(BW33="","",VLOOKUP(BW33,ProgramIterations!$D:$E,2,FALSE))</f>
        <v/>
      </c>
      <c r="BY33" s="23">
        <v>2014</v>
      </c>
      <c r="BZ33" s="24">
        <f>IF(BY33="","",VLOOKUP(BY33,ProgramIterations!$D:$E,2,FALSE))</f>
        <v>4</v>
      </c>
      <c r="CA33" s="23"/>
      <c r="CB33" s="24" t="str">
        <f>IF(CA33="","",VLOOKUP(CA33,ProgramIterations!$D:$E,2,FALSE))</f>
        <v/>
      </c>
      <c r="CC33" s="23">
        <v>2014</v>
      </c>
      <c r="CD33" s="24">
        <f>IF(CC33="","",VLOOKUP(CC33,ProgramIterations!$D:$E,2,FALSE))</f>
        <v>4</v>
      </c>
      <c r="CE33" s="23"/>
      <c r="CF33" s="24" t="str">
        <f>IF(CE33="","",VLOOKUP(CE33,ProgramIterations!$D:$E,2,FALSE))</f>
        <v/>
      </c>
      <c r="CG33" s="23">
        <v>2014</v>
      </c>
      <c r="CH33" s="24">
        <f>IF(CG33="","",VLOOKUP(CG33,ProgramIterations!$D:$E,2,FALSE))</f>
        <v>4</v>
      </c>
      <c r="CI33" s="23"/>
      <c r="CJ33" s="24" t="str">
        <f>IF(CI33="","",VLOOKUP(CI33,ProgramIterations!$D:$E,2,FALSE))</f>
        <v/>
      </c>
      <c r="CK33" s="23"/>
      <c r="CL33" s="24" t="str">
        <f>IF(CK33="","",VLOOKUP(CK33,ProgramIterations!$D:$E,2,FALSE))</f>
        <v/>
      </c>
      <c r="CM33" s="23"/>
      <c r="CN33" s="24" t="str">
        <f>IF(CM33="","",VLOOKUP(CM33,ProgramIterations!$D:$E,2,FALSE))</f>
        <v/>
      </c>
      <c r="CO33" s="23"/>
      <c r="CP33" s="24" t="str">
        <f>IF(CO33="","",VLOOKUP(CO33,ProgramIterations!$D:$E,2,FALSE))</f>
        <v/>
      </c>
      <c r="CQ33" s="23"/>
      <c r="CR33" s="24" t="str">
        <f>IF(CQ33="","",VLOOKUP(CQ33,ProgramIterations!$D:$E,2,FALSE))</f>
        <v/>
      </c>
      <c r="CS33" s="23"/>
      <c r="CT33" s="24" t="str">
        <f>IF(CS33="","",VLOOKUP(CS33,ProgramIterations!$D:$E,2,FALSE))</f>
        <v/>
      </c>
      <c r="CU33" s="23"/>
      <c r="CV33" s="24" t="str">
        <f>IF(CU33="","",VLOOKUP(CU33,ProgramIterations!$D:$E,2,FALSE))</f>
        <v/>
      </c>
      <c r="CW33" s="23"/>
      <c r="CX33" s="24" t="str">
        <f>IF(CW33="","",VLOOKUP(CW33,ProgramIterations!$D:$E,2,FALSE))</f>
        <v/>
      </c>
      <c r="CY33" s="23"/>
      <c r="CZ33" s="24" t="str">
        <f>IF(CY33="","",VLOOKUP(CY33,ProgramIterations!$D:$E,2,FALSE))</f>
        <v/>
      </c>
      <c r="DA33" s="23"/>
      <c r="DB33" s="24" t="str">
        <f>IF(DA33="","",VLOOKUP(DA33,ProgramIterations!$D:$E,2,FALSE))</f>
        <v/>
      </c>
      <c r="DC33" s="23"/>
      <c r="DD33" s="25" t="str">
        <f>IF(DC33="","",VLOOKUP(DC33,ProgramIterations!$D:$E,2,FALSE))</f>
        <v/>
      </c>
      <c r="DE33" s="64" t="str">
        <f>CONCATENATE("ALTER TABLE dbo.",LEFT(C33,FIND(".",C33)-1)," ADD ",RIGHT(C33,LEN(C33)-FIND(".",C33))," ",VLOOKUP(M33,DataTypes!$A$2:$F$12,6),IF(VLOOKUP(M33,DataTypes!$A$2:$F$12,3)=1,CONCATENATE("(",N33,",",O33,")"),"")," NULL")</f>
        <v>ALTER TABLE dbo.ChampMetricVisitInformation ADD GradientProfileCoefficientOfVariation decimal(12,4) NULL</v>
      </c>
      <c r="DF33" s="56" t="e">
        <f>IF(A33 = "","",#REF! &amp; " SELECT MetricCalcTypeID = "&amp;A33&amp;", EngineID = "&amp;B33&amp;", Name='"&amp;C33&amp;"', DisplayGroupID = "&amp;D33&amp;", DisplayName='"&amp;E33&amp;"', DisplayNameShort = '"&amp;F33&amp;"', PropertyName = '"&amp;G33&amp;"', MethodID = "&amp;IF(H33="","NULL",H33)&amp; ", CalcGroupId = "&amp;IF(I33="","NULL",I33)&amp;", CalcGroupListItemID = " &amp;IF(K33="","NULL",K33)&amp;", Description = "&amp;IF(L33&lt;&gt;"NULL","'"&amp;SUBSTITUTE(L33,"'","''")&amp;"'","NULL")&amp;", DataTypeID = "&amp;M33&amp;",Precision = "&amp;N33&amp;", Scale = "&amp;O33&amp;", Length="&amp;P33&amp;", UOMID = "&amp;Q33&amp;", GlossaryTermID = "&amp;V33&amp;", DisplayOrderID = "&amp;W33&amp;", DomainValueListID = "&amp;AB33&amp;", WidthPixels = "&amp;AC33&amp;", IsDisplayable = "&amp;AD33&amp;", ShowGraphForWatershed= "&amp;AE33&amp;",ShowGraphForProgram="&amp;AF33&amp;",ShowGraphForVisit="&amp;AG33&amp;",IsPrivateInformation="&amp;AM33&amp;", IsCalculated="&amp;AN33&amp;",IsInternal="&amp;AO33&amp;", ExpectedValueMin = "&amp;IF(R33&lt;&gt;"",R33,"NULL")&amp;",  ExpectedValueMax = "&amp;IF(S33&lt;&gt;"",S33,"NULL")&amp;",  AcceptedValueMin = "&amp;IF(T33&lt;&gt;"",T33,"NULL")&amp;",   AcceptedValueMax  = "&amp;IF(U33&lt;&gt;"",U33,"NULL")&amp;", GraphAllowX="&amp;AH33&amp;", GraphAllowY="&amp;AI33&amp;", GraphAllowZ="&amp;AJ33&amp;", MapAllowSize="&amp;AK33&amp;", MapAllowColor = "&amp;AL33&amp;", RbtXpath = "&amp;IF(AP33&lt;&gt;"", "'"&amp;AP33&amp;"'", "NULL")&amp;", RbtIsRequired = "&amp;IF(AP33&lt;&gt;"", AQ33, "NULL")&amp;", MRMetric = "&amp;AR33&amp;
", Protocol1_ID = "&amp;IF(AS33="","NULL",#REF!)&amp;", Protocol1_IterationIDStart = "&amp;IF(AS33="","NULL",AT33)&amp;", Protocol1_IterationIDEnd = "&amp;IF(AU33="","NULL",AV33)&amp;
", Protocol2_ID = "&amp;IF(AW33="","NULL",#REF!)&amp;", Protocol2_IterationIDStart = "&amp;IF(AW33="","NULL",AX33)&amp;", Protocol2_IterationIDEnd = "&amp;IF(AY33="","NULL",AZ33)&amp;
", Protocol3_ID = "&amp;IF(BA33="","NULL",#REF!)&amp;", Protocol3_IterationIDStart = "&amp;IF(BA33="","NULL",BB33)&amp;", Protocol3_IterationIDEnd = "&amp;IF(BC33="","NULL",BD33)&amp;
", Protocol4_ID = "&amp;IF(BE33="","NULL",#REF!)&amp;", Protocol4_IterationIDStart = "&amp;IF(BE33="","NULL",BF33)&amp;", Protocol4_IterationIDEnd = "&amp;IF(BG33="","NULL",BH33)&amp;
", Protocol5_ID = "&amp;IF(BI33="","NULL",#REF!)&amp;", Protocol5_IterationIDStart = "&amp;IF(BI33="","NULL",BJ33)&amp;", Protocol5_IterationIDEnd = "&amp;IF(BK33="","NULL",BL33)&amp;
", Protocol6_ID = "&amp;IF(BM33="","NULL",#REF!)&amp;", Protocol6_IterationIDStart = "&amp;IF(BM33="","NULL",BN33)&amp;", Protocol6_IterationIDEnd = "&amp;IF(BO33="","NULL",BP33)&amp;
", Protocol7_ID = "&amp;IF(BQ33="","NULL",#REF!)&amp;", Protocol7_IterationIDStart = "&amp;IF(BQ33="","NULL",BR33)&amp;", Protocol7_IterationIDEnd = "&amp;IF(BS33="","NULL",BT33)&amp;
", Protocol8_ID = "&amp;IF(BU33="","NULL",#REF!)&amp;", Protocol8_IterationIDStart = "&amp;IF(BU33="","NULL",BV33)&amp;", Protocol8_IterationIDEnd = "&amp;IF(BW33="","NULL",BX33)&amp;
", Protocol9_ID = "&amp;IF(BY33="","NULL",#REF!)&amp;", Protocol9_IterationIDStart = "&amp;IF(BY33="","NULL",BZ33)&amp;", Protocol9_IterationIDEnd = "&amp;IF(CA33="","NULL",CB33)&amp;
", Protocol10_ID = "&amp;IF(CC33="","NULL",#REF!)&amp;", Protocol10_IterationIDStart = "&amp;IF(CC33="","NULL",CD33)&amp;", Protocol10_IterationIDEnd = "&amp;IF(CE33="","NULL",CF33)&amp;
", Protocol11_ID = "&amp;IF(CG33="","NULL",#REF!)&amp;", Protocol11_IterationIDStart = "&amp;IF(CG33="","NULL",CH33)&amp;", Protocol11_IterationIDEnd = "&amp;IF(CI33="","NULL",CJ33)&amp;
", Protocol12_ID = "&amp;IF(CK33="","NULL",#REF!)&amp;", Protocol12_IterationIDStart = "&amp;IF(CK33="","NULL",CL33)&amp;", Protocol12_IterationIDEnd = "&amp;IF(CM33="","NULL",CN33)&amp;
", Protocol13_ID = "&amp;IF(CO33="","NULL",#REF!)&amp;", Protocol13_IterationIDStart = "&amp;IF(CO33="","NULL",CP33)&amp;", Protocol13_IterationIDEnd = "&amp;IF(CQ33="","NULL",CR33)&amp;
", Protocol14_ID = "&amp;IF(CS33="","NULL",#REF!)&amp;", Protocol14_IterationIDStart = "&amp;IF(CS33="","NULL",CT33)&amp;", Protocol14_IterationIDEnd = "&amp;IF(CU33="","NULL",CV33)&amp;
", Protocol15_ID = "&amp;IF(CW33="","NULL",#REF!)&amp;", Protocol15_IterationIDStart = "&amp;IF(CW33="","NULL",CX33)&amp;", Protocol15_IterationIDEnd = "&amp;IF(CY33="","NULL",CZ33)&amp;
", Protocol16_ID = "&amp;IF(DA33="","NULL",#REF!)&amp;", Protocol16_IterationIDStart = "&amp;IF(DA33="","NULL",DB33)&amp;", Protocol16_IterationIDEnd = "&amp;IF(DC33="","NULL",DD33))</f>
        <v>#REF!</v>
      </c>
    </row>
    <row r="34" spans="1:110" hidden="1" x14ac:dyDescent="0.4">
      <c r="A34" s="18">
        <v>333</v>
      </c>
      <c r="B34" s="18">
        <v>1</v>
      </c>
      <c r="C34" s="34" t="s">
        <v>388</v>
      </c>
      <c r="D34" s="18">
        <v>1</v>
      </c>
      <c r="E34" s="74" t="s">
        <v>830</v>
      </c>
      <c r="F34" s="74" t="s">
        <v>1010</v>
      </c>
      <c r="G34" s="9" t="s">
        <v>394</v>
      </c>
      <c r="I34" s="44"/>
      <c r="J34" s="47" t="str">
        <f>IF(I34="","",VLOOKUP(I34,MetricCalcGroups!A:D,3, FALSE))</f>
        <v/>
      </c>
      <c r="L34" s="9" t="s">
        <v>78</v>
      </c>
      <c r="M34" s="18">
        <v>3</v>
      </c>
      <c r="N34" s="18">
        <v>10</v>
      </c>
      <c r="O34" s="18">
        <v>2</v>
      </c>
      <c r="P34" s="18" t="s">
        <v>78</v>
      </c>
      <c r="Q34" s="18">
        <v>8</v>
      </c>
      <c r="R34" s="75">
        <v>0.01</v>
      </c>
      <c r="S34" s="75">
        <v>5</v>
      </c>
      <c r="T34" s="75"/>
      <c r="U34" s="75"/>
      <c r="V34" s="78" t="s">
        <v>78</v>
      </c>
      <c r="W34" s="75">
        <v>230</v>
      </c>
      <c r="X34" s="15">
        <v>2011</v>
      </c>
      <c r="Y34" s="16">
        <f>IF(X34&lt;&gt;"",VLOOKUP(X34,ProgramIterations!D:E,2,FALSE),"NULL")</f>
        <v>1</v>
      </c>
      <c r="Z34" s="15"/>
      <c r="AA34" s="16" t="str">
        <f>IF(Z34&lt;&gt;"",VLOOKUP(Z34,ProgramIterations!D:E,2,FALSE),"NULL")</f>
        <v>NULL</v>
      </c>
      <c r="AB34" s="9" t="s">
        <v>78</v>
      </c>
      <c r="AC34" s="9">
        <v>75</v>
      </c>
      <c r="AD34" s="36">
        <v>0</v>
      </c>
      <c r="AE34" s="9">
        <v>0</v>
      </c>
      <c r="AF34" s="9">
        <v>0</v>
      </c>
      <c r="AG34" s="49">
        <v>0</v>
      </c>
      <c r="AH34" s="52">
        <v>0</v>
      </c>
      <c r="AI34" s="17">
        <f t="shared" si="7"/>
        <v>0</v>
      </c>
      <c r="AJ34" s="18">
        <v>0</v>
      </c>
      <c r="AK34" s="17">
        <f t="shared" si="5"/>
        <v>0</v>
      </c>
      <c r="AL34" s="17">
        <f t="shared" si="6"/>
        <v>0</v>
      </c>
      <c r="AM34" s="18">
        <v>0</v>
      </c>
      <c r="AN34" s="18">
        <v>0</v>
      </c>
      <c r="AO34" s="74">
        <v>0</v>
      </c>
      <c r="AP34" s="74"/>
      <c r="AQ34" s="37">
        <v>0</v>
      </c>
      <c r="AR34" s="49">
        <v>0</v>
      </c>
      <c r="AS34" s="23">
        <v>2011</v>
      </c>
      <c r="AT34" s="24">
        <f>IF(AS34="","",VLOOKUP(AS34,ProgramIterations!$D:$E,2,FALSE))</f>
        <v>1</v>
      </c>
      <c r="AU34" s="23"/>
      <c r="AV34" s="24" t="str">
        <f>IF(AU34="","",VLOOKUP(AU34,ProgramIterations!$D:$E,2,FALSE))</f>
        <v/>
      </c>
      <c r="AW34" s="23">
        <v>2012</v>
      </c>
      <c r="AX34" s="24">
        <f>IF(AW34="","",VLOOKUP(AW34,ProgramIterations!$D:$E,2,FALSE))</f>
        <v>2</v>
      </c>
      <c r="AY34" s="23"/>
      <c r="AZ34" s="24" t="str">
        <f>IF(AY34="","",VLOOKUP(AY34,ProgramIterations!$D:$E,2,FALSE))</f>
        <v/>
      </c>
      <c r="BA34" s="23">
        <v>2013</v>
      </c>
      <c r="BB34" s="24">
        <f>IF(BA34="","",VLOOKUP(BA34,ProgramIterations!$D:$E,2,FALSE))</f>
        <v>3</v>
      </c>
      <c r="BC34" s="23"/>
      <c r="BD34" s="24" t="str">
        <f>IF(BC34="","",VLOOKUP(BC34,ProgramIterations!$D:$E,2,FALSE))</f>
        <v/>
      </c>
      <c r="BE34" s="23">
        <v>2014</v>
      </c>
      <c r="BF34" s="24">
        <f>IF(BE34="","",VLOOKUP(BE34,ProgramIterations!$D:$E,2,FALSE))</f>
        <v>4</v>
      </c>
      <c r="BG34" s="23"/>
      <c r="BH34" s="24" t="str">
        <f>IF(BG34="","",VLOOKUP(BG34,ProgramIterations!$D:$E,2,FALSE))</f>
        <v/>
      </c>
      <c r="BI34" s="23">
        <v>2014</v>
      </c>
      <c r="BJ34" s="24">
        <f>IF(BI34="","",VLOOKUP(BI34,ProgramIterations!$D:$E,2,FALSE))</f>
        <v>4</v>
      </c>
      <c r="BK34" s="23"/>
      <c r="BL34" s="24" t="str">
        <f>IF(BK34="","",VLOOKUP(BK34,ProgramIterations!$D:$E,2,FALSE))</f>
        <v/>
      </c>
      <c r="BM34" s="23"/>
      <c r="BN34" s="24" t="str">
        <f>IF(BM34="","",VLOOKUP(BM34,ProgramIterations!$D:$E,2,FALSE))</f>
        <v/>
      </c>
      <c r="BO34" s="23"/>
      <c r="BP34" s="24" t="str">
        <f>IF(BO34="","",VLOOKUP(BO34,ProgramIterations!$D:$E,2,FALSE))</f>
        <v/>
      </c>
      <c r="BQ34" s="23"/>
      <c r="BR34" s="24" t="str">
        <f>IF(BQ34="","",VLOOKUP(BQ34,ProgramIterations!$D:$E,2,FALSE))</f>
        <v/>
      </c>
      <c r="BS34" s="23"/>
      <c r="BT34" s="24" t="str">
        <f>IF(BS34="","",VLOOKUP(BS34,ProgramIterations!$D:$E,2,FALSE))</f>
        <v/>
      </c>
      <c r="BU34" s="23"/>
      <c r="BV34" s="24" t="str">
        <f>IF(BU34="","",VLOOKUP(BU34,ProgramIterations!$D:$E,2,FALSE))</f>
        <v/>
      </c>
      <c r="BW34" s="23"/>
      <c r="BX34" s="24" t="str">
        <f>IF(BW34="","",VLOOKUP(BW34,ProgramIterations!$D:$E,2,FALSE))</f>
        <v/>
      </c>
      <c r="BY34" s="23">
        <v>2014</v>
      </c>
      <c r="BZ34" s="24">
        <f>IF(BY34="","",VLOOKUP(BY34,ProgramIterations!$D:$E,2,FALSE))</f>
        <v>4</v>
      </c>
      <c r="CA34" s="23"/>
      <c r="CB34" s="24" t="str">
        <f>IF(CA34="","",VLOOKUP(CA34,ProgramIterations!$D:$E,2,FALSE))</f>
        <v/>
      </c>
      <c r="CC34" s="23">
        <v>2014</v>
      </c>
      <c r="CD34" s="24">
        <f>IF(CC34="","",VLOOKUP(CC34,ProgramIterations!$D:$E,2,FALSE))</f>
        <v>4</v>
      </c>
      <c r="CE34" s="23"/>
      <c r="CF34" s="24" t="str">
        <f>IF(CE34="","",VLOOKUP(CE34,ProgramIterations!$D:$E,2,FALSE))</f>
        <v/>
      </c>
      <c r="CG34" s="23">
        <v>2014</v>
      </c>
      <c r="CH34" s="24">
        <f>IF(CG34="","",VLOOKUP(CG34,ProgramIterations!$D:$E,2,FALSE))</f>
        <v>4</v>
      </c>
      <c r="CI34" s="23"/>
      <c r="CJ34" s="24" t="str">
        <f>IF(CI34="","",VLOOKUP(CI34,ProgramIterations!$D:$E,2,FALSE))</f>
        <v/>
      </c>
      <c r="CK34" s="23"/>
      <c r="CL34" s="24" t="str">
        <f>IF(CK34="","",VLOOKUP(CK34,ProgramIterations!$D:$E,2,FALSE))</f>
        <v/>
      </c>
      <c r="CM34" s="23"/>
      <c r="CN34" s="24" t="str">
        <f>IF(CM34="","",VLOOKUP(CM34,ProgramIterations!$D:$E,2,FALSE))</f>
        <v/>
      </c>
      <c r="CO34" s="23"/>
      <c r="CP34" s="24" t="str">
        <f>IF(CO34="","",VLOOKUP(CO34,ProgramIterations!$D:$E,2,FALSE))</f>
        <v/>
      </c>
      <c r="CQ34" s="23"/>
      <c r="CR34" s="24" t="str">
        <f>IF(CQ34="","",VLOOKUP(CQ34,ProgramIterations!$D:$E,2,FALSE))</f>
        <v/>
      </c>
      <c r="CS34" s="23"/>
      <c r="CT34" s="24" t="str">
        <f>IF(CS34="","",VLOOKUP(CS34,ProgramIterations!$D:$E,2,FALSE))</f>
        <v/>
      </c>
      <c r="CU34" s="23"/>
      <c r="CV34" s="24" t="str">
        <f>IF(CU34="","",VLOOKUP(CU34,ProgramIterations!$D:$E,2,FALSE))</f>
        <v/>
      </c>
      <c r="CW34" s="23"/>
      <c r="CX34" s="24" t="str">
        <f>IF(CW34="","",VLOOKUP(CW34,ProgramIterations!$D:$E,2,FALSE))</f>
        <v/>
      </c>
      <c r="CY34" s="23"/>
      <c r="CZ34" s="24" t="str">
        <f>IF(CY34="","",VLOOKUP(CY34,ProgramIterations!$D:$E,2,FALSE))</f>
        <v/>
      </c>
      <c r="DA34" s="23"/>
      <c r="DB34" s="24" t="str">
        <f>IF(DA34="","",VLOOKUP(DA34,ProgramIterations!$D:$E,2,FALSE))</f>
        <v/>
      </c>
      <c r="DC34" s="23"/>
      <c r="DD34" s="25" t="str">
        <f>IF(DC34="","",VLOOKUP(DC34,ProgramIterations!$D:$E,2,FALSE))</f>
        <v/>
      </c>
      <c r="DE34" s="64" t="str">
        <f>CONCATENATE("ALTER TABLE dbo.",LEFT(C34,FIND(".",C34)-1)," ADD ",RIGHT(C34,LEN(C34)-FIND(".",C34))," ",VLOOKUP(M34,DataTypes!$A$2:$F$12,6),IF(VLOOKUP(M34,DataTypes!$A$2:$F$12,3)=1,CONCATENATE("(",N34,",",O34,")"),"")," NULL")</f>
        <v>ALTER TABLE dbo.ChampMetricVisitInformation ADD WaterSurfaceGradientProfileMean decimal(10,2) NULL</v>
      </c>
      <c r="DF34" s="56" t="e">
        <f>IF(A34 = "","",#REF! &amp; " SELECT MetricCalcTypeID = "&amp;A34&amp;", EngineID = "&amp;B34&amp;", Name='"&amp;C34&amp;"', DisplayGroupID = "&amp;D34&amp;", DisplayName='"&amp;E34&amp;"', DisplayNameShort = '"&amp;F34&amp;"', PropertyName = '"&amp;G34&amp;"', MethodID = "&amp;IF(H34="","NULL",H34)&amp; ", CalcGroupId = "&amp;IF(I34="","NULL",I34)&amp;", CalcGroupListItemID = " &amp;IF(K34="","NULL",K34)&amp;", Description = "&amp;IF(L34&lt;&gt;"NULL","'"&amp;SUBSTITUTE(L34,"'","''")&amp;"'","NULL")&amp;", DataTypeID = "&amp;M34&amp;",Precision = "&amp;N34&amp;", Scale = "&amp;O34&amp;", Length="&amp;P34&amp;", UOMID = "&amp;Q34&amp;", GlossaryTermID = "&amp;V34&amp;", DisplayOrderID = "&amp;W34&amp;", DomainValueListID = "&amp;AB34&amp;", WidthPixels = "&amp;AC34&amp;", IsDisplayable = "&amp;AD34&amp;", ShowGraphForWatershed= "&amp;AE34&amp;",ShowGraphForProgram="&amp;AF34&amp;",ShowGraphForVisit="&amp;AG34&amp;",IsPrivateInformation="&amp;AM34&amp;", IsCalculated="&amp;AN34&amp;",IsInternal="&amp;AO34&amp;", ExpectedValueMin = "&amp;IF(R34&lt;&gt;"",R34,"NULL")&amp;",  ExpectedValueMax = "&amp;IF(S34&lt;&gt;"",S34,"NULL")&amp;",  AcceptedValueMin = "&amp;IF(T34&lt;&gt;"",T34,"NULL")&amp;",   AcceptedValueMax  = "&amp;IF(U34&lt;&gt;"",U34,"NULL")&amp;", GraphAllowX="&amp;AH34&amp;", GraphAllowY="&amp;AI34&amp;", GraphAllowZ="&amp;AJ34&amp;", MapAllowSize="&amp;AK34&amp;", MapAllowColor = "&amp;AL34&amp;", RbtXpath = "&amp;IF(AP34&lt;&gt;"", "'"&amp;AP34&amp;"'", "NULL")&amp;", RbtIsRequired = "&amp;IF(AP34&lt;&gt;"", AQ34, "NULL")&amp;", MRMetric = "&amp;AR34&amp;
", Protocol1_ID = "&amp;IF(AS34="","NULL",#REF!)&amp;", Protocol1_IterationIDStart = "&amp;IF(AS34="","NULL",AT34)&amp;", Protocol1_IterationIDEnd = "&amp;IF(AU34="","NULL",AV34)&amp;
", Protocol2_ID = "&amp;IF(AW34="","NULL",#REF!)&amp;", Protocol2_IterationIDStart = "&amp;IF(AW34="","NULL",AX34)&amp;", Protocol2_IterationIDEnd = "&amp;IF(AY34="","NULL",AZ34)&amp;
", Protocol3_ID = "&amp;IF(BA34="","NULL",#REF!)&amp;", Protocol3_IterationIDStart = "&amp;IF(BA34="","NULL",BB34)&amp;", Protocol3_IterationIDEnd = "&amp;IF(BC34="","NULL",BD34)&amp;
", Protocol4_ID = "&amp;IF(BE34="","NULL",#REF!)&amp;", Protocol4_IterationIDStart = "&amp;IF(BE34="","NULL",BF34)&amp;", Protocol4_IterationIDEnd = "&amp;IF(BG34="","NULL",BH34)&amp;
", Protocol5_ID = "&amp;IF(BI34="","NULL",#REF!)&amp;", Protocol5_IterationIDStart = "&amp;IF(BI34="","NULL",BJ34)&amp;", Protocol5_IterationIDEnd = "&amp;IF(BK34="","NULL",BL34)&amp;
", Protocol6_ID = "&amp;IF(BM34="","NULL",#REF!)&amp;", Protocol6_IterationIDStart = "&amp;IF(BM34="","NULL",BN34)&amp;", Protocol6_IterationIDEnd = "&amp;IF(BO34="","NULL",BP34)&amp;
", Protocol7_ID = "&amp;IF(BQ34="","NULL",#REF!)&amp;", Protocol7_IterationIDStart = "&amp;IF(BQ34="","NULL",BR34)&amp;", Protocol7_IterationIDEnd = "&amp;IF(BS34="","NULL",BT34)&amp;
", Protocol8_ID = "&amp;IF(BU34="","NULL",#REF!)&amp;", Protocol8_IterationIDStart = "&amp;IF(BU34="","NULL",BV34)&amp;", Protocol8_IterationIDEnd = "&amp;IF(BW34="","NULL",BX34)&amp;
", Protocol9_ID = "&amp;IF(BY34="","NULL",#REF!)&amp;", Protocol9_IterationIDStart = "&amp;IF(BY34="","NULL",BZ34)&amp;", Protocol9_IterationIDEnd = "&amp;IF(CA34="","NULL",CB34)&amp;
", Protocol10_ID = "&amp;IF(CC34="","NULL",#REF!)&amp;", Protocol10_IterationIDStart = "&amp;IF(CC34="","NULL",CD34)&amp;", Protocol10_IterationIDEnd = "&amp;IF(CE34="","NULL",CF34)&amp;
", Protocol11_ID = "&amp;IF(CG34="","NULL",#REF!)&amp;", Protocol11_IterationIDStart = "&amp;IF(CG34="","NULL",CH34)&amp;", Protocol11_IterationIDEnd = "&amp;IF(CI34="","NULL",CJ34)&amp;
", Protocol12_ID = "&amp;IF(CK34="","NULL",#REF!)&amp;", Protocol12_IterationIDStart = "&amp;IF(CK34="","NULL",CL34)&amp;", Protocol12_IterationIDEnd = "&amp;IF(CM34="","NULL",CN34)&amp;
", Protocol13_ID = "&amp;IF(CO34="","NULL",#REF!)&amp;", Protocol13_IterationIDStart = "&amp;IF(CO34="","NULL",CP34)&amp;", Protocol13_IterationIDEnd = "&amp;IF(CQ34="","NULL",CR34)&amp;
", Protocol14_ID = "&amp;IF(CS34="","NULL",#REF!)&amp;", Protocol14_IterationIDStart = "&amp;IF(CS34="","NULL",CT34)&amp;", Protocol14_IterationIDEnd = "&amp;IF(CU34="","NULL",CV34)&amp;
", Protocol15_ID = "&amp;IF(CW34="","NULL",#REF!)&amp;", Protocol15_IterationIDStart = "&amp;IF(CW34="","NULL",CX34)&amp;", Protocol15_IterationIDEnd = "&amp;IF(CY34="","NULL",CZ34)&amp;
", Protocol16_ID = "&amp;IF(DA34="","NULL",#REF!)&amp;", Protocol16_IterationIDStart = "&amp;IF(DA34="","NULL",DB34)&amp;", Protocol16_IterationIDEnd = "&amp;IF(DC34="","NULL",DD34))</f>
        <v>#REF!</v>
      </c>
    </row>
    <row r="35" spans="1:110" hidden="1" x14ac:dyDescent="0.4">
      <c r="A35" s="18">
        <v>334</v>
      </c>
      <c r="B35" s="18">
        <v>1</v>
      </c>
      <c r="C35" s="34" t="s">
        <v>390</v>
      </c>
      <c r="D35" s="18">
        <v>1</v>
      </c>
      <c r="E35" s="74" t="s">
        <v>1011</v>
      </c>
      <c r="F35" s="74" t="s">
        <v>1012</v>
      </c>
      <c r="G35" s="9" t="s">
        <v>396</v>
      </c>
      <c r="I35" s="44"/>
      <c r="J35" s="47" t="str">
        <f>IF(I35="","",VLOOKUP(I35,MetricCalcGroups!A:D,3, FALSE))</f>
        <v/>
      </c>
      <c r="L35" s="9" t="s">
        <v>78</v>
      </c>
      <c r="M35" s="18">
        <v>3</v>
      </c>
      <c r="N35" s="18">
        <v>10</v>
      </c>
      <c r="O35" s="18">
        <v>2</v>
      </c>
      <c r="P35" s="18" t="s">
        <v>78</v>
      </c>
      <c r="Q35" s="18">
        <v>8</v>
      </c>
      <c r="R35" s="39"/>
      <c r="S35" s="39"/>
      <c r="T35" s="75"/>
      <c r="U35" s="75"/>
      <c r="V35" s="78" t="s">
        <v>78</v>
      </c>
      <c r="W35" s="75">
        <v>240</v>
      </c>
      <c r="X35" s="15">
        <v>2011</v>
      </c>
      <c r="Y35" s="16">
        <f>IF(X35&lt;&gt;"",VLOOKUP(X35,ProgramIterations!D:E,2,FALSE),"NULL")</f>
        <v>1</v>
      </c>
      <c r="Z35" s="15"/>
      <c r="AA35" s="16" t="str">
        <f>IF(Z35&lt;&gt;"",VLOOKUP(Z35,ProgramIterations!D:E,2,FALSE),"NULL")</f>
        <v>NULL</v>
      </c>
      <c r="AB35" s="9" t="s">
        <v>78</v>
      </c>
      <c r="AC35" s="9">
        <v>75</v>
      </c>
      <c r="AD35" s="36">
        <v>0</v>
      </c>
      <c r="AE35" s="9">
        <v>0</v>
      </c>
      <c r="AF35" s="9">
        <v>0</v>
      </c>
      <c r="AG35" s="49">
        <v>0</v>
      </c>
      <c r="AH35" s="52">
        <v>0</v>
      </c>
      <c r="AI35" s="17">
        <f t="shared" si="7"/>
        <v>0</v>
      </c>
      <c r="AJ35" s="18">
        <v>0</v>
      </c>
      <c r="AK35" s="17">
        <f t="shared" si="5"/>
        <v>0</v>
      </c>
      <c r="AL35" s="17">
        <f t="shared" si="6"/>
        <v>0</v>
      </c>
      <c r="AM35" s="18">
        <v>0</v>
      </c>
      <c r="AN35" s="18">
        <v>0</v>
      </c>
      <c r="AO35" s="74">
        <v>0</v>
      </c>
      <c r="AP35" s="74"/>
      <c r="AQ35" s="37">
        <v>0</v>
      </c>
      <c r="AR35" s="49">
        <v>0</v>
      </c>
      <c r="AS35" s="23">
        <v>2011</v>
      </c>
      <c r="AT35" s="24">
        <f>IF(AS35="","",VLOOKUP(AS35,ProgramIterations!$D:$E,2,FALSE))</f>
        <v>1</v>
      </c>
      <c r="AU35" s="23"/>
      <c r="AV35" s="24" t="str">
        <f>IF(AU35="","",VLOOKUP(AU35,ProgramIterations!$D:$E,2,FALSE))</f>
        <v/>
      </c>
      <c r="AW35" s="23">
        <v>2012</v>
      </c>
      <c r="AX35" s="24">
        <f>IF(AW35="","",VLOOKUP(AW35,ProgramIterations!$D:$E,2,FALSE))</f>
        <v>2</v>
      </c>
      <c r="AY35" s="23"/>
      <c r="AZ35" s="24" t="str">
        <f>IF(AY35="","",VLOOKUP(AY35,ProgramIterations!$D:$E,2,FALSE))</f>
        <v/>
      </c>
      <c r="BA35" s="23">
        <v>2013</v>
      </c>
      <c r="BB35" s="24">
        <f>IF(BA35="","",VLOOKUP(BA35,ProgramIterations!$D:$E,2,FALSE))</f>
        <v>3</v>
      </c>
      <c r="BC35" s="23"/>
      <c r="BD35" s="24" t="str">
        <f>IF(BC35="","",VLOOKUP(BC35,ProgramIterations!$D:$E,2,FALSE))</f>
        <v/>
      </c>
      <c r="BE35" s="23">
        <v>2014</v>
      </c>
      <c r="BF35" s="24">
        <f>IF(BE35="","",VLOOKUP(BE35,ProgramIterations!$D:$E,2,FALSE))</f>
        <v>4</v>
      </c>
      <c r="BG35" s="23"/>
      <c r="BH35" s="24" t="str">
        <f>IF(BG35="","",VLOOKUP(BG35,ProgramIterations!$D:$E,2,FALSE))</f>
        <v/>
      </c>
      <c r="BI35" s="23">
        <v>2014</v>
      </c>
      <c r="BJ35" s="24">
        <f>IF(BI35="","",VLOOKUP(BI35,ProgramIterations!$D:$E,2,FALSE))</f>
        <v>4</v>
      </c>
      <c r="BK35" s="23"/>
      <c r="BL35" s="24" t="str">
        <f>IF(BK35="","",VLOOKUP(BK35,ProgramIterations!$D:$E,2,FALSE))</f>
        <v/>
      </c>
      <c r="BM35" s="23"/>
      <c r="BN35" s="24" t="str">
        <f>IF(BM35="","",VLOOKUP(BM35,ProgramIterations!$D:$E,2,FALSE))</f>
        <v/>
      </c>
      <c r="BO35" s="23"/>
      <c r="BP35" s="24" t="str">
        <f>IF(BO35="","",VLOOKUP(BO35,ProgramIterations!$D:$E,2,FALSE))</f>
        <v/>
      </c>
      <c r="BQ35" s="23"/>
      <c r="BR35" s="24" t="str">
        <f>IF(BQ35="","",VLOOKUP(BQ35,ProgramIterations!$D:$E,2,FALSE))</f>
        <v/>
      </c>
      <c r="BS35" s="23"/>
      <c r="BT35" s="24" t="str">
        <f>IF(BS35="","",VLOOKUP(BS35,ProgramIterations!$D:$E,2,FALSE))</f>
        <v/>
      </c>
      <c r="BU35" s="23"/>
      <c r="BV35" s="24" t="str">
        <f>IF(BU35="","",VLOOKUP(BU35,ProgramIterations!$D:$E,2,FALSE))</f>
        <v/>
      </c>
      <c r="BW35" s="23"/>
      <c r="BX35" s="24" t="str">
        <f>IF(BW35="","",VLOOKUP(BW35,ProgramIterations!$D:$E,2,FALSE))</f>
        <v/>
      </c>
      <c r="BY35" s="23">
        <v>2014</v>
      </c>
      <c r="BZ35" s="24">
        <f>IF(BY35="","",VLOOKUP(BY35,ProgramIterations!$D:$E,2,FALSE))</f>
        <v>4</v>
      </c>
      <c r="CA35" s="23"/>
      <c r="CB35" s="24" t="str">
        <f>IF(CA35="","",VLOOKUP(CA35,ProgramIterations!$D:$E,2,FALSE))</f>
        <v/>
      </c>
      <c r="CC35" s="23">
        <v>2014</v>
      </c>
      <c r="CD35" s="24">
        <f>IF(CC35="","",VLOOKUP(CC35,ProgramIterations!$D:$E,2,FALSE))</f>
        <v>4</v>
      </c>
      <c r="CE35" s="23"/>
      <c r="CF35" s="24" t="str">
        <f>IF(CE35="","",VLOOKUP(CE35,ProgramIterations!$D:$E,2,FALSE))</f>
        <v/>
      </c>
      <c r="CG35" s="23">
        <v>2014</v>
      </c>
      <c r="CH35" s="24">
        <f>IF(CG35="","",VLOOKUP(CG35,ProgramIterations!$D:$E,2,FALSE))</f>
        <v>4</v>
      </c>
      <c r="CI35" s="23"/>
      <c r="CJ35" s="24" t="str">
        <f>IF(CI35="","",VLOOKUP(CI35,ProgramIterations!$D:$E,2,FALSE))</f>
        <v/>
      </c>
      <c r="CK35" s="23"/>
      <c r="CL35" s="24" t="str">
        <f>IF(CK35="","",VLOOKUP(CK35,ProgramIterations!$D:$E,2,FALSE))</f>
        <v/>
      </c>
      <c r="CM35" s="23"/>
      <c r="CN35" s="24" t="str">
        <f>IF(CM35="","",VLOOKUP(CM35,ProgramIterations!$D:$E,2,FALSE))</f>
        <v/>
      </c>
      <c r="CO35" s="23"/>
      <c r="CP35" s="24" t="str">
        <f>IF(CO35="","",VLOOKUP(CO35,ProgramIterations!$D:$E,2,FALSE))</f>
        <v/>
      </c>
      <c r="CQ35" s="23"/>
      <c r="CR35" s="24" t="str">
        <f>IF(CQ35="","",VLOOKUP(CQ35,ProgramIterations!$D:$E,2,FALSE))</f>
        <v/>
      </c>
      <c r="CS35" s="23"/>
      <c r="CT35" s="24" t="str">
        <f>IF(CS35="","",VLOOKUP(CS35,ProgramIterations!$D:$E,2,FALSE))</f>
        <v/>
      </c>
      <c r="CU35" s="23"/>
      <c r="CV35" s="24" t="str">
        <f>IF(CU35="","",VLOOKUP(CU35,ProgramIterations!$D:$E,2,FALSE))</f>
        <v/>
      </c>
      <c r="CW35" s="23"/>
      <c r="CX35" s="24" t="str">
        <f>IF(CW35="","",VLOOKUP(CW35,ProgramIterations!$D:$E,2,FALSE))</f>
        <v/>
      </c>
      <c r="CY35" s="23"/>
      <c r="CZ35" s="24" t="str">
        <f>IF(CY35="","",VLOOKUP(CY35,ProgramIterations!$D:$E,2,FALSE))</f>
        <v/>
      </c>
      <c r="DA35" s="23"/>
      <c r="DB35" s="24" t="str">
        <f>IF(DA35="","",VLOOKUP(DA35,ProgramIterations!$D:$E,2,FALSE))</f>
        <v/>
      </c>
      <c r="DC35" s="23"/>
      <c r="DD35" s="25" t="str">
        <f>IF(DC35="","",VLOOKUP(DC35,ProgramIterations!$D:$E,2,FALSE))</f>
        <v/>
      </c>
      <c r="DE35" s="64" t="str">
        <f>CONCATENATE("ALTER TABLE dbo.",LEFT(C35,FIND(".",C35)-1)," ADD ",RIGHT(C35,LEN(C35)-FIND(".",C35))," ",VLOOKUP(M35,DataTypes!$A$2:$F$12,6),IF(VLOOKUP(M35,DataTypes!$A$2:$F$12,3)=1,CONCATENATE("(",N35,",",O35,")"),"")," NULL")</f>
        <v>ALTER TABLE dbo.ChampMetricVisitInformation ADD WaterSurfaceGradientProfileStdDev decimal(10,2) NULL</v>
      </c>
      <c r="DF35" s="56" t="e">
        <f>IF(A35 = "","",#REF! &amp; " SELECT MetricCalcTypeID = "&amp;A35&amp;", EngineID = "&amp;B35&amp;", Name='"&amp;C35&amp;"', DisplayGroupID = "&amp;D35&amp;", DisplayName='"&amp;E35&amp;"', DisplayNameShort = '"&amp;F35&amp;"', PropertyName = '"&amp;G35&amp;"', MethodID = "&amp;IF(H35="","NULL",H35)&amp; ", CalcGroupId = "&amp;IF(I35="","NULL",I35)&amp;", CalcGroupListItemID = " &amp;IF(K35="","NULL",K35)&amp;", Description = "&amp;IF(L35&lt;&gt;"NULL","'"&amp;SUBSTITUTE(L35,"'","''")&amp;"'","NULL")&amp;", DataTypeID = "&amp;M35&amp;",Precision = "&amp;N35&amp;", Scale = "&amp;O35&amp;", Length="&amp;P35&amp;", UOMID = "&amp;Q35&amp;", GlossaryTermID = "&amp;V35&amp;", DisplayOrderID = "&amp;W35&amp;", DomainValueListID = "&amp;AB35&amp;", WidthPixels = "&amp;AC35&amp;", IsDisplayable = "&amp;AD35&amp;", ShowGraphForWatershed= "&amp;AE35&amp;",ShowGraphForProgram="&amp;AF35&amp;",ShowGraphForVisit="&amp;AG35&amp;",IsPrivateInformation="&amp;AM35&amp;", IsCalculated="&amp;AN35&amp;",IsInternal="&amp;AO35&amp;", ExpectedValueMin = "&amp;IF(R35&lt;&gt;"",R35,"NULL")&amp;",  ExpectedValueMax = "&amp;IF(S35&lt;&gt;"",S35,"NULL")&amp;",  AcceptedValueMin = "&amp;IF(T35&lt;&gt;"",T35,"NULL")&amp;",   AcceptedValueMax  = "&amp;IF(U35&lt;&gt;"",U35,"NULL")&amp;", GraphAllowX="&amp;AH35&amp;", GraphAllowY="&amp;AI35&amp;", GraphAllowZ="&amp;AJ35&amp;", MapAllowSize="&amp;AK35&amp;", MapAllowColor = "&amp;AL35&amp;", RbtXpath = "&amp;IF(AP35&lt;&gt;"", "'"&amp;AP35&amp;"'", "NULL")&amp;", RbtIsRequired = "&amp;IF(AP35&lt;&gt;"", AQ35, "NULL")&amp;", MRMetric = "&amp;AR35&amp;
", Protocol1_ID = "&amp;IF(AS35="","NULL",#REF!)&amp;", Protocol1_IterationIDStart = "&amp;IF(AS35="","NULL",AT35)&amp;", Protocol1_IterationIDEnd = "&amp;IF(AU35="","NULL",AV35)&amp;
", Protocol2_ID = "&amp;IF(AW35="","NULL",#REF!)&amp;", Protocol2_IterationIDStart = "&amp;IF(AW35="","NULL",AX35)&amp;", Protocol2_IterationIDEnd = "&amp;IF(AY35="","NULL",AZ35)&amp;
", Protocol3_ID = "&amp;IF(BA35="","NULL",#REF!)&amp;", Protocol3_IterationIDStart = "&amp;IF(BA35="","NULL",BB35)&amp;", Protocol3_IterationIDEnd = "&amp;IF(BC35="","NULL",BD35)&amp;
", Protocol4_ID = "&amp;IF(BE35="","NULL",#REF!)&amp;", Protocol4_IterationIDStart = "&amp;IF(BE35="","NULL",BF35)&amp;", Protocol4_IterationIDEnd = "&amp;IF(BG35="","NULL",BH35)&amp;
", Protocol5_ID = "&amp;IF(BI35="","NULL",#REF!)&amp;", Protocol5_IterationIDStart = "&amp;IF(BI35="","NULL",BJ35)&amp;", Protocol5_IterationIDEnd = "&amp;IF(BK35="","NULL",BL35)&amp;
", Protocol6_ID = "&amp;IF(BM35="","NULL",#REF!)&amp;", Protocol6_IterationIDStart = "&amp;IF(BM35="","NULL",BN35)&amp;", Protocol6_IterationIDEnd = "&amp;IF(BO35="","NULL",BP35)&amp;
", Protocol7_ID = "&amp;IF(BQ35="","NULL",#REF!)&amp;", Protocol7_IterationIDStart = "&amp;IF(BQ35="","NULL",BR35)&amp;", Protocol7_IterationIDEnd = "&amp;IF(BS35="","NULL",BT35)&amp;
", Protocol8_ID = "&amp;IF(BU35="","NULL",#REF!)&amp;", Protocol8_IterationIDStart = "&amp;IF(BU35="","NULL",BV35)&amp;", Protocol8_IterationIDEnd = "&amp;IF(BW35="","NULL",BX35)&amp;
", Protocol9_ID = "&amp;IF(BY35="","NULL",#REF!)&amp;", Protocol9_IterationIDStart = "&amp;IF(BY35="","NULL",BZ35)&amp;", Protocol9_IterationIDEnd = "&amp;IF(CA35="","NULL",CB35)&amp;
", Protocol10_ID = "&amp;IF(CC35="","NULL",#REF!)&amp;", Protocol10_IterationIDStart = "&amp;IF(CC35="","NULL",CD35)&amp;", Protocol10_IterationIDEnd = "&amp;IF(CE35="","NULL",CF35)&amp;
", Protocol11_ID = "&amp;IF(CG35="","NULL",#REF!)&amp;", Protocol11_IterationIDStart = "&amp;IF(CG35="","NULL",CH35)&amp;", Protocol11_IterationIDEnd = "&amp;IF(CI35="","NULL",CJ35)&amp;
", Protocol12_ID = "&amp;IF(CK35="","NULL",#REF!)&amp;", Protocol12_IterationIDStart = "&amp;IF(CK35="","NULL",CL35)&amp;", Protocol12_IterationIDEnd = "&amp;IF(CM35="","NULL",CN35)&amp;
", Protocol13_ID = "&amp;IF(CO35="","NULL",#REF!)&amp;", Protocol13_IterationIDStart = "&amp;IF(CO35="","NULL",CP35)&amp;", Protocol13_IterationIDEnd = "&amp;IF(CQ35="","NULL",CR35)&amp;
", Protocol14_ID = "&amp;IF(CS35="","NULL",#REF!)&amp;", Protocol14_IterationIDStart = "&amp;IF(CS35="","NULL",CT35)&amp;", Protocol14_IterationIDEnd = "&amp;IF(CU35="","NULL",CV35)&amp;
", Protocol15_ID = "&amp;IF(CW35="","NULL",#REF!)&amp;", Protocol15_IterationIDStart = "&amp;IF(CW35="","NULL",CX35)&amp;", Protocol15_IterationIDEnd = "&amp;IF(CY35="","NULL",CZ35)&amp;
", Protocol16_ID = "&amp;IF(DA35="","NULL",#REF!)&amp;", Protocol16_IterationIDStart = "&amp;IF(DA35="","NULL",DB35)&amp;", Protocol16_IterationIDEnd = "&amp;IF(DC35="","NULL",DD35))</f>
        <v>#REF!</v>
      </c>
    </row>
    <row r="36" spans="1:110" hidden="1" x14ac:dyDescent="0.4">
      <c r="A36" s="18">
        <v>335</v>
      </c>
      <c r="B36" s="18">
        <v>1</v>
      </c>
      <c r="C36" s="34" t="s">
        <v>391</v>
      </c>
      <c r="D36" s="18">
        <v>1</v>
      </c>
      <c r="E36" s="74" t="s">
        <v>385</v>
      </c>
      <c r="F36" s="74" t="s">
        <v>1013</v>
      </c>
      <c r="G36" s="9" t="s">
        <v>399</v>
      </c>
      <c r="I36" s="44"/>
      <c r="J36" s="47" t="str">
        <f>IF(I36="","",VLOOKUP(I36,MetricCalcGroups!A:D,3, FALSE))</f>
        <v/>
      </c>
      <c r="L36" s="9" t="s">
        <v>78</v>
      </c>
      <c r="M36" s="18">
        <v>3</v>
      </c>
      <c r="N36" s="18">
        <v>12</v>
      </c>
      <c r="O36" s="18">
        <v>4</v>
      </c>
      <c r="P36" s="18" t="s">
        <v>78</v>
      </c>
      <c r="Q36" s="18">
        <v>19</v>
      </c>
      <c r="R36" s="75">
        <v>0</v>
      </c>
      <c r="S36" s="75">
        <v>1</v>
      </c>
      <c r="T36" s="75"/>
      <c r="U36" s="75"/>
      <c r="V36" s="78" t="s">
        <v>78</v>
      </c>
      <c r="W36" s="75">
        <v>250</v>
      </c>
      <c r="X36" s="15">
        <v>2011</v>
      </c>
      <c r="Y36" s="16">
        <f>IF(X36&lt;&gt;"",VLOOKUP(X36,ProgramIterations!D:E,2,FALSE),"NULL")</f>
        <v>1</v>
      </c>
      <c r="Z36" s="15"/>
      <c r="AA36" s="16" t="str">
        <f>IF(Z36&lt;&gt;"",VLOOKUP(Z36,ProgramIterations!D:E,2,FALSE),"NULL")</f>
        <v>NULL</v>
      </c>
      <c r="AB36" s="9" t="s">
        <v>78</v>
      </c>
      <c r="AC36" s="9">
        <v>75</v>
      </c>
      <c r="AD36" s="36">
        <v>0</v>
      </c>
      <c r="AE36" s="9">
        <v>0</v>
      </c>
      <c r="AF36" s="9">
        <v>0</v>
      </c>
      <c r="AG36" s="49">
        <v>0</v>
      </c>
      <c r="AH36" s="52">
        <v>0</v>
      </c>
      <c r="AI36" s="17">
        <f t="shared" si="7"/>
        <v>0</v>
      </c>
      <c r="AJ36" s="18">
        <v>0</v>
      </c>
      <c r="AK36" s="17">
        <f t="shared" si="5"/>
        <v>0</v>
      </c>
      <c r="AL36" s="17">
        <f t="shared" si="6"/>
        <v>0</v>
      </c>
      <c r="AM36" s="18">
        <v>0</v>
      </c>
      <c r="AN36" s="18">
        <v>0</v>
      </c>
      <c r="AO36" s="37">
        <v>0</v>
      </c>
      <c r="AP36" s="74"/>
      <c r="AQ36" s="37">
        <v>0</v>
      </c>
      <c r="AR36" s="49">
        <v>0</v>
      </c>
      <c r="AS36" s="23">
        <v>2011</v>
      </c>
      <c r="AT36" s="24">
        <f>IF(AS36="","",VLOOKUP(AS36,ProgramIterations!$D:$E,2,FALSE))</f>
        <v>1</v>
      </c>
      <c r="AU36" s="23"/>
      <c r="AV36" s="24" t="str">
        <f>IF(AU36="","",VLOOKUP(AU36,ProgramIterations!$D:$E,2,FALSE))</f>
        <v/>
      </c>
      <c r="AW36" s="23">
        <v>2012</v>
      </c>
      <c r="AX36" s="24">
        <f>IF(AW36="","",VLOOKUP(AW36,ProgramIterations!$D:$E,2,FALSE))</f>
        <v>2</v>
      </c>
      <c r="AY36" s="23"/>
      <c r="AZ36" s="24" t="str">
        <f>IF(AY36="","",VLOOKUP(AY36,ProgramIterations!$D:$E,2,FALSE))</f>
        <v/>
      </c>
      <c r="BA36" s="23">
        <v>2013</v>
      </c>
      <c r="BB36" s="24">
        <f>IF(BA36="","",VLOOKUP(BA36,ProgramIterations!$D:$E,2,FALSE))</f>
        <v>3</v>
      </c>
      <c r="BC36" s="23"/>
      <c r="BD36" s="24" t="str">
        <f>IF(BC36="","",VLOOKUP(BC36,ProgramIterations!$D:$E,2,FALSE))</f>
        <v/>
      </c>
      <c r="BE36" s="23">
        <v>2014</v>
      </c>
      <c r="BF36" s="24">
        <f>IF(BE36="","",VLOOKUP(BE36,ProgramIterations!$D:$E,2,FALSE))</f>
        <v>4</v>
      </c>
      <c r="BG36" s="23"/>
      <c r="BH36" s="24" t="str">
        <f>IF(BG36="","",VLOOKUP(BG36,ProgramIterations!$D:$E,2,FALSE))</f>
        <v/>
      </c>
      <c r="BI36" s="23">
        <v>2014</v>
      </c>
      <c r="BJ36" s="24">
        <f>IF(BI36="","",VLOOKUP(BI36,ProgramIterations!$D:$E,2,FALSE))</f>
        <v>4</v>
      </c>
      <c r="BK36" s="23"/>
      <c r="BL36" s="24" t="str">
        <f>IF(BK36="","",VLOOKUP(BK36,ProgramIterations!$D:$E,2,FALSE))</f>
        <v/>
      </c>
      <c r="BM36" s="23"/>
      <c r="BN36" s="24" t="str">
        <f>IF(BM36="","",VLOOKUP(BM36,ProgramIterations!$D:$E,2,FALSE))</f>
        <v/>
      </c>
      <c r="BO36" s="23"/>
      <c r="BP36" s="24" t="str">
        <f>IF(BO36="","",VLOOKUP(BO36,ProgramIterations!$D:$E,2,FALSE))</f>
        <v/>
      </c>
      <c r="BQ36" s="23"/>
      <c r="BR36" s="24" t="str">
        <f>IF(BQ36="","",VLOOKUP(BQ36,ProgramIterations!$D:$E,2,FALSE))</f>
        <v/>
      </c>
      <c r="BS36" s="23"/>
      <c r="BT36" s="24" t="str">
        <f>IF(BS36="","",VLOOKUP(BS36,ProgramIterations!$D:$E,2,FALSE))</f>
        <v/>
      </c>
      <c r="BU36" s="23"/>
      <c r="BV36" s="24" t="str">
        <f>IF(BU36="","",VLOOKUP(BU36,ProgramIterations!$D:$E,2,FALSE))</f>
        <v/>
      </c>
      <c r="BW36" s="23"/>
      <c r="BX36" s="24" t="str">
        <f>IF(BW36="","",VLOOKUP(BW36,ProgramIterations!$D:$E,2,FALSE))</f>
        <v/>
      </c>
      <c r="BY36" s="23">
        <v>2014</v>
      </c>
      <c r="BZ36" s="24">
        <f>IF(BY36="","",VLOOKUP(BY36,ProgramIterations!$D:$E,2,FALSE))</f>
        <v>4</v>
      </c>
      <c r="CA36" s="23"/>
      <c r="CB36" s="24" t="str">
        <f>IF(CA36="","",VLOOKUP(CA36,ProgramIterations!$D:$E,2,FALSE))</f>
        <v/>
      </c>
      <c r="CC36" s="23">
        <v>2014</v>
      </c>
      <c r="CD36" s="24">
        <f>IF(CC36="","",VLOOKUP(CC36,ProgramIterations!$D:$E,2,FALSE))</f>
        <v>4</v>
      </c>
      <c r="CE36" s="23"/>
      <c r="CF36" s="24" t="str">
        <f>IF(CE36="","",VLOOKUP(CE36,ProgramIterations!$D:$E,2,FALSE))</f>
        <v/>
      </c>
      <c r="CG36" s="23">
        <v>2014</v>
      </c>
      <c r="CH36" s="24">
        <f>IF(CG36="","",VLOOKUP(CG36,ProgramIterations!$D:$E,2,FALSE))</f>
        <v>4</v>
      </c>
      <c r="CI36" s="23"/>
      <c r="CJ36" s="24" t="str">
        <f>IF(CI36="","",VLOOKUP(CI36,ProgramIterations!$D:$E,2,FALSE))</f>
        <v/>
      </c>
      <c r="CK36" s="23"/>
      <c r="CL36" s="24" t="str">
        <f>IF(CK36="","",VLOOKUP(CK36,ProgramIterations!$D:$E,2,FALSE))</f>
        <v/>
      </c>
      <c r="CM36" s="23"/>
      <c r="CN36" s="24" t="str">
        <f>IF(CM36="","",VLOOKUP(CM36,ProgramIterations!$D:$E,2,FALSE))</f>
        <v/>
      </c>
      <c r="CO36" s="23"/>
      <c r="CP36" s="24" t="str">
        <f>IF(CO36="","",VLOOKUP(CO36,ProgramIterations!$D:$E,2,FALSE))</f>
        <v/>
      </c>
      <c r="CQ36" s="23"/>
      <c r="CR36" s="24" t="str">
        <f>IF(CQ36="","",VLOOKUP(CQ36,ProgramIterations!$D:$E,2,FALSE))</f>
        <v/>
      </c>
      <c r="CS36" s="23"/>
      <c r="CT36" s="24" t="str">
        <f>IF(CS36="","",VLOOKUP(CS36,ProgramIterations!$D:$E,2,FALSE))</f>
        <v/>
      </c>
      <c r="CU36" s="23"/>
      <c r="CV36" s="24" t="str">
        <f>IF(CU36="","",VLOOKUP(CU36,ProgramIterations!$D:$E,2,FALSE))</f>
        <v/>
      </c>
      <c r="CW36" s="23"/>
      <c r="CX36" s="24" t="str">
        <f>IF(CW36="","",VLOOKUP(CW36,ProgramIterations!$D:$E,2,FALSE))</f>
        <v/>
      </c>
      <c r="CY36" s="23"/>
      <c r="CZ36" s="24" t="str">
        <f>IF(CY36="","",VLOOKUP(CY36,ProgramIterations!$D:$E,2,FALSE))</f>
        <v/>
      </c>
      <c r="DA36" s="23"/>
      <c r="DB36" s="24" t="str">
        <f>IF(DA36="","",VLOOKUP(DA36,ProgramIterations!$D:$E,2,FALSE))</f>
        <v/>
      </c>
      <c r="DC36" s="23"/>
      <c r="DD36" s="25" t="str">
        <f>IF(DC36="","",VLOOKUP(DC36,ProgramIterations!$D:$E,2,FALSE))</f>
        <v/>
      </c>
      <c r="DE36" s="64" t="str">
        <f>CONCATENATE("ALTER TABLE dbo.",LEFT(C36,FIND(".",C36)-1)," ADD ",RIGHT(C36,LEN(C36)-FIND(".",C36))," ",VLOOKUP(M36,DataTypes!$A$2:$F$12,6),IF(VLOOKUP(M36,DataTypes!$A$2:$F$12,3)=1,CONCATENATE("(",N36,",",O36,")"),"")," NULL")</f>
        <v>ALTER TABLE dbo.ChampMetricVisitInformation ADD WaterSurfaceGradientProfileCoefficientOfVariation decimal(12,4) NULL</v>
      </c>
      <c r="DF36" s="56" t="e">
        <f>IF(A36 = "","",#REF! &amp; " SELECT MetricCalcTypeID = "&amp;A36&amp;", EngineID = "&amp;B36&amp;", Name='"&amp;C36&amp;"', DisplayGroupID = "&amp;D36&amp;", DisplayName='"&amp;E36&amp;"', DisplayNameShort = '"&amp;F36&amp;"', PropertyName = '"&amp;G36&amp;"', MethodID = "&amp;IF(H36="","NULL",H36)&amp; ", CalcGroupId = "&amp;IF(I36="","NULL",I36)&amp;", CalcGroupListItemID = " &amp;IF(K36="","NULL",K36)&amp;", Description = "&amp;IF(L36&lt;&gt;"NULL","'"&amp;SUBSTITUTE(L36,"'","''")&amp;"'","NULL")&amp;", DataTypeID = "&amp;M36&amp;",Precision = "&amp;N36&amp;", Scale = "&amp;O36&amp;", Length="&amp;P36&amp;", UOMID = "&amp;Q36&amp;", GlossaryTermID = "&amp;V36&amp;", DisplayOrderID = "&amp;W36&amp;", DomainValueListID = "&amp;AB36&amp;", WidthPixels = "&amp;AC36&amp;", IsDisplayable = "&amp;AD36&amp;", ShowGraphForWatershed= "&amp;AE36&amp;",ShowGraphForProgram="&amp;AF36&amp;",ShowGraphForVisit="&amp;AG36&amp;",IsPrivateInformation="&amp;AM36&amp;", IsCalculated="&amp;AN36&amp;",IsInternal="&amp;AO36&amp;", ExpectedValueMin = "&amp;IF(R36&lt;&gt;"",R36,"NULL")&amp;",  ExpectedValueMax = "&amp;IF(S36&lt;&gt;"",S36,"NULL")&amp;",  AcceptedValueMin = "&amp;IF(T36&lt;&gt;"",T36,"NULL")&amp;",   AcceptedValueMax  = "&amp;IF(U36&lt;&gt;"",U36,"NULL")&amp;", GraphAllowX="&amp;AH36&amp;", GraphAllowY="&amp;AI36&amp;", GraphAllowZ="&amp;AJ36&amp;", MapAllowSize="&amp;AK36&amp;", MapAllowColor = "&amp;AL36&amp;", RbtXpath = "&amp;IF(AP36&lt;&gt;"", "'"&amp;AP36&amp;"'", "NULL")&amp;", RbtIsRequired = "&amp;IF(AP36&lt;&gt;"", AQ36, "NULL")&amp;", MRMetric = "&amp;AR36&amp;
", Protocol1_ID = "&amp;IF(AS36="","NULL",#REF!)&amp;", Protocol1_IterationIDStart = "&amp;IF(AS36="","NULL",AT36)&amp;", Protocol1_IterationIDEnd = "&amp;IF(AU36="","NULL",AV36)&amp;
", Protocol2_ID = "&amp;IF(AW36="","NULL",#REF!)&amp;", Protocol2_IterationIDStart = "&amp;IF(AW36="","NULL",AX36)&amp;", Protocol2_IterationIDEnd = "&amp;IF(AY36="","NULL",AZ36)&amp;
", Protocol3_ID = "&amp;IF(BA36="","NULL",#REF!)&amp;", Protocol3_IterationIDStart = "&amp;IF(BA36="","NULL",BB36)&amp;", Protocol3_IterationIDEnd = "&amp;IF(BC36="","NULL",BD36)&amp;
", Protocol4_ID = "&amp;IF(BE36="","NULL",#REF!)&amp;", Protocol4_IterationIDStart = "&amp;IF(BE36="","NULL",BF36)&amp;", Protocol4_IterationIDEnd = "&amp;IF(BG36="","NULL",BH36)&amp;
", Protocol5_ID = "&amp;IF(BI36="","NULL",#REF!)&amp;", Protocol5_IterationIDStart = "&amp;IF(BI36="","NULL",BJ36)&amp;", Protocol5_IterationIDEnd = "&amp;IF(BK36="","NULL",BL36)&amp;
", Protocol6_ID = "&amp;IF(BM36="","NULL",#REF!)&amp;", Protocol6_IterationIDStart = "&amp;IF(BM36="","NULL",BN36)&amp;", Protocol6_IterationIDEnd = "&amp;IF(BO36="","NULL",BP36)&amp;
", Protocol7_ID = "&amp;IF(BQ36="","NULL",#REF!)&amp;", Protocol7_IterationIDStart = "&amp;IF(BQ36="","NULL",BR36)&amp;", Protocol7_IterationIDEnd = "&amp;IF(BS36="","NULL",BT36)&amp;
", Protocol8_ID = "&amp;IF(BU36="","NULL",#REF!)&amp;", Protocol8_IterationIDStart = "&amp;IF(BU36="","NULL",BV36)&amp;", Protocol8_IterationIDEnd = "&amp;IF(BW36="","NULL",BX36)&amp;
", Protocol9_ID = "&amp;IF(BY36="","NULL",#REF!)&amp;", Protocol9_IterationIDStart = "&amp;IF(BY36="","NULL",BZ36)&amp;", Protocol9_IterationIDEnd = "&amp;IF(CA36="","NULL",CB36)&amp;
", Protocol10_ID = "&amp;IF(CC36="","NULL",#REF!)&amp;", Protocol10_IterationIDStart = "&amp;IF(CC36="","NULL",CD36)&amp;", Protocol10_IterationIDEnd = "&amp;IF(CE36="","NULL",CF36)&amp;
", Protocol11_ID = "&amp;IF(CG36="","NULL",#REF!)&amp;", Protocol11_IterationIDStart = "&amp;IF(CG36="","NULL",CH36)&amp;", Protocol11_IterationIDEnd = "&amp;IF(CI36="","NULL",CJ36)&amp;
", Protocol12_ID = "&amp;IF(CK36="","NULL",#REF!)&amp;", Protocol12_IterationIDStart = "&amp;IF(CK36="","NULL",CL36)&amp;", Protocol12_IterationIDEnd = "&amp;IF(CM36="","NULL",CN36)&amp;
", Protocol13_ID = "&amp;IF(CO36="","NULL",#REF!)&amp;", Protocol13_IterationIDStart = "&amp;IF(CO36="","NULL",CP36)&amp;", Protocol13_IterationIDEnd = "&amp;IF(CQ36="","NULL",CR36)&amp;
", Protocol14_ID = "&amp;IF(CS36="","NULL",#REF!)&amp;", Protocol14_IterationIDStart = "&amp;IF(CS36="","NULL",CT36)&amp;", Protocol14_IterationIDEnd = "&amp;IF(CU36="","NULL",CV36)&amp;
", Protocol15_ID = "&amp;IF(CW36="","NULL",#REF!)&amp;", Protocol15_IterationIDStart = "&amp;IF(CW36="","NULL",CX36)&amp;", Protocol15_IterationIDEnd = "&amp;IF(CY36="","NULL",CZ36)&amp;
", Protocol16_ID = "&amp;IF(DA36="","NULL",#REF!)&amp;", Protocol16_IterationIDStart = "&amp;IF(DA36="","NULL",DB36)&amp;", Protocol16_IterationIDEnd = "&amp;IF(DC36="","NULL",DD36))</f>
        <v>#REF!</v>
      </c>
    </row>
    <row r="37" spans="1:110" hidden="1" x14ac:dyDescent="0.4">
      <c r="A37" s="18">
        <v>16</v>
      </c>
      <c r="B37" s="18">
        <v>1</v>
      </c>
      <c r="C37" s="34" t="s">
        <v>62</v>
      </c>
      <c r="D37" s="18">
        <v>1</v>
      </c>
      <c r="E37" s="74" t="s">
        <v>834</v>
      </c>
      <c r="F37" s="9" t="s">
        <v>835</v>
      </c>
      <c r="G37" s="9" t="s">
        <v>13</v>
      </c>
      <c r="I37" s="44"/>
      <c r="J37" s="47" t="str">
        <f>IF(I37="","",VLOOKUP(I37,MetricCalcGroups!A:D,3, FALSE))</f>
        <v/>
      </c>
      <c r="L37" s="9" t="s">
        <v>78</v>
      </c>
      <c r="M37" s="18">
        <v>3</v>
      </c>
      <c r="N37" s="18">
        <v>10</v>
      </c>
      <c r="O37" s="18">
        <v>2</v>
      </c>
      <c r="P37" s="18" t="s">
        <v>78</v>
      </c>
      <c r="Q37" s="18">
        <v>1</v>
      </c>
      <c r="R37" s="53">
        <v>0</v>
      </c>
      <c r="S37" s="53" t="s">
        <v>775</v>
      </c>
      <c r="V37" s="78" t="s">
        <v>78</v>
      </c>
      <c r="W37" s="18">
        <v>260</v>
      </c>
      <c r="X37" s="15">
        <v>2011</v>
      </c>
      <c r="Y37" s="16">
        <f>IF(X37&lt;&gt;"",VLOOKUP(X37,ProgramIterations!D:E,2,FALSE),"NULL")</f>
        <v>1</v>
      </c>
      <c r="Z37" s="15"/>
      <c r="AA37" s="16" t="str">
        <f>IF(Z37&lt;&gt;"",VLOOKUP(Z37,ProgramIterations!D:E,2,FALSE),"NULL")</f>
        <v>NULL</v>
      </c>
      <c r="AB37" s="9" t="s">
        <v>78</v>
      </c>
      <c r="AC37" s="9">
        <v>75</v>
      </c>
      <c r="AD37" s="36">
        <v>0</v>
      </c>
      <c r="AE37" s="9">
        <v>0</v>
      </c>
      <c r="AF37" s="9">
        <v>0</v>
      </c>
      <c r="AG37" s="49">
        <v>0</v>
      </c>
      <c r="AH37" s="17">
        <v>0</v>
      </c>
      <c r="AI37" s="17">
        <f t="shared" si="7"/>
        <v>0</v>
      </c>
      <c r="AJ37" s="18">
        <v>0</v>
      </c>
      <c r="AK37" s="17">
        <f t="shared" si="5"/>
        <v>0</v>
      </c>
      <c r="AL37" s="17">
        <f t="shared" si="6"/>
        <v>0</v>
      </c>
      <c r="AM37" s="18">
        <v>0</v>
      </c>
      <c r="AN37" s="18">
        <v>0</v>
      </c>
      <c r="AO37" s="37">
        <v>0</v>
      </c>
      <c r="AP37" s="74"/>
      <c r="AQ37" s="37">
        <v>0</v>
      </c>
      <c r="AR37" s="49">
        <v>0</v>
      </c>
      <c r="AS37" s="23">
        <v>2011</v>
      </c>
      <c r="AT37" s="24">
        <f>IF(AS37="","",VLOOKUP(AS37,ProgramIterations!$D:$E,2,FALSE))</f>
        <v>1</v>
      </c>
      <c r="AU37" s="23"/>
      <c r="AV37" s="24" t="str">
        <f>IF(AU37="","",VLOOKUP(AU37,ProgramIterations!$D:$E,2,FALSE))</f>
        <v/>
      </c>
      <c r="AW37" s="23">
        <v>2012</v>
      </c>
      <c r="AX37" s="24">
        <f>IF(AW37="","",VLOOKUP(AW37,ProgramIterations!$D:$E,2,FALSE))</f>
        <v>2</v>
      </c>
      <c r="AY37" s="23"/>
      <c r="AZ37" s="24" t="str">
        <f>IF(AY37="","",VLOOKUP(AY37,ProgramIterations!$D:$E,2,FALSE))</f>
        <v/>
      </c>
      <c r="BA37" s="23">
        <v>2013</v>
      </c>
      <c r="BB37" s="24">
        <f>IF(BA37="","",VLOOKUP(BA37,ProgramIterations!$D:$E,2,FALSE))</f>
        <v>3</v>
      </c>
      <c r="BC37" s="23"/>
      <c r="BD37" s="24" t="str">
        <f>IF(BC37="","",VLOOKUP(BC37,ProgramIterations!$D:$E,2,FALSE))</f>
        <v/>
      </c>
      <c r="BE37" s="23">
        <v>2014</v>
      </c>
      <c r="BF37" s="24">
        <f>IF(BE37="","",VLOOKUP(BE37,ProgramIterations!$D:$E,2,FALSE))</f>
        <v>4</v>
      </c>
      <c r="BG37" s="23"/>
      <c r="BH37" s="24" t="str">
        <f>IF(BG37="","",VLOOKUP(BG37,ProgramIterations!$D:$E,2,FALSE))</f>
        <v/>
      </c>
      <c r="BI37" s="23">
        <v>2014</v>
      </c>
      <c r="BJ37" s="24">
        <f>IF(BI37="","",VLOOKUP(BI37,ProgramIterations!$D:$E,2,FALSE))</f>
        <v>4</v>
      </c>
      <c r="BK37" s="23"/>
      <c r="BL37" s="24" t="str">
        <f>IF(BK37="","",VLOOKUP(BK37,ProgramIterations!$D:$E,2,FALSE))</f>
        <v/>
      </c>
      <c r="BM37" s="23"/>
      <c r="BN37" s="24" t="str">
        <f>IF(BM37="","",VLOOKUP(BM37,ProgramIterations!$D:$E,2,FALSE))</f>
        <v/>
      </c>
      <c r="BO37" s="23"/>
      <c r="BP37" s="24" t="str">
        <f>IF(BO37="","",VLOOKUP(BO37,ProgramIterations!$D:$E,2,FALSE))</f>
        <v/>
      </c>
      <c r="BQ37" s="23"/>
      <c r="BR37" s="24" t="str">
        <f>IF(BQ37="","",VLOOKUP(BQ37,ProgramIterations!$D:$E,2,FALSE))</f>
        <v/>
      </c>
      <c r="BS37" s="23"/>
      <c r="BT37" s="24" t="str">
        <f>IF(BS37="","",VLOOKUP(BS37,ProgramIterations!$D:$E,2,FALSE))</f>
        <v/>
      </c>
      <c r="BU37" s="23"/>
      <c r="BV37" s="24" t="str">
        <f>IF(BU37="","",VLOOKUP(BU37,ProgramIterations!$D:$E,2,FALSE))</f>
        <v/>
      </c>
      <c r="BW37" s="23"/>
      <c r="BX37" s="24" t="str">
        <f>IF(BW37="","",VLOOKUP(BW37,ProgramIterations!$D:$E,2,FALSE))</f>
        <v/>
      </c>
      <c r="BY37" s="23">
        <v>2014</v>
      </c>
      <c r="BZ37" s="24">
        <f>IF(BY37="","",VLOOKUP(BY37,ProgramIterations!$D:$E,2,FALSE))</f>
        <v>4</v>
      </c>
      <c r="CA37" s="23"/>
      <c r="CB37" s="24" t="str">
        <f>IF(CA37="","",VLOOKUP(CA37,ProgramIterations!$D:$E,2,FALSE))</f>
        <v/>
      </c>
      <c r="CC37" s="23">
        <v>2014</v>
      </c>
      <c r="CD37" s="24">
        <f>IF(CC37="","",VLOOKUP(CC37,ProgramIterations!$D:$E,2,FALSE))</f>
        <v>4</v>
      </c>
      <c r="CE37" s="23"/>
      <c r="CF37" s="24" t="str">
        <f>IF(CE37="","",VLOOKUP(CE37,ProgramIterations!$D:$E,2,FALSE))</f>
        <v/>
      </c>
      <c r="CG37" s="23">
        <v>2014</v>
      </c>
      <c r="CH37" s="24">
        <f>IF(CG37="","",VLOOKUP(CG37,ProgramIterations!$D:$E,2,FALSE))</f>
        <v>4</v>
      </c>
      <c r="CI37" s="23"/>
      <c r="CJ37" s="24" t="str">
        <f>IF(CI37="","",VLOOKUP(CI37,ProgramIterations!$D:$E,2,FALSE))</f>
        <v/>
      </c>
      <c r="CK37" s="23"/>
      <c r="CL37" s="24" t="str">
        <f>IF(CK37="","",VLOOKUP(CK37,ProgramIterations!$D:$E,2,FALSE))</f>
        <v/>
      </c>
      <c r="CM37" s="23"/>
      <c r="CN37" s="24" t="str">
        <f>IF(CM37="","",VLOOKUP(CM37,ProgramIterations!$D:$E,2,FALSE))</f>
        <v/>
      </c>
      <c r="CO37" s="23"/>
      <c r="CP37" s="24" t="str">
        <f>IF(CO37="","",VLOOKUP(CO37,ProgramIterations!$D:$E,2,FALSE))</f>
        <v/>
      </c>
      <c r="CQ37" s="23"/>
      <c r="CR37" s="24" t="str">
        <f>IF(CQ37="","",VLOOKUP(CQ37,ProgramIterations!$D:$E,2,FALSE))</f>
        <v/>
      </c>
      <c r="CS37" s="23"/>
      <c r="CT37" s="24" t="str">
        <f>IF(CS37="","",VLOOKUP(CS37,ProgramIterations!$D:$E,2,FALSE))</f>
        <v/>
      </c>
      <c r="CU37" s="23"/>
      <c r="CV37" s="24" t="str">
        <f>IF(CU37="","",VLOOKUP(CU37,ProgramIterations!$D:$E,2,FALSE))</f>
        <v/>
      </c>
      <c r="CW37" s="23"/>
      <c r="CX37" s="24" t="str">
        <f>IF(CW37="","",VLOOKUP(CW37,ProgramIterations!$D:$E,2,FALSE))</f>
        <v/>
      </c>
      <c r="CY37" s="23"/>
      <c r="CZ37" s="24" t="str">
        <f>IF(CY37="","",VLOOKUP(CY37,ProgramIterations!$D:$E,2,FALSE))</f>
        <v/>
      </c>
      <c r="DA37" s="23"/>
      <c r="DB37" s="24" t="str">
        <f>IF(DA37="","",VLOOKUP(DA37,ProgramIterations!$D:$E,2,FALSE))</f>
        <v/>
      </c>
      <c r="DC37" s="23"/>
      <c r="DD37" s="25" t="str">
        <f>IF(DC37="","",VLOOKUP(DC37,ProgramIterations!$D:$E,2,FALSE))</f>
        <v/>
      </c>
      <c r="DE37" s="64" t="str">
        <f>CONCATENATE("ALTER TABLE dbo.",LEFT(C37,FIND(".",C37)-1)," ADD ",RIGHT(C37,LEN(C37)-FIND(".",C37))," ",VLOOKUP(M37,DataTypes!$A$2:$F$12,6),IF(VLOOKUP(M37,DataTypes!$A$2:$F$12,3)=1,CONCATENATE("(",N37,",",O37,")"),"")," NULL")</f>
        <v>ALTER TABLE dbo.ChampMetricVisitInformation ADD ThalwegProfileMean decimal(10,2) NULL</v>
      </c>
      <c r="DF37" s="56" t="e">
        <f>IF(A37 = "","",#REF! &amp; " SELECT MetricCalcTypeID = "&amp;A37&amp;", EngineID = "&amp;B37&amp;", Name='"&amp;C37&amp;"', DisplayGroupID = "&amp;D37&amp;", DisplayName='"&amp;E37&amp;"', DisplayNameShort = '"&amp;F37&amp;"', PropertyName = '"&amp;G37&amp;"', MethodID = "&amp;IF(H37="","NULL",H37)&amp; ", CalcGroupId = "&amp;IF(I37="","NULL",I37)&amp;", CalcGroupListItemID = " &amp;IF(K37="","NULL",K37)&amp;", Description = "&amp;IF(L37&lt;&gt;"NULL","'"&amp;SUBSTITUTE(L37,"'","''")&amp;"'","NULL")&amp;", DataTypeID = "&amp;M37&amp;",Precision = "&amp;N37&amp;", Scale = "&amp;O37&amp;", Length="&amp;P37&amp;", UOMID = "&amp;Q37&amp;", GlossaryTermID = "&amp;V37&amp;", DisplayOrderID = "&amp;W37&amp;", DomainValueListID = "&amp;AB37&amp;", WidthPixels = "&amp;AC37&amp;", IsDisplayable = "&amp;AD37&amp;", ShowGraphForWatershed= "&amp;AE37&amp;",ShowGraphForProgram="&amp;AF37&amp;",ShowGraphForVisit="&amp;AG37&amp;",IsPrivateInformation="&amp;AM37&amp;", IsCalculated="&amp;AN37&amp;",IsInternal="&amp;AO37&amp;", ExpectedValueMin = "&amp;IF(R37&lt;&gt;"",R37,"NULL")&amp;",  ExpectedValueMax = "&amp;IF(S37&lt;&gt;"",S37,"NULL")&amp;",  AcceptedValueMin = "&amp;IF(T37&lt;&gt;"",T37,"NULL")&amp;",   AcceptedValueMax  = "&amp;IF(U37&lt;&gt;"",U37,"NULL")&amp;", GraphAllowX="&amp;AH37&amp;", GraphAllowY="&amp;AI37&amp;", GraphAllowZ="&amp;AJ37&amp;", MapAllowSize="&amp;AK37&amp;", MapAllowColor = "&amp;AL37&amp;", RbtXpath = "&amp;IF(AP37&lt;&gt;"", "'"&amp;AP37&amp;"'", "NULL")&amp;", RbtIsRequired = "&amp;IF(AP37&lt;&gt;"", AQ37, "NULL")&amp;", MRMetric = "&amp;AR37&amp;
", Protocol1_ID = "&amp;IF(AS37="","NULL",#REF!)&amp;", Protocol1_IterationIDStart = "&amp;IF(AS37="","NULL",AT37)&amp;", Protocol1_IterationIDEnd = "&amp;IF(AU37="","NULL",AV37)&amp;
", Protocol2_ID = "&amp;IF(AW37="","NULL",#REF!)&amp;", Protocol2_IterationIDStart = "&amp;IF(AW37="","NULL",AX37)&amp;", Protocol2_IterationIDEnd = "&amp;IF(AY37="","NULL",AZ37)&amp;
", Protocol3_ID = "&amp;IF(BA37="","NULL",#REF!)&amp;", Protocol3_IterationIDStart = "&amp;IF(BA37="","NULL",BB37)&amp;", Protocol3_IterationIDEnd = "&amp;IF(BC37="","NULL",BD37)&amp;
", Protocol4_ID = "&amp;IF(BE37="","NULL",#REF!)&amp;", Protocol4_IterationIDStart = "&amp;IF(BE37="","NULL",BF37)&amp;", Protocol4_IterationIDEnd = "&amp;IF(BG37="","NULL",BH37)&amp;
", Protocol5_ID = "&amp;IF(BI37="","NULL",#REF!)&amp;", Protocol5_IterationIDStart = "&amp;IF(BI37="","NULL",BJ37)&amp;", Protocol5_IterationIDEnd = "&amp;IF(BK37="","NULL",BL37)&amp;
", Protocol6_ID = "&amp;IF(BM37="","NULL",#REF!)&amp;", Protocol6_IterationIDStart = "&amp;IF(BM37="","NULL",BN37)&amp;", Protocol6_IterationIDEnd = "&amp;IF(BO37="","NULL",BP37)&amp;
", Protocol7_ID = "&amp;IF(BQ37="","NULL",#REF!)&amp;", Protocol7_IterationIDStart = "&amp;IF(BQ37="","NULL",BR37)&amp;", Protocol7_IterationIDEnd = "&amp;IF(BS37="","NULL",BT37)&amp;
", Protocol8_ID = "&amp;IF(BU37="","NULL",#REF!)&amp;", Protocol8_IterationIDStart = "&amp;IF(BU37="","NULL",BV37)&amp;", Protocol8_IterationIDEnd = "&amp;IF(BW37="","NULL",BX37)&amp;
", Protocol9_ID = "&amp;IF(BY37="","NULL",#REF!)&amp;", Protocol9_IterationIDStart = "&amp;IF(BY37="","NULL",BZ37)&amp;", Protocol9_IterationIDEnd = "&amp;IF(CA37="","NULL",CB37)&amp;
", Protocol10_ID = "&amp;IF(CC37="","NULL",#REF!)&amp;", Protocol10_IterationIDStart = "&amp;IF(CC37="","NULL",CD37)&amp;", Protocol10_IterationIDEnd = "&amp;IF(CE37="","NULL",CF37)&amp;
", Protocol11_ID = "&amp;IF(CG37="","NULL",#REF!)&amp;", Protocol11_IterationIDStart = "&amp;IF(CG37="","NULL",CH37)&amp;", Protocol11_IterationIDEnd = "&amp;IF(CI37="","NULL",CJ37)&amp;
", Protocol12_ID = "&amp;IF(CK37="","NULL",#REF!)&amp;", Protocol12_IterationIDStart = "&amp;IF(CK37="","NULL",CL37)&amp;", Protocol12_IterationIDEnd = "&amp;IF(CM37="","NULL",CN37)&amp;
", Protocol13_ID = "&amp;IF(CO37="","NULL",#REF!)&amp;", Protocol13_IterationIDStart = "&amp;IF(CO37="","NULL",CP37)&amp;", Protocol13_IterationIDEnd = "&amp;IF(CQ37="","NULL",CR37)&amp;
", Protocol14_ID = "&amp;IF(CS37="","NULL",#REF!)&amp;", Protocol14_IterationIDStart = "&amp;IF(CS37="","NULL",CT37)&amp;", Protocol14_IterationIDEnd = "&amp;IF(CU37="","NULL",CV37)&amp;
", Protocol15_ID = "&amp;IF(CW37="","NULL",#REF!)&amp;", Protocol15_IterationIDStart = "&amp;IF(CW37="","NULL",CX37)&amp;", Protocol15_IterationIDEnd = "&amp;IF(CY37="","NULL",CZ37)&amp;
", Protocol16_ID = "&amp;IF(DA37="","NULL",#REF!)&amp;", Protocol16_IterationIDStart = "&amp;IF(DA37="","NULL",DB37)&amp;", Protocol16_IterationIDEnd = "&amp;IF(DC37="","NULL",DD37))</f>
        <v>#REF!</v>
      </c>
    </row>
    <row r="38" spans="1:110" hidden="1" x14ac:dyDescent="0.4">
      <c r="A38" s="18">
        <v>17</v>
      </c>
      <c r="B38" s="18">
        <v>1</v>
      </c>
      <c r="C38" s="34" t="s">
        <v>63</v>
      </c>
      <c r="D38" s="18">
        <v>1</v>
      </c>
      <c r="E38" s="74" t="s">
        <v>836</v>
      </c>
      <c r="F38" s="74" t="s">
        <v>837</v>
      </c>
      <c r="G38" s="9" t="s">
        <v>14</v>
      </c>
      <c r="I38" s="44"/>
      <c r="J38" s="47" t="str">
        <f>IF(I38="","",VLOOKUP(I38,MetricCalcGroups!A:D,3, FALSE))</f>
        <v/>
      </c>
      <c r="L38" s="9" t="s">
        <v>78</v>
      </c>
      <c r="M38" s="18">
        <v>3</v>
      </c>
      <c r="N38" s="18">
        <v>10</v>
      </c>
      <c r="O38" s="18">
        <v>2</v>
      </c>
      <c r="P38" s="18" t="s">
        <v>78</v>
      </c>
      <c r="Q38" s="18">
        <v>1</v>
      </c>
      <c r="R38" s="39"/>
      <c r="S38" s="39"/>
      <c r="T38" s="75"/>
      <c r="U38" s="75"/>
      <c r="V38" s="78" t="s">
        <v>78</v>
      </c>
      <c r="W38" s="75">
        <v>270</v>
      </c>
      <c r="X38" s="15">
        <v>2011</v>
      </c>
      <c r="Y38" s="16">
        <f>IF(X38&lt;&gt;"",VLOOKUP(X38,ProgramIterations!D:E,2,FALSE),"NULL")</f>
        <v>1</v>
      </c>
      <c r="Z38" s="15"/>
      <c r="AA38" s="16" t="str">
        <f>IF(Z38&lt;&gt;"",VLOOKUP(Z38,ProgramIterations!D:E,2,FALSE),"NULL")</f>
        <v>NULL</v>
      </c>
      <c r="AB38" s="9" t="s">
        <v>78</v>
      </c>
      <c r="AC38" s="9">
        <v>75</v>
      </c>
      <c r="AD38" s="36">
        <v>0</v>
      </c>
      <c r="AE38" s="9">
        <v>0</v>
      </c>
      <c r="AF38" s="9">
        <v>0</v>
      </c>
      <c r="AG38" s="49">
        <v>0</v>
      </c>
      <c r="AH38" s="52">
        <v>0</v>
      </c>
      <c r="AI38" s="17">
        <f t="shared" si="7"/>
        <v>0</v>
      </c>
      <c r="AJ38" s="18">
        <v>0</v>
      </c>
      <c r="AK38" s="17">
        <f t="shared" si="5"/>
        <v>0</v>
      </c>
      <c r="AL38" s="17">
        <f t="shared" si="6"/>
        <v>0</v>
      </c>
      <c r="AM38" s="18">
        <v>0</v>
      </c>
      <c r="AN38" s="18">
        <v>0</v>
      </c>
      <c r="AO38" s="37">
        <v>0</v>
      </c>
      <c r="AP38" s="74"/>
      <c r="AQ38" s="37">
        <v>0</v>
      </c>
      <c r="AR38" s="49">
        <v>0</v>
      </c>
      <c r="AS38" s="23">
        <v>2011</v>
      </c>
      <c r="AT38" s="24">
        <f>IF(AS38="","",VLOOKUP(AS38,ProgramIterations!$D:$E,2,FALSE))</f>
        <v>1</v>
      </c>
      <c r="AU38" s="23"/>
      <c r="AV38" s="24" t="str">
        <f>IF(AU38="","",VLOOKUP(AU38,ProgramIterations!$D:$E,2,FALSE))</f>
        <v/>
      </c>
      <c r="AW38" s="23">
        <v>2012</v>
      </c>
      <c r="AX38" s="24">
        <f>IF(AW38="","",VLOOKUP(AW38,ProgramIterations!$D:$E,2,FALSE))</f>
        <v>2</v>
      </c>
      <c r="AY38" s="23"/>
      <c r="AZ38" s="24" t="str">
        <f>IF(AY38="","",VLOOKUP(AY38,ProgramIterations!$D:$E,2,FALSE))</f>
        <v/>
      </c>
      <c r="BA38" s="23">
        <v>2013</v>
      </c>
      <c r="BB38" s="24">
        <f>IF(BA38="","",VLOOKUP(BA38,ProgramIterations!$D:$E,2,FALSE))</f>
        <v>3</v>
      </c>
      <c r="BC38" s="23"/>
      <c r="BD38" s="24" t="str">
        <f>IF(BC38="","",VLOOKUP(BC38,ProgramIterations!$D:$E,2,FALSE))</f>
        <v/>
      </c>
      <c r="BE38" s="23">
        <v>2014</v>
      </c>
      <c r="BF38" s="24">
        <f>IF(BE38="","",VLOOKUP(BE38,ProgramIterations!$D:$E,2,FALSE))</f>
        <v>4</v>
      </c>
      <c r="BG38" s="23"/>
      <c r="BH38" s="24" t="str">
        <f>IF(BG38="","",VLOOKUP(BG38,ProgramIterations!$D:$E,2,FALSE))</f>
        <v/>
      </c>
      <c r="BI38" s="23">
        <v>2014</v>
      </c>
      <c r="BJ38" s="24">
        <f>IF(BI38="","",VLOOKUP(BI38,ProgramIterations!$D:$E,2,FALSE))</f>
        <v>4</v>
      </c>
      <c r="BK38" s="23"/>
      <c r="BL38" s="24" t="str">
        <f>IF(BK38="","",VLOOKUP(BK38,ProgramIterations!$D:$E,2,FALSE))</f>
        <v/>
      </c>
      <c r="BM38" s="23"/>
      <c r="BN38" s="24" t="str">
        <f>IF(BM38="","",VLOOKUP(BM38,ProgramIterations!$D:$E,2,FALSE))</f>
        <v/>
      </c>
      <c r="BO38" s="23"/>
      <c r="BP38" s="24" t="str">
        <f>IF(BO38="","",VLOOKUP(BO38,ProgramIterations!$D:$E,2,FALSE))</f>
        <v/>
      </c>
      <c r="BQ38" s="23"/>
      <c r="BR38" s="24" t="str">
        <f>IF(BQ38="","",VLOOKUP(BQ38,ProgramIterations!$D:$E,2,FALSE))</f>
        <v/>
      </c>
      <c r="BS38" s="23"/>
      <c r="BT38" s="24" t="str">
        <f>IF(BS38="","",VLOOKUP(BS38,ProgramIterations!$D:$E,2,FALSE))</f>
        <v/>
      </c>
      <c r="BU38" s="23"/>
      <c r="BV38" s="24" t="str">
        <f>IF(BU38="","",VLOOKUP(BU38,ProgramIterations!$D:$E,2,FALSE))</f>
        <v/>
      </c>
      <c r="BW38" s="23"/>
      <c r="BX38" s="24" t="str">
        <f>IF(BW38="","",VLOOKUP(BW38,ProgramIterations!$D:$E,2,FALSE))</f>
        <v/>
      </c>
      <c r="BY38" s="23">
        <v>2014</v>
      </c>
      <c r="BZ38" s="24">
        <f>IF(BY38="","",VLOOKUP(BY38,ProgramIterations!$D:$E,2,FALSE))</f>
        <v>4</v>
      </c>
      <c r="CA38" s="23"/>
      <c r="CB38" s="24" t="str">
        <f>IF(CA38="","",VLOOKUP(CA38,ProgramIterations!$D:$E,2,FALSE))</f>
        <v/>
      </c>
      <c r="CC38" s="23">
        <v>2014</v>
      </c>
      <c r="CD38" s="24">
        <f>IF(CC38="","",VLOOKUP(CC38,ProgramIterations!$D:$E,2,FALSE))</f>
        <v>4</v>
      </c>
      <c r="CE38" s="23"/>
      <c r="CF38" s="24" t="str">
        <f>IF(CE38="","",VLOOKUP(CE38,ProgramIterations!$D:$E,2,FALSE))</f>
        <v/>
      </c>
      <c r="CG38" s="23">
        <v>2014</v>
      </c>
      <c r="CH38" s="24">
        <f>IF(CG38="","",VLOOKUP(CG38,ProgramIterations!$D:$E,2,FALSE))</f>
        <v>4</v>
      </c>
      <c r="CI38" s="23"/>
      <c r="CJ38" s="24" t="str">
        <f>IF(CI38="","",VLOOKUP(CI38,ProgramIterations!$D:$E,2,FALSE))</f>
        <v/>
      </c>
      <c r="CK38" s="23"/>
      <c r="CL38" s="24" t="str">
        <f>IF(CK38="","",VLOOKUP(CK38,ProgramIterations!$D:$E,2,FALSE))</f>
        <v/>
      </c>
      <c r="CM38" s="23"/>
      <c r="CN38" s="24" t="str">
        <f>IF(CM38="","",VLOOKUP(CM38,ProgramIterations!$D:$E,2,FALSE))</f>
        <v/>
      </c>
      <c r="CO38" s="23"/>
      <c r="CP38" s="24" t="str">
        <f>IF(CO38="","",VLOOKUP(CO38,ProgramIterations!$D:$E,2,FALSE))</f>
        <v/>
      </c>
      <c r="CQ38" s="23"/>
      <c r="CR38" s="24" t="str">
        <f>IF(CQ38="","",VLOOKUP(CQ38,ProgramIterations!$D:$E,2,FALSE))</f>
        <v/>
      </c>
      <c r="CS38" s="23"/>
      <c r="CT38" s="24" t="str">
        <f>IF(CS38="","",VLOOKUP(CS38,ProgramIterations!$D:$E,2,FALSE))</f>
        <v/>
      </c>
      <c r="CU38" s="23"/>
      <c r="CV38" s="24" t="str">
        <f>IF(CU38="","",VLOOKUP(CU38,ProgramIterations!$D:$E,2,FALSE))</f>
        <v/>
      </c>
      <c r="CW38" s="23"/>
      <c r="CX38" s="24" t="str">
        <f>IF(CW38="","",VLOOKUP(CW38,ProgramIterations!$D:$E,2,FALSE))</f>
        <v/>
      </c>
      <c r="CY38" s="23"/>
      <c r="CZ38" s="24" t="str">
        <f>IF(CY38="","",VLOOKUP(CY38,ProgramIterations!$D:$E,2,FALSE))</f>
        <v/>
      </c>
      <c r="DA38" s="23"/>
      <c r="DB38" s="24" t="str">
        <f>IF(DA38="","",VLOOKUP(DA38,ProgramIterations!$D:$E,2,FALSE))</f>
        <v/>
      </c>
      <c r="DC38" s="23"/>
      <c r="DD38" s="25" t="str">
        <f>IF(DC38="","",VLOOKUP(DC38,ProgramIterations!$D:$E,2,FALSE))</f>
        <v/>
      </c>
      <c r="DE38" s="64" t="str">
        <f>CONCATENATE("ALTER TABLE dbo.",LEFT(C38,FIND(".",C38)-1)," ADD ",RIGHT(C38,LEN(C38)-FIND(".",C38))," ",VLOOKUP(M38,DataTypes!$A$2:$F$12,6),IF(VLOOKUP(M38,DataTypes!$A$2:$F$12,3)=1,CONCATENATE("(",N38,",",O38,")"),"")," NULL")</f>
        <v>ALTER TABLE dbo.ChampMetricVisitInformation ADD ThalwegProfileStdDev decimal(10,2) NULL</v>
      </c>
      <c r="DF38" s="56" t="e">
        <f>IF(A38 = "","",#REF! &amp; " SELECT MetricCalcTypeID = "&amp;A38&amp;", EngineID = "&amp;B38&amp;", Name='"&amp;C38&amp;"', DisplayGroupID = "&amp;D38&amp;", DisplayName='"&amp;E38&amp;"', DisplayNameShort = '"&amp;F38&amp;"', PropertyName = '"&amp;G38&amp;"', MethodID = "&amp;IF(H38="","NULL",H38)&amp; ", CalcGroupId = "&amp;IF(I38="","NULL",I38)&amp;", CalcGroupListItemID = " &amp;IF(K38="","NULL",K38)&amp;", Description = "&amp;IF(L38&lt;&gt;"NULL","'"&amp;SUBSTITUTE(L38,"'","''")&amp;"'","NULL")&amp;", DataTypeID = "&amp;M38&amp;",Precision = "&amp;N38&amp;", Scale = "&amp;O38&amp;", Length="&amp;P38&amp;", UOMID = "&amp;Q38&amp;", GlossaryTermID = "&amp;V38&amp;", DisplayOrderID = "&amp;W38&amp;", DomainValueListID = "&amp;AB38&amp;", WidthPixels = "&amp;AC38&amp;", IsDisplayable = "&amp;AD38&amp;", ShowGraphForWatershed= "&amp;AE38&amp;",ShowGraphForProgram="&amp;AF38&amp;",ShowGraphForVisit="&amp;AG38&amp;",IsPrivateInformation="&amp;AM38&amp;", IsCalculated="&amp;AN38&amp;",IsInternal="&amp;AO38&amp;", ExpectedValueMin = "&amp;IF(R38&lt;&gt;"",R38,"NULL")&amp;",  ExpectedValueMax = "&amp;IF(S38&lt;&gt;"",S38,"NULL")&amp;",  AcceptedValueMin = "&amp;IF(T38&lt;&gt;"",T38,"NULL")&amp;",   AcceptedValueMax  = "&amp;IF(U38&lt;&gt;"",U38,"NULL")&amp;", GraphAllowX="&amp;AH38&amp;", GraphAllowY="&amp;AI38&amp;", GraphAllowZ="&amp;AJ38&amp;", MapAllowSize="&amp;AK38&amp;", MapAllowColor = "&amp;AL38&amp;", RbtXpath = "&amp;IF(AP38&lt;&gt;"", "'"&amp;AP38&amp;"'", "NULL")&amp;", RbtIsRequired = "&amp;IF(AP38&lt;&gt;"", AQ38, "NULL")&amp;", MRMetric = "&amp;AR38&amp;
", Protocol1_ID = "&amp;IF(AS38="","NULL",#REF!)&amp;", Protocol1_IterationIDStart = "&amp;IF(AS38="","NULL",AT38)&amp;", Protocol1_IterationIDEnd = "&amp;IF(AU38="","NULL",AV38)&amp;
", Protocol2_ID = "&amp;IF(AW38="","NULL",#REF!)&amp;", Protocol2_IterationIDStart = "&amp;IF(AW38="","NULL",AX38)&amp;", Protocol2_IterationIDEnd = "&amp;IF(AY38="","NULL",AZ38)&amp;
", Protocol3_ID = "&amp;IF(BA38="","NULL",#REF!)&amp;", Protocol3_IterationIDStart = "&amp;IF(BA38="","NULL",BB38)&amp;", Protocol3_IterationIDEnd = "&amp;IF(BC38="","NULL",BD38)&amp;
", Protocol4_ID = "&amp;IF(BE38="","NULL",#REF!)&amp;", Protocol4_IterationIDStart = "&amp;IF(BE38="","NULL",BF38)&amp;", Protocol4_IterationIDEnd = "&amp;IF(BG38="","NULL",BH38)&amp;
", Protocol5_ID = "&amp;IF(BI38="","NULL",#REF!)&amp;", Protocol5_IterationIDStart = "&amp;IF(BI38="","NULL",BJ38)&amp;", Protocol5_IterationIDEnd = "&amp;IF(BK38="","NULL",BL38)&amp;
", Protocol6_ID = "&amp;IF(BM38="","NULL",#REF!)&amp;", Protocol6_IterationIDStart = "&amp;IF(BM38="","NULL",BN38)&amp;", Protocol6_IterationIDEnd = "&amp;IF(BO38="","NULL",BP38)&amp;
", Protocol7_ID = "&amp;IF(BQ38="","NULL",#REF!)&amp;", Protocol7_IterationIDStart = "&amp;IF(BQ38="","NULL",BR38)&amp;", Protocol7_IterationIDEnd = "&amp;IF(BS38="","NULL",BT38)&amp;
", Protocol8_ID = "&amp;IF(BU38="","NULL",#REF!)&amp;", Protocol8_IterationIDStart = "&amp;IF(BU38="","NULL",BV38)&amp;", Protocol8_IterationIDEnd = "&amp;IF(BW38="","NULL",BX38)&amp;
", Protocol9_ID = "&amp;IF(BY38="","NULL",#REF!)&amp;", Protocol9_IterationIDStart = "&amp;IF(BY38="","NULL",BZ38)&amp;", Protocol9_IterationIDEnd = "&amp;IF(CA38="","NULL",CB38)&amp;
", Protocol10_ID = "&amp;IF(CC38="","NULL",#REF!)&amp;", Protocol10_IterationIDStart = "&amp;IF(CC38="","NULL",CD38)&amp;", Protocol10_IterationIDEnd = "&amp;IF(CE38="","NULL",CF38)&amp;
", Protocol11_ID = "&amp;IF(CG38="","NULL",#REF!)&amp;", Protocol11_IterationIDStart = "&amp;IF(CG38="","NULL",CH38)&amp;", Protocol11_IterationIDEnd = "&amp;IF(CI38="","NULL",CJ38)&amp;
", Protocol12_ID = "&amp;IF(CK38="","NULL",#REF!)&amp;", Protocol12_IterationIDStart = "&amp;IF(CK38="","NULL",CL38)&amp;", Protocol12_IterationIDEnd = "&amp;IF(CM38="","NULL",CN38)&amp;
", Protocol13_ID = "&amp;IF(CO38="","NULL",#REF!)&amp;", Protocol13_IterationIDStart = "&amp;IF(CO38="","NULL",CP38)&amp;", Protocol13_IterationIDEnd = "&amp;IF(CQ38="","NULL",CR38)&amp;
", Protocol14_ID = "&amp;IF(CS38="","NULL",#REF!)&amp;", Protocol14_IterationIDStart = "&amp;IF(CS38="","NULL",CT38)&amp;", Protocol14_IterationIDEnd = "&amp;IF(CU38="","NULL",CV38)&amp;
", Protocol15_ID = "&amp;IF(CW38="","NULL",#REF!)&amp;", Protocol15_IterationIDStart = "&amp;IF(CW38="","NULL",CX38)&amp;", Protocol15_IterationIDEnd = "&amp;IF(CY38="","NULL",CZ38)&amp;
", Protocol16_ID = "&amp;IF(DA38="","NULL",#REF!)&amp;", Protocol16_IterationIDStart = "&amp;IF(DA38="","NULL",DB38)&amp;", Protocol16_IterationIDEnd = "&amp;IF(DC38="","NULL",DD38))</f>
        <v>#REF!</v>
      </c>
    </row>
    <row r="39" spans="1:110" hidden="1" x14ac:dyDescent="0.4">
      <c r="A39" s="18">
        <v>336</v>
      </c>
      <c r="B39" s="18">
        <v>1</v>
      </c>
      <c r="C39" s="34" t="s">
        <v>403</v>
      </c>
      <c r="D39" s="18">
        <v>1</v>
      </c>
      <c r="E39" s="74" t="s">
        <v>405</v>
      </c>
      <c r="F39" s="74" t="s">
        <v>1014</v>
      </c>
      <c r="G39" s="9" t="s">
        <v>406</v>
      </c>
      <c r="I39" s="44"/>
      <c r="J39" s="47" t="str">
        <f>IF(I39="","",VLOOKUP(I39,MetricCalcGroups!A:D,3, FALSE))</f>
        <v/>
      </c>
      <c r="L39" s="9" t="s">
        <v>78</v>
      </c>
      <c r="M39" s="18">
        <v>3</v>
      </c>
      <c r="N39" s="18">
        <v>12</v>
      </c>
      <c r="O39" s="18">
        <v>4</v>
      </c>
      <c r="P39" s="18" t="s">
        <v>78</v>
      </c>
      <c r="Q39" s="18">
        <v>19</v>
      </c>
      <c r="R39" s="53">
        <v>0</v>
      </c>
      <c r="S39" s="53">
        <v>1</v>
      </c>
      <c r="V39" s="78" t="s">
        <v>78</v>
      </c>
      <c r="W39" s="18">
        <v>280</v>
      </c>
      <c r="X39" s="15">
        <v>2011</v>
      </c>
      <c r="Y39" s="16">
        <f>IF(X39&lt;&gt;"",VLOOKUP(X39,ProgramIterations!D:E,2,FALSE),"NULL")</f>
        <v>1</v>
      </c>
      <c r="Z39" s="15"/>
      <c r="AA39" s="16" t="str">
        <f>IF(Z39&lt;&gt;"",VLOOKUP(Z39,ProgramIterations!D:E,2,FALSE),"NULL")</f>
        <v>NULL</v>
      </c>
      <c r="AB39" s="9" t="s">
        <v>78</v>
      </c>
      <c r="AC39" s="9">
        <v>75</v>
      </c>
      <c r="AD39" s="36">
        <v>0</v>
      </c>
      <c r="AE39" s="9">
        <v>0</v>
      </c>
      <c r="AF39" s="9">
        <v>0</v>
      </c>
      <c r="AG39" s="49">
        <v>0</v>
      </c>
      <c r="AH39" s="17">
        <v>0</v>
      </c>
      <c r="AI39" s="17">
        <f t="shared" si="7"/>
        <v>0</v>
      </c>
      <c r="AJ39" s="18">
        <v>0</v>
      </c>
      <c r="AK39" s="17">
        <f t="shared" si="5"/>
        <v>0</v>
      </c>
      <c r="AL39" s="17">
        <f t="shared" si="6"/>
        <v>0</v>
      </c>
      <c r="AM39" s="18">
        <v>0</v>
      </c>
      <c r="AN39" s="18">
        <v>0</v>
      </c>
      <c r="AO39" s="37">
        <v>0</v>
      </c>
      <c r="AP39" s="49"/>
      <c r="AQ39" s="37">
        <v>0</v>
      </c>
      <c r="AR39" s="49">
        <v>0</v>
      </c>
      <c r="AS39" s="23">
        <v>2011</v>
      </c>
      <c r="AT39" s="24">
        <f>IF(AS39="","",VLOOKUP(AS39,ProgramIterations!$D:$E,2,FALSE))</f>
        <v>1</v>
      </c>
      <c r="AU39" s="23"/>
      <c r="AV39" s="24" t="str">
        <f>IF(AU39="","",VLOOKUP(AU39,ProgramIterations!$D:$E,2,FALSE))</f>
        <v/>
      </c>
      <c r="AW39" s="23">
        <v>2012</v>
      </c>
      <c r="AX39" s="24">
        <f>IF(AW39="","",VLOOKUP(AW39,ProgramIterations!$D:$E,2,FALSE))</f>
        <v>2</v>
      </c>
      <c r="AY39" s="23"/>
      <c r="AZ39" s="24" t="str">
        <f>IF(AY39="","",VLOOKUP(AY39,ProgramIterations!$D:$E,2,FALSE))</f>
        <v/>
      </c>
      <c r="BA39" s="23">
        <v>2013</v>
      </c>
      <c r="BB39" s="24">
        <f>IF(BA39="","",VLOOKUP(BA39,ProgramIterations!$D:$E,2,FALSE))</f>
        <v>3</v>
      </c>
      <c r="BC39" s="23"/>
      <c r="BD39" s="24" t="str">
        <f>IF(BC39="","",VLOOKUP(BC39,ProgramIterations!$D:$E,2,FALSE))</f>
        <v/>
      </c>
      <c r="BE39" s="23">
        <v>2014</v>
      </c>
      <c r="BF39" s="24">
        <f>IF(BE39="","",VLOOKUP(BE39,ProgramIterations!$D:$E,2,FALSE))</f>
        <v>4</v>
      </c>
      <c r="BG39" s="23"/>
      <c r="BH39" s="24" t="str">
        <f>IF(BG39="","",VLOOKUP(BG39,ProgramIterations!$D:$E,2,FALSE))</f>
        <v/>
      </c>
      <c r="BI39" s="23">
        <v>2014</v>
      </c>
      <c r="BJ39" s="24">
        <f>IF(BI39="","",VLOOKUP(BI39,ProgramIterations!$D:$E,2,FALSE))</f>
        <v>4</v>
      </c>
      <c r="BK39" s="23"/>
      <c r="BL39" s="24" t="str">
        <f>IF(BK39="","",VLOOKUP(BK39,ProgramIterations!$D:$E,2,FALSE))</f>
        <v/>
      </c>
      <c r="BM39" s="23"/>
      <c r="BN39" s="24" t="str">
        <f>IF(BM39="","",VLOOKUP(BM39,ProgramIterations!$D:$E,2,FALSE))</f>
        <v/>
      </c>
      <c r="BO39" s="23"/>
      <c r="BP39" s="24" t="str">
        <f>IF(BO39="","",VLOOKUP(BO39,ProgramIterations!$D:$E,2,FALSE))</f>
        <v/>
      </c>
      <c r="BQ39" s="23"/>
      <c r="BR39" s="24" t="str">
        <f>IF(BQ39="","",VLOOKUP(BQ39,ProgramIterations!$D:$E,2,FALSE))</f>
        <v/>
      </c>
      <c r="BS39" s="23"/>
      <c r="BT39" s="24" t="str">
        <f>IF(BS39="","",VLOOKUP(BS39,ProgramIterations!$D:$E,2,FALSE))</f>
        <v/>
      </c>
      <c r="BU39" s="23"/>
      <c r="BV39" s="24" t="str">
        <f>IF(BU39="","",VLOOKUP(BU39,ProgramIterations!$D:$E,2,FALSE))</f>
        <v/>
      </c>
      <c r="BW39" s="23"/>
      <c r="BX39" s="24" t="str">
        <f>IF(BW39="","",VLOOKUP(BW39,ProgramIterations!$D:$E,2,FALSE))</f>
        <v/>
      </c>
      <c r="BY39" s="23">
        <v>2014</v>
      </c>
      <c r="BZ39" s="24">
        <f>IF(BY39="","",VLOOKUP(BY39,ProgramIterations!$D:$E,2,FALSE))</f>
        <v>4</v>
      </c>
      <c r="CA39" s="23"/>
      <c r="CB39" s="24" t="str">
        <f>IF(CA39="","",VLOOKUP(CA39,ProgramIterations!$D:$E,2,FALSE))</f>
        <v/>
      </c>
      <c r="CC39" s="23">
        <v>2014</v>
      </c>
      <c r="CD39" s="24">
        <f>IF(CC39="","",VLOOKUP(CC39,ProgramIterations!$D:$E,2,FALSE))</f>
        <v>4</v>
      </c>
      <c r="CE39" s="23"/>
      <c r="CF39" s="24" t="str">
        <f>IF(CE39="","",VLOOKUP(CE39,ProgramIterations!$D:$E,2,FALSE))</f>
        <v/>
      </c>
      <c r="CG39" s="23">
        <v>2014</v>
      </c>
      <c r="CH39" s="24">
        <f>IF(CG39="","",VLOOKUP(CG39,ProgramIterations!$D:$E,2,FALSE))</f>
        <v>4</v>
      </c>
      <c r="CI39" s="23"/>
      <c r="CJ39" s="24" t="str">
        <f>IF(CI39="","",VLOOKUP(CI39,ProgramIterations!$D:$E,2,FALSE))</f>
        <v/>
      </c>
      <c r="CK39" s="23"/>
      <c r="CL39" s="24" t="str">
        <f>IF(CK39="","",VLOOKUP(CK39,ProgramIterations!$D:$E,2,FALSE))</f>
        <v/>
      </c>
      <c r="CM39" s="23"/>
      <c r="CN39" s="24" t="str">
        <f>IF(CM39="","",VLOOKUP(CM39,ProgramIterations!$D:$E,2,FALSE))</f>
        <v/>
      </c>
      <c r="CO39" s="23"/>
      <c r="CP39" s="24" t="str">
        <f>IF(CO39="","",VLOOKUP(CO39,ProgramIterations!$D:$E,2,FALSE))</f>
        <v/>
      </c>
      <c r="CQ39" s="23"/>
      <c r="CR39" s="24" t="str">
        <f>IF(CQ39="","",VLOOKUP(CQ39,ProgramIterations!$D:$E,2,FALSE))</f>
        <v/>
      </c>
      <c r="CS39" s="23"/>
      <c r="CT39" s="24" t="str">
        <f>IF(CS39="","",VLOOKUP(CS39,ProgramIterations!$D:$E,2,FALSE))</f>
        <v/>
      </c>
      <c r="CU39" s="23"/>
      <c r="CV39" s="24" t="str">
        <f>IF(CU39="","",VLOOKUP(CU39,ProgramIterations!$D:$E,2,FALSE))</f>
        <v/>
      </c>
      <c r="CW39" s="23"/>
      <c r="CX39" s="24" t="str">
        <f>IF(CW39="","",VLOOKUP(CW39,ProgramIterations!$D:$E,2,FALSE))</f>
        <v/>
      </c>
      <c r="CY39" s="23"/>
      <c r="CZ39" s="24" t="str">
        <f>IF(CY39="","",VLOOKUP(CY39,ProgramIterations!$D:$E,2,FALSE))</f>
        <v/>
      </c>
      <c r="DA39" s="23"/>
      <c r="DB39" s="24" t="str">
        <f>IF(DA39="","",VLOOKUP(DA39,ProgramIterations!$D:$E,2,FALSE))</f>
        <v/>
      </c>
      <c r="DC39" s="23"/>
      <c r="DD39" s="25" t="str">
        <f>IF(DC39="","",VLOOKUP(DC39,ProgramIterations!$D:$E,2,FALSE))</f>
        <v/>
      </c>
      <c r="DE39" s="64" t="str">
        <f>CONCATENATE("ALTER TABLE dbo.",LEFT(C39,FIND(".",C39)-1)," ADD ",RIGHT(C39,LEN(C39)-FIND(".",C39))," ",VLOOKUP(M39,DataTypes!$A$2:$F$12,6),IF(VLOOKUP(M39,DataTypes!$A$2:$F$12,3)=1,CONCATENATE("(",N39,",",O39,")"),"")," NULL")</f>
        <v>ALTER TABLE dbo.ChampMetricVisitInformation ADD ThalwegProfileCoefficientOfVariation decimal(12,4) NULL</v>
      </c>
      <c r="DF39" s="56" t="e">
        <f>IF(A39 = "","",#REF! &amp; " SELECT MetricCalcTypeID = "&amp;A39&amp;", EngineID = "&amp;B39&amp;", Name='"&amp;C39&amp;"', DisplayGroupID = "&amp;D39&amp;", DisplayName='"&amp;E39&amp;"', DisplayNameShort = '"&amp;F39&amp;"', PropertyName = '"&amp;G39&amp;"', MethodID = "&amp;IF(H39="","NULL",H39)&amp; ", CalcGroupId = "&amp;IF(I39="","NULL",I39)&amp;", CalcGroupListItemID = " &amp;IF(K39="","NULL",K39)&amp;", Description = "&amp;IF(L39&lt;&gt;"NULL","'"&amp;SUBSTITUTE(L39,"'","''")&amp;"'","NULL")&amp;", DataTypeID = "&amp;M39&amp;",Precision = "&amp;N39&amp;", Scale = "&amp;O39&amp;", Length="&amp;P39&amp;", UOMID = "&amp;Q39&amp;", GlossaryTermID = "&amp;V39&amp;", DisplayOrderID = "&amp;W39&amp;", DomainValueListID = "&amp;AB39&amp;", WidthPixels = "&amp;AC39&amp;", IsDisplayable = "&amp;AD39&amp;", ShowGraphForWatershed= "&amp;AE39&amp;",ShowGraphForProgram="&amp;AF39&amp;",ShowGraphForVisit="&amp;AG39&amp;",IsPrivateInformation="&amp;AM39&amp;", IsCalculated="&amp;AN39&amp;",IsInternal="&amp;AO39&amp;", ExpectedValueMin = "&amp;IF(R39&lt;&gt;"",R39,"NULL")&amp;",  ExpectedValueMax = "&amp;IF(S39&lt;&gt;"",S39,"NULL")&amp;",  AcceptedValueMin = "&amp;IF(T39&lt;&gt;"",T39,"NULL")&amp;",   AcceptedValueMax  = "&amp;IF(U39&lt;&gt;"",U39,"NULL")&amp;", GraphAllowX="&amp;AH39&amp;", GraphAllowY="&amp;AI39&amp;", GraphAllowZ="&amp;AJ39&amp;", MapAllowSize="&amp;AK39&amp;", MapAllowColor = "&amp;AL39&amp;", RbtXpath = "&amp;IF(AP39&lt;&gt;"", "'"&amp;AP39&amp;"'", "NULL")&amp;", RbtIsRequired = "&amp;IF(AP39&lt;&gt;"", AQ39, "NULL")&amp;", MRMetric = "&amp;AR39&amp;
", Protocol1_ID = "&amp;IF(AS39="","NULL",#REF!)&amp;", Protocol1_IterationIDStart = "&amp;IF(AS39="","NULL",AT39)&amp;", Protocol1_IterationIDEnd = "&amp;IF(AU39="","NULL",AV39)&amp;
", Protocol2_ID = "&amp;IF(AW39="","NULL",#REF!)&amp;", Protocol2_IterationIDStart = "&amp;IF(AW39="","NULL",AX39)&amp;", Protocol2_IterationIDEnd = "&amp;IF(AY39="","NULL",AZ39)&amp;
", Protocol3_ID = "&amp;IF(BA39="","NULL",#REF!)&amp;", Protocol3_IterationIDStart = "&amp;IF(BA39="","NULL",BB39)&amp;", Protocol3_IterationIDEnd = "&amp;IF(BC39="","NULL",BD39)&amp;
", Protocol4_ID = "&amp;IF(BE39="","NULL",#REF!)&amp;", Protocol4_IterationIDStart = "&amp;IF(BE39="","NULL",BF39)&amp;", Protocol4_IterationIDEnd = "&amp;IF(BG39="","NULL",BH39)&amp;
", Protocol5_ID = "&amp;IF(BI39="","NULL",#REF!)&amp;", Protocol5_IterationIDStart = "&amp;IF(BI39="","NULL",BJ39)&amp;", Protocol5_IterationIDEnd = "&amp;IF(BK39="","NULL",BL39)&amp;
", Protocol6_ID = "&amp;IF(BM39="","NULL",#REF!)&amp;", Protocol6_IterationIDStart = "&amp;IF(BM39="","NULL",BN39)&amp;", Protocol6_IterationIDEnd = "&amp;IF(BO39="","NULL",BP39)&amp;
", Protocol7_ID = "&amp;IF(BQ39="","NULL",#REF!)&amp;", Protocol7_IterationIDStart = "&amp;IF(BQ39="","NULL",BR39)&amp;", Protocol7_IterationIDEnd = "&amp;IF(BS39="","NULL",BT39)&amp;
", Protocol8_ID = "&amp;IF(BU39="","NULL",#REF!)&amp;", Protocol8_IterationIDStart = "&amp;IF(BU39="","NULL",BV39)&amp;", Protocol8_IterationIDEnd = "&amp;IF(BW39="","NULL",BX39)&amp;
", Protocol9_ID = "&amp;IF(BY39="","NULL",#REF!)&amp;", Protocol9_IterationIDStart = "&amp;IF(BY39="","NULL",BZ39)&amp;", Protocol9_IterationIDEnd = "&amp;IF(CA39="","NULL",CB39)&amp;
", Protocol10_ID = "&amp;IF(CC39="","NULL",#REF!)&amp;", Protocol10_IterationIDStart = "&amp;IF(CC39="","NULL",CD39)&amp;", Protocol10_IterationIDEnd = "&amp;IF(CE39="","NULL",CF39)&amp;
", Protocol11_ID = "&amp;IF(CG39="","NULL",#REF!)&amp;", Protocol11_IterationIDStart = "&amp;IF(CG39="","NULL",CH39)&amp;", Protocol11_IterationIDEnd = "&amp;IF(CI39="","NULL",CJ39)&amp;
", Protocol12_ID = "&amp;IF(CK39="","NULL",#REF!)&amp;", Protocol12_IterationIDStart = "&amp;IF(CK39="","NULL",CL39)&amp;", Protocol12_IterationIDEnd = "&amp;IF(CM39="","NULL",CN39)&amp;
", Protocol13_ID = "&amp;IF(CO39="","NULL",#REF!)&amp;", Protocol13_IterationIDStart = "&amp;IF(CO39="","NULL",CP39)&amp;", Protocol13_IterationIDEnd = "&amp;IF(CQ39="","NULL",CR39)&amp;
", Protocol14_ID = "&amp;IF(CS39="","NULL",#REF!)&amp;", Protocol14_IterationIDStart = "&amp;IF(CS39="","NULL",CT39)&amp;", Protocol14_IterationIDEnd = "&amp;IF(CU39="","NULL",CV39)&amp;
", Protocol15_ID = "&amp;IF(CW39="","NULL",#REF!)&amp;", Protocol15_IterationIDStart = "&amp;IF(CW39="","NULL",CX39)&amp;", Protocol15_IterationIDEnd = "&amp;IF(CY39="","NULL",CZ39)&amp;
", Protocol16_ID = "&amp;IF(DA39="","NULL",#REF!)&amp;", Protocol16_IterationIDStart = "&amp;IF(DA39="","NULL",DB39)&amp;", Protocol16_IterationIDEnd = "&amp;IF(DC39="","NULL",DD39))</f>
        <v>#REF!</v>
      </c>
    </row>
    <row r="40" spans="1:110" x14ac:dyDescent="0.4">
      <c r="A40" s="18">
        <v>337</v>
      </c>
      <c r="B40" s="18">
        <v>1</v>
      </c>
      <c r="C40" s="34" t="s">
        <v>408</v>
      </c>
      <c r="D40" s="18">
        <v>1</v>
      </c>
      <c r="E40" s="74" t="s">
        <v>1015</v>
      </c>
      <c r="F40" s="9" t="s">
        <v>1016</v>
      </c>
      <c r="G40" s="9" t="s">
        <v>414</v>
      </c>
      <c r="I40" s="44"/>
      <c r="J40" s="47" t="str">
        <f>IF(I40="","",VLOOKUP(I40,MetricCalcGroups!A:D,3, FALSE))</f>
        <v/>
      </c>
      <c r="L40" s="9" t="s">
        <v>78</v>
      </c>
      <c r="M40" s="18">
        <v>3</v>
      </c>
      <c r="N40" s="18">
        <v>10</v>
      </c>
      <c r="O40" s="18">
        <v>2</v>
      </c>
      <c r="P40" s="18" t="s">
        <v>78</v>
      </c>
      <c r="Q40" s="18">
        <v>1</v>
      </c>
      <c r="R40" s="53">
        <v>0.1</v>
      </c>
      <c r="S40" s="53">
        <v>1</v>
      </c>
      <c r="T40" s="18">
        <v>0.05</v>
      </c>
      <c r="U40" s="18">
        <v>1.5</v>
      </c>
      <c r="V40" s="78" t="s">
        <v>78</v>
      </c>
      <c r="W40" s="18">
        <v>290</v>
      </c>
      <c r="X40" s="15">
        <v>2011</v>
      </c>
      <c r="Y40" s="16">
        <f>IF(X40&lt;&gt;"",VLOOKUP(X40,ProgramIterations!D:E,2,FALSE),"NULL")</f>
        <v>1</v>
      </c>
      <c r="Z40" s="15"/>
      <c r="AA40" s="16" t="str">
        <f>IF(Z40&lt;&gt;"",VLOOKUP(Z40,ProgramIterations!D:E,2,FALSE),"NULL")</f>
        <v>NULL</v>
      </c>
      <c r="AB40" s="9" t="s">
        <v>78</v>
      </c>
      <c r="AC40" s="9">
        <v>75</v>
      </c>
      <c r="AD40" s="84">
        <v>1</v>
      </c>
      <c r="AE40" s="84">
        <v>1</v>
      </c>
      <c r="AF40" s="84">
        <v>1</v>
      </c>
      <c r="AG40" s="49">
        <v>0</v>
      </c>
      <c r="AH40" s="17">
        <v>1</v>
      </c>
      <c r="AI40" s="17">
        <f t="shared" si="7"/>
        <v>1</v>
      </c>
      <c r="AJ40" s="18">
        <v>0</v>
      </c>
      <c r="AK40" s="17">
        <f t="shared" si="5"/>
        <v>1</v>
      </c>
      <c r="AL40" s="17">
        <f t="shared" si="6"/>
        <v>1</v>
      </c>
      <c r="AM40" s="18">
        <v>0</v>
      </c>
      <c r="AN40" s="18">
        <v>0</v>
      </c>
      <c r="AO40" s="37">
        <v>0</v>
      </c>
      <c r="AP40" s="84" t="s">
        <v>1881</v>
      </c>
      <c r="AQ40" s="37">
        <v>0</v>
      </c>
      <c r="AR40" s="49">
        <v>0</v>
      </c>
      <c r="AS40" s="23">
        <v>2011</v>
      </c>
      <c r="AT40" s="24">
        <f>IF(AS40="","",VLOOKUP(AS40,ProgramIterations!$D:$E,2,FALSE))</f>
        <v>1</v>
      </c>
      <c r="AU40" s="23"/>
      <c r="AV40" s="24" t="str">
        <f>IF(AU40="","",VLOOKUP(AU40,ProgramIterations!$D:$E,2,FALSE))</f>
        <v/>
      </c>
      <c r="AW40" s="23">
        <v>2012</v>
      </c>
      <c r="AX40" s="24">
        <f>IF(AW40="","",VLOOKUP(AW40,ProgramIterations!$D:$E,2,FALSE))</f>
        <v>2</v>
      </c>
      <c r="AY40" s="23"/>
      <c r="AZ40" s="24" t="str">
        <f>IF(AY40="","",VLOOKUP(AY40,ProgramIterations!$D:$E,2,FALSE))</f>
        <v/>
      </c>
      <c r="BA40" s="23">
        <v>2013</v>
      </c>
      <c r="BB40" s="24">
        <f>IF(BA40="","",VLOOKUP(BA40,ProgramIterations!$D:$E,2,FALSE))</f>
        <v>3</v>
      </c>
      <c r="BC40" s="23"/>
      <c r="BD40" s="24" t="str">
        <f>IF(BC40="","",VLOOKUP(BC40,ProgramIterations!$D:$E,2,FALSE))</f>
        <v/>
      </c>
      <c r="BE40" s="23">
        <v>2014</v>
      </c>
      <c r="BF40" s="24">
        <f>IF(BE40="","",VLOOKUP(BE40,ProgramIterations!$D:$E,2,FALSE))</f>
        <v>4</v>
      </c>
      <c r="BG40" s="23"/>
      <c r="BH40" s="24" t="str">
        <f>IF(BG40="","",VLOOKUP(BG40,ProgramIterations!$D:$E,2,FALSE))</f>
        <v/>
      </c>
      <c r="BI40" s="54">
        <v>2014</v>
      </c>
      <c r="BJ40" s="24">
        <f>IF(BI40="","",VLOOKUP(BI40,ProgramIterations!$D:$E,2,FALSE))</f>
        <v>4</v>
      </c>
      <c r="BK40" s="23"/>
      <c r="BL40" s="24" t="str">
        <f>IF(BK40="","",VLOOKUP(BK40,ProgramIterations!$D:$E,2,FALSE))</f>
        <v/>
      </c>
      <c r="BM40" s="23"/>
      <c r="BN40" s="24" t="str">
        <f>IF(BM40="","",VLOOKUP(BM40,ProgramIterations!$D:$E,2,FALSE))</f>
        <v/>
      </c>
      <c r="BO40" s="23"/>
      <c r="BP40" s="24" t="str">
        <f>IF(BO40="","",VLOOKUP(BO40,ProgramIterations!$D:$E,2,FALSE))</f>
        <v/>
      </c>
      <c r="BQ40" s="23"/>
      <c r="BR40" s="24" t="str">
        <f>IF(BQ40="","",VLOOKUP(BQ40,ProgramIterations!$D:$E,2,FALSE))</f>
        <v/>
      </c>
      <c r="BS40" s="23"/>
      <c r="BT40" s="24" t="str">
        <f>IF(BS40="","",VLOOKUP(BS40,ProgramIterations!$D:$E,2,FALSE))</f>
        <v/>
      </c>
      <c r="BU40" s="23"/>
      <c r="BV40" s="24" t="str">
        <f>IF(BU40="","",VLOOKUP(BU40,ProgramIterations!$D:$E,2,FALSE))</f>
        <v/>
      </c>
      <c r="BW40" s="23"/>
      <c r="BX40" s="24" t="str">
        <f>IF(BW40="","",VLOOKUP(BW40,ProgramIterations!$D:$E,2,FALSE))</f>
        <v/>
      </c>
      <c r="BY40" s="23">
        <v>2014</v>
      </c>
      <c r="BZ40" s="24">
        <f>IF(BY40="","",VLOOKUP(BY40,ProgramIterations!$D:$E,2,FALSE))</f>
        <v>4</v>
      </c>
      <c r="CA40" s="23"/>
      <c r="CB40" s="24" t="str">
        <f>IF(CA40="","",VLOOKUP(CA40,ProgramIterations!$D:$E,2,FALSE))</f>
        <v/>
      </c>
      <c r="CC40" s="23">
        <v>2014</v>
      </c>
      <c r="CD40" s="24">
        <f>IF(CC40="","",VLOOKUP(CC40,ProgramIterations!$D:$E,2,FALSE))</f>
        <v>4</v>
      </c>
      <c r="CE40" s="23"/>
      <c r="CF40" s="24" t="str">
        <f>IF(CE40="","",VLOOKUP(CE40,ProgramIterations!$D:$E,2,FALSE))</f>
        <v/>
      </c>
      <c r="CG40" s="23">
        <v>2014</v>
      </c>
      <c r="CH40" s="24">
        <f>IF(CG40="","",VLOOKUP(CG40,ProgramIterations!$D:$E,2,FALSE))</f>
        <v>4</v>
      </c>
      <c r="CI40" s="23"/>
      <c r="CJ40" s="24" t="str">
        <f>IF(CI40="","",VLOOKUP(CI40,ProgramIterations!$D:$E,2,FALSE))</f>
        <v/>
      </c>
      <c r="CK40" s="23"/>
      <c r="CL40" s="24" t="str">
        <f>IF(CK40="","",VLOOKUP(CK40,ProgramIterations!$D:$E,2,FALSE))</f>
        <v/>
      </c>
      <c r="CM40" s="23"/>
      <c r="CN40" s="24" t="str">
        <f>IF(CM40="","",VLOOKUP(CM40,ProgramIterations!$D:$E,2,FALSE))</f>
        <v/>
      </c>
      <c r="CO40" s="23"/>
      <c r="CP40" s="24" t="str">
        <f>IF(CO40="","",VLOOKUP(CO40,ProgramIterations!$D:$E,2,FALSE))</f>
        <v/>
      </c>
      <c r="CQ40" s="23"/>
      <c r="CR40" s="24" t="str">
        <f>IF(CQ40="","",VLOOKUP(CQ40,ProgramIterations!$D:$E,2,FALSE))</f>
        <v/>
      </c>
      <c r="CS40" s="23"/>
      <c r="CT40" s="24" t="str">
        <f>IF(CS40="","",VLOOKUP(CS40,ProgramIterations!$D:$E,2,FALSE))</f>
        <v/>
      </c>
      <c r="CU40" s="23"/>
      <c r="CV40" s="24" t="str">
        <f>IF(CU40="","",VLOOKUP(CU40,ProgramIterations!$D:$E,2,FALSE))</f>
        <v/>
      </c>
      <c r="CW40" s="23"/>
      <c r="CX40" s="24" t="str">
        <f>IF(CW40="","",VLOOKUP(CW40,ProgramIterations!$D:$E,2,FALSE))</f>
        <v/>
      </c>
      <c r="CY40" s="23"/>
      <c r="CZ40" s="24" t="str">
        <f>IF(CY40="","",VLOOKUP(CY40,ProgramIterations!$D:$E,2,FALSE))</f>
        <v/>
      </c>
      <c r="DA40" s="23"/>
      <c r="DB40" s="24" t="str">
        <f>IF(DA40="","",VLOOKUP(DA40,ProgramIterations!$D:$E,2,FALSE))</f>
        <v/>
      </c>
      <c r="DC40" s="23"/>
      <c r="DD40" s="25" t="str">
        <f>IF(DC40="","",VLOOKUP(DC40,ProgramIterations!$D:$E,2,FALSE))</f>
        <v/>
      </c>
      <c r="DE40" s="64" t="str">
        <f>CONCATENATE("ALTER TABLE dbo.",LEFT(C40,FIND(".",C40)-1)," ADD ",RIGHT(C40,LEN(C40)-FIND(".",C40))," ",VLOOKUP(M40,DataTypes!$A$2:$F$12,6),IF(VLOOKUP(M40,DataTypes!$A$2:$F$12,3)=1,CONCATENATE("(",N40,",",O40,")"),"")," NULL")</f>
        <v>ALTER TABLE dbo.ChampMetricVisitInformation ADD ThalwegDepthProfileMean decimal(10,2) NULL</v>
      </c>
      <c r="DF40" s="56" t="e">
        <f>IF(A40 = "","",#REF! &amp; " SELECT MetricCalcTypeID = "&amp;A40&amp;", EngineID = "&amp;B40&amp;", Name='"&amp;C40&amp;"', DisplayGroupID = "&amp;D40&amp;", DisplayName='"&amp;E40&amp;"', DisplayNameShort = '"&amp;F40&amp;"', PropertyName = '"&amp;G40&amp;"', MethodID = "&amp;IF(H40="","NULL",H40)&amp; ", CalcGroupId = "&amp;IF(I40="","NULL",I40)&amp;", CalcGroupListItemID = " &amp;IF(K40="","NULL",K40)&amp;", Description = "&amp;IF(L40&lt;&gt;"NULL","'"&amp;SUBSTITUTE(L40,"'","''")&amp;"'","NULL")&amp;", DataTypeID = "&amp;M40&amp;",Precision = "&amp;N40&amp;", Scale = "&amp;O40&amp;", Length="&amp;P40&amp;", UOMID = "&amp;Q40&amp;", GlossaryTermID = "&amp;V40&amp;", DisplayOrderID = "&amp;W40&amp;", DomainValueListID = "&amp;AB40&amp;", WidthPixels = "&amp;AC40&amp;", IsDisplayable = "&amp;AD40&amp;", ShowGraphForWatershed= "&amp;AE40&amp;",ShowGraphForProgram="&amp;AF40&amp;",ShowGraphForVisit="&amp;AG40&amp;",IsPrivateInformation="&amp;AM40&amp;", IsCalculated="&amp;AN40&amp;",IsInternal="&amp;AO40&amp;", ExpectedValueMin = "&amp;IF(R40&lt;&gt;"",R40,"NULL")&amp;",  ExpectedValueMax = "&amp;IF(S40&lt;&gt;"",S40,"NULL")&amp;",  AcceptedValueMin = "&amp;IF(T40&lt;&gt;"",T40,"NULL")&amp;",   AcceptedValueMax  = "&amp;IF(U40&lt;&gt;"",U40,"NULL")&amp;", GraphAllowX="&amp;AH40&amp;", GraphAllowY="&amp;AI40&amp;", GraphAllowZ="&amp;AJ40&amp;", MapAllowSize="&amp;AK40&amp;", MapAllowColor = "&amp;AL40&amp;", RbtXpath = "&amp;IF(AP40&lt;&gt;"", "'"&amp;AP40&amp;"'", "NULL")&amp;", RbtIsRequired = "&amp;IF(AP40&lt;&gt;"", AQ40, "NULL")&amp;", MRMetric = "&amp;AR40&amp;
", Protocol1_ID = "&amp;IF(AS40="","NULL",#REF!)&amp;", Protocol1_IterationIDStart = "&amp;IF(AS40="","NULL",AT40)&amp;", Protocol1_IterationIDEnd = "&amp;IF(AU40="","NULL",AV40)&amp;
", Protocol2_ID = "&amp;IF(AW40="","NULL",#REF!)&amp;", Protocol2_IterationIDStart = "&amp;IF(AW40="","NULL",AX40)&amp;", Protocol2_IterationIDEnd = "&amp;IF(AY40="","NULL",AZ40)&amp;
", Protocol3_ID = "&amp;IF(BA40="","NULL",#REF!)&amp;", Protocol3_IterationIDStart = "&amp;IF(BA40="","NULL",BB40)&amp;", Protocol3_IterationIDEnd = "&amp;IF(BC40="","NULL",BD40)&amp;
", Protocol4_ID = "&amp;IF(BE40="","NULL",#REF!)&amp;", Protocol4_IterationIDStart = "&amp;IF(BE40="","NULL",BF40)&amp;", Protocol4_IterationIDEnd = "&amp;IF(BG40="","NULL",BH40)&amp;
", Protocol5_ID = "&amp;IF(BI40="","NULL",#REF!)&amp;", Protocol5_IterationIDStart = "&amp;IF(BI40="","NULL",BJ40)&amp;", Protocol5_IterationIDEnd = "&amp;IF(BK40="","NULL",BL40)&amp;
", Protocol6_ID = "&amp;IF(BM40="","NULL",#REF!)&amp;", Protocol6_IterationIDStart = "&amp;IF(BM40="","NULL",BN40)&amp;", Protocol6_IterationIDEnd = "&amp;IF(BO40="","NULL",BP40)&amp;
", Protocol7_ID = "&amp;IF(BQ40="","NULL",#REF!)&amp;", Protocol7_IterationIDStart = "&amp;IF(BQ40="","NULL",BR40)&amp;", Protocol7_IterationIDEnd = "&amp;IF(BS40="","NULL",BT40)&amp;
", Protocol8_ID = "&amp;IF(BU40="","NULL",#REF!)&amp;", Protocol8_IterationIDStart = "&amp;IF(BU40="","NULL",BV40)&amp;", Protocol8_IterationIDEnd = "&amp;IF(BW40="","NULL",BX40)&amp;
", Protocol9_ID = "&amp;IF(BY40="","NULL",#REF!)&amp;", Protocol9_IterationIDStart = "&amp;IF(BY40="","NULL",BZ40)&amp;", Protocol9_IterationIDEnd = "&amp;IF(CA40="","NULL",CB40)&amp;
", Protocol10_ID = "&amp;IF(CC40="","NULL",#REF!)&amp;", Protocol10_IterationIDStart = "&amp;IF(CC40="","NULL",CD40)&amp;", Protocol10_IterationIDEnd = "&amp;IF(CE40="","NULL",CF40)&amp;
", Protocol11_ID = "&amp;IF(CG40="","NULL",#REF!)&amp;", Protocol11_IterationIDStart = "&amp;IF(CG40="","NULL",CH40)&amp;", Protocol11_IterationIDEnd = "&amp;IF(CI40="","NULL",CJ40)&amp;
", Protocol12_ID = "&amp;IF(CK40="","NULL",#REF!)&amp;", Protocol12_IterationIDStart = "&amp;IF(CK40="","NULL",CL40)&amp;", Protocol12_IterationIDEnd = "&amp;IF(CM40="","NULL",CN40)&amp;
", Protocol13_ID = "&amp;IF(CO40="","NULL",#REF!)&amp;", Protocol13_IterationIDStart = "&amp;IF(CO40="","NULL",CP40)&amp;", Protocol13_IterationIDEnd = "&amp;IF(CQ40="","NULL",CR40)&amp;
", Protocol14_ID = "&amp;IF(CS40="","NULL",#REF!)&amp;", Protocol14_IterationIDStart = "&amp;IF(CS40="","NULL",CT40)&amp;", Protocol14_IterationIDEnd = "&amp;IF(CU40="","NULL",CV40)&amp;
", Protocol15_ID = "&amp;IF(CW40="","NULL",#REF!)&amp;", Protocol15_IterationIDStart = "&amp;IF(CW40="","NULL",CX40)&amp;", Protocol15_IterationIDEnd = "&amp;IF(CY40="","NULL",CZ40)&amp;
", Protocol16_ID = "&amp;IF(DA40="","NULL",#REF!)&amp;", Protocol16_IterationIDStart = "&amp;IF(DA40="","NULL",DB40)&amp;", Protocol16_IterationIDEnd = "&amp;IF(DC40="","NULL",DD40))</f>
        <v>#REF!</v>
      </c>
    </row>
    <row r="41" spans="1:110" hidden="1" x14ac:dyDescent="0.4">
      <c r="A41" s="18">
        <v>338</v>
      </c>
      <c r="B41" s="18">
        <v>1</v>
      </c>
      <c r="C41" s="34" t="s">
        <v>410</v>
      </c>
      <c r="D41" s="18">
        <v>1</v>
      </c>
      <c r="E41" s="74" t="s">
        <v>1017</v>
      </c>
      <c r="F41" s="9" t="s">
        <v>1018</v>
      </c>
      <c r="G41" s="9" t="s">
        <v>416</v>
      </c>
      <c r="I41" s="44"/>
      <c r="J41" s="47" t="str">
        <f>IF(I41="","",VLOOKUP(I41,MetricCalcGroups!A:D,3, FALSE))</f>
        <v/>
      </c>
      <c r="L41" s="9" t="s">
        <v>78</v>
      </c>
      <c r="M41" s="18">
        <v>3</v>
      </c>
      <c r="N41" s="18">
        <v>10</v>
      </c>
      <c r="O41" s="18">
        <v>2</v>
      </c>
      <c r="P41" s="18" t="s">
        <v>78</v>
      </c>
      <c r="Q41" s="18">
        <v>1</v>
      </c>
      <c r="R41" s="39"/>
      <c r="S41" s="39"/>
      <c r="V41" s="78" t="s">
        <v>78</v>
      </c>
      <c r="W41" s="18">
        <v>300</v>
      </c>
      <c r="X41" s="15">
        <v>2011</v>
      </c>
      <c r="Y41" s="16">
        <f>IF(X41&lt;&gt;"",VLOOKUP(X41,ProgramIterations!D:E,2,FALSE),"NULL")</f>
        <v>1</v>
      </c>
      <c r="Z41" s="15"/>
      <c r="AA41" s="16" t="str">
        <f>IF(Z41&lt;&gt;"",VLOOKUP(Z41,ProgramIterations!D:E,2,FALSE),"NULL")</f>
        <v>NULL</v>
      </c>
      <c r="AB41" s="9" t="s">
        <v>78</v>
      </c>
      <c r="AC41" s="9">
        <v>75</v>
      </c>
      <c r="AD41" s="36">
        <v>0</v>
      </c>
      <c r="AE41" s="9">
        <v>0</v>
      </c>
      <c r="AF41" s="9">
        <v>0</v>
      </c>
      <c r="AG41" s="49">
        <v>0</v>
      </c>
      <c r="AH41" s="17">
        <v>0</v>
      </c>
      <c r="AI41" s="17">
        <f t="shared" si="7"/>
        <v>0</v>
      </c>
      <c r="AJ41" s="18">
        <v>0</v>
      </c>
      <c r="AK41" s="17">
        <f t="shared" si="5"/>
        <v>0</v>
      </c>
      <c r="AL41" s="17">
        <f t="shared" si="6"/>
        <v>0</v>
      </c>
      <c r="AM41" s="18">
        <v>0</v>
      </c>
      <c r="AN41" s="18">
        <v>0</v>
      </c>
      <c r="AO41" s="37">
        <v>0</v>
      </c>
      <c r="AP41" s="84" t="s">
        <v>1879</v>
      </c>
      <c r="AQ41" s="37">
        <v>0</v>
      </c>
      <c r="AR41" s="49">
        <v>0</v>
      </c>
      <c r="AS41" s="23">
        <v>2011</v>
      </c>
      <c r="AT41" s="24">
        <f>IF(AS41="","",VLOOKUP(AS41,ProgramIterations!$D:$E,2,FALSE))</f>
        <v>1</v>
      </c>
      <c r="AU41" s="23"/>
      <c r="AV41" s="24" t="str">
        <f>IF(AU41="","",VLOOKUP(AU41,ProgramIterations!$D:$E,2,FALSE))</f>
        <v/>
      </c>
      <c r="AW41" s="23">
        <v>2012</v>
      </c>
      <c r="AX41" s="24">
        <f>IF(AW41="","",VLOOKUP(AW41,ProgramIterations!$D:$E,2,FALSE))</f>
        <v>2</v>
      </c>
      <c r="AY41" s="23"/>
      <c r="AZ41" s="24" t="str">
        <f>IF(AY41="","",VLOOKUP(AY41,ProgramIterations!$D:$E,2,FALSE))</f>
        <v/>
      </c>
      <c r="BA41" s="23">
        <v>2013</v>
      </c>
      <c r="BB41" s="24">
        <f>IF(BA41="","",VLOOKUP(BA41,ProgramIterations!$D:$E,2,FALSE))</f>
        <v>3</v>
      </c>
      <c r="BC41" s="23"/>
      <c r="BD41" s="24" t="str">
        <f>IF(BC41="","",VLOOKUP(BC41,ProgramIterations!$D:$E,2,FALSE))</f>
        <v/>
      </c>
      <c r="BE41" s="23">
        <v>2014</v>
      </c>
      <c r="BF41" s="24">
        <f>IF(BE41="","",VLOOKUP(BE41,ProgramIterations!$D:$E,2,FALSE))</f>
        <v>4</v>
      </c>
      <c r="BG41" s="23"/>
      <c r="BH41" s="24" t="str">
        <f>IF(BG41="","",VLOOKUP(BG41,ProgramIterations!$D:$E,2,FALSE))</f>
        <v/>
      </c>
      <c r="BI41" s="54">
        <v>2014</v>
      </c>
      <c r="BJ41" s="24">
        <f>IF(BI41="","",VLOOKUP(BI41,ProgramIterations!$D:$E,2,FALSE))</f>
        <v>4</v>
      </c>
      <c r="BK41" s="23"/>
      <c r="BL41" s="24" t="str">
        <f>IF(BK41="","",VLOOKUP(BK41,ProgramIterations!$D:$E,2,FALSE))</f>
        <v/>
      </c>
      <c r="BM41" s="23"/>
      <c r="BN41" s="24" t="str">
        <f>IF(BM41="","",VLOOKUP(BM41,ProgramIterations!$D:$E,2,FALSE))</f>
        <v/>
      </c>
      <c r="BO41" s="23"/>
      <c r="BP41" s="24" t="str">
        <f>IF(BO41="","",VLOOKUP(BO41,ProgramIterations!$D:$E,2,FALSE))</f>
        <v/>
      </c>
      <c r="BQ41" s="23"/>
      <c r="BR41" s="24" t="str">
        <f>IF(BQ41="","",VLOOKUP(BQ41,ProgramIterations!$D:$E,2,FALSE))</f>
        <v/>
      </c>
      <c r="BS41" s="23"/>
      <c r="BT41" s="24" t="str">
        <f>IF(BS41="","",VLOOKUP(BS41,ProgramIterations!$D:$E,2,FALSE))</f>
        <v/>
      </c>
      <c r="BU41" s="23"/>
      <c r="BV41" s="24" t="str">
        <f>IF(BU41="","",VLOOKUP(BU41,ProgramIterations!$D:$E,2,FALSE))</f>
        <v/>
      </c>
      <c r="BW41" s="23"/>
      <c r="BX41" s="24" t="str">
        <f>IF(BW41="","",VLOOKUP(BW41,ProgramIterations!$D:$E,2,FALSE))</f>
        <v/>
      </c>
      <c r="BY41" s="23">
        <v>2014</v>
      </c>
      <c r="BZ41" s="24">
        <f>IF(BY41="","",VLOOKUP(BY41,ProgramIterations!$D:$E,2,FALSE))</f>
        <v>4</v>
      </c>
      <c r="CA41" s="23"/>
      <c r="CB41" s="24" t="str">
        <f>IF(CA41="","",VLOOKUP(CA41,ProgramIterations!$D:$E,2,FALSE))</f>
        <v/>
      </c>
      <c r="CC41" s="23">
        <v>2014</v>
      </c>
      <c r="CD41" s="24">
        <f>IF(CC41="","",VLOOKUP(CC41,ProgramIterations!$D:$E,2,FALSE))</f>
        <v>4</v>
      </c>
      <c r="CE41" s="23"/>
      <c r="CF41" s="24" t="str">
        <f>IF(CE41="","",VLOOKUP(CE41,ProgramIterations!$D:$E,2,FALSE))</f>
        <v/>
      </c>
      <c r="CG41" s="23">
        <v>2014</v>
      </c>
      <c r="CH41" s="24">
        <f>IF(CG41="","",VLOOKUP(CG41,ProgramIterations!$D:$E,2,FALSE))</f>
        <v>4</v>
      </c>
      <c r="CI41" s="23"/>
      <c r="CJ41" s="24" t="str">
        <f>IF(CI41="","",VLOOKUP(CI41,ProgramIterations!$D:$E,2,FALSE))</f>
        <v/>
      </c>
      <c r="CK41" s="23"/>
      <c r="CL41" s="24" t="str">
        <f>IF(CK41="","",VLOOKUP(CK41,ProgramIterations!$D:$E,2,FALSE))</f>
        <v/>
      </c>
      <c r="CM41" s="23"/>
      <c r="CN41" s="24" t="str">
        <f>IF(CM41="","",VLOOKUP(CM41,ProgramIterations!$D:$E,2,FALSE))</f>
        <v/>
      </c>
      <c r="CO41" s="23"/>
      <c r="CP41" s="24" t="str">
        <f>IF(CO41="","",VLOOKUP(CO41,ProgramIterations!$D:$E,2,FALSE))</f>
        <v/>
      </c>
      <c r="CQ41" s="23"/>
      <c r="CR41" s="24" t="str">
        <f>IF(CQ41="","",VLOOKUP(CQ41,ProgramIterations!$D:$E,2,FALSE))</f>
        <v/>
      </c>
      <c r="CS41" s="23"/>
      <c r="CT41" s="24" t="str">
        <f>IF(CS41="","",VLOOKUP(CS41,ProgramIterations!$D:$E,2,FALSE))</f>
        <v/>
      </c>
      <c r="CU41" s="23"/>
      <c r="CV41" s="24" t="str">
        <f>IF(CU41="","",VLOOKUP(CU41,ProgramIterations!$D:$E,2,FALSE))</f>
        <v/>
      </c>
      <c r="CW41" s="23"/>
      <c r="CX41" s="24" t="str">
        <f>IF(CW41="","",VLOOKUP(CW41,ProgramIterations!$D:$E,2,FALSE))</f>
        <v/>
      </c>
      <c r="CY41" s="23"/>
      <c r="CZ41" s="24" t="str">
        <f>IF(CY41="","",VLOOKUP(CY41,ProgramIterations!$D:$E,2,FALSE))</f>
        <v/>
      </c>
      <c r="DA41" s="23"/>
      <c r="DB41" s="24" t="str">
        <f>IF(DA41="","",VLOOKUP(DA41,ProgramIterations!$D:$E,2,FALSE))</f>
        <v/>
      </c>
      <c r="DC41" s="23"/>
      <c r="DD41" s="25" t="str">
        <f>IF(DC41="","",VLOOKUP(DC41,ProgramIterations!$D:$E,2,FALSE))</f>
        <v/>
      </c>
      <c r="DE41" s="64" t="str">
        <f>CONCATENATE("ALTER TABLE dbo.",LEFT(C41,FIND(".",C41)-1)," ADD ",RIGHT(C41,LEN(C41)-FIND(".",C41))," ",VLOOKUP(M41,DataTypes!$A$2:$F$12,6),IF(VLOOKUP(M41,DataTypes!$A$2:$F$12,3)=1,CONCATENATE("(",N41,",",O41,")"),"")," NULL")</f>
        <v>ALTER TABLE dbo.ChampMetricVisitInformation ADD ThalwegDepthProfileStdDev decimal(10,2) NULL</v>
      </c>
      <c r="DF41" s="56" t="e">
        <f>IF(A41 = "","",#REF! &amp; " SELECT MetricCalcTypeID = "&amp;A41&amp;", EngineID = "&amp;B41&amp;", Name='"&amp;C41&amp;"', DisplayGroupID = "&amp;D41&amp;", DisplayName='"&amp;E41&amp;"', DisplayNameShort = '"&amp;F41&amp;"', PropertyName = '"&amp;G41&amp;"', MethodID = "&amp;IF(H41="","NULL",H41)&amp; ", CalcGroupId = "&amp;IF(I41="","NULL",I41)&amp;", CalcGroupListItemID = " &amp;IF(K41="","NULL",K41)&amp;", Description = "&amp;IF(L41&lt;&gt;"NULL","'"&amp;SUBSTITUTE(L41,"'","''")&amp;"'","NULL")&amp;", DataTypeID = "&amp;M41&amp;",Precision = "&amp;N41&amp;", Scale = "&amp;O41&amp;", Length="&amp;P41&amp;", UOMID = "&amp;Q41&amp;", GlossaryTermID = "&amp;V41&amp;", DisplayOrderID = "&amp;W41&amp;", DomainValueListID = "&amp;AB41&amp;", WidthPixels = "&amp;AC41&amp;", IsDisplayable = "&amp;AD41&amp;", ShowGraphForWatershed= "&amp;AE41&amp;",ShowGraphForProgram="&amp;AF41&amp;",ShowGraphForVisit="&amp;AG41&amp;",IsPrivateInformation="&amp;AM41&amp;", IsCalculated="&amp;AN41&amp;",IsInternal="&amp;AO41&amp;", ExpectedValueMin = "&amp;IF(R41&lt;&gt;"",R41,"NULL")&amp;",  ExpectedValueMax = "&amp;IF(S41&lt;&gt;"",S41,"NULL")&amp;",  AcceptedValueMin = "&amp;IF(T41&lt;&gt;"",T41,"NULL")&amp;",   AcceptedValueMax  = "&amp;IF(U41&lt;&gt;"",U41,"NULL")&amp;", GraphAllowX="&amp;AH41&amp;", GraphAllowY="&amp;AI41&amp;", GraphAllowZ="&amp;AJ41&amp;", MapAllowSize="&amp;AK41&amp;", MapAllowColor = "&amp;AL41&amp;", RbtXpath = "&amp;IF(AP41&lt;&gt;"", "'"&amp;AP41&amp;"'", "NULL")&amp;", RbtIsRequired = "&amp;IF(AP41&lt;&gt;"", AQ41, "NULL")&amp;", MRMetric = "&amp;AR41&amp;
", Protocol1_ID = "&amp;IF(AS41="","NULL",#REF!)&amp;", Protocol1_IterationIDStart = "&amp;IF(AS41="","NULL",AT41)&amp;", Protocol1_IterationIDEnd = "&amp;IF(AU41="","NULL",AV41)&amp;
", Protocol2_ID = "&amp;IF(AW41="","NULL",#REF!)&amp;", Protocol2_IterationIDStart = "&amp;IF(AW41="","NULL",AX41)&amp;", Protocol2_IterationIDEnd = "&amp;IF(AY41="","NULL",AZ41)&amp;
", Protocol3_ID = "&amp;IF(BA41="","NULL",#REF!)&amp;", Protocol3_IterationIDStart = "&amp;IF(BA41="","NULL",BB41)&amp;", Protocol3_IterationIDEnd = "&amp;IF(BC41="","NULL",BD41)&amp;
", Protocol4_ID = "&amp;IF(BE41="","NULL",#REF!)&amp;", Protocol4_IterationIDStart = "&amp;IF(BE41="","NULL",BF41)&amp;", Protocol4_IterationIDEnd = "&amp;IF(BG41="","NULL",BH41)&amp;
", Protocol5_ID = "&amp;IF(BI41="","NULL",#REF!)&amp;", Protocol5_IterationIDStart = "&amp;IF(BI41="","NULL",BJ41)&amp;", Protocol5_IterationIDEnd = "&amp;IF(BK41="","NULL",BL41)&amp;
", Protocol6_ID = "&amp;IF(BM41="","NULL",#REF!)&amp;", Protocol6_IterationIDStart = "&amp;IF(BM41="","NULL",BN41)&amp;", Protocol6_IterationIDEnd = "&amp;IF(BO41="","NULL",BP41)&amp;
", Protocol7_ID = "&amp;IF(BQ41="","NULL",#REF!)&amp;", Protocol7_IterationIDStart = "&amp;IF(BQ41="","NULL",BR41)&amp;", Protocol7_IterationIDEnd = "&amp;IF(BS41="","NULL",BT41)&amp;
", Protocol8_ID = "&amp;IF(BU41="","NULL",#REF!)&amp;", Protocol8_IterationIDStart = "&amp;IF(BU41="","NULL",BV41)&amp;", Protocol8_IterationIDEnd = "&amp;IF(BW41="","NULL",BX41)&amp;
", Protocol9_ID = "&amp;IF(BY41="","NULL",#REF!)&amp;", Protocol9_IterationIDStart = "&amp;IF(BY41="","NULL",BZ41)&amp;", Protocol9_IterationIDEnd = "&amp;IF(CA41="","NULL",CB41)&amp;
", Protocol10_ID = "&amp;IF(CC41="","NULL",#REF!)&amp;", Protocol10_IterationIDStart = "&amp;IF(CC41="","NULL",CD41)&amp;", Protocol10_IterationIDEnd = "&amp;IF(CE41="","NULL",CF41)&amp;
", Protocol11_ID = "&amp;IF(CG41="","NULL",#REF!)&amp;", Protocol11_IterationIDStart = "&amp;IF(CG41="","NULL",CH41)&amp;", Protocol11_IterationIDEnd = "&amp;IF(CI41="","NULL",CJ41)&amp;
", Protocol12_ID = "&amp;IF(CK41="","NULL",#REF!)&amp;", Protocol12_IterationIDStart = "&amp;IF(CK41="","NULL",CL41)&amp;", Protocol12_IterationIDEnd = "&amp;IF(CM41="","NULL",CN41)&amp;
", Protocol13_ID = "&amp;IF(CO41="","NULL",#REF!)&amp;", Protocol13_IterationIDStart = "&amp;IF(CO41="","NULL",CP41)&amp;", Protocol13_IterationIDEnd = "&amp;IF(CQ41="","NULL",CR41)&amp;
", Protocol14_ID = "&amp;IF(CS41="","NULL",#REF!)&amp;", Protocol14_IterationIDStart = "&amp;IF(CS41="","NULL",CT41)&amp;", Protocol14_IterationIDEnd = "&amp;IF(CU41="","NULL",CV41)&amp;
", Protocol15_ID = "&amp;IF(CW41="","NULL",#REF!)&amp;", Protocol15_IterationIDStart = "&amp;IF(CW41="","NULL",CX41)&amp;", Protocol15_IterationIDEnd = "&amp;IF(CY41="","NULL",CZ41)&amp;
", Protocol16_ID = "&amp;IF(DA41="","NULL",#REF!)&amp;", Protocol16_IterationIDStart = "&amp;IF(DA41="","NULL",DB41)&amp;", Protocol16_IterationIDEnd = "&amp;IF(DC41="","NULL",DD41))</f>
        <v>#REF!</v>
      </c>
    </row>
    <row r="42" spans="1:110" x14ac:dyDescent="0.4">
      <c r="A42" s="83">
        <v>339</v>
      </c>
      <c r="B42" s="18">
        <v>1</v>
      </c>
      <c r="C42" s="34" t="s">
        <v>412</v>
      </c>
      <c r="D42" s="18">
        <v>1</v>
      </c>
      <c r="E42" s="9" t="s">
        <v>1019</v>
      </c>
      <c r="F42" s="84" t="s">
        <v>1038</v>
      </c>
      <c r="G42" s="9" t="s">
        <v>418</v>
      </c>
      <c r="I42" s="44"/>
      <c r="J42" s="47" t="str">
        <f>IF(I42="","",VLOOKUP(I42,MetricCalcGroups!A:D,3, FALSE))</f>
        <v/>
      </c>
      <c r="L42" s="9" t="s">
        <v>78</v>
      </c>
      <c r="M42" s="18">
        <v>3</v>
      </c>
      <c r="N42" s="18">
        <v>12</v>
      </c>
      <c r="O42" s="18">
        <v>4</v>
      </c>
      <c r="P42" s="18" t="s">
        <v>78</v>
      </c>
      <c r="Q42" s="18">
        <v>19</v>
      </c>
      <c r="R42" s="75">
        <v>0</v>
      </c>
      <c r="S42" s="75">
        <v>1.5</v>
      </c>
      <c r="T42" s="18">
        <v>0</v>
      </c>
      <c r="U42" s="18">
        <v>4</v>
      </c>
      <c r="V42" s="78">
        <v>106</v>
      </c>
      <c r="W42" s="18">
        <v>310</v>
      </c>
      <c r="X42" s="15">
        <v>2011</v>
      </c>
      <c r="Y42" s="16">
        <f>IF(X42&lt;&gt;"",VLOOKUP(X42,ProgramIterations!D:E,2,FALSE),"NULL")</f>
        <v>1</v>
      </c>
      <c r="Z42" s="15"/>
      <c r="AA42" s="16" t="str">
        <f>IF(Z42&lt;&gt;"",VLOOKUP(Z42,ProgramIterations!D:E,2,FALSE),"NULL")</f>
        <v>NULL</v>
      </c>
      <c r="AB42" s="9" t="s">
        <v>78</v>
      </c>
      <c r="AC42" s="9">
        <v>75</v>
      </c>
      <c r="AD42" s="84">
        <v>1</v>
      </c>
      <c r="AE42" s="84">
        <v>1</v>
      </c>
      <c r="AF42" s="84">
        <v>1</v>
      </c>
      <c r="AG42" s="49">
        <v>0</v>
      </c>
      <c r="AH42" s="85">
        <v>1</v>
      </c>
      <c r="AI42" s="17">
        <f t="shared" si="7"/>
        <v>1</v>
      </c>
      <c r="AJ42" s="18">
        <v>0</v>
      </c>
      <c r="AK42" s="17">
        <f t="shared" si="5"/>
        <v>1</v>
      </c>
      <c r="AL42" s="17">
        <f t="shared" si="6"/>
        <v>1</v>
      </c>
      <c r="AM42" s="18">
        <v>0</v>
      </c>
      <c r="AN42" s="18">
        <v>0</v>
      </c>
      <c r="AO42" s="37">
        <v>0</v>
      </c>
      <c r="AP42" s="84" t="s">
        <v>1880</v>
      </c>
      <c r="AQ42" s="37">
        <v>0</v>
      </c>
      <c r="AR42" s="49">
        <v>0</v>
      </c>
      <c r="AS42" s="23">
        <v>2011</v>
      </c>
      <c r="AT42" s="24">
        <f>IF(AS42="","",VLOOKUP(AS42,ProgramIterations!$D:$E,2,FALSE))</f>
        <v>1</v>
      </c>
      <c r="AU42" s="23"/>
      <c r="AV42" s="24" t="str">
        <f>IF(AU42="","",VLOOKUP(AU42,ProgramIterations!$D:$E,2,FALSE))</f>
        <v/>
      </c>
      <c r="AW42" s="23">
        <v>2012</v>
      </c>
      <c r="AX42" s="24">
        <f>IF(AW42="","",VLOOKUP(AW42,ProgramIterations!$D:$E,2,FALSE))</f>
        <v>2</v>
      </c>
      <c r="AY42" s="23"/>
      <c r="AZ42" s="24" t="str">
        <f>IF(AY42="","",VLOOKUP(AY42,ProgramIterations!$D:$E,2,FALSE))</f>
        <v/>
      </c>
      <c r="BA42" s="23">
        <v>2013</v>
      </c>
      <c r="BB42" s="24">
        <f>IF(BA42="","",VLOOKUP(BA42,ProgramIterations!$D:$E,2,FALSE))</f>
        <v>3</v>
      </c>
      <c r="BC42" s="23"/>
      <c r="BD42" s="24" t="str">
        <f>IF(BC42="","",VLOOKUP(BC42,ProgramIterations!$D:$E,2,FALSE))</f>
        <v/>
      </c>
      <c r="BE42" s="23">
        <v>2014</v>
      </c>
      <c r="BF42" s="24">
        <f>IF(BE42="","",VLOOKUP(BE42,ProgramIterations!$D:$E,2,FALSE))</f>
        <v>4</v>
      </c>
      <c r="BG42" s="23"/>
      <c r="BH42" s="24" t="str">
        <f>IF(BG42="","",VLOOKUP(BG42,ProgramIterations!$D:$E,2,FALSE))</f>
        <v/>
      </c>
      <c r="BI42" s="23">
        <v>2014</v>
      </c>
      <c r="BJ42" s="24">
        <f>IF(BI42="","",VLOOKUP(BI42,ProgramIterations!$D:$E,2,FALSE))</f>
        <v>4</v>
      </c>
      <c r="BK42" s="23"/>
      <c r="BL42" s="24" t="str">
        <f>IF(BK42="","",VLOOKUP(BK42,ProgramIterations!$D:$E,2,FALSE))</f>
        <v/>
      </c>
      <c r="BM42" s="23"/>
      <c r="BN42" s="24" t="str">
        <f>IF(BM42="","",VLOOKUP(BM42,ProgramIterations!$D:$E,2,FALSE))</f>
        <v/>
      </c>
      <c r="BO42" s="23"/>
      <c r="BP42" s="24" t="str">
        <f>IF(BO42="","",VLOOKUP(BO42,ProgramIterations!$D:$E,2,FALSE))</f>
        <v/>
      </c>
      <c r="BQ42" s="23"/>
      <c r="BR42" s="24" t="str">
        <f>IF(BQ42="","",VLOOKUP(BQ42,ProgramIterations!$D:$E,2,FALSE))</f>
        <v/>
      </c>
      <c r="BS42" s="23"/>
      <c r="BT42" s="24" t="str">
        <f>IF(BS42="","",VLOOKUP(BS42,ProgramIterations!$D:$E,2,FALSE))</f>
        <v/>
      </c>
      <c r="BU42" s="23"/>
      <c r="BV42" s="24" t="str">
        <f>IF(BU42="","",VLOOKUP(BU42,ProgramIterations!$D:$E,2,FALSE))</f>
        <v/>
      </c>
      <c r="BW42" s="23"/>
      <c r="BX42" s="24" t="str">
        <f>IF(BW42="","",VLOOKUP(BW42,ProgramIterations!$D:$E,2,FALSE))</f>
        <v/>
      </c>
      <c r="BY42" s="23">
        <v>2014</v>
      </c>
      <c r="BZ42" s="24">
        <f>IF(BY42="","",VLOOKUP(BY42,ProgramIterations!$D:$E,2,FALSE))</f>
        <v>4</v>
      </c>
      <c r="CA42" s="23"/>
      <c r="CB42" s="24" t="str">
        <f>IF(CA42="","",VLOOKUP(CA42,ProgramIterations!$D:$E,2,FALSE))</f>
        <v/>
      </c>
      <c r="CC42" s="23">
        <v>2014</v>
      </c>
      <c r="CD42" s="24">
        <f>IF(CC42="","",VLOOKUP(CC42,ProgramIterations!$D:$E,2,FALSE))</f>
        <v>4</v>
      </c>
      <c r="CE42" s="23"/>
      <c r="CF42" s="24" t="str">
        <f>IF(CE42="","",VLOOKUP(CE42,ProgramIterations!$D:$E,2,FALSE))</f>
        <v/>
      </c>
      <c r="CG42" s="23">
        <v>2014</v>
      </c>
      <c r="CH42" s="24">
        <f>IF(CG42="","",VLOOKUP(CG42,ProgramIterations!$D:$E,2,FALSE))</f>
        <v>4</v>
      </c>
      <c r="CI42" s="23"/>
      <c r="CJ42" s="24" t="str">
        <f>IF(CI42="","",VLOOKUP(CI42,ProgramIterations!$D:$E,2,FALSE))</f>
        <v/>
      </c>
      <c r="CK42" s="23"/>
      <c r="CL42" s="24" t="str">
        <f>IF(CK42="","",VLOOKUP(CK42,ProgramIterations!$D:$E,2,FALSE))</f>
        <v/>
      </c>
      <c r="CM42" s="23"/>
      <c r="CN42" s="24" t="str">
        <f>IF(CM42="","",VLOOKUP(CM42,ProgramIterations!$D:$E,2,FALSE))</f>
        <v/>
      </c>
      <c r="CO42" s="23"/>
      <c r="CP42" s="24" t="str">
        <f>IF(CO42="","",VLOOKUP(CO42,ProgramIterations!$D:$E,2,FALSE))</f>
        <v/>
      </c>
      <c r="CQ42" s="23"/>
      <c r="CR42" s="24" t="str">
        <f>IF(CQ42="","",VLOOKUP(CQ42,ProgramIterations!$D:$E,2,FALSE))</f>
        <v/>
      </c>
      <c r="CS42" s="23"/>
      <c r="CT42" s="24" t="str">
        <f>IF(CS42="","",VLOOKUP(CS42,ProgramIterations!$D:$E,2,FALSE))</f>
        <v/>
      </c>
      <c r="CU42" s="23"/>
      <c r="CV42" s="24" t="str">
        <f>IF(CU42="","",VLOOKUP(CU42,ProgramIterations!$D:$E,2,FALSE))</f>
        <v/>
      </c>
      <c r="CW42" s="23"/>
      <c r="CX42" s="24" t="str">
        <f>IF(CW42="","",VLOOKUP(CW42,ProgramIterations!$D:$E,2,FALSE))</f>
        <v/>
      </c>
      <c r="CY42" s="23"/>
      <c r="CZ42" s="24" t="str">
        <f>IF(CY42="","",VLOOKUP(CY42,ProgramIterations!$D:$E,2,FALSE))</f>
        <v/>
      </c>
      <c r="DA42" s="23"/>
      <c r="DB42" s="24" t="str">
        <f>IF(DA42="","",VLOOKUP(DA42,ProgramIterations!$D:$E,2,FALSE))</f>
        <v/>
      </c>
      <c r="DC42" s="23"/>
      <c r="DD42" s="25" t="str">
        <f>IF(DC42="","",VLOOKUP(DC42,ProgramIterations!$D:$E,2,FALSE))</f>
        <v/>
      </c>
      <c r="DE42" s="64" t="str">
        <f>CONCATENATE("ALTER TABLE dbo.",LEFT(C42,FIND(".",C42)-1)," ADD ",RIGHT(C42,LEN(C42)-FIND(".",C42))," ",VLOOKUP(M42,DataTypes!$A$2:$F$12,6),IF(VLOOKUP(M42,DataTypes!$A$2:$F$12,3)=1,CONCATENATE("(",N42,",",O42,")"),"")," NULL")</f>
        <v>ALTER TABLE dbo.ChampMetricVisitInformation ADD ThalwegDepthProfileCoefficientOfVariation decimal(12,4) NULL</v>
      </c>
      <c r="DF42" s="56" t="e">
        <f>IF(A42 = "","",#REF! &amp; " SELECT MetricCalcTypeID = "&amp;A42&amp;", EngineID = "&amp;B42&amp;", Name='"&amp;C42&amp;"', DisplayGroupID = "&amp;D42&amp;", DisplayName='"&amp;E42&amp;"', DisplayNameShort = '"&amp;F42&amp;"', PropertyName = '"&amp;G42&amp;"', MethodID = "&amp;IF(H42="","NULL",H42)&amp; ", CalcGroupId = "&amp;IF(I42="","NULL",I42)&amp;", CalcGroupListItemID = " &amp;IF(K42="","NULL",K42)&amp;", Description = "&amp;IF(L42&lt;&gt;"NULL","'"&amp;SUBSTITUTE(L42,"'","''")&amp;"'","NULL")&amp;", DataTypeID = "&amp;M42&amp;",Precision = "&amp;N42&amp;", Scale = "&amp;O42&amp;", Length="&amp;P42&amp;", UOMID = "&amp;Q42&amp;", GlossaryTermID = "&amp;V42&amp;", DisplayOrderID = "&amp;W42&amp;", DomainValueListID = "&amp;AB42&amp;", WidthPixels = "&amp;AC42&amp;", IsDisplayable = "&amp;AD42&amp;", ShowGraphForWatershed= "&amp;AE42&amp;",ShowGraphForProgram="&amp;AF42&amp;",ShowGraphForVisit="&amp;AG42&amp;",IsPrivateInformation="&amp;AM42&amp;", IsCalculated="&amp;AN42&amp;",IsInternal="&amp;AO42&amp;", ExpectedValueMin = "&amp;IF(R42&lt;&gt;"",R42,"NULL")&amp;",  ExpectedValueMax = "&amp;IF(S42&lt;&gt;"",S42,"NULL")&amp;",  AcceptedValueMin = "&amp;IF(T42&lt;&gt;"",T42,"NULL")&amp;",   AcceptedValueMax  = "&amp;IF(U42&lt;&gt;"",U42,"NULL")&amp;", GraphAllowX="&amp;AH42&amp;", GraphAllowY="&amp;AI42&amp;", GraphAllowZ="&amp;AJ42&amp;", MapAllowSize="&amp;AK42&amp;", MapAllowColor = "&amp;AL42&amp;", RbtXpath = "&amp;IF(AP42&lt;&gt;"", "'"&amp;AP42&amp;"'", "NULL")&amp;", RbtIsRequired = "&amp;IF(AP42&lt;&gt;"", AQ42, "NULL")&amp;", MRMetric = "&amp;AR42&amp;
", Protocol1_ID = "&amp;IF(AS42="","NULL",#REF!)&amp;", Protocol1_IterationIDStart = "&amp;IF(AS42="","NULL",AT42)&amp;", Protocol1_IterationIDEnd = "&amp;IF(AU42="","NULL",AV42)&amp;
", Protocol2_ID = "&amp;IF(AW42="","NULL",#REF!)&amp;", Protocol2_IterationIDStart = "&amp;IF(AW42="","NULL",AX42)&amp;", Protocol2_IterationIDEnd = "&amp;IF(AY42="","NULL",AZ42)&amp;
", Protocol3_ID = "&amp;IF(BA42="","NULL",#REF!)&amp;", Protocol3_IterationIDStart = "&amp;IF(BA42="","NULL",BB42)&amp;", Protocol3_IterationIDEnd = "&amp;IF(BC42="","NULL",BD42)&amp;
", Protocol4_ID = "&amp;IF(BE42="","NULL",#REF!)&amp;", Protocol4_IterationIDStart = "&amp;IF(BE42="","NULL",BF42)&amp;", Protocol4_IterationIDEnd = "&amp;IF(BG42="","NULL",BH42)&amp;
", Protocol5_ID = "&amp;IF(BI42="","NULL",#REF!)&amp;", Protocol5_IterationIDStart = "&amp;IF(BI42="","NULL",BJ42)&amp;", Protocol5_IterationIDEnd = "&amp;IF(BK42="","NULL",BL42)&amp;
", Protocol6_ID = "&amp;IF(BM42="","NULL",#REF!)&amp;", Protocol6_IterationIDStart = "&amp;IF(BM42="","NULL",BN42)&amp;", Protocol6_IterationIDEnd = "&amp;IF(BO42="","NULL",BP42)&amp;
", Protocol7_ID = "&amp;IF(BQ42="","NULL",#REF!)&amp;", Protocol7_IterationIDStart = "&amp;IF(BQ42="","NULL",BR42)&amp;", Protocol7_IterationIDEnd = "&amp;IF(BS42="","NULL",BT42)&amp;
", Protocol8_ID = "&amp;IF(BU42="","NULL",#REF!)&amp;", Protocol8_IterationIDStart = "&amp;IF(BU42="","NULL",BV42)&amp;", Protocol8_IterationIDEnd = "&amp;IF(BW42="","NULL",BX42)&amp;
", Protocol9_ID = "&amp;IF(BY42="","NULL",#REF!)&amp;", Protocol9_IterationIDStart = "&amp;IF(BY42="","NULL",BZ42)&amp;", Protocol9_IterationIDEnd = "&amp;IF(CA42="","NULL",CB42)&amp;
", Protocol10_ID = "&amp;IF(CC42="","NULL",#REF!)&amp;", Protocol10_IterationIDStart = "&amp;IF(CC42="","NULL",CD42)&amp;", Protocol10_IterationIDEnd = "&amp;IF(CE42="","NULL",CF42)&amp;
", Protocol11_ID = "&amp;IF(CG42="","NULL",#REF!)&amp;", Protocol11_IterationIDStart = "&amp;IF(CG42="","NULL",CH42)&amp;", Protocol11_IterationIDEnd = "&amp;IF(CI42="","NULL",CJ42)&amp;
", Protocol12_ID = "&amp;IF(CK42="","NULL",#REF!)&amp;", Protocol12_IterationIDStart = "&amp;IF(CK42="","NULL",CL42)&amp;", Protocol12_IterationIDEnd = "&amp;IF(CM42="","NULL",CN42)&amp;
", Protocol13_ID = "&amp;IF(CO42="","NULL",#REF!)&amp;", Protocol13_IterationIDStart = "&amp;IF(CO42="","NULL",CP42)&amp;", Protocol13_IterationIDEnd = "&amp;IF(CQ42="","NULL",CR42)&amp;
", Protocol14_ID = "&amp;IF(CS42="","NULL",#REF!)&amp;", Protocol14_IterationIDStart = "&amp;IF(CS42="","NULL",CT42)&amp;", Protocol14_IterationIDEnd = "&amp;IF(CU42="","NULL",CV42)&amp;
", Protocol15_ID = "&amp;IF(CW42="","NULL",#REF!)&amp;", Protocol15_IterationIDStart = "&amp;IF(CW42="","NULL",CX42)&amp;", Protocol15_IterationIDEnd = "&amp;IF(CY42="","NULL",CZ42)&amp;
", Protocol16_ID = "&amp;IF(DA42="","NULL",#REF!)&amp;", Protocol16_IterationIDStart = "&amp;IF(DA42="","NULL",DB42)&amp;", Protocol16_IterationIDEnd = "&amp;IF(DC42="","NULL",DD42))</f>
        <v>#REF!</v>
      </c>
    </row>
    <row r="43" spans="1:110" hidden="1" x14ac:dyDescent="0.4">
      <c r="A43" s="18">
        <v>18</v>
      </c>
      <c r="B43" s="18">
        <v>1</v>
      </c>
      <c r="C43" s="34" t="s">
        <v>64</v>
      </c>
      <c r="D43" s="18">
        <v>1</v>
      </c>
      <c r="E43" s="9" t="s">
        <v>838</v>
      </c>
      <c r="F43" s="9" t="s">
        <v>839</v>
      </c>
      <c r="G43" s="9" t="s">
        <v>15</v>
      </c>
      <c r="I43" s="44"/>
      <c r="J43" s="47" t="str">
        <f>IF(I43="","",VLOOKUP(I43,MetricCalcGroups!A:D,3, FALSE))</f>
        <v/>
      </c>
      <c r="L43" s="9" t="s">
        <v>78</v>
      </c>
      <c r="M43" s="18">
        <v>3</v>
      </c>
      <c r="N43" s="18">
        <v>10</v>
      </c>
      <c r="O43" s="53">
        <v>2</v>
      </c>
      <c r="P43" s="18" t="s">
        <v>78</v>
      </c>
      <c r="Q43" s="18">
        <v>1</v>
      </c>
      <c r="R43" s="75">
        <v>0.1</v>
      </c>
      <c r="S43" s="75">
        <v>1</v>
      </c>
      <c r="V43" s="78" t="s">
        <v>78</v>
      </c>
      <c r="W43" s="18">
        <v>320</v>
      </c>
      <c r="X43" s="15">
        <v>2011</v>
      </c>
      <c r="Y43" s="16">
        <f>IF(X43&lt;&gt;"",VLOOKUP(X43,ProgramIterations!D:E,2,FALSE),"NULL")</f>
        <v>1</v>
      </c>
      <c r="Z43" s="15"/>
      <c r="AA43" s="16" t="str">
        <f>IF(Z43&lt;&gt;"",VLOOKUP(Z43,ProgramIterations!D:E,2,FALSE),"NULL")</f>
        <v>NULL</v>
      </c>
      <c r="AB43" s="9" t="s">
        <v>78</v>
      </c>
      <c r="AC43" s="9">
        <v>75</v>
      </c>
      <c r="AD43" s="36">
        <v>0</v>
      </c>
      <c r="AE43" s="9">
        <v>0</v>
      </c>
      <c r="AF43" s="9">
        <v>0</v>
      </c>
      <c r="AG43" s="49">
        <v>0</v>
      </c>
      <c r="AH43" s="52">
        <v>0</v>
      </c>
      <c r="AI43" s="17">
        <f t="shared" si="7"/>
        <v>0</v>
      </c>
      <c r="AJ43" s="18">
        <v>0</v>
      </c>
      <c r="AK43" s="17">
        <f t="shared" si="5"/>
        <v>0</v>
      </c>
      <c r="AL43" s="17">
        <f t="shared" si="6"/>
        <v>0</v>
      </c>
      <c r="AM43" s="18">
        <v>0</v>
      </c>
      <c r="AN43" s="18">
        <v>0</v>
      </c>
      <c r="AO43" s="37">
        <v>0</v>
      </c>
      <c r="AP43" s="74"/>
      <c r="AQ43" s="37">
        <v>0</v>
      </c>
      <c r="AR43" s="49">
        <v>0</v>
      </c>
      <c r="AS43" s="23">
        <v>2011</v>
      </c>
      <c r="AT43" s="24">
        <f>IF(AS43="","",VLOOKUP(AS43,ProgramIterations!$D:$E,2,FALSE))</f>
        <v>1</v>
      </c>
      <c r="AU43" s="23"/>
      <c r="AV43" s="24" t="str">
        <f>IF(AU43="","",VLOOKUP(AU43,ProgramIterations!$D:$E,2,FALSE))</f>
        <v/>
      </c>
      <c r="AW43" s="23">
        <v>2012</v>
      </c>
      <c r="AX43" s="24">
        <f>IF(AW43="","",VLOOKUP(AW43,ProgramIterations!$D:$E,2,FALSE))</f>
        <v>2</v>
      </c>
      <c r="AY43" s="23"/>
      <c r="AZ43" s="24" t="str">
        <f>IF(AY43="","",VLOOKUP(AY43,ProgramIterations!$D:$E,2,FALSE))</f>
        <v/>
      </c>
      <c r="BA43" s="23">
        <v>2013</v>
      </c>
      <c r="BB43" s="24">
        <f>IF(BA43="","",VLOOKUP(BA43,ProgramIterations!$D:$E,2,FALSE))</f>
        <v>3</v>
      </c>
      <c r="BC43" s="23"/>
      <c r="BD43" s="24" t="str">
        <f>IF(BC43="","",VLOOKUP(BC43,ProgramIterations!$D:$E,2,FALSE))</f>
        <v/>
      </c>
      <c r="BE43" s="23">
        <v>2014</v>
      </c>
      <c r="BF43" s="24">
        <f>IF(BE43="","",VLOOKUP(BE43,ProgramIterations!$D:$E,2,FALSE))</f>
        <v>4</v>
      </c>
      <c r="BG43" s="23"/>
      <c r="BH43" s="24" t="str">
        <f>IF(BG43="","",VLOOKUP(BG43,ProgramIterations!$D:$E,2,FALSE))</f>
        <v/>
      </c>
      <c r="BI43" s="23">
        <v>2014</v>
      </c>
      <c r="BJ43" s="24">
        <f>IF(BI43="","",VLOOKUP(BI43,ProgramIterations!$D:$E,2,FALSE))</f>
        <v>4</v>
      </c>
      <c r="BK43" s="23"/>
      <c r="BL43" s="24" t="str">
        <f>IF(BK43="","",VLOOKUP(BK43,ProgramIterations!$D:$E,2,FALSE))</f>
        <v/>
      </c>
      <c r="BM43" s="23"/>
      <c r="BN43" s="24" t="str">
        <f>IF(BM43="","",VLOOKUP(BM43,ProgramIterations!$D:$E,2,FALSE))</f>
        <v/>
      </c>
      <c r="BO43" s="23"/>
      <c r="BP43" s="24" t="str">
        <f>IF(BO43="","",VLOOKUP(BO43,ProgramIterations!$D:$E,2,FALSE))</f>
        <v/>
      </c>
      <c r="BQ43" s="23"/>
      <c r="BR43" s="24" t="str">
        <f>IF(BQ43="","",VLOOKUP(BQ43,ProgramIterations!$D:$E,2,FALSE))</f>
        <v/>
      </c>
      <c r="BS43" s="23"/>
      <c r="BT43" s="24" t="str">
        <f>IF(BS43="","",VLOOKUP(BS43,ProgramIterations!$D:$E,2,FALSE))</f>
        <v/>
      </c>
      <c r="BU43" s="23"/>
      <c r="BV43" s="24" t="str">
        <f>IF(BU43="","",VLOOKUP(BU43,ProgramIterations!$D:$E,2,FALSE))</f>
        <v/>
      </c>
      <c r="BW43" s="23"/>
      <c r="BX43" s="24" t="str">
        <f>IF(BW43="","",VLOOKUP(BW43,ProgramIterations!$D:$E,2,FALSE))</f>
        <v/>
      </c>
      <c r="BY43" s="23">
        <v>2014</v>
      </c>
      <c r="BZ43" s="24">
        <f>IF(BY43="","",VLOOKUP(BY43,ProgramIterations!$D:$E,2,FALSE))</f>
        <v>4</v>
      </c>
      <c r="CA43" s="23"/>
      <c r="CB43" s="24" t="str">
        <f>IF(CA43="","",VLOOKUP(CA43,ProgramIterations!$D:$E,2,FALSE))</f>
        <v/>
      </c>
      <c r="CC43" s="23">
        <v>2014</v>
      </c>
      <c r="CD43" s="24">
        <f>IF(CC43="","",VLOOKUP(CC43,ProgramIterations!$D:$E,2,FALSE))</f>
        <v>4</v>
      </c>
      <c r="CE43" s="23"/>
      <c r="CF43" s="24" t="str">
        <f>IF(CE43="","",VLOOKUP(CE43,ProgramIterations!$D:$E,2,FALSE))</f>
        <v/>
      </c>
      <c r="CG43" s="23">
        <v>2014</v>
      </c>
      <c r="CH43" s="24">
        <f>IF(CG43="","",VLOOKUP(CG43,ProgramIterations!$D:$E,2,FALSE))</f>
        <v>4</v>
      </c>
      <c r="CI43" s="23"/>
      <c r="CJ43" s="24" t="str">
        <f>IF(CI43="","",VLOOKUP(CI43,ProgramIterations!$D:$E,2,FALSE))</f>
        <v/>
      </c>
      <c r="CK43" s="23"/>
      <c r="CL43" s="24" t="str">
        <f>IF(CK43="","",VLOOKUP(CK43,ProgramIterations!$D:$E,2,FALSE))</f>
        <v/>
      </c>
      <c r="CM43" s="23"/>
      <c r="CN43" s="24" t="str">
        <f>IF(CM43="","",VLOOKUP(CM43,ProgramIterations!$D:$E,2,FALSE))</f>
        <v/>
      </c>
      <c r="CO43" s="23"/>
      <c r="CP43" s="24" t="str">
        <f>IF(CO43="","",VLOOKUP(CO43,ProgramIterations!$D:$E,2,FALSE))</f>
        <v/>
      </c>
      <c r="CQ43" s="23"/>
      <c r="CR43" s="24" t="str">
        <f>IF(CQ43="","",VLOOKUP(CQ43,ProgramIterations!$D:$E,2,FALSE))</f>
        <v/>
      </c>
      <c r="CS43" s="23"/>
      <c r="CT43" s="24" t="str">
        <f>IF(CS43="","",VLOOKUP(CS43,ProgramIterations!$D:$E,2,FALSE))</f>
        <v/>
      </c>
      <c r="CU43" s="23"/>
      <c r="CV43" s="24" t="str">
        <f>IF(CU43="","",VLOOKUP(CU43,ProgramIterations!$D:$E,2,FALSE))</f>
        <v/>
      </c>
      <c r="CW43" s="23"/>
      <c r="CX43" s="24" t="str">
        <f>IF(CW43="","",VLOOKUP(CW43,ProgramIterations!$D:$E,2,FALSE))</f>
        <v/>
      </c>
      <c r="CY43" s="23"/>
      <c r="CZ43" s="24" t="str">
        <f>IF(CY43="","",VLOOKUP(CY43,ProgramIterations!$D:$E,2,FALSE))</f>
        <v/>
      </c>
      <c r="DA43" s="23"/>
      <c r="DB43" s="24" t="str">
        <f>IF(DA43="","",VLOOKUP(DA43,ProgramIterations!$D:$E,2,FALSE))</f>
        <v/>
      </c>
      <c r="DC43" s="23"/>
      <c r="DD43" s="25" t="str">
        <f>IF(DC43="","",VLOOKUP(DC43,ProgramIterations!$D:$E,2,FALSE))</f>
        <v/>
      </c>
      <c r="DE43" s="64" t="str">
        <f>CONCATENATE("ALTER TABLE dbo.",LEFT(C43,FIND(".",C43)-1)," ADD ",RIGHT(C43,LEN(C43)-FIND(".",C43))," ",VLOOKUP(M43,DataTypes!$A$2:$F$12,6),IF(VLOOKUP(M43,DataTypes!$A$2:$F$12,3)=1,CONCATENATE("(",N43,",",O43,")"),"")," NULL")</f>
        <v>ALTER TABLE dbo.ChampMetricVisitInformation ADD CenterlineProfileMean decimal(10,2) NULL</v>
      </c>
      <c r="DF43" s="56" t="e">
        <f>IF(A43 = "","",#REF! &amp; " SELECT MetricCalcTypeID = "&amp;A43&amp;", EngineID = "&amp;B43&amp;", Name='"&amp;C43&amp;"', DisplayGroupID = "&amp;D43&amp;", DisplayName='"&amp;E43&amp;"', DisplayNameShort = '"&amp;F43&amp;"', PropertyName = '"&amp;G43&amp;"', MethodID = "&amp;IF(H43="","NULL",H43)&amp; ", CalcGroupId = "&amp;IF(I43="","NULL",I43)&amp;", CalcGroupListItemID = " &amp;IF(K43="","NULL",K43)&amp;", Description = "&amp;IF(L43&lt;&gt;"NULL","'"&amp;SUBSTITUTE(L43,"'","''")&amp;"'","NULL")&amp;", DataTypeID = "&amp;M43&amp;",Precision = "&amp;N43&amp;", Scale = "&amp;O43&amp;", Length="&amp;P43&amp;", UOMID = "&amp;Q43&amp;", GlossaryTermID = "&amp;V43&amp;", DisplayOrderID = "&amp;W43&amp;", DomainValueListID = "&amp;AB43&amp;", WidthPixels = "&amp;AC43&amp;", IsDisplayable = "&amp;AD43&amp;", ShowGraphForWatershed= "&amp;AE43&amp;",ShowGraphForProgram="&amp;AF43&amp;",ShowGraphForVisit="&amp;AG43&amp;",IsPrivateInformation="&amp;AM43&amp;", IsCalculated="&amp;AN43&amp;",IsInternal="&amp;AO43&amp;", ExpectedValueMin = "&amp;IF(R43&lt;&gt;"",R43,"NULL")&amp;",  ExpectedValueMax = "&amp;IF(S43&lt;&gt;"",S43,"NULL")&amp;",  AcceptedValueMin = "&amp;IF(T43&lt;&gt;"",T43,"NULL")&amp;",   AcceptedValueMax  = "&amp;IF(U43&lt;&gt;"",U43,"NULL")&amp;", GraphAllowX="&amp;AH43&amp;", GraphAllowY="&amp;AI43&amp;", GraphAllowZ="&amp;AJ43&amp;", MapAllowSize="&amp;AK43&amp;", MapAllowColor = "&amp;AL43&amp;", RbtXpath = "&amp;IF(AP43&lt;&gt;"", "'"&amp;AP43&amp;"'", "NULL")&amp;", RbtIsRequired = "&amp;IF(AP43&lt;&gt;"", AQ43, "NULL")&amp;", MRMetric = "&amp;AR43&amp;
", Protocol1_ID = "&amp;IF(AS43="","NULL",#REF!)&amp;", Protocol1_IterationIDStart = "&amp;IF(AS43="","NULL",AT43)&amp;", Protocol1_IterationIDEnd = "&amp;IF(AU43="","NULL",AV43)&amp;
", Protocol2_ID = "&amp;IF(AW43="","NULL",#REF!)&amp;", Protocol2_IterationIDStart = "&amp;IF(AW43="","NULL",AX43)&amp;", Protocol2_IterationIDEnd = "&amp;IF(AY43="","NULL",AZ43)&amp;
", Protocol3_ID = "&amp;IF(BA43="","NULL",#REF!)&amp;", Protocol3_IterationIDStart = "&amp;IF(BA43="","NULL",BB43)&amp;", Protocol3_IterationIDEnd = "&amp;IF(BC43="","NULL",BD43)&amp;
", Protocol4_ID = "&amp;IF(BE43="","NULL",#REF!)&amp;", Protocol4_IterationIDStart = "&amp;IF(BE43="","NULL",BF43)&amp;", Protocol4_IterationIDEnd = "&amp;IF(BG43="","NULL",BH43)&amp;
", Protocol5_ID = "&amp;IF(BI43="","NULL",#REF!)&amp;", Protocol5_IterationIDStart = "&amp;IF(BI43="","NULL",BJ43)&amp;", Protocol5_IterationIDEnd = "&amp;IF(BK43="","NULL",BL43)&amp;
", Protocol6_ID = "&amp;IF(BM43="","NULL",#REF!)&amp;", Protocol6_IterationIDStart = "&amp;IF(BM43="","NULL",BN43)&amp;", Protocol6_IterationIDEnd = "&amp;IF(BO43="","NULL",BP43)&amp;
", Protocol7_ID = "&amp;IF(BQ43="","NULL",#REF!)&amp;", Protocol7_IterationIDStart = "&amp;IF(BQ43="","NULL",BR43)&amp;", Protocol7_IterationIDEnd = "&amp;IF(BS43="","NULL",BT43)&amp;
", Protocol8_ID = "&amp;IF(BU43="","NULL",#REF!)&amp;", Protocol8_IterationIDStart = "&amp;IF(BU43="","NULL",BV43)&amp;", Protocol8_IterationIDEnd = "&amp;IF(BW43="","NULL",BX43)&amp;
", Protocol9_ID = "&amp;IF(BY43="","NULL",#REF!)&amp;", Protocol9_IterationIDStart = "&amp;IF(BY43="","NULL",BZ43)&amp;", Protocol9_IterationIDEnd = "&amp;IF(CA43="","NULL",CB43)&amp;
", Protocol10_ID = "&amp;IF(CC43="","NULL",#REF!)&amp;", Protocol10_IterationIDStart = "&amp;IF(CC43="","NULL",CD43)&amp;", Protocol10_IterationIDEnd = "&amp;IF(CE43="","NULL",CF43)&amp;
", Protocol11_ID = "&amp;IF(CG43="","NULL",#REF!)&amp;", Protocol11_IterationIDStart = "&amp;IF(CG43="","NULL",CH43)&amp;", Protocol11_IterationIDEnd = "&amp;IF(CI43="","NULL",CJ43)&amp;
", Protocol12_ID = "&amp;IF(CK43="","NULL",#REF!)&amp;", Protocol12_IterationIDStart = "&amp;IF(CK43="","NULL",CL43)&amp;", Protocol12_IterationIDEnd = "&amp;IF(CM43="","NULL",CN43)&amp;
", Protocol13_ID = "&amp;IF(CO43="","NULL",#REF!)&amp;", Protocol13_IterationIDStart = "&amp;IF(CO43="","NULL",CP43)&amp;", Protocol13_IterationIDEnd = "&amp;IF(CQ43="","NULL",CR43)&amp;
", Protocol14_ID = "&amp;IF(CS43="","NULL",#REF!)&amp;", Protocol14_IterationIDStart = "&amp;IF(CS43="","NULL",CT43)&amp;", Protocol14_IterationIDEnd = "&amp;IF(CU43="","NULL",CV43)&amp;
", Protocol15_ID = "&amp;IF(CW43="","NULL",#REF!)&amp;", Protocol15_IterationIDStart = "&amp;IF(CW43="","NULL",CX43)&amp;", Protocol15_IterationIDEnd = "&amp;IF(CY43="","NULL",CZ43)&amp;
", Protocol16_ID = "&amp;IF(DA43="","NULL",#REF!)&amp;", Protocol16_IterationIDStart = "&amp;IF(DA43="","NULL",DB43)&amp;", Protocol16_IterationIDEnd = "&amp;IF(DC43="","NULL",DD43))</f>
        <v>#REF!</v>
      </c>
    </row>
    <row r="44" spans="1:110" hidden="1" x14ac:dyDescent="0.4">
      <c r="A44" s="18">
        <v>19</v>
      </c>
      <c r="B44" s="18">
        <v>1</v>
      </c>
      <c r="C44" s="34" t="s">
        <v>65</v>
      </c>
      <c r="D44" s="18">
        <v>1</v>
      </c>
      <c r="E44" s="49" t="s">
        <v>840</v>
      </c>
      <c r="F44" s="9" t="s">
        <v>841</v>
      </c>
      <c r="G44" s="9" t="s">
        <v>16</v>
      </c>
      <c r="I44" s="44"/>
      <c r="J44" s="47" t="str">
        <f>IF(I44="","",VLOOKUP(I44,MetricCalcGroups!A:D,3, FALSE))</f>
        <v/>
      </c>
      <c r="L44" s="9" t="s">
        <v>78</v>
      </c>
      <c r="M44" s="18">
        <v>3</v>
      </c>
      <c r="N44" s="18">
        <v>10</v>
      </c>
      <c r="O44" s="18">
        <v>2</v>
      </c>
      <c r="P44" s="18" t="s">
        <v>78</v>
      </c>
      <c r="Q44" s="18">
        <v>1</v>
      </c>
      <c r="R44" s="75">
        <v>0</v>
      </c>
      <c r="S44" s="75" t="s">
        <v>775</v>
      </c>
      <c r="V44" s="78" t="s">
        <v>78</v>
      </c>
      <c r="W44" s="18">
        <v>330</v>
      </c>
      <c r="X44" s="15">
        <v>2011</v>
      </c>
      <c r="Y44" s="16">
        <f>IF(X44&lt;&gt;"",VLOOKUP(X44,ProgramIterations!D:E,2,FALSE),"NULL")</f>
        <v>1</v>
      </c>
      <c r="Z44" s="15"/>
      <c r="AA44" s="16" t="str">
        <f>IF(Z44&lt;&gt;"",VLOOKUP(Z44,ProgramIterations!D:E,2,FALSE),"NULL")</f>
        <v>NULL</v>
      </c>
      <c r="AB44" s="9" t="s">
        <v>78</v>
      </c>
      <c r="AC44" s="9">
        <v>75</v>
      </c>
      <c r="AD44" s="36">
        <v>0</v>
      </c>
      <c r="AE44" s="9">
        <v>0</v>
      </c>
      <c r="AF44" s="9">
        <v>0</v>
      </c>
      <c r="AG44" s="49">
        <v>0</v>
      </c>
      <c r="AH44" s="52">
        <v>0</v>
      </c>
      <c r="AI44" s="17">
        <f t="shared" si="7"/>
        <v>0</v>
      </c>
      <c r="AJ44" s="18">
        <v>0</v>
      </c>
      <c r="AK44" s="17">
        <f t="shared" si="5"/>
        <v>0</v>
      </c>
      <c r="AL44" s="17">
        <f t="shared" si="6"/>
        <v>0</v>
      </c>
      <c r="AM44" s="18">
        <v>0</v>
      </c>
      <c r="AN44" s="18">
        <v>0</v>
      </c>
      <c r="AO44" s="37">
        <v>0</v>
      </c>
      <c r="AP44" s="40"/>
      <c r="AQ44" s="37">
        <v>0</v>
      </c>
      <c r="AR44" s="49">
        <v>0</v>
      </c>
      <c r="AS44" s="23">
        <v>2011</v>
      </c>
      <c r="AT44" s="24">
        <f>IF(AS44="","",VLOOKUP(AS44,ProgramIterations!$D:$E,2,FALSE))</f>
        <v>1</v>
      </c>
      <c r="AU44" s="23"/>
      <c r="AV44" s="24" t="str">
        <f>IF(AU44="","",VLOOKUP(AU44,ProgramIterations!$D:$E,2,FALSE))</f>
        <v/>
      </c>
      <c r="AW44" s="23">
        <v>2012</v>
      </c>
      <c r="AX44" s="24">
        <f>IF(AW44="","",VLOOKUP(AW44,ProgramIterations!$D:$E,2,FALSE))</f>
        <v>2</v>
      </c>
      <c r="AY44" s="23"/>
      <c r="AZ44" s="24" t="str">
        <f>IF(AY44="","",VLOOKUP(AY44,ProgramIterations!$D:$E,2,FALSE))</f>
        <v/>
      </c>
      <c r="BA44" s="23">
        <v>2013</v>
      </c>
      <c r="BB44" s="24">
        <f>IF(BA44="","",VLOOKUP(BA44,ProgramIterations!$D:$E,2,FALSE))</f>
        <v>3</v>
      </c>
      <c r="BC44" s="23"/>
      <c r="BD44" s="24" t="str">
        <f>IF(BC44="","",VLOOKUP(BC44,ProgramIterations!$D:$E,2,FALSE))</f>
        <v/>
      </c>
      <c r="BE44" s="23">
        <v>2014</v>
      </c>
      <c r="BF44" s="24">
        <f>IF(BE44="","",VLOOKUP(BE44,ProgramIterations!$D:$E,2,FALSE))</f>
        <v>4</v>
      </c>
      <c r="BG44" s="23"/>
      <c r="BH44" s="24" t="str">
        <f>IF(BG44="","",VLOOKUP(BG44,ProgramIterations!$D:$E,2,FALSE))</f>
        <v/>
      </c>
      <c r="BI44" s="23">
        <v>2014</v>
      </c>
      <c r="BJ44" s="24">
        <f>IF(BI44="","",VLOOKUP(BI44,ProgramIterations!$D:$E,2,FALSE))</f>
        <v>4</v>
      </c>
      <c r="BK44" s="23"/>
      <c r="BL44" s="24" t="str">
        <f>IF(BK44="","",VLOOKUP(BK44,ProgramIterations!$D:$E,2,FALSE))</f>
        <v/>
      </c>
      <c r="BM44" s="23"/>
      <c r="BN44" s="24" t="str">
        <f>IF(BM44="","",VLOOKUP(BM44,ProgramIterations!$D:$E,2,FALSE))</f>
        <v/>
      </c>
      <c r="BO44" s="23"/>
      <c r="BP44" s="24" t="str">
        <f>IF(BO44="","",VLOOKUP(BO44,ProgramIterations!$D:$E,2,FALSE))</f>
        <v/>
      </c>
      <c r="BQ44" s="23"/>
      <c r="BR44" s="24" t="str">
        <f>IF(BQ44="","",VLOOKUP(BQ44,ProgramIterations!$D:$E,2,FALSE))</f>
        <v/>
      </c>
      <c r="BS44" s="23"/>
      <c r="BT44" s="24" t="str">
        <f>IF(BS44="","",VLOOKUP(BS44,ProgramIterations!$D:$E,2,FALSE))</f>
        <v/>
      </c>
      <c r="BU44" s="23"/>
      <c r="BV44" s="24" t="str">
        <f>IF(BU44="","",VLOOKUP(BU44,ProgramIterations!$D:$E,2,FALSE))</f>
        <v/>
      </c>
      <c r="BW44" s="23"/>
      <c r="BX44" s="24" t="str">
        <f>IF(BW44="","",VLOOKUP(BW44,ProgramIterations!$D:$E,2,FALSE))</f>
        <v/>
      </c>
      <c r="BY44" s="23">
        <v>2014</v>
      </c>
      <c r="BZ44" s="24">
        <f>IF(BY44="","",VLOOKUP(BY44,ProgramIterations!$D:$E,2,FALSE))</f>
        <v>4</v>
      </c>
      <c r="CA44" s="23"/>
      <c r="CB44" s="24" t="str">
        <f>IF(CA44="","",VLOOKUP(CA44,ProgramIterations!$D:$E,2,FALSE))</f>
        <v/>
      </c>
      <c r="CC44" s="23">
        <v>2014</v>
      </c>
      <c r="CD44" s="24">
        <f>IF(CC44="","",VLOOKUP(CC44,ProgramIterations!$D:$E,2,FALSE))</f>
        <v>4</v>
      </c>
      <c r="CE44" s="23"/>
      <c r="CF44" s="24" t="str">
        <f>IF(CE44="","",VLOOKUP(CE44,ProgramIterations!$D:$E,2,FALSE))</f>
        <v/>
      </c>
      <c r="CG44" s="23">
        <v>2014</v>
      </c>
      <c r="CH44" s="24">
        <f>IF(CG44="","",VLOOKUP(CG44,ProgramIterations!$D:$E,2,FALSE))</f>
        <v>4</v>
      </c>
      <c r="CI44" s="23"/>
      <c r="CJ44" s="24" t="str">
        <f>IF(CI44="","",VLOOKUP(CI44,ProgramIterations!$D:$E,2,FALSE))</f>
        <v/>
      </c>
      <c r="CK44" s="23"/>
      <c r="CL44" s="24" t="str">
        <f>IF(CK44="","",VLOOKUP(CK44,ProgramIterations!$D:$E,2,FALSE))</f>
        <v/>
      </c>
      <c r="CM44" s="23"/>
      <c r="CN44" s="24" t="str">
        <f>IF(CM44="","",VLOOKUP(CM44,ProgramIterations!$D:$E,2,FALSE))</f>
        <v/>
      </c>
      <c r="CO44" s="23"/>
      <c r="CP44" s="24" t="str">
        <f>IF(CO44="","",VLOOKUP(CO44,ProgramIterations!$D:$E,2,FALSE))</f>
        <v/>
      </c>
      <c r="CQ44" s="23"/>
      <c r="CR44" s="24" t="str">
        <f>IF(CQ44="","",VLOOKUP(CQ44,ProgramIterations!$D:$E,2,FALSE))</f>
        <v/>
      </c>
      <c r="CS44" s="23"/>
      <c r="CT44" s="24" t="str">
        <f>IF(CS44="","",VLOOKUP(CS44,ProgramIterations!$D:$E,2,FALSE))</f>
        <v/>
      </c>
      <c r="CU44" s="23"/>
      <c r="CV44" s="24" t="str">
        <f>IF(CU44="","",VLOOKUP(CU44,ProgramIterations!$D:$E,2,FALSE))</f>
        <v/>
      </c>
      <c r="CW44" s="23"/>
      <c r="CX44" s="24" t="str">
        <f>IF(CW44="","",VLOOKUP(CW44,ProgramIterations!$D:$E,2,FALSE))</f>
        <v/>
      </c>
      <c r="CY44" s="23"/>
      <c r="CZ44" s="24" t="str">
        <f>IF(CY44="","",VLOOKUP(CY44,ProgramIterations!$D:$E,2,FALSE))</f>
        <v/>
      </c>
      <c r="DA44" s="23"/>
      <c r="DB44" s="24" t="str">
        <f>IF(DA44="","",VLOOKUP(DA44,ProgramIterations!$D:$E,2,FALSE))</f>
        <v/>
      </c>
      <c r="DC44" s="23"/>
      <c r="DD44" s="25" t="str">
        <f>IF(DC44="","",VLOOKUP(DC44,ProgramIterations!$D:$E,2,FALSE))</f>
        <v/>
      </c>
      <c r="DE44" s="64" t="str">
        <f>CONCATENATE("ALTER TABLE dbo.",LEFT(C44,FIND(".",C44)-1)," ADD ",RIGHT(C44,LEN(C44)-FIND(".",C44))," ",VLOOKUP(M44,DataTypes!$A$2:$F$12,6),IF(VLOOKUP(M44,DataTypes!$A$2:$F$12,3)=1,CONCATENATE("(",N44,",",O44,")"),"")," NULL")</f>
        <v>ALTER TABLE dbo.ChampMetricVisitInformation ADD CenterlineProfileStdDev decimal(10,2) NULL</v>
      </c>
      <c r="DF44" s="56" t="e">
        <f>IF(A44 = "","",#REF! &amp; " SELECT MetricCalcTypeID = "&amp;A44&amp;", EngineID = "&amp;B44&amp;", Name='"&amp;C44&amp;"', DisplayGroupID = "&amp;D44&amp;", DisplayName='"&amp;E44&amp;"', DisplayNameShort = '"&amp;F44&amp;"', PropertyName = '"&amp;G44&amp;"', MethodID = "&amp;IF(H44="","NULL",H44)&amp; ", CalcGroupId = "&amp;IF(I44="","NULL",I44)&amp;", CalcGroupListItemID = " &amp;IF(K44="","NULL",K44)&amp;", Description = "&amp;IF(L44&lt;&gt;"NULL","'"&amp;SUBSTITUTE(L44,"'","''")&amp;"'","NULL")&amp;", DataTypeID = "&amp;M44&amp;",Precision = "&amp;N44&amp;", Scale = "&amp;O44&amp;", Length="&amp;P44&amp;", UOMID = "&amp;Q44&amp;", GlossaryTermID = "&amp;V44&amp;", DisplayOrderID = "&amp;W44&amp;", DomainValueListID = "&amp;AB44&amp;", WidthPixels = "&amp;AC44&amp;", IsDisplayable = "&amp;AD44&amp;", ShowGraphForWatershed= "&amp;AE44&amp;",ShowGraphForProgram="&amp;AF44&amp;",ShowGraphForVisit="&amp;AG44&amp;",IsPrivateInformation="&amp;AM44&amp;", IsCalculated="&amp;AN44&amp;",IsInternal="&amp;AO44&amp;", ExpectedValueMin = "&amp;IF(R44&lt;&gt;"",R44,"NULL")&amp;",  ExpectedValueMax = "&amp;IF(S44&lt;&gt;"",S44,"NULL")&amp;",  AcceptedValueMin = "&amp;IF(T44&lt;&gt;"",T44,"NULL")&amp;",   AcceptedValueMax  = "&amp;IF(U44&lt;&gt;"",U44,"NULL")&amp;", GraphAllowX="&amp;AH44&amp;", GraphAllowY="&amp;AI44&amp;", GraphAllowZ="&amp;AJ44&amp;", MapAllowSize="&amp;AK44&amp;", MapAllowColor = "&amp;AL44&amp;", RbtXpath = "&amp;IF(AP44&lt;&gt;"", "'"&amp;AP44&amp;"'", "NULL")&amp;", RbtIsRequired = "&amp;IF(AP44&lt;&gt;"", AQ44, "NULL")&amp;", MRMetric = "&amp;AR44&amp;
", Protocol1_ID = "&amp;IF(AS44="","NULL",#REF!)&amp;", Protocol1_IterationIDStart = "&amp;IF(AS44="","NULL",AT44)&amp;", Protocol1_IterationIDEnd = "&amp;IF(AU44="","NULL",AV44)&amp;
", Protocol2_ID = "&amp;IF(AW44="","NULL",#REF!)&amp;", Protocol2_IterationIDStart = "&amp;IF(AW44="","NULL",AX44)&amp;", Protocol2_IterationIDEnd = "&amp;IF(AY44="","NULL",AZ44)&amp;
", Protocol3_ID = "&amp;IF(BA44="","NULL",#REF!)&amp;", Protocol3_IterationIDStart = "&amp;IF(BA44="","NULL",BB44)&amp;", Protocol3_IterationIDEnd = "&amp;IF(BC44="","NULL",BD44)&amp;
", Protocol4_ID = "&amp;IF(BE44="","NULL",#REF!)&amp;", Protocol4_IterationIDStart = "&amp;IF(BE44="","NULL",BF44)&amp;", Protocol4_IterationIDEnd = "&amp;IF(BG44="","NULL",BH44)&amp;
", Protocol5_ID = "&amp;IF(BI44="","NULL",#REF!)&amp;", Protocol5_IterationIDStart = "&amp;IF(BI44="","NULL",BJ44)&amp;", Protocol5_IterationIDEnd = "&amp;IF(BK44="","NULL",BL44)&amp;
", Protocol6_ID = "&amp;IF(BM44="","NULL",#REF!)&amp;", Protocol6_IterationIDStart = "&amp;IF(BM44="","NULL",BN44)&amp;", Protocol6_IterationIDEnd = "&amp;IF(BO44="","NULL",BP44)&amp;
", Protocol7_ID = "&amp;IF(BQ44="","NULL",#REF!)&amp;", Protocol7_IterationIDStart = "&amp;IF(BQ44="","NULL",BR44)&amp;", Protocol7_IterationIDEnd = "&amp;IF(BS44="","NULL",BT44)&amp;
", Protocol8_ID = "&amp;IF(BU44="","NULL",#REF!)&amp;", Protocol8_IterationIDStart = "&amp;IF(BU44="","NULL",BV44)&amp;", Protocol8_IterationIDEnd = "&amp;IF(BW44="","NULL",BX44)&amp;
", Protocol9_ID = "&amp;IF(BY44="","NULL",#REF!)&amp;", Protocol9_IterationIDStart = "&amp;IF(BY44="","NULL",BZ44)&amp;", Protocol9_IterationIDEnd = "&amp;IF(CA44="","NULL",CB44)&amp;
", Protocol10_ID = "&amp;IF(CC44="","NULL",#REF!)&amp;", Protocol10_IterationIDStart = "&amp;IF(CC44="","NULL",CD44)&amp;", Protocol10_IterationIDEnd = "&amp;IF(CE44="","NULL",CF44)&amp;
", Protocol11_ID = "&amp;IF(CG44="","NULL",#REF!)&amp;", Protocol11_IterationIDStart = "&amp;IF(CG44="","NULL",CH44)&amp;", Protocol11_IterationIDEnd = "&amp;IF(CI44="","NULL",CJ44)&amp;
", Protocol12_ID = "&amp;IF(CK44="","NULL",#REF!)&amp;", Protocol12_IterationIDStart = "&amp;IF(CK44="","NULL",CL44)&amp;", Protocol12_IterationIDEnd = "&amp;IF(CM44="","NULL",CN44)&amp;
", Protocol13_ID = "&amp;IF(CO44="","NULL",#REF!)&amp;", Protocol13_IterationIDStart = "&amp;IF(CO44="","NULL",CP44)&amp;", Protocol13_IterationIDEnd = "&amp;IF(CQ44="","NULL",CR44)&amp;
", Protocol14_ID = "&amp;IF(CS44="","NULL",#REF!)&amp;", Protocol14_IterationIDStart = "&amp;IF(CS44="","NULL",CT44)&amp;", Protocol14_IterationIDEnd = "&amp;IF(CU44="","NULL",CV44)&amp;
", Protocol15_ID = "&amp;IF(CW44="","NULL",#REF!)&amp;", Protocol15_IterationIDStart = "&amp;IF(CW44="","NULL",CX44)&amp;", Protocol15_IterationIDEnd = "&amp;IF(CY44="","NULL",CZ44)&amp;
", Protocol16_ID = "&amp;IF(DA44="","NULL",#REF!)&amp;", Protocol16_IterationIDStart = "&amp;IF(DA44="","NULL",DB44)&amp;", Protocol16_IterationIDEnd = "&amp;IF(DC44="","NULL",DD44))</f>
        <v>#REF!</v>
      </c>
    </row>
    <row r="45" spans="1:110" hidden="1" x14ac:dyDescent="0.4">
      <c r="A45" s="18">
        <v>340</v>
      </c>
      <c r="B45" s="18">
        <v>1</v>
      </c>
      <c r="C45" s="34" t="s">
        <v>422</v>
      </c>
      <c r="D45" s="18">
        <v>1</v>
      </c>
      <c r="E45" s="74" t="s">
        <v>424</v>
      </c>
      <c r="F45" s="74" t="s">
        <v>1021</v>
      </c>
      <c r="G45" s="9" t="s">
        <v>425</v>
      </c>
      <c r="I45" s="44"/>
      <c r="J45" s="47" t="str">
        <f>IF(I45="","",VLOOKUP(I45,MetricCalcGroups!A:D,3, FALSE))</f>
        <v/>
      </c>
      <c r="L45" s="9" t="s">
        <v>78</v>
      </c>
      <c r="M45" s="18">
        <v>3</v>
      </c>
      <c r="N45" s="18">
        <v>12</v>
      </c>
      <c r="O45" s="18">
        <v>4</v>
      </c>
      <c r="P45" s="18" t="s">
        <v>78</v>
      </c>
      <c r="Q45" s="18">
        <v>19</v>
      </c>
      <c r="R45" s="75">
        <v>0</v>
      </c>
      <c r="S45" s="75">
        <v>1</v>
      </c>
      <c r="T45" s="75"/>
      <c r="U45" s="75"/>
      <c r="V45" s="78" t="s">
        <v>78</v>
      </c>
      <c r="W45" s="18">
        <v>340</v>
      </c>
      <c r="X45" s="15">
        <v>2011</v>
      </c>
      <c r="Y45" s="16">
        <f>IF(X45&lt;&gt;"",VLOOKUP(X45,ProgramIterations!D:E,2,FALSE),"NULL")</f>
        <v>1</v>
      </c>
      <c r="Z45" s="15"/>
      <c r="AA45" s="16" t="str">
        <f>IF(Z45&lt;&gt;"",VLOOKUP(Z45,ProgramIterations!D:E,2,FALSE),"NULL")</f>
        <v>NULL</v>
      </c>
      <c r="AB45" s="9" t="s">
        <v>78</v>
      </c>
      <c r="AC45" s="9">
        <v>75</v>
      </c>
      <c r="AD45" s="36">
        <v>0</v>
      </c>
      <c r="AE45" s="9">
        <v>0</v>
      </c>
      <c r="AF45" s="9">
        <v>0</v>
      </c>
      <c r="AG45" s="49">
        <v>0</v>
      </c>
      <c r="AH45" s="52">
        <v>0</v>
      </c>
      <c r="AI45" s="17">
        <f t="shared" si="7"/>
        <v>0</v>
      </c>
      <c r="AJ45" s="18">
        <v>0</v>
      </c>
      <c r="AK45" s="17">
        <f t="shared" si="5"/>
        <v>0</v>
      </c>
      <c r="AL45" s="17">
        <f t="shared" si="6"/>
        <v>0</v>
      </c>
      <c r="AM45" s="18">
        <v>0</v>
      </c>
      <c r="AN45" s="18">
        <v>0</v>
      </c>
      <c r="AO45" s="74">
        <v>0</v>
      </c>
      <c r="AP45" s="74"/>
      <c r="AQ45" s="37">
        <v>0</v>
      </c>
      <c r="AR45" s="49">
        <v>0</v>
      </c>
      <c r="AS45" s="23">
        <v>2011</v>
      </c>
      <c r="AT45" s="24">
        <f>IF(AS45="","",VLOOKUP(AS45,ProgramIterations!$D:$E,2,FALSE))</f>
        <v>1</v>
      </c>
      <c r="AU45" s="23"/>
      <c r="AV45" s="24" t="str">
        <f>IF(AU45="","",VLOOKUP(AU45,ProgramIterations!$D:$E,2,FALSE))</f>
        <v/>
      </c>
      <c r="AW45" s="23">
        <v>2012</v>
      </c>
      <c r="AX45" s="24">
        <f>IF(AW45="","",VLOOKUP(AW45,ProgramIterations!$D:$E,2,FALSE))</f>
        <v>2</v>
      </c>
      <c r="AY45" s="23"/>
      <c r="AZ45" s="24" t="str">
        <f>IF(AY45="","",VLOOKUP(AY45,ProgramIterations!$D:$E,2,FALSE))</f>
        <v/>
      </c>
      <c r="BA45" s="23">
        <v>2013</v>
      </c>
      <c r="BB45" s="24">
        <f>IF(BA45="","",VLOOKUP(BA45,ProgramIterations!$D:$E,2,FALSE))</f>
        <v>3</v>
      </c>
      <c r="BC45" s="23"/>
      <c r="BD45" s="24" t="str">
        <f>IF(BC45="","",VLOOKUP(BC45,ProgramIterations!$D:$E,2,FALSE))</f>
        <v/>
      </c>
      <c r="BE45" s="23">
        <v>2014</v>
      </c>
      <c r="BF45" s="24">
        <f>IF(BE45="","",VLOOKUP(BE45,ProgramIterations!$D:$E,2,FALSE))</f>
        <v>4</v>
      </c>
      <c r="BG45" s="23"/>
      <c r="BH45" s="24" t="str">
        <f>IF(BG45="","",VLOOKUP(BG45,ProgramIterations!$D:$E,2,FALSE))</f>
        <v/>
      </c>
      <c r="BI45" s="23">
        <v>2014</v>
      </c>
      <c r="BJ45" s="24">
        <f>IF(BI45="","",VLOOKUP(BI45,ProgramIterations!$D:$E,2,FALSE))</f>
        <v>4</v>
      </c>
      <c r="BK45" s="23"/>
      <c r="BL45" s="24" t="str">
        <f>IF(BK45="","",VLOOKUP(BK45,ProgramIterations!$D:$E,2,FALSE))</f>
        <v/>
      </c>
      <c r="BM45" s="23"/>
      <c r="BN45" s="24" t="str">
        <f>IF(BM45="","",VLOOKUP(BM45,ProgramIterations!$D:$E,2,FALSE))</f>
        <v/>
      </c>
      <c r="BO45" s="23"/>
      <c r="BP45" s="24" t="str">
        <f>IF(BO45="","",VLOOKUP(BO45,ProgramIterations!$D:$E,2,FALSE))</f>
        <v/>
      </c>
      <c r="BQ45" s="23"/>
      <c r="BR45" s="24" t="str">
        <f>IF(BQ45="","",VLOOKUP(BQ45,ProgramIterations!$D:$E,2,FALSE))</f>
        <v/>
      </c>
      <c r="BS45" s="23"/>
      <c r="BT45" s="24" t="str">
        <f>IF(BS45="","",VLOOKUP(BS45,ProgramIterations!$D:$E,2,FALSE))</f>
        <v/>
      </c>
      <c r="BU45" s="23"/>
      <c r="BV45" s="24" t="str">
        <f>IF(BU45="","",VLOOKUP(BU45,ProgramIterations!$D:$E,2,FALSE))</f>
        <v/>
      </c>
      <c r="BW45" s="23"/>
      <c r="BX45" s="24" t="str">
        <f>IF(BW45="","",VLOOKUP(BW45,ProgramIterations!$D:$E,2,FALSE))</f>
        <v/>
      </c>
      <c r="BY45" s="23">
        <v>2014</v>
      </c>
      <c r="BZ45" s="24">
        <f>IF(BY45="","",VLOOKUP(BY45,ProgramIterations!$D:$E,2,FALSE))</f>
        <v>4</v>
      </c>
      <c r="CA45" s="23"/>
      <c r="CB45" s="24" t="str">
        <f>IF(CA45="","",VLOOKUP(CA45,ProgramIterations!$D:$E,2,FALSE))</f>
        <v/>
      </c>
      <c r="CC45" s="23">
        <v>2014</v>
      </c>
      <c r="CD45" s="24">
        <f>IF(CC45="","",VLOOKUP(CC45,ProgramIterations!$D:$E,2,FALSE))</f>
        <v>4</v>
      </c>
      <c r="CE45" s="23"/>
      <c r="CF45" s="24" t="str">
        <f>IF(CE45="","",VLOOKUP(CE45,ProgramIterations!$D:$E,2,FALSE))</f>
        <v/>
      </c>
      <c r="CG45" s="23">
        <v>2014</v>
      </c>
      <c r="CH45" s="24">
        <f>IF(CG45="","",VLOOKUP(CG45,ProgramIterations!$D:$E,2,FALSE))</f>
        <v>4</v>
      </c>
      <c r="CI45" s="23"/>
      <c r="CJ45" s="24" t="str">
        <f>IF(CI45="","",VLOOKUP(CI45,ProgramIterations!$D:$E,2,FALSE))</f>
        <v/>
      </c>
      <c r="CK45" s="23"/>
      <c r="CL45" s="24" t="str">
        <f>IF(CK45="","",VLOOKUP(CK45,ProgramIterations!$D:$E,2,FALSE))</f>
        <v/>
      </c>
      <c r="CM45" s="23"/>
      <c r="CN45" s="24" t="str">
        <f>IF(CM45="","",VLOOKUP(CM45,ProgramIterations!$D:$E,2,FALSE))</f>
        <v/>
      </c>
      <c r="CO45" s="23"/>
      <c r="CP45" s="24" t="str">
        <f>IF(CO45="","",VLOOKUP(CO45,ProgramIterations!$D:$E,2,FALSE))</f>
        <v/>
      </c>
      <c r="CQ45" s="23"/>
      <c r="CR45" s="24" t="str">
        <f>IF(CQ45="","",VLOOKUP(CQ45,ProgramIterations!$D:$E,2,FALSE))</f>
        <v/>
      </c>
      <c r="CS45" s="23"/>
      <c r="CT45" s="24" t="str">
        <f>IF(CS45="","",VLOOKUP(CS45,ProgramIterations!$D:$E,2,FALSE))</f>
        <v/>
      </c>
      <c r="CU45" s="23"/>
      <c r="CV45" s="24" t="str">
        <f>IF(CU45="","",VLOOKUP(CU45,ProgramIterations!$D:$E,2,FALSE))</f>
        <v/>
      </c>
      <c r="CW45" s="23"/>
      <c r="CX45" s="24" t="str">
        <f>IF(CW45="","",VLOOKUP(CW45,ProgramIterations!$D:$E,2,FALSE))</f>
        <v/>
      </c>
      <c r="CY45" s="23"/>
      <c r="CZ45" s="24" t="str">
        <f>IF(CY45="","",VLOOKUP(CY45,ProgramIterations!$D:$E,2,FALSE))</f>
        <v/>
      </c>
      <c r="DA45" s="23"/>
      <c r="DB45" s="24" t="str">
        <f>IF(DA45="","",VLOOKUP(DA45,ProgramIterations!$D:$E,2,FALSE))</f>
        <v/>
      </c>
      <c r="DC45" s="23"/>
      <c r="DD45" s="25" t="str">
        <f>IF(DC45="","",VLOOKUP(DC45,ProgramIterations!$D:$E,2,FALSE))</f>
        <v/>
      </c>
      <c r="DE45" s="64" t="str">
        <f>CONCATENATE("ALTER TABLE dbo.",LEFT(C45,FIND(".",C45)-1)," ADD ",RIGHT(C45,LEN(C45)-FIND(".",C45))," ",VLOOKUP(M45,DataTypes!$A$2:$F$12,6),IF(VLOOKUP(M45,DataTypes!$A$2:$F$12,3)=1,CONCATENATE("(",N45,",",O45,")"),"")," NULL")</f>
        <v>ALTER TABLE dbo.ChampMetricVisitInformation ADD CenterlineProfileCoefficientOfVariation decimal(12,4) NULL</v>
      </c>
      <c r="DF45" s="56" t="e">
        <f>IF(A45 = "","",#REF! &amp; " SELECT MetricCalcTypeID = "&amp;A45&amp;", EngineID = "&amp;B45&amp;", Name='"&amp;C45&amp;"', DisplayGroupID = "&amp;D45&amp;", DisplayName='"&amp;E45&amp;"', DisplayNameShort = '"&amp;F45&amp;"', PropertyName = '"&amp;G45&amp;"', MethodID = "&amp;IF(H45="","NULL",H45)&amp; ", CalcGroupId = "&amp;IF(I45="","NULL",I45)&amp;", CalcGroupListItemID = " &amp;IF(K45="","NULL",K45)&amp;", Description = "&amp;IF(L45&lt;&gt;"NULL","'"&amp;SUBSTITUTE(L45,"'","''")&amp;"'","NULL")&amp;", DataTypeID = "&amp;M45&amp;",Precision = "&amp;N45&amp;", Scale = "&amp;O45&amp;", Length="&amp;P45&amp;", UOMID = "&amp;Q45&amp;", GlossaryTermID = "&amp;V45&amp;", DisplayOrderID = "&amp;W45&amp;", DomainValueListID = "&amp;AB45&amp;", WidthPixels = "&amp;AC45&amp;", IsDisplayable = "&amp;AD45&amp;", ShowGraphForWatershed= "&amp;AE45&amp;",ShowGraphForProgram="&amp;AF45&amp;",ShowGraphForVisit="&amp;AG45&amp;",IsPrivateInformation="&amp;AM45&amp;", IsCalculated="&amp;AN45&amp;",IsInternal="&amp;AO45&amp;", ExpectedValueMin = "&amp;IF(R45&lt;&gt;"",R45,"NULL")&amp;",  ExpectedValueMax = "&amp;IF(S45&lt;&gt;"",S45,"NULL")&amp;",  AcceptedValueMin = "&amp;IF(T45&lt;&gt;"",T45,"NULL")&amp;",   AcceptedValueMax  = "&amp;IF(U45&lt;&gt;"",U45,"NULL")&amp;", GraphAllowX="&amp;AH45&amp;", GraphAllowY="&amp;AI45&amp;", GraphAllowZ="&amp;AJ45&amp;", MapAllowSize="&amp;AK45&amp;", MapAllowColor = "&amp;AL45&amp;", RbtXpath = "&amp;IF(AP45&lt;&gt;"", "'"&amp;AP45&amp;"'", "NULL")&amp;", RbtIsRequired = "&amp;IF(AP45&lt;&gt;"", AQ45, "NULL")&amp;", MRMetric = "&amp;AR45&amp;
", Protocol1_ID = "&amp;IF(AS45="","NULL",#REF!)&amp;", Protocol1_IterationIDStart = "&amp;IF(AS45="","NULL",AT45)&amp;", Protocol1_IterationIDEnd = "&amp;IF(AU45="","NULL",AV45)&amp;
", Protocol2_ID = "&amp;IF(AW45="","NULL",#REF!)&amp;", Protocol2_IterationIDStart = "&amp;IF(AW45="","NULL",AX45)&amp;", Protocol2_IterationIDEnd = "&amp;IF(AY45="","NULL",AZ45)&amp;
", Protocol3_ID = "&amp;IF(BA45="","NULL",#REF!)&amp;", Protocol3_IterationIDStart = "&amp;IF(BA45="","NULL",BB45)&amp;", Protocol3_IterationIDEnd = "&amp;IF(BC45="","NULL",BD45)&amp;
", Protocol4_ID = "&amp;IF(BE45="","NULL",#REF!)&amp;", Protocol4_IterationIDStart = "&amp;IF(BE45="","NULL",BF45)&amp;", Protocol4_IterationIDEnd = "&amp;IF(BG45="","NULL",BH45)&amp;
", Protocol5_ID = "&amp;IF(BI45="","NULL",#REF!)&amp;", Protocol5_IterationIDStart = "&amp;IF(BI45="","NULL",BJ45)&amp;", Protocol5_IterationIDEnd = "&amp;IF(BK45="","NULL",BL45)&amp;
", Protocol6_ID = "&amp;IF(BM45="","NULL",#REF!)&amp;", Protocol6_IterationIDStart = "&amp;IF(BM45="","NULL",BN45)&amp;", Protocol6_IterationIDEnd = "&amp;IF(BO45="","NULL",BP45)&amp;
", Protocol7_ID = "&amp;IF(BQ45="","NULL",#REF!)&amp;", Protocol7_IterationIDStart = "&amp;IF(BQ45="","NULL",BR45)&amp;", Protocol7_IterationIDEnd = "&amp;IF(BS45="","NULL",BT45)&amp;
", Protocol8_ID = "&amp;IF(BU45="","NULL",#REF!)&amp;", Protocol8_IterationIDStart = "&amp;IF(BU45="","NULL",BV45)&amp;", Protocol8_IterationIDEnd = "&amp;IF(BW45="","NULL",BX45)&amp;
", Protocol9_ID = "&amp;IF(BY45="","NULL",#REF!)&amp;", Protocol9_IterationIDStart = "&amp;IF(BY45="","NULL",BZ45)&amp;", Protocol9_IterationIDEnd = "&amp;IF(CA45="","NULL",CB45)&amp;
", Protocol10_ID = "&amp;IF(CC45="","NULL",#REF!)&amp;", Protocol10_IterationIDStart = "&amp;IF(CC45="","NULL",CD45)&amp;", Protocol10_IterationIDEnd = "&amp;IF(CE45="","NULL",CF45)&amp;
", Protocol11_ID = "&amp;IF(CG45="","NULL",#REF!)&amp;", Protocol11_IterationIDStart = "&amp;IF(CG45="","NULL",CH45)&amp;", Protocol11_IterationIDEnd = "&amp;IF(CI45="","NULL",CJ45)&amp;
", Protocol12_ID = "&amp;IF(CK45="","NULL",#REF!)&amp;", Protocol12_IterationIDStart = "&amp;IF(CK45="","NULL",CL45)&amp;", Protocol12_IterationIDEnd = "&amp;IF(CM45="","NULL",CN45)&amp;
", Protocol13_ID = "&amp;IF(CO45="","NULL",#REF!)&amp;", Protocol13_IterationIDStart = "&amp;IF(CO45="","NULL",CP45)&amp;", Protocol13_IterationIDEnd = "&amp;IF(CQ45="","NULL",CR45)&amp;
", Protocol14_ID = "&amp;IF(CS45="","NULL",#REF!)&amp;", Protocol14_IterationIDStart = "&amp;IF(CS45="","NULL",CT45)&amp;", Protocol14_IterationIDEnd = "&amp;IF(CU45="","NULL",CV45)&amp;
", Protocol15_ID = "&amp;IF(CW45="","NULL",#REF!)&amp;", Protocol15_IterationIDStart = "&amp;IF(CW45="","NULL",CX45)&amp;", Protocol15_IterationIDEnd = "&amp;IF(CY45="","NULL",CZ45)&amp;
", Protocol16_ID = "&amp;IF(DA45="","NULL",#REF!)&amp;", Protocol16_IterationIDStart = "&amp;IF(DA45="","NULL",DB45)&amp;", Protocol16_IterationIDEnd = "&amp;IF(DC45="","NULL",DD45))</f>
        <v>#REF!</v>
      </c>
    </row>
    <row r="46" spans="1:110" hidden="1" x14ac:dyDescent="0.4">
      <c r="A46" s="53">
        <v>341</v>
      </c>
      <c r="B46" s="53">
        <v>1</v>
      </c>
      <c r="C46" s="34" t="s">
        <v>427</v>
      </c>
      <c r="D46" s="18">
        <v>1</v>
      </c>
      <c r="E46" s="74" t="s">
        <v>1022</v>
      </c>
      <c r="F46" s="74" t="s">
        <v>1023</v>
      </c>
      <c r="G46" s="49" t="s">
        <v>433</v>
      </c>
      <c r="I46" s="44"/>
      <c r="J46" s="47" t="str">
        <f>IF(I46="","",VLOOKUP(I46,MetricCalcGroups!A:D,3, FALSE))</f>
        <v/>
      </c>
      <c r="L46" s="9" t="s">
        <v>78</v>
      </c>
      <c r="M46" s="18">
        <v>3</v>
      </c>
      <c r="N46" s="18">
        <v>10</v>
      </c>
      <c r="O46" s="18">
        <v>2</v>
      </c>
      <c r="P46" s="18" t="s">
        <v>78</v>
      </c>
      <c r="Q46" s="18">
        <v>1</v>
      </c>
      <c r="R46" s="75">
        <v>0.1</v>
      </c>
      <c r="S46" s="75">
        <v>1</v>
      </c>
      <c r="T46" s="75">
        <v>0.05</v>
      </c>
      <c r="U46" s="75">
        <v>1.5</v>
      </c>
      <c r="V46" s="78">
        <v>99</v>
      </c>
      <c r="W46" s="75">
        <v>350</v>
      </c>
      <c r="X46" s="15">
        <v>2011</v>
      </c>
      <c r="Y46" s="16">
        <f>IF(X46&lt;&gt;"",VLOOKUP(X46,ProgramIterations!D:E,2,FALSE),"NULL")</f>
        <v>1</v>
      </c>
      <c r="Z46" s="15"/>
      <c r="AA46" s="16" t="str">
        <f>IF(Z46&lt;&gt;"",VLOOKUP(Z46,ProgramIterations!D:E,2,FALSE),"NULL")</f>
        <v>NULL</v>
      </c>
      <c r="AB46" s="9" t="s">
        <v>78</v>
      </c>
      <c r="AC46" s="9">
        <v>75</v>
      </c>
      <c r="AD46" s="36">
        <v>0</v>
      </c>
      <c r="AE46" s="9">
        <v>0</v>
      </c>
      <c r="AF46" s="9">
        <v>0</v>
      </c>
      <c r="AG46" s="49">
        <v>0</v>
      </c>
      <c r="AH46" s="52">
        <v>0</v>
      </c>
      <c r="AI46" s="17">
        <f t="shared" si="7"/>
        <v>0</v>
      </c>
      <c r="AJ46" s="18">
        <v>0</v>
      </c>
      <c r="AK46" s="17">
        <f t="shared" si="5"/>
        <v>0</v>
      </c>
      <c r="AL46" s="17">
        <f t="shared" si="6"/>
        <v>0</v>
      </c>
      <c r="AM46" s="18">
        <v>0</v>
      </c>
      <c r="AN46" s="18">
        <v>0</v>
      </c>
      <c r="AO46" s="37">
        <v>0</v>
      </c>
      <c r="AP46" s="74"/>
      <c r="AQ46" s="37">
        <v>0</v>
      </c>
      <c r="AR46" s="49">
        <v>0</v>
      </c>
      <c r="AS46" s="23">
        <v>2011</v>
      </c>
      <c r="AT46" s="24">
        <f>IF(AS46="","",VLOOKUP(AS46,ProgramIterations!$D:$E,2,FALSE))</f>
        <v>1</v>
      </c>
      <c r="AU46" s="23"/>
      <c r="AV46" s="24" t="str">
        <f>IF(AU46="","",VLOOKUP(AU46,ProgramIterations!$D:$E,2,FALSE))</f>
        <v/>
      </c>
      <c r="AW46" s="23">
        <v>2012</v>
      </c>
      <c r="AX46" s="24">
        <f>IF(AW46="","",VLOOKUP(AW46,ProgramIterations!$D:$E,2,FALSE))</f>
        <v>2</v>
      </c>
      <c r="AY46" s="23"/>
      <c r="AZ46" s="24" t="str">
        <f>IF(AY46="","",VLOOKUP(AY46,ProgramIterations!$D:$E,2,FALSE))</f>
        <v/>
      </c>
      <c r="BA46" s="23">
        <v>2013</v>
      </c>
      <c r="BB46" s="24">
        <f>IF(BA46="","",VLOOKUP(BA46,ProgramIterations!$D:$E,2,FALSE))</f>
        <v>3</v>
      </c>
      <c r="BC46" s="23"/>
      <c r="BD46" s="24" t="str">
        <f>IF(BC46="","",VLOOKUP(BC46,ProgramIterations!$D:$E,2,FALSE))</f>
        <v/>
      </c>
      <c r="BE46" s="23">
        <v>2014</v>
      </c>
      <c r="BF46" s="24">
        <f>IF(BE46="","",VLOOKUP(BE46,ProgramIterations!$D:$E,2,FALSE))</f>
        <v>4</v>
      </c>
      <c r="BG46" s="23"/>
      <c r="BH46" s="24" t="str">
        <f>IF(BG46="","",VLOOKUP(BG46,ProgramIterations!$D:$E,2,FALSE))</f>
        <v/>
      </c>
      <c r="BI46" s="23">
        <v>2014</v>
      </c>
      <c r="BJ46" s="24">
        <f>IF(BI46="","",VLOOKUP(BI46,ProgramIterations!$D:$E,2,FALSE))</f>
        <v>4</v>
      </c>
      <c r="BK46" s="23"/>
      <c r="BL46" s="24" t="str">
        <f>IF(BK46="","",VLOOKUP(BK46,ProgramIterations!$D:$E,2,FALSE))</f>
        <v/>
      </c>
      <c r="BM46" s="23"/>
      <c r="BN46" s="24" t="str">
        <f>IF(BM46="","",VLOOKUP(BM46,ProgramIterations!$D:$E,2,FALSE))</f>
        <v/>
      </c>
      <c r="BO46" s="23"/>
      <c r="BP46" s="24" t="str">
        <f>IF(BO46="","",VLOOKUP(BO46,ProgramIterations!$D:$E,2,FALSE))</f>
        <v/>
      </c>
      <c r="BQ46" s="23"/>
      <c r="BR46" s="24" t="str">
        <f>IF(BQ46="","",VLOOKUP(BQ46,ProgramIterations!$D:$E,2,FALSE))</f>
        <v/>
      </c>
      <c r="BS46" s="23"/>
      <c r="BT46" s="24" t="str">
        <f>IF(BS46="","",VLOOKUP(BS46,ProgramIterations!$D:$E,2,FALSE))</f>
        <v/>
      </c>
      <c r="BU46" s="23"/>
      <c r="BV46" s="24" t="str">
        <f>IF(BU46="","",VLOOKUP(BU46,ProgramIterations!$D:$E,2,FALSE))</f>
        <v/>
      </c>
      <c r="BW46" s="23"/>
      <c r="BX46" s="24" t="str">
        <f>IF(BW46="","",VLOOKUP(BW46,ProgramIterations!$D:$E,2,FALSE))</f>
        <v/>
      </c>
      <c r="BY46" s="23">
        <v>2014</v>
      </c>
      <c r="BZ46" s="24">
        <f>IF(BY46="","",VLOOKUP(BY46,ProgramIterations!$D:$E,2,FALSE))</f>
        <v>4</v>
      </c>
      <c r="CA46" s="23"/>
      <c r="CB46" s="24" t="str">
        <f>IF(CA46="","",VLOOKUP(CA46,ProgramIterations!$D:$E,2,FALSE))</f>
        <v/>
      </c>
      <c r="CC46" s="23">
        <v>2014</v>
      </c>
      <c r="CD46" s="24">
        <f>IF(CC46="","",VLOOKUP(CC46,ProgramIterations!$D:$E,2,FALSE))</f>
        <v>4</v>
      </c>
      <c r="CE46" s="23"/>
      <c r="CF46" s="24" t="str">
        <f>IF(CE46="","",VLOOKUP(CE46,ProgramIterations!$D:$E,2,FALSE))</f>
        <v/>
      </c>
      <c r="CG46" s="23">
        <v>2014</v>
      </c>
      <c r="CH46" s="24">
        <f>IF(CG46="","",VLOOKUP(CG46,ProgramIterations!$D:$E,2,FALSE))</f>
        <v>4</v>
      </c>
      <c r="CI46" s="23"/>
      <c r="CJ46" s="24" t="str">
        <f>IF(CI46="","",VLOOKUP(CI46,ProgramIterations!$D:$E,2,FALSE))</f>
        <v/>
      </c>
      <c r="CK46" s="23"/>
      <c r="CL46" s="24" t="str">
        <f>IF(CK46="","",VLOOKUP(CK46,ProgramIterations!$D:$E,2,FALSE))</f>
        <v/>
      </c>
      <c r="CM46" s="23"/>
      <c r="CN46" s="24" t="str">
        <f>IF(CM46="","",VLOOKUP(CM46,ProgramIterations!$D:$E,2,FALSE))</f>
        <v/>
      </c>
      <c r="CO46" s="23"/>
      <c r="CP46" s="24" t="str">
        <f>IF(CO46="","",VLOOKUP(CO46,ProgramIterations!$D:$E,2,FALSE))</f>
        <v/>
      </c>
      <c r="CQ46" s="23"/>
      <c r="CR46" s="24" t="str">
        <f>IF(CQ46="","",VLOOKUP(CQ46,ProgramIterations!$D:$E,2,FALSE))</f>
        <v/>
      </c>
      <c r="CS46" s="23"/>
      <c r="CT46" s="24" t="str">
        <f>IF(CS46="","",VLOOKUP(CS46,ProgramIterations!$D:$E,2,FALSE))</f>
        <v/>
      </c>
      <c r="CU46" s="23"/>
      <c r="CV46" s="24" t="str">
        <f>IF(CU46="","",VLOOKUP(CU46,ProgramIterations!$D:$E,2,FALSE))</f>
        <v/>
      </c>
      <c r="CW46" s="23"/>
      <c r="CX46" s="24" t="str">
        <f>IF(CW46="","",VLOOKUP(CW46,ProgramIterations!$D:$E,2,FALSE))</f>
        <v/>
      </c>
      <c r="CY46" s="23"/>
      <c r="CZ46" s="24" t="str">
        <f>IF(CY46="","",VLOOKUP(CY46,ProgramIterations!$D:$E,2,FALSE))</f>
        <v/>
      </c>
      <c r="DA46" s="23"/>
      <c r="DB46" s="24" t="str">
        <f>IF(DA46="","",VLOOKUP(DA46,ProgramIterations!$D:$E,2,FALSE))</f>
        <v/>
      </c>
      <c r="DC46" s="23"/>
      <c r="DD46" s="25" t="str">
        <f>IF(DC46="","",VLOOKUP(DC46,ProgramIterations!$D:$E,2,FALSE))</f>
        <v/>
      </c>
      <c r="DE46" s="64" t="str">
        <f>CONCATENATE("ALTER TABLE dbo.",LEFT(C46,FIND(".",C46)-1)," ADD ",RIGHT(C46,LEN(C46)-FIND(".",C46))," ",VLOOKUP(M46,DataTypes!$A$2:$F$12,6),IF(VLOOKUP(M46,DataTypes!$A$2:$F$12,3)=1,CONCATENATE("(",N46,",",O46,")"),"")," NULL")</f>
        <v>ALTER TABLE dbo.ChampMetricVisitInformation ADD CenterlineDepthProfileMean decimal(10,2) NULL</v>
      </c>
      <c r="DF46" s="56" t="e">
        <f>IF(A46 = "","",#REF! &amp; " SELECT MetricCalcTypeID = "&amp;A46&amp;", EngineID = "&amp;B46&amp;", Name='"&amp;C46&amp;"', DisplayGroupID = "&amp;D46&amp;", DisplayName='"&amp;E46&amp;"', DisplayNameShort = '"&amp;F46&amp;"', PropertyName = '"&amp;G46&amp;"', MethodID = "&amp;IF(H46="","NULL",H46)&amp; ", CalcGroupId = "&amp;IF(I46="","NULL",I46)&amp;", CalcGroupListItemID = " &amp;IF(K46="","NULL",K46)&amp;", Description = "&amp;IF(L46&lt;&gt;"NULL","'"&amp;SUBSTITUTE(L46,"'","''")&amp;"'","NULL")&amp;", DataTypeID = "&amp;M46&amp;",Precision = "&amp;N46&amp;", Scale = "&amp;O46&amp;", Length="&amp;P46&amp;", UOMID = "&amp;Q46&amp;", GlossaryTermID = "&amp;V46&amp;", DisplayOrderID = "&amp;W46&amp;", DomainValueListID = "&amp;AB46&amp;", WidthPixels = "&amp;AC46&amp;", IsDisplayable = "&amp;AD46&amp;", ShowGraphForWatershed= "&amp;AE46&amp;",ShowGraphForProgram="&amp;AF46&amp;",ShowGraphForVisit="&amp;AG46&amp;",IsPrivateInformation="&amp;AM46&amp;", IsCalculated="&amp;AN46&amp;",IsInternal="&amp;AO46&amp;", ExpectedValueMin = "&amp;IF(R46&lt;&gt;"",R46,"NULL")&amp;",  ExpectedValueMax = "&amp;IF(S46&lt;&gt;"",S46,"NULL")&amp;",  AcceptedValueMin = "&amp;IF(T46&lt;&gt;"",T46,"NULL")&amp;",   AcceptedValueMax  = "&amp;IF(U46&lt;&gt;"",U46,"NULL")&amp;", GraphAllowX="&amp;AH46&amp;", GraphAllowY="&amp;AI46&amp;", GraphAllowZ="&amp;AJ46&amp;", MapAllowSize="&amp;AK46&amp;", MapAllowColor = "&amp;AL46&amp;", RbtXpath = "&amp;IF(AP46&lt;&gt;"", "'"&amp;AP46&amp;"'", "NULL")&amp;", RbtIsRequired = "&amp;IF(AP46&lt;&gt;"", AQ46, "NULL")&amp;", MRMetric = "&amp;AR46&amp;
", Protocol1_ID = "&amp;IF(AS46="","NULL",#REF!)&amp;", Protocol1_IterationIDStart = "&amp;IF(AS46="","NULL",AT46)&amp;", Protocol1_IterationIDEnd = "&amp;IF(AU46="","NULL",AV46)&amp;
", Protocol2_ID = "&amp;IF(AW46="","NULL",#REF!)&amp;", Protocol2_IterationIDStart = "&amp;IF(AW46="","NULL",AX46)&amp;", Protocol2_IterationIDEnd = "&amp;IF(AY46="","NULL",AZ46)&amp;
", Protocol3_ID = "&amp;IF(BA46="","NULL",#REF!)&amp;", Protocol3_IterationIDStart = "&amp;IF(BA46="","NULL",BB46)&amp;", Protocol3_IterationIDEnd = "&amp;IF(BC46="","NULL",BD46)&amp;
", Protocol4_ID = "&amp;IF(BE46="","NULL",#REF!)&amp;", Protocol4_IterationIDStart = "&amp;IF(BE46="","NULL",BF46)&amp;", Protocol4_IterationIDEnd = "&amp;IF(BG46="","NULL",BH46)&amp;
", Protocol5_ID = "&amp;IF(BI46="","NULL",#REF!)&amp;", Protocol5_IterationIDStart = "&amp;IF(BI46="","NULL",BJ46)&amp;", Protocol5_IterationIDEnd = "&amp;IF(BK46="","NULL",BL46)&amp;
", Protocol6_ID = "&amp;IF(BM46="","NULL",#REF!)&amp;", Protocol6_IterationIDStart = "&amp;IF(BM46="","NULL",BN46)&amp;", Protocol6_IterationIDEnd = "&amp;IF(BO46="","NULL",BP46)&amp;
", Protocol7_ID = "&amp;IF(BQ46="","NULL",#REF!)&amp;", Protocol7_IterationIDStart = "&amp;IF(BQ46="","NULL",BR46)&amp;", Protocol7_IterationIDEnd = "&amp;IF(BS46="","NULL",BT46)&amp;
", Protocol8_ID = "&amp;IF(BU46="","NULL",#REF!)&amp;", Protocol8_IterationIDStart = "&amp;IF(BU46="","NULL",BV46)&amp;", Protocol8_IterationIDEnd = "&amp;IF(BW46="","NULL",BX46)&amp;
", Protocol9_ID = "&amp;IF(BY46="","NULL",#REF!)&amp;", Protocol9_IterationIDStart = "&amp;IF(BY46="","NULL",BZ46)&amp;", Protocol9_IterationIDEnd = "&amp;IF(CA46="","NULL",CB46)&amp;
", Protocol10_ID = "&amp;IF(CC46="","NULL",#REF!)&amp;", Protocol10_IterationIDStart = "&amp;IF(CC46="","NULL",CD46)&amp;", Protocol10_IterationIDEnd = "&amp;IF(CE46="","NULL",CF46)&amp;
", Protocol11_ID = "&amp;IF(CG46="","NULL",#REF!)&amp;", Protocol11_IterationIDStart = "&amp;IF(CG46="","NULL",CH46)&amp;", Protocol11_IterationIDEnd = "&amp;IF(CI46="","NULL",CJ46)&amp;
", Protocol12_ID = "&amp;IF(CK46="","NULL",#REF!)&amp;", Protocol12_IterationIDStart = "&amp;IF(CK46="","NULL",CL46)&amp;", Protocol12_IterationIDEnd = "&amp;IF(CM46="","NULL",CN46)&amp;
", Protocol13_ID = "&amp;IF(CO46="","NULL",#REF!)&amp;", Protocol13_IterationIDStart = "&amp;IF(CO46="","NULL",CP46)&amp;", Protocol13_IterationIDEnd = "&amp;IF(CQ46="","NULL",CR46)&amp;
", Protocol14_ID = "&amp;IF(CS46="","NULL",#REF!)&amp;", Protocol14_IterationIDStart = "&amp;IF(CS46="","NULL",CT46)&amp;", Protocol14_IterationIDEnd = "&amp;IF(CU46="","NULL",CV46)&amp;
", Protocol15_ID = "&amp;IF(CW46="","NULL",#REF!)&amp;", Protocol15_IterationIDStart = "&amp;IF(CW46="","NULL",CX46)&amp;", Protocol15_IterationIDEnd = "&amp;IF(CY46="","NULL",CZ46)&amp;
", Protocol16_ID = "&amp;IF(DA46="","NULL",#REF!)&amp;", Protocol16_IterationIDStart = "&amp;IF(DA46="","NULL",DB46)&amp;", Protocol16_IterationIDEnd = "&amp;IF(DC46="","NULL",DD46))</f>
        <v>#REF!</v>
      </c>
    </row>
    <row r="47" spans="1:110" hidden="1" x14ac:dyDescent="0.4">
      <c r="A47" s="18">
        <v>342</v>
      </c>
      <c r="B47" s="18">
        <v>1</v>
      </c>
      <c r="C47" s="34" t="s">
        <v>429</v>
      </c>
      <c r="D47" s="18">
        <v>1</v>
      </c>
      <c r="E47" s="74" t="s">
        <v>1024</v>
      </c>
      <c r="F47" s="74" t="s">
        <v>1025</v>
      </c>
      <c r="G47" s="9" t="s">
        <v>435</v>
      </c>
      <c r="I47" s="44"/>
      <c r="J47" s="47" t="str">
        <f>IF(I47="","",VLOOKUP(I47,MetricCalcGroups!A:D,3, FALSE))</f>
        <v/>
      </c>
      <c r="L47" s="9" t="s">
        <v>78</v>
      </c>
      <c r="M47" s="18">
        <v>3</v>
      </c>
      <c r="N47" s="18">
        <v>10</v>
      </c>
      <c r="O47" s="18">
        <v>2</v>
      </c>
      <c r="P47" s="18" t="s">
        <v>78</v>
      </c>
      <c r="Q47" s="18">
        <v>1</v>
      </c>
      <c r="R47" s="39"/>
      <c r="S47" s="39"/>
      <c r="T47" s="75"/>
      <c r="U47" s="75"/>
      <c r="V47" s="78" t="s">
        <v>78</v>
      </c>
      <c r="W47" s="75">
        <v>360</v>
      </c>
      <c r="X47" s="15">
        <v>2011</v>
      </c>
      <c r="Y47" s="16">
        <f>IF(X47&lt;&gt;"",VLOOKUP(X47,ProgramIterations!D:E,2,FALSE),"NULL")</f>
        <v>1</v>
      </c>
      <c r="Z47" s="15"/>
      <c r="AA47" s="16" t="str">
        <f>IF(Z47&lt;&gt;"",VLOOKUP(Z47,ProgramIterations!D:E,2,FALSE),"NULL")</f>
        <v>NULL</v>
      </c>
      <c r="AB47" s="9" t="s">
        <v>78</v>
      </c>
      <c r="AC47" s="9">
        <v>75</v>
      </c>
      <c r="AD47" s="36">
        <v>0</v>
      </c>
      <c r="AE47" s="9">
        <v>0</v>
      </c>
      <c r="AF47" s="9">
        <v>0</v>
      </c>
      <c r="AG47" s="49">
        <v>0</v>
      </c>
      <c r="AH47" s="52">
        <v>0</v>
      </c>
      <c r="AI47" s="17">
        <f t="shared" si="7"/>
        <v>0</v>
      </c>
      <c r="AJ47" s="18">
        <v>0</v>
      </c>
      <c r="AK47" s="17">
        <f t="shared" si="5"/>
        <v>0</v>
      </c>
      <c r="AL47" s="17">
        <f t="shared" si="6"/>
        <v>0</v>
      </c>
      <c r="AM47" s="18">
        <v>0</v>
      </c>
      <c r="AN47" s="18">
        <v>0</v>
      </c>
      <c r="AO47" s="37">
        <v>0</v>
      </c>
      <c r="AP47" s="40"/>
      <c r="AQ47" s="37">
        <v>0</v>
      </c>
      <c r="AR47" s="49">
        <v>0</v>
      </c>
      <c r="AS47" s="23">
        <v>2011</v>
      </c>
      <c r="AT47" s="24">
        <f>IF(AS47="","",VLOOKUP(AS47,ProgramIterations!$D:$E,2,FALSE))</f>
        <v>1</v>
      </c>
      <c r="AU47" s="23"/>
      <c r="AV47" s="24" t="str">
        <f>IF(AU47="","",VLOOKUP(AU47,ProgramIterations!$D:$E,2,FALSE))</f>
        <v/>
      </c>
      <c r="AW47" s="23">
        <v>2012</v>
      </c>
      <c r="AX47" s="24">
        <f>IF(AW47="","",VLOOKUP(AW47,ProgramIterations!$D:$E,2,FALSE))</f>
        <v>2</v>
      </c>
      <c r="AY47" s="23"/>
      <c r="AZ47" s="24" t="str">
        <f>IF(AY47="","",VLOOKUP(AY47,ProgramIterations!$D:$E,2,FALSE))</f>
        <v/>
      </c>
      <c r="BA47" s="23">
        <v>2013</v>
      </c>
      <c r="BB47" s="24">
        <f>IF(BA47="","",VLOOKUP(BA47,ProgramIterations!$D:$E,2,FALSE))</f>
        <v>3</v>
      </c>
      <c r="BC47" s="23"/>
      <c r="BD47" s="24" t="str">
        <f>IF(BC47="","",VLOOKUP(BC47,ProgramIterations!$D:$E,2,FALSE))</f>
        <v/>
      </c>
      <c r="BE47" s="23">
        <v>2014</v>
      </c>
      <c r="BF47" s="24">
        <f>IF(BE47="","",VLOOKUP(BE47,ProgramIterations!$D:$E,2,FALSE))</f>
        <v>4</v>
      </c>
      <c r="BG47" s="23"/>
      <c r="BH47" s="24" t="str">
        <f>IF(BG47="","",VLOOKUP(BG47,ProgramIterations!$D:$E,2,FALSE))</f>
        <v/>
      </c>
      <c r="BI47" s="23">
        <v>2014</v>
      </c>
      <c r="BJ47" s="24">
        <f>IF(BI47="","",VLOOKUP(BI47,ProgramIterations!$D:$E,2,FALSE))</f>
        <v>4</v>
      </c>
      <c r="BK47" s="23"/>
      <c r="BL47" s="24" t="str">
        <f>IF(BK47="","",VLOOKUP(BK47,ProgramIterations!$D:$E,2,FALSE))</f>
        <v/>
      </c>
      <c r="BM47" s="23"/>
      <c r="BN47" s="24" t="str">
        <f>IF(BM47="","",VLOOKUP(BM47,ProgramIterations!$D:$E,2,FALSE))</f>
        <v/>
      </c>
      <c r="BO47" s="23"/>
      <c r="BP47" s="24" t="str">
        <f>IF(BO47="","",VLOOKUP(BO47,ProgramIterations!$D:$E,2,FALSE))</f>
        <v/>
      </c>
      <c r="BQ47" s="23"/>
      <c r="BR47" s="24" t="str">
        <f>IF(BQ47="","",VLOOKUP(BQ47,ProgramIterations!$D:$E,2,FALSE))</f>
        <v/>
      </c>
      <c r="BS47" s="23"/>
      <c r="BT47" s="24" t="str">
        <f>IF(BS47="","",VLOOKUP(BS47,ProgramIterations!$D:$E,2,FALSE))</f>
        <v/>
      </c>
      <c r="BU47" s="23"/>
      <c r="BV47" s="24" t="str">
        <f>IF(BU47="","",VLOOKUP(BU47,ProgramIterations!$D:$E,2,FALSE))</f>
        <v/>
      </c>
      <c r="BW47" s="23"/>
      <c r="BX47" s="24" t="str">
        <f>IF(BW47="","",VLOOKUP(BW47,ProgramIterations!$D:$E,2,FALSE))</f>
        <v/>
      </c>
      <c r="BY47" s="23">
        <v>2014</v>
      </c>
      <c r="BZ47" s="24">
        <f>IF(BY47="","",VLOOKUP(BY47,ProgramIterations!$D:$E,2,FALSE))</f>
        <v>4</v>
      </c>
      <c r="CA47" s="23"/>
      <c r="CB47" s="24" t="str">
        <f>IF(CA47="","",VLOOKUP(CA47,ProgramIterations!$D:$E,2,FALSE))</f>
        <v/>
      </c>
      <c r="CC47" s="23">
        <v>2014</v>
      </c>
      <c r="CD47" s="24">
        <f>IF(CC47="","",VLOOKUP(CC47,ProgramIterations!$D:$E,2,FALSE))</f>
        <v>4</v>
      </c>
      <c r="CE47" s="23"/>
      <c r="CF47" s="24" t="str">
        <f>IF(CE47="","",VLOOKUP(CE47,ProgramIterations!$D:$E,2,FALSE))</f>
        <v/>
      </c>
      <c r="CG47" s="23">
        <v>2014</v>
      </c>
      <c r="CH47" s="24">
        <f>IF(CG47="","",VLOOKUP(CG47,ProgramIterations!$D:$E,2,FALSE))</f>
        <v>4</v>
      </c>
      <c r="CI47" s="23"/>
      <c r="CJ47" s="24" t="str">
        <f>IF(CI47="","",VLOOKUP(CI47,ProgramIterations!$D:$E,2,FALSE))</f>
        <v/>
      </c>
      <c r="CK47" s="23"/>
      <c r="CL47" s="24" t="str">
        <f>IF(CK47="","",VLOOKUP(CK47,ProgramIterations!$D:$E,2,FALSE))</f>
        <v/>
      </c>
      <c r="CM47" s="23"/>
      <c r="CN47" s="24" t="str">
        <f>IF(CM47="","",VLOOKUP(CM47,ProgramIterations!$D:$E,2,FALSE))</f>
        <v/>
      </c>
      <c r="CO47" s="23"/>
      <c r="CP47" s="24" t="str">
        <f>IF(CO47="","",VLOOKUP(CO47,ProgramIterations!$D:$E,2,FALSE))</f>
        <v/>
      </c>
      <c r="CQ47" s="23"/>
      <c r="CR47" s="24" t="str">
        <f>IF(CQ47="","",VLOOKUP(CQ47,ProgramIterations!$D:$E,2,FALSE))</f>
        <v/>
      </c>
      <c r="CS47" s="23"/>
      <c r="CT47" s="24" t="str">
        <f>IF(CS47="","",VLOOKUP(CS47,ProgramIterations!$D:$E,2,FALSE))</f>
        <v/>
      </c>
      <c r="CU47" s="23"/>
      <c r="CV47" s="24" t="str">
        <f>IF(CU47="","",VLOOKUP(CU47,ProgramIterations!$D:$E,2,FALSE))</f>
        <v/>
      </c>
      <c r="CW47" s="23"/>
      <c r="CX47" s="24" t="str">
        <f>IF(CW47="","",VLOOKUP(CW47,ProgramIterations!$D:$E,2,FALSE))</f>
        <v/>
      </c>
      <c r="CY47" s="23"/>
      <c r="CZ47" s="24" t="str">
        <f>IF(CY47="","",VLOOKUP(CY47,ProgramIterations!$D:$E,2,FALSE))</f>
        <v/>
      </c>
      <c r="DA47" s="23"/>
      <c r="DB47" s="24" t="str">
        <f>IF(DA47="","",VLOOKUP(DA47,ProgramIterations!$D:$E,2,FALSE))</f>
        <v/>
      </c>
      <c r="DC47" s="23"/>
      <c r="DD47" s="25" t="str">
        <f>IF(DC47="","",VLOOKUP(DC47,ProgramIterations!$D:$E,2,FALSE))</f>
        <v/>
      </c>
      <c r="DE47" s="64" t="str">
        <f>CONCATENATE("ALTER TABLE dbo.",LEFT(C47,FIND(".",C47)-1)," ADD ",RIGHT(C47,LEN(C47)-FIND(".",C47))," ",VLOOKUP(M47,DataTypes!$A$2:$F$12,6),IF(VLOOKUP(M47,DataTypes!$A$2:$F$12,3)=1,CONCATENATE("(",N47,",",O47,")"),"")," NULL")</f>
        <v>ALTER TABLE dbo.ChampMetricVisitInformation ADD CenterlineDepthProfileStdDev decimal(10,2) NULL</v>
      </c>
      <c r="DF47" s="56" t="e">
        <f>IF(A47 = "","",#REF! &amp; " SELECT MetricCalcTypeID = "&amp;A47&amp;", EngineID = "&amp;B47&amp;", Name='"&amp;C47&amp;"', DisplayGroupID = "&amp;D47&amp;", DisplayName='"&amp;E47&amp;"', DisplayNameShort = '"&amp;F47&amp;"', PropertyName = '"&amp;G47&amp;"', MethodID = "&amp;IF(H47="","NULL",H47)&amp; ", CalcGroupId = "&amp;IF(I47="","NULL",I47)&amp;", CalcGroupListItemID = " &amp;IF(K47="","NULL",K47)&amp;", Description = "&amp;IF(L47&lt;&gt;"NULL","'"&amp;SUBSTITUTE(L47,"'","''")&amp;"'","NULL")&amp;", DataTypeID = "&amp;M47&amp;",Precision = "&amp;N47&amp;", Scale = "&amp;O47&amp;", Length="&amp;P47&amp;", UOMID = "&amp;Q47&amp;", GlossaryTermID = "&amp;V47&amp;", DisplayOrderID = "&amp;W47&amp;", DomainValueListID = "&amp;AB47&amp;", WidthPixels = "&amp;AC47&amp;", IsDisplayable = "&amp;AD47&amp;", ShowGraphForWatershed= "&amp;AE47&amp;",ShowGraphForProgram="&amp;AF47&amp;",ShowGraphForVisit="&amp;AG47&amp;",IsPrivateInformation="&amp;AM47&amp;", IsCalculated="&amp;AN47&amp;",IsInternal="&amp;AO47&amp;", ExpectedValueMin = "&amp;IF(R47&lt;&gt;"",R47,"NULL")&amp;",  ExpectedValueMax = "&amp;IF(S47&lt;&gt;"",S47,"NULL")&amp;",  AcceptedValueMin = "&amp;IF(T47&lt;&gt;"",T47,"NULL")&amp;",   AcceptedValueMax  = "&amp;IF(U47&lt;&gt;"",U47,"NULL")&amp;", GraphAllowX="&amp;AH47&amp;", GraphAllowY="&amp;AI47&amp;", GraphAllowZ="&amp;AJ47&amp;", MapAllowSize="&amp;AK47&amp;", MapAllowColor = "&amp;AL47&amp;", RbtXpath = "&amp;IF(AP47&lt;&gt;"", "'"&amp;AP47&amp;"'", "NULL")&amp;", RbtIsRequired = "&amp;IF(AP47&lt;&gt;"", AQ47, "NULL")&amp;", MRMetric = "&amp;AR47&amp;
", Protocol1_ID = "&amp;IF(AS47="","NULL",#REF!)&amp;", Protocol1_IterationIDStart = "&amp;IF(AS47="","NULL",AT47)&amp;", Protocol1_IterationIDEnd = "&amp;IF(AU47="","NULL",AV47)&amp;
", Protocol2_ID = "&amp;IF(AW47="","NULL",#REF!)&amp;", Protocol2_IterationIDStart = "&amp;IF(AW47="","NULL",AX47)&amp;", Protocol2_IterationIDEnd = "&amp;IF(AY47="","NULL",AZ47)&amp;
", Protocol3_ID = "&amp;IF(BA47="","NULL",#REF!)&amp;", Protocol3_IterationIDStart = "&amp;IF(BA47="","NULL",BB47)&amp;", Protocol3_IterationIDEnd = "&amp;IF(BC47="","NULL",BD47)&amp;
", Protocol4_ID = "&amp;IF(BE47="","NULL",#REF!)&amp;", Protocol4_IterationIDStart = "&amp;IF(BE47="","NULL",BF47)&amp;", Protocol4_IterationIDEnd = "&amp;IF(BG47="","NULL",BH47)&amp;
", Protocol5_ID = "&amp;IF(BI47="","NULL",#REF!)&amp;", Protocol5_IterationIDStart = "&amp;IF(BI47="","NULL",BJ47)&amp;", Protocol5_IterationIDEnd = "&amp;IF(BK47="","NULL",BL47)&amp;
", Protocol6_ID = "&amp;IF(BM47="","NULL",#REF!)&amp;", Protocol6_IterationIDStart = "&amp;IF(BM47="","NULL",BN47)&amp;", Protocol6_IterationIDEnd = "&amp;IF(BO47="","NULL",BP47)&amp;
", Protocol7_ID = "&amp;IF(BQ47="","NULL",#REF!)&amp;", Protocol7_IterationIDStart = "&amp;IF(BQ47="","NULL",BR47)&amp;", Protocol7_IterationIDEnd = "&amp;IF(BS47="","NULL",BT47)&amp;
", Protocol8_ID = "&amp;IF(BU47="","NULL",#REF!)&amp;", Protocol8_IterationIDStart = "&amp;IF(BU47="","NULL",BV47)&amp;", Protocol8_IterationIDEnd = "&amp;IF(BW47="","NULL",BX47)&amp;
", Protocol9_ID = "&amp;IF(BY47="","NULL",#REF!)&amp;", Protocol9_IterationIDStart = "&amp;IF(BY47="","NULL",BZ47)&amp;", Protocol9_IterationIDEnd = "&amp;IF(CA47="","NULL",CB47)&amp;
", Protocol10_ID = "&amp;IF(CC47="","NULL",#REF!)&amp;", Protocol10_IterationIDStart = "&amp;IF(CC47="","NULL",CD47)&amp;", Protocol10_IterationIDEnd = "&amp;IF(CE47="","NULL",CF47)&amp;
", Protocol11_ID = "&amp;IF(CG47="","NULL",#REF!)&amp;", Protocol11_IterationIDStart = "&amp;IF(CG47="","NULL",CH47)&amp;", Protocol11_IterationIDEnd = "&amp;IF(CI47="","NULL",CJ47)&amp;
", Protocol12_ID = "&amp;IF(CK47="","NULL",#REF!)&amp;", Protocol12_IterationIDStart = "&amp;IF(CK47="","NULL",CL47)&amp;", Protocol12_IterationIDEnd = "&amp;IF(CM47="","NULL",CN47)&amp;
", Protocol13_ID = "&amp;IF(CO47="","NULL",#REF!)&amp;", Protocol13_IterationIDStart = "&amp;IF(CO47="","NULL",CP47)&amp;", Protocol13_IterationIDEnd = "&amp;IF(CQ47="","NULL",CR47)&amp;
", Protocol14_ID = "&amp;IF(CS47="","NULL",#REF!)&amp;", Protocol14_IterationIDStart = "&amp;IF(CS47="","NULL",CT47)&amp;", Protocol14_IterationIDEnd = "&amp;IF(CU47="","NULL",CV47)&amp;
", Protocol15_ID = "&amp;IF(CW47="","NULL",#REF!)&amp;", Protocol15_IterationIDStart = "&amp;IF(CW47="","NULL",CX47)&amp;", Protocol15_IterationIDEnd = "&amp;IF(CY47="","NULL",CZ47)&amp;
", Protocol16_ID = "&amp;IF(DA47="","NULL",#REF!)&amp;", Protocol16_IterationIDStart = "&amp;IF(DA47="","NULL",DB47)&amp;", Protocol16_IterationIDEnd = "&amp;IF(DC47="","NULL",DD47))</f>
        <v>#REF!</v>
      </c>
    </row>
    <row r="48" spans="1:110" hidden="1" x14ac:dyDescent="0.4">
      <c r="A48" s="18">
        <v>343</v>
      </c>
      <c r="B48" s="18">
        <v>1</v>
      </c>
      <c r="C48" s="34" t="s">
        <v>431</v>
      </c>
      <c r="D48" s="18">
        <v>1</v>
      </c>
      <c r="E48" s="74" t="s">
        <v>441</v>
      </c>
      <c r="F48" s="9" t="s">
        <v>1026</v>
      </c>
      <c r="G48" s="9" t="s">
        <v>437</v>
      </c>
      <c r="I48" s="44"/>
      <c r="J48" s="47" t="str">
        <f>IF(I48="","",VLOOKUP(I48,MetricCalcGroups!A:D,3, FALSE))</f>
        <v/>
      </c>
      <c r="L48" s="9" t="s">
        <v>78</v>
      </c>
      <c r="M48" s="18">
        <v>3</v>
      </c>
      <c r="N48" s="18">
        <v>12</v>
      </c>
      <c r="O48" s="18">
        <v>4</v>
      </c>
      <c r="P48" s="18" t="s">
        <v>78</v>
      </c>
      <c r="Q48" s="18">
        <v>19</v>
      </c>
      <c r="R48" s="75">
        <v>0</v>
      </c>
      <c r="S48" s="75">
        <v>1.5</v>
      </c>
      <c r="T48" s="18">
        <v>0</v>
      </c>
      <c r="U48" s="18">
        <v>4</v>
      </c>
      <c r="V48" s="78">
        <v>101</v>
      </c>
      <c r="W48" s="18">
        <v>370</v>
      </c>
      <c r="X48" s="15">
        <v>2011</v>
      </c>
      <c r="Y48" s="16">
        <f>IF(X48&lt;&gt;"",VLOOKUP(X48,ProgramIterations!D:E,2,FALSE),"NULL")</f>
        <v>1</v>
      </c>
      <c r="Z48" s="15"/>
      <c r="AA48" s="16" t="str">
        <f>IF(Z48&lt;&gt;"",VLOOKUP(Z48,ProgramIterations!D:E,2,FALSE),"NULL")</f>
        <v>NULL</v>
      </c>
      <c r="AB48" s="9" t="s">
        <v>78</v>
      </c>
      <c r="AC48" s="9">
        <v>75</v>
      </c>
      <c r="AD48" s="36">
        <v>0</v>
      </c>
      <c r="AE48" s="9">
        <v>0</v>
      </c>
      <c r="AF48" s="9">
        <v>0</v>
      </c>
      <c r="AG48" s="49">
        <v>0</v>
      </c>
      <c r="AH48" s="17">
        <v>0</v>
      </c>
      <c r="AI48" s="17">
        <f t="shared" si="7"/>
        <v>0</v>
      </c>
      <c r="AJ48" s="18">
        <v>0</v>
      </c>
      <c r="AK48" s="17">
        <f t="shared" si="5"/>
        <v>0</v>
      </c>
      <c r="AL48" s="17">
        <f t="shared" si="6"/>
        <v>0</v>
      </c>
      <c r="AM48" s="18">
        <v>0</v>
      </c>
      <c r="AN48" s="18">
        <v>0</v>
      </c>
      <c r="AO48" s="37">
        <v>0</v>
      </c>
      <c r="AP48" s="40"/>
      <c r="AQ48" s="37">
        <v>0</v>
      </c>
      <c r="AR48" s="49">
        <v>0</v>
      </c>
      <c r="AS48" s="23">
        <v>2011</v>
      </c>
      <c r="AT48" s="24">
        <f>IF(AS48="","",VLOOKUP(AS48,ProgramIterations!$D:$E,2,FALSE))</f>
        <v>1</v>
      </c>
      <c r="AU48" s="23"/>
      <c r="AV48" s="24" t="str">
        <f>IF(AU48="","",VLOOKUP(AU48,ProgramIterations!$D:$E,2,FALSE))</f>
        <v/>
      </c>
      <c r="AW48" s="23">
        <v>2012</v>
      </c>
      <c r="AX48" s="24">
        <f>IF(AW48="","",VLOOKUP(AW48,ProgramIterations!$D:$E,2,FALSE))</f>
        <v>2</v>
      </c>
      <c r="AY48" s="23"/>
      <c r="AZ48" s="24" t="str">
        <f>IF(AY48="","",VLOOKUP(AY48,ProgramIterations!$D:$E,2,FALSE))</f>
        <v/>
      </c>
      <c r="BA48" s="23">
        <v>2013</v>
      </c>
      <c r="BB48" s="24">
        <f>IF(BA48="","",VLOOKUP(BA48,ProgramIterations!$D:$E,2,FALSE))</f>
        <v>3</v>
      </c>
      <c r="BC48" s="23"/>
      <c r="BD48" s="24" t="str">
        <f>IF(BC48="","",VLOOKUP(BC48,ProgramIterations!$D:$E,2,FALSE))</f>
        <v/>
      </c>
      <c r="BE48" s="23">
        <v>2014</v>
      </c>
      <c r="BF48" s="24">
        <f>IF(BE48="","",VLOOKUP(BE48,ProgramIterations!$D:$E,2,FALSE))</f>
        <v>4</v>
      </c>
      <c r="BG48" s="23"/>
      <c r="BH48" s="24" t="str">
        <f>IF(BG48="","",VLOOKUP(BG48,ProgramIterations!$D:$E,2,FALSE))</f>
        <v/>
      </c>
      <c r="BI48" s="23">
        <v>2014</v>
      </c>
      <c r="BJ48" s="24">
        <f>IF(BI48="","",VLOOKUP(BI48,ProgramIterations!$D:$E,2,FALSE))</f>
        <v>4</v>
      </c>
      <c r="BK48" s="23"/>
      <c r="BL48" s="24" t="str">
        <f>IF(BK48="","",VLOOKUP(BK48,ProgramIterations!$D:$E,2,FALSE))</f>
        <v/>
      </c>
      <c r="BM48" s="23"/>
      <c r="BN48" s="24" t="str">
        <f>IF(BM48="","",VLOOKUP(BM48,ProgramIterations!$D:$E,2,FALSE))</f>
        <v/>
      </c>
      <c r="BO48" s="23"/>
      <c r="BP48" s="24" t="str">
        <f>IF(BO48="","",VLOOKUP(BO48,ProgramIterations!$D:$E,2,FALSE))</f>
        <v/>
      </c>
      <c r="BQ48" s="23"/>
      <c r="BR48" s="24" t="str">
        <f>IF(BQ48="","",VLOOKUP(BQ48,ProgramIterations!$D:$E,2,FALSE))</f>
        <v/>
      </c>
      <c r="BS48" s="23"/>
      <c r="BT48" s="24" t="str">
        <f>IF(BS48="","",VLOOKUP(BS48,ProgramIterations!$D:$E,2,FALSE))</f>
        <v/>
      </c>
      <c r="BU48" s="23"/>
      <c r="BV48" s="24" t="str">
        <f>IF(BU48="","",VLOOKUP(BU48,ProgramIterations!$D:$E,2,FALSE))</f>
        <v/>
      </c>
      <c r="BW48" s="23"/>
      <c r="BX48" s="24" t="str">
        <f>IF(BW48="","",VLOOKUP(BW48,ProgramIterations!$D:$E,2,FALSE))</f>
        <v/>
      </c>
      <c r="BY48" s="23">
        <v>2014</v>
      </c>
      <c r="BZ48" s="24">
        <f>IF(BY48="","",VLOOKUP(BY48,ProgramIterations!$D:$E,2,FALSE))</f>
        <v>4</v>
      </c>
      <c r="CA48" s="23"/>
      <c r="CB48" s="24" t="str">
        <f>IF(CA48="","",VLOOKUP(CA48,ProgramIterations!$D:$E,2,FALSE))</f>
        <v/>
      </c>
      <c r="CC48" s="23">
        <v>2014</v>
      </c>
      <c r="CD48" s="24">
        <f>IF(CC48="","",VLOOKUP(CC48,ProgramIterations!$D:$E,2,FALSE))</f>
        <v>4</v>
      </c>
      <c r="CE48" s="23"/>
      <c r="CF48" s="24" t="str">
        <f>IF(CE48="","",VLOOKUP(CE48,ProgramIterations!$D:$E,2,FALSE))</f>
        <v/>
      </c>
      <c r="CG48" s="23">
        <v>2014</v>
      </c>
      <c r="CH48" s="24">
        <f>IF(CG48="","",VLOOKUP(CG48,ProgramIterations!$D:$E,2,FALSE))</f>
        <v>4</v>
      </c>
      <c r="CI48" s="23"/>
      <c r="CJ48" s="24" t="str">
        <f>IF(CI48="","",VLOOKUP(CI48,ProgramIterations!$D:$E,2,FALSE))</f>
        <v/>
      </c>
      <c r="CK48" s="23"/>
      <c r="CL48" s="24" t="str">
        <f>IF(CK48="","",VLOOKUP(CK48,ProgramIterations!$D:$E,2,FALSE))</f>
        <v/>
      </c>
      <c r="CM48" s="23"/>
      <c r="CN48" s="24" t="str">
        <f>IF(CM48="","",VLOOKUP(CM48,ProgramIterations!$D:$E,2,FALSE))</f>
        <v/>
      </c>
      <c r="CO48" s="23"/>
      <c r="CP48" s="24" t="str">
        <f>IF(CO48="","",VLOOKUP(CO48,ProgramIterations!$D:$E,2,FALSE))</f>
        <v/>
      </c>
      <c r="CQ48" s="23"/>
      <c r="CR48" s="24" t="str">
        <f>IF(CQ48="","",VLOOKUP(CQ48,ProgramIterations!$D:$E,2,FALSE))</f>
        <v/>
      </c>
      <c r="CS48" s="23"/>
      <c r="CT48" s="24" t="str">
        <f>IF(CS48="","",VLOOKUP(CS48,ProgramIterations!$D:$E,2,FALSE))</f>
        <v/>
      </c>
      <c r="CU48" s="23"/>
      <c r="CV48" s="24" t="str">
        <f>IF(CU48="","",VLOOKUP(CU48,ProgramIterations!$D:$E,2,FALSE))</f>
        <v/>
      </c>
      <c r="CW48" s="23"/>
      <c r="CX48" s="24" t="str">
        <f>IF(CW48="","",VLOOKUP(CW48,ProgramIterations!$D:$E,2,FALSE))</f>
        <v/>
      </c>
      <c r="CY48" s="23"/>
      <c r="CZ48" s="24" t="str">
        <f>IF(CY48="","",VLOOKUP(CY48,ProgramIterations!$D:$E,2,FALSE))</f>
        <v/>
      </c>
      <c r="DA48" s="23"/>
      <c r="DB48" s="24" t="str">
        <f>IF(DA48="","",VLOOKUP(DA48,ProgramIterations!$D:$E,2,FALSE))</f>
        <v/>
      </c>
      <c r="DC48" s="23"/>
      <c r="DD48" s="25" t="str">
        <f>IF(DC48="","",VLOOKUP(DC48,ProgramIterations!$D:$E,2,FALSE))</f>
        <v/>
      </c>
      <c r="DE48" s="64" t="str">
        <f>CONCATENATE("ALTER TABLE dbo.",LEFT(C48,FIND(".",C48)-1)," ADD ",RIGHT(C48,LEN(C48)-FIND(".",C48))," ",VLOOKUP(M48,DataTypes!$A$2:$F$12,6),IF(VLOOKUP(M48,DataTypes!$A$2:$F$12,3)=1,CONCATENATE("(",N48,",",O48,")"),"")," NULL")</f>
        <v>ALTER TABLE dbo.ChampMetricVisitInformation ADD CenterlineDepthProfileCoefficientOfVariation decimal(12,4) NULL</v>
      </c>
      <c r="DF48" s="56" t="e">
        <f>IF(A48 = "","",#REF! &amp; " SELECT MetricCalcTypeID = "&amp;A48&amp;", EngineID = "&amp;B48&amp;", Name='"&amp;C48&amp;"', DisplayGroupID = "&amp;D48&amp;", DisplayName='"&amp;E48&amp;"', DisplayNameShort = '"&amp;F48&amp;"', PropertyName = '"&amp;G48&amp;"', MethodID = "&amp;IF(H48="","NULL",H48)&amp; ", CalcGroupId = "&amp;IF(I48="","NULL",I48)&amp;", CalcGroupListItemID = " &amp;IF(K48="","NULL",K48)&amp;", Description = "&amp;IF(L48&lt;&gt;"NULL","'"&amp;SUBSTITUTE(L48,"'","''")&amp;"'","NULL")&amp;", DataTypeID = "&amp;M48&amp;",Precision = "&amp;N48&amp;", Scale = "&amp;O48&amp;", Length="&amp;P48&amp;", UOMID = "&amp;Q48&amp;", GlossaryTermID = "&amp;V48&amp;", DisplayOrderID = "&amp;W48&amp;", DomainValueListID = "&amp;AB48&amp;", WidthPixels = "&amp;AC48&amp;", IsDisplayable = "&amp;AD48&amp;", ShowGraphForWatershed= "&amp;AE48&amp;",ShowGraphForProgram="&amp;AF48&amp;",ShowGraphForVisit="&amp;AG48&amp;",IsPrivateInformation="&amp;AM48&amp;", IsCalculated="&amp;AN48&amp;",IsInternal="&amp;AO48&amp;", ExpectedValueMin = "&amp;IF(R48&lt;&gt;"",R48,"NULL")&amp;",  ExpectedValueMax = "&amp;IF(S48&lt;&gt;"",S48,"NULL")&amp;",  AcceptedValueMin = "&amp;IF(T48&lt;&gt;"",T48,"NULL")&amp;",   AcceptedValueMax  = "&amp;IF(U48&lt;&gt;"",U48,"NULL")&amp;", GraphAllowX="&amp;AH48&amp;", GraphAllowY="&amp;AI48&amp;", GraphAllowZ="&amp;AJ48&amp;", MapAllowSize="&amp;AK48&amp;", MapAllowColor = "&amp;AL48&amp;", RbtXpath = "&amp;IF(AP48&lt;&gt;"", "'"&amp;AP48&amp;"'", "NULL")&amp;", RbtIsRequired = "&amp;IF(AP48&lt;&gt;"", AQ48, "NULL")&amp;", MRMetric = "&amp;AR48&amp;
", Protocol1_ID = "&amp;IF(AS48="","NULL",#REF!)&amp;", Protocol1_IterationIDStart = "&amp;IF(AS48="","NULL",AT48)&amp;", Protocol1_IterationIDEnd = "&amp;IF(AU48="","NULL",AV48)&amp;
", Protocol2_ID = "&amp;IF(AW48="","NULL",#REF!)&amp;", Protocol2_IterationIDStart = "&amp;IF(AW48="","NULL",AX48)&amp;", Protocol2_IterationIDEnd = "&amp;IF(AY48="","NULL",AZ48)&amp;
", Protocol3_ID = "&amp;IF(BA48="","NULL",#REF!)&amp;", Protocol3_IterationIDStart = "&amp;IF(BA48="","NULL",BB48)&amp;", Protocol3_IterationIDEnd = "&amp;IF(BC48="","NULL",BD48)&amp;
", Protocol4_ID = "&amp;IF(BE48="","NULL",#REF!)&amp;", Protocol4_IterationIDStart = "&amp;IF(BE48="","NULL",BF48)&amp;", Protocol4_IterationIDEnd = "&amp;IF(BG48="","NULL",BH48)&amp;
", Protocol5_ID = "&amp;IF(BI48="","NULL",#REF!)&amp;", Protocol5_IterationIDStart = "&amp;IF(BI48="","NULL",BJ48)&amp;", Protocol5_IterationIDEnd = "&amp;IF(BK48="","NULL",BL48)&amp;
", Protocol6_ID = "&amp;IF(BM48="","NULL",#REF!)&amp;", Protocol6_IterationIDStart = "&amp;IF(BM48="","NULL",BN48)&amp;", Protocol6_IterationIDEnd = "&amp;IF(BO48="","NULL",BP48)&amp;
", Protocol7_ID = "&amp;IF(BQ48="","NULL",#REF!)&amp;", Protocol7_IterationIDStart = "&amp;IF(BQ48="","NULL",BR48)&amp;", Protocol7_IterationIDEnd = "&amp;IF(BS48="","NULL",BT48)&amp;
", Protocol8_ID = "&amp;IF(BU48="","NULL",#REF!)&amp;", Protocol8_IterationIDStart = "&amp;IF(BU48="","NULL",BV48)&amp;", Protocol8_IterationIDEnd = "&amp;IF(BW48="","NULL",BX48)&amp;
", Protocol9_ID = "&amp;IF(BY48="","NULL",#REF!)&amp;", Protocol9_IterationIDStart = "&amp;IF(BY48="","NULL",BZ48)&amp;", Protocol9_IterationIDEnd = "&amp;IF(CA48="","NULL",CB48)&amp;
", Protocol10_ID = "&amp;IF(CC48="","NULL",#REF!)&amp;", Protocol10_IterationIDStart = "&amp;IF(CC48="","NULL",CD48)&amp;", Protocol10_IterationIDEnd = "&amp;IF(CE48="","NULL",CF48)&amp;
", Protocol11_ID = "&amp;IF(CG48="","NULL",#REF!)&amp;", Protocol11_IterationIDStart = "&amp;IF(CG48="","NULL",CH48)&amp;", Protocol11_IterationIDEnd = "&amp;IF(CI48="","NULL",CJ48)&amp;
", Protocol12_ID = "&amp;IF(CK48="","NULL",#REF!)&amp;", Protocol12_IterationIDStart = "&amp;IF(CK48="","NULL",CL48)&amp;", Protocol12_IterationIDEnd = "&amp;IF(CM48="","NULL",CN48)&amp;
", Protocol13_ID = "&amp;IF(CO48="","NULL",#REF!)&amp;", Protocol13_IterationIDStart = "&amp;IF(CO48="","NULL",CP48)&amp;", Protocol13_IterationIDEnd = "&amp;IF(CQ48="","NULL",CR48)&amp;
", Protocol14_ID = "&amp;IF(CS48="","NULL",#REF!)&amp;", Protocol14_IterationIDStart = "&amp;IF(CS48="","NULL",CT48)&amp;", Protocol14_IterationIDEnd = "&amp;IF(CU48="","NULL",CV48)&amp;
", Protocol15_ID = "&amp;IF(CW48="","NULL",#REF!)&amp;", Protocol15_IterationIDStart = "&amp;IF(CW48="","NULL",CX48)&amp;", Protocol15_IterationIDEnd = "&amp;IF(CY48="","NULL",CZ48)&amp;
", Protocol16_ID = "&amp;IF(DA48="","NULL",#REF!)&amp;", Protocol16_IterationIDStart = "&amp;IF(DA48="","NULL",DB48)&amp;", Protocol16_IterationIDEnd = "&amp;IF(DC48="","NULL",DD48))</f>
        <v>#REF!</v>
      </c>
    </row>
    <row r="49" spans="1:110" hidden="1" x14ac:dyDescent="0.4">
      <c r="A49" s="18">
        <v>20</v>
      </c>
      <c r="B49" s="18">
        <v>1</v>
      </c>
      <c r="C49" s="34" t="s">
        <v>66</v>
      </c>
      <c r="D49" s="18">
        <v>1</v>
      </c>
      <c r="E49" s="74" t="s">
        <v>842</v>
      </c>
      <c r="F49" s="74" t="s">
        <v>843</v>
      </c>
      <c r="G49" s="9" t="s">
        <v>17</v>
      </c>
      <c r="I49" s="44"/>
      <c r="J49" s="47" t="str">
        <f>IF(I49="","",VLOOKUP(I49,MetricCalcGroups!A:D,3, FALSE))</f>
        <v/>
      </c>
      <c r="L49" s="9" t="s">
        <v>78</v>
      </c>
      <c r="M49" s="18">
        <v>3</v>
      </c>
      <c r="N49" s="18">
        <v>10</v>
      </c>
      <c r="O49" s="18">
        <v>2</v>
      </c>
      <c r="P49" s="18" t="s">
        <v>78</v>
      </c>
      <c r="Q49" s="18">
        <v>1</v>
      </c>
      <c r="R49" s="75">
        <v>0</v>
      </c>
      <c r="S49" s="75" t="s">
        <v>775</v>
      </c>
      <c r="T49" s="75"/>
      <c r="U49" s="75"/>
      <c r="V49" s="78" t="s">
        <v>78</v>
      </c>
      <c r="W49" s="18">
        <v>380</v>
      </c>
      <c r="X49" s="15">
        <v>2011</v>
      </c>
      <c r="Y49" s="16">
        <f>IF(X49&lt;&gt;"",VLOOKUP(X49,ProgramIterations!D:E,2,FALSE),"NULL")</f>
        <v>1</v>
      </c>
      <c r="Z49" s="15"/>
      <c r="AA49" s="16" t="str">
        <f>IF(Z49&lt;&gt;"",VLOOKUP(Z49,ProgramIterations!D:E,2,FALSE),"NULL")</f>
        <v>NULL</v>
      </c>
      <c r="AB49" s="9" t="s">
        <v>78</v>
      </c>
      <c r="AC49" s="9">
        <v>75</v>
      </c>
      <c r="AD49" s="36">
        <v>0</v>
      </c>
      <c r="AE49" s="9">
        <v>0</v>
      </c>
      <c r="AF49" s="9">
        <v>0</v>
      </c>
      <c r="AG49" s="49">
        <v>0</v>
      </c>
      <c r="AH49" s="52">
        <v>0</v>
      </c>
      <c r="AI49" s="17">
        <f t="shared" si="7"/>
        <v>0</v>
      </c>
      <c r="AJ49" s="18">
        <v>0</v>
      </c>
      <c r="AK49" s="17">
        <f t="shared" si="5"/>
        <v>0</v>
      </c>
      <c r="AL49" s="17">
        <f t="shared" si="6"/>
        <v>0</v>
      </c>
      <c r="AM49" s="18">
        <v>0</v>
      </c>
      <c r="AN49" s="18">
        <v>0</v>
      </c>
      <c r="AO49" s="74">
        <v>0</v>
      </c>
      <c r="AP49" s="74"/>
      <c r="AQ49" s="37">
        <v>0</v>
      </c>
      <c r="AR49" s="49">
        <v>0</v>
      </c>
      <c r="AS49" s="23">
        <v>2011</v>
      </c>
      <c r="AT49" s="24">
        <f>IF(AS49="","",VLOOKUP(AS49,ProgramIterations!$D:$E,2,FALSE))</f>
        <v>1</v>
      </c>
      <c r="AU49" s="23"/>
      <c r="AV49" s="24" t="str">
        <f>IF(AU49="","",VLOOKUP(AU49,ProgramIterations!$D:$E,2,FALSE))</f>
        <v/>
      </c>
      <c r="AW49" s="23">
        <v>2012</v>
      </c>
      <c r="AX49" s="24">
        <f>IF(AW49="","",VLOOKUP(AW49,ProgramIterations!$D:$E,2,FALSE))</f>
        <v>2</v>
      </c>
      <c r="AY49" s="23"/>
      <c r="AZ49" s="24" t="str">
        <f>IF(AY49="","",VLOOKUP(AY49,ProgramIterations!$D:$E,2,FALSE))</f>
        <v/>
      </c>
      <c r="BA49" s="23">
        <v>2013</v>
      </c>
      <c r="BB49" s="24">
        <f>IF(BA49="","",VLOOKUP(BA49,ProgramIterations!$D:$E,2,FALSE))</f>
        <v>3</v>
      </c>
      <c r="BC49" s="23"/>
      <c r="BD49" s="24" t="str">
        <f>IF(BC49="","",VLOOKUP(BC49,ProgramIterations!$D:$E,2,FALSE))</f>
        <v/>
      </c>
      <c r="BE49" s="23">
        <v>2014</v>
      </c>
      <c r="BF49" s="24">
        <f>IF(BE49="","",VLOOKUP(BE49,ProgramIterations!$D:$E,2,FALSE))</f>
        <v>4</v>
      </c>
      <c r="BG49" s="23"/>
      <c r="BH49" s="24" t="str">
        <f>IF(BG49="","",VLOOKUP(BG49,ProgramIterations!$D:$E,2,FALSE))</f>
        <v/>
      </c>
      <c r="BI49" s="23">
        <v>2014</v>
      </c>
      <c r="BJ49" s="24">
        <f>IF(BI49="","",VLOOKUP(BI49,ProgramIterations!$D:$E,2,FALSE))</f>
        <v>4</v>
      </c>
      <c r="BK49" s="23"/>
      <c r="BL49" s="24" t="str">
        <f>IF(BK49="","",VLOOKUP(BK49,ProgramIterations!$D:$E,2,FALSE))</f>
        <v/>
      </c>
      <c r="BM49" s="23"/>
      <c r="BN49" s="24" t="str">
        <f>IF(BM49="","",VLOOKUP(BM49,ProgramIterations!$D:$E,2,FALSE))</f>
        <v/>
      </c>
      <c r="BO49" s="23"/>
      <c r="BP49" s="24" t="str">
        <f>IF(BO49="","",VLOOKUP(BO49,ProgramIterations!$D:$E,2,FALSE))</f>
        <v/>
      </c>
      <c r="BQ49" s="23"/>
      <c r="BR49" s="24" t="str">
        <f>IF(BQ49="","",VLOOKUP(BQ49,ProgramIterations!$D:$E,2,FALSE))</f>
        <v/>
      </c>
      <c r="BS49" s="23"/>
      <c r="BT49" s="24" t="str">
        <f>IF(BS49="","",VLOOKUP(BS49,ProgramIterations!$D:$E,2,FALSE))</f>
        <v/>
      </c>
      <c r="BU49" s="23"/>
      <c r="BV49" s="24" t="str">
        <f>IF(BU49="","",VLOOKUP(BU49,ProgramIterations!$D:$E,2,FALSE))</f>
        <v/>
      </c>
      <c r="BW49" s="23"/>
      <c r="BX49" s="24" t="str">
        <f>IF(BW49="","",VLOOKUP(BW49,ProgramIterations!$D:$E,2,FALSE))</f>
        <v/>
      </c>
      <c r="BY49" s="23">
        <v>2014</v>
      </c>
      <c r="BZ49" s="24">
        <f>IF(BY49="","",VLOOKUP(BY49,ProgramIterations!$D:$E,2,FALSE))</f>
        <v>4</v>
      </c>
      <c r="CA49" s="23"/>
      <c r="CB49" s="24" t="str">
        <f>IF(CA49="","",VLOOKUP(CA49,ProgramIterations!$D:$E,2,FALSE))</f>
        <v/>
      </c>
      <c r="CC49" s="23">
        <v>2014</v>
      </c>
      <c r="CD49" s="24">
        <f>IF(CC49="","",VLOOKUP(CC49,ProgramIterations!$D:$E,2,FALSE))</f>
        <v>4</v>
      </c>
      <c r="CE49" s="23"/>
      <c r="CF49" s="24" t="str">
        <f>IF(CE49="","",VLOOKUP(CE49,ProgramIterations!$D:$E,2,FALSE))</f>
        <v/>
      </c>
      <c r="CG49" s="23">
        <v>2014</v>
      </c>
      <c r="CH49" s="24">
        <f>IF(CG49="","",VLOOKUP(CG49,ProgramIterations!$D:$E,2,FALSE))</f>
        <v>4</v>
      </c>
      <c r="CI49" s="23"/>
      <c r="CJ49" s="24" t="str">
        <f>IF(CI49="","",VLOOKUP(CI49,ProgramIterations!$D:$E,2,FALSE))</f>
        <v/>
      </c>
      <c r="CK49" s="23"/>
      <c r="CL49" s="24" t="str">
        <f>IF(CK49="","",VLOOKUP(CK49,ProgramIterations!$D:$E,2,FALSE))</f>
        <v/>
      </c>
      <c r="CM49" s="23"/>
      <c r="CN49" s="24" t="str">
        <f>IF(CM49="","",VLOOKUP(CM49,ProgramIterations!$D:$E,2,FALSE))</f>
        <v/>
      </c>
      <c r="CO49" s="23"/>
      <c r="CP49" s="24" t="str">
        <f>IF(CO49="","",VLOOKUP(CO49,ProgramIterations!$D:$E,2,FALSE))</f>
        <v/>
      </c>
      <c r="CQ49" s="23"/>
      <c r="CR49" s="24" t="str">
        <f>IF(CQ49="","",VLOOKUP(CQ49,ProgramIterations!$D:$E,2,FALSE))</f>
        <v/>
      </c>
      <c r="CS49" s="23"/>
      <c r="CT49" s="24" t="str">
        <f>IF(CS49="","",VLOOKUP(CS49,ProgramIterations!$D:$E,2,FALSE))</f>
        <v/>
      </c>
      <c r="CU49" s="23"/>
      <c r="CV49" s="24" t="str">
        <f>IF(CU49="","",VLOOKUP(CU49,ProgramIterations!$D:$E,2,FALSE))</f>
        <v/>
      </c>
      <c r="CW49" s="23"/>
      <c r="CX49" s="24" t="str">
        <f>IF(CW49="","",VLOOKUP(CW49,ProgramIterations!$D:$E,2,FALSE))</f>
        <v/>
      </c>
      <c r="CY49" s="23"/>
      <c r="CZ49" s="24" t="str">
        <f>IF(CY49="","",VLOOKUP(CY49,ProgramIterations!$D:$E,2,FALSE))</f>
        <v/>
      </c>
      <c r="DA49" s="23"/>
      <c r="DB49" s="24" t="str">
        <f>IF(DA49="","",VLOOKUP(DA49,ProgramIterations!$D:$E,2,FALSE))</f>
        <v/>
      </c>
      <c r="DC49" s="23"/>
      <c r="DD49" s="25" t="str">
        <f>IF(DC49="","",VLOOKUP(DC49,ProgramIterations!$D:$E,2,FALSE))</f>
        <v/>
      </c>
      <c r="DE49" s="64" t="str">
        <f>CONCATENATE("ALTER TABLE dbo.",LEFT(C49,FIND(".",C49)-1)," ADD ",RIGHT(C49,LEN(C49)-FIND(".",C49))," ",VLOOKUP(M49,DataTypes!$A$2:$F$12,6),IF(VLOOKUP(M49,DataTypes!$A$2:$F$12,3)=1,CONCATENATE("(",N49,",",O49,")"),"")," NULL")</f>
        <v>ALTER TABLE dbo.ChampMetricVisitInformation ADD BankfullWidthProfileMean decimal(10,2) NULL</v>
      </c>
      <c r="DF49" s="56" t="e">
        <f>IF(A49 = "","",#REF! &amp; " SELECT MetricCalcTypeID = "&amp;A49&amp;", EngineID = "&amp;B49&amp;", Name='"&amp;C49&amp;"', DisplayGroupID = "&amp;D49&amp;", DisplayName='"&amp;E49&amp;"', DisplayNameShort = '"&amp;F49&amp;"', PropertyName = '"&amp;G49&amp;"', MethodID = "&amp;IF(H49="","NULL",H49)&amp; ", CalcGroupId = "&amp;IF(I49="","NULL",I49)&amp;", CalcGroupListItemID = " &amp;IF(K49="","NULL",K49)&amp;", Description = "&amp;IF(L49&lt;&gt;"NULL","'"&amp;SUBSTITUTE(L49,"'","''")&amp;"'","NULL")&amp;", DataTypeID = "&amp;M49&amp;",Precision = "&amp;N49&amp;", Scale = "&amp;O49&amp;", Length="&amp;P49&amp;", UOMID = "&amp;Q49&amp;", GlossaryTermID = "&amp;V49&amp;", DisplayOrderID = "&amp;W49&amp;", DomainValueListID = "&amp;AB49&amp;", WidthPixels = "&amp;AC49&amp;", IsDisplayable = "&amp;AD49&amp;", ShowGraphForWatershed= "&amp;AE49&amp;",ShowGraphForProgram="&amp;AF49&amp;",ShowGraphForVisit="&amp;AG49&amp;",IsPrivateInformation="&amp;AM49&amp;", IsCalculated="&amp;AN49&amp;",IsInternal="&amp;AO49&amp;", ExpectedValueMin = "&amp;IF(R49&lt;&gt;"",R49,"NULL")&amp;",  ExpectedValueMax = "&amp;IF(S49&lt;&gt;"",S49,"NULL")&amp;",  AcceptedValueMin = "&amp;IF(T49&lt;&gt;"",T49,"NULL")&amp;",   AcceptedValueMax  = "&amp;IF(U49&lt;&gt;"",U49,"NULL")&amp;", GraphAllowX="&amp;AH49&amp;", GraphAllowY="&amp;AI49&amp;", GraphAllowZ="&amp;AJ49&amp;", MapAllowSize="&amp;AK49&amp;", MapAllowColor = "&amp;AL49&amp;", RbtXpath = "&amp;IF(AP49&lt;&gt;"", "'"&amp;AP49&amp;"'", "NULL")&amp;", RbtIsRequired = "&amp;IF(AP49&lt;&gt;"", AQ49, "NULL")&amp;", MRMetric = "&amp;AR49&amp;
", Protocol1_ID = "&amp;IF(AS49="","NULL",#REF!)&amp;", Protocol1_IterationIDStart = "&amp;IF(AS49="","NULL",AT49)&amp;", Protocol1_IterationIDEnd = "&amp;IF(AU49="","NULL",AV49)&amp;
", Protocol2_ID = "&amp;IF(AW49="","NULL",#REF!)&amp;", Protocol2_IterationIDStart = "&amp;IF(AW49="","NULL",AX49)&amp;", Protocol2_IterationIDEnd = "&amp;IF(AY49="","NULL",AZ49)&amp;
", Protocol3_ID = "&amp;IF(BA49="","NULL",#REF!)&amp;", Protocol3_IterationIDStart = "&amp;IF(BA49="","NULL",BB49)&amp;", Protocol3_IterationIDEnd = "&amp;IF(BC49="","NULL",BD49)&amp;
", Protocol4_ID = "&amp;IF(BE49="","NULL",#REF!)&amp;", Protocol4_IterationIDStart = "&amp;IF(BE49="","NULL",BF49)&amp;", Protocol4_IterationIDEnd = "&amp;IF(BG49="","NULL",BH49)&amp;
", Protocol5_ID = "&amp;IF(BI49="","NULL",#REF!)&amp;", Protocol5_IterationIDStart = "&amp;IF(BI49="","NULL",BJ49)&amp;", Protocol5_IterationIDEnd = "&amp;IF(BK49="","NULL",BL49)&amp;
", Protocol6_ID = "&amp;IF(BM49="","NULL",#REF!)&amp;", Protocol6_IterationIDStart = "&amp;IF(BM49="","NULL",BN49)&amp;", Protocol6_IterationIDEnd = "&amp;IF(BO49="","NULL",BP49)&amp;
", Protocol7_ID = "&amp;IF(BQ49="","NULL",#REF!)&amp;", Protocol7_IterationIDStart = "&amp;IF(BQ49="","NULL",BR49)&amp;", Protocol7_IterationIDEnd = "&amp;IF(BS49="","NULL",BT49)&amp;
", Protocol8_ID = "&amp;IF(BU49="","NULL",#REF!)&amp;", Protocol8_IterationIDStart = "&amp;IF(BU49="","NULL",BV49)&amp;", Protocol8_IterationIDEnd = "&amp;IF(BW49="","NULL",BX49)&amp;
", Protocol9_ID = "&amp;IF(BY49="","NULL",#REF!)&amp;", Protocol9_IterationIDStart = "&amp;IF(BY49="","NULL",BZ49)&amp;", Protocol9_IterationIDEnd = "&amp;IF(CA49="","NULL",CB49)&amp;
", Protocol10_ID = "&amp;IF(CC49="","NULL",#REF!)&amp;", Protocol10_IterationIDStart = "&amp;IF(CC49="","NULL",CD49)&amp;", Protocol10_IterationIDEnd = "&amp;IF(CE49="","NULL",CF49)&amp;
", Protocol11_ID = "&amp;IF(CG49="","NULL",#REF!)&amp;", Protocol11_IterationIDStart = "&amp;IF(CG49="","NULL",CH49)&amp;", Protocol11_IterationIDEnd = "&amp;IF(CI49="","NULL",CJ49)&amp;
", Protocol12_ID = "&amp;IF(CK49="","NULL",#REF!)&amp;", Protocol12_IterationIDStart = "&amp;IF(CK49="","NULL",CL49)&amp;", Protocol12_IterationIDEnd = "&amp;IF(CM49="","NULL",CN49)&amp;
", Protocol13_ID = "&amp;IF(CO49="","NULL",#REF!)&amp;", Protocol13_IterationIDStart = "&amp;IF(CO49="","NULL",CP49)&amp;", Protocol13_IterationIDEnd = "&amp;IF(CQ49="","NULL",CR49)&amp;
", Protocol14_ID = "&amp;IF(CS49="","NULL",#REF!)&amp;", Protocol14_IterationIDStart = "&amp;IF(CS49="","NULL",CT49)&amp;", Protocol14_IterationIDEnd = "&amp;IF(CU49="","NULL",CV49)&amp;
", Protocol15_ID = "&amp;IF(CW49="","NULL",#REF!)&amp;", Protocol15_IterationIDStart = "&amp;IF(CW49="","NULL",CX49)&amp;", Protocol15_IterationIDEnd = "&amp;IF(CY49="","NULL",CZ49)&amp;
", Protocol16_ID = "&amp;IF(DA49="","NULL",#REF!)&amp;", Protocol16_IterationIDStart = "&amp;IF(DA49="","NULL",DB49)&amp;", Protocol16_IterationIDEnd = "&amp;IF(DC49="","NULL",DD49))</f>
        <v>#REF!</v>
      </c>
    </row>
    <row r="50" spans="1:110" hidden="1" x14ac:dyDescent="0.4">
      <c r="A50" s="18">
        <v>21</v>
      </c>
      <c r="B50" s="18">
        <v>1</v>
      </c>
      <c r="C50" s="34" t="s">
        <v>67</v>
      </c>
      <c r="D50" s="18">
        <v>1</v>
      </c>
      <c r="E50" s="74" t="s">
        <v>844</v>
      </c>
      <c r="F50" s="9" t="s">
        <v>845</v>
      </c>
      <c r="G50" s="9" t="s">
        <v>18</v>
      </c>
      <c r="I50" s="44"/>
      <c r="J50" s="47" t="str">
        <f>IF(I50="","",VLOOKUP(I50,MetricCalcGroups!A:D,3, FALSE))</f>
        <v/>
      </c>
      <c r="L50" s="9" t="s">
        <v>78</v>
      </c>
      <c r="M50" s="18">
        <v>3</v>
      </c>
      <c r="N50" s="18">
        <v>10</v>
      </c>
      <c r="O50" s="18">
        <v>2</v>
      </c>
      <c r="P50" s="18" t="s">
        <v>78</v>
      </c>
      <c r="Q50" s="18">
        <v>1</v>
      </c>
      <c r="R50" s="39"/>
      <c r="S50" s="39"/>
      <c r="V50" s="78" t="s">
        <v>78</v>
      </c>
      <c r="W50" s="18">
        <v>390</v>
      </c>
      <c r="X50" s="15">
        <v>2011</v>
      </c>
      <c r="Y50" s="16">
        <f>IF(X50&lt;&gt;"",VLOOKUP(X50,ProgramIterations!D:E,2,FALSE),"NULL")</f>
        <v>1</v>
      </c>
      <c r="Z50" s="15"/>
      <c r="AA50" s="16" t="str">
        <f>IF(Z50&lt;&gt;"",VLOOKUP(Z50,ProgramIterations!D:E,2,FALSE),"NULL")</f>
        <v>NULL</v>
      </c>
      <c r="AB50" s="9" t="s">
        <v>78</v>
      </c>
      <c r="AC50" s="9">
        <v>75</v>
      </c>
      <c r="AD50" s="36">
        <v>0</v>
      </c>
      <c r="AE50" s="9">
        <v>0</v>
      </c>
      <c r="AF50" s="9">
        <v>0</v>
      </c>
      <c r="AG50" s="9">
        <v>0</v>
      </c>
      <c r="AH50" s="52">
        <v>0</v>
      </c>
      <c r="AI50" s="17">
        <f t="shared" si="7"/>
        <v>0</v>
      </c>
      <c r="AJ50" s="18">
        <v>0</v>
      </c>
      <c r="AK50" s="17">
        <f t="shared" si="5"/>
        <v>0</v>
      </c>
      <c r="AL50" s="17">
        <f t="shared" si="6"/>
        <v>0</v>
      </c>
      <c r="AM50" s="18">
        <v>0</v>
      </c>
      <c r="AN50" s="18">
        <v>0</v>
      </c>
      <c r="AO50" s="37">
        <v>0</v>
      </c>
      <c r="AP50" s="74"/>
      <c r="AQ50" s="37">
        <v>0</v>
      </c>
      <c r="AR50" s="49">
        <v>0</v>
      </c>
      <c r="AS50" s="23">
        <v>2011</v>
      </c>
      <c r="AT50" s="24">
        <f>IF(AS50="","",VLOOKUP(AS50,ProgramIterations!$D:$E,2,FALSE))</f>
        <v>1</v>
      </c>
      <c r="AU50" s="23"/>
      <c r="AV50" s="24" t="str">
        <f>IF(AU50="","",VLOOKUP(AU50,ProgramIterations!$D:$E,2,FALSE))</f>
        <v/>
      </c>
      <c r="AW50" s="23">
        <v>2012</v>
      </c>
      <c r="AX50" s="24">
        <f>IF(AW50="","",VLOOKUP(AW50,ProgramIterations!$D:$E,2,FALSE))</f>
        <v>2</v>
      </c>
      <c r="AY50" s="23"/>
      <c r="AZ50" s="24" t="str">
        <f>IF(AY50="","",VLOOKUP(AY50,ProgramIterations!$D:$E,2,FALSE))</f>
        <v/>
      </c>
      <c r="BA50" s="23">
        <v>2013</v>
      </c>
      <c r="BB50" s="24">
        <f>IF(BA50="","",VLOOKUP(BA50,ProgramIterations!$D:$E,2,FALSE))</f>
        <v>3</v>
      </c>
      <c r="BC50" s="23"/>
      <c r="BD50" s="24" t="str">
        <f>IF(BC50="","",VLOOKUP(BC50,ProgramIterations!$D:$E,2,FALSE))</f>
        <v/>
      </c>
      <c r="BE50" s="23">
        <v>2014</v>
      </c>
      <c r="BF50" s="24">
        <f>IF(BE50="","",VLOOKUP(BE50,ProgramIterations!$D:$E,2,FALSE))</f>
        <v>4</v>
      </c>
      <c r="BG50" s="23"/>
      <c r="BH50" s="24" t="str">
        <f>IF(BG50="","",VLOOKUP(BG50,ProgramIterations!$D:$E,2,FALSE))</f>
        <v/>
      </c>
      <c r="BI50" s="54">
        <v>2014</v>
      </c>
      <c r="BJ50" s="24">
        <f>IF(BI50="","",VLOOKUP(BI50,ProgramIterations!$D:$E,2,FALSE))</f>
        <v>4</v>
      </c>
      <c r="BK50" s="23"/>
      <c r="BL50" s="24" t="str">
        <f>IF(BK50="","",VLOOKUP(BK50,ProgramIterations!$D:$E,2,FALSE))</f>
        <v/>
      </c>
      <c r="BM50" s="23"/>
      <c r="BN50" s="24" t="str">
        <f>IF(BM50="","",VLOOKUP(BM50,ProgramIterations!$D:$E,2,FALSE))</f>
        <v/>
      </c>
      <c r="BO50" s="23"/>
      <c r="BP50" s="24" t="str">
        <f>IF(BO50="","",VLOOKUP(BO50,ProgramIterations!$D:$E,2,FALSE))</f>
        <v/>
      </c>
      <c r="BQ50" s="23"/>
      <c r="BR50" s="24" t="str">
        <f>IF(BQ50="","",VLOOKUP(BQ50,ProgramIterations!$D:$E,2,FALSE))</f>
        <v/>
      </c>
      <c r="BS50" s="23"/>
      <c r="BT50" s="24" t="str">
        <f>IF(BS50="","",VLOOKUP(BS50,ProgramIterations!$D:$E,2,FALSE))</f>
        <v/>
      </c>
      <c r="BU50" s="23"/>
      <c r="BV50" s="24" t="str">
        <f>IF(BU50="","",VLOOKUP(BU50,ProgramIterations!$D:$E,2,FALSE))</f>
        <v/>
      </c>
      <c r="BW50" s="23"/>
      <c r="BX50" s="24" t="str">
        <f>IF(BW50="","",VLOOKUP(BW50,ProgramIterations!$D:$E,2,FALSE))</f>
        <v/>
      </c>
      <c r="BY50" s="23">
        <v>2014</v>
      </c>
      <c r="BZ50" s="24">
        <f>IF(BY50="","",VLOOKUP(BY50,ProgramIterations!$D:$E,2,FALSE))</f>
        <v>4</v>
      </c>
      <c r="CA50" s="23"/>
      <c r="CB50" s="24" t="str">
        <f>IF(CA50="","",VLOOKUP(CA50,ProgramIterations!$D:$E,2,FALSE))</f>
        <v/>
      </c>
      <c r="CC50" s="23">
        <v>2014</v>
      </c>
      <c r="CD50" s="24">
        <f>IF(CC50="","",VLOOKUP(CC50,ProgramIterations!$D:$E,2,FALSE))</f>
        <v>4</v>
      </c>
      <c r="CE50" s="23"/>
      <c r="CF50" s="24" t="str">
        <f>IF(CE50="","",VLOOKUP(CE50,ProgramIterations!$D:$E,2,FALSE))</f>
        <v/>
      </c>
      <c r="CG50" s="23">
        <v>2014</v>
      </c>
      <c r="CH50" s="24">
        <f>IF(CG50="","",VLOOKUP(CG50,ProgramIterations!$D:$E,2,FALSE))</f>
        <v>4</v>
      </c>
      <c r="CI50" s="23"/>
      <c r="CJ50" s="24" t="str">
        <f>IF(CI50="","",VLOOKUP(CI50,ProgramIterations!$D:$E,2,FALSE))</f>
        <v/>
      </c>
      <c r="CK50" s="23"/>
      <c r="CL50" s="24" t="str">
        <f>IF(CK50="","",VLOOKUP(CK50,ProgramIterations!$D:$E,2,FALSE))</f>
        <v/>
      </c>
      <c r="CM50" s="23"/>
      <c r="CN50" s="24" t="str">
        <f>IF(CM50="","",VLOOKUP(CM50,ProgramIterations!$D:$E,2,FALSE))</f>
        <v/>
      </c>
      <c r="CO50" s="23"/>
      <c r="CP50" s="24" t="str">
        <f>IF(CO50="","",VLOOKUP(CO50,ProgramIterations!$D:$E,2,FALSE))</f>
        <v/>
      </c>
      <c r="CQ50" s="23"/>
      <c r="CR50" s="24" t="str">
        <f>IF(CQ50="","",VLOOKUP(CQ50,ProgramIterations!$D:$E,2,FALSE))</f>
        <v/>
      </c>
      <c r="CS50" s="23"/>
      <c r="CT50" s="24" t="str">
        <f>IF(CS50="","",VLOOKUP(CS50,ProgramIterations!$D:$E,2,FALSE))</f>
        <v/>
      </c>
      <c r="CU50" s="23"/>
      <c r="CV50" s="24" t="str">
        <f>IF(CU50="","",VLOOKUP(CU50,ProgramIterations!$D:$E,2,FALSE))</f>
        <v/>
      </c>
      <c r="CW50" s="23"/>
      <c r="CX50" s="24" t="str">
        <f>IF(CW50="","",VLOOKUP(CW50,ProgramIterations!$D:$E,2,FALSE))</f>
        <v/>
      </c>
      <c r="CY50" s="23"/>
      <c r="CZ50" s="24" t="str">
        <f>IF(CY50="","",VLOOKUP(CY50,ProgramIterations!$D:$E,2,FALSE))</f>
        <v/>
      </c>
      <c r="DA50" s="23"/>
      <c r="DB50" s="24" t="str">
        <f>IF(DA50="","",VLOOKUP(DA50,ProgramIterations!$D:$E,2,FALSE))</f>
        <v/>
      </c>
      <c r="DC50" s="23"/>
      <c r="DD50" s="25" t="str">
        <f>IF(DC50="","",VLOOKUP(DC50,ProgramIterations!$D:$E,2,FALSE))</f>
        <v/>
      </c>
      <c r="DE50" s="64" t="str">
        <f>CONCATENATE("ALTER TABLE dbo.",LEFT(C50,FIND(".",C50)-1)," ADD ",RIGHT(C50,LEN(C50)-FIND(".",C50))," ",VLOOKUP(M50,DataTypes!$A$2:$F$12,6),IF(VLOOKUP(M50,DataTypes!$A$2:$F$12,3)=1,CONCATENATE("(",N50,",",O50,")"),"")," NULL")</f>
        <v>ALTER TABLE dbo.ChampMetricVisitInformation ADD BankfullWidthProfileStdDev decimal(10,2) NULL</v>
      </c>
      <c r="DF50" s="56" t="e">
        <f>IF(A50 = "","",#REF! &amp; " SELECT MetricCalcTypeID = "&amp;A50&amp;", EngineID = "&amp;B50&amp;", Name='"&amp;C50&amp;"', DisplayGroupID = "&amp;D50&amp;", DisplayName='"&amp;E50&amp;"', DisplayNameShort = '"&amp;F50&amp;"', PropertyName = '"&amp;G50&amp;"', MethodID = "&amp;IF(H50="","NULL",H50)&amp; ", CalcGroupId = "&amp;IF(I50="","NULL",I50)&amp;", CalcGroupListItemID = " &amp;IF(K50="","NULL",K50)&amp;", Description = "&amp;IF(L50&lt;&gt;"NULL","'"&amp;SUBSTITUTE(L50,"'","''")&amp;"'","NULL")&amp;", DataTypeID = "&amp;M50&amp;",Precision = "&amp;N50&amp;", Scale = "&amp;O50&amp;", Length="&amp;P50&amp;", UOMID = "&amp;Q50&amp;", GlossaryTermID = "&amp;V50&amp;", DisplayOrderID = "&amp;W50&amp;", DomainValueListID = "&amp;AB50&amp;", WidthPixels = "&amp;AC50&amp;", IsDisplayable = "&amp;AD50&amp;", ShowGraphForWatershed= "&amp;AE50&amp;",ShowGraphForProgram="&amp;AF50&amp;",ShowGraphForVisit="&amp;AG50&amp;",IsPrivateInformation="&amp;AM50&amp;", IsCalculated="&amp;AN50&amp;",IsInternal="&amp;AO50&amp;", ExpectedValueMin = "&amp;IF(R50&lt;&gt;"",R50,"NULL")&amp;",  ExpectedValueMax = "&amp;IF(S50&lt;&gt;"",S50,"NULL")&amp;",  AcceptedValueMin = "&amp;IF(T50&lt;&gt;"",T50,"NULL")&amp;",   AcceptedValueMax  = "&amp;IF(U50&lt;&gt;"",U50,"NULL")&amp;", GraphAllowX="&amp;AH50&amp;", GraphAllowY="&amp;AI50&amp;", GraphAllowZ="&amp;AJ50&amp;", MapAllowSize="&amp;AK50&amp;", MapAllowColor = "&amp;AL50&amp;", RbtXpath = "&amp;IF(AP50&lt;&gt;"", "'"&amp;AP50&amp;"'", "NULL")&amp;", RbtIsRequired = "&amp;IF(AP50&lt;&gt;"", AQ50, "NULL")&amp;", MRMetric = "&amp;AR50&amp;
", Protocol1_ID = "&amp;IF(AS50="","NULL",#REF!)&amp;", Protocol1_IterationIDStart = "&amp;IF(AS50="","NULL",AT50)&amp;", Protocol1_IterationIDEnd = "&amp;IF(AU50="","NULL",AV50)&amp;
", Protocol2_ID = "&amp;IF(AW50="","NULL",#REF!)&amp;", Protocol2_IterationIDStart = "&amp;IF(AW50="","NULL",AX50)&amp;", Protocol2_IterationIDEnd = "&amp;IF(AY50="","NULL",AZ50)&amp;
", Protocol3_ID = "&amp;IF(BA50="","NULL",#REF!)&amp;", Protocol3_IterationIDStart = "&amp;IF(BA50="","NULL",BB50)&amp;", Protocol3_IterationIDEnd = "&amp;IF(BC50="","NULL",BD50)&amp;
", Protocol4_ID = "&amp;IF(BE50="","NULL",#REF!)&amp;", Protocol4_IterationIDStart = "&amp;IF(BE50="","NULL",BF50)&amp;", Protocol4_IterationIDEnd = "&amp;IF(BG50="","NULL",BH50)&amp;
", Protocol5_ID = "&amp;IF(BI50="","NULL",#REF!)&amp;", Protocol5_IterationIDStart = "&amp;IF(BI50="","NULL",BJ50)&amp;", Protocol5_IterationIDEnd = "&amp;IF(BK50="","NULL",BL50)&amp;
", Protocol6_ID = "&amp;IF(BM50="","NULL",#REF!)&amp;", Protocol6_IterationIDStart = "&amp;IF(BM50="","NULL",BN50)&amp;", Protocol6_IterationIDEnd = "&amp;IF(BO50="","NULL",BP50)&amp;
", Protocol7_ID = "&amp;IF(BQ50="","NULL",#REF!)&amp;", Protocol7_IterationIDStart = "&amp;IF(BQ50="","NULL",BR50)&amp;", Protocol7_IterationIDEnd = "&amp;IF(BS50="","NULL",BT50)&amp;
", Protocol8_ID = "&amp;IF(BU50="","NULL",#REF!)&amp;", Protocol8_IterationIDStart = "&amp;IF(BU50="","NULL",BV50)&amp;", Protocol8_IterationIDEnd = "&amp;IF(BW50="","NULL",BX50)&amp;
", Protocol9_ID = "&amp;IF(BY50="","NULL",#REF!)&amp;", Protocol9_IterationIDStart = "&amp;IF(BY50="","NULL",BZ50)&amp;", Protocol9_IterationIDEnd = "&amp;IF(CA50="","NULL",CB50)&amp;
", Protocol10_ID = "&amp;IF(CC50="","NULL",#REF!)&amp;", Protocol10_IterationIDStart = "&amp;IF(CC50="","NULL",CD50)&amp;", Protocol10_IterationIDEnd = "&amp;IF(CE50="","NULL",CF50)&amp;
", Protocol11_ID = "&amp;IF(CG50="","NULL",#REF!)&amp;", Protocol11_IterationIDStart = "&amp;IF(CG50="","NULL",CH50)&amp;", Protocol11_IterationIDEnd = "&amp;IF(CI50="","NULL",CJ50)&amp;
", Protocol12_ID = "&amp;IF(CK50="","NULL",#REF!)&amp;", Protocol12_IterationIDStart = "&amp;IF(CK50="","NULL",CL50)&amp;", Protocol12_IterationIDEnd = "&amp;IF(CM50="","NULL",CN50)&amp;
", Protocol13_ID = "&amp;IF(CO50="","NULL",#REF!)&amp;", Protocol13_IterationIDStart = "&amp;IF(CO50="","NULL",CP50)&amp;", Protocol13_IterationIDEnd = "&amp;IF(CQ50="","NULL",CR50)&amp;
", Protocol14_ID = "&amp;IF(CS50="","NULL",#REF!)&amp;", Protocol14_IterationIDStart = "&amp;IF(CS50="","NULL",CT50)&amp;", Protocol14_IterationIDEnd = "&amp;IF(CU50="","NULL",CV50)&amp;
", Protocol15_ID = "&amp;IF(CW50="","NULL",#REF!)&amp;", Protocol15_IterationIDStart = "&amp;IF(CW50="","NULL",CX50)&amp;", Protocol15_IterationIDEnd = "&amp;IF(CY50="","NULL",CZ50)&amp;
", Protocol16_ID = "&amp;IF(DA50="","NULL",#REF!)&amp;", Protocol16_IterationIDStart = "&amp;IF(DA50="","NULL",DB50)&amp;", Protocol16_IterationIDEnd = "&amp;IF(DC50="","NULL",DD50))</f>
        <v>#REF!</v>
      </c>
    </row>
    <row r="51" spans="1:110" hidden="1" x14ac:dyDescent="0.4">
      <c r="A51" s="75">
        <v>344</v>
      </c>
      <c r="B51" s="75">
        <v>1</v>
      </c>
      <c r="C51" s="34" t="s">
        <v>442</v>
      </c>
      <c r="D51" s="18">
        <v>1</v>
      </c>
      <c r="E51" s="74" t="s">
        <v>446</v>
      </c>
      <c r="F51" s="9" t="s">
        <v>1027</v>
      </c>
      <c r="G51" s="74" t="s">
        <v>444</v>
      </c>
      <c r="I51" s="44"/>
      <c r="J51" s="47" t="str">
        <f>IF(I51="","",VLOOKUP(I51,MetricCalcGroups!A:D,3, FALSE))</f>
        <v/>
      </c>
      <c r="L51" s="9" t="s">
        <v>78</v>
      </c>
      <c r="M51" s="18">
        <v>3</v>
      </c>
      <c r="N51" s="38">
        <v>12</v>
      </c>
      <c r="O51" s="18">
        <v>4</v>
      </c>
      <c r="P51" s="18" t="s">
        <v>78</v>
      </c>
      <c r="Q51" s="18">
        <v>19</v>
      </c>
      <c r="R51" s="53">
        <v>0</v>
      </c>
      <c r="S51" s="53">
        <v>1</v>
      </c>
      <c r="V51" s="78" t="s">
        <v>78</v>
      </c>
      <c r="W51" s="18">
        <v>400</v>
      </c>
      <c r="X51" s="15">
        <v>2011</v>
      </c>
      <c r="Y51" s="16">
        <f>IF(X51&lt;&gt;"",VLOOKUP(X51,ProgramIterations!D:E,2,FALSE),"NULL")</f>
        <v>1</v>
      </c>
      <c r="Z51" s="15"/>
      <c r="AA51" s="16" t="str">
        <f>IF(Z51&lt;&gt;"",VLOOKUP(Z51,ProgramIterations!D:E,2,FALSE),"NULL")</f>
        <v>NULL</v>
      </c>
      <c r="AB51" s="9" t="s">
        <v>78</v>
      </c>
      <c r="AC51" s="9">
        <v>75</v>
      </c>
      <c r="AD51" s="36">
        <v>0</v>
      </c>
      <c r="AE51" s="9">
        <v>0</v>
      </c>
      <c r="AF51" s="9">
        <v>0</v>
      </c>
      <c r="AG51" s="49">
        <v>0</v>
      </c>
      <c r="AH51" s="52">
        <v>0</v>
      </c>
      <c r="AI51" s="17">
        <f t="shared" si="7"/>
        <v>0</v>
      </c>
      <c r="AJ51" s="18">
        <v>0</v>
      </c>
      <c r="AK51" s="17">
        <f t="shared" si="5"/>
        <v>0</v>
      </c>
      <c r="AL51" s="17">
        <f t="shared" si="6"/>
        <v>0</v>
      </c>
      <c r="AM51" s="18">
        <v>0</v>
      </c>
      <c r="AN51" s="18">
        <v>0</v>
      </c>
      <c r="AO51" s="37">
        <v>0</v>
      </c>
      <c r="AP51" s="74"/>
      <c r="AQ51" s="37">
        <v>0</v>
      </c>
      <c r="AR51" s="49">
        <v>0</v>
      </c>
      <c r="AS51" s="23">
        <v>2011</v>
      </c>
      <c r="AT51" s="24">
        <f>IF(AS51="","",VLOOKUP(AS51,ProgramIterations!$D:$E,2,FALSE))</f>
        <v>1</v>
      </c>
      <c r="AU51" s="23"/>
      <c r="AV51" s="24" t="str">
        <f>IF(AU51="","",VLOOKUP(AU51,ProgramIterations!$D:$E,2,FALSE))</f>
        <v/>
      </c>
      <c r="AW51" s="23">
        <v>2012</v>
      </c>
      <c r="AX51" s="24">
        <f>IF(AW51="","",VLOOKUP(AW51,ProgramIterations!$D:$E,2,FALSE))</f>
        <v>2</v>
      </c>
      <c r="AY51" s="23"/>
      <c r="AZ51" s="24" t="str">
        <f>IF(AY51="","",VLOOKUP(AY51,ProgramIterations!$D:$E,2,FALSE))</f>
        <v/>
      </c>
      <c r="BA51" s="23">
        <v>2013</v>
      </c>
      <c r="BB51" s="24">
        <f>IF(BA51="","",VLOOKUP(BA51,ProgramIterations!$D:$E,2,FALSE))</f>
        <v>3</v>
      </c>
      <c r="BC51" s="23"/>
      <c r="BD51" s="24" t="str">
        <f>IF(BC51="","",VLOOKUP(BC51,ProgramIterations!$D:$E,2,FALSE))</f>
        <v/>
      </c>
      <c r="BE51" s="23">
        <v>2014</v>
      </c>
      <c r="BF51" s="24">
        <f>IF(BE51="","",VLOOKUP(BE51,ProgramIterations!$D:$E,2,FALSE))</f>
        <v>4</v>
      </c>
      <c r="BG51" s="23"/>
      <c r="BH51" s="24" t="str">
        <f>IF(BG51="","",VLOOKUP(BG51,ProgramIterations!$D:$E,2,FALSE))</f>
        <v/>
      </c>
      <c r="BI51" s="54">
        <v>2014</v>
      </c>
      <c r="BJ51" s="24">
        <f>IF(BI51="","",VLOOKUP(BI51,ProgramIterations!$D:$E,2,FALSE))</f>
        <v>4</v>
      </c>
      <c r="BK51" s="23"/>
      <c r="BL51" s="24" t="str">
        <f>IF(BK51="","",VLOOKUP(BK51,ProgramIterations!$D:$E,2,FALSE))</f>
        <v/>
      </c>
      <c r="BM51" s="23"/>
      <c r="BN51" s="24" t="str">
        <f>IF(BM51="","",VLOOKUP(BM51,ProgramIterations!$D:$E,2,FALSE))</f>
        <v/>
      </c>
      <c r="BO51" s="23"/>
      <c r="BP51" s="24" t="str">
        <f>IF(BO51="","",VLOOKUP(BO51,ProgramIterations!$D:$E,2,FALSE))</f>
        <v/>
      </c>
      <c r="BQ51" s="23"/>
      <c r="BR51" s="24" t="str">
        <f>IF(BQ51="","",VLOOKUP(BQ51,ProgramIterations!$D:$E,2,FALSE))</f>
        <v/>
      </c>
      <c r="BS51" s="23"/>
      <c r="BT51" s="24" t="str">
        <f>IF(BS51="","",VLOOKUP(BS51,ProgramIterations!$D:$E,2,FALSE))</f>
        <v/>
      </c>
      <c r="BU51" s="23"/>
      <c r="BV51" s="24" t="str">
        <f>IF(BU51="","",VLOOKUP(BU51,ProgramIterations!$D:$E,2,FALSE))</f>
        <v/>
      </c>
      <c r="BW51" s="23"/>
      <c r="BX51" s="24" t="str">
        <f>IF(BW51="","",VLOOKUP(BW51,ProgramIterations!$D:$E,2,FALSE))</f>
        <v/>
      </c>
      <c r="BY51" s="23">
        <v>2014</v>
      </c>
      <c r="BZ51" s="24">
        <f>IF(BY51="","",VLOOKUP(BY51,ProgramIterations!$D:$E,2,FALSE))</f>
        <v>4</v>
      </c>
      <c r="CA51" s="23"/>
      <c r="CB51" s="24" t="str">
        <f>IF(CA51="","",VLOOKUP(CA51,ProgramIterations!$D:$E,2,FALSE))</f>
        <v/>
      </c>
      <c r="CC51" s="23">
        <v>2014</v>
      </c>
      <c r="CD51" s="24">
        <f>IF(CC51="","",VLOOKUP(CC51,ProgramIterations!$D:$E,2,FALSE))</f>
        <v>4</v>
      </c>
      <c r="CE51" s="23"/>
      <c r="CF51" s="24" t="str">
        <f>IF(CE51="","",VLOOKUP(CE51,ProgramIterations!$D:$E,2,FALSE))</f>
        <v/>
      </c>
      <c r="CG51" s="23">
        <v>2014</v>
      </c>
      <c r="CH51" s="24">
        <f>IF(CG51="","",VLOOKUP(CG51,ProgramIterations!$D:$E,2,FALSE))</f>
        <v>4</v>
      </c>
      <c r="CI51" s="23"/>
      <c r="CJ51" s="24" t="str">
        <f>IF(CI51="","",VLOOKUP(CI51,ProgramIterations!$D:$E,2,FALSE))</f>
        <v/>
      </c>
      <c r="CK51" s="23"/>
      <c r="CL51" s="24" t="str">
        <f>IF(CK51="","",VLOOKUP(CK51,ProgramIterations!$D:$E,2,FALSE))</f>
        <v/>
      </c>
      <c r="CM51" s="23"/>
      <c r="CN51" s="24" t="str">
        <f>IF(CM51="","",VLOOKUP(CM51,ProgramIterations!$D:$E,2,FALSE))</f>
        <v/>
      </c>
      <c r="CO51" s="23"/>
      <c r="CP51" s="24" t="str">
        <f>IF(CO51="","",VLOOKUP(CO51,ProgramIterations!$D:$E,2,FALSE))</f>
        <v/>
      </c>
      <c r="CQ51" s="23"/>
      <c r="CR51" s="24" t="str">
        <f>IF(CQ51="","",VLOOKUP(CQ51,ProgramIterations!$D:$E,2,FALSE))</f>
        <v/>
      </c>
      <c r="CS51" s="23"/>
      <c r="CT51" s="24" t="str">
        <f>IF(CS51="","",VLOOKUP(CS51,ProgramIterations!$D:$E,2,FALSE))</f>
        <v/>
      </c>
      <c r="CU51" s="23"/>
      <c r="CV51" s="24" t="str">
        <f>IF(CU51="","",VLOOKUP(CU51,ProgramIterations!$D:$E,2,FALSE))</f>
        <v/>
      </c>
      <c r="CW51" s="23"/>
      <c r="CX51" s="24" t="str">
        <f>IF(CW51="","",VLOOKUP(CW51,ProgramIterations!$D:$E,2,FALSE))</f>
        <v/>
      </c>
      <c r="CY51" s="23"/>
      <c r="CZ51" s="24" t="str">
        <f>IF(CY51="","",VLOOKUP(CY51,ProgramIterations!$D:$E,2,FALSE))</f>
        <v/>
      </c>
      <c r="DA51" s="23"/>
      <c r="DB51" s="24" t="str">
        <f>IF(DA51="","",VLOOKUP(DA51,ProgramIterations!$D:$E,2,FALSE))</f>
        <v/>
      </c>
      <c r="DC51" s="23"/>
      <c r="DD51" s="25" t="str">
        <f>IF(DC51="","",VLOOKUP(DC51,ProgramIterations!$D:$E,2,FALSE))</f>
        <v/>
      </c>
      <c r="DE51" s="64" t="str">
        <f>CONCATENATE("ALTER TABLE dbo.",LEFT(C51,FIND(".",C51)-1)," ADD ",RIGHT(C51,LEN(C51)-FIND(".",C51))," ",VLOOKUP(M51,DataTypes!$A$2:$F$12,6),IF(VLOOKUP(M51,DataTypes!$A$2:$F$12,3)=1,CONCATENATE("(",N51,",",O51,")"),"")," NULL")</f>
        <v>ALTER TABLE dbo.ChampMetricVisitInformation ADD BankfullWidthProfileCoefficientOfVariation decimal(12,4) NULL</v>
      </c>
      <c r="DF51" s="56" t="e">
        <f>IF(A51 = "","",#REF! &amp; " SELECT MetricCalcTypeID = "&amp;A51&amp;", EngineID = "&amp;B51&amp;", Name='"&amp;C51&amp;"', DisplayGroupID = "&amp;D51&amp;", DisplayName='"&amp;E51&amp;"', DisplayNameShort = '"&amp;F51&amp;"', PropertyName = '"&amp;G51&amp;"', MethodID = "&amp;IF(H51="","NULL",H51)&amp; ", CalcGroupId = "&amp;IF(I51="","NULL",I51)&amp;", CalcGroupListItemID = " &amp;IF(K51="","NULL",K51)&amp;", Description = "&amp;IF(L51&lt;&gt;"NULL","'"&amp;SUBSTITUTE(L51,"'","''")&amp;"'","NULL")&amp;", DataTypeID = "&amp;M51&amp;",Precision = "&amp;N51&amp;", Scale = "&amp;O51&amp;", Length="&amp;P51&amp;", UOMID = "&amp;Q51&amp;", GlossaryTermID = "&amp;V51&amp;", DisplayOrderID = "&amp;W51&amp;", DomainValueListID = "&amp;AB51&amp;", WidthPixels = "&amp;AC51&amp;", IsDisplayable = "&amp;AD51&amp;", ShowGraphForWatershed= "&amp;AE51&amp;",ShowGraphForProgram="&amp;AF51&amp;",ShowGraphForVisit="&amp;AG51&amp;",IsPrivateInformation="&amp;AM51&amp;", IsCalculated="&amp;AN51&amp;",IsInternal="&amp;AO51&amp;", ExpectedValueMin = "&amp;IF(R51&lt;&gt;"",R51,"NULL")&amp;",  ExpectedValueMax = "&amp;IF(S51&lt;&gt;"",S51,"NULL")&amp;",  AcceptedValueMin = "&amp;IF(T51&lt;&gt;"",T51,"NULL")&amp;",   AcceptedValueMax  = "&amp;IF(U51&lt;&gt;"",U51,"NULL")&amp;", GraphAllowX="&amp;AH51&amp;", GraphAllowY="&amp;AI51&amp;", GraphAllowZ="&amp;AJ51&amp;", MapAllowSize="&amp;AK51&amp;", MapAllowColor = "&amp;AL51&amp;", RbtXpath = "&amp;IF(AP51&lt;&gt;"", "'"&amp;AP51&amp;"'", "NULL")&amp;", RbtIsRequired = "&amp;IF(AP51&lt;&gt;"", AQ51, "NULL")&amp;", MRMetric = "&amp;AR51&amp;
", Protocol1_ID = "&amp;IF(AS51="","NULL",#REF!)&amp;", Protocol1_IterationIDStart = "&amp;IF(AS51="","NULL",AT51)&amp;", Protocol1_IterationIDEnd = "&amp;IF(AU51="","NULL",AV51)&amp;
", Protocol2_ID = "&amp;IF(AW51="","NULL",#REF!)&amp;", Protocol2_IterationIDStart = "&amp;IF(AW51="","NULL",AX51)&amp;", Protocol2_IterationIDEnd = "&amp;IF(AY51="","NULL",AZ51)&amp;
", Protocol3_ID = "&amp;IF(BA51="","NULL",#REF!)&amp;", Protocol3_IterationIDStart = "&amp;IF(BA51="","NULL",BB51)&amp;", Protocol3_IterationIDEnd = "&amp;IF(BC51="","NULL",BD51)&amp;
", Protocol4_ID = "&amp;IF(BE51="","NULL",#REF!)&amp;", Protocol4_IterationIDStart = "&amp;IF(BE51="","NULL",BF51)&amp;", Protocol4_IterationIDEnd = "&amp;IF(BG51="","NULL",BH51)&amp;
", Protocol5_ID = "&amp;IF(BI51="","NULL",#REF!)&amp;", Protocol5_IterationIDStart = "&amp;IF(BI51="","NULL",BJ51)&amp;", Protocol5_IterationIDEnd = "&amp;IF(BK51="","NULL",BL51)&amp;
", Protocol6_ID = "&amp;IF(BM51="","NULL",#REF!)&amp;", Protocol6_IterationIDStart = "&amp;IF(BM51="","NULL",BN51)&amp;", Protocol6_IterationIDEnd = "&amp;IF(BO51="","NULL",BP51)&amp;
", Protocol7_ID = "&amp;IF(BQ51="","NULL",#REF!)&amp;", Protocol7_IterationIDStart = "&amp;IF(BQ51="","NULL",BR51)&amp;", Protocol7_IterationIDEnd = "&amp;IF(BS51="","NULL",BT51)&amp;
", Protocol8_ID = "&amp;IF(BU51="","NULL",#REF!)&amp;", Protocol8_IterationIDStart = "&amp;IF(BU51="","NULL",BV51)&amp;", Protocol8_IterationIDEnd = "&amp;IF(BW51="","NULL",BX51)&amp;
", Protocol9_ID = "&amp;IF(BY51="","NULL",#REF!)&amp;", Protocol9_IterationIDStart = "&amp;IF(BY51="","NULL",BZ51)&amp;", Protocol9_IterationIDEnd = "&amp;IF(CA51="","NULL",CB51)&amp;
", Protocol10_ID = "&amp;IF(CC51="","NULL",#REF!)&amp;", Protocol10_IterationIDStart = "&amp;IF(CC51="","NULL",CD51)&amp;", Protocol10_IterationIDEnd = "&amp;IF(CE51="","NULL",CF51)&amp;
", Protocol11_ID = "&amp;IF(CG51="","NULL",#REF!)&amp;", Protocol11_IterationIDStart = "&amp;IF(CG51="","NULL",CH51)&amp;", Protocol11_IterationIDEnd = "&amp;IF(CI51="","NULL",CJ51)&amp;
", Protocol12_ID = "&amp;IF(CK51="","NULL",#REF!)&amp;", Protocol12_IterationIDStart = "&amp;IF(CK51="","NULL",CL51)&amp;", Protocol12_IterationIDEnd = "&amp;IF(CM51="","NULL",CN51)&amp;
", Protocol13_ID = "&amp;IF(CO51="","NULL",#REF!)&amp;", Protocol13_IterationIDStart = "&amp;IF(CO51="","NULL",CP51)&amp;", Protocol13_IterationIDEnd = "&amp;IF(CQ51="","NULL",CR51)&amp;
", Protocol14_ID = "&amp;IF(CS51="","NULL",#REF!)&amp;", Protocol14_IterationIDStart = "&amp;IF(CS51="","NULL",CT51)&amp;", Protocol14_IterationIDEnd = "&amp;IF(CU51="","NULL",CV51)&amp;
", Protocol15_ID = "&amp;IF(CW51="","NULL",#REF!)&amp;", Protocol15_IterationIDStart = "&amp;IF(CW51="","NULL",CX51)&amp;", Protocol15_IterationIDEnd = "&amp;IF(CY51="","NULL",CZ51)&amp;
", Protocol16_ID = "&amp;IF(DA51="","NULL",#REF!)&amp;", Protocol16_IterationIDStart = "&amp;IF(DA51="","NULL",DB51)&amp;", Protocol16_IterationIDEnd = "&amp;IF(DC51="","NULL",DD51))</f>
        <v>#REF!</v>
      </c>
    </row>
    <row r="52" spans="1:110" hidden="1" x14ac:dyDescent="0.4">
      <c r="A52" s="38">
        <v>22</v>
      </c>
      <c r="B52" s="18">
        <v>1</v>
      </c>
      <c r="C52" s="34" t="s">
        <v>68</v>
      </c>
      <c r="D52" s="18">
        <v>1</v>
      </c>
      <c r="E52" s="49" t="s">
        <v>846</v>
      </c>
      <c r="F52" s="9" t="s">
        <v>847</v>
      </c>
      <c r="G52" s="37" t="s">
        <v>19</v>
      </c>
      <c r="I52" s="44"/>
      <c r="J52" s="47" t="str">
        <f>IF(I52="","",VLOOKUP(I52,MetricCalcGroups!A:D,3, FALSE))</f>
        <v/>
      </c>
      <c r="L52" s="9" t="s">
        <v>78</v>
      </c>
      <c r="M52" s="18">
        <v>3</v>
      </c>
      <c r="N52" s="18">
        <v>10</v>
      </c>
      <c r="O52" s="18">
        <v>2</v>
      </c>
      <c r="P52" s="18" t="s">
        <v>78</v>
      </c>
      <c r="Q52" s="18">
        <v>1</v>
      </c>
      <c r="R52" s="75">
        <v>0</v>
      </c>
      <c r="S52" s="75" t="s">
        <v>775</v>
      </c>
      <c r="V52" s="78" t="s">
        <v>78</v>
      </c>
      <c r="W52" s="18">
        <v>410</v>
      </c>
      <c r="X52" s="15">
        <v>2011</v>
      </c>
      <c r="Y52" s="16">
        <f>IF(X52&lt;&gt;"",VLOOKUP(X52,ProgramIterations!D:E,2,FALSE),"NULL")</f>
        <v>1</v>
      </c>
      <c r="Z52" s="15"/>
      <c r="AA52" s="16" t="str">
        <f>IF(Z52&lt;&gt;"",VLOOKUP(Z52,ProgramIterations!D:E,2,FALSE),"NULL")</f>
        <v>NULL</v>
      </c>
      <c r="AB52" s="9" t="s">
        <v>78</v>
      </c>
      <c r="AC52" s="9">
        <v>75</v>
      </c>
      <c r="AD52" s="36">
        <v>0</v>
      </c>
      <c r="AE52" s="9">
        <v>0</v>
      </c>
      <c r="AF52" s="9">
        <v>0</v>
      </c>
      <c r="AG52" s="49">
        <v>0</v>
      </c>
      <c r="AH52" s="52">
        <v>0</v>
      </c>
      <c r="AI52" s="17">
        <f t="shared" si="7"/>
        <v>0</v>
      </c>
      <c r="AJ52" s="18">
        <v>0</v>
      </c>
      <c r="AK52" s="17">
        <f t="shared" si="5"/>
        <v>0</v>
      </c>
      <c r="AL52" s="17">
        <f t="shared" si="6"/>
        <v>0</v>
      </c>
      <c r="AM52" s="18">
        <v>0</v>
      </c>
      <c r="AN52" s="18">
        <v>0</v>
      </c>
      <c r="AO52" s="37">
        <v>0</v>
      </c>
      <c r="AP52" s="49"/>
      <c r="AQ52" s="37">
        <v>0</v>
      </c>
      <c r="AR52" s="49">
        <v>0</v>
      </c>
      <c r="AS52" s="23">
        <v>2011</v>
      </c>
      <c r="AT52" s="24">
        <f>IF(AS52="","",VLOOKUP(AS52,ProgramIterations!$D:$E,2,FALSE))</f>
        <v>1</v>
      </c>
      <c r="AU52" s="23"/>
      <c r="AV52" s="24" t="str">
        <f>IF(AU52="","",VLOOKUP(AU52,ProgramIterations!$D:$E,2,FALSE))</f>
        <v/>
      </c>
      <c r="AW52" s="23">
        <v>2012</v>
      </c>
      <c r="AX52" s="24">
        <f>IF(AW52="","",VLOOKUP(AW52,ProgramIterations!$D:$E,2,FALSE))</f>
        <v>2</v>
      </c>
      <c r="AY52" s="23"/>
      <c r="AZ52" s="24" t="str">
        <f>IF(AY52="","",VLOOKUP(AY52,ProgramIterations!$D:$E,2,FALSE))</f>
        <v/>
      </c>
      <c r="BA52" s="23">
        <v>2013</v>
      </c>
      <c r="BB52" s="24">
        <f>IF(BA52="","",VLOOKUP(BA52,ProgramIterations!$D:$E,2,FALSE))</f>
        <v>3</v>
      </c>
      <c r="BC52" s="23"/>
      <c r="BD52" s="24" t="str">
        <f>IF(BC52="","",VLOOKUP(BC52,ProgramIterations!$D:$E,2,FALSE))</f>
        <v/>
      </c>
      <c r="BE52" s="23">
        <v>2014</v>
      </c>
      <c r="BF52" s="24">
        <f>IF(BE52="","",VLOOKUP(BE52,ProgramIterations!$D:$E,2,FALSE))</f>
        <v>4</v>
      </c>
      <c r="BG52" s="23"/>
      <c r="BH52" s="24" t="str">
        <f>IF(BG52="","",VLOOKUP(BG52,ProgramIterations!$D:$E,2,FALSE))</f>
        <v/>
      </c>
      <c r="BI52" s="23">
        <v>2014</v>
      </c>
      <c r="BJ52" s="24">
        <f>IF(BI52="","",VLOOKUP(BI52,ProgramIterations!$D:$E,2,FALSE))</f>
        <v>4</v>
      </c>
      <c r="BK52" s="23"/>
      <c r="BL52" s="24" t="str">
        <f>IF(BK52="","",VLOOKUP(BK52,ProgramIterations!$D:$E,2,FALSE))</f>
        <v/>
      </c>
      <c r="BM52" s="23"/>
      <c r="BN52" s="24" t="str">
        <f>IF(BM52="","",VLOOKUP(BM52,ProgramIterations!$D:$E,2,FALSE))</f>
        <v/>
      </c>
      <c r="BO52" s="23"/>
      <c r="BP52" s="24" t="str">
        <f>IF(BO52="","",VLOOKUP(BO52,ProgramIterations!$D:$E,2,FALSE))</f>
        <v/>
      </c>
      <c r="BQ52" s="23"/>
      <c r="BR52" s="24" t="str">
        <f>IF(BQ52="","",VLOOKUP(BQ52,ProgramIterations!$D:$E,2,FALSE))</f>
        <v/>
      </c>
      <c r="BS52" s="23"/>
      <c r="BT52" s="24" t="str">
        <f>IF(BS52="","",VLOOKUP(BS52,ProgramIterations!$D:$E,2,FALSE))</f>
        <v/>
      </c>
      <c r="BU52" s="23"/>
      <c r="BV52" s="24" t="str">
        <f>IF(BU52="","",VLOOKUP(BU52,ProgramIterations!$D:$E,2,FALSE))</f>
        <v/>
      </c>
      <c r="BW52" s="23"/>
      <c r="BX52" s="24" t="str">
        <f>IF(BW52="","",VLOOKUP(BW52,ProgramIterations!$D:$E,2,FALSE))</f>
        <v/>
      </c>
      <c r="BY52" s="23">
        <v>2014</v>
      </c>
      <c r="BZ52" s="24">
        <f>IF(BY52="","",VLOOKUP(BY52,ProgramIterations!$D:$E,2,FALSE))</f>
        <v>4</v>
      </c>
      <c r="CA52" s="23"/>
      <c r="CB52" s="24" t="str">
        <f>IF(CA52="","",VLOOKUP(CA52,ProgramIterations!$D:$E,2,FALSE))</f>
        <v/>
      </c>
      <c r="CC52" s="23">
        <v>2014</v>
      </c>
      <c r="CD52" s="24">
        <f>IF(CC52="","",VLOOKUP(CC52,ProgramIterations!$D:$E,2,FALSE))</f>
        <v>4</v>
      </c>
      <c r="CE52" s="23"/>
      <c r="CF52" s="24" t="str">
        <f>IF(CE52="","",VLOOKUP(CE52,ProgramIterations!$D:$E,2,FALSE))</f>
        <v/>
      </c>
      <c r="CG52" s="23">
        <v>2014</v>
      </c>
      <c r="CH52" s="24">
        <f>IF(CG52="","",VLOOKUP(CG52,ProgramIterations!$D:$E,2,FALSE))</f>
        <v>4</v>
      </c>
      <c r="CI52" s="23"/>
      <c r="CJ52" s="24" t="str">
        <f>IF(CI52="","",VLOOKUP(CI52,ProgramIterations!$D:$E,2,FALSE))</f>
        <v/>
      </c>
      <c r="CK52" s="23"/>
      <c r="CL52" s="24" t="str">
        <f>IF(CK52="","",VLOOKUP(CK52,ProgramIterations!$D:$E,2,FALSE))</f>
        <v/>
      </c>
      <c r="CM52" s="23"/>
      <c r="CN52" s="24" t="str">
        <f>IF(CM52="","",VLOOKUP(CM52,ProgramIterations!$D:$E,2,FALSE))</f>
        <v/>
      </c>
      <c r="CO52" s="23"/>
      <c r="CP52" s="24" t="str">
        <f>IF(CO52="","",VLOOKUP(CO52,ProgramIterations!$D:$E,2,FALSE))</f>
        <v/>
      </c>
      <c r="CQ52" s="23"/>
      <c r="CR52" s="24" t="str">
        <f>IF(CQ52="","",VLOOKUP(CQ52,ProgramIterations!$D:$E,2,FALSE))</f>
        <v/>
      </c>
      <c r="CS52" s="23"/>
      <c r="CT52" s="24" t="str">
        <f>IF(CS52="","",VLOOKUP(CS52,ProgramIterations!$D:$E,2,FALSE))</f>
        <v/>
      </c>
      <c r="CU52" s="23"/>
      <c r="CV52" s="24" t="str">
        <f>IF(CU52="","",VLOOKUP(CU52,ProgramIterations!$D:$E,2,FALSE))</f>
        <v/>
      </c>
      <c r="CW52" s="23"/>
      <c r="CX52" s="24" t="str">
        <f>IF(CW52="","",VLOOKUP(CW52,ProgramIterations!$D:$E,2,FALSE))</f>
        <v/>
      </c>
      <c r="CY52" s="23"/>
      <c r="CZ52" s="24" t="str">
        <f>IF(CY52="","",VLOOKUP(CY52,ProgramIterations!$D:$E,2,FALSE))</f>
        <v/>
      </c>
      <c r="DA52" s="23"/>
      <c r="DB52" s="24" t="str">
        <f>IF(DA52="","",VLOOKUP(DA52,ProgramIterations!$D:$E,2,FALSE))</f>
        <v/>
      </c>
      <c r="DC52" s="23"/>
      <c r="DD52" s="25" t="str">
        <f>IF(DC52="","",VLOOKUP(DC52,ProgramIterations!$D:$E,2,FALSE))</f>
        <v/>
      </c>
      <c r="DE52" s="64" t="str">
        <f>CONCATENATE("ALTER TABLE dbo.",LEFT(C52,FIND(".",C52)-1)," ADD ",RIGHT(C52,LEN(C52)-FIND(".",C52))," ",VLOOKUP(M52,DataTypes!$A$2:$F$12,6),IF(VLOOKUP(M52,DataTypes!$A$2:$F$12,3)=1,CONCATENATE("(",N52,",",O52,")"),"")," NULL")</f>
        <v>ALTER TABLE dbo.ChampMetricVisitInformation ADD BankfullWidthConstrictionProfileMean decimal(10,2) NULL</v>
      </c>
      <c r="DF52" s="56" t="e">
        <f>IF(A52 = "","",#REF! &amp; " SELECT MetricCalcTypeID = "&amp;A52&amp;", EngineID = "&amp;B52&amp;", Name='"&amp;C52&amp;"', DisplayGroupID = "&amp;D52&amp;", DisplayName='"&amp;E52&amp;"', DisplayNameShort = '"&amp;F52&amp;"', PropertyName = '"&amp;G52&amp;"', MethodID = "&amp;IF(H52="","NULL",H52)&amp; ", CalcGroupId = "&amp;IF(I52="","NULL",I52)&amp;", CalcGroupListItemID = " &amp;IF(K52="","NULL",K52)&amp;", Description = "&amp;IF(L52&lt;&gt;"NULL","'"&amp;SUBSTITUTE(L52,"'","''")&amp;"'","NULL")&amp;", DataTypeID = "&amp;M52&amp;",Precision = "&amp;N52&amp;", Scale = "&amp;O52&amp;", Length="&amp;P52&amp;", UOMID = "&amp;Q52&amp;", GlossaryTermID = "&amp;V52&amp;", DisplayOrderID = "&amp;W52&amp;", DomainValueListID = "&amp;AB52&amp;", WidthPixels = "&amp;AC52&amp;", IsDisplayable = "&amp;AD52&amp;", ShowGraphForWatershed= "&amp;AE52&amp;",ShowGraphForProgram="&amp;AF52&amp;",ShowGraphForVisit="&amp;AG52&amp;",IsPrivateInformation="&amp;AM52&amp;", IsCalculated="&amp;AN52&amp;",IsInternal="&amp;AO52&amp;", ExpectedValueMin = "&amp;IF(R52&lt;&gt;"",R52,"NULL")&amp;",  ExpectedValueMax = "&amp;IF(S52&lt;&gt;"",S52,"NULL")&amp;",  AcceptedValueMin = "&amp;IF(T52&lt;&gt;"",T52,"NULL")&amp;",   AcceptedValueMax  = "&amp;IF(U52&lt;&gt;"",U52,"NULL")&amp;", GraphAllowX="&amp;AH52&amp;", GraphAllowY="&amp;AI52&amp;", GraphAllowZ="&amp;AJ52&amp;", MapAllowSize="&amp;AK52&amp;", MapAllowColor = "&amp;AL52&amp;", RbtXpath = "&amp;IF(AP52&lt;&gt;"", "'"&amp;AP52&amp;"'", "NULL")&amp;", RbtIsRequired = "&amp;IF(AP52&lt;&gt;"", AQ52, "NULL")&amp;", MRMetric = "&amp;AR52&amp;
", Protocol1_ID = "&amp;IF(AS52="","NULL",#REF!)&amp;", Protocol1_IterationIDStart = "&amp;IF(AS52="","NULL",AT52)&amp;", Protocol1_IterationIDEnd = "&amp;IF(AU52="","NULL",AV52)&amp;
", Protocol2_ID = "&amp;IF(AW52="","NULL",#REF!)&amp;", Protocol2_IterationIDStart = "&amp;IF(AW52="","NULL",AX52)&amp;", Protocol2_IterationIDEnd = "&amp;IF(AY52="","NULL",AZ52)&amp;
", Protocol3_ID = "&amp;IF(BA52="","NULL",#REF!)&amp;", Protocol3_IterationIDStart = "&amp;IF(BA52="","NULL",BB52)&amp;", Protocol3_IterationIDEnd = "&amp;IF(BC52="","NULL",BD52)&amp;
", Protocol4_ID = "&amp;IF(BE52="","NULL",#REF!)&amp;", Protocol4_IterationIDStart = "&amp;IF(BE52="","NULL",BF52)&amp;", Protocol4_IterationIDEnd = "&amp;IF(BG52="","NULL",BH52)&amp;
", Protocol5_ID = "&amp;IF(BI52="","NULL",#REF!)&amp;", Protocol5_IterationIDStart = "&amp;IF(BI52="","NULL",BJ52)&amp;", Protocol5_IterationIDEnd = "&amp;IF(BK52="","NULL",BL52)&amp;
", Protocol6_ID = "&amp;IF(BM52="","NULL",#REF!)&amp;", Protocol6_IterationIDStart = "&amp;IF(BM52="","NULL",BN52)&amp;", Protocol6_IterationIDEnd = "&amp;IF(BO52="","NULL",BP52)&amp;
", Protocol7_ID = "&amp;IF(BQ52="","NULL",#REF!)&amp;", Protocol7_IterationIDStart = "&amp;IF(BQ52="","NULL",BR52)&amp;", Protocol7_IterationIDEnd = "&amp;IF(BS52="","NULL",BT52)&amp;
", Protocol8_ID = "&amp;IF(BU52="","NULL",#REF!)&amp;", Protocol8_IterationIDStart = "&amp;IF(BU52="","NULL",BV52)&amp;", Protocol8_IterationIDEnd = "&amp;IF(BW52="","NULL",BX52)&amp;
", Protocol9_ID = "&amp;IF(BY52="","NULL",#REF!)&amp;", Protocol9_IterationIDStart = "&amp;IF(BY52="","NULL",BZ52)&amp;", Protocol9_IterationIDEnd = "&amp;IF(CA52="","NULL",CB52)&amp;
", Protocol10_ID = "&amp;IF(CC52="","NULL",#REF!)&amp;", Protocol10_IterationIDStart = "&amp;IF(CC52="","NULL",CD52)&amp;", Protocol10_IterationIDEnd = "&amp;IF(CE52="","NULL",CF52)&amp;
", Protocol11_ID = "&amp;IF(CG52="","NULL",#REF!)&amp;", Protocol11_IterationIDStart = "&amp;IF(CG52="","NULL",CH52)&amp;", Protocol11_IterationIDEnd = "&amp;IF(CI52="","NULL",CJ52)&amp;
", Protocol12_ID = "&amp;IF(CK52="","NULL",#REF!)&amp;", Protocol12_IterationIDStart = "&amp;IF(CK52="","NULL",CL52)&amp;", Protocol12_IterationIDEnd = "&amp;IF(CM52="","NULL",CN52)&amp;
", Protocol13_ID = "&amp;IF(CO52="","NULL",#REF!)&amp;", Protocol13_IterationIDStart = "&amp;IF(CO52="","NULL",CP52)&amp;", Protocol13_IterationIDEnd = "&amp;IF(CQ52="","NULL",CR52)&amp;
", Protocol14_ID = "&amp;IF(CS52="","NULL",#REF!)&amp;", Protocol14_IterationIDStart = "&amp;IF(CS52="","NULL",CT52)&amp;", Protocol14_IterationIDEnd = "&amp;IF(CU52="","NULL",CV52)&amp;
", Protocol15_ID = "&amp;IF(CW52="","NULL",#REF!)&amp;", Protocol15_IterationIDStart = "&amp;IF(CW52="","NULL",CX52)&amp;", Protocol15_IterationIDEnd = "&amp;IF(CY52="","NULL",CZ52)&amp;
", Protocol16_ID = "&amp;IF(DA52="","NULL",#REF!)&amp;", Protocol16_IterationIDStart = "&amp;IF(DA52="","NULL",DB52)&amp;", Protocol16_IterationIDEnd = "&amp;IF(DC52="","NULL",DD52))</f>
        <v>#REF!</v>
      </c>
    </row>
    <row r="53" spans="1:110" hidden="1" x14ac:dyDescent="0.4">
      <c r="A53" s="38">
        <v>23</v>
      </c>
      <c r="B53" s="18">
        <v>1</v>
      </c>
      <c r="C53" s="34" t="s">
        <v>69</v>
      </c>
      <c r="D53" s="18">
        <v>1</v>
      </c>
      <c r="E53" s="74" t="s">
        <v>848</v>
      </c>
      <c r="F53" s="9" t="s">
        <v>849</v>
      </c>
      <c r="G53" s="37" t="s">
        <v>20</v>
      </c>
      <c r="I53" s="44"/>
      <c r="J53" s="47" t="str">
        <f>IF(I53="","",VLOOKUP(I53,MetricCalcGroups!A:D,3, FALSE))</f>
        <v/>
      </c>
      <c r="L53" s="9" t="s">
        <v>78</v>
      </c>
      <c r="M53" s="18">
        <v>3</v>
      </c>
      <c r="N53" s="18">
        <v>10</v>
      </c>
      <c r="O53" s="18">
        <v>2</v>
      </c>
      <c r="P53" s="18" t="s">
        <v>78</v>
      </c>
      <c r="Q53" s="18">
        <v>1</v>
      </c>
      <c r="R53" s="39"/>
      <c r="S53" s="39"/>
      <c r="V53" s="78" t="s">
        <v>78</v>
      </c>
      <c r="W53" s="18">
        <v>420</v>
      </c>
      <c r="X53" s="15">
        <v>2011</v>
      </c>
      <c r="Y53" s="16">
        <f>IF(X53&lt;&gt;"",VLOOKUP(X53,ProgramIterations!D:E,2,FALSE),"NULL")</f>
        <v>1</v>
      </c>
      <c r="Z53" s="15"/>
      <c r="AA53" s="16" t="str">
        <f>IF(Z53&lt;&gt;"",VLOOKUP(Z53,ProgramIterations!D:E,2,FALSE),"NULL")</f>
        <v>NULL</v>
      </c>
      <c r="AB53" s="9" t="s">
        <v>78</v>
      </c>
      <c r="AC53" s="9">
        <v>75</v>
      </c>
      <c r="AD53" s="36">
        <v>0</v>
      </c>
      <c r="AE53" s="9">
        <v>0</v>
      </c>
      <c r="AF53" s="9">
        <v>0</v>
      </c>
      <c r="AG53" s="49">
        <v>0</v>
      </c>
      <c r="AH53" s="52">
        <v>0</v>
      </c>
      <c r="AI53" s="17">
        <f t="shared" si="7"/>
        <v>0</v>
      </c>
      <c r="AJ53" s="18">
        <v>0</v>
      </c>
      <c r="AK53" s="17">
        <f t="shared" si="5"/>
        <v>0</v>
      </c>
      <c r="AL53" s="17">
        <f t="shared" si="6"/>
        <v>0</v>
      </c>
      <c r="AM53" s="18">
        <v>0</v>
      </c>
      <c r="AN53" s="18">
        <v>0</v>
      </c>
      <c r="AO53" s="37">
        <v>0</v>
      </c>
      <c r="AP53" s="74"/>
      <c r="AQ53" s="37">
        <v>0</v>
      </c>
      <c r="AR53" s="49">
        <v>0</v>
      </c>
      <c r="AS53" s="23">
        <v>2011</v>
      </c>
      <c r="AT53" s="24">
        <f>IF(AS53="","",VLOOKUP(AS53,ProgramIterations!$D:$E,2,FALSE))</f>
        <v>1</v>
      </c>
      <c r="AU53" s="23"/>
      <c r="AV53" s="24" t="str">
        <f>IF(AU53="","",VLOOKUP(AU53,ProgramIterations!$D:$E,2,FALSE))</f>
        <v/>
      </c>
      <c r="AW53" s="23">
        <v>2012</v>
      </c>
      <c r="AX53" s="24">
        <f>IF(AW53="","",VLOOKUP(AW53,ProgramIterations!$D:$E,2,FALSE))</f>
        <v>2</v>
      </c>
      <c r="AY53" s="23"/>
      <c r="AZ53" s="24" t="str">
        <f>IF(AY53="","",VLOOKUP(AY53,ProgramIterations!$D:$E,2,FALSE))</f>
        <v/>
      </c>
      <c r="BA53" s="23">
        <v>2013</v>
      </c>
      <c r="BB53" s="24">
        <f>IF(BA53="","",VLOOKUP(BA53,ProgramIterations!$D:$E,2,FALSE))</f>
        <v>3</v>
      </c>
      <c r="BC53" s="23"/>
      <c r="BD53" s="24" t="str">
        <f>IF(BC53="","",VLOOKUP(BC53,ProgramIterations!$D:$E,2,FALSE))</f>
        <v/>
      </c>
      <c r="BE53" s="23">
        <v>2014</v>
      </c>
      <c r="BF53" s="24">
        <f>IF(BE53="","",VLOOKUP(BE53,ProgramIterations!$D:$E,2,FALSE))</f>
        <v>4</v>
      </c>
      <c r="BG53" s="23"/>
      <c r="BH53" s="24" t="str">
        <f>IF(BG53="","",VLOOKUP(BG53,ProgramIterations!$D:$E,2,FALSE))</f>
        <v/>
      </c>
      <c r="BI53" s="54">
        <v>2014</v>
      </c>
      <c r="BJ53" s="24">
        <f>IF(BI53="","",VLOOKUP(BI53,ProgramIterations!$D:$E,2,FALSE))</f>
        <v>4</v>
      </c>
      <c r="BK53" s="23"/>
      <c r="BL53" s="24" t="str">
        <f>IF(BK53="","",VLOOKUP(BK53,ProgramIterations!$D:$E,2,FALSE))</f>
        <v/>
      </c>
      <c r="BM53" s="23"/>
      <c r="BN53" s="24" t="str">
        <f>IF(BM53="","",VLOOKUP(BM53,ProgramIterations!$D:$E,2,FALSE))</f>
        <v/>
      </c>
      <c r="BO53" s="23"/>
      <c r="BP53" s="24" t="str">
        <f>IF(BO53="","",VLOOKUP(BO53,ProgramIterations!$D:$E,2,FALSE))</f>
        <v/>
      </c>
      <c r="BQ53" s="23"/>
      <c r="BR53" s="24" t="str">
        <f>IF(BQ53="","",VLOOKUP(BQ53,ProgramIterations!$D:$E,2,FALSE))</f>
        <v/>
      </c>
      <c r="BS53" s="23"/>
      <c r="BT53" s="24" t="str">
        <f>IF(BS53="","",VLOOKUP(BS53,ProgramIterations!$D:$E,2,FALSE))</f>
        <v/>
      </c>
      <c r="BU53" s="23"/>
      <c r="BV53" s="24" t="str">
        <f>IF(BU53="","",VLOOKUP(BU53,ProgramIterations!$D:$E,2,FALSE))</f>
        <v/>
      </c>
      <c r="BW53" s="23"/>
      <c r="BX53" s="24" t="str">
        <f>IF(BW53="","",VLOOKUP(BW53,ProgramIterations!$D:$E,2,FALSE))</f>
        <v/>
      </c>
      <c r="BY53" s="23">
        <v>2014</v>
      </c>
      <c r="BZ53" s="24">
        <f>IF(BY53="","",VLOOKUP(BY53,ProgramIterations!$D:$E,2,FALSE))</f>
        <v>4</v>
      </c>
      <c r="CA53" s="23"/>
      <c r="CB53" s="24" t="str">
        <f>IF(CA53="","",VLOOKUP(CA53,ProgramIterations!$D:$E,2,FALSE))</f>
        <v/>
      </c>
      <c r="CC53" s="23">
        <v>2014</v>
      </c>
      <c r="CD53" s="24">
        <f>IF(CC53="","",VLOOKUP(CC53,ProgramIterations!$D:$E,2,FALSE))</f>
        <v>4</v>
      </c>
      <c r="CE53" s="23"/>
      <c r="CF53" s="24" t="str">
        <f>IF(CE53="","",VLOOKUP(CE53,ProgramIterations!$D:$E,2,FALSE))</f>
        <v/>
      </c>
      <c r="CG53" s="23">
        <v>2014</v>
      </c>
      <c r="CH53" s="24">
        <f>IF(CG53="","",VLOOKUP(CG53,ProgramIterations!$D:$E,2,FALSE))</f>
        <v>4</v>
      </c>
      <c r="CI53" s="23"/>
      <c r="CJ53" s="24" t="str">
        <f>IF(CI53="","",VLOOKUP(CI53,ProgramIterations!$D:$E,2,FALSE))</f>
        <v/>
      </c>
      <c r="CK53" s="23"/>
      <c r="CL53" s="24" t="str">
        <f>IF(CK53="","",VLOOKUP(CK53,ProgramIterations!$D:$E,2,FALSE))</f>
        <v/>
      </c>
      <c r="CM53" s="23"/>
      <c r="CN53" s="24" t="str">
        <f>IF(CM53="","",VLOOKUP(CM53,ProgramIterations!$D:$E,2,FALSE))</f>
        <v/>
      </c>
      <c r="CO53" s="23"/>
      <c r="CP53" s="24" t="str">
        <f>IF(CO53="","",VLOOKUP(CO53,ProgramIterations!$D:$E,2,FALSE))</f>
        <v/>
      </c>
      <c r="CQ53" s="23"/>
      <c r="CR53" s="24" t="str">
        <f>IF(CQ53="","",VLOOKUP(CQ53,ProgramIterations!$D:$E,2,FALSE))</f>
        <v/>
      </c>
      <c r="CS53" s="23"/>
      <c r="CT53" s="24" t="str">
        <f>IF(CS53="","",VLOOKUP(CS53,ProgramIterations!$D:$E,2,FALSE))</f>
        <v/>
      </c>
      <c r="CU53" s="23"/>
      <c r="CV53" s="24" t="str">
        <f>IF(CU53="","",VLOOKUP(CU53,ProgramIterations!$D:$E,2,FALSE))</f>
        <v/>
      </c>
      <c r="CW53" s="23"/>
      <c r="CX53" s="24" t="str">
        <f>IF(CW53="","",VLOOKUP(CW53,ProgramIterations!$D:$E,2,FALSE))</f>
        <v/>
      </c>
      <c r="CY53" s="23"/>
      <c r="CZ53" s="24" t="str">
        <f>IF(CY53="","",VLOOKUP(CY53,ProgramIterations!$D:$E,2,FALSE))</f>
        <v/>
      </c>
      <c r="DA53" s="23"/>
      <c r="DB53" s="24" t="str">
        <f>IF(DA53="","",VLOOKUP(DA53,ProgramIterations!$D:$E,2,FALSE))</f>
        <v/>
      </c>
      <c r="DC53" s="23"/>
      <c r="DD53" s="25" t="str">
        <f>IF(DC53="","",VLOOKUP(DC53,ProgramIterations!$D:$E,2,FALSE))</f>
        <v/>
      </c>
      <c r="DE53" s="64" t="str">
        <f>CONCATENATE("ALTER TABLE dbo.",LEFT(C53,FIND(".",C53)-1)," ADD ",RIGHT(C53,LEN(C53)-FIND(".",C53))," ",VLOOKUP(M53,DataTypes!$A$2:$F$12,6),IF(VLOOKUP(M53,DataTypes!$A$2:$F$12,3)=1,CONCATENATE("(",N53,",",O53,")"),"")," NULL")</f>
        <v>ALTER TABLE dbo.ChampMetricVisitInformation ADD BankfullWidthConstrictionStdDev decimal(10,2) NULL</v>
      </c>
      <c r="DF53" s="56" t="e">
        <f>IF(A53 = "","",#REF! &amp; " SELECT MetricCalcTypeID = "&amp;A53&amp;", EngineID = "&amp;B53&amp;", Name='"&amp;C53&amp;"', DisplayGroupID = "&amp;D53&amp;", DisplayName='"&amp;E53&amp;"', DisplayNameShort = '"&amp;F53&amp;"', PropertyName = '"&amp;G53&amp;"', MethodID = "&amp;IF(H53="","NULL",H53)&amp; ", CalcGroupId = "&amp;IF(I53="","NULL",I53)&amp;", CalcGroupListItemID = " &amp;IF(K53="","NULL",K53)&amp;", Description = "&amp;IF(L53&lt;&gt;"NULL","'"&amp;SUBSTITUTE(L53,"'","''")&amp;"'","NULL")&amp;", DataTypeID = "&amp;M53&amp;",Precision = "&amp;N53&amp;", Scale = "&amp;O53&amp;", Length="&amp;P53&amp;", UOMID = "&amp;Q53&amp;", GlossaryTermID = "&amp;V53&amp;", DisplayOrderID = "&amp;W53&amp;", DomainValueListID = "&amp;AB53&amp;", WidthPixels = "&amp;AC53&amp;", IsDisplayable = "&amp;AD53&amp;", ShowGraphForWatershed= "&amp;AE53&amp;",ShowGraphForProgram="&amp;AF53&amp;",ShowGraphForVisit="&amp;AG53&amp;",IsPrivateInformation="&amp;AM53&amp;", IsCalculated="&amp;AN53&amp;",IsInternal="&amp;AO53&amp;", ExpectedValueMin = "&amp;IF(R53&lt;&gt;"",R53,"NULL")&amp;",  ExpectedValueMax = "&amp;IF(S53&lt;&gt;"",S53,"NULL")&amp;",  AcceptedValueMin = "&amp;IF(T53&lt;&gt;"",T53,"NULL")&amp;",   AcceptedValueMax  = "&amp;IF(U53&lt;&gt;"",U53,"NULL")&amp;", GraphAllowX="&amp;AH53&amp;", GraphAllowY="&amp;AI53&amp;", GraphAllowZ="&amp;AJ53&amp;", MapAllowSize="&amp;AK53&amp;", MapAllowColor = "&amp;AL53&amp;", RbtXpath = "&amp;IF(AP53&lt;&gt;"", "'"&amp;AP53&amp;"'", "NULL")&amp;", RbtIsRequired = "&amp;IF(AP53&lt;&gt;"", AQ53, "NULL")&amp;", MRMetric = "&amp;AR53&amp;
", Protocol1_ID = "&amp;IF(AS53="","NULL",#REF!)&amp;", Protocol1_IterationIDStart = "&amp;IF(AS53="","NULL",AT53)&amp;", Protocol1_IterationIDEnd = "&amp;IF(AU53="","NULL",AV53)&amp;
", Protocol2_ID = "&amp;IF(AW53="","NULL",#REF!)&amp;", Protocol2_IterationIDStart = "&amp;IF(AW53="","NULL",AX53)&amp;", Protocol2_IterationIDEnd = "&amp;IF(AY53="","NULL",AZ53)&amp;
", Protocol3_ID = "&amp;IF(BA53="","NULL",#REF!)&amp;", Protocol3_IterationIDStart = "&amp;IF(BA53="","NULL",BB53)&amp;", Protocol3_IterationIDEnd = "&amp;IF(BC53="","NULL",BD53)&amp;
", Protocol4_ID = "&amp;IF(BE53="","NULL",#REF!)&amp;", Protocol4_IterationIDStart = "&amp;IF(BE53="","NULL",BF53)&amp;", Protocol4_IterationIDEnd = "&amp;IF(BG53="","NULL",BH53)&amp;
", Protocol5_ID = "&amp;IF(BI53="","NULL",#REF!)&amp;", Protocol5_IterationIDStart = "&amp;IF(BI53="","NULL",BJ53)&amp;", Protocol5_IterationIDEnd = "&amp;IF(BK53="","NULL",BL53)&amp;
", Protocol6_ID = "&amp;IF(BM53="","NULL",#REF!)&amp;", Protocol6_IterationIDStart = "&amp;IF(BM53="","NULL",BN53)&amp;", Protocol6_IterationIDEnd = "&amp;IF(BO53="","NULL",BP53)&amp;
", Protocol7_ID = "&amp;IF(BQ53="","NULL",#REF!)&amp;", Protocol7_IterationIDStart = "&amp;IF(BQ53="","NULL",BR53)&amp;", Protocol7_IterationIDEnd = "&amp;IF(BS53="","NULL",BT53)&amp;
", Protocol8_ID = "&amp;IF(BU53="","NULL",#REF!)&amp;", Protocol8_IterationIDStart = "&amp;IF(BU53="","NULL",BV53)&amp;", Protocol8_IterationIDEnd = "&amp;IF(BW53="","NULL",BX53)&amp;
", Protocol9_ID = "&amp;IF(BY53="","NULL",#REF!)&amp;", Protocol9_IterationIDStart = "&amp;IF(BY53="","NULL",BZ53)&amp;", Protocol9_IterationIDEnd = "&amp;IF(CA53="","NULL",CB53)&amp;
", Protocol10_ID = "&amp;IF(CC53="","NULL",#REF!)&amp;", Protocol10_IterationIDStart = "&amp;IF(CC53="","NULL",CD53)&amp;", Protocol10_IterationIDEnd = "&amp;IF(CE53="","NULL",CF53)&amp;
", Protocol11_ID = "&amp;IF(CG53="","NULL",#REF!)&amp;", Protocol11_IterationIDStart = "&amp;IF(CG53="","NULL",CH53)&amp;", Protocol11_IterationIDEnd = "&amp;IF(CI53="","NULL",CJ53)&amp;
", Protocol12_ID = "&amp;IF(CK53="","NULL",#REF!)&amp;", Protocol12_IterationIDStart = "&amp;IF(CK53="","NULL",CL53)&amp;", Protocol12_IterationIDEnd = "&amp;IF(CM53="","NULL",CN53)&amp;
", Protocol13_ID = "&amp;IF(CO53="","NULL",#REF!)&amp;", Protocol13_IterationIDStart = "&amp;IF(CO53="","NULL",CP53)&amp;", Protocol13_IterationIDEnd = "&amp;IF(CQ53="","NULL",CR53)&amp;
", Protocol14_ID = "&amp;IF(CS53="","NULL",#REF!)&amp;", Protocol14_IterationIDStart = "&amp;IF(CS53="","NULL",CT53)&amp;", Protocol14_IterationIDEnd = "&amp;IF(CU53="","NULL",CV53)&amp;
", Protocol15_ID = "&amp;IF(CW53="","NULL",#REF!)&amp;", Protocol15_IterationIDStart = "&amp;IF(CW53="","NULL",CX53)&amp;", Protocol15_IterationIDEnd = "&amp;IF(CY53="","NULL",CZ53)&amp;
", Protocol16_ID = "&amp;IF(DA53="","NULL",#REF!)&amp;", Protocol16_IterationIDStart = "&amp;IF(DA53="","NULL",DB53)&amp;", Protocol16_IterationIDEnd = "&amp;IF(DC53="","NULL",DD53))</f>
        <v>#REF!</v>
      </c>
    </row>
    <row r="54" spans="1:110" hidden="1" x14ac:dyDescent="0.4">
      <c r="A54" s="18">
        <v>345</v>
      </c>
      <c r="B54" s="18">
        <v>1</v>
      </c>
      <c r="C54" s="34" t="s">
        <v>448</v>
      </c>
      <c r="D54" s="18">
        <v>1</v>
      </c>
      <c r="E54" s="74" t="s">
        <v>450</v>
      </c>
      <c r="F54" s="74" t="s">
        <v>1028</v>
      </c>
      <c r="G54" s="9" t="s">
        <v>451</v>
      </c>
      <c r="I54" s="44"/>
      <c r="J54" s="47" t="str">
        <f>IF(I54="","",VLOOKUP(I54,MetricCalcGroups!A:D,3, FALSE))</f>
        <v/>
      </c>
      <c r="L54" s="9" t="s">
        <v>78</v>
      </c>
      <c r="M54" s="18">
        <v>3</v>
      </c>
      <c r="N54" s="18">
        <v>12</v>
      </c>
      <c r="O54" s="18">
        <v>4</v>
      </c>
      <c r="P54" s="18" t="s">
        <v>78</v>
      </c>
      <c r="Q54" s="18">
        <v>19</v>
      </c>
      <c r="R54" s="75">
        <v>0</v>
      </c>
      <c r="S54" s="75">
        <v>1</v>
      </c>
      <c r="T54" s="75"/>
      <c r="U54" s="75"/>
      <c r="V54" s="78" t="s">
        <v>78</v>
      </c>
      <c r="W54" s="18">
        <v>430</v>
      </c>
      <c r="X54" s="15">
        <v>2011</v>
      </c>
      <c r="Y54" s="16">
        <f>IF(X54&lt;&gt;"",VLOOKUP(X54,ProgramIterations!D:E,2,FALSE),"NULL")</f>
        <v>1</v>
      </c>
      <c r="Z54" s="15"/>
      <c r="AA54" s="16" t="str">
        <f>IF(Z54&lt;&gt;"",VLOOKUP(Z54,ProgramIterations!D:E,2,FALSE),"NULL")</f>
        <v>NULL</v>
      </c>
      <c r="AB54" s="9" t="s">
        <v>78</v>
      </c>
      <c r="AC54" s="9">
        <v>75</v>
      </c>
      <c r="AD54" s="36">
        <v>0</v>
      </c>
      <c r="AE54" s="9">
        <v>0</v>
      </c>
      <c r="AF54" s="9">
        <v>0</v>
      </c>
      <c r="AG54" s="49">
        <v>0</v>
      </c>
      <c r="AH54" s="52">
        <v>0</v>
      </c>
      <c r="AI54" s="17">
        <f t="shared" si="7"/>
        <v>0</v>
      </c>
      <c r="AJ54" s="18">
        <v>0</v>
      </c>
      <c r="AK54" s="17">
        <f t="shared" si="5"/>
        <v>0</v>
      </c>
      <c r="AL54" s="17">
        <f t="shared" si="6"/>
        <v>0</v>
      </c>
      <c r="AM54" s="18">
        <v>0</v>
      </c>
      <c r="AN54" s="18">
        <v>0</v>
      </c>
      <c r="AO54" s="74">
        <v>0</v>
      </c>
      <c r="AP54" s="74"/>
      <c r="AQ54" s="37">
        <v>0</v>
      </c>
      <c r="AR54" s="49">
        <v>0</v>
      </c>
      <c r="AS54" s="23">
        <v>2011</v>
      </c>
      <c r="AT54" s="24">
        <f>IF(AS54="","",VLOOKUP(AS54,ProgramIterations!$D:$E,2,FALSE))</f>
        <v>1</v>
      </c>
      <c r="AU54" s="23"/>
      <c r="AV54" s="24" t="str">
        <f>IF(AU54="","",VLOOKUP(AU54,ProgramIterations!$D:$E,2,FALSE))</f>
        <v/>
      </c>
      <c r="AW54" s="23">
        <v>2012</v>
      </c>
      <c r="AX54" s="24">
        <f>IF(AW54="","",VLOOKUP(AW54,ProgramIterations!$D:$E,2,FALSE))</f>
        <v>2</v>
      </c>
      <c r="AY54" s="23"/>
      <c r="AZ54" s="24" t="str">
        <f>IF(AY54="","",VLOOKUP(AY54,ProgramIterations!$D:$E,2,FALSE))</f>
        <v/>
      </c>
      <c r="BA54" s="23">
        <v>2013</v>
      </c>
      <c r="BB54" s="24">
        <f>IF(BA54="","",VLOOKUP(BA54,ProgramIterations!$D:$E,2,FALSE))</f>
        <v>3</v>
      </c>
      <c r="BC54" s="23"/>
      <c r="BD54" s="24" t="str">
        <f>IF(BC54="","",VLOOKUP(BC54,ProgramIterations!$D:$E,2,FALSE))</f>
        <v/>
      </c>
      <c r="BE54" s="23">
        <v>2014</v>
      </c>
      <c r="BF54" s="24">
        <f>IF(BE54="","",VLOOKUP(BE54,ProgramIterations!$D:$E,2,FALSE))</f>
        <v>4</v>
      </c>
      <c r="BG54" s="23"/>
      <c r="BH54" s="24" t="str">
        <f>IF(BG54="","",VLOOKUP(BG54,ProgramIterations!$D:$E,2,FALSE))</f>
        <v/>
      </c>
      <c r="BI54" s="23">
        <v>2014</v>
      </c>
      <c r="BJ54" s="24">
        <f>IF(BI54="","",VLOOKUP(BI54,ProgramIterations!$D:$E,2,FALSE))</f>
        <v>4</v>
      </c>
      <c r="BK54" s="23"/>
      <c r="BL54" s="24" t="str">
        <f>IF(BK54="","",VLOOKUP(BK54,ProgramIterations!$D:$E,2,FALSE))</f>
        <v/>
      </c>
      <c r="BM54" s="23"/>
      <c r="BN54" s="24" t="str">
        <f>IF(BM54="","",VLOOKUP(BM54,ProgramIterations!$D:$E,2,FALSE))</f>
        <v/>
      </c>
      <c r="BO54" s="23"/>
      <c r="BP54" s="24" t="str">
        <f>IF(BO54="","",VLOOKUP(BO54,ProgramIterations!$D:$E,2,FALSE))</f>
        <v/>
      </c>
      <c r="BQ54" s="23"/>
      <c r="BR54" s="24" t="str">
        <f>IF(BQ54="","",VLOOKUP(BQ54,ProgramIterations!$D:$E,2,FALSE))</f>
        <v/>
      </c>
      <c r="BS54" s="23"/>
      <c r="BT54" s="24" t="str">
        <f>IF(BS54="","",VLOOKUP(BS54,ProgramIterations!$D:$E,2,FALSE))</f>
        <v/>
      </c>
      <c r="BU54" s="23"/>
      <c r="BV54" s="24" t="str">
        <f>IF(BU54="","",VLOOKUP(BU54,ProgramIterations!$D:$E,2,FALSE))</f>
        <v/>
      </c>
      <c r="BW54" s="23"/>
      <c r="BX54" s="24" t="str">
        <f>IF(BW54="","",VLOOKUP(BW54,ProgramIterations!$D:$E,2,FALSE))</f>
        <v/>
      </c>
      <c r="BY54" s="23">
        <v>2014</v>
      </c>
      <c r="BZ54" s="24">
        <f>IF(BY54="","",VLOOKUP(BY54,ProgramIterations!$D:$E,2,FALSE))</f>
        <v>4</v>
      </c>
      <c r="CA54" s="23"/>
      <c r="CB54" s="24" t="str">
        <f>IF(CA54="","",VLOOKUP(CA54,ProgramIterations!$D:$E,2,FALSE))</f>
        <v/>
      </c>
      <c r="CC54" s="23">
        <v>2014</v>
      </c>
      <c r="CD54" s="24">
        <f>IF(CC54="","",VLOOKUP(CC54,ProgramIterations!$D:$E,2,FALSE))</f>
        <v>4</v>
      </c>
      <c r="CE54" s="23"/>
      <c r="CF54" s="24" t="str">
        <f>IF(CE54="","",VLOOKUP(CE54,ProgramIterations!$D:$E,2,FALSE))</f>
        <v/>
      </c>
      <c r="CG54" s="23">
        <v>2014</v>
      </c>
      <c r="CH54" s="24">
        <f>IF(CG54="","",VLOOKUP(CG54,ProgramIterations!$D:$E,2,FALSE))</f>
        <v>4</v>
      </c>
      <c r="CI54" s="23"/>
      <c r="CJ54" s="24" t="str">
        <f>IF(CI54="","",VLOOKUP(CI54,ProgramIterations!$D:$E,2,FALSE))</f>
        <v/>
      </c>
      <c r="CK54" s="23"/>
      <c r="CL54" s="24" t="str">
        <f>IF(CK54="","",VLOOKUP(CK54,ProgramIterations!$D:$E,2,FALSE))</f>
        <v/>
      </c>
      <c r="CM54" s="23"/>
      <c r="CN54" s="24" t="str">
        <f>IF(CM54="","",VLOOKUP(CM54,ProgramIterations!$D:$E,2,FALSE))</f>
        <v/>
      </c>
      <c r="CO54" s="23"/>
      <c r="CP54" s="24" t="str">
        <f>IF(CO54="","",VLOOKUP(CO54,ProgramIterations!$D:$E,2,FALSE))</f>
        <v/>
      </c>
      <c r="CQ54" s="23"/>
      <c r="CR54" s="24" t="str">
        <f>IF(CQ54="","",VLOOKUP(CQ54,ProgramIterations!$D:$E,2,FALSE))</f>
        <v/>
      </c>
      <c r="CS54" s="23"/>
      <c r="CT54" s="24" t="str">
        <f>IF(CS54="","",VLOOKUP(CS54,ProgramIterations!$D:$E,2,FALSE))</f>
        <v/>
      </c>
      <c r="CU54" s="23"/>
      <c r="CV54" s="24" t="str">
        <f>IF(CU54="","",VLOOKUP(CU54,ProgramIterations!$D:$E,2,FALSE))</f>
        <v/>
      </c>
      <c r="CW54" s="23"/>
      <c r="CX54" s="24" t="str">
        <f>IF(CW54="","",VLOOKUP(CW54,ProgramIterations!$D:$E,2,FALSE))</f>
        <v/>
      </c>
      <c r="CY54" s="23"/>
      <c r="CZ54" s="24" t="str">
        <f>IF(CY54="","",VLOOKUP(CY54,ProgramIterations!$D:$E,2,FALSE))</f>
        <v/>
      </c>
      <c r="DA54" s="23"/>
      <c r="DB54" s="24" t="str">
        <f>IF(DA54="","",VLOOKUP(DA54,ProgramIterations!$D:$E,2,FALSE))</f>
        <v/>
      </c>
      <c r="DC54" s="23"/>
      <c r="DD54" s="25" t="str">
        <f>IF(DC54="","",VLOOKUP(DC54,ProgramIterations!$D:$E,2,FALSE))</f>
        <v/>
      </c>
      <c r="DE54" s="64" t="str">
        <f>CONCATENATE("ALTER TABLE dbo.",LEFT(C54,FIND(".",C54)-1)," ADD ",RIGHT(C54,LEN(C54)-FIND(".",C54))," ",VLOOKUP(M54,DataTypes!$A$2:$F$12,6),IF(VLOOKUP(M54,DataTypes!$A$2:$F$12,3)=1,CONCATENATE("(",N54,",",O54,")"),"")," NULL")</f>
        <v>ALTER TABLE dbo.ChampMetricVisitInformation ADD BankfullWidthConstrictionCoefficientOfVariation decimal(12,4) NULL</v>
      </c>
      <c r="DF54" s="56" t="e">
        <f>IF(A54 = "","",#REF! &amp; " SELECT MetricCalcTypeID = "&amp;A54&amp;", EngineID = "&amp;B54&amp;", Name='"&amp;C54&amp;"', DisplayGroupID = "&amp;D54&amp;", DisplayName='"&amp;E54&amp;"', DisplayNameShort = '"&amp;F54&amp;"', PropertyName = '"&amp;G54&amp;"', MethodID = "&amp;IF(H54="","NULL",H54)&amp; ", CalcGroupId = "&amp;IF(I54="","NULL",I54)&amp;", CalcGroupListItemID = " &amp;IF(K54="","NULL",K54)&amp;", Description = "&amp;IF(L54&lt;&gt;"NULL","'"&amp;SUBSTITUTE(L54,"'","''")&amp;"'","NULL")&amp;", DataTypeID = "&amp;M54&amp;",Precision = "&amp;N54&amp;", Scale = "&amp;O54&amp;", Length="&amp;P54&amp;", UOMID = "&amp;Q54&amp;", GlossaryTermID = "&amp;V54&amp;", DisplayOrderID = "&amp;W54&amp;", DomainValueListID = "&amp;AB54&amp;", WidthPixels = "&amp;AC54&amp;", IsDisplayable = "&amp;AD54&amp;", ShowGraphForWatershed= "&amp;AE54&amp;",ShowGraphForProgram="&amp;AF54&amp;",ShowGraphForVisit="&amp;AG54&amp;",IsPrivateInformation="&amp;AM54&amp;", IsCalculated="&amp;AN54&amp;",IsInternal="&amp;AO54&amp;", ExpectedValueMin = "&amp;IF(R54&lt;&gt;"",R54,"NULL")&amp;",  ExpectedValueMax = "&amp;IF(S54&lt;&gt;"",S54,"NULL")&amp;",  AcceptedValueMin = "&amp;IF(T54&lt;&gt;"",T54,"NULL")&amp;",   AcceptedValueMax  = "&amp;IF(U54&lt;&gt;"",U54,"NULL")&amp;", GraphAllowX="&amp;AH54&amp;", GraphAllowY="&amp;AI54&amp;", GraphAllowZ="&amp;AJ54&amp;", MapAllowSize="&amp;AK54&amp;", MapAllowColor = "&amp;AL54&amp;", RbtXpath = "&amp;IF(AP54&lt;&gt;"", "'"&amp;AP54&amp;"'", "NULL")&amp;", RbtIsRequired = "&amp;IF(AP54&lt;&gt;"", AQ54, "NULL")&amp;", MRMetric = "&amp;AR54&amp;
", Protocol1_ID = "&amp;IF(AS54="","NULL",#REF!)&amp;", Protocol1_IterationIDStart = "&amp;IF(AS54="","NULL",AT54)&amp;", Protocol1_IterationIDEnd = "&amp;IF(AU54="","NULL",AV54)&amp;
", Protocol2_ID = "&amp;IF(AW54="","NULL",#REF!)&amp;", Protocol2_IterationIDStart = "&amp;IF(AW54="","NULL",AX54)&amp;", Protocol2_IterationIDEnd = "&amp;IF(AY54="","NULL",AZ54)&amp;
", Protocol3_ID = "&amp;IF(BA54="","NULL",#REF!)&amp;", Protocol3_IterationIDStart = "&amp;IF(BA54="","NULL",BB54)&amp;", Protocol3_IterationIDEnd = "&amp;IF(BC54="","NULL",BD54)&amp;
", Protocol4_ID = "&amp;IF(BE54="","NULL",#REF!)&amp;", Protocol4_IterationIDStart = "&amp;IF(BE54="","NULL",BF54)&amp;", Protocol4_IterationIDEnd = "&amp;IF(BG54="","NULL",BH54)&amp;
", Protocol5_ID = "&amp;IF(BI54="","NULL",#REF!)&amp;", Protocol5_IterationIDStart = "&amp;IF(BI54="","NULL",BJ54)&amp;", Protocol5_IterationIDEnd = "&amp;IF(BK54="","NULL",BL54)&amp;
", Protocol6_ID = "&amp;IF(BM54="","NULL",#REF!)&amp;", Protocol6_IterationIDStart = "&amp;IF(BM54="","NULL",BN54)&amp;", Protocol6_IterationIDEnd = "&amp;IF(BO54="","NULL",BP54)&amp;
", Protocol7_ID = "&amp;IF(BQ54="","NULL",#REF!)&amp;", Protocol7_IterationIDStart = "&amp;IF(BQ54="","NULL",BR54)&amp;", Protocol7_IterationIDEnd = "&amp;IF(BS54="","NULL",BT54)&amp;
", Protocol8_ID = "&amp;IF(BU54="","NULL",#REF!)&amp;", Protocol8_IterationIDStart = "&amp;IF(BU54="","NULL",BV54)&amp;", Protocol8_IterationIDEnd = "&amp;IF(BW54="","NULL",BX54)&amp;
", Protocol9_ID = "&amp;IF(BY54="","NULL",#REF!)&amp;", Protocol9_IterationIDStart = "&amp;IF(BY54="","NULL",BZ54)&amp;", Protocol9_IterationIDEnd = "&amp;IF(CA54="","NULL",CB54)&amp;
", Protocol10_ID = "&amp;IF(CC54="","NULL",#REF!)&amp;", Protocol10_IterationIDStart = "&amp;IF(CC54="","NULL",CD54)&amp;", Protocol10_IterationIDEnd = "&amp;IF(CE54="","NULL",CF54)&amp;
", Protocol11_ID = "&amp;IF(CG54="","NULL",#REF!)&amp;", Protocol11_IterationIDStart = "&amp;IF(CG54="","NULL",CH54)&amp;", Protocol11_IterationIDEnd = "&amp;IF(CI54="","NULL",CJ54)&amp;
", Protocol12_ID = "&amp;IF(CK54="","NULL",#REF!)&amp;", Protocol12_IterationIDStart = "&amp;IF(CK54="","NULL",CL54)&amp;", Protocol12_IterationIDEnd = "&amp;IF(CM54="","NULL",CN54)&amp;
", Protocol13_ID = "&amp;IF(CO54="","NULL",#REF!)&amp;", Protocol13_IterationIDStart = "&amp;IF(CO54="","NULL",CP54)&amp;", Protocol13_IterationIDEnd = "&amp;IF(CQ54="","NULL",CR54)&amp;
", Protocol14_ID = "&amp;IF(CS54="","NULL",#REF!)&amp;", Protocol14_IterationIDStart = "&amp;IF(CS54="","NULL",CT54)&amp;", Protocol14_IterationIDEnd = "&amp;IF(CU54="","NULL",CV54)&amp;
", Protocol15_ID = "&amp;IF(CW54="","NULL",#REF!)&amp;", Protocol15_IterationIDStart = "&amp;IF(CW54="","NULL",CX54)&amp;", Protocol15_IterationIDEnd = "&amp;IF(CY54="","NULL",CZ54)&amp;
", Protocol16_ID = "&amp;IF(DA54="","NULL",#REF!)&amp;", Protocol16_IterationIDStart = "&amp;IF(DA54="","NULL",DB54)&amp;", Protocol16_IterationIDEnd = "&amp;IF(DC54="","NULL",DD54))</f>
        <v>#REF!</v>
      </c>
    </row>
    <row r="55" spans="1:110" hidden="1" x14ac:dyDescent="0.4">
      <c r="A55" s="38">
        <v>24</v>
      </c>
      <c r="B55" s="18">
        <v>1</v>
      </c>
      <c r="C55" s="34" t="s">
        <v>70</v>
      </c>
      <c r="D55" s="18">
        <v>1</v>
      </c>
      <c r="E55" s="74" t="s">
        <v>850</v>
      </c>
      <c r="F55" s="74" t="s">
        <v>851</v>
      </c>
      <c r="G55" s="37" t="s">
        <v>21</v>
      </c>
      <c r="I55" s="44"/>
      <c r="J55" s="47" t="str">
        <f>IF(I55="","",VLOOKUP(I55,MetricCalcGroups!A:D,3, FALSE))</f>
        <v/>
      </c>
      <c r="L55" s="9" t="s">
        <v>78</v>
      </c>
      <c r="M55" s="18">
        <v>3</v>
      </c>
      <c r="N55" s="18">
        <v>12</v>
      </c>
      <c r="O55" s="18">
        <v>4</v>
      </c>
      <c r="P55" s="18" t="s">
        <v>78</v>
      </c>
      <c r="Q55" s="18">
        <v>19</v>
      </c>
      <c r="R55" s="75">
        <v>0</v>
      </c>
      <c r="S55" s="75" t="s">
        <v>775</v>
      </c>
      <c r="T55" s="75"/>
      <c r="U55" s="75"/>
      <c r="V55" s="78" t="s">
        <v>78</v>
      </c>
      <c r="W55" s="18">
        <v>440</v>
      </c>
      <c r="X55" s="15">
        <v>2011</v>
      </c>
      <c r="Y55" s="16">
        <f>IF(X55&lt;&gt;"",VLOOKUP(X55,ProgramIterations!D:E,2,FALSE),"NULL")</f>
        <v>1</v>
      </c>
      <c r="Z55" s="15"/>
      <c r="AA55" s="16" t="str">
        <f>IF(Z55&lt;&gt;"",VLOOKUP(Z55,ProgramIterations!D:E,2,FALSE),"NULL")</f>
        <v>NULL</v>
      </c>
      <c r="AB55" s="9" t="s">
        <v>78</v>
      </c>
      <c r="AC55" s="9">
        <v>75</v>
      </c>
      <c r="AD55" s="36">
        <v>0</v>
      </c>
      <c r="AE55" s="9">
        <v>0</v>
      </c>
      <c r="AF55" s="9">
        <v>0</v>
      </c>
      <c r="AG55" s="49">
        <v>0</v>
      </c>
      <c r="AH55" s="52">
        <v>0</v>
      </c>
      <c r="AI55" s="17">
        <f t="shared" si="7"/>
        <v>0</v>
      </c>
      <c r="AJ55" s="18">
        <v>0</v>
      </c>
      <c r="AK55" s="17">
        <f t="shared" si="5"/>
        <v>0</v>
      </c>
      <c r="AL55" s="17">
        <f t="shared" si="6"/>
        <v>0</v>
      </c>
      <c r="AM55" s="18">
        <v>0</v>
      </c>
      <c r="AN55" s="18">
        <v>0</v>
      </c>
      <c r="AO55" s="74">
        <v>0</v>
      </c>
      <c r="AP55" s="74"/>
      <c r="AQ55" s="37">
        <v>0</v>
      </c>
      <c r="AR55" s="49">
        <v>0</v>
      </c>
      <c r="AS55" s="23">
        <v>2011</v>
      </c>
      <c r="AT55" s="24">
        <f>IF(AS55="","",VLOOKUP(AS55,ProgramIterations!$D:$E,2,FALSE))</f>
        <v>1</v>
      </c>
      <c r="AU55" s="23"/>
      <c r="AV55" s="24" t="str">
        <f>IF(AU55="","",VLOOKUP(AU55,ProgramIterations!$D:$E,2,FALSE))</f>
        <v/>
      </c>
      <c r="AW55" s="23">
        <v>2012</v>
      </c>
      <c r="AX55" s="24">
        <f>IF(AW55="","",VLOOKUP(AW55,ProgramIterations!$D:$E,2,FALSE))</f>
        <v>2</v>
      </c>
      <c r="AY55" s="23"/>
      <c r="AZ55" s="24" t="str">
        <f>IF(AY55="","",VLOOKUP(AY55,ProgramIterations!$D:$E,2,FALSE))</f>
        <v/>
      </c>
      <c r="BA55" s="23">
        <v>2013</v>
      </c>
      <c r="BB55" s="24">
        <f>IF(BA55="","",VLOOKUP(BA55,ProgramIterations!$D:$E,2,FALSE))</f>
        <v>3</v>
      </c>
      <c r="BC55" s="23"/>
      <c r="BD55" s="24" t="str">
        <f>IF(BC55="","",VLOOKUP(BC55,ProgramIterations!$D:$E,2,FALSE))</f>
        <v/>
      </c>
      <c r="BE55" s="23">
        <v>2014</v>
      </c>
      <c r="BF55" s="24">
        <f>IF(BE55="","",VLOOKUP(BE55,ProgramIterations!$D:$E,2,FALSE))</f>
        <v>4</v>
      </c>
      <c r="BG55" s="23"/>
      <c r="BH55" s="24" t="str">
        <f>IF(BG55="","",VLOOKUP(BG55,ProgramIterations!$D:$E,2,FALSE))</f>
        <v/>
      </c>
      <c r="BI55" s="23">
        <v>2014</v>
      </c>
      <c r="BJ55" s="24">
        <f>IF(BI55="","",VLOOKUP(BI55,ProgramIterations!$D:$E,2,FALSE))</f>
        <v>4</v>
      </c>
      <c r="BK55" s="23"/>
      <c r="BL55" s="24" t="str">
        <f>IF(BK55="","",VLOOKUP(BK55,ProgramIterations!$D:$E,2,FALSE))</f>
        <v/>
      </c>
      <c r="BM55" s="23"/>
      <c r="BN55" s="24" t="str">
        <f>IF(BM55="","",VLOOKUP(BM55,ProgramIterations!$D:$E,2,FALSE))</f>
        <v/>
      </c>
      <c r="BO55" s="23"/>
      <c r="BP55" s="24" t="str">
        <f>IF(BO55="","",VLOOKUP(BO55,ProgramIterations!$D:$E,2,FALSE))</f>
        <v/>
      </c>
      <c r="BQ55" s="23"/>
      <c r="BR55" s="24" t="str">
        <f>IF(BQ55="","",VLOOKUP(BQ55,ProgramIterations!$D:$E,2,FALSE))</f>
        <v/>
      </c>
      <c r="BS55" s="23"/>
      <c r="BT55" s="24" t="str">
        <f>IF(BS55="","",VLOOKUP(BS55,ProgramIterations!$D:$E,2,FALSE))</f>
        <v/>
      </c>
      <c r="BU55" s="23"/>
      <c r="BV55" s="24" t="str">
        <f>IF(BU55="","",VLOOKUP(BU55,ProgramIterations!$D:$E,2,FALSE))</f>
        <v/>
      </c>
      <c r="BW55" s="23"/>
      <c r="BX55" s="24" t="str">
        <f>IF(BW55="","",VLOOKUP(BW55,ProgramIterations!$D:$E,2,FALSE))</f>
        <v/>
      </c>
      <c r="BY55" s="23">
        <v>2014</v>
      </c>
      <c r="BZ55" s="24">
        <f>IF(BY55="","",VLOOKUP(BY55,ProgramIterations!$D:$E,2,FALSE))</f>
        <v>4</v>
      </c>
      <c r="CA55" s="23"/>
      <c r="CB55" s="24" t="str">
        <f>IF(CA55="","",VLOOKUP(CA55,ProgramIterations!$D:$E,2,FALSE))</f>
        <v/>
      </c>
      <c r="CC55" s="23">
        <v>2014</v>
      </c>
      <c r="CD55" s="24">
        <f>IF(CC55="","",VLOOKUP(CC55,ProgramIterations!$D:$E,2,FALSE))</f>
        <v>4</v>
      </c>
      <c r="CE55" s="23"/>
      <c r="CF55" s="24" t="str">
        <f>IF(CE55="","",VLOOKUP(CE55,ProgramIterations!$D:$E,2,FALSE))</f>
        <v/>
      </c>
      <c r="CG55" s="23">
        <v>2014</v>
      </c>
      <c r="CH55" s="24">
        <f>IF(CG55="","",VLOOKUP(CG55,ProgramIterations!$D:$E,2,FALSE))</f>
        <v>4</v>
      </c>
      <c r="CI55" s="23"/>
      <c r="CJ55" s="24" t="str">
        <f>IF(CI55="","",VLOOKUP(CI55,ProgramIterations!$D:$E,2,FALSE))</f>
        <v/>
      </c>
      <c r="CK55" s="23"/>
      <c r="CL55" s="24" t="str">
        <f>IF(CK55="","",VLOOKUP(CK55,ProgramIterations!$D:$E,2,FALSE))</f>
        <v/>
      </c>
      <c r="CM55" s="23"/>
      <c r="CN55" s="24" t="str">
        <f>IF(CM55="","",VLOOKUP(CM55,ProgramIterations!$D:$E,2,FALSE))</f>
        <v/>
      </c>
      <c r="CO55" s="23"/>
      <c r="CP55" s="24" t="str">
        <f>IF(CO55="","",VLOOKUP(CO55,ProgramIterations!$D:$E,2,FALSE))</f>
        <v/>
      </c>
      <c r="CQ55" s="23"/>
      <c r="CR55" s="24" t="str">
        <f>IF(CQ55="","",VLOOKUP(CQ55,ProgramIterations!$D:$E,2,FALSE))</f>
        <v/>
      </c>
      <c r="CS55" s="23"/>
      <c r="CT55" s="24" t="str">
        <f>IF(CS55="","",VLOOKUP(CS55,ProgramIterations!$D:$E,2,FALSE))</f>
        <v/>
      </c>
      <c r="CU55" s="23"/>
      <c r="CV55" s="24" t="str">
        <f>IF(CU55="","",VLOOKUP(CU55,ProgramIterations!$D:$E,2,FALSE))</f>
        <v/>
      </c>
      <c r="CW55" s="23"/>
      <c r="CX55" s="24" t="str">
        <f>IF(CW55="","",VLOOKUP(CW55,ProgramIterations!$D:$E,2,FALSE))</f>
        <v/>
      </c>
      <c r="CY55" s="23"/>
      <c r="CZ55" s="24" t="str">
        <f>IF(CY55="","",VLOOKUP(CY55,ProgramIterations!$D:$E,2,FALSE))</f>
        <v/>
      </c>
      <c r="DA55" s="23"/>
      <c r="DB55" s="24" t="str">
        <f>IF(DA55="","",VLOOKUP(DA55,ProgramIterations!$D:$E,2,FALSE))</f>
        <v/>
      </c>
      <c r="DC55" s="23"/>
      <c r="DD55" s="25" t="str">
        <f>IF(DC55="","",VLOOKUP(DC55,ProgramIterations!$D:$E,2,FALSE))</f>
        <v/>
      </c>
      <c r="DE55" s="64" t="str">
        <f>CONCATENATE("ALTER TABLE dbo.",LEFT(C55,FIND(".",C55)-1)," ADD ",RIGHT(C55,LEN(C55)-FIND(".",C55))," ",VLOOKUP(M55,DataTypes!$A$2:$F$12,6),IF(VLOOKUP(M55,DataTypes!$A$2:$F$12,3)=1,CONCATENATE("(",N55,",",O55,")"),"")," NULL")</f>
        <v>ALTER TABLE dbo.ChampMetricVisitInformation ADD BankfullWidthToDepthRatioProfileMean decimal(12,4) NULL</v>
      </c>
      <c r="DF55" s="56" t="e">
        <f>IF(A55 = "","",#REF! &amp; " SELECT MetricCalcTypeID = "&amp;A55&amp;", EngineID = "&amp;B55&amp;", Name='"&amp;C55&amp;"', DisplayGroupID = "&amp;D55&amp;", DisplayName='"&amp;E55&amp;"', DisplayNameShort = '"&amp;F55&amp;"', PropertyName = '"&amp;G55&amp;"', MethodID = "&amp;IF(H55="","NULL",H55)&amp; ", CalcGroupId = "&amp;IF(I55="","NULL",I55)&amp;", CalcGroupListItemID = " &amp;IF(K55="","NULL",K55)&amp;", Description = "&amp;IF(L55&lt;&gt;"NULL","'"&amp;SUBSTITUTE(L55,"'","''")&amp;"'","NULL")&amp;", DataTypeID = "&amp;M55&amp;",Precision = "&amp;N55&amp;", Scale = "&amp;O55&amp;", Length="&amp;P55&amp;", UOMID = "&amp;Q55&amp;", GlossaryTermID = "&amp;V55&amp;", DisplayOrderID = "&amp;W55&amp;", DomainValueListID = "&amp;AB55&amp;", WidthPixels = "&amp;AC55&amp;", IsDisplayable = "&amp;AD55&amp;", ShowGraphForWatershed= "&amp;AE55&amp;",ShowGraphForProgram="&amp;AF55&amp;",ShowGraphForVisit="&amp;AG55&amp;",IsPrivateInformation="&amp;AM55&amp;", IsCalculated="&amp;AN55&amp;",IsInternal="&amp;AO55&amp;", ExpectedValueMin = "&amp;IF(R55&lt;&gt;"",R55,"NULL")&amp;",  ExpectedValueMax = "&amp;IF(S55&lt;&gt;"",S55,"NULL")&amp;",  AcceptedValueMin = "&amp;IF(T55&lt;&gt;"",T55,"NULL")&amp;",   AcceptedValueMax  = "&amp;IF(U55&lt;&gt;"",U55,"NULL")&amp;", GraphAllowX="&amp;AH55&amp;", GraphAllowY="&amp;AI55&amp;", GraphAllowZ="&amp;AJ55&amp;", MapAllowSize="&amp;AK55&amp;", MapAllowColor = "&amp;AL55&amp;", RbtXpath = "&amp;IF(AP55&lt;&gt;"", "'"&amp;AP55&amp;"'", "NULL")&amp;", RbtIsRequired = "&amp;IF(AP55&lt;&gt;"", AQ55, "NULL")&amp;", MRMetric = "&amp;AR55&amp;
", Protocol1_ID = "&amp;IF(AS55="","NULL",#REF!)&amp;", Protocol1_IterationIDStart = "&amp;IF(AS55="","NULL",AT55)&amp;", Protocol1_IterationIDEnd = "&amp;IF(AU55="","NULL",AV55)&amp;
", Protocol2_ID = "&amp;IF(AW55="","NULL",#REF!)&amp;", Protocol2_IterationIDStart = "&amp;IF(AW55="","NULL",AX55)&amp;", Protocol2_IterationIDEnd = "&amp;IF(AY55="","NULL",AZ55)&amp;
", Protocol3_ID = "&amp;IF(BA55="","NULL",#REF!)&amp;", Protocol3_IterationIDStart = "&amp;IF(BA55="","NULL",BB55)&amp;", Protocol3_IterationIDEnd = "&amp;IF(BC55="","NULL",BD55)&amp;
", Protocol4_ID = "&amp;IF(BE55="","NULL",#REF!)&amp;", Protocol4_IterationIDStart = "&amp;IF(BE55="","NULL",BF55)&amp;", Protocol4_IterationIDEnd = "&amp;IF(BG55="","NULL",BH55)&amp;
", Protocol5_ID = "&amp;IF(BI55="","NULL",#REF!)&amp;", Protocol5_IterationIDStart = "&amp;IF(BI55="","NULL",BJ55)&amp;", Protocol5_IterationIDEnd = "&amp;IF(BK55="","NULL",BL55)&amp;
", Protocol6_ID = "&amp;IF(BM55="","NULL",#REF!)&amp;", Protocol6_IterationIDStart = "&amp;IF(BM55="","NULL",BN55)&amp;", Protocol6_IterationIDEnd = "&amp;IF(BO55="","NULL",BP55)&amp;
", Protocol7_ID = "&amp;IF(BQ55="","NULL",#REF!)&amp;", Protocol7_IterationIDStart = "&amp;IF(BQ55="","NULL",BR55)&amp;", Protocol7_IterationIDEnd = "&amp;IF(BS55="","NULL",BT55)&amp;
", Protocol8_ID = "&amp;IF(BU55="","NULL",#REF!)&amp;", Protocol8_IterationIDStart = "&amp;IF(BU55="","NULL",BV55)&amp;", Protocol8_IterationIDEnd = "&amp;IF(BW55="","NULL",BX55)&amp;
", Protocol9_ID = "&amp;IF(BY55="","NULL",#REF!)&amp;", Protocol9_IterationIDStart = "&amp;IF(BY55="","NULL",BZ55)&amp;", Protocol9_IterationIDEnd = "&amp;IF(CA55="","NULL",CB55)&amp;
", Protocol10_ID = "&amp;IF(CC55="","NULL",#REF!)&amp;", Protocol10_IterationIDStart = "&amp;IF(CC55="","NULL",CD55)&amp;", Protocol10_IterationIDEnd = "&amp;IF(CE55="","NULL",CF55)&amp;
", Protocol11_ID = "&amp;IF(CG55="","NULL",#REF!)&amp;", Protocol11_IterationIDStart = "&amp;IF(CG55="","NULL",CH55)&amp;", Protocol11_IterationIDEnd = "&amp;IF(CI55="","NULL",CJ55)&amp;
", Protocol12_ID = "&amp;IF(CK55="","NULL",#REF!)&amp;", Protocol12_IterationIDStart = "&amp;IF(CK55="","NULL",CL55)&amp;", Protocol12_IterationIDEnd = "&amp;IF(CM55="","NULL",CN55)&amp;
", Protocol13_ID = "&amp;IF(CO55="","NULL",#REF!)&amp;", Protocol13_IterationIDStart = "&amp;IF(CO55="","NULL",CP55)&amp;", Protocol13_IterationIDEnd = "&amp;IF(CQ55="","NULL",CR55)&amp;
", Protocol14_ID = "&amp;IF(CS55="","NULL",#REF!)&amp;", Protocol14_IterationIDStart = "&amp;IF(CS55="","NULL",CT55)&amp;", Protocol14_IterationIDEnd = "&amp;IF(CU55="","NULL",CV55)&amp;
", Protocol15_ID = "&amp;IF(CW55="","NULL",#REF!)&amp;", Protocol15_IterationIDStart = "&amp;IF(CW55="","NULL",CX55)&amp;", Protocol15_IterationIDEnd = "&amp;IF(CY55="","NULL",CZ55)&amp;
", Protocol16_ID = "&amp;IF(DA55="","NULL",#REF!)&amp;", Protocol16_IterationIDStart = "&amp;IF(DA55="","NULL",DB55)&amp;", Protocol16_IterationIDEnd = "&amp;IF(DC55="","NULL",DD55))</f>
        <v>#REF!</v>
      </c>
    </row>
    <row r="56" spans="1:110" hidden="1" x14ac:dyDescent="0.4">
      <c r="A56" s="38">
        <v>25</v>
      </c>
      <c r="B56" s="18">
        <v>1</v>
      </c>
      <c r="C56" s="34" t="s">
        <v>71</v>
      </c>
      <c r="D56" s="18">
        <v>1</v>
      </c>
      <c r="E56" s="74" t="s">
        <v>852</v>
      </c>
      <c r="F56" s="74" t="s">
        <v>853</v>
      </c>
      <c r="G56" s="74" t="s">
        <v>22</v>
      </c>
      <c r="I56" s="44"/>
      <c r="J56" s="47" t="str">
        <f>IF(I56="","",VLOOKUP(I56,MetricCalcGroups!A:D,3, FALSE))</f>
        <v/>
      </c>
      <c r="L56" s="9" t="s">
        <v>78</v>
      </c>
      <c r="M56" s="18">
        <v>3</v>
      </c>
      <c r="N56" s="18">
        <v>12</v>
      </c>
      <c r="O56" s="18">
        <v>4</v>
      </c>
      <c r="P56" s="18" t="s">
        <v>78</v>
      </c>
      <c r="Q56" s="18">
        <v>19</v>
      </c>
      <c r="R56" s="39"/>
      <c r="S56" s="39"/>
      <c r="T56" s="75"/>
      <c r="U56" s="75"/>
      <c r="V56" s="78" t="s">
        <v>78</v>
      </c>
      <c r="W56" s="18">
        <v>450</v>
      </c>
      <c r="X56" s="15">
        <v>2011</v>
      </c>
      <c r="Y56" s="16">
        <f>IF(X56&lt;&gt;"",VLOOKUP(X56,ProgramIterations!D:E,2,FALSE),"NULL")</f>
        <v>1</v>
      </c>
      <c r="Z56" s="15"/>
      <c r="AA56" s="16" t="str">
        <f>IF(Z56&lt;&gt;"",VLOOKUP(Z56,ProgramIterations!D:E,2,FALSE),"NULL")</f>
        <v>NULL</v>
      </c>
      <c r="AB56" s="9" t="s">
        <v>78</v>
      </c>
      <c r="AC56" s="9">
        <v>75</v>
      </c>
      <c r="AD56" s="36">
        <v>0</v>
      </c>
      <c r="AE56" s="9">
        <v>0</v>
      </c>
      <c r="AF56" s="9">
        <v>0</v>
      </c>
      <c r="AG56" s="49">
        <v>0</v>
      </c>
      <c r="AH56" s="52">
        <v>0</v>
      </c>
      <c r="AI56" s="17">
        <f t="shared" si="7"/>
        <v>0</v>
      </c>
      <c r="AJ56" s="18">
        <v>0</v>
      </c>
      <c r="AK56" s="17">
        <f t="shared" si="5"/>
        <v>0</v>
      </c>
      <c r="AL56" s="17">
        <f t="shared" si="6"/>
        <v>0</v>
      </c>
      <c r="AM56" s="18">
        <v>0</v>
      </c>
      <c r="AN56" s="18">
        <v>0</v>
      </c>
      <c r="AO56" s="74">
        <v>0</v>
      </c>
      <c r="AP56" s="74"/>
      <c r="AQ56" s="37">
        <v>0</v>
      </c>
      <c r="AR56" s="49">
        <v>0</v>
      </c>
      <c r="AS56" s="23">
        <v>2011</v>
      </c>
      <c r="AT56" s="24">
        <f>IF(AS56="","",VLOOKUP(AS56,ProgramIterations!$D:$E,2,FALSE))</f>
        <v>1</v>
      </c>
      <c r="AU56" s="23"/>
      <c r="AV56" s="24" t="str">
        <f>IF(AU56="","",VLOOKUP(AU56,ProgramIterations!$D:$E,2,FALSE))</f>
        <v/>
      </c>
      <c r="AW56" s="23">
        <v>2012</v>
      </c>
      <c r="AX56" s="24">
        <f>IF(AW56="","",VLOOKUP(AW56,ProgramIterations!$D:$E,2,FALSE))</f>
        <v>2</v>
      </c>
      <c r="AY56" s="23"/>
      <c r="AZ56" s="24" t="str">
        <f>IF(AY56="","",VLOOKUP(AY56,ProgramIterations!$D:$E,2,FALSE))</f>
        <v/>
      </c>
      <c r="BA56" s="23">
        <v>2013</v>
      </c>
      <c r="BB56" s="24">
        <f>IF(BA56="","",VLOOKUP(BA56,ProgramIterations!$D:$E,2,FALSE))</f>
        <v>3</v>
      </c>
      <c r="BC56" s="23"/>
      <c r="BD56" s="24" t="str">
        <f>IF(BC56="","",VLOOKUP(BC56,ProgramIterations!$D:$E,2,FALSE))</f>
        <v/>
      </c>
      <c r="BE56" s="23">
        <v>2014</v>
      </c>
      <c r="BF56" s="24">
        <f>IF(BE56="","",VLOOKUP(BE56,ProgramIterations!$D:$E,2,FALSE))</f>
        <v>4</v>
      </c>
      <c r="BG56" s="23"/>
      <c r="BH56" s="24" t="str">
        <f>IF(BG56="","",VLOOKUP(BG56,ProgramIterations!$D:$E,2,FALSE))</f>
        <v/>
      </c>
      <c r="BI56" s="23">
        <v>2014</v>
      </c>
      <c r="BJ56" s="24">
        <f>IF(BI56="","",VLOOKUP(BI56,ProgramIterations!$D:$E,2,FALSE))</f>
        <v>4</v>
      </c>
      <c r="BK56" s="23"/>
      <c r="BL56" s="24" t="str">
        <f>IF(BK56="","",VLOOKUP(BK56,ProgramIterations!$D:$E,2,FALSE))</f>
        <v/>
      </c>
      <c r="BM56" s="23"/>
      <c r="BN56" s="24" t="str">
        <f>IF(BM56="","",VLOOKUP(BM56,ProgramIterations!$D:$E,2,FALSE))</f>
        <v/>
      </c>
      <c r="BO56" s="23"/>
      <c r="BP56" s="24" t="str">
        <f>IF(BO56="","",VLOOKUP(BO56,ProgramIterations!$D:$E,2,FALSE))</f>
        <v/>
      </c>
      <c r="BQ56" s="23"/>
      <c r="BR56" s="24" t="str">
        <f>IF(BQ56="","",VLOOKUP(BQ56,ProgramIterations!$D:$E,2,FALSE))</f>
        <v/>
      </c>
      <c r="BS56" s="23"/>
      <c r="BT56" s="24" t="str">
        <f>IF(BS56="","",VLOOKUP(BS56,ProgramIterations!$D:$E,2,FALSE))</f>
        <v/>
      </c>
      <c r="BU56" s="23"/>
      <c r="BV56" s="24" t="str">
        <f>IF(BU56="","",VLOOKUP(BU56,ProgramIterations!$D:$E,2,FALSE))</f>
        <v/>
      </c>
      <c r="BW56" s="23"/>
      <c r="BX56" s="24" t="str">
        <f>IF(BW56="","",VLOOKUP(BW56,ProgramIterations!$D:$E,2,FALSE))</f>
        <v/>
      </c>
      <c r="BY56" s="23">
        <v>2014</v>
      </c>
      <c r="BZ56" s="24">
        <f>IF(BY56="","",VLOOKUP(BY56,ProgramIterations!$D:$E,2,FALSE))</f>
        <v>4</v>
      </c>
      <c r="CA56" s="23"/>
      <c r="CB56" s="24" t="str">
        <f>IF(CA56="","",VLOOKUP(CA56,ProgramIterations!$D:$E,2,FALSE))</f>
        <v/>
      </c>
      <c r="CC56" s="23">
        <v>2014</v>
      </c>
      <c r="CD56" s="24">
        <f>IF(CC56="","",VLOOKUP(CC56,ProgramIterations!$D:$E,2,FALSE))</f>
        <v>4</v>
      </c>
      <c r="CE56" s="23"/>
      <c r="CF56" s="24" t="str">
        <f>IF(CE56="","",VLOOKUP(CE56,ProgramIterations!$D:$E,2,FALSE))</f>
        <v/>
      </c>
      <c r="CG56" s="23">
        <v>2014</v>
      </c>
      <c r="CH56" s="24">
        <f>IF(CG56="","",VLOOKUP(CG56,ProgramIterations!$D:$E,2,FALSE))</f>
        <v>4</v>
      </c>
      <c r="CI56" s="23"/>
      <c r="CJ56" s="24" t="str">
        <f>IF(CI56="","",VLOOKUP(CI56,ProgramIterations!$D:$E,2,FALSE))</f>
        <v/>
      </c>
      <c r="CK56" s="23"/>
      <c r="CL56" s="24" t="str">
        <f>IF(CK56="","",VLOOKUP(CK56,ProgramIterations!$D:$E,2,FALSE))</f>
        <v/>
      </c>
      <c r="CM56" s="23"/>
      <c r="CN56" s="24" t="str">
        <f>IF(CM56="","",VLOOKUP(CM56,ProgramIterations!$D:$E,2,FALSE))</f>
        <v/>
      </c>
      <c r="CO56" s="23"/>
      <c r="CP56" s="24" t="str">
        <f>IF(CO56="","",VLOOKUP(CO56,ProgramIterations!$D:$E,2,FALSE))</f>
        <v/>
      </c>
      <c r="CQ56" s="23"/>
      <c r="CR56" s="24" t="str">
        <f>IF(CQ56="","",VLOOKUP(CQ56,ProgramIterations!$D:$E,2,FALSE))</f>
        <v/>
      </c>
      <c r="CS56" s="23"/>
      <c r="CT56" s="24" t="str">
        <f>IF(CS56="","",VLOOKUP(CS56,ProgramIterations!$D:$E,2,FALSE))</f>
        <v/>
      </c>
      <c r="CU56" s="23"/>
      <c r="CV56" s="24" t="str">
        <f>IF(CU56="","",VLOOKUP(CU56,ProgramIterations!$D:$E,2,FALSE))</f>
        <v/>
      </c>
      <c r="CW56" s="23"/>
      <c r="CX56" s="24" t="str">
        <f>IF(CW56="","",VLOOKUP(CW56,ProgramIterations!$D:$E,2,FALSE))</f>
        <v/>
      </c>
      <c r="CY56" s="23"/>
      <c r="CZ56" s="24" t="str">
        <f>IF(CY56="","",VLOOKUP(CY56,ProgramIterations!$D:$E,2,FALSE))</f>
        <v/>
      </c>
      <c r="DA56" s="23"/>
      <c r="DB56" s="24" t="str">
        <f>IF(DA56="","",VLOOKUP(DA56,ProgramIterations!$D:$E,2,FALSE))</f>
        <v/>
      </c>
      <c r="DC56" s="23"/>
      <c r="DD56" s="25" t="str">
        <f>IF(DC56="","",VLOOKUP(DC56,ProgramIterations!$D:$E,2,FALSE))</f>
        <v/>
      </c>
      <c r="DE56" s="64" t="str">
        <f>CONCATENATE("ALTER TABLE dbo.",LEFT(C56,FIND(".",C56)-1)," ADD ",RIGHT(C56,LEN(C56)-FIND(".",C56))," ",VLOOKUP(M56,DataTypes!$A$2:$F$12,6),IF(VLOOKUP(M56,DataTypes!$A$2:$F$12,3)=1,CONCATENATE("(",N56,",",O56,")"),"")," NULL")</f>
        <v>ALTER TABLE dbo.ChampMetricVisitInformation ADD BankfullWidthToDepthRatioProfileStdDev decimal(12,4) NULL</v>
      </c>
      <c r="DF56" s="56" t="e">
        <f>IF(A56 = "","",#REF! &amp; " SELECT MetricCalcTypeID = "&amp;A56&amp;", EngineID = "&amp;B56&amp;", Name='"&amp;C56&amp;"', DisplayGroupID = "&amp;D56&amp;", DisplayName='"&amp;E56&amp;"', DisplayNameShort = '"&amp;F56&amp;"', PropertyName = '"&amp;G56&amp;"', MethodID = "&amp;IF(H56="","NULL",H56)&amp; ", CalcGroupId = "&amp;IF(I56="","NULL",I56)&amp;", CalcGroupListItemID = " &amp;IF(K56="","NULL",K56)&amp;", Description = "&amp;IF(L56&lt;&gt;"NULL","'"&amp;SUBSTITUTE(L56,"'","''")&amp;"'","NULL")&amp;", DataTypeID = "&amp;M56&amp;",Precision = "&amp;N56&amp;", Scale = "&amp;O56&amp;", Length="&amp;P56&amp;", UOMID = "&amp;Q56&amp;", GlossaryTermID = "&amp;V56&amp;", DisplayOrderID = "&amp;W56&amp;", DomainValueListID = "&amp;AB56&amp;", WidthPixels = "&amp;AC56&amp;", IsDisplayable = "&amp;AD56&amp;", ShowGraphForWatershed= "&amp;AE56&amp;",ShowGraphForProgram="&amp;AF56&amp;",ShowGraphForVisit="&amp;AG56&amp;",IsPrivateInformation="&amp;AM56&amp;", IsCalculated="&amp;AN56&amp;",IsInternal="&amp;AO56&amp;", ExpectedValueMin = "&amp;IF(R56&lt;&gt;"",R56,"NULL")&amp;",  ExpectedValueMax = "&amp;IF(S56&lt;&gt;"",S56,"NULL")&amp;",  AcceptedValueMin = "&amp;IF(T56&lt;&gt;"",T56,"NULL")&amp;",   AcceptedValueMax  = "&amp;IF(U56&lt;&gt;"",U56,"NULL")&amp;", GraphAllowX="&amp;AH56&amp;", GraphAllowY="&amp;AI56&amp;", GraphAllowZ="&amp;AJ56&amp;", MapAllowSize="&amp;AK56&amp;", MapAllowColor = "&amp;AL56&amp;", RbtXpath = "&amp;IF(AP56&lt;&gt;"", "'"&amp;AP56&amp;"'", "NULL")&amp;", RbtIsRequired = "&amp;IF(AP56&lt;&gt;"", AQ56, "NULL")&amp;", MRMetric = "&amp;AR56&amp;
", Protocol1_ID = "&amp;IF(AS56="","NULL",#REF!)&amp;", Protocol1_IterationIDStart = "&amp;IF(AS56="","NULL",AT56)&amp;", Protocol1_IterationIDEnd = "&amp;IF(AU56="","NULL",AV56)&amp;
", Protocol2_ID = "&amp;IF(AW56="","NULL",#REF!)&amp;", Protocol2_IterationIDStart = "&amp;IF(AW56="","NULL",AX56)&amp;", Protocol2_IterationIDEnd = "&amp;IF(AY56="","NULL",AZ56)&amp;
", Protocol3_ID = "&amp;IF(BA56="","NULL",#REF!)&amp;", Protocol3_IterationIDStart = "&amp;IF(BA56="","NULL",BB56)&amp;", Protocol3_IterationIDEnd = "&amp;IF(BC56="","NULL",BD56)&amp;
", Protocol4_ID = "&amp;IF(BE56="","NULL",#REF!)&amp;", Protocol4_IterationIDStart = "&amp;IF(BE56="","NULL",BF56)&amp;", Protocol4_IterationIDEnd = "&amp;IF(BG56="","NULL",BH56)&amp;
", Protocol5_ID = "&amp;IF(BI56="","NULL",#REF!)&amp;", Protocol5_IterationIDStart = "&amp;IF(BI56="","NULL",BJ56)&amp;", Protocol5_IterationIDEnd = "&amp;IF(BK56="","NULL",BL56)&amp;
", Protocol6_ID = "&amp;IF(BM56="","NULL",#REF!)&amp;", Protocol6_IterationIDStart = "&amp;IF(BM56="","NULL",BN56)&amp;", Protocol6_IterationIDEnd = "&amp;IF(BO56="","NULL",BP56)&amp;
", Protocol7_ID = "&amp;IF(BQ56="","NULL",#REF!)&amp;", Protocol7_IterationIDStart = "&amp;IF(BQ56="","NULL",BR56)&amp;", Protocol7_IterationIDEnd = "&amp;IF(BS56="","NULL",BT56)&amp;
", Protocol8_ID = "&amp;IF(BU56="","NULL",#REF!)&amp;", Protocol8_IterationIDStart = "&amp;IF(BU56="","NULL",BV56)&amp;", Protocol8_IterationIDEnd = "&amp;IF(BW56="","NULL",BX56)&amp;
", Protocol9_ID = "&amp;IF(BY56="","NULL",#REF!)&amp;", Protocol9_IterationIDStart = "&amp;IF(BY56="","NULL",BZ56)&amp;", Protocol9_IterationIDEnd = "&amp;IF(CA56="","NULL",CB56)&amp;
", Protocol10_ID = "&amp;IF(CC56="","NULL",#REF!)&amp;", Protocol10_IterationIDStart = "&amp;IF(CC56="","NULL",CD56)&amp;", Protocol10_IterationIDEnd = "&amp;IF(CE56="","NULL",CF56)&amp;
", Protocol11_ID = "&amp;IF(CG56="","NULL",#REF!)&amp;", Protocol11_IterationIDStart = "&amp;IF(CG56="","NULL",CH56)&amp;", Protocol11_IterationIDEnd = "&amp;IF(CI56="","NULL",CJ56)&amp;
", Protocol12_ID = "&amp;IF(CK56="","NULL",#REF!)&amp;", Protocol12_IterationIDStart = "&amp;IF(CK56="","NULL",CL56)&amp;", Protocol12_IterationIDEnd = "&amp;IF(CM56="","NULL",CN56)&amp;
", Protocol13_ID = "&amp;IF(CO56="","NULL",#REF!)&amp;", Protocol13_IterationIDStart = "&amp;IF(CO56="","NULL",CP56)&amp;", Protocol13_IterationIDEnd = "&amp;IF(CQ56="","NULL",CR56)&amp;
", Protocol14_ID = "&amp;IF(CS56="","NULL",#REF!)&amp;", Protocol14_IterationIDStart = "&amp;IF(CS56="","NULL",CT56)&amp;", Protocol14_IterationIDEnd = "&amp;IF(CU56="","NULL",CV56)&amp;
", Protocol15_ID = "&amp;IF(CW56="","NULL",#REF!)&amp;", Protocol15_IterationIDStart = "&amp;IF(CW56="","NULL",CX56)&amp;", Protocol15_IterationIDEnd = "&amp;IF(CY56="","NULL",CZ56)&amp;
", Protocol16_ID = "&amp;IF(DA56="","NULL",#REF!)&amp;", Protocol16_IterationIDStart = "&amp;IF(DA56="","NULL",DB56)&amp;", Protocol16_IterationIDEnd = "&amp;IF(DC56="","NULL",DD56))</f>
        <v>#REF!</v>
      </c>
    </row>
    <row r="57" spans="1:110" hidden="1" x14ac:dyDescent="0.4">
      <c r="A57" s="38">
        <v>346</v>
      </c>
      <c r="B57" s="18">
        <v>1</v>
      </c>
      <c r="C57" s="34" t="s">
        <v>453</v>
      </c>
      <c r="D57" s="18">
        <v>1</v>
      </c>
      <c r="E57" s="74" t="s">
        <v>1029</v>
      </c>
      <c r="F57" s="74" t="s">
        <v>1030</v>
      </c>
      <c r="G57" s="74" t="s">
        <v>455</v>
      </c>
      <c r="I57" s="44"/>
      <c r="J57" s="47" t="str">
        <f>IF(I57="","",VLOOKUP(I57,MetricCalcGroups!A:D,3, FALSE))</f>
        <v/>
      </c>
      <c r="L57" s="9" t="s">
        <v>78</v>
      </c>
      <c r="M57" s="18">
        <v>3</v>
      </c>
      <c r="N57" s="18">
        <v>12</v>
      </c>
      <c r="O57" s="18">
        <v>4</v>
      </c>
      <c r="P57" s="18" t="s">
        <v>78</v>
      </c>
      <c r="Q57" s="18">
        <v>19</v>
      </c>
      <c r="R57" s="75">
        <v>0</v>
      </c>
      <c r="S57" s="75">
        <v>1</v>
      </c>
      <c r="T57" s="75"/>
      <c r="U57" s="75"/>
      <c r="V57" s="78" t="s">
        <v>78</v>
      </c>
      <c r="W57" s="18">
        <v>460</v>
      </c>
      <c r="X57" s="15">
        <v>2011</v>
      </c>
      <c r="Y57" s="16">
        <f>IF(X57&lt;&gt;"",VLOOKUP(X57,ProgramIterations!D:E,2,FALSE),"NULL")</f>
        <v>1</v>
      </c>
      <c r="Z57" s="15"/>
      <c r="AA57" s="16" t="str">
        <f>IF(Z57&lt;&gt;"",VLOOKUP(Z57,ProgramIterations!D:E,2,FALSE),"NULL")</f>
        <v>NULL</v>
      </c>
      <c r="AB57" s="9" t="s">
        <v>78</v>
      </c>
      <c r="AC57" s="9">
        <v>75</v>
      </c>
      <c r="AD57" s="36">
        <v>0</v>
      </c>
      <c r="AE57" s="9">
        <v>0</v>
      </c>
      <c r="AF57" s="9">
        <v>0</v>
      </c>
      <c r="AG57" s="49">
        <v>0</v>
      </c>
      <c r="AH57" s="52">
        <v>0</v>
      </c>
      <c r="AI57" s="17">
        <f t="shared" si="7"/>
        <v>0</v>
      </c>
      <c r="AJ57" s="18">
        <v>0</v>
      </c>
      <c r="AK57" s="17">
        <f t="shared" si="5"/>
        <v>0</v>
      </c>
      <c r="AL57" s="17">
        <f t="shared" si="6"/>
        <v>0</v>
      </c>
      <c r="AM57" s="18">
        <v>0</v>
      </c>
      <c r="AN57" s="18">
        <v>0</v>
      </c>
      <c r="AO57" s="74">
        <v>0</v>
      </c>
      <c r="AP57" s="74"/>
      <c r="AQ57" s="37">
        <v>0</v>
      </c>
      <c r="AR57" s="49">
        <v>0</v>
      </c>
      <c r="AS57" s="23">
        <v>2011</v>
      </c>
      <c r="AT57" s="24">
        <f>IF(AS57="","",VLOOKUP(AS57,ProgramIterations!$D:$E,2,FALSE))</f>
        <v>1</v>
      </c>
      <c r="AU57" s="23"/>
      <c r="AV57" s="24" t="str">
        <f>IF(AU57="","",VLOOKUP(AU57,ProgramIterations!$D:$E,2,FALSE))</f>
        <v/>
      </c>
      <c r="AW57" s="23">
        <v>2012</v>
      </c>
      <c r="AX57" s="24">
        <f>IF(AW57="","",VLOOKUP(AW57,ProgramIterations!$D:$E,2,FALSE))</f>
        <v>2</v>
      </c>
      <c r="AY57" s="23"/>
      <c r="AZ57" s="24" t="str">
        <f>IF(AY57="","",VLOOKUP(AY57,ProgramIterations!$D:$E,2,FALSE))</f>
        <v/>
      </c>
      <c r="BA57" s="23">
        <v>2013</v>
      </c>
      <c r="BB57" s="24">
        <f>IF(BA57="","",VLOOKUP(BA57,ProgramIterations!$D:$E,2,FALSE))</f>
        <v>3</v>
      </c>
      <c r="BC57" s="23"/>
      <c r="BD57" s="24" t="str">
        <f>IF(BC57="","",VLOOKUP(BC57,ProgramIterations!$D:$E,2,FALSE))</f>
        <v/>
      </c>
      <c r="BE57" s="23">
        <v>2014</v>
      </c>
      <c r="BF57" s="24">
        <f>IF(BE57="","",VLOOKUP(BE57,ProgramIterations!$D:$E,2,FALSE))</f>
        <v>4</v>
      </c>
      <c r="BG57" s="23"/>
      <c r="BH57" s="24" t="str">
        <f>IF(BG57="","",VLOOKUP(BG57,ProgramIterations!$D:$E,2,FALSE))</f>
        <v/>
      </c>
      <c r="BI57" s="23">
        <v>2014</v>
      </c>
      <c r="BJ57" s="24">
        <f>IF(BI57="","",VLOOKUP(BI57,ProgramIterations!$D:$E,2,FALSE))</f>
        <v>4</v>
      </c>
      <c r="BK57" s="23"/>
      <c r="BL57" s="24" t="str">
        <f>IF(BK57="","",VLOOKUP(BK57,ProgramIterations!$D:$E,2,FALSE))</f>
        <v/>
      </c>
      <c r="BM57" s="23"/>
      <c r="BN57" s="24" t="str">
        <f>IF(BM57="","",VLOOKUP(BM57,ProgramIterations!$D:$E,2,FALSE))</f>
        <v/>
      </c>
      <c r="BO57" s="23"/>
      <c r="BP57" s="24" t="str">
        <f>IF(BO57="","",VLOOKUP(BO57,ProgramIterations!$D:$E,2,FALSE))</f>
        <v/>
      </c>
      <c r="BQ57" s="23"/>
      <c r="BR57" s="24" t="str">
        <f>IF(BQ57="","",VLOOKUP(BQ57,ProgramIterations!$D:$E,2,FALSE))</f>
        <v/>
      </c>
      <c r="BS57" s="23"/>
      <c r="BT57" s="24" t="str">
        <f>IF(BS57="","",VLOOKUP(BS57,ProgramIterations!$D:$E,2,FALSE))</f>
        <v/>
      </c>
      <c r="BU57" s="23"/>
      <c r="BV57" s="24" t="str">
        <f>IF(BU57="","",VLOOKUP(BU57,ProgramIterations!$D:$E,2,FALSE))</f>
        <v/>
      </c>
      <c r="BW57" s="23"/>
      <c r="BX57" s="24" t="str">
        <f>IF(BW57="","",VLOOKUP(BW57,ProgramIterations!$D:$E,2,FALSE))</f>
        <v/>
      </c>
      <c r="BY57" s="23">
        <v>2014</v>
      </c>
      <c r="BZ57" s="24">
        <f>IF(BY57="","",VLOOKUP(BY57,ProgramIterations!$D:$E,2,FALSE))</f>
        <v>4</v>
      </c>
      <c r="CA57" s="23"/>
      <c r="CB57" s="24" t="str">
        <f>IF(CA57="","",VLOOKUP(CA57,ProgramIterations!$D:$E,2,FALSE))</f>
        <v/>
      </c>
      <c r="CC57" s="23">
        <v>2014</v>
      </c>
      <c r="CD57" s="24">
        <f>IF(CC57="","",VLOOKUP(CC57,ProgramIterations!$D:$E,2,FALSE))</f>
        <v>4</v>
      </c>
      <c r="CE57" s="23"/>
      <c r="CF57" s="24" t="str">
        <f>IF(CE57="","",VLOOKUP(CE57,ProgramIterations!$D:$E,2,FALSE))</f>
        <v/>
      </c>
      <c r="CG57" s="23">
        <v>2014</v>
      </c>
      <c r="CH57" s="24">
        <f>IF(CG57="","",VLOOKUP(CG57,ProgramIterations!$D:$E,2,FALSE))</f>
        <v>4</v>
      </c>
      <c r="CI57" s="23"/>
      <c r="CJ57" s="24" t="str">
        <f>IF(CI57="","",VLOOKUP(CI57,ProgramIterations!$D:$E,2,FALSE))</f>
        <v/>
      </c>
      <c r="CK57" s="23"/>
      <c r="CL57" s="24" t="str">
        <f>IF(CK57="","",VLOOKUP(CK57,ProgramIterations!$D:$E,2,FALSE))</f>
        <v/>
      </c>
      <c r="CM57" s="23"/>
      <c r="CN57" s="24" t="str">
        <f>IF(CM57="","",VLOOKUP(CM57,ProgramIterations!$D:$E,2,FALSE))</f>
        <v/>
      </c>
      <c r="CO57" s="23"/>
      <c r="CP57" s="24" t="str">
        <f>IF(CO57="","",VLOOKUP(CO57,ProgramIterations!$D:$E,2,FALSE))</f>
        <v/>
      </c>
      <c r="CQ57" s="23"/>
      <c r="CR57" s="24" t="str">
        <f>IF(CQ57="","",VLOOKUP(CQ57,ProgramIterations!$D:$E,2,FALSE))</f>
        <v/>
      </c>
      <c r="CS57" s="23"/>
      <c r="CT57" s="24" t="str">
        <f>IF(CS57="","",VLOOKUP(CS57,ProgramIterations!$D:$E,2,FALSE))</f>
        <v/>
      </c>
      <c r="CU57" s="23"/>
      <c r="CV57" s="24" t="str">
        <f>IF(CU57="","",VLOOKUP(CU57,ProgramIterations!$D:$E,2,FALSE))</f>
        <v/>
      </c>
      <c r="CW57" s="23"/>
      <c r="CX57" s="24" t="str">
        <f>IF(CW57="","",VLOOKUP(CW57,ProgramIterations!$D:$E,2,FALSE))</f>
        <v/>
      </c>
      <c r="CY57" s="23"/>
      <c r="CZ57" s="24" t="str">
        <f>IF(CY57="","",VLOOKUP(CY57,ProgramIterations!$D:$E,2,FALSE))</f>
        <v/>
      </c>
      <c r="DA57" s="23"/>
      <c r="DB57" s="24" t="str">
        <f>IF(DA57="","",VLOOKUP(DA57,ProgramIterations!$D:$E,2,FALSE))</f>
        <v/>
      </c>
      <c r="DC57" s="23"/>
      <c r="DD57" s="25" t="str">
        <f>IF(DC57="","",VLOOKUP(DC57,ProgramIterations!$D:$E,2,FALSE))</f>
        <v/>
      </c>
      <c r="DE57" s="64" t="str">
        <f>CONCATENATE("ALTER TABLE dbo.",LEFT(C57,FIND(".",C57)-1)," ADD ",RIGHT(C57,LEN(C57)-FIND(".",C57))," ",VLOOKUP(M57,DataTypes!$A$2:$F$12,6),IF(VLOOKUP(M57,DataTypes!$A$2:$F$12,3)=1,CONCATENATE("(",N57,",",O57,")"),"")," NULL")</f>
        <v>ALTER TABLE dbo.ChampMetricVisitInformation ADD BankfullWidthToDepthRatioProfileCoefficientOfVariation decimal(12,4) NULL</v>
      </c>
      <c r="DF57" s="56" t="e">
        <f>IF(A57 = "","",#REF! &amp; " SELECT MetricCalcTypeID = "&amp;A57&amp;", EngineID = "&amp;B57&amp;", Name='"&amp;C57&amp;"', DisplayGroupID = "&amp;D57&amp;", DisplayName='"&amp;E57&amp;"', DisplayNameShort = '"&amp;F57&amp;"', PropertyName = '"&amp;G57&amp;"', MethodID = "&amp;IF(H57="","NULL",H57)&amp; ", CalcGroupId = "&amp;IF(I57="","NULL",I57)&amp;", CalcGroupListItemID = " &amp;IF(K57="","NULL",K57)&amp;", Description = "&amp;IF(L57&lt;&gt;"NULL","'"&amp;SUBSTITUTE(L57,"'","''")&amp;"'","NULL")&amp;", DataTypeID = "&amp;M57&amp;",Precision = "&amp;N57&amp;", Scale = "&amp;O57&amp;", Length="&amp;P57&amp;", UOMID = "&amp;Q57&amp;", GlossaryTermID = "&amp;V57&amp;", DisplayOrderID = "&amp;W57&amp;", DomainValueListID = "&amp;AB57&amp;", WidthPixels = "&amp;AC57&amp;", IsDisplayable = "&amp;AD57&amp;", ShowGraphForWatershed= "&amp;AE57&amp;",ShowGraphForProgram="&amp;AF57&amp;",ShowGraphForVisit="&amp;AG57&amp;",IsPrivateInformation="&amp;AM57&amp;", IsCalculated="&amp;AN57&amp;",IsInternal="&amp;AO57&amp;", ExpectedValueMin = "&amp;IF(R57&lt;&gt;"",R57,"NULL")&amp;",  ExpectedValueMax = "&amp;IF(S57&lt;&gt;"",S57,"NULL")&amp;",  AcceptedValueMin = "&amp;IF(T57&lt;&gt;"",T57,"NULL")&amp;",   AcceptedValueMax  = "&amp;IF(U57&lt;&gt;"",U57,"NULL")&amp;", GraphAllowX="&amp;AH57&amp;", GraphAllowY="&amp;AI57&amp;", GraphAllowZ="&amp;AJ57&amp;", MapAllowSize="&amp;AK57&amp;", MapAllowColor = "&amp;AL57&amp;", RbtXpath = "&amp;IF(AP57&lt;&gt;"", "'"&amp;AP57&amp;"'", "NULL")&amp;", RbtIsRequired = "&amp;IF(AP57&lt;&gt;"", AQ57, "NULL")&amp;", MRMetric = "&amp;AR57&amp;
", Protocol1_ID = "&amp;IF(AS57="","NULL",#REF!)&amp;", Protocol1_IterationIDStart = "&amp;IF(AS57="","NULL",AT57)&amp;", Protocol1_IterationIDEnd = "&amp;IF(AU57="","NULL",AV57)&amp;
", Protocol2_ID = "&amp;IF(AW57="","NULL",#REF!)&amp;", Protocol2_IterationIDStart = "&amp;IF(AW57="","NULL",AX57)&amp;", Protocol2_IterationIDEnd = "&amp;IF(AY57="","NULL",AZ57)&amp;
", Protocol3_ID = "&amp;IF(BA57="","NULL",#REF!)&amp;", Protocol3_IterationIDStart = "&amp;IF(BA57="","NULL",BB57)&amp;", Protocol3_IterationIDEnd = "&amp;IF(BC57="","NULL",BD57)&amp;
", Protocol4_ID = "&amp;IF(BE57="","NULL",#REF!)&amp;", Protocol4_IterationIDStart = "&amp;IF(BE57="","NULL",BF57)&amp;", Protocol4_IterationIDEnd = "&amp;IF(BG57="","NULL",BH57)&amp;
", Protocol5_ID = "&amp;IF(BI57="","NULL",#REF!)&amp;", Protocol5_IterationIDStart = "&amp;IF(BI57="","NULL",BJ57)&amp;", Protocol5_IterationIDEnd = "&amp;IF(BK57="","NULL",BL57)&amp;
", Protocol6_ID = "&amp;IF(BM57="","NULL",#REF!)&amp;", Protocol6_IterationIDStart = "&amp;IF(BM57="","NULL",BN57)&amp;", Protocol6_IterationIDEnd = "&amp;IF(BO57="","NULL",BP57)&amp;
", Protocol7_ID = "&amp;IF(BQ57="","NULL",#REF!)&amp;", Protocol7_IterationIDStart = "&amp;IF(BQ57="","NULL",BR57)&amp;", Protocol7_IterationIDEnd = "&amp;IF(BS57="","NULL",BT57)&amp;
", Protocol8_ID = "&amp;IF(BU57="","NULL",#REF!)&amp;", Protocol8_IterationIDStart = "&amp;IF(BU57="","NULL",BV57)&amp;", Protocol8_IterationIDEnd = "&amp;IF(BW57="","NULL",BX57)&amp;
", Protocol9_ID = "&amp;IF(BY57="","NULL",#REF!)&amp;", Protocol9_IterationIDStart = "&amp;IF(BY57="","NULL",BZ57)&amp;", Protocol9_IterationIDEnd = "&amp;IF(CA57="","NULL",CB57)&amp;
", Protocol10_ID = "&amp;IF(CC57="","NULL",#REF!)&amp;", Protocol10_IterationIDStart = "&amp;IF(CC57="","NULL",CD57)&amp;", Protocol10_IterationIDEnd = "&amp;IF(CE57="","NULL",CF57)&amp;
", Protocol11_ID = "&amp;IF(CG57="","NULL",#REF!)&amp;", Protocol11_IterationIDStart = "&amp;IF(CG57="","NULL",CH57)&amp;", Protocol11_IterationIDEnd = "&amp;IF(CI57="","NULL",CJ57)&amp;
", Protocol12_ID = "&amp;IF(CK57="","NULL",#REF!)&amp;", Protocol12_IterationIDStart = "&amp;IF(CK57="","NULL",CL57)&amp;", Protocol12_IterationIDEnd = "&amp;IF(CM57="","NULL",CN57)&amp;
", Protocol13_ID = "&amp;IF(CO57="","NULL",#REF!)&amp;", Protocol13_IterationIDStart = "&amp;IF(CO57="","NULL",CP57)&amp;", Protocol13_IterationIDEnd = "&amp;IF(CQ57="","NULL",CR57)&amp;
", Protocol14_ID = "&amp;IF(CS57="","NULL",#REF!)&amp;", Protocol14_IterationIDStart = "&amp;IF(CS57="","NULL",CT57)&amp;", Protocol14_IterationIDEnd = "&amp;IF(CU57="","NULL",CV57)&amp;
", Protocol15_ID = "&amp;IF(CW57="","NULL",#REF!)&amp;", Protocol15_IterationIDStart = "&amp;IF(CW57="","NULL",CX57)&amp;", Protocol15_IterationIDEnd = "&amp;IF(CY57="","NULL",CZ57)&amp;
", Protocol16_ID = "&amp;IF(DA57="","NULL",#REF!)&amp;", Protocol16_IterationIDStart = "&amp;IF(DA57="","NULL",DB57)&amp;", Protocol16_IterationIDEnd = "&amp;IF(DC57="","NULL",DD57))</f>
        <v>#REF!</v>
      </c>
    </row>
    <row r="58" spans="1:110" hidden="1" x14ac:dyDescent="0.4">
      <c r="A58" s="38">
        <v>26</v>
      </c>
      <c r="B58" s="18">
        <v>1</v>
      </c>
      <c r="C58" s="34" t="s">
        <v>72</v>
      </c>
      <c r="D58" s="18">
        <v>1</v>
      </c>
      <c r="E58" s="40" t="s">
        <v>854</v>
      </c>
      <c r="F58" s="74" t="s">
        <v>855</v>
      </c>
      <c r="G58" s="74" t="s">
        <v>23</v>
      </c>
      <c r="I58" s="44"/>
      <c r="J58" s="47" t="str">
        <f>IF(I58="","",VLOOKUP(I58,MetricCalcGroups!A:D,3, FALSE))</f>
        <v/>
      </c>
      <c r="L58" s="9" t="s">
        <v>78</v>
      </c>
      <c r="M58" s="18">
        <v>3</v>
      </c>
      <c r="N58" s="18">
        <v>10</v>
      </c>
      <c r="O58" s="18">
        <v>2</v>
      </c>
      <c r="P58" s="18" t="s">
        <v>78</v>
      </c>
      <c r="Q58" s="18">
        <v>1</v>
      </c>
      <c r="R58" s="75">
        <v>0</v>
      </c>
      <c r="S58" s="75" t="s">
        <v>775</v>
      </c>
      <c r="T58" s="75"/>
      <c r="U58" s="75"/>
      <c r="V58" s="78" t="s">
        <v>78</v>
      </c>
      <c r="W58" s="18">
        <v>470</v>
      </c>
      <c r="X58" s="15">
        <v>2011</v>
      </c>
      <c r="Y58" s="16">
        <f>IF(X58&lt;&gt;"",VLOOKUP(X58,ProgramIterations!D:E,2,FALSE),"NULL")</f>
        <v>1</v>
      </c>
      <c r="Z58" s="15"/>
      <c r="AA58" s="16" t="str">
        <f>IF(Z58&lt;&gt;"",VLOOKUP(Z58,ProgramIterations!D:E,2,FALSE),"NULL")</f>
        <v>NULL</v>
      </c>
      <c r="AB58" s="9" t="s">
        <v>78</v>
      </c>
      <c r="AC58" s="9">
        <v>75</v>
      </c>
      <c r="AD58" s="36">
        <v>0</v>
      </c>
      <c r="AE58" s="9">
        <v>0</v>
      </c>
      <c r="AF58" s="9">
        <v>0</v>
      </c>
      <c r="AG58" s="49">
        <v>0</v>
      </c>
      <c r="AH58" s="52">
        <v>0</v>
      </c>
      <c r="AI58" s="17">
        <f t="shared" si="7"/>
        <v>0</v>
      </c>
      <c r="AJ58" s="18">
        <v>0</v>
      </c>
      <c r="AK58" s="17">
        <f t="shared" si="5"/>
        <v>0</v>
      </c>
      <c r="AL58" s="17">
        <f t="shared" si="6"/>
        <v>0</v>
      </c>
      <c r="AM58" s="18">
        <v>0</v>
      </c>
      <c r="AN58" s="18">
        <v>0</v>
      </c>
      <c r="AO58" s="74">
        <v>0</v>
      </c>
      <c r="AP58" s="40"/>
      <c r="AQ58" s="37">
        <v>0</v>
      </c>
      <c r="AR58" s="49">
        <v>0</v>
      </c>
      <c r="AS58" s="23">
        <v>2011</v>
      </c>
      <c r="AT58" s="24">
        <f>IF(AS58="","",VLOOKUP(AS58,ProgramIterations!$D:$E,2,FALSE))</f>
        <v>1</v>
      </c>
      <c r="AU58" s="23"/>
      <c r="AV58" s="24" t="str">
        <f>IF(AU58="","",VLOOKUP(AU58,ProgramIterations!$D:$E,2,FALSE))</f>
        <v/>
      </c>
      <c r="AW58" s="23">
        <v>2012</v>
      </c>
      <c r="AX58" s="24">
        <f>IF(AW58="","",VLOOKUP(AW58,ProgramIterations!$D:$E,2,FALSE))</f>
        <v>2</v>
      </c>
      <c r="AY58" s="23"/>
      <c r="AZ58" s="24" t="str">
        <f>IF(AY58="","",VLOOKUP(AY58,ProgramIterations!$D:$E,2,FALSE))</f>
        <v/>
      </c>
      <c r="BA58" s="23">
        <v>2013</v>
      </c>
      <c r="BB58" s="24">
        <f>IF(BA58="","",VLOOKUP(BA58,ProgramIterations!$D:$E,2,FALSE))</f>
        <v>3</v>
      </c>
      <c r="BC58" s="23"/>
      <c r="BD58" s="24" t="str">
        <f>IF(BC58="","",VLOOKUP(BC58,ProgramIterations!$D:$E,2,FALSE))</f>
        <v/>
      </c>
      <c r="BE58" s="23">
        <v>2014</v>
      </c>
      <c r="BF58" s="24">
        <f>IF(BE58="","",VLOOKUP(BE58,ProgramIterations!$D:$E,2,FALSE))</f>
        <v>4</v>
      </c>
      <c r="BG58" s="23"/>
      <c r="BH58" s="24" t="str">
        <f>IF(BG58="","",VLOOKUP(BG58,ProgramIterations!$D:$E,2,FALSE))</f>
        <v/>
      </c>
      <c r="BI58" s="23">
        <v>2014</v>
      </c>
      <c r="BJ58" s="24">
        <f>IF(BI58="","",VLOOKUP(BI58,ProgramIterations!$D:$E,2,FALSE))</f>
        <v>4</v>
      </c>
      <c r="BK58" s="23"/>
      <c r="BL58" s="24" t="str">
        <f>IF(BK58="","",VLOOKUP(BK58,ProgramIterations!$D:$E,2,FALSE))</f>
        <v/>
      </c>
      <c r="BM58" s="23"/>
      <c r="BN58" s="24" t="str">
        <f>IF(BM58="","",VLOOKUP(BM58,ProgramIterations!$D:$E,2,FALSE))</f>
        <v/>
      </c>
      <c r="BO58" s="23"/>
      <c r="BP58" s="24" t="str">
        <f>IF(BO58="","",VLOOKUP(BO58,ProgramIterations!$D:$E,2,FALSE))</f>
        <v/>
      </c>
      <c r="BQ58" s="23"/>
      <c r="BR58" s="24" t="str">
        <f>IF(BQ58="","",VLOOKUP(BQ58,ProgramIterations!$D:$E,2,FALSE))</f>
        <v/>
      </c>
      <c r="BS58" s="23"/>
      <c r="BT58" s="24" t="str">
        <f>IF(BS58="","",VLOOKUP(BS58,ProgramIterations!$D:$E,2,FALSE))</f>
        <v/>
      </c>
      <c r="BU58" s="23"/>
      <c r="BV58" s="24" t="str">
        <f>IF(BU58="","",VLOOKUP(BU58,ProgramIterations!$D:$E,2,FALSE))</f>
        <v/>
      </c>
      <c r="BW58" s="23"/>
      <c r="BX58" s="24" t="str">
        <f>IF(BW58="","",VLOOKUP(BW58,ProgramIterations!$D:$E,2,FALSE))</f>
        <v/>
      </c>
      <c r="BY58" s="23">
        <v>2014</v>
      </c>
      <c r="BZ58" s="24">
        <f>IF(BY58="","",VLOOKUP(BY58,ProgramIterations!$D:$E,2,FALSE))</f>
        <v>4</v>
      </c>
      <c r="CA58" s="23"/>
      <c r="CB58" s="24" t="str">
        <f>IF(CA58="","",VLOOKUP(CA58,ProgramIterations!$D:$E,2,FALSE))</f>
        <v/>
      </c>
      <c r="CC58" s="23">
        <v>2014</v>
      </c>
      <c r="CD58" s="24">
        <f>IF(CC58="","",VLOOKUP(CC58,ProgramIterations!$D:$E,2,FALSE))</f>
        <v>4</v>
      </c>
      <c r="CE58" s="23"/>
      <c r="CF58" s="24" t="str">
        <f>IF(CE58="","",VLOOKUP(CE58,ProgramIterations!$D:$E,2,FALSE))</f>
        <v/>
      </c>
      <c r="CG58" s="23">
        <v>2014</v>
      </c>
      <c r="CH58" s="24">
        <f>IF(CG58="","",VLOOKUP(CG58,ProgramIterations!$D:$E,2,FALSE))</f>
        <v>4</v>
      </c>
      <c r="CI58" s="23"/>
      <c r="CJ58" s="24" t="str">
        <f>IF(CI58="","",VLOOKUP(CI58,ProgramIterations!$D:$E,2,FALSE))</f>
        <v/>
      </c>
      <c r="CK58" s="23"/>
      <c r="CL58" s="24" t="str">
        <f>IF(CK58="","",VLOOKUP(CK58,ProgramIterations!$D:$E,2,FALSE))</f>
        <v/>
      </c>
      <c r="CM58" s="23"/>
      <c r="CN58" s="24" t="str">
        <f>IF(CM58="","",VLOOKUP(CM58,ProgramIterations!$D:$E,2,FALSE))</f>
        <v/>
      </c>
      <c r="CO58" s="23"/>
      <c r="CP58" s="24" t="str">
        <f>IF(CO58="","",VLOOKUP(CO58,ProgramIterations!$D:$E,2,FALSE))</f>
        <v/>
      </c>
      <c r="CQ58" s="23"/>
      <c r="CR58" s="24" t="str">
        <f>IF(CQ58="","",VLOOKUP(CQ58,ProgramIterations!$D:$E,2,FALSE))</f>
        <v/>
      </c>
      <c r="CS58" s="23"/>
      <c r="CT58" s="24" t="str">
        <f>IF(CS58="","",VLOOKUP(CS58,ProgramIterations!$D:$E,2,FALSE))</f>
        <v/>
      </c>
      <c r="CU58" s="23"/>
      <c r="CV58" s="24" t="str">
        <f>IF(CU58="","",VLOOKUP(CU58,ProgramIterations!$D:$E,2,FALSE))</f>
        <v/>
      </c>
      <c r="CW58" s="23"/>
      <c r="CX58" s="24" t="str">
        <f>IF(CW58="","",VLOOKUP(CW58,ProgramIterations!$D:$E,2,FALSE))</f>
        <v/>
      </c>
      <c r="CY58" s="23"/>
      <c r="CZ58" s="24" t="str">
        <f>IF(CY58="","",VLOOKUP(CY58,ProgramIterations!$D:$E,2,FALSE))</f>
        <v/>
      </c>
      <c r="DA58" s="23"/>
      <c r="DB58" s="24" t="str">
        <f>IF(DA58="","",VLOOKUP(DA58,ProgramIterations!$D:$E,2,FALSE))</f>
        <v/>
      </c>
      <c r="DC58" s="23"/>
      <c r="DD58" s="25" t="str">
        <f>IF(DC58="","",VLOOKUP(DC58,ProgramIterations!$D:$E,2,FALSE))</f>
        <v/>
      </c>
      <c r="DE58" s="64" t="str">
        <f>CONCATENATE("ALTER TABLE dbo.",LEFT(C58,FIND(".",C58)-1)," ADD ",RIGHT(C58,LEN(C58)-FIND(".",C58))," ",VLOOKUP(M58,DataTypes!$A$2:$F$12,6),IF(VLOOKUP(M58,DataTypes!$A$2:$F$12,3)=1,CONCATENATE("(",N58,",",O58,")"),"")," NULL")</f>
        <v>ALTER TABLE dbo.ChampMetricVisitInformation ADD WettedWidthProfileMean decimal(10,2) NULL</v>
      </c>
      <c r="DF58" s="56" t="e">
        <f>IF(A58 = "","",#REF! &amp; " SELECT MetricCalcTypeID = "&amp;A58&amp;", EngineID = "&amp;B58&amp;", Name='"&amp;C58&amp;"', DisplayGroupID = "&amp;D58&amp;", DisplayName='"&amp;E58&amp;"', DisplayNameShort = '"&amp;F58&amp;"', PropertyName = '"&amp;G58&amp;"', MethodID = "&amp;IF(H58="","NULL",H58)&amp; ", CalcGroupId = "&amp;IF(I58="","NULL",I58)&amp;", CalcGroupListItemID = " &amp;IF(K58="","NULL",K58)&amp;", Description = "&amp;IF(L58&lt;&gt;"NULL","'"&amp;SUBSTITUTE(L58,"'","''")&amp;"'","NULL")&amp;", DataTypeID = "&amp;M58&amp;",Precision = "&amp;N58&amp;", Scale = "&amp;O58&amp;", Length="&amp;P58&amp;", UOMID = "&amp;Q58&amp;", GlossaryTermID = "&amp;V58&amp;", DisplayOrderID = "&amp;W58&amp;", DomainValueListID = "&amp;AB58&amp;", WidthPixels = "&amp;AC58&amp;", IsDisplayable = "&amp;AD58&amp;", ShowGraphForWatershed= "&amp;AE58&amp;",ShowGraphForProgram="&amp;AF58&amp;",ShowGraphForVisit="&amp;AG58&amp;",IsPrivateInformation="&amp;AM58&amp;", IsCalculated="&amp;AN58&amp;",IsInternal="&amp;AO58&amp;", ExpectedValueMin = "&amp;IF(R58&lt;&gt;"",R58,"NULL")&amp;",  ExpectedValueMax = "&amp;IF(S58&lt;&gt;"",S58,"NULL")&amp;",  AcceptedValueMin = "&amp;IF(T58&lt;&gt;"",T58,"NULL")&amp;",   AcceptedValueMax  = "&amp;IF(U58&lt;&gt;"",U58,"NULL")&amp;", GraphAllowX="&amp;AH58&amp;", GraphAllowY="&amp;AI58&amp;", GraphAllowZ="&amp;AJ58&amp;", MapAllowSize="&amp;AK58&amp;", MapAllowColor = "&amp;AL58&amp;", RbtXpath = "&amp;IF(AP58&lt;&gt;"", "'"&amp;AP58&amp;"'", "NULL")&amp;", RbtIsRequired = "&amp;IF(AP58&lt;&gt;"", AQ58, "NULL")&amp;", MRMetric = "&amp;AR58&amp;
", Protocol1_ID = "&amp;IF(AS58="","NULL",#REF!)&amp;", Protocol1_IterationIDStart = "&amp;IF(AS58="","NULL",AT58)&amp;", Protocol1_IterationIDEnd = "&amp;IF(AU58="","NULL",AV58)&amp;
", Protocol2_ID = "&amp;IF(AW58="","NULL",#REF!)&amp;", Protocol2_IterationIDStart = "&amp;IF(AW58="","NULL",AX58)&amp;", Protocol2_IterationIDEnd = "&amp;IF(AY58="","NULL",AZ58)&amp;
", Protocol3_ID = "&amp;IF(BA58="","NULL",#REF!)&amp;", Protocol3_IterationIDStart = "&amp;IF(BA58="","NULL",BB58)&amp;", Protocol3_IterationIDEnd = "&amp;IF(BC58="","NULL",BD58)&amp;
", Protocol4_ID = "&amp;IF(BE58="","NULL",#REF!)&amp;", Protocol4_IterationIDStart = "&amp;IF(BE58="","NULL",BF58)&amp;", Protocol4_IterationIDEnd = "&amp;IF(BG58="","NULL",BH58)&amp;
", Protocol5_ID = "&amp;IF(BI58="","NULL",#REF!)&amp;", Protocol5_IterationIDStart = "&amp;IF(BI58="","NULL",BJ58)&amp;", Protocol5_IterationIDEnd = "&amp;IF(BK58="","NULL",BL58)&amp;
", Protocol6_ID = "&amp;IF(BM58="","NULL",#REF!)&amp;", Protocol6_IterationIDStart = "&amp;IF(BM58="","NULL",BN58)&amp;", Protocol6_IterationIDEnd = "&amp;IF(BO58="","NULL",BP58)&amp;
", Protocol7_ID = "&amp;IF(BQ58="","NULL",#REF!)&amp;", Protocol7_IterationIDStart = "&amp;IF(BQ58="","NULL",BR58)&amp;", Protocol7_IterationIDEnd = "&amp;IF(BS58="","NULL",BT58)&amp;
", Protocol8_ID = "&amp;IF(BU58="","NULL",#REF!)&amp;", Protocol8_IterationIDStart = "&amp;IF(BU58="","NULL",BV58)&amp;", Protocol8_IterationIDEnd = "&amp;IF(BW58="","NULL",BX58)&amp;
", Protocol9_ID = "&amp;IF(BY58="","NULL",#REF!)&amp;", Protocol9_IterationIDStart = "&amp;IF(BY58="","NULL",BZ58)&amp;", Protocol9_IterationIDEnd = "&amp;IF(CA58="","NULL",CB58)&amp;
", Protocol10_ID = "&amp;IF(CC58="","NULL",#REF!)&amp;", Protocol10_IterationIDStart = "&amp;IF(CC58="","NULL",CD58)&amp;", Protocol10_IterationIDEnd = "&amp;IF(CE58="","NULL",CF58)&amp;
", Protocol11_ID = "&amp;IF(CG58="","NULL",#REF!)&amp;", Protocol11_IterationIDStart = "&amp;IF(CG58="","NULL",CH58)&amp;", Protocol11_IterationIDEnd = "&amp;IF(CI58="","NULL",CJ58)&amp;
", Protocol12_ID = "&amp;IF(CK58="","NULL",#REF!)&amp;", Protocol12_IterationIDStart = "&amp;IF(CK58="","NULL",CL58)&amp;", Protocol12_IterationIDEnd = "&amp;IF(CM58="","NULL",CN58)&amp;
", Protocol13_ID = "&amp;IF(CO58="","NULL",#REF!)&amp;", Protocol13_IterationIDStart = "&amp;IF(CO58="","NULL",CP58)&amp;", Protocol13_IterationIDEnd = "&amp;IF(CQ58="","NULL",CR58)&amp;
", Protocol14_ID = "&amp;IF(CS58="","NULL",#REF!)&amp;", Protocol14_IterationIDStart = "&amp;IF(CS58="","NULL",CT58)&amp;", Protocol14_IterationIDEnd = "&amp;IF(CU58="","NULL",CV58)&amp;
", Protocol15_ID = "&amp;IF(CW58="","NULL",#REF!)&amp;", Protocol15_IterationIDStart = "&amp;IF(CW58="","NULL",CX58)&amp;", Protocol15_IterationIDEnd = "&amp;IF(CY58="","NULL",CZ58)&amp;
", Protocol16_ID = "&amp;IF(DA58="","NULL",#REF!)&amp;", Protocol16_IterationIDStart = "&amp;IF(DA58="","NULL",DB58)&amp;", Protocol16_IterationIDEnd = "&amp;IF(DC58="","NULL",DD58))</f>
        <v>#REF!</v>
      </c>
    </row>
    <row r="59" spans="1:110" hidden="1" x14ac:dyDescent="0.4">
      <c r="A59" s="18">
        <v>27</v>
      </c>
      <c r="B59" s="18">
        <v>1</v>
      </c>
      <c r="C59" s="34" t="s">
        <v>73</v>
      </c>
      <c r="D59" s="18">
        <v>1</v>
      </c>
      <c r="E59" s="74" t="s">
        <v>856</v>
      </c>
      <c r="F59" s="74" t="s">
        <v>857</v>
      </c>
      <c r="G59" s="74" t="s">
        <v>24</v>
      </c>
      <c r="I59" s="44"/>
      <c r="J59" s="47" t="str">
        <f>IF(I59="","",VLOOKUP(I59,MetricCalcGroups!A:D,3, FALSE))</f>
        <v/>
      </c>
      <c r="L59" s="9" t="s">
        <v>78</v>
      </c>
      <c r="M59" s="18">
        <v>3</v>
      </c>
      <c r="N59" s="18">
        <v>10</v>
      </c>
      <c r="O59" s="18">
        <v>2</v>
      </c>
      <c r="P59" s="18" t="s">
        <v>78</v>
      </c>
      <c r="Q59" s="18">
        <v>1</v>
      </c>
      <c r="R59" s="39"/>
      <c r="S59" s="39"/>
      <c r="V59" s="78" t="s">
        <v>78</v>
      </c>
      <c r="W59" s="18">
        <v>480</v>
      </c>
      <c r="X59" s="15">
        <v>2011</v>
      </c>
      <c r="Y59" s="16">
        <f>IF(X59&lt;&gt;"",VLOOKUP(X59,ProgramIterations!D:E,2,FALSE),"NULL")</f>
        <v>1</v>
      </c>
      <c r="Z59" s="15"/>
      <c r="AA59" s="16" t="str">
        <f>IF(Z59&lt;&gt;"",VLOOKUP(Z59,ProgramIterations!D:E,2,FALSE),"NULL")</f>
        <v>NULL</v>
      </c>
      <c r="AB59" s="9" t="s">
        <v>78</v>
      </c>
      <c r="AC59" s="9">
        <v>75</v>
      </c>
      <c r="AD59" s="36">
        <v>0</v>
      </c>
      <c r="AE59" s="9">
        <v>0</v>
      </c>
      <c r="AF59" s="9">
        <v>0</v>
      </c>
      <c r="AG59" s="49">
        <v>0</v>
      </c>
      <c r="AH59" s="52">
        <v>0</v>
      </c>
      <c r="AI59" s="17">
        <f t="shared" si="7"/>
        <v>0</v>
      </c>
      <c r="AJ59" s="18">
        <v>0</v>
      </c>
      <c r="AK59" s="17">
        <f t="shared" si="5"/>
        <v>0</v>
      </c>
      <c r="AL59" s="17">
        <f t="shared" si="6"/>
        <v>0</v>
      </c>
      <c r="AM59" s="18">
        <v>0</v>
      </c>
      <c r="AN59" s="18">
        <v>0</v>
      </c>
      <c r="AO59" s="74">
        <v>0</v>
      </c>
      <c r="AP59" s="40"/>
      <c r="AQ59" s="37">
        <v>0</v>
      </c>
      <c r="AR59" s="49">
        <v>0</v>
      </c>
      <c r="AS59" s="23">
        <v>2011</v>
      </c>
      <c r="AT59" s="24">
        <f>IF(AS59="","",VLOOKUP(AS59,ProgramIterations!$D:$E,2,FALSE))</f>
        <v>1</v>
      </c>
      <c r="AU59" s="23"/>
      <c r="AV59" s="24" t="str">
        <f>IF(AU59="","",VLOOKUP(AU59,ProgramIterations!$D:$E,2,FALSE))</f>
        <v/>
      </c>
      <c r="AW59" s="23">
        <v>2012</v>
      </c>
      <c r="AX59" s="24">
        <f>IF(AW59="","",VLOOKUP(AW59,ProgramIterations!$D:$E,2,FALSE))</f>
        <v>2</v>
      </c>
      <c r="AY59" s="23"/>
      <c r="AZ59" s="24" t="str">
        <f>IF(AY59="","",VLOOKUP(AY59,ProgramIterations!$D:$E,2,FALSE))</f>
        <v/>
      </c>
      <c r="BA59" s="23">
        <v>2013</v>
      </c>
      <c r="BB59" s="24">
        <f>IF(BA59="","",VLOOKUP(BA59,ProgramIterations!$D:$E,2,FALSE))</f>
        <v>3</v>
      </c>
      <c r="BC59" s="23"/>
      <c r="BD59" s="24" t="str">
        <f>IF(BC59="","",VLOOKUP(BC59,ProgramIterations!$D:$E,2,FALSE))</f>
        <v/>
      </c>
      <c r="BE59" s="23">
        <v>2014</v>
      </c>
      <c r="BF59" s="24">
        <f>IF(BE59="","",VLOOKUP(BE59,ProgramIterations!$D:$E,2,FALSE))</f>
        <v>4</v>
      </c>
      <c r="BG59" s="23"/>
      <c r="BH59" s="24" t="str">
        <f>IF(BG59="","",VLOOKUP(BG59,ProgramIterations!$D:$E,2,FALSE))</f>
        <v/>
      </c>
      <c r="BI59" s="23">
        <v>2014</v>
      </c>
      <c r="BJ59" s="24">
        <f>IF(BI59="","",VLOOKUP(BI59,ProgramIterations!$D:$E,2,FALSE))</f>
        <v>4</v>
      </c>
      <c r="BK59" s="23"/>
      <c r="BL59" s="24" t="str">
        <f>IF(BK59="","",VLOOKUP(BK59,ProgramIterations!$D:$E,2,FALSE))</f>
        <v/>
      </c>
      <c r="BM59" s="23"/>
      <c r="BN59" s="24" t="str">
        <f>IF(BM59="","",VLOOKUP(BM59,ProgramIterations!$D:$E,2,FALSE))</f>
        <v/>
      </c>
      <c r="BO59" s="23"/>
      <c r="BP59" s="24" t="str">
        <f>IF(BO59="","",VLOOKUP(BO59,ProgramIterations!$D:$E,2,FALSE))</f>
        <v/>
      </c>
      <c r="BQ59" s="23"/>
      <c r="BR59" s="24" t="str">
        <f>IF(BQ59="","",VLOOKUP(BQ59,ProgramIterations!$D:$E,2,FALSE))</f>
        <v/>
      </c>
      <c r="BS59" s="23"/>
      <c r="BT59" s="24" t="str">
        <f>IF(BS59="","",VLOOKUP(BS59,ProgramIterations!$D:$E,2,FALSE))</f>
        <v/>
      </c>
      <c r="BU59" s="23"/>
      <c r="BV59" s="24" t="str">
        <f>IF(BU59="","",VLOOKUP(BU59,ProgramIterations!$D:$E,2,FALSE))</f>
        <v/>
      </c>
      <c r="BW59" s="23"/>
      <c r="BX59" s="24" t="str">
        <f>IF(BW59="","",VLOOKUP(BW59,ProgramIterations!$D:$E,2,FALSE))</f>
        <v/>
      </c>
      <c r="BY59" s="23">
        <v>2014</v>
      </c>
      <c r="BZ59" s="24">
        <f>IF(BY59="","",VLOOKUP(BY59,ProgramIterations!$D:$E,2,FALSE))</f>
        <v>4</v>
      </c>
      <c r="CA59" s="23"/>
      <c r="CB59" s="24" t="str">
        <f>IF(CA59="","",VLOOKUP(CA59,ProgramIterations!$D:$E,2,FALSE))</f>
        <v/>
      </c>
      <c r="CC59" s="23">
        <v>2014</v>
      </c>
      <c r="CD59" s="24">
        <f>IF(CC59="","",VLOOKUP(CC59,ProgramIterations!$D:$E,2,FALSE))</f>
        <v>4</v>
      </c>
      <c r="CE59" s="23"/>
      <c r="CF59" s="24" t="str">
        <f>IF(CE59="","",VLOOKUP(CE59,ProgramIterations!$D:$E,2,FALSE))</f>
        <v/>
      </c>
      <c r="CG59" s="23">
        <v>2014</v>
      </c>
      <c r="CH59" s="24">
        <f>IF(CG59="","",VLOOKUP(CG59,ProgramIterations!$D:$E,2,FALSE))</f>
        <v>4</v>
      </c>
      <c r="CI59" s="23"/>
      <c r="CJ59" s="24" t="str">
        <f>IF(CI59="","",VLOOKUP(CI59,ProgramIterations!$D:$E,2,FALSE))</f>
        <v/>
      </c>
      <c r="CK59" s="23"/>
      <c r="CL59" s="24" t="str">
        <f>IF(CK59="","",VLOOKUP(CK59,ProgramIterations!$D:$E,2,FALSE))</f>
        <v/>
      </c>
      <c r="CM59" s="23"/>
      <c r="CN59" s="24" t="str">
        <f>IF(CM59="","",VLOOKUP(CM59,ProgramIterations!$D:$E,2,FALSE))</f>
        <v/>
      </c>
      <c r="CO59" s="23"/>
      <c r="CP59" s="24" t="str">
        <f>IF(CO59="","",VLOOKUP(CO59,ProgramIterations!$D:$E,2,FALSE))</f>
        <v/>
      </c>
      <c r="CQ59" s="23"/>
      <c r="CR59" s="24" t="str">
        <f>IF(CQ59="","",VLOOKUP(CQ59,ProgramIterations!$D:$E,2,FALSE))</f>
        <v/>
      </c>
      <c r="CS59" s="23"/>
      <c r="CT59" s="24" t="str">
        <f>IF(CS59="","",VLOOKUP(CS59,ProgramIterations!$D:$E,2,FALSE))</f>
        <v/>
      </c>
      <c r="CU59" s="23"/>
      <c r="CV59" s="24" t="str">
        <f>IF(CU59="","",VLOOKUP(CU59,ProgramIterations!$D:$E,2,FALSE))</f>
        <v/>
      </c>
      <c r="CW59" s="23"/>
      <c r="CX59" s="24" t="str">
        <f>IF(CW59="","",VLOOKUP(CW59,ProgramIterations!$D:$E,2,FALSE))</f>
        <v/>
      </c>
      <c r="CY59" s="23"/>
      <c r="CZ59" s="24" t="str">
        <f>IF(CY59="","",VLOOKUP(CY59,ProgramIterations!$D:$E,2,FALSE))</f>
        <v/>
      </c>
      <c r="DA59" s="23"/>
      <c r="DB59" s="24" t="str">
        <f>IF(DA59="","",VLOOKUP(DA59,ProgramIterations!$D:$E,2,FALSE))</f>
        <v/>
      </c>
      <c r="DC59" s="23"/>
      <c r="DD59" s="25" t="str">
        <f>IF(DC59="","",VLOOKUP(DC59,ProgramIterations!$D:$E,2,FALSE))</f>
        <v/>
      </c>
      <c r="DE59" s="64" t="str">
        <f>CONCATENATE("ALTER TABLE dbo.",LEFT(C59,FIND(".",C59)-1)," ADD ",RIGHT(C59,LEN(C59)-FIND(".",C59))," ",VLOOKUP(M59,DataTypes!$A$2:$F$12,6),IF(VLOOKUP(M59,DataTypes!$A$2:$F$12,3)=1,CONCATENATE("(",N59,",",O59,")"),"")," NULL")</f>
        <v>ALTER TABLE dbo.ChampMetricVisitInformation ADD WettedWidthProfileStdDev decimal(10,2) NULL</v>
      </c>
      <c r="DF59" s="56" t="e">
        <f>IF(A59 = "","",#REF! &amp; " SELECT MetricCalcTypeID = "&amp;A59&amp;", EngineID = "&amp;B59&amp;", Name='"&amp;C59&amp;"', DisplayGroupID = "&amp;D59&amp;", DisplayName='"&amp;E59&amp;"', DisplayNameShort = '"&amp;F59&amp;"', PropertyName = '"&amp;G59&amp;"', MethodID = "&amp;IF(H59="","NULL",H59)&amp; ", CalcGroupId = "&amp;IF(I59="","NULL",I59)&amp;", CalcGroupListItemID = " &amp;IF(K59="","NULL",K59)&amp;", Description = "&amp;IF(L59&lt;&gt;"NULL","'"&amp;SUBSTITUTE(L59,"'","''")&amp;"'","NULL")&amp;", DataTypeID = "&amp;M59&amp;",Precision = "&amp;N59&amp;", Scale = "&amp;O59&amp;", Length="&amp;P59&amp;", UOMID = "&amp;Q59&amp;", GlossaryTermID = "&amp;V59&amp;", DisplayOrderID = "&amp;W59&amp;", DomainValueListID = "&amp;AB59&amp;", WidthPixels = "&amp;AC59&amp;", IsDisplayable = "&amp;AD59&amp;", ShowGraphForWatershed= "&amp;AE59&amp;",ShowGraphForProgram="&amp;AF59&amp;",ShowGraphForVisit="&amp;AG59&amp;",IsPrivateInformation="&amp;AM59&amp;", IsCalculated="&amp;AN59&amp;",IsInternal="&amp;AO59&amp;", ExpectedValueMin = "&amp;IF(R59&lt;&gt;"",R59,"NULL")&amp;",  ExpectedValueMax = "&amp;IF(S59&lt;&gt;"",S59,"NULL")&amp;",  AcceptedValueMin = "&amp;IF(T59&lt;&gt;"",T59,"NULL")&amp;",   AcceptedValueMax  = "&amp;IF(U59&lt;&gt;"",U59,"NULL")&amp;", GraphAllowX="&amp;AH59&amp;", GraphAllowY="&amp;AI59&amp;", GraphAllowZ="&amp;AJ59&amp;", MapAllowSize="&amp;AK59&amp;", MapAllowColor = "&amp;AL59&amp;", RbtXpath = "&amp;IF(AP59&lt;&gt;"", "'"&amp;AP59&amp;"'", "NULL")&amp;", RbtIsRequired = "&amp;IF(AP59&lt;&gt;"", AQ59, "NULL")&amp;", MRMetric = "&amp;AR59&amp;
", Protocol1_ID = "&amp;IF(AS59="","NULL",#REF!)&amp;", Protocol1_IterationIDStart = "&amp;IF(AS59="","NULL",AT59)&amp;", Protocol1_IterationIDEnd = "&amp;IF(AU59="","NULL",AV59)&amp;
", Protocol2_ID = "&amp;IF(AW59="","NULL",#REF!)&amp;", Protocol2_IterationIDStart = "&amp;IF(AW59="","NULL",AX59)&amp;", Protocol2_IterationIDEnd = "&amp;IF(AY59="","NULL",AZ59)&amp;
", Protocol3_ID = "&amp;IF(BA59="","NULL",#REF!)&amp;", Protocol3_IterationIDStart = "&amp;IF(BA59="","NULL",BB59)&amp;", Protocol3_IterationIDEnd = "&amp;IF(BC59="","NULL",BD59)&amp;
", Protocol4_ID = "&amp;IF(BE59="","NULL",#REF!)&amp;", Protocol4_IterationIDStart = "&amp;IF(BE59="","NULL",BF59)&amp;", Protocol4_IterationIDEnd = "&amp;IF(BG59="","NULL",BH59)&amp;
", Protocol5_ID = "&amp;IF(BI59="","NULL",#REF!)&amp;", Protocol5_IterationIDStart = "&amp;IF(BI59="","NULL",BJ59)&amp;", Protocol5_IterationIDEnd = "&amp;IF(BK59="","NULL",BL59)&amp;
", Protocol6_ID = "&amp;IF(BM59="","NULL",#REF!)&amp;", Protocol6_IterationIDStart = "&amp;IF(BM59="","NULL",BN59)&amp;", Protocol6_IterationIDEnd = "&amp;IF(BO59="","NULL",BP59)&amp;
", Protocol7_ID = "&amp;IF(BQ59="","NULL",#REF!)&amp;", Protocol7_IterationIDStart = "&amp;IF(BQ59="","NULL",BR59)&amp;", Protocol7_IterationIDEnd = "&amp;IF(BS59="","NULL",BT59)&amp;
", Protocol8_ID = "&amp;IF(BU59="","NULL",#REF!)&amp;", Protocol8_IterationIDStart = "&amp;IF(BU59="","NULL",BV59)&amp;", Protocol8_IterationIDEnd = "&amp;IF(BW59="","NULL",BX59)&amp;
", Protocol9_ID = "&amp;IF(BY59="","NULL",#REF!)&amp;", Protocol9_IterationIDStart = "&amp;IF(BY59="","NULL",BZ59)&amp;", Protocol9_IterationIDEnd = "&amp;IF(CA59="","NULL",CB59)&amp;
", Protocol10_ID = "&amp;IF(CC59="","NULL",#REF!)&amp;", Protocol10_IterationIDStart = "&amp;IF(CC59="","NULL",CD59)&amp;", Protocol10_IterationIDEnd = "&amp;IF(CE59="","NULL",CF59)&amp;
", Protocol11_ID = "&amp;IF(CG59="","NULL",#REF!)&amp;", Protocol11_IterationIDStart = "&amp;IF(CG59="","NULL",CH59)&amp;", Protocol11_IterationIDEnd = "&amp;IF(CI59="","NULL",CJ59)&amp;
", Protocol12_ID = "&amp;IF(CK59="","NULL",#REF!)&amp;", Protocol12_IterationIDStart = "&amp;IF(CK59="","NULL",CL59)&amp;", Protocol12_IterationIDEnd = "&amp;IF(CM59="","NULL",CN59)&amp;
", Protocol13_ID = "&amp;IF(CO59="","NULL",#REF!)&amp;", Protocol13_IterationIDStart = "&amp;IF(CO59="","NULL",CP59)&amp;", Protocol13_IterationIDEnd = "&amp;IF(CQ59="","NULL",CR59)&amp;
", Protocol14_ID = "&amp;IF(CS59="","NULL",#REF!)&amp;", Protocol14_IterationIDStart = "&amp;IF(CS59="","NULL",CT59)&amp;", Protocol14_IterationIDEnd = "&amp;IF(CU59="","NULL",CV59)&amp;
", Protocol15_ID = "&amp;IF(CW59="","NULL",#REF!)&amp;", Protocol15_IterationIDStart = "&amp;IF(CW59="","NULL",CX59)&amp;", Protocol15_IterationIDEnd = "&amp;IF(CY59="","NULL",CZ59)&amp;
", Protocol16_ID = "&amp;IF(DA59="","NULL",#REF!)&amp;", Protocol16_IterationIDStart = "&amp;IF(DA59="","NULL",DB59)&amp;", Protocol16_IterationIDEnd = "&amp;IF(DC59="","NULL",DD59))</f>
        <v>#REF!</v>
      </c>
    </row>
    <row r="60" spans="1:110" hidden="1" x14ac:dyDescent="0.4">
      <c r="A60" s="18">
        <v>347</v>
      </c>
      <c r="B60" s="18">
        <v>1</v>
      </c>
      <c r="C60" s="34" t="s">
        <v>457</v>
      </c>
      <c r="D60" s="18">
        <v>1</v>
      </c>
      <c r="E60" s="40" t="s">
        <v>461</v>
      </c>
      <c r="F60" s="9" t="s">
        <v>1031</v>
      </c>
      <c r="G60" s="74" t="s">
        <v>459</v>
      </c>
      <c r="I60" s="44"/>
      <c r="J60" s="47" t="str">
        <f>IF(I60="","",VLOOKUP(I60,MetricCalcGroups!A:D,3, FALSE))</f>
        <v/>
      </c>
      <c r="L60" s="9" t="s">
        <v>78</v>
      </c>
      <c r="M60" s="18">
        <v>3</v>
      </c>
      <c r="N60" s="38">
        <v>12</v>
      </c>
      <c r="O60" s="18">
        <v>4</v>
      </c>
      <c r="P60" s="18" t="s">
        <v>78</v>
      </c>
      <c r="Q60" s="18">
        <v>19</v>
      </c>
      <c r="R60" s="18">
        <v>0</v>
      </c>
      <c r="S60" s="18">
        <v>1</v>
      </c>
      <c r="V60" s="78" t="s">
        <v>78</v>
      </c>
      <c r="W60" s="18">
        <v>490</v>
      </c>
      <c r="X60" s="15">
        <v>2011</v>
      </c>
      <c r="Y60" s="16">
        <f>IF(X60&lt;&gt;"",VLOOKUP(X60,ProgramIterations!D:E,2,FALSE),"NULL")</f>
        <v>1</v>
      </c>
      <c r="Z60" s="15"/>
      <c r="AA60" s="16" t="str">
        <f>IF(Z60&lt;&gt;"",VLOOKUP(Z60,ProgramIterations!D:E,2,FALSE),"NULL")</f>
        <v>NULL</v>
      </c>
      <c r="AB60" s="9" t="s">
        <v>78</v>
      </c>
      <c r="AC60" s="9">
        <v>75</v>
      </c>
      <c r="AD60" s="36">
        <v>0</v>
      </c>
      <c r="AE60" s="9">
        <v>0</v>
      </c>
      <c r="AF60" s="9">
        <v>0</v>
      </c>
      <c r="AG60" s="9">
        <v>0</v>
      </c>
      <c r="AH60" s="52">
        <v>0</v>
      </c>
      <c r="AI60" s="17">
        <f t="shared" si="7"/>
        <v>0</v>
      </c>
      <c r="AJ60" s="18">
        <v>0</v>
      </c>
      <c r="AK60" s="17">
        <f t="shared" si="5"/>
        <v>0</v>
      </c>
      <c r="AL60" s="17">
        <f t="shared" si="6"/>
        <v>0</v>
      </c>
      <c r="AM60" s="18">
        <v>0</v>
      </c>
      <c r="AN60" s="18">
        <v>0</v>
      </c>
      <c r="AO60" s="74">
        <v>0</v>
      </c>
      <c r="AP60" s="74"/>
      <c r="AQ60" s="37">
        <v>0</v>
      </c>
      <c r="AR60" s="49">
        <v>0</v>
      </c>
      <c r="AS60" s="23">
        <v>2011</v>
      </c>
      <c r="AT60" s="24">
        <f>IF(AS60="","",VLOOKUP(AS60,ProgramIterations!$D:$E,2,FALSE))</f>
        <v>1</v>
      </c>
      <c r="AU60" s="23"/>
      <c r="AV60" s="24" t="str">
        <f>IF(AU60="","",VLOOKUP(AU60,ProgramIterations!$D:$E,2,FALSE))</f>
        <v/>
      </c>
      <c r="AW60" s="23">
        <v>2012</v>
      </c>
      <c r="AX60" s="24">
        <f>IF(AW60="","",VLOOKUP(AW60,ProgramIterations!$D:$E,2,FALSE))</f>
        <v>2</v>
      </c>
      <c r="AY60" s="23"/>
      <c r="AZ60" s="24" t="str">
        <f>IF(AY60="","",VLOOKUP(AY60,ProgramIterations!$D:$E,2,FALSE))</f>
        <v/>
      </c>
      <c r="BA60" s="23">
        <v>2013</v>
      </c>
      <c r="BB60" s="24">
        <f>IF(BA60="","",VLOOKUP(BA60,ProgramIterations!$D:$E,2,FALSE))</f>
        <v>3</v>
      </c>
      <c r="BC60" s="23"/>
      <c r="BD60" s="24" t="str">
        <f>IF(BC60="","",VLOOKUP(BC60,ProgramIterations!$D:$E,2,FALSE))</f>
        <v/>
      </c>
      <c r="BE60" s="23">
        <v>2014</v>
      </c>
      <c r="BF60" s="24">
        <f>IF(BE60="","",VLOOKUP(BE60,ProgramIterations!$D:$E,2,FALSE))</f>
        <v>4</v>
      </c>
      <c r="BG60" s="23"/>
      <c r="BH60" s="24" t="str">
        <f>IF(BG60="","",VLOOKUP(BG60,ProgramIterations!$D:$E,2,FALSE))</f>
        <v/>
      </c>
      <c r="BI60" s="23">
        <v>2014</v>
      </c>
      <c r="BJ60" s="24">
        <f>IF(BI60="","",VLOOKUP(BI60,ProgramIterations!$D:$E,2,FALSE))</f>
        <v>4</v>
      </c>
      <c r="BK60" s="23"/>
      <c r="BL60" s="24" t="str">
        <f>IF(BK60="","",VLOOKUP(BK60,ProgramIterations!$D:$E,2,FALSE))</f>
        <v/>
      </c>
      <c r="BM60" s="23"/>
      <c r="BN60" s="24" t="str">
        <f>IF(BM60="","",VLOOKUP(BM60,ProgramIterations!$D:$E,2,FALSE))</f>
        <v/>
      </c>
      <c r="BO60" s="23"/>
      <c r="BP60" s="24" t="str">
        <f>IF(BO60="","",VLOOKUP(BO60,ProgramIterations!$D:$E,2,FALSE))</f>
        <v/>
      </c>
      <c r="BQ60" s="23"/>
      <c r="BR60" s="24" t="str">
        <f>IF(BQ60="","",VLOOKUP(BQ60,ProgramIterations!$D:$E,2,FALSE))</f>
        <v/>
      </c>
      <c r="BS60" s="23"/>
      <c r="BT60" s="24" t="str">
        <f>IF(BS60="","",VLOOKUP(BS60,ProgramIterations!$D:$E,2,FALSE))</f>
        <v/>
      </c>
      <c r="BU60" s="23"/>
      <c r="BV60" s="24" t="str">
        <f>IF(BU60="","",VLOOKUP(BU60,ProgramIterations!$D:$E,2,FALSE))</f>
        <v/>
      </c>
      <c r="BW60" s="23"/>
      <c r="BX60" s="24" t="str">
        <f>IF(BW60="","",VLOOKUP(BW60,ProgramIterations!$D:$E,2,FALSE))</f>
        <v/>
      </c>
      <c r="BY60" s="23">
        <v>2014</v>
      </c>
      <c r="BZ60" s="24">
        <f>IF(BY60="","",VLOOKUP(BY60,ProgramIterations!$D:$E,2,FALSE))</f>
        <v>4</v>
      </c>
      <c r="CA60" s="23"/>
      <c r="CB60" s="24" t="str">
        <f>IF(CA60="","",VLOOKUP(CA60,ProgramIterations!$D:$E,2,FALSE))</f>
        <v/>
      </c>
      <c r="CC60" s="23">
        <v>2014</v>
      </c>
      <c r="CD60" s="24">
        <f>IF(CC60="","",VLOOKUP(CC60,ProgramIterations!$D:$E,2,FALSE))</f>
        <v>4</v>
      </c>
      <c r="CE60" s="23"/>
      <c r="CF60" s="24" t="str">
        <f>IF(CE60="","",VLOOKUP(CE60,ProgramIterations!$D:$E,2,FALSE))</f>
        <v/>
      </c>
      <c r="CG60" s="23">
        <v>2014</v>
      </c>
      <c r="CH60" s="24">
        <f>IF(CG60="","",VLOOKUP(CG60,ProgramIterations!$D:$E,2,FALSE))</f>
        <v>4</v>
      </c>
      <c r="CI60" s="23"/>
      <c r="CJ60" s="24" t="str">
        <f>IF(CI60="","",VLOOKUP(CI60,ProgramIterations!$D:$E,2,FALSE))</f>
        <v/>
      </c>
      <c r="CK60" s="23"/>
      <c r="CL60" s="24" t="str">
        <f>IF(CK60="","",VLOOKUP(CK60,ProgramIterations!$D:$E,2,FALSE))</f>
        <v/>
      </c>
      <c r="CM60" s="23"/>
      <c r="CN60" s="24" t="str">
        <f>IF(CM60="","",VLOOKUP(CM60,ProgramIterations!$D:$E,2,FALSE))</f>
        <v/>
      </c>
      <c r="CO60" s="23"/>
      <c r="CP60" s="24" t="str">
        <f>IF(CO60="","",VLOOKUP(CO60,ProgramIterations!$D:$E,2,FALSE))</f>
        <v/>
      </c>
      <c r="CQ60" s="23"/>
      <c r="CR60" s="24" t="str">
        <f>IF(CQ60="","",VLOOKUP(CQ60,ProgramIterations!$D:$E,2,FALSE))</f>
        <v/>
      </c>
      <c r="CS60" s="23"/>
      <c r="CT60" s="24" t="str">
        <f>IF(CS60="","",VLOOKUP(CS60,ProgramIterations!$D:$E,2,FALSE))</f>
        <v/>
      </c>
      <c r="CU60" s="23"/>
      <c r="CV60" s="24" t="str">
        <f>IF(CU60="","",VLOOKUP(CU60,ProgramIterations!$D:$E,2,FALSE))</f>
        <v/>
      </c>
      <c r="CW60" s="23"/>
      <c r="CX60" s="24" t="str">
        <f>IF(CW60="","",VLOOKUP(CW60,ProgramIterations!$D:$E,2,FALSE))</f>
        <v/>
      </c>
      <c r="CY60" s="23"/>
      <c r="CZ60" s="24" t="str">
        <f>IF(CY60="","",VLOOKUP(CY60,ProgramIterations!$D:$E,2,FALSE))</f>
        <v/>
      </c>
      <c r="DA60" s="23"/>
      <c r="DB60" s="24" t="str">
        <f>IF(DA60="","",VLOOKUP(DA60,ProgramIterations!$D:$E,2,FALSE))</f>
        <v/>
      </c>
      <c r="DC60" s="23"/>
      <c r="DD60" s="25" t="str">
        <f>IF(DC60="","",VLOOKUP(DC60,ProgramIterations!$D:$E,2,FALSE))</f>
        <v/>
      </c>
      <c r="DE60" s="64" t="str">
        <f>CONCATENATE("ALTER TABLE dbo.",LEFT(C60,FIND(".",C60)-1)," ADD ",RIGHT(C60,LEN(C60)-FIND(".",C60))," ",VLOOKUP(M60,DataTypes!$A$2:$F$12,6),IF(VLOOKUP(M60,DataTypes!$A$2:$F$12,3)=1,CONCATENATE("(",N60,",",O60,")"),"")," NULL")</f>
        <v>ALTER TABLE dbo.ChampMetricVisitInformation ADD WettedWidthProfileCoefficientOfVariation decimal(12,4) NULL</v>
      </c>
      <c r="DF60" s="56" t="e">
        <f>IF(A60 = "","",#REF! &amp; " SELECT MetricCalcTypeID = "&amp;A60&amp;", EngineID = "&amp;B60&amp;", Name='"&amp;C60&amp;"', DisplayGroupID = "&amp;D60&amp;", DisplayName='"&amp;E60&amp;"', DisplayNameShort = '"&amp;F60&amp;"', PropertyName = '"&amp;G60&amp;"', MethodID = "&amp;IF(H60="","NULL",H60)&amp; ", CalcGroupId = "&amp;IF(I60="","NULL",I60)&amp;", CalcGroupListItemID = " &amp;IF(K60="","NULL",K60)&amp;", Description = "&amp;IF(L60&lt;&gt;"NULL","'"&amp;SUBSTITUTE(L60,"'","''")&amp;"'","NULL")&amp;", DataTypeID = "&amp;M60&amp;",Precision = "&amp;N60&amp;", Scale = "&amp;O60&amp;", Length="&amp;P60&amp;", UOMID = "&amp;Q60&amp;", GlossaryTermID = "&amp;V60&amp;", DisplayOrderID = "&amp;W60&amp;", DomainValueListID = "&amp;AB60&amp;", WidthPixels = "&amp;AC60&amp;", IsDisplayable = "&amp;AD60&amp;", ShowGraphForWatershed= "&amp;AE60&amp;",ShowGraphForProgram="&amp;AF60&amp;",ShowGraphForVisit="&amp;AG60&amp;",IsPrivateInformation="&amp;AM60&amp;", IsCalculated="&amp;AN60&amp;",IsInternal="&amp;AO60&amp;", ExpectedValueMin = "&amp;IF(R60&lt;&gt;"",R60,"NULL")&amp;",  ExpectedValueMax = "&amp;IF(S60&lt;&gt;"",S60,"NULL")&amp;",  AcceptedValueMin = "&amp;IF(T60&lt;&gt;"",T60,"NULL")&amp;",   AcceptedValueMax  = "&amp;IF(U60&lt;&gt;"",U60,"NULL")&amp;", GraphAllowX="&amp;AH60&amp;", GraphAllowY="&amp;AI60&amp;", GraphAllowZ="&amp;AJ60&amp;", MapAllowSize="&amp;AK60&amp;", MapAllowColor = "&amp;AL60&amp;", RbtXpath = "&amp;IF(AP60&lt;&gt;"", "'"&amp;AP60&amp;"'", "NULL")&amp;", RbtIsRequired = "&amp;IF(AP60&lt;&gt;"", AQ60, "NULL")&amp;", MRMetric = "&amp;AR60&amp;
", Protocol1_ID = "&amp;IF(AS60="","NULL",#REF!)&amp;", Protocol1_IterationIDStart = "&amp;IF(AS60="","NULL",AT60)&amp;", Protocol1_IterationIDEnd = "&amp;IF(AU60="","NULL",AV60)&amp;
", Protocol2_ID = "&amp;IF(AW60="","NULL",#REF!)&amp;", Protocol2_IterationIDStart = "&amp;IF(AW60="","NULL",AX60)&amp;", Protocol2_IterationIDEnd = "&amp;IF(AY60="","NULL",AZ60)&amp;
", Protocol3_ID = "&amp;IF(BA60="","NULL",#REF!)&amp;", Protocol3_IterationIDStart = "&amp;IF(BA60="","NULL",BB60)&amp;", Protocol3_IterationIDEnd = "&amp;IF(BC60="","NULL",BD60)&amp;
", Protocol4_ID = "&amp;IF(BE60="","NULL",#REF!)&amp;", Protocol4_IterationIDStart = "&amp;IF(BE60="","NULL",BF60)&amp;", Protocol4_IterationIDEnd = "&amp;IF(BG60="","NULL",BH60)&amp;
", Protocol5_ID = "&amp;IF(BI60="","NULL",#REF!)&amp;", Protocol5_IterationIDStart = "&amp;IF(BI60="","NULL",BJ60)&amp;", Protocol5_IterationIDEnd = "&amp;IF(BK60="","NULL",BL60)&amp;
", Protocol6_ID = "&amp;IF(BM60="","NULL",#REF!)&amp;", Protocol6_IterationIDStart = "&amp;IF(BM60="","NULL",BN60)&amp;", Protocol6_IterationIDEnd = "&amp;IF(BO60="","NULL",BP60)&amp;
", Protocol7_ID = "&amp;IF(BQ60="","NULL",#REF!)&amp;", Protocol7_IterationIDStart = "&amp;IF(BQ60="","NULL",BR60)&amp;", Protocol7_IterationIDEnd = "&amp;IF(BS60="","NULL",BT60)&amp;
", Protocol8_ID = "&amp;IF(BU60="","NULL",#REF!)&amp;", Protocol8_IterationIDStart = "&amp;IF(BU60="","NULL",BV60)&amp;", Protocol8_IterationIDEnd = "&amp;IF(BW60="","NULL",BX60)&amp;
", Protocol9_ID = "&amp;IF(BY60="","NULL",#REF!)&amp;", Protocol9_IterationIDStart = "&amp;IF(BY60="","NULL",BZ60)&amp;", Protocol9_IterationIDEnd = "&amp;IF(CA60="","NULL",CB60)&amp;
", Protocol10_ID = "&amp;IF(CC60="","NULL",#REF!)&amp;", Protocol10_IterationIDStart = "&amp;IF(CC60="","NULL",CD60)&amp;", Protocol10_IterationIDEnd = "&amp;IF(CE60="","NULL",CF60)&amp;
", Protocol11_ID = "&amp;IF(CG60="","NULL",#REF!)&amp;", Protocol11_IterationIDStart = "&amp;IF(CG60="","NULL",CH60)&amp;", Protocol11_IterationIDEnd = "&amp;IF(CI60="","NULL",CJ60)&amp;
", Protocol12_ID = "&amp;IF(CK60="","NULL",#REF!)&amp;", Protocol12_IterationIDStart = "&amp;IF(CK60="","NULL",CL60)&amp;", Protocol12_IterationIDEnd = "&amp;IF(CM60="","NULL",CN60)&amp;
", Protocol13_ID = "&amp;IF(CO60="","NULL",#REF!)&amp;", Protocol13_IterationIDStart = "&amp;IF(CO60="","NULL",CP60)&amp;", Protocol13_IterationIDEnd = "&amp;IF(CQ60="","NULL",CR60)&amp;
", Protocol14_ID = "&amp;IF(CS60="","NULL",#REF!)&amp;", Protocol14_IterationIDStart = "&amp;IF(CS60="","NULL",CT60)&amp;", Protocol14_IterationIDEnd = "&amp;IF(CU60="","NULL",CV60)&amp;
", Protocol15_ID = "&amp;IF(CW60="","NULL",#REF!)&amp;", Protocol15_IterationIDStart = "&amp;IF(CW60="","NULL",CX60)&amp;", Protocol15_IterationIDEnd = "&amp;IF(CY60="","NULL",CZ60)&amp;
", Protocol16_ID = "&amp;IF(DA60="","NULL",#REF!)&amp;", Protocol16_IterationIDStart = "&amp;IF(DA60="","NULL",DB60)&amp;", Protocol16_IterationIDEnd = "&amp;IF(DC60="","NULL",DD60))</f>
        <v>#REF!</v>
      </c>
    </row>
    <row r="61" spans="1:110" hidden="1" x14ac:dyDescent="0.4">
      <c r="A61" s="18">
        <v>28</v>
      </c>
      <c r="B61" s="18">
        <v>1</v>
      </c>
      <c r="C61" s="34" t="s">
        <v>74</v>
      </c>
      <c r="D61" s="18">
        <v>1</v>
      </c>
      <c r="E61" s="40" t="s">
        <v>858</v>
      </c>
      <c r="F61" s="9" t="s">
        <v>859</v>
      </c>
      <c r="G61" s="9" t="s">
        <v>25</v>
      </c>
      <c r="I61" s="44"/>
      <c r="J61" s="47" t="str">
        <f>IF(I61="","",VLOOKUP(I61,MetricCalcGroups!A:D,3, FALSE))</f>
        <v/>
      </c>
      <c r="L61" s="9" t="s">
        <v>78</v>
      </c>
      <c r="M61" s="18">
        <v>3</v>
      </c>
      <c r="N61" s="18">
        <v>10</v>
      </c>
      <c r="O61" s="18">
        <v>2</v>
      </c>
      <c r="P61" s="18" t="s">
        <v>78</v>
      </c>
      <c r="Q61" s="18">
        <v>1</v>
      </c>
      <c r="R61" s="53">
        <v>0</v>
      </c>
      <c r="S61" s="53" t="s">
        <v>775</v>
      </c>
      <c r="V61" s="78" t="s">
        <v>78</v>
      </c>
      <c r="W61" s="18">
        <v>500</v>
      </c>
      <c r="X61" s="15">
        <v>2011</v>
      </c>
      <c r="Y61" s="16">
        <f>IF(X61&lt;&gt;"",VLOOKUP(X61,ProgramIterations!D:E,2,FALSE),"NULL")</f>
        <v>1</v>
      </c>
      <c r="Z61" s="15"/>
      <c r="AA61" s="16" t="str">
        <f>IF(Z61&lt;&gt;"",VLOOKUP(Z61,ProgramIterations!D:E,2,FALSE),"NULL")</f>
        <v>NULL</v>
      </c>
      <c r="AB61" s="9" t="s">
        <v>78</v>
      </c>
      <c r="AC61" s="9">
        <v>75</v>
      </c>
      <c r="AD61" s="36">
        <v>0</v>
      </c>
      <c r="AE61" s="9">
        <v>0</v>
      </c>
      <c r="AF61" s="9">
        <v>0</v>
      </c>
      <c r="AG61" s="49">
        <v>0</v>
      </c>
      <c r="AH61" s="52">
        <v>0</v>
      </c>
      <c r="AI61" s="17">
        <f t="shared" si="7"/>
        <v>0</v>
      </c>
      <c r="AJ61" s="18">
        <v>0</v>
      </c>
      <c r="AK61" s="17">
        <f t="shared" si="5"/>
        <v>0</v>
      </c>
      <c r="AL61" s="17">
        <f t="shared" si="6"/>
        <v>0</v>
      </c>
      <c r="AM61" s="18">
        <v>0</v>
      </c>
      <c r="AN61" s="18">
        <v>0</v>
      </c>
      <c r="AO61" s="37">
        <v>0</v>
      </c>
      <c r="AP61" s="74"/>
      <c r="AQ61" s="37">
        <v>0</v>
      </c>
      <c r="AR61" s="49">
        <v>0</v>
      </c>
      <c r="AS61" s="23">
        <v>2011</v>
      </c>
      <c r="AT61" s="24">
        <f>IF(AS61="","",VLOOKUP(AS61,ProgramIterations!$D:$E,2,FALSE))</f>
        <v>1</v>
      </c>
      <c r="AU61" s="23"/>
      <c r="AV61" s="24" t="str">
        <f>IF(AU61="","",VLOOKUP(AU61,ProgramIterations!$D:$E,2,FALSE))</f>
        <v/>
      </c>
      <c r="AW61" s="23">
        <v>2012</v>
      </c>
      <c r="AX61" s="24">
        <f>IF(AW61="","",VLOOKUP(AW61,ProgramIterations!$D:$E,2,FALSE))</f>
        <v>2</v>
      </c>
      <c r="AY61" s="23"/>
      <c r="AZ61" s="24" t="str">
        <f>IF(AY61="","",VLOOKUP(AY61,ProgramIterations!$D:$E,2,FALSE))</f>
        <v/>
      </c>
      <c r="BA61" s="23">
        <v>2013</v>
      </c>
      <c r="BB61" s="24">
        <f>IF(BA61="","",VLOOKUP(BA61,ProgramIterations!$D:$E,2,FALSE))</f>
        <v>3</v>
      </c>
      <c r="BC61" s="23"/>
      <c r="BD61" s="24" t="str">
        <f>IF(BC61="","",VLOOKUP(BC61,ProgramIterations!$D:$E,2,FALSE))</f>
        <v/>
      </c>
      <c r="BE61" s="23">
        <v>2014</v>
      </c>
      <c r="BF61" s="24">
        <f>IF(BE61="","",VLOOKUP(BE61,ProgramIterations!$D:$E,2,FALSE))</f>
        <v>4</v>
      </c>
      <c r="BG61" s="23"/>
      <c r="BH61" s="24" t="str">
        <f>IF(BG61="","",VLOOKUP(BG61,ProgramIterations!$D:$E,2,FALSE))</f>
        <v/>
      </c>
      <c r="BI61" s="23">
        <v>2014</v>
      </c>
      <c r="BJ61" s="24">
        <f>IF(BI61="","",VLOOKUP(BI61,ProgramIterations!$D:$E,2,FALSE))</f>
        <v>4</v>
      </c>
      <c r="BK61" s="23"/>
      <c r="BL61" s="24" t="str">
        <f>IF(BK61="","",VLOOKUP(BK61,ProgramIterations!$D:$E,2,FALSE))</f>
        <v/>
      </c>
      <c r="BM61" s="23"/>
      <c r="BN61" s="24" t="str">
        <f>IF(BM61="","",VLOOKUP(BM61,ProgramIterations!$D:$E,2,FALSE))</f>
        <v/>
      </c>
      <c r="BO61" s="23"/>
      <c r="BP61" s="24" t="str">
        <f>IF(BO61="","",VLOOKUP(BO61,ProgramIterations!$D:$E,2,FALSE))</f>
        <v/>
      </c>
      <c r="BQ61" s="23"/>
      <c r="BR61" s="24" t="str">
        <f>IF(BQ61="","",VLOOKUP(BQ61,ProgramIterations!$D:$E,2,FALSE))</f>
        <v/>
      </c>
      <c r="BS61" s="23"/>
      <c r="BT61" s="24" t="str">
        <f>IF(BS61="","",VLOOKUP(BS61,ProgramIterations!$D:$E,2,FALSE))</f>
        <v/>
      </c>
      <c r="BU61" s="23"/>
      <c r="BV61" s="24" t="str">
        <f>IF(BU61="","",VLOOKUP(BU61,ProgramIterations!$D:$E,2,FALSE))</f>
        <v/>
      </c>
      <c r="BW61" s="23"/>
      <c r="BX61" s="24" t="str">
        <f>IF(BW61="","",VLOOKUP(BW61,ProgramIterations!$D:$E,2,FALSE))</f>
        <v/>
      </c>
      <c r="BY61" s="23">
        <v>2014</v>
      </c>
      <c r="BZ61" s="24">
        <f>IF(BY61="","",VLOOKUP(BY61,ProgramIterations!$D:$E,2,FALSE))</f>
        <v>4</v>
      </c>
      <c r="CA61" s="23"/>
      <c r="CB61" s="24" t="str">
        <f>IF(CA61="","",VLOOKUP(CA61,ProgramIterations!$D:$E,2,FALSE))</f>
        <v/>
      </c>
      <c r="CC61" s="23">
        <v>2014</v>
      </c>
      <c r="CD61" s="24">
        <f>IF(CC61="","",VLOOKUP(CC61,ProgramIterations!$D:$E,2,FALSE))</f>
        <v>4</v>
      </c>
      <c r="CE61" s="23"/>
      <c r="CF61" s="24" t="str">
        <f>IF(CE61="","",VLOOKUP(CE61,ProgramIterations!$D:$E,2,FALSE))</f>
        <v/>
      </c>
      <c r="CG61" s="23">
        <v>2014</v>
      </c>
      <c r="CH61" s="24">
        <f>IF(CG61="","",VLOOKUP(CG61,ProgramIterations!$D:$E,2,FALSE))</f>
        <v>4</v>
      </c>
      <c r="CI61" s="23"/>
      <c r="CJ61" s="24" t="str">
        <f>IF(CI61="","",VLOOKUP(CI61,ProgramIterations!$D:$E,2,FALSE))</f>
        <v/>
      </c>
      <c r="CK61" s="23"/>
      <c r="CL61" s="24" t="str">
        <f>IF(CK61="","",VLOOKUP(CK61,ProgramIterations!$D:$E,2,FALSE))</f>
        <v/>
      </c>
      <c r="CM61" s="23"/>
      <c r="CN61" s="24" t="str">
        <f>IF(CM61="","",VLOOKUP(CM61,ProgramIterations!$D:$E,2,FALSE))</f>
        <v/>
      </c>
      <c r="CO61" s="23"/>
      <c r="CP61" s="24" t="str">
        <f>IF(CO61="","",VLOOKUP(CO61,ProgramIterations!$D:$E,2,FALSE))</f>
        <v/>
      </c>
      <c r="CQ61" s="23"/>
      <c r="CR61" s="24" t="str">
        <f>IF(CQ61="","",VLOOKUP(CQ61,ProgramIterations!$D:$E,2,FALSE))</f>
        <v/>
      </c>
      <c r="CS61" s="23"/>
      <c r="CT61" s="24" t="str">
        <f>IF(CS61="","",VLOOKUP(CS61,ProgramIterations!$D:$E,2,FALSE))</f>
        <v/>
      </c>
      <c r="CU61" s="23"/>
      <c r="CV61" s="24" t="str">
        <f>IF(CU61="","",VLOOKUP(CU61,ProgramIterations!$D:$E,2,FALSE))</f>
        <v/>
      </c>
      <c r="CW61" s="23"/>
      <c r="CX61" s="24" t="str">
        <f>IF(CW61="","",VLOOKUP(CW61,ProgramIterations!$D:$E,2,FALSE))</f>
        <v/>
      </c>
      <c r="CY61" s="23"/>
      <c r="CZ61" s="24" t="str">
        <f>IF(CY61="","",VLOOKUP(CY61,ProgramIterations!$D:$E,2,FALSE))</f>
        <v/>
      </c>
      <c r="DA61" s="23"/>
      <c r="DB61" s="24" t="str">
        <f>IF(DA61="","",VLOOKUP(DA61,ProgramIterations!$D:$E,2,FALSE))</f>
        <v/>
      </c>
      <c r="DC61" s="23"/>
      <c r="DD61" s="25" t="str">
        <f>IF(DC61="","",VLOOKUP(DC61,ProgramIterations!$D:$E,2,FALSE))</f>
        <v/>
      </c>
      <c r="DE61" s="64" t="str">
        <f>CONCATENATE("ALTER TABLE dbo.",LEFT(C61,FIND(".",C61)-1)," ADD ",RIGHT(C61,LEN(C61)-FIND(".",C61))," ",VLOOKUP(M61,DataTypes!$A$2:$F$12,6),IF(VLOOKUP(M61,DataTypes!$A$2:$F$12,3)=1,CONCATENATE("(",N61,",",O61,")"),"")," NULL")</f>
        <v>ALTER TABLE dbo.ChampMetricVisitInformation ADD WettedWidthConstrictionProfileMean decimal(10,2) NULL</v>
      </c>
      <c r="DF61" s="56" t="e">
        <f>IF(A61 = "","",#REF! &amp; " SELECT MetricCalcTypeID = "&amp;A61&amp;", EngineID = "&amp;B61&amp;", Name='"&amp;C61&amp;"', DisplayGroupID = "&amp;D61&amp;", DisplayName='"&amp;E61&amp;"', DisplayNameShort = '"&amp;F61&amp;"', PropertyName = '"&amp;G61&amp;"', MethodID = "&amp;IF(H61="","NULL",H61)&amp; ", CalcGroupId = "&amp;IF(I61="","NULL",I61)&amp;", CalcGroupListItemID = " &amp;IF(K61="","NULL",K61)&amp;", Description = "&amp;IF(L61&lt;&gt;"NULL","'"&amp;SUBSTITUTE(L61,"'","''")&amp;"'","NULL")&amp;", DataTypeID = "&amp;M61&amp;",Precision = "&amp;N61&amp;", Scale = "&amp;O61&amp;", Length="&amp;P61&amp;", UOMID = "&amp;Q61&amp;", GlossaryTermID = "&amp;V61&amp;", DisplayOrderID = "&amp;W61&amp;", DomainValueListID = "&amp;AB61&amp;", WidthPixels = "&amp;AC61&amp;", IsDisplayable = "&amp;AD61&amp;", ShowGraphForWatershed= "&amp;AE61&amp;",ShowGraphForProgram="&amp;AF61&amp;",ShowGraphForVisit="&amp;AG61&amp;",IsPrivateInformation="&amp;AM61&amp;", IsCalculated="&amp;AN61&amp;",IsInternal="&amp;AO61&amp;", ExpectedValueMin = "&amp;IF(R61&lt;&gt;"",R61,"NULL")&amp;",  ExpectedValueMax = "&amp;IF(S61&lt;&gt;"",S61,"NULL")&amp;",  AcceptedValueMin = "&amp;IF(T61&lt;&gt;"",T61,"NULL")&amp;",   AcceptedValueMax  = "&amp;IF(U61&lt;&gt;"",U61,"NULL")&amp;", GraphAllowX="&amp;AH61&amp;", GraphAllowY="&amp;AI61&amp;", GraphAllowZ="&amp;AJ61&amp;", MapAllowSize="&amp;AK61&amp;", MapAllowColor = "&amp;AL61&amp;", RbtXpath = "&amp;IF(AP61&lt;&gt;"", "'"&amp;AP61&amp;"'", "NULL")&amp;", RbtIsRequired = "&amp;IF(AP61&lt;&gt;"", AQ61, "NULL")&amp;", MRMetric = "&amp;AR61&amp;
", Protocol1_ID = "&amp;IF(AS61="","NULL",#REF!)&amp;", Protocol1_IterationIDStart = "&amp;IF(AS61="","NULL",AT61)&amp;", Protocol1_IterationIDEnd = "&amp;IF(AU61="","NULL",AV61)&amp;
", Protocol2_ID = "&amp;IF(AW61="","NULL",#REF!)&amp;", Protocol2_IterationIDStart = "&amp;IF(AW61="","NULL",AX61)&amp;", Protocol2_IterationIDEnd = "&amp;IF(AY61="","NULL",AZ61)&amp;
", Protocol3_ID = "&amp;IF(BA61="","NULL",#REF!)&amp;", Protocol3_IterationIDStart = "&amp;IF(BA61="","NULL",BB61)&amp;", Protocol3_IterationIDEnd = "&amp;IF(BC61="","NULL",BD61)&amp;
", Protocol4_ID = "&amp;IF(BE61="","NULL",#REF!)&amp;", Protocol4_IterationIDStart = "&amp;IF(BE61="","NULL",BF61)&amp;", Protocol4_IterationIDEnd = "&amp;IF(BG61="","NULL",BH61)&amp;
", Protocol5_ID = "&amp;IF(BI61="","NULL",#REF!)&amp;", Protocol5_IterationIDStart = "&amp;IF(BI61="","NULL",BJ61)&amp;", Protocol5_IterationIDEnd = "&amp;IF(BK61="","NULL",BL61)&amp;
", Protocol6_ID = "&amp;IF(BM61="","NULL",#REF!)&amp;", Protocol6_IterationIDStart = "&amp;IF(BM61="","NULL",BN61)&amp;", Protocol6_IterationIDEnd = "&amp;IF(BO61="","NULL",BP61)&amp;
", Protocol7_ID = "&amp;IF(BQ61="","NULL",#REF!)&amp;", Protocol7_IterationIDStart = "&amp;IF(BQ61="","NULL",BR61)&amp;", Protocol7_IterationIDEnd = "&amp;IF(BS61="","NULL",BT61)&amp;
", Protocol8_ID = "&amp;IF(BU61="","NULL",#REF!)&amp;", Protocol8_IterationIDStart = "&amp;IF(BU61="","NULL",BV61)&amp;", Protocol8_IterationIDEnd = "&amp;IF(BW61="","NULL",BX61)&amp;
", Protocol9_ID = "&amp;IF(BY61="","NULL",#REF!)&amp;", Protocol9_IterationIDStart = "&amp;IF(BY61="","NULL",BZ61)&amp;", Protocol9_IterationIDEnd = "&amp;IF(CA61="","NULL",CB61)&amp;
", Protocol10_ID = "&amp;IF(CC61="","NULL",#REF!)&amp;", Protocol10_IterationIDStart = "&amp;IF(CC61="","NULL",CD61)&amp;", Protocol10_IterationIDEnd = "&amp;IF(CE61="","NULL",CF61)&amp;
", Protocol11_ID = "&amp;IF(CG61="","NULL",#REF!)&amp;", Protocol11_IterationIDStart = "&amp;IF(CG61="","NULL",CH61)&amp;", Protocol11_IterationIDEnd = "&amp;IF(CI61="","NULL",CJ61)&amp;
", Protocol12_ID = "&amp;IF(CK61="","NULL",#REF!)&amp;", Protocol12_IterationIDStart = "&amp;IF(CK61="","NULL",CL61)&amp;", Protocol12_IterationIDEnd = "&amp;IF(CM61="","NULL",CN61)&amp;
", Protocol13_ID = "&amp;IF(CO61="","NULL",#REF!)&amp;", Protocol13_IterationIDStart = "&amp;IF(CO61="","NULL",CP61)&amp;", Protocol13_IterationIDEnd = "&amp;IF(CQ61="","NULL",CR61)&amp;
", Protocol14_ID = "&amp;IF(CS61="","NULL",#REF!)&amp;", Protocol14_IterationIDStart = "&amp;IF(CS61="","NULL",CT61)&amp;", Protocol14_IterationIDEnd = "&amp;IF(CU61="","NULL",CV61)&amp;
", Protocol15_ID = "&amp;IF(CW61="","NULL",#REF!)&amp;", Protocol15_IterationIDStart = "&amp;IF(CW61="","NULL",CX61)&amp;", Protocol15_IterationIDEnd = "&amp;IF(CY61="","NULL",CZ61)&amp;
", Protocol16_ID = "&amp;IF(DA61="","NULL",#REF!)&amp;", Protocol16_IterationIDStart = "&amp;IF(DA61="","NULL",DB61)&amp;", Protocol16_IterationIDEnd = "&amp;IF(DC61="","NULL",DD61))</f>
        <v>#REF!</v>
      </c>
    </row>
    <row r="62" spans="1:110" hidden="1" x14ac:dyDescent="0.4">
      <c r="A62" s="18">
        <v>29</v>
      </c>
      <c r="B62" s="18">
        <v>1</v>
      </c>
      <c r="C62" s="34" t="s">
        <v>75</v>
      </c>
      <c r="D62" s="18">
        <v>1</v>
      </c>
      <c r="E62" s="40" t="s">
        <v>860</v>
      </c>
      <c r="F62" s="9" t="s">
        <v>861</v>
      </c>
      <c r="G62" s="9" t="s">
        <v>26</v>
      </c>
      <c r="I62" s="44"/>
      <c r="J62" s="47" t="str">
        <f>IF(I62="","",VLOOKUP(I62,MetricCalcGroups!A:D,3, FALSE))</f>
        <v/>
      </c>
      <c r="L62" s="9" t="s">
        <v>78</v>
      </c>
      <c r="M62" s="18">
        <v>3</v>
      </c>
      <c r="N62" s="18">
        <v>10</v>
      </c>
      <c r="O62" s="18">
        <v>2</v>
      </c>
      <c r="P62" s="18" t="s">
        <v>78</v>
      </c>
      <c r="Q62" s="18">
        <v>1</v>
      </c>
      <c r="R62" s="39"/>
      <c r="S62" s="39"/>
      <c r="V62" s="78" t="s">
        <v>78</v>
      </c>
      <c r="W62" s="18">
        <v>510</v>
      </c>
      <c r="X62" s="15">
        <v>2011</v>
      </c>
      <c r="Y62" s="16">
        <f>IF(X62&lt;&gt;"",VLOOKUP(X62,ProgramIterations!D:E,2,FALSE),"NULL")</f>
        <v>1</v>
      </c>
      <c r="Z62" s="15"/>
      <c r="AA62" s="16" t="str">
        <f>IF(Z62&lt;&gt;"",VLOOKUP(Z62,ProgramIterations!D:E,2,FALSE),"NULL")</f>
        <v>NULL</v>
      </c>
      <c r="AB62" s="9" t="s">
        <v>78</v>
      </c>
      <c r="AC62" s="9">
        <v>75</v>
      </c>
      <c r="AD62" s="36">
        <v>0</v>
      </c>
      <c r="AE62" s="9">
        <v>0</v>
      </c>
      <c r="AF62" s="9">
        <v>0</v>
      </c>
      <c r="AG62" s="49">
        <v>0</v>
      </c>
      <c r="AH62" s="52">
        <v>0</v>
      </c>
      <c r="AI62" s="17">
        <f t="shared" si="7"/>
        <v>0</v>
      </c>
      <c r="AJ62" s="18">
        <v>0</v>
      </c>
      <c r="AK62" s="17">
        <f t="shared" si="5"/>
        <v>0</v>
      </c>
      <c r="AL62" s="17">
        <f t="shared" si="6"/>
        <v>0</v>
      </c>
      <c r="AM62" s="18">
        <v>0</v>
      </c>
      <c r="AN62" s="18">
        <v>0</v>
      </c>
      <c r="AO62" s="37">
        <v>0</v>
      </c>
      <c r="AP62" s="40"/>
      <c r="AQ62" s="37">
        <v>0</v>
      </c>
      <c r="AR62" s="49">
        <v>0</v>
      </c>
      <c r="AS62" s="23">
        <v>2011</v>
      </c>
      <c r="AT62" s="24">
        <f>IF(AS62="","",VLOOKUP(AS62,ProgramIterations!$D:$E,2,FALSE))</f>
        <v>1</v>
      </c>
      <c r="AU62" s="23"/>
      <c r="AV62" s="24" t="str">
        <f>IF(AU62="","",VLOOKUP(AU62,ProgramIterations!$D:$E,2,FALSE))</f>
        <v/>
      </c>
      <c r="AW62" s="23">
        <v>2012</v>
      </c>
      <c r="AX62" s="24">
        <f>IF(AW62="","",VLOOKUP(AW62,ProgramIterations!$D:$E,2,FALSE))</f>
        <v>2</v>
      </c>
      <c r="AY62" s="23"/>
      <c r="AZ62" s="24" t="str">
        <f>IF(AY62="","",VLOOKUP(AY62,ProgramIterations!$D:$E,2,FALSE))</f>
        <v/>
      </c>
      <c r="BA62" s="23">
        <v>2013</v>
      </c>
      <c r="BB62" s="24">
        <f>IF(BA62="","",VLOOKUP(BA62,ProgramIterations!$D:$E,2,FALSE))</f>
        <v>3</v>
      </c>
      <c r="BC62" s="23"/>
      <c r="BD62" s="24" t="str">
        <f>IF(BC62="","",VLOOKUP(BC62,ProgramIterations!$D:$E,2,FALSE))</f>
        <v/>
      </c>
      <c r="BE62" s="23">
        <v>2014</v>
      </c>
      <c r="BF62" s="24">
        <f>IF(BE62="","",VLOOKUP(BE62,ProgramIterations!$D:$E,2,FALSE))</f>
        <v>4</v>
      </c>
      <c r="BG62" s="23"/>
      <c r="BH62" s="24" t="str">
        <f>IF(BG62="","",VLOOKUP(BG62,ProgramIterations!$D:$E,2,FALSE))</f>
        <v/>
      </c>
      <c r="BI62" s="23">
        <v>2014</v>
      </c>
      <c r="BJ62" s="24">
        <f>IF(BI62="","",VLOOKUP(BI62,ProgramIterations!$D:$E,2,FALSE))</f>
        <v>4</v>
      </c>
      <c r="BK62" s="23"/>
      <c r="BL62" s="24" t="str">
        <f>IF(BK62="","",VLOOKUP(BK62,ProgramIterations!$D:$E,2,FALSE))</f>
        <v/>
      </c>
      <c r="BM62" s="23"/>
      <c r="BN62" s="24" t="str">
        <f>IF(BM62="","",VLOOKUP(BM62,ProgramIterations!$D:$E,2,FALSE))</f>
        <v/>
      </c>
      <c r="BO62" s="23"/>
      <c r="BP62" s="24" t="str">
        <f>IF(BO62="","",VLOOKUP(BO62,ProgramIterations!$D:$E,2,FALSE))</f>
        <v/>
      </c>
      <c r="BQ62" s="23"/>
      <c r="BR62" s="24" t="str">
        <f>IF(BQ62="","",VLOOKUP(BQ62,ProgramIterations!$D:$E,2,FALSE))</f>
        <v/>
      </c>
      <c r="BS62" s="23"/>
      <c r="BT62" s="24" t="str">
        <f>IF(BS62="","",VLOOKUP(BS62,ProgramIterations!$D:$E,2,FALSE))</f>
        <v/>
      </c>
      <c r="BU62" s="23"/>
      <c r="BV62" s="24" t="str">
        <f>IF(BU62="","",VLOOKUP(BU62,ProgramIterations!$D:$E,2,FALSE))</f>
        <v/>
      </c>
      <c r="BW62" s="23"/>
      <c r="BX62" s="24" t="str">
        <f>IF(BW62="","",VLOOKUP(BW62,ProgramIterations!$D:$E,2,FALSE))</f>
        <v/>
      </c>
      <c r="BY62" s="23">
        <v>2014</v>
      </c>
      <c r="BZ62" s="24">
        <f>IF(BY62="","",VLOOKUP(BY62,ProgramIterations!$D:$E,2,FALSE))</f>
        <v>4</v>
      </c>
      <c r="CA62" s="23"/>
      <c r="CB62" s="24" t="str">
        <f>IF(CA62="","",VLOOKUP(CA62,ProgramIterations!$D:$E,2,FALSE))</f>
        <v/>
      </c>
      <c r="CC62" s="23">
        <v>2014</v>
      </c>
      <c r="CD62" s="24">
        <f>IF(CC62="","",VLOOKUP(CC62,ProgramIterations!$D:$E,2,FALSE))</f>
        <v>4</v>
      </c>
      <c r="CE62" s="23"/>
      <c r="CF62" s="24" t="str">
        <f>IF(CE62="","",VLOOKUP(CE62,ProgramIterations!$D:$E,2,FALSE))</f>
        <v/>
      </c>
      <c r="CG62" s="23">
        <v>2014</v>
      </c>
      <c r="CH62" s="24">
        <f>IF(CG62="","",VLOOKUP(CG62,ProgramIterations!$D:$E,2,FALSE))</f>
        <v>4</v>
      </c>
      <c r="CI62" s="23"/>
      <c r="CJ62" s="24" t="str">
        <f>IF(CI62="","",VLOOKUP(CI62,ProgramIterations!$D:$E,2,FALSE))</f>
        <v/>
      </c>
      <c r="CK62" s="23"/>
      <c r="CL62" s="24" t="str">
        <f>IF(CK62="","",VLOOKUP(CK62,ProgramIterations!$D:$E,2,FALSE))</f>
        <v/>
      </c>
      <c r="CM62" s="23"/>
      <c r="CN62" s="24" t="str">
        <f>IF(CM62="","",VLOOKUP(CM62,ProgramIterations!$D:$E,2,FALSE))</f>
        <v/>
      </c>
      <c r="CO62" s="23"/>
      <c r="CP62" s="24" t="str">
        <f>IF(CO62="","",VLOOKUP(CO62,ProgramIterations!$D:$E,2,FALSE))</f>
        <v/>
      </c>
      <c r="CQ62" s="23"/>
      <c r="CR62" s="24" t="str">
        <f>IF(CQ62="","",VLOOKUP(CQ62,ProgramIterations!$D:$E,2,FALSE))</f>
        <v/>
      </c>
      <c r="CS62" s="23"/>
      <c r="CT62" s="24" t="str">
        <f>IF(CS62="","",VLOOKUP(CS62,ProgramIterations!$D:$E,2,FALSE))</f>
        <v/>
      </c>
      <c r="CU62" s="23"/>
      <c r="CV62" s="24" t="str">
        <f>IF(CU62="","",VLOOKUP(CU62,ProgramIterations!$D:$E,2,FALSE))</f>
        <v/>
      </c>
      <c r="CW62" s="23"/>
      <c r="CX62" s="24" t="str">
        <f>IF(CW62="","",VLOOKUP(CW62,ProgramIterations!$D:$E,2,FALSE))</f>
        <v/>
      </c>
      <c r="CY62" s="23"/>
      <c r="CZ62" s="24" t="str">
        <f>IF(CY62="","",VLOOKUP(CY62,ProgramIterations!$D:$E,2,FALSE))</f>
        <v/>
      </c>
      <c r="DA62" s="23"/>
      <c r="DB62" s="24" t="str">
        <f>IF(DA62="","",VLOOKUP(DA62,ProgramIterations!$D:$E,2,FALSE))</f>
        <v/>
      </c>
      <c r="DC62" s="23"/>
      <c r="DD62" s="25" t="str">
        <f>IF(DC62="","",VLOOKUP(DC62,ProgramIterations!$D:$E,2,FALSE))</f>
        <v/>
      </c>
      <c r="DE62" s="64" t="str">
        <f>CONCATENATE("ALTER TABLE dbo.",LEFT(C62,FIND(".",C62)-1)," ADD ",RIGHT(C62,LEN(C62)-FIND(".",C62))," ",VLOOKUP(M62,DataTypes!$A$2:$F$12,6),IF(VLOOKUP(M62,DataTypes!$A$2:$F$12,3)=1,CONCATENATE("(",N62,",",O62,")"),"")," NULL")</f>
        <v>ALTER TABLE dbo.ChampMetricVisitInformation ADD WettedWidthConstrictionStdDev decimal(10,2) NULL</v>
      </c>
      <c r="DF62" s="56" t="e">
        <f>IF(A62 = "","",#REF! &amp; " SELECT MetricCalcTypeID = "&amp;A62&amp;", EngineID = "&amp;B62&amp;", Name='"&amp;C62&amp;"', DisplayGroupID = "&amp;D62&amp;", DisplayName='"&amp;E62&amp;"', DisplayNameShort = '"&amp;F62&amp;"', PropertyName = '"&amp;G62&amp;"', MethodID = "&amp;IF(H62="","NULL",H62)&amp; ", CalcGroupId = "&amp;IF(I62="","NULL",I62)&amp;", CalcGroupListItemID = " &amp;IF(K62="","NULL",K62)&amp;", Description = "&amp;IF(L62&lt;&gt;"NULL","'"&amp;SUBSTITUTE(L62,"'","''")&amp;"'","NULL")&amp;", DataTypeID = "&amp;M62&amp;",Precision = "&amp;N62&amp;", Scale = "&amp;O62&amp;", Length="&amp;P62&amp;", UOMID = "&amp;Q62&amp;", GlossaryTermID = "&amp;V62&amp;", DisplayOrderID = "&amp;W62&amp;", DomainValueListID = "&amp;AB62&amp;", WidthPixels = "&amp;AC62&amp;", IsDisplayable = "&amp;AD62&amp;", ShowGraphForWatershed= "&amp;AE62&amp;",ShowGraphForProgram="&amp;AF62&amp;",ShowGraphForVisit="&amp;AG62&amp;",IsPrivateInformation="&amp;AM62&amp;", IsCalculated="&amp;AN62&amp;",IsInternal="&amp;AO62&amp;", ExpectedValueMin = "&amp;IF(R62&lt;&gt;"",R62,"NULL")&amp;",  ExpectedValueMax = "&amp;IF(S62&lt;&gt;"",S62,"NULL")&amp;",  AcceptedValueMin = "&amp;IF(T62&lt;&gt;"",T62,"NULL")&amp;",   AcceptedValueMax  = "&amp;IF(U62&lt;&gt;"",U62,"NULL")&amp;", GraphAllowX="&amp;AH62&amp;", GraphAllowY="&amp;AI62&amp;", GraphAllowZ="&amp;AJ62&amp;", MapAllowSize="&amp;AK62&amp;", MapAllowColor = "&amp;AL62&amp;", RbtXpath = "&amp;IF(AP62&lt;&gt;"", "'"&amp;AP62&amp;"'", "NULL")&amp;", RbtIsRequired = "&amp;IF(AP62&lt;&gt;"", AQ62, "NULL")&amp;", MRMetric = "&amp;AR62&amp;
", Protocol1_ID = "&amp;IF(AS62="","NULL",#REF!)&amp;", Protocol1_IterationIDStart = "&amp;IF(AS62="","NULL",AT62)&amp;", Protocol1_IterationIDEnd = "&amp;IF(AU62="","NULL",AV62)&amp;
", Protocol2_ID = "&amp;IF(AW62="","NULL",#REF!)&amp;", Protocol2_IterationIDStart = "&amp;IF(AW62="","NULL",AX62)&amp;", Protocol2_IterationIDEnd = "&amp;IF(AY62="","NULL",AZ62)&amp;
", Protocol3_ID = "&amp;IF(BA62="","NULL",#REF!)&amp;", Protocol3_IterationIDStart = "&amp;IF(BA62="","NULL",BB62)&amp;", Protocol3_IterationIDEnd = "&amp;IF(BC62="","NULL",BD62)&amp;
", Protocol4_ID = "&amp;IF(BE62="","NULL",#REF!)&amp;", Protocol4_IterationIDStart = "&amp;IF(BE62="","NULL",BF62)&amp;", Protocol4_IterationIDEnd = "&amp;IF(BG62="","NULL",BH62)&amp;
", Protocol5_ID = "&amp;IF(BI62="","NULL",#REF!)&amp;", Protocol5_IterationIDStart = "&amp;IF(BI62="","NULL",BJ62)&amp;", Protocol5_IterationIDEnd = "&amp;IF(BK62="","NULL",BL62)&amp;
", Protocol6_ID = "&amp;IF(BM62="","NULL",#REF!)&amp;", Protocol6_IterationIDStart = "&amp;IF(BM62="","NULL",BN62)&amp;", Protocol6_IterationIDEnd = "&amp;IF(BO62="","NULL",BP62)&amp;
", Protocol7_ID = "&amp;IF(BQ62="","NULL",#REF!)&amp;", Protocol7_IterationIDStart = "&amp;IF(BQ62="","NULL",BR62)&amp;", Protocol7_IterationIDEnd = "&amp;IF(BS62="","NULL",BT62)&amp;
", Protocol8_ID = "&amp;IF(BU62="","NULL",#REF!)&amp;", Protocol8_IterationIDStart = "&amp;IF(BU62="","NULL",BV62)&amp;", Protocol8_IterationIDEnd = "&amp;IF(BW62="","NULL",BX62)&amp;
", Protocol9_ID = "&amp;IF(BY62="","NULL",#REF!)&amp;", Protocol9_IterationIDStart = "&amp;IF(BY62="","NULL",BZ62)&amp;", Protocol9_IterationIDEnd = "&amp;IF(CA62="","NULL",CB62)&amp;
", Protocol10_ID = "&amp;IF(CC62="","NULL",#REF!)&amp;", Protocol10_IterationIDStart = "&amp;IF(CC62="","NULL",CD62)&amp;", Protocol10_IterationIDEnd = "&amp;IF(CE62="","NULL",CF62)&amp;
", Protocol11_ID = "&amp;IF(CG62="","NULL",#REF!)&amp;", Protocol11_IterationIDStart = "&amp;IF(CG62="","NULL",CH62)&amp;", Protocol11_IterationIDEnd = "&amp;IF(CI62="","NULL",CJ62)&amp;
", Protocol12_ID = "&amp;IF(CK62="","NULL",#REF!)&amp;", Protocol12_IterationIDStart = "&amp;IF(CK62="","NULL",CL62)&amp;", Protocol12_IterationIDEnd = "&amp;IF(CM62="","NULL",CN62)&amp;
", Protocol13_ID = "&amp;IF(CO62="","NULL",#REF!)&amp;", Protocol13_IterationIDStart = "&amp;IF(CO62="","NULL",CP62)&amp;", Protocol13_IterationIDEnd = "&amp;IF(CQ62="","NULL",CR62)&amp;
", Protocol14_ID = "&amp;IF(CS62="","NULL",#REF!)&amp;", Protocol14_IterationIDStart = "&amp;IF(CS62="","NULL",CT62)&amp;", Protocol14_IterationIDEnd = "&amp;IF(CU62="","NULL",CV62)&amp;
", Protocol15_ID = "&amp;IF(CW62="","NULL",#REF!)&amp;", Protocol15_IterationIDStart = "&amp;IF(CW62="","NULL",CX62)&amp;", Protocol15_IterationIDEnd = "&amp;IF(CY62="","NULL",CZ62)&amp;
", Protocol16_ID = "&amp;IF(DA62="","NULL",#REF!)&amp;", Protocol16_IterationIDStart = "&amp;IF(DA62="","NULL",DB62)&amp;", Protocol16_IterationIDEnd = "&amp;IF(DC62="","NULL",DD62))</f>
        <v>#REF!</v>
      </c>
    </row>
    <row r="63" spans="1:110" hidden="1" x14ac:dyDescent="0.4">
      <c r="A63" s="18">
        <v>348</v>
      </c>
      <c r="B63" s="18">
        <v>1</v>
      </c>
      <c r="C63" s="34" t="s">
        <v>463</v>
      </c>
      <c r="D63" s="18">
        <v>1</v>
      </c>
      <c r="E63" s="40" t="s">
        <v>465</v>
      </c>
      <c r="F63" s="9" t="s">
        <v>1032</v>
      </c>
      <c r="G63" s="9" t="s">
        <v>467</v>
      </c>
      <c r="I63" s="44"/>
      <c r="J63" s="47" t="str">
        <f>IF(I63="","",VLOOKUP(I63,MetricCalcGroups!A:D,3, FALSE))</f>
        <v/>
      </c>
      <c r="L63" s="9" t="s">
        <v>78</v>
      </c>
      <c r="M63" s="18">
        <v>3</v>
      </c>
      <c r="N63" s="18">
        <v>12</v>
      </c>
      <c r="O63" s="18">
        <v>4</v>
      </c>
      <c r="P63" s="18" t="s">
        <v>78</v>
      </c>
      <c r="Q63" s="18">
        <v>19</v>
      </c>
      <c r="R63" s="53">
        <v>0</v>
      </c>
      <c r="S63" s="53">
        <v>1</v>
      </c>
      <c r="V63" s="78">
        <v>80</v>
      </c>
      <c r="W63" s="18">
        <v>520</v>
      </c>
      <c r="X63" s="15">
        <v>2011</v>
      </c>
      <c r="Y63" s="16">
        <f>IF(X63&lt;&gt;"",VLOOKUP(X63,ProgramIterations!D:E,2,FALSE),"NULL")</f>
        <v>1</v>
      </c>
      <c r="Z63" s="15"/>
      <c r="AA63" s="16" t="str">
        <f>IF(Z63&lt;&gt;"",VLOOKUP(Z63,ProgramIterations!D:E,2,FALSE),"NULL")</f>
        <v>NULL</v>
      </c>
      <c r="AB63" s="9" t="s">
        <v>78</v>
      </c>
      <c r="AC63" s="9">
        <v>75</v>
      </c>
      <c r="AD63" s="36">
        <v>0</v>
      </c>
      <c r="AE63" s="9">
        <v>0</v>
      </c>
      <c r="AF63" s="9">
        <v>0</v>
      </c>
      <c r="AG63" s="9">
        <v>0</v>
      </c>
      <c r="AH63" s="17">
        <v>0</v>
      </c>
      <c r="AI63" s="17">
        <f t="shared" si="7"/>
        <v>0</v>
      </c>
      <c r="AJ63" s="18">
        <v>0</v>
      </c>
      <c r="AK63" s="17">
        <f t="shared" si="5"/>
        <v>0</v>
      </c>
      <c r="AL63" s="17">
        <f t="shared" si="6"/>
        <v>0</v>
      </c>
      <c r="AM63" s="18">
        <v>0</v>
      </c>
      <c r="AN63" s="18">
        <v>0</v>
      </c>
      <c r="AO63" s="37">
        <v>0</v>
      </c>
      <c r="AP63" s="40"/>
      <c r="AQ63" s="37">
        <v>0</v>
      </c>
      <c r="AR63" s="49">
        <v>0</v>
      </c>
      <c r="AS63" s="23">
        <v>2011</v>
      </c>
      <c r="AT63" s="24">
        <f>IF(AS63="","",VLOOKUP(AS63,ProgramIterations!$D:$E,2,FALSE))</f>
        <v>1</v>
      </c>
      <c r="AU63" s="23"/>
      <c r="AV63" s="24" t="str">
        <f>IF(AU63="","",VLOOKUP(AU63,ProgramIterations!$D:$E,2,FALSE))</f>
        <v/>
      </c>
      <c r="AW63" s="23">
        <v>2012</v>
      </c>
      <c r="AX63" s="24">
        <f>IF(AW63="","",VLOOKUP(AW63,ProgramIterations!$D:$E,2,FALSE))</f>
        <v>2</v>
      </c>
      <c r="AY63" s="23"/>
      <c r="AZ63" s="24" t="str">
        <f>IF(AY63="","",VLOOKUP(AY63,ProgramIterations!$D:$E,2,FALSE))</f>
        <v/>
      </c>
      <c r="BA63" s="23">
        <v>2013</v>
      </c>
      <c r="BB63" s="24">
        <f>IF(BA63="","",VLOOKUP(BA63,ProgramIterations!$D:$E,2,FALSE))</f>
        <v>3</v>
      </c>
      <c r="BC63" s="23"/>
      <c r="BD63" s="24" t="str">
        <f>IF(BC63="","",VLOOKUP(BC63,ProgramIterations!$D:$E,2,FALSE))</f>
        <v/>
      </c>
      <c r="BE63" s="23">
        <v>2014</v>
      </c>
      <c r="BF63" s="24">
        <f>IF(BE63="","",VLOOKUP(BE63,ProgramIterations!$D:$E,2,FALSE))</f>
        <v>4</v>
      </c>
      <c r="BG63" s="23"/>
      <c r="BH63" s="24" t="str">
        <f>IF(BG63="","",VLOOKUP(BG63,ProgramIterations!$D:$E,2,FALSE))</f>
        <v/>
      </c>
      <c r="BI63" s="23">
        <v>2014</v>
      </c>
      <c r="BJ63" s="24">
        <f>IF(BI63="","",VLOOKUP(BI63,ProgramIterations!$D:$E,2,FALSE))</f>
        <v>4</v>
      </c>
      <c r="BK63" s="23"/>
      <c r="BL63" s="24" t="str">
        <f>IF(BK63="","",VLOOKUP(BK63,ProgramIterations!$D:$E,2,FALSE))</f>
        <v/>
      </c>
      <c r="BM63" s="23"/>
      <c r="BN63" s="24" t="str">
        <f>IF(BM63="","",VLOOKUP(BM63,ProgramIterations!$D:$E,2,FALSE))</f>
        <v/>
      </c>
      <c r="BO63" s="23"/>
      <c r="BP63" s="24" t="str">
        <f>IF(BO63="","",VLOOKUP(BO63,ProgramIterations!$D:$E,2,FALSE))</f>
        <v/>
      </c>
      <c r="BQ63" s="23"/>
      <c r="BR63" s="24" t="str">
        <f>IF(BQ63="","",VLOOKUP(BQ63,ProgramIterations!$D:$E,2,FALSE))</f>
        <v/>
      </c>
      <c r="BS63" s="23"/>
      <c r="BT63" s="24" t="str">
        <f>IF(BS63="","",VLOOKUP(BS63,ProgramIterations!$D:$E,2,FALSE))</f>
        <v/>
      </c>
      <c r="BU63" s="23"/>
      <c r="BV63" s="24" t="str">
        <f>IF(BU63="","",VLOOKUP(BU63,ProgramIterations!$D:$E,2,FALSE))</f>
        <v/>
      </c>
      <c r="BW63" s="23"/>
      <c r="BX63" s="24" t="str">
        <f>IF(BW63="","",VLOOKUP(BW63,ProgramIterations!$D:$E,2,FALSE))</f>
        <v/>
      </c>
      <c r="BY63" s="23">
        <v>2014</v>
      </c>
      <c r="BZ63" s="24">
        <f>IF(BY63="","",VLOOKUP(BY63,ProgramIterations!$D:$E,2,FALSE))</f>
        <v>4</v>
      </c>
      <c r="CA63" s="23"/>
      <c r="CB63" s="24" t="str">
        <f>IF(CA63="","",VLOOKUP(CA63,ProgramIterations!$D:$E,2,FALSE))</f>
        <v/>
      </c>
      <c r="CC63" s="23">
        <v>2014</v>
      </c>
      <c r="CD63" s="24">
        <f>IF(CC63="","",VLOOKUP(CC63,ProgramIterations!$D:$E,2,FALSE))</f>
        <v>4</v>
      </c>
      <c r="CE63" s="23"/>
      <c r="CF63" s="24" t="str">
        <f>IF(CE63="","",VLOOKUP(CE63,ProgramIterations!$D:$E,2,FALSE))</f>
        <v/>
      </c>
      <c r="CG63" s="23">
        <v>2014</v>
      </c>
      <c r="CH63" s="24">
        <f>IF(CG63="","",VLOOKUP(CG63,ProgramIterations!$D:$E,2,FALSE))</f>
        <v>4</v>
      </c>
      <c r="CI63" s="23"/>
      <c r="CJ63" s="24" t="str">
        <f>IF(CI63="","",VLOOKUP(CI63,ProgramIterations!$D:$E,2,FALSE))</f>
        <v/>
      </c>
      <c r="CK63" s="23"/>
      <c r="CL63" s="24" t="str">
        <f>IF(CK63="","",VLOOKUP(CK63,ProgramIterations!$D:$E,2,FALSE))</f>
        <v/>
      </c>
      <c r="CM63" s="23"/>
      <c r="CN63" s="24" t="str">
        <f>IF(CM63="","",VLOOKUP(CM63,ProgramIterations!$D:$E,2,FALSE))</f>
        <v/>
      </c>
      <c r="CO63" s="23"/>
      <c r="CP63" s="24" t="str">
        <f>IF(CO63="","",VLOOKUP(CO63,ProgramIterations!$D:$E,2,FALSE))</f>
        <v/>
      </c>
      <c r="CQ63" s="23"/>
      <c r="CR63" s="24" t="str">
        <f>IF(CQ63="","",VLOOKUP(CQ63,ProgramIterations!$D:$E,2,FALSE))</f>
        <v/>
      </c>
      <c r="CS63" s="23"/>
      <c r="CT63" s="24" t="str">
        <f>IF(CS63="","",VLOOKUP(CS63,ProgramIterations!$D:$E,2,FALSE))</f>
        <v/>
      </c>
      <c r="CU63" s="23"/>
      <c r="CV63" s="24" t="str">
        <f>IF(CU63="","",VLOOKUP(CU63,ProgramIterations!$D:$E,2,FALSE))</f>
        <v/>
      </c>
      <c r="CW63" s="23"/>
      <c r="CX63" s="24" t="str">
        <f>IF(CW63="","",VLOOKUP(CW63,ProgramIterations!$D:$E,2,FALSE))</f>
        <v/>
      </c>
      <c r="CY63" s="23"/>
      <c r="CZ63" s="24" t="str">
        <f>IF(CY63="","",VLOOKUP(CY63,ProgramIterations!$D:$E,2,FALSE))</f>
        <v/>
      </c>
      <c r="DA63" s="23"/>
      <c r="DB63" s="24" t="str">
        <f>IF(DA63="","",VLOOKUP(DA63,ProgramIterations!$D:$E,2,FALSE))</f>
        <v/>
      </c>
      <c r="DC63" s="23"/>
      <c r="DD63" s="25" t="str">
        <f>IF(DC63="","",VLOOKUP(DC63,ProgramIterations!$D:$E,2,FALSE))</f>
        <v/>
      </c>
      <c r="DE63" s="64" t="str">
        <f>CONCATENATE("ALTER TABLE dbo.",LEFT(C63,FIND(".",C63)-1)," ADD ",RIGHT(C63,LEN(C63)-FIND(".",C63))," ",VLOOKUP(M63,DataTypes!$A$2:$F$12,6),IF(VLOOKUP(M63,DataTypes!$A$2:$F$12,3)=1,CONCATENATE("(",N63,",",O63,")"),"")," NULL")</f>
        <v>ALTER TABLE dbo.ChampMetricVisitInformation ADD WettedWidthConstrictionCoefficientOfVariation decimal(12,4) NULL</v>
      </c>
      <c r="DF63" s="56" t="e">
        <f>IF(A63 = "","",#REF! &amp; " SELECT MetricCalcTypeID = "&amp;A63&amp;", EngineID = "&amp;B63&amp;", Name='"&amp;C63&amp;"', DisplayGroupID = "&amp;D63&amp;", DisplayName='"&amp;E63&amp;"', DisplayNameShort = '"&amp;F63&amp;"', PropertyName = '"&amp;G63&amp;"', MethodID = "&amp;IF(H63="","NULL",H63)&amp; ", CalcGroupId = "&amp;IF(I63="","NULL",I63)&amp;", CalcGroupListItemID = " &amp;IF(K63="","NULL",K63)&amp;", Description = "&amp;IF(L63&lt;&gt;"NULL","'"&amp;SUBSTITUTE(L63,"'","''")&amp;"'","NULL")&amp;", DataTypeID = "&amp;M63&amp;",Precision = "&amp;N63&amp;", Scale = "&amp;O63&amp;", Length="&amp;P63&amp;", UOMID = "&amp;Q63&amp;", GlossaryTermID = "&amp;V63&amp;", DisplayOrderID = "&amp;W63&amp;", DomainValueListID = "&amp;AB63&amp;", WidthPixels = "&amp;AC63&amp;", IsDisplayable = "&amp;AD63&amp;", ShowGraphForWatershed= "&amp;AE63&amp;",ShowGraphForProgram="&amp;AF63&amp;",ShowGraphForVisit="&amp;AG63&amp;",IsPrivateInformation="&amp;AM63&amp;", IsCalculated="&amp;AN63&amp;",IsInternal="&amp;AO63&amp;", ExpectedValueMin = "&amp;IF(R63&lt;&gt;"",R63,"NULL")&amp;",  ExpectedValueMax = "&amp;IF(S63&lt;&gt;"",S63,"NULL")&amp;",  AcceptedValueMin = "&amp;IF(T63&lt;&gt;"",T63,"NULL")&amp;",   AcceptedValueMax  = "&amp;IF(U63&lt;&gt;"",U63,"NULL")&amp;", GraphAllowX="&amp;AH63&amp;", GraphAllowY="&amp;AI63&amp;", GraphAllowZ="&amp;AJ63&amp;", MapAllowSize="&amp;AK63&amp;", MapAllowColor = "&amp;AL63&amp;", RbtXpath = "&amp;IF(AP63&lt;&gt;"", "'"&amp;AP63&amp;"'", "NULL")&amp;", RbtIsRequired = "&amp;IF(AP63&lt;&gt;"", AQ63, "NULL")&amp;", MRMetric = "&amp;AR63&amp;
", Protocol1_ID = "&amp;IF(AS63="","NULL",#REF!)&amp;", Protocol1_IterationIDStart = "&amp;IF(AS63="","NULL",AT63)&amp;", Protocol1_IterationIDEnd = "&amp;IF(AU63="","NULL",AV63)&amp;
", Protocol2_ID = "&amp;IF(AW63="","NULL",#REF!)&amp;", Protocol2_IterationIDStart = "&amp;IF(AW63="","NULL",AX63)&amp;", Protocol2_IterationIDEnd = "&amp;IF(AY63="","NULL",AZ63)&amp;
", Protocol3_ID = "&amp;IF(BA63="","NULL",#REF!)&amp;", Protocol3_IterationIDStart = "&amp;IF(BA63="","NULL",BB63)&amp;", Protocol3_IterationIDEnd = "&amp;IF(BC63="","NULL",BD63)&amp;
", Protocol4_ID = "&amp;IF(BE63="","NULL",#REF!)&amp;", Protocol4_IterationIDStart = "&amp;IF(BE63="","NULL",BF63)&amp;", Protocol4_IterationIDEnd = "&amp;IF(BG63="","NULL",BH63)&amp;
", Protocol5_ID = "&amp;IF(BI63="","NULL",#REF!)&amp;", Protocol5_IterationIDStart = "&amp;IF(BI63="","NULL",BJ63)&amp;", Protocol5_IterationIDEnd = "&amp;IF(BK63="","NULL",BL63)&amp;
", Protocol6_ID = "&amp;IF(BM63="","NULL",#REF!)&amp;", Protocol6_IterationIDStart = "&amp;IF(BM63="","NULL",BN63)&amp;", Protocol6_IterationIDEnd = "&amp;IF(BO63="","NULL",BP63)&amp;
", Protocol7_ID = "&amp;IF(BQ63="","NULL",#REF!)&amp;", Protocol7_IterationIDStart = "&amp;IF(BQ63="","NULL",BR63)&amp;", Protocol7_IterationIDEnd = "&amp;IF(BS63="","NULL",BT63)&amp;
", Protocol8_ID = "&amp;IF(BU63="","NULL",#REF!)&amp;", Protocol8_IterationIDStart = "&amp;IF(BU63="","NULL",BV63)&amp;", Protocol8_IterationIDEnd = "&amp;IF(BW63="","NULL",BX63)&amp;
", Protocol9_ID = "&amp;IF(BY63="","NULL",#REF!)&amp;", Protocol9_IterationIDStart = "&amp;IF(BY63="","NULL",BZ63)&amp;", Protocol9_IterationIDEnd = "&amp;IF(CA63="","NULL",CB63)&amp;
", Protocol10_ID = "&amp;IF(CC63="","NULL",#REF!)&amp;", Protocol10_IterationIDStart = "&amp;IF(CC63="","NULL",CD63)&amp;", Protocol10_IterationIDEnd = "&amp;IF(CE63="","NULL",CF63)&amp;
", Protocol11_ID = "&amp;IF(CG63="","NULL",#REF!)&amp;", Protocol11_IterationIDStart = "&amp;IF(CG63="","NULL",CH63)&amp;", Protocol11_IterationIDEnd = "&amp;IF(CI63="","NULL",CJ63)&amp;
", Protocol12_ID = "&amp;IF(CK63="","NULL",#REF!)&amp;", Protocol12_IterationIDStart = "&amp;IF(CK63="","NULL",CL63)&amp;", Protocol12_IterationIDEnd = "&amp;IF(CM63="","NULL",CN63)&amp;
", Protocol13_ID = "&amp;IF(CO63="","NULL",#REF!)&amp;", Protocol13_IterationIDStart = "&amp;IF(CO63="","NULL",CP63)&amp;", Protocol13_IterationIDEnd = "&amp;IF(CQ63="","NULL",CR63)&amp;
", Protocol14_ID = "&amp;IF(CS63="","NULL",#REF!)&amp;", Protocol14_IterationIDStart = "&amp;IF(CS63="","NULL",CT63)&amp;", Protocol14_IterationIDEnd = "&amp;IF(CU63="","NULL",CV63)&amp;
", Protocol15_ID = "&amp;IF(CW63="","NULL",#REF!)&amp;", Protocol15_IterationIDStart = "&amp;IF(CW63="","NULL",CX63)&amp;", Protocol15_IterationIDEnd = "&amp;IF(CY63="","NULL",CZ63)&amp;
", Protocol16_ID = "&amp;IF(DA63="","NULL",#REF!)&amp;", Protocol16_IterationIDStart = "&amp;IF(DA63="","NULL",DB63)&amp;", Protocol16_IterationIDEnd = "&amp;IF(DC63="","NULL",DD63))</f>
        <v>#REF!</v>
      </c>
    </row>
    <row r="64" spans="1:110" hidden="1" x14ac:dyDescent="0.4">
      <c r="A64" s="18">
        <v>30</v>
      </c>
      <c r="B64" s="18">
        <v>1</v>
      </c>
      <c r="C64" s="34" t="s">
        <v>76</v>
      </c>
      <c r="D64" s="18">
        <v>1</v>
      </c>
      <c r="E64" s="40" t="s">
        <v>862</v>
      </c>
      <c r="F64" s="9" t="s">
        <v>863</v>
      </c>
      <c r="G64" s="9" t="s">
        <v>27</v>
      </c>
      <c r="I64" s="44"/>
      <c r="J64" s="47" t="str">
        <f>IF(I64="","",VLOOKUP(I64,MetricCalcGroups!A:D,3, FALSE))</f>
        <v/>
      </c>
      <c r="L64" s="9" t="s">
        <v>78</v>
      </c>
      <c r="M64" s="18">
        <v>3</v>
      </c>
      <c r="N64" s="18">
        <v>12</v>
      </c>
      <c r="O64" s="18">
        <v>4</v>
      </c>
      <c r="P64" s="18" t="s">
        <v>78</v>
      </c>
      <c r="Q64" s="18">
        <v>19</v>
      </c>
      <c r="R64" s="53">
        <v>1</v>
      </c>
      <c r="S64" s="53">
        <v>98</v>
      </c>
      <c r="V64" s="78" t="s">
        <v>78</v>
      </c>
      <c r="W64" s="18">
        <v>530</v>
      </c>
      <c r="X64" s="15">
        <v>2011</v>
      </c>
      <c r="Y64" s="16">
        <f>IF(X64&lt;&gt;"",VLOOKUP(X64,ProgramIterations!D:E,2,FALSE),"NULL")</f>
        <v>1</v>
      </c>
      <c r="Z64" s="15"/>
      <c r="AA64" s="16" t="str">
        <f>IF(Z64&lt;&gt;"",VLOOKUP(Z64,ProgramIterations!D:E,2,FALSE),"NULL")</f>
        <v>NULL</v>
      </c>
      <c r="AB64" s="9" t="s">
        <v>78</v>
      </c>
      <c r="AC64" s="9">
        <v>75</v>
      </c>
      <c r="AD64" s="36">
        <v>0</v>
      </c>
      <c r="AE64" s="9">
        <v>0</v>
      </c>
      <c r="AF64" s="9">
        <v>0</v>
      </c>
      <c r="AG64" s="9">
        <v>0</v>
      </c>
      <c r="AH64" s="17">
        <v>0</v>
      </c>
      <c r="AI64" s="17">
        <f t="shared" si="7"/>
        <v>0</v>
      </c>
      <c r="AJ64" s="18">
        <v>0</v>
      </c>
      <c r="AK64" s="17">
        <f t="shared" si="5"/>
        <v>0</v>
      </c>
      <c r="AL64" s="17">
        <f t="shared" si="6"/>
        <v>0</v>
      </c>
      <c r="AM64" s="18">
        <v>0</v>
      </c>
      <c r="AN64" s="18">
        <v>0</v>
      </c>
      <c r="AO64" s="37">
        <v>0</v>
      </c>
      <c r="AP64" s="40"/>
      <c r="AQ64" s="37">
        <v>0</v>
      </c>
      <c r="AR64" s="49">
        <v>0</v>
      </c>
      <c r="AS64" s="23">
        <v>2011</v>
      </c>
      <c r="AT64" s="24">
        <f>IF(AS64="","",VLOOKUP(AS64,ProgramIterations!$D:$E,2,FALSE))</f>
        <v>1</v>
      </c>
      <c r="AU64" s="23"/>
      <c r="AV64" s="24" t="str">
        <f>IF(AU64="","",VLOOKUP(AU64,ProgramIterations!$D:$E,2,FALSE))</f>
        <v/>
      </c>
      <c r="AW64" s="23">
        <v>2012</v>
      </c>
      <c r="AX64" s="24">
        <f>IF(AW64="","",VLOOKUP(AW64,ProgramIterations!$D:$E,2,FALSE))</f>
        <v>2</v>
      </c>
      <c r="AY64" s="23"/>
      <c r="AZ64" s="24" t="str">
        <f>IF(AY64="","",VLOOKUP(AY64,ProgramIterations!$D:$E,2,FALSE))</f>
        <v/>
      </c>
      <c r="BA64" s="23">
        <v>2013</v>
      </c>
      <c r="BB64" s="24">
        <f>IF(BA64="","",VLOOKUP(BA64,ProgramIterations!$D:$E,2,FALSE))</f>
        <v>3</v>
      </c>
      <c r="BC64" s="23"/>
      <c r="BD64" s="24" t="str">
        <f>IF(BC64="","",VLOOKUP(BC64,ProgramIterations!$D:$E,2,FALSE))</f>
        <v/>
      </c>
      <c r="BE64" s="23">
        <v>2014</v>
      </c>
      <c r="BF64" s="24">
        <f>IF(BE64="","",VLOOKUP(BE64,ProgramIterations!$D:$E,2,FALSE))</f>
        <v>4</v>
      </c>
      <c r="BG64" s="23"/>
      <c r="BH64" s="24" t="str">
        <f>IF(BG64="","",VLOOKUP(BG64,ProgramIterations!$D:$E,2,FALSE))</f>
        <v/>
      </c>
      <c r="BI64" s="23">
        <v>2014</v>
      </c>
      <c r="BJ64" s="24">
        <f>IF(BI64="","",VLOOKUP(BI64,ProgramIterations!$D:$E,2,FALSE))</f>
        <v>4</v>
      </c>
      <c r="BK64" s="23"/>
      <c r="BL64" s="24" t="str">
        <f>IF(BK64="","",VLOOKUP(BK64,ProgramIterations!$D:$E,2,FALSE))</f>
        <v/>
      </c>
      <c r="BM64" s="23"/>
      <c r="BN64" s="24" t="str">
        <f>IF(BM64="","",VLOOKUP(BM64,ProgramIterations!$D:$E,2,FALSE))</f>
        <v/>
      </c>
      <c r="BO64" s="23"/>
      <c r="BP64" s="24" t="str">
        <f>IF(BO64="","",VLOOKUP(BO64,ProgramIterations!$D:$E,2,FALSE))</f>
        <v/>
      </c>
      <c r="BQ64" s="23"/>
      <c r="BR64" s="24" t="str">
        <f>IF(BQ64="","",VLOOKUP(BQ64,ProgramIterations!$D:$E,2,FALSE))</f>
        <v/>
      </c>
      <c r="BS64" s="23"/>
      <c r="BT64" s="24" t="str">
        <f>IF(BS64="","",VLOOKUP(BS64,ProgramIterations!$D:$E,2,FALSE))</f>
        <v/>
      </c>
      <c r="BU64" s="23"/>
      <c r="BV64" s="24" t="str">
        <f>IF(BU64="","",VLOOKUP(BU64,ProgramIterations!$D:$E,2,FALSE))</f>
        <v/>
      </c>
      <c r="BW64" s="23"/>
      <c r="BX64" s="24" t="str">
        <f>IF(BW64="","",VLOOKUP(BW64,ProgramIterations!$D:$E,2,FALSE))</f>
        <v/>
      </c>
      <c r="BY64" s="23">
        <v>2014</v>
      </c>
      <c r="BZ64" s="24">
        <f>IF(BY64="","",VLOOKUP(BY64,ProgramIterations!$D:$E,2,FALSE))</f>
        <v>4</v>
      </c>
      <c r="CA64" s="23"/>
      <c r="CB64" s="24" t="str">
        <f>IF(CA64="","",VLOOKUP(CA64,ProgramIterations!$D:$E,2,FALSE))</f>
        <v/>
      </c>
      <c r="CC64" s="23">
        <v>2014</v>
      </c>
      <c r="CD64" s="24">
        <f>IF(CC64="","",VLOOKUP(CC64,ProgramIterations!$D:$E,2,FALSE))</f>
        <v>4</v>
      </c>
      <c r="CE64" s="23"/>
      <c r="CF64" s="24" t="str">
        <f>IF(CE64="","",VLOOKUP(CE64,ProgramIterations!$D:$E,2,FALSE))</f>
        <v/>
      </c>
      <c r="CG64" s="23">
        <v>2014</v>
      </c>
      <c r="CH64" s="24">
        <f>IF(CG64="","",VLOOKUP(CG64,ProgramIterations!$D:$E,2,FALSE))</f>
        <v>4</v>
      </c>
      <c r="CI64" s="23"/>
      <c r="CJ64" s="24" t="str">
        <f>IF(CI64="","",VLOOKUP(CI64,ProgramIterations!$D:$E,2,FALSE))</f>
        <v/>
      </c>
      <c r="CK64" s="23"/>
      <c r="CL64" s="24" t="str">
        <f>IF(CK64="","",VLOOKUP(CK64,ProgramIterations!$D:$E,2,FALSE))</f>
        <v/>
      </c>
      <c r="CM64" s="23"/>
      <c r="CN64" s="24" t="str">
        <f>IF(CM64="","",VLOOKUP(CM64,ProgramIterations!$D:$E,2,FALSE))</f>
        <v/>
      </c>
      <c r="CO64" s="23"/>
      <c r="CP64" s="24" t="str">
        <f>IF(CO64="","",VLOOKUP(CO64,ProgramIterations!$D:$E,2,FALSE))</f>
        <v/>
      </c>
      <c r="CQ64" s="23"/>
      <c r="CR64" s="24" t="str">
        <f>IF(CQ64="","",VLOOKUP(CQ64,ProgramIterations!$D:$E,2,FALSE))</f>
        <v/>
      </c>
      <c r="CS64" s="23"/>
      <c r="CT64" s="24" t="str">
        <f>IF(CS64="","",VLOOKUP(CS64,ProgramIterations!$D:$E,2,FALSE))</f>
        <v/>
      </c>
      <c r="CU64" s="23"/>
      <c r="CV64" s="24" t="str">
        <f>IF(CU64="","",VLOOKUP(CU64,ProgramIterations!$D:$E,2,FALSE))</f>
        <v/>
      </c>
      <c r="CW64" s="23"/>
      <c r="CX64" s="24" t="str">
        <f>IF(CW64="","",VLOOKUP(CW64,ProgramIterations!$D:$E,2,FALSE))</f>
        <v/>
      </c>
      <c r="CY64" s="23"/>
      <c r="CZ64" s="24" t="str">
        <f>IF(CY64="","",VLOOKUP(CY64,ProgramIterations!$D:$E,2,FALSE))</f>
        <v/>
      </c>
      <c r="DA64" s="23"/>
      <c r="DB64" s="24" t="str">
        <f>IF(DA64="","",VLOOKUP(DA64,ProgramIterations!$D:$E,2,FALSE))</f>
        <v/>
      </c>
      <c r="DC64" s="23"/>
      <c r="DD64" s="25" t="str">
        <f>IF(DC64="","",VLOOKUP(DC64,ProgramIterations!$D:$E,2,FALSE))</f>
        <v/>
      </c>
      <c r="DE64" s="64" t="str">
        <f>CONCATENATE("ALTER TABLE dbo.",LEFT(C64,FIND(".",C64)-1)," ADD ",RIGHT(C64,LEN(C64)-FIND(".",C64))," ",VLOOKUP(M64,DataTypes!$A$2:$F$12,6),IF(VLOOKUP(M64,DataTypes!$A$2:$F$12,3)=1,CONCATENATE("(",N64,",",O64,")"),"")," NULL")</f>
        <v>ALTER TABLE dbo.ChampMetricVisitInformation ADD WettedWidthToDepthRatioProfileMean decimal(12,4) NULL</v>
      </c>
      <c r="DF64" s="56" t="e">
        <f>IF(A64 = "","",#REF! &amp; " SELECT MetricCalcTypeID = "&amp;A64&amp;", EngineID = "&amp;B64&amp;", Name='"&amp;C64&amp;"', DisplayGroupID = "&amp;D64&amp;", DisplayName='"&amp;E64&amp;"', DisplayNameShort = '"&amp;F64&amp;"', PropertyName = '"&amp;G64&amp;"', MethodID = "&amp;IF(H64="","NULL",H64)&amp; ", CalcGroupId = "&amp;IF(I64="","NULL",I64)&amp;", CalcGroupListItemID = " &amp;IF(K64="","NULL",K64)&amp;", Description = "&amp;IF(L64&lt;&gt;"NULL","'"&amp;SUBSTITUTE(L64,"'","''")&amp;"'","NULL")&amp;", DataTypeID = "&amp;M64&amp;",Precision = "&amp;N64&amp;", Scale = "&amp;O64&amp;", Length="&amp;P64&amp;", UOMID = "&amp;Q64&amp;", GlossaryTermID = "&amp;V64&amp;", DisplayOrderID = "&amp;W64&amp;", DomainValueListID = "&amp;AB64&amp;", WidthPixels = "&amp;AC64&amp;", IsDisplayable = "&amp;AD64&amp;", ShowGraphForWatershed= "&amp;AE64&amp;",ShowGraphForProgram="&amp;AF64&amp;",ShowGraphForVisit="&amp;AG64&amp;",IsPrivateInformation="&amp;AM64&amp;", IsCalculated="&amp;AN64&amp;",IsInternal="&amp;AO64&amp;", ExpectedValueMin = "&amp;IF(R64&lt;&gt;"",R64,"NULL")&amp;",  ExpectedValueMax = "&amp;IF(S64&lt;&gt;"",S64,"NULL")&amp;",  AcceptedValueMin = "&amp;IF(T64&lt;&gt;"",T64,"NULL")&amp;",   AcceptedValueMax  = "&amp;IF(U64&lt;&gt;"",U64,"NULL")&amp;", GraphAllowX="&amp;AH64&amp;", GraphAllowY="&amp;AI64&amp;", GraphAllowZ="&amp;AJ64&amp;", MapAllowSize="&amp;AK64&amp;", MapAllowColor = "&amp;AL64&amp;", RbtXpath = "&amp;IF(AP64&lt;&gt;"", "'"&amp;AP64&amp;"'", "NULL")&amp;", RbtIsRequired = "&amp;IF(AP64&lt;&gt;"", AQ64, "NULL")&amp;", MRMetric = "&amp;AR64&amp;
", Protocol1_ID = "&amp;IF(AS64="","NULL",#REF!)&amp;", Protocol1_IterationIDStart = "&amp;IF(AS64="","NULL",AT64)&amp;", Protocol1_IterationIDEnd = "&amp;IF(AU64="","NULL",AV64)&amp;
", Protocol2_ID = "&amp;IF(AW64="","NULL",#REF!)&amp;", Protocol2_IterationIDStart = "&amp;IF(AW64="","NULL",AX64)&amp;", Protocol2_IterationIDEnd = "&amp;IF(AY64="","NULL",AZ64)&amp;
", Protocol3_ID = "&amp;IF(BA64="","NULL",#REF!)&amp;", Protocol3_IterationIDStart = "&amp;IF(BA64="","NULL",BB64)&amp;", Protocol3_IterationIDEnd = "&amp;IF(BC64="","NULL",BD64)&amp;
", Protocol4_ID = "&amp;IF(BE64="","NULL",#REF!)&amp;", Protocol4_IterationIDStart = "&amp;IF(BE64="","NULL",BF64)&amp;", Protocol4_IterationIDEnd = "&amp;IF(BG64="","NULL",BH64)&amp;
", Protocol5_ID = "&amp;IF(BI64="","NULL",#REF!)&amp;", Protocol5_IterationIDStart = "&amp;IF(BI64="","NULL",BJ64)&amp;", Protocol5_IterationIDEnd = "&amp;IF(BK64="","NULL",BL64)&amp;
", Protocol6_ID = "&amp;IF(BM64="","NULL",#REF!)&amp;", Protocol6_IterationIDStart = "&amp;IF(BM64="","NULL",BN64)&amp;", Protocol6_IterationIDEnd = "&amp;IF(BO64="","NULL",BP64)&amp;
", Protocol7_ID = "&amp;IF(BQ64="","NULL",#REF!)&amp;", Protocol7_IterationIDStart = "&amp;IF(BQ64="","NULL",BR64)&amp;", Protocol7_IterationIDEnd = "&amp;IF(BS64="","NULL",BT64)&amp;
", Protocol8_ID = "&amp;IF(BU64="","NULL",#REF!)&amp;", Protocol8_IterationIDStart = "&amp;IF(BU64="","NULL",BV64)&amp;", Protocol8_IterationIDEnd = "&amp;IF(BW64="","NULL",BX64)&amp;
", Protocol9_ID = "&amp;IF(BY64="","NULL",#REF!)&amp;", Protocol9_IterationIDStart = "&amp;IF(BY64="","NULL",BZ64)&amp;", Protocol9_IterationIDEnd = "&amp;IF(CA64="","NULL",CB64)&amp;
", Protocol10_ID = "&amp;IF(CC64="","NULL",#REF!)&amp;", Protocol10_IterationIDStart = "&amp;IF(CC64="","NULL",CD64)&amp;", Protocol10_IterationIDEnd = "&amp;IF(CE64="","NULL",CF64)&amp;
", Protocol11_ID = "&amp;IF(CG64="","NULL",#REF!)&amp;", Protocol11_IterationIDStart = "&amp;IF(CG64="","NULL",CH64)&amp;", Protocol11_IterationIDEnd = "&amp;IF(CI64="","NULL",CJ64)&amp;
", Protocol12_ID = "&amp;IF(CK64="","NULL",#REF!)&amp;", Protocol12_IterationIDStart = "&amp;IF(CK64="","NULL",CL64)&amp;", Protocol12_IterationIDEnd = "&amp;IF(CM64="","NULL",CN64)&amp;
", Protocol13_ID = "&amp;IF(CO64="","NULL",#REF!)&amp;", Protocol13_IterationIDStart = "&amp;IF(CO64="","NULL",CP64)&amp;", Protocol13_IterationIDEnd = "&amp;IF(CQ64="","NULL",CR64)&amp;
", Protocol14_ID = "&amp;IF(CS64="","NULL",#REF!)&amp;", Protocol14_IterationIDStart = "&amp;IF(CS64="","NULL",CT64)&amp;", Protocol14_IterationIDEnd = "&amp;IF(CU64="","NULL",CV64)&amp;
", Protocol15_ID = "&amp;IF(CW64="","NULL",#REF!)&amp;", Protocol15_IterationIDStart = "&amp;IF(CW64="","NULL",CX64)&amp;", Protocol15_IterationIDEnd = "&amp;IF(CY64="","NULL",CZ64)&amp;
", Protocol16_ID = "&amp;IF(DA64="","NULL",#REF!)&amp;", Protocol16_IterationIDStart = "&amp;IF(DA64="","NULL",DB64)&amp;", Protocol16_IterationIDEnd = "&amp;IF(DC64="","NULL",DD64))</f>
        <v>#REF!</v>
      </c>
    </row>
    <row r="65" spans="1:110" hidden="1" x14ac:dyDescent="0.4">
      <c r="A65" s="38">
        <v>31</v>
      </c>
      <c r="B65" s="18">
        <v>1</v>
      </c>
      <c r="C65" s="34" t="s">
        <v>77</v>
      </c>
      <c r="D65" s="18">
        <v>1</v>
      </c>
      <c r="E65" s="40" t="s">
        <v>864</v>
      </c>
      <c r="F65" s="9" t="s">
        <v>865</v>
      </c>
      <c r="G65" s="37" t="s">
        <v>28</v>
      </c>
      <c r="I65" s="44"/>
      <c r="J65" s="47" t="str">
        <f>IF(I65="","",VLOOKUP(I65,MetricCalcGroups!A:D,3, FALSE))</f>
        <v/>
      </c>
      <c r="L65" s="9" t="s">
        <v>78</v>
      </c>
      <c r="M65" s="18">
        <v>3</v>
      </c>
      <c r="N65" s="18">
        <v>12</v>
      </c>
      <c r="O65" s="18">
        <v>4</v>
      </c>
      <c r="P65" s="18" t="s">
        <v>78</v>
      </c>
      <c r="Q65" s="18">
        <v>19</v>
      </c>
      <c r="V65" s="78" t="s">
        <v>78</v>
      </c>
      <c r="W65" s="18">
        <v>540</v>
      </c>
      <c r="X65" s="15">
        <v>2011</v>
      </c>
      <c r="Y65" s="16">
        <f>IF(X65&lt;&gt;"",VLOOKUP(X65,ProgramIterations!D:E,2,FALSE),"NULL")</f>
        <v>1</v>
      </c>
      <c r="Z65" s="15"/>
      <c r="AA65" s="16" t="str">
        <f>IF(Z65&lt;&gt;"",VLOOKUP(Z65,ProgramIterations!D:E,2,FALSE),"NULL")</f>
        <v>NULL</v>
      </c>
      <c r="AB65" s="9" t="s">
        <v>78</v>
      </c>
      <c r="AC65" s="9">
        <v>75</v>
      </c>
      <c r="AD65" s="36">
        <v>0</v>
      </c>
      <c r="AE65" s="9">
        <v>0</v>
      </c>
      <c r="AF65" s="9">
        <v>0</v>
      </c>
      <c r="AG65" s="9">
        <v>0</v>
      </c>
      <c r="AH65" s="17">
        <v>0</v>
      </c>
      <c r="AI65" s="17">
        <f t="shared" si="7"/>
        <v>0</v>
      </c>
      <c r="AJ65" s="18">
        <v>0</v>
      </c>
      <c r="AK65" s="17">
        <f t="shared" si="5"/>
        <v>0</v>
      </c>
      <c r="AL65" s="17">
        <f t="shared" si="6"/>
        <v>0</v>
      </c>
      <c r="AM65" s="18">
        <v>0</v>
      </c>
      <c r="AN65" s="18">
        <v>0</v>
      </c>
      <c r="AO65" s="37">
        <v>0</v>
      </c>
      <c r="AP65" s="40"/>
      <c r="AQ65" s="37">
        <v>0</v>
      </c>
      <c r="AR65" s="49">
        <v>0</v>
      </c>
      <c r="AS65" s="23">
        <v>2011</v>
      </c>
      <c r="AT65" s="24">
        <f>IF(AS65="","",VLOOKUP(AS65,ProgramIterations!$D:$E,2,FALSE))</f>
        <v>1</v>
      </c>
      <c r="AU65" s="23"/>
      <c r="AV65" s="24" t="str">
        <f>IF(AU65="","",VLOOKUP(AU65,ProgramIterations!$D:$E,2,FALSE))</f>
        <v/>
      </c>
      <c r="AW65" s="23">
        <v>2012</v>
      </c>
      <c r="AX65" s="24">
        <f>IF(AW65="","",VLOOKUP(AW65,ProgramIterations!$D:$E,2,FALSE))</f>
        <v>2</v>
      </c>
      <c r="AY65" s="23"/>
      <c r="AZ65" s="24" t="str">
        <f>IF(AY65="","",VLOOKUP(AY65,ProgramIterations!$D:$E,2,FALSE))</f>
        <v/>
      </c>
      <c r="BA65" s="23">
        <v>2013</v>
      </c>
      <c r="BB65" s="24">
        <f>IF(BA65="","",VLOOKUP(BA65,ProgramIterations!$D:$E,2,FALSE))</f>
        <v>3</v>
      </c>
      <c r="BC65" s="23"/>
      <c r="BD65" s="24" t="str">
        <f>IF(BC65="","",VLOOKUP(BC65,ProgramIterations!$D:$E,2,FALSE))</f>
        <v/>
      </c>
      <c r="BE65" s="23">
        <v>2014</v>
      </c>
      <c r="BF65" s="24">
        <f>IF(BE65="","",VLOOKUP(BE65,ProgramIterations!$D:$E,2,FALSE))</f>
        <v>4</v>
      </c>
      <c r="BG65" s="23"/>
      <c r="BH65" s="24" t="str">
        <f>IF(BG65="","",VLOOKUP(BG65,ProgramIterations!$D:$E,2,FALSE))</f>
        <v/>
      </c>
      <c r="BI65" s="23">
        <v>2014</v>
      </c>
      <c r="BJ65" s="24">
        <f>IF(BI65="","",VLOOKUP(BI65,ProgramIterations!$D:$E,2,FALSE))</f>
        <v>4</v>
      </c>
      <c r="BK65" s="23"/>
      <c r="BL65" s="24" t="str">
        <f>IF(BK65="","",VLOOKUP(BK65,ProgramIterations!$D:$E,2,FALSE))</f>
        <v/>
      </c>
      <c r="BM65" s="23"/>
      <c r="BN65" s="24" t="str">
        <f>IF(BM65="","",VLOOKUP(BM65,ProgramIterations!$D:$E,2,FALSE))</f>
        <v/>
      </c>
      <c r="BO65" s="23"/>
      <c r="BP65" s="24" t="str">
        <f>IF(BO65="","",VLOOKUP(BO65,ProgramIterations!$D:$E,2,FALSE))</f>
        <v/>
      </c>
      <c r="BQ65" s="23"/>
      <c r="BR65" s="24" t="str">
        <f>IF(BQ65="","",VLOOKUP(BQ65,ProgramIterations!$D:$E,2,FALSE))</f>
        <v/>
      </c>
      <c r="BS65" s="23"/>
      <c r="BT65" s="24" t="str">
        <f>IF(BS65="","",VLOOKUP(BS65,ProgramIterations!$D:$E,2,FALSE))</f>
        <v/>
      </c>
      <c r="BU65" s="23"/>
      <c r="BV65" s="24" t="str">
        <f>IF(BU65="","",VLOOKUP(BU65,ProgramIterations!$D:$E,2,FALSE))</f>
        <v/>
      </c>
      <c r="BW65" s="23"/>
      <c r="BX65" s="24" t="str">
        <f>IF(BW65="","",VLOOKUP(BW65,ProgramIterations!$D:$E,2,FALSE))</f>
        <v/>
      </c>
      <c r="BY65" s="23">
        <v>2014</v>
      </c>
      <c r="BZ65" s="24">
        <f>IF(BY65="","",VLOOKUP(BY65,ProgramIterations!$D:$E,2,FALSE))</f>
        <v>4</v>
      </c>
      <c r="CA65" s="23"/>
      <c r="CB65" s="24" t="str">
        <f>IF(CA65="","",VLOOKUP(CA65,ProgramIterations!$D:$E,2,FALSE))</f>
        <v/>
      </c>
      <c r="CC65" s="23">
        <v>2014</v>
      </c>
      <c r="CD65" s="24">
        <f>IF(CC65="","",VLOOKUP(CC65,ProgramIterations!$D:$E,2,FALSE))</f>
        <v>4</v>
      </c>
      <c r="CE65" s="23"/>
      <c r="CF65" s="24" t="str">
        <f>IF(CE65="","",VLOOKUP(CE65,ProgramIterations!$D:$E,2,FALSE))</f>
        <v/>
      </c>
      <c r="CG65" s="23">
        <v>2014</v>
      </c>
      <c r="CH65" s="24">
        <f>IF(CG65="","",VLOOKUP(CG65,ProgramIterations!$D:$E,2,FALSE))</f>
        <v>4</v>
      </c>
      <c r="CI65" s="23"/>
      <c r="CJ65" s="24" t="str">
        <f>IF(CI65="","",VLOOKUP(CI65,ProgramIterations!$D:$E,2,FALSE))</f>
        <v/>
      </c>
      <c r="CK65" s="23"/>
      <c r="CL65" s="24" t="str">
        <f>IF(CK65="","",VLOOKUP(CK65,ProgramIterations!$D:$E,2,FALSE))</f>
        <v/>
      </c>
      <c r="CM65" s="23"/>
      <c r="CN65" s="24" t="str">
        <f>IF(CM65="","",VLOOKUP(CM65,ProgramIterations!$D:$E,2,FALSE))</f>
        <v/>
      </c>
      <c r="CO65" s="23"/>
      <c r="CP65" s="24" t="str">
        <f>IF(CO65="","",VLOOKUP(CO65,ProgramIterations!$D:$E,2,FALSE))</f>
        <v/>
      </c>
      <c r="CQ65" s="23"/>
      <c r="CR65" s="24" t="str">
        <f>IF(CQ65="","",VLOOKUP(CQ65,ProgramIterations!$D:$E,2,FALSE))</f>
        <v/>
      </c>
      <c r="CS65" s="23"/>
      <c r="CT65" s="24" t="str">
        <f>IF(CS65="","",VLOOKUP(CS65,ProgramIterations!$D:$E,2,FALSE))</f>
        <v/>
      </c>
      <c r="CU65" s="23"/>
      <c r="CV65" s="24" t="str">
        <f>IF(CU65="","",VLOOKUP(CU65,ProgramIterations!$D:$E,2,FALSE))</f>
        <v/>
      </c>
      <c r="CW65" s="23"/>
      <c r="CX65" s="24" t="str">
        <f>IF(CW65="","",VLOOKUP(CW65,ProgramIterations!$D:$E,2,FALSE))</f>
        <v/>
      </c>
      <c r="CY65" s="23"/>
      <c r="CZ65" s="24" t="str">
        <f>IF(CY65="","",VLOOKUP(CY65,ProgramIterations!$D:$E,2,FALSE))</f>
        <v/>
      </c>
      <c r="DA65" s="23"/>
      <c r="DB65" s="24" t="str">
        <f>IF(DA65="","",VLOOKUP(DA65,ProgramIterations!$D:$E,2,FALSE))</f>
        <v/>
      </c>
      <c r="DC65" s="23"/>
      <c r="DD65" s="25" t="str">
        <f>IF(DC65="","",VLOOKUP(DC65,ProgramIterations!$D:$E,2,FALSE))</f>
        <v/>
      </c>
      <c r="DE65" s="64" t="str">
        <f>CONCATENATE("ALTER TABLE dbo.",LEFT(C65,FIND(".",C65)-1)," ADD ",RIGHT(C65,LEN(C65)-FIND(".",C65))," ",VLOOKUP(M65,DataTypes!$A$2:$F$12,6),IF(VLOOKUP(M65,DataTypes!$A$2:$F$12,3)=1,CONCATENATE("(",N65,",",O65,")"),"")," NULL")</f>
        <v>ALTER TABLE dbo.ChampMetricVisitInformation ADD WettedWidthToDepthRatioProfileStdDev decimal(12,4) NULL</v>
      </c>
      <c r="DF65" s="56" t="e">
        <f>IF(A65 = "","",#REF! &amp; " SELECT MetricCalcTypeID = "&amp;A65&amp;", EngineID = "&amp;B65&amp;", Name='"&amp;C65&amp;"', DisplayGroupID = "&amp;D65&amp;", DisplayName='"&amp;E65&amp;"', DisplayNameShort = '"&amp;F65&amp;"', PropertyName = '"&amp;G65&amp;"', MethodID = "&amp;IF(H65="","NULL",H65)&amp; ", CalcGroupId = "&amp;IF(I65="","NULL",I65)&amp;", CalcGroupListItemID = " &amp;IF(K65="","NULL",K65)&amp;", Description = "&amp;IF(L65&lt;&gt;"NULL","'"&amp;SUBSTITUTE(L65,"'","''")&amp;"'","NULL")&amp;", DataTypeID = "&amp;M65&amp;",Precision = "&amp;N65&amp;", Scale = "&amp;O65&amp;", Length="&amp;P65&amp;", UOMID = "&amp;Q65&amp;", GlossaryTermID = "&amp;V65&amp;", DisplayOrderID = "&amp;W65&amp;", DomainValueListID = "&amp;AB65&amp;", WidthPixels = "&amp;AC65&amp;", IsDisplayable = "&amp;AD65&amp;", ShowGraphForWatershed= "&amp;AE65&amp;",ShowGraphForProgram="&amp;AF65&amp;",ShowGraphForVisit="&amp;AG65&amp;",IsPrivateInformation="&amp;AM65&amp;", IsCalculated="&amp;AN65&amp;",IsInternal="&amp;AO65&amp;", ExpectedValueMin = "&amp;IF(R65&lt;&gt;"",R65,"NULL")&amp;",  ExpectedValueMax = "&amp;IF(S65&lt;&gt;"",S65,"NULL")&amp;",  AcceptedValueMin = "&amp;IF(T65&lt;&gt;"",T65,"NULL")&amp;",   AcceptedValueMax  = "&amp;IF(U65&lt;&gt;"",U65,"NULL")&amp;", GraphAllowX="&amp;AH65&amp;", GraphAllowY="&amp;AI65&amp;", GraphAllowZ="&amp;AJ65&amp;", MapAllowSize="&amp;AK65&amp;", MapAllowColor = "&amp;AL65&amp;", RbtXpath = "&amp;IF(AP65&lt;&gt;"", "'"&amp;AP65&amp;"'", "NULL")&amp;", RbtIsRequired = "&amp;IF(AP65&lt;&gt;"", AQ65, "NULL")&amp;", MRMetric = "&amp;AR65&amp;
", Protocol1_ID = "&amp;IF(AS65="","NULL",#REF!)&amp;", Protocol1_IterationIDStart = "&amp;IF(AS65="","NULL",AT65)&amp;", Protocol1_IterationIDEnd = "&amp;IF(AU65="","NULL",AV65)&amp;
", Protocol2_ID = "&amp;IF(AW65="","NULL",#REF!)&amp;", Protocol2_IterationIDStart = "&amp;IF(AW65="","NULL",AX65)&amp;", Protocol2_IterationIDEnd = "&amp;IF(AY65="","NULL",AZ65)&amp;
", Protocol3_ID = "&amp;IF(BA65="","NULL",#REF!)&amp;", Protocol3_IterationIDStart = "&amp;IF(BA65="","NULL",BB65)&amp;", Protocol3_IterationIDEnd = "&amp;IF(BC65="","NULL",BD65)&amp;
", Protocol4_ID = "&amp;IF(BE65="","NULL",#REF!)&amp;", Protocol4_IterationIDStart = "&amp;IF(BE65="","NULL",BF65)&amp;", Protocol4_IterationIDEnd = "&amp;IF(BG65="","NULL",BH65)&amp;
", Protocol5_ID = "&amp;IF(BI65="","NULL",#REF!)&amp;", Protocol5_IterationIDStart = "&amp;IF(BI65="","NULL",BJ65)&amp;", Protocol5_IterationIDEnd = "&amp;IF(BK65="","NULL",BL65)&amp;
", Protocol6_ID = "&amp;IF(BM65="","NULL",#REF!)&amp;", Protocol6_IterationIDStart = "&amp;IF(BM65="","NULL",BN65)&amp;", Protocol6_IterationIDEnd = "&amp;IF(BO65="","NULL",BP65)&amp;
", Protocol7_ID = "&amp;IF(BQ65="","NULL",#REF!)&amp;", Protocol7_IterationIDStart = "&amp;IF(BQ65="","NULL",BR65)&amp;", Protocol7_IterationIDEnd = "&amp;IF(BS65="","NULL",BT65)&amp;
", Protocol8_ID = "&amp;IF(BU65="","NULL",#REF!)&amp;", Protocol8_IterationIDStart = "&amp;IF(BU65="","NULL",BV65)&amp;", Protocol8_IterationIDEnd = "&amp;IF(BW65="","NULL",BX65)&amp;
", Protocol9_ID = "&amp;IF(BY65="","NULL",#REF!)&amp;", Protocol9_IterationIDStart = "&amp;IF(BY65="","NULL",BZ65)&amp;", Protocol9_IterationIDEnd = "&amp;IF(CA65="","NULL",CB65)&amp;
", Protocol10_ID = "&amp;IF(CC65="","NULL",#REF!)&amp;", Protocol10_IterationIDStart = "&amp;IF(CC65="","NULL",CD65)&amp;", Protocol10_IterationIDEnd = "&amp;IF(CE65="","NULL",CF65)&amp;
", Protocol11_ID = "&amp;IF(CG65="","NULL",#REF!)&amp;", Protocol11_IterationIDStart = "&amp;IF(CG65="","NULL",CH65)&amp;", Protocol11_IterationIDEnd = "&amp;IF(CI65="","NULL",CJ65)&amp;
", Protocol12_ID = "&amp;IF(CK65="","NULL",#REF!)&amp;", Protocol12_IterationIDStart = "&amp;IF(CK65="","NULL",CL65)&amp;", Protocol12_IterationIDEnd = "&amp;IF(CM65="","NULL",CN65)&amp;
", Protocol13_ID = "&amp;IF(CO65="","NULL",#REF!)&amp;", Protocol13_IterationIDStart = "&amp;IF(CO65="","NULL",CP65)&amp;", Protocol13_IterationIDEnd = "&amp;IF(CQ65="","NULL",CR65)&amp;
", Protocol14_ID = "&amp;IF(CS65="","NULL",#REF!)&amp;", Protocol14_IterationIDStart = "&amp;IF(CS65="","NULL",CT65)&amp;", Protocol14_IterationIDEnd = "&amp;IF(CU65="","NULL",CV65)&amp;
", Protocol15_ID = "&amp;IF(CW65="","NULL",#REF!)&amp;", Protocol15_IterationIDStart = "&amp;IF(CW65="","NULL",CX65)&amp;", Protocol15_IterationIDEnd = "&amp;IF(CY65="","NULL",CZ65)&amp;
", Protocol16_ID = "&amp;IF(DA65="","NULL",#REF!)&amp;", Protocol16_IterationIDStart = "&amp;IF(DA65="","NULL",DB65)&amp;", Protocol16_IterationIDEnd = "&amp;IF(DC65="","NULL",DD65))</f>
        <v>#REF!</v>
      </c>
    </row>
    <row r="66" spans="1:110" hidden="1" x14ac:dyDescent="0.4">
      <c r="A66" s="38">
        <v>349</v>
      </c>
      <c r="B66" s="18">
        <v>1</v>
      </c>
      <c r="C66" s="34" t="s">
        <v>468</v>
      </c>
      <c r="D66" s="18">
        <v>1</v>
      </c>
      <c r="E66" s="40" t="s">
        <v>1033</v>
      </c>
      <c r="F66" s="9" t="s">
        <v>1034</v>
      </c>
      <c r="G66" s="37" t="s">
        <v>470</v>
      </c>
      <c r="I66" s="44"/>
      <c r="J66" s="47" t="str">
        <f>IF(I66="","",VLOOKUP(I66,MetricCalcGroups!A:D,3, FALSE))</f>
        <v/>
      </c>
      <c r="L66" s="9" t="s">
        <v>78</v>
      </c>
      <c r="M66" s="18">
        <v>3</v>
      </c>
      <c r="N66" s="18">
        <v>12</v>
      </c>
      <c r="O66" s="18">
        <v>4</v>
      </c>
      <c r="P66" s="18" t="s">
        <v>78</v>
      </c>
      <c r="Q66" s="18">
        <v>19</v>
      </c>
      <c r="R66" s="75">
        <v>0</v>
      </c>
      <c r="S66" s="75">
        <v>1</v>
      </c>
      <c r="V66" s="78">
        <v>81</v>
      </c>
      <c r="W66" s="18">
        <v>550</v>
      </c>
      <c r="X66" s="15">
        <v>2011</v>
      </c>
      <c r="Y66" s="16">
        <f>IF(X66&lt;&gt;"",VLOOKUP(X66,ProgramIterations!D:E,2,FALSE),"NULL")</f>
        <v>1</v>
      </c>
      <c r="Z66" s="15"/>
      <c r="AA66" s="16" t="str">
        <f>IF(Z66&lt;&gt;"",VLOOKUP(Z66,ProgramIterations!D:E,2,FALSE),"NULL")</f>
        <v>NULL</v>
      </c>
      <c r="AB66" s="9" t="s">
        <v>78</v>
      </c>
      <c r="AC66" s="9">
        <v>75</v>
      </c>
      <c r="AD66" s="36">
        <v>0</v>
      </c>
      <c r="AE66" s="9">
        <v>0</v>
      </c>
      <c r="AF66" s="9">
        <v>0</v>
      </c>
      <c r="AG66" s="9">
        <v>0</v>
      </c>
      <c r="AH66" s="17">
        <v>0</v>
      </c>
      <c r="AI66" s="17">
        <f t="shared" si="7"/>
        <v>0</v>
      </c>
      <c r="AJ66" s="18">
        <v>0</v>
      </c>
      <c r="AK66" s="17">
        <f t="shared" si="5"/>
        <v>0</v>
      </c>
      <c r="AL66" s="17">
        <f t="shared" si="6"/>
        <v>0</v>
      </c>
      <c r="AM66" s="18">
        <v>0</v>
      </c>
      <c r="AN66" s="18">
        <v>0</v>
      </c>
      <c r="AO66" s="37">
        <v>0</v>
      </c>
      <c r="AP66" s="74"/>
      <c r="AQ66" s="37">
        <v>0</v>
      </c>
      <c r="AR66" s="49">
        <v>0</v>
      </c>
      <c r="AS66" s="23">
        <v>2011</v>
      </c>
      <c r="AT66" s="24">
        <f>IF(AS66="","",VLOOKUP(AS66,ProgramIterations!$D:$E,2,FALSE))</f>
        <v>1</v>
      </c>
      <c r="AU66" s="23"/>
      <c r="AV66" s="24" t="str">
        <f>IF(AU66="","",VLOOKUP(AU66,ProgramIterations!$D:$E,2,FALSE))</f>
        <v/>
      </c>
      <c r="AW66" s="23">
        <v>2012</v>
      </c>
      <c r="AX66" s="24">
        <f>IF(AW66="","",VLOOKUP(AW66,ProgramIterations!$D:$E,2,FALSE))</f>
        <v>2</v>
      </c>
      <c r="AY66" s="23"/>
      <c r="AZ66" s="24" t="str">
        <f>IF(AY66="","",VLOOKUP(AY66,ProgramIterations!$D:$E,2,FALSE))</f>
        <v/>
      </c>
      <c r="BA66" s="23">
        <v>2013</v>
      </c>
      <c r="BB66" s="24">
        <f>IF(BA66="","",VLOOKUP(BA66,ProgramIterations!$D:$E,2,FALSE))</f>
        <v>3</v>
      </c>
      <c r="BC66" s="23"/>
      <c r="BD66" s="24" t="str">
        <f>IF(BC66="","",VLOOKUP(BC66,ProgramIterations!$D:$E,2,FALSE))</f>
        <v/>
      </c>
      <c r="BE66" s="23">
        <v>2014</v>
      </c>
      <c r="BF66" s="24">
        <f>IF(BE66="","",VLOOKUP(BE66,ProgramIterations!$D:$E,2,FALSE))</f>
        <v>4</v>
      </c>
      <c r="BG66" s="23"/>
      <c r="BH66" s="24" t="str">
        <f>IF(BG66="","",VLOOKUP(BG66,ProgramIterations!$D:$E,2,FALSE))</f>
        <v/>
      </c>
      <c r="BI66" s="23">
        <v>2014</v>
      </c>
      <c r="BJ66" s="24">
        <f>IF(BI66="","",VLOOKUP(BI66,ProgramIterations!$D:$E,2,FALSE))</f>
        <v>4</v>
      </c>
      <c r="BK66" s="23"/>
      <c r="BL66" s="24" t="str">
        <f>IF(BK66="","",VLOOKUP(BK66,ProgramIterations!$D:$E,2,FALSE))</f>
        <v/>
      </c>
      <c r="BM66" s="23"/>
      <c r="BN66" s="24" t="str">
        <f>IF(BM66="","",VLOOKUP(BM66,ProgramIterations!$D:$E,2,FALSE))</f>
        <v/>
      </c>
      <c r="BO66" s="23"/>
      <c r="BP66" s="24" t="str">
        <f>IF(BO66="","",VLOOKUP(BO66,ProgramIterations!$D:$E,2,FALSE))</f>
        <v/>
      </c>
      <c r="BQ66" s="23"/>
      <c r="BR66" s="24" t="str">
        <f>IF(BQ66="","",VLOOKUP(BQ66,ProgramIterations!$D:$E,2,FALSE))</f>
        <v/>
      </c>
      <c r="BS66" s="23"/>
      <c r="BT66" s="24" t="str">
        <f>IF(BS66="","",VLOOKUP(BS66,ProgramIterations!$D:$E,2,FALSE))</f>
        <v/>
      </c>
      <c r="BU66" s="23"/>
      <c r="BV66" s="24" t="str">
        <f>IF(BU66="","",VLOOKUP(BU66,ProgramIterations!$D:$E,2,FALSE))</f>
        <v/>
      </c>
      <c r="BW66" s="23"/>
      <c r="BX66" s="24" t="str">
        <f>IF(BW66="","",VLOOKUP(BW66,ProgramIterations!$D:$E,2,FALSE))</f>
        <v/>
      </c>
      <c r="BY66" s="23">
        <v>2014</v>
      </c>
      <c r="BZ66" s="24">
        <f>IF(BY66="","",VLOOKUP(BY66,ProgramIterations!$D:$E,2,FALSE))</f>
        <v>4</v>
      </c>
      <c r="CA66" s="23"/>
      <c r="CB66" s="24" t="str">
        <f>IF(CA66="","",VLOOKUP(CA66,ProgramIterations!$D:$E,2,FALSE))</f>
        <v/>
      </c>
      <c r="CC66" s="23">
        <v>2014</v>
      </c>
      <c r="CD66" s="24">
        <f>IF(CC66="","",VLOOKUP(CC66,ProgramIterations!$D:$E,2,FALSE))</f>
        <v>4</v>
      </c>
      <c r="CE66" s="23"/>
      <c r="CF66" s="24" t="str">
        <f>IF(CE66="","",VLOOKUP(CE66,ProgramIterations!$D:$E,2,FALSE))</f>
        <v/>
      </c>
      <c r="CG66" s="23">
        <v>2014</v>
      </c>
      <c r="CH66" s="24">
        <f>IF(CG66="","",VLOOKUP(CG66,ProgramIterations!$D:$E,2,FALSE))</f>
        <v>4</v>
      </c>
      <c r="CI66" s="23"/>
      <c r="CJ66" s="24" t="str">
        <f>IF(CI66="","",VLOOKUP(CI66,ProgramIterations!$D:$E,2,FALSE))</f>
        <v/>
      </c>
      <c r="CK66" s="23"/>
      <c r="CL66" s="24" t="str">
        <f>IF(CK66="","",VLOOKUP(CK66,ProgramIterations!$D:$E,2,FALSE))</f>
        <v/>
      </c>
      <c r="CM66" s="23"/>
      <c r="CN66" s="24" t="str">
        <f>IF(CM66="","",VLOOKUP(CM66,ProgramIterations!$D:$E,2,FALSE))</f>
        <v/>
      </c>
      <c r="CO66" s="23"/>
      <c r="CP66" s="24" t="str">
        <f>IF(CO66="","",VLOOKUP(CO66,ProgramIterations!$D:$E,2,FALSE))</f>
        <v/>
      </c>
      <c r="CQ66" s="23"/>
      <c r="CR66" s="24" t="str">
        <f>IF(CQ66="","",VLOOKUP(CQ66,ProgramIterations!$D:$E,2,FALSE))</f>
        <v/>
      </c>
      <c r="CS66" s="23"/>
      <c r="CT66" s="24" t="str">
        <f>IF(CS66="","",VLOOKUP(CS66,ProgramIterations!$D:$E,2,FALSE))</f>
        <v/>
      </c>
      <c r="CU66" s="23"/>
      <c r="CV66" s="24" t="str">
        <f>IF(CU66="","",VLOOKUP(CU66,ProgramIterations!$D:$E,2,FALSE))</f>
        <v/>
      </c>
      <c r="CW66" s="23"/>
      <c r="CX66" s="24" t="str">
        <f>IF(CW66="","",VLOOKUP(CW66,ProgramIterations!$D:$E,2,FALSE))</f>
        <v/>
      </c>
      <c r="CY66" s="23"/>
      <c r="CZ66" s="24" t="str">
        <f>IF(CY66="","",VLOOKUP(CY66,ProgramIterations!$D:$E,2,FALSE))</f>
        <v/>
      </c>
      <c r="DA66" s="23"/>
      <c r="DB66" s="24" t="str">
        <f>IF(DA66="","",VLOOKUP(DA66,ProgramIterations!$D:$E,2,FALSE))</f>
        <v/>
      </c>
      <c r="DC66" s="23"/>
      <c r="DD66" s="25" t="str">
        <f>IF(DC66="","",VLOOKUP(DC66,ProgramIterations!$D:$E,2,FALSE))</f>
        <v/>
      </c>
      <c r="DE66" s="64" t="str">
        <f>CONCATENATE("ALTER TABLE dbo.",LEFT(C66,FIND(".",C66)-1)," ADD ",RIGHT(C66,LEN(C66)-FIND(".",C66))," ",VLOOKUP(M66,DataTypes!$A$2:$F$12,6),IF(VLOOKUP(M66,DataTypes!$A$2:$F$12,3)=1,CONCATENATE("(",N66,",",O66,")"),"")," NULL")</f>
        <v>ALTER TABLE dbo.ChampMetricVisitInformation ADD WettedWidthToDepthRatioProfileCoefficientOfVariation decimal(12,4) NULL</v>
      </c>
      <c r="DF66" s="56" t="e">
        <f>IF(A66 = "","",#REF! &amp; " SELECT MetricCalcTypeID = "&amp;A66&amp;", EngineID = "&amp;B66&amp;", Name='"&amp;C66&amp;"', DisplayGroupID = "&amp;D66&amp;", DisplayName='"&amp;E66&amp;"', DisplayNameShort = '"&amp;F66&amp;"', PropertyName = '"&amp;G66&amp;"', MethodID = "&amp;IF(H66="","NULL",H66)&amp; ", CalcGroupId = "&amp;IF(I66="","NULL",I66)&amp;", CalcGroupListItemID = " &amp;IF(K66="","NULL",K66)&amp;", Description = "&amp;IF(L66&lt;&gt;"NULL","'"&amp;SUBSTITUTE(L66,"'","''")&amp;"'","NULL")&amp;", DataTypeID = "&amp;M66&amp;",Precision = "&amp;N66&amp;", Scale = "&amp;O66&amp;", Length="&amp;P66&amp;", UOMID = "&amp;Q66&amp;", GlossaryTermID = "&amp;V66&amp;", DisplayOrderID = "&amp;W66&amp;", DomainValueListID = "&amp;AB66&amp;", WidthPixels = "&amp;AC66&amp;", IsDisplayable = "&amp;AD66&amp;", ShowGraphForWatershed= "&amp;AE66&amp;",ShowGraphForProgram="&amp;AF66&amp;",ShowGraphForVisit="&amp;AG66&amp;",IsPrivateInformation="&amp;AM66&amp;", IsCalculated="&amp;AN66&amp;",IsInternal="&amp;AO66&amp;", ExpectedValueMin = "&amp;IF(R66&lt;&gt;"",R66,"NULL")&amp;",  ExpectedValueMax = "&amp;IF(S66&lt;&gt;"",S66,"NULL")&amp;",  AcceptedValueMin = "&amp;IF(T66&lt;&gt;"",T66,"NULL")&amp;",   AcceptedValueMax  = "&amp;IF(U66&lt;&gt;"",U66,"NULL")&amp;", GraphAllowX="&amp;AH66&amp;", GraphAllowY="&amp;AI66&amp;", GraphAllowZ="&amp;AJ66&amp;", MapAllowSize="&amp;AK66&amp;", MapAllowColor = "&amp;AL66&amp;", RbtXpath = "&amp;IF(AP66&lt;&gt;"", "'"&amp;AP66&amp;"'", "NULL")&amp;", RbtIsRequired = "&amp;IF(AP66&lt;&gt;"", AQ66, "NULL")&amp;", MRMetric = "&amp;AR66&amp;
", Protocol1_ID = "&amp;IF(AS66="","NULL",#REF!)&amp;", Protocol1_IterationIDStart = "&amp;IF(AS66="","NULL",AT66)&amp;", Protocol1_IterationIDEnd = "&amp;IF(AU66="","NULL",AV66)&amp;
", Protocol2_ID = "&amp;IF(AW66="","NULL",#REF!)&amp;", Protocol2_IterationIDStart = "&amp;IF(AW66="","NULL",AX66)&amp;", Protocol2_IterationIDEnd = "&amp;IF(AY66="","NULL",AZ66)&amp;
", Protocol3_ID = "&amp;IF(BA66="","NULL",#REF!)&amp;", Protocol3_IterationIDStart = "&amp;IF(BA66="","NULL",BB66)&amp;", Protocol3_IterationIDEnd = "&amp;IF(BC66="","NULL",BD66)&amp;
", Protocol4_ID = "&amp;IF(BE66="","NULL",#REF!)&amp;", Protocol4_IterationIDStart = "&amp;IF(BE66="","NULL",BF66)&amp;", Protocol4_IterationIDEnd = "&amp;IF(BG66="","NULL",BH66)&amp;
", Protocol5_ID = "&amp;IF(BI66="","NULL",#REF!)&amp;", Protocol5_IterationIDStart = "&amp;IF(BI66="","NULL",BJ66)&amp;", Protocol5_IterationIDEnd = "&amp;IF(BK66="","NULL",BL66)&amp;
", Protocol6_ID = "&amp;IF(BM66="","NULL",#REF!)&amp;", Protocol6_IterationIDStart = "&amp;IF(BM66="","NULL",BN66)&amp;", Protocol6_IterationIDEnd = "&amp;IF(BO66="","NULL",BP66)&amp;
", Protocol7_ID = "&amp;IF(BQ66="","NULL",#REF!)&amp;", Protocol7_IterationIDStart = "&amp;IF(BQ66="","NULL",BR66)&amp;", Protocol7_IterationIDEnd = "&amp;IF(BS66="","NULL",BT66)&amp;
", Protocol8_ID = "&amp;IF(BU66="","NULL",#REF!)&amp;", Protocol8_IterationIDStart = "&amp;IF(BU66="","NULL",BV66)&amp;", Protocol8_IterationIDEnd = "&amp;IF(BW66="","NULL",BX66)&amp;
", Protocol9_ID = "&amp;IF(BY66="","NULL",#REF!)&amp;", Protocol9_IterationIDStart = "&amp;IF(BY66="","NULL",BZ66)&amp;", Protocol9_IterationIDEnd = "&amp;IF(CA66="","NULL",CB66)&amp;
", Protocol10_ID = "&amp;IF(CC66="","NULL",#REF!)&amp;", Protocol10_IterationIDStart = "&amp;IF(CC66="","NULL",CD66)&amp;", Protocol10_IterationIDEnd = "&amp;IF(CE66="","NULL",CF66)&amp;
", Protocol11_ID = "&amp;IF(CG66="","NULL",#REF!)&amp;", Protocol11_IterationIDStart = "&amp;IF(CG66="","NULL",CH66)&amp;", Protocol11_IterationIDEnd = "&amp;IF(CI66="","NULL",CJ66)&amp;
", Protocol12_ID = "&amp;IF(CK66="","NULL",#REF!)&amp;", Protocol12_IterationIDStart = "&amp;IF(CK66="","NULL",CL66)&amp;", Protocol12_IterationIDEnd = "&amp;IF(CM66="","NULL",CN66)&amp;
", Protocol13_ID = "&amp;IF(CO66="","NULL",#REF!)&amp;", Protocol13_IterationIDStart = "&amp;IF(CO66="","NULL",CP66)&amp;", Protocol13_IterationIDEnd = "&amp;IF(CQ66="","NULL",CR66)&amp;
", Protocol14_ID = "&amp;IF(CS66="","NULL",#REF!)&amp;", Protocol14_IterationIDStart = "&amp;IF(CS66="","NULL",CT66)&amp;", Protocol14_IterationIDEnd = "&amp;IF(CU66="","NULL",CV66)&amp;
", Protocol15_ID = "&amp;IF(CW66="","NULL",#REF!)&amp;", Protocol15_IterationIDStart = "&amp;IF(CW66="","NULL",CX66)&amp;", Protocol15_IterationIDEnd = "&amp;IF(CY66="","NULL",CZ66)&amp;
", Protocol16_ID = "&amp;IF(DA66="","NULL",#REF!)&amp;", Protocol16_IterationIDStart = "&amp;IF(DA66="","NULL",DB66)&amp;", Protocol16_IterationIDEnd = "&amp;IF(DC66="","NULL",DD66))</f>
        <v>#REF!</v>
      </c>
    </row>
    <row r="67" spans="1:110" hidden="1" x14ac:dyDescent="0.4">
      <c r="A67" s="38">
        <v>64</v>
      </c>
      <c r="B67" s="18">
        <v>1</v>
      </c>
      <c r="C67" s="34" t="s">
        <v>257</v>
      </c>
      <c r="D67" s="18">
        <v>1</v>
      </c>
      <c r="E67" s="74" t="s">
        <v>830</v>
      </c>
      <c r="F67" s="9" t="s">
        <v>831</v>
      </c>
      <c r="G67" s="37" t="s">
        <v>279</v>
      </c>
      <c r="I67" s="44"/>
      <c r="J67" s="47" t="str">
        <f>IF(I67="","",VLOOKUP(I67,MetricCalcGroups!A:D,3, FALSE))</f>
        <v/>
      </c>
      <c r="L67" s="9" t="s">
        <v>78</v>
      </c>
      <c r="M67" s="18">
        <v>3</v>
      </c>
      <c r="N67" s="18">
        <v>10</v>
      </c>
      <c r="O67" s="18">
        <v>2</v>
      </c>
      <c r="P67" s="18" t="s">
        <v>78</v>
      </c>
      <c r="Q67" s="18">
        <v>8</v>
      </c>
      <c r="R67" s="75"/>
      <c r="S67" s="75"/>
      <c r="V67" s="78" t="s">
        <v>78</v>
      </c>
      <c r="W67" s="18">
        <v>560</v>
      </c>
      <c r="X67" s="15">
        <v>2011</v>
      </c>
      <c r="Y67" s="16">
        <f>IF(X67&lt;&gt;"",VLOOKUP(X67,ProgramIterations!D:E,2,FALSE),"NULL")</f>
        <v>1</v>
      </c>
      <c r="Z67" s="15"/>
      <c r="AA67" s="16" t="str">
        <f>IF(Z67&lt;&gt;"",VLOOKUP(Z67,ProgramIterations!D:E,2,FALSE),"NULL")</f>
        <v>NULL</v>
      </c>
      <c r="AB67" s="9" t="s">
        <v>78</v>
      </c>
      <c r="AC67" s="9">
        <v>75</v>
      </c>
      <c r="AD67" s="36">
        <v>0</v>
      </c>
      <c r="AE67" s="9">
        <v>1</v>
      </c>
      <c r="AF67" s="9">
        <v>1</v>
      </c>
      <c r="AG67" s="9">
        <v>0</v>
      </c>
      <c r="AH67" s="52">
        <v>0</v>
      </c>
      <c r="AI67" s="17">
        <f t="shared" si="7"/>
        <v>0</v>
      </c>
      <c r="AJ67" s="18">
        <v>0</v>
      </c>
      <c r="AK67" s="17">
        <f t="shared" si="5"/>
        <v>0</v>
      </c>
      <c r="AL67" s="17">
        <f t="shared" si="6"/>
        <v>0</v>
      </c>
      <c r="AM67" s="18">
        <v>0</v>
      </c>
      <c r="AN67" s="18">
        <v>0</v>
      </c>
      <c r="AO67" s="37">
        <v>0</v>
      </c>
      <c r="AP67" s="74"/>
      <c r="AQ67" s="37">
        <v>0</v>
      </c>
      <c r="AR67" s="49">
        <v>0</v>
      </c>
      <c r="AS67" s="23">
        <v>2011</v>
      </c>
      <c r="AT67" s="24">
        <f>IF(AS67="","",VLOOKUP(AS67,ProgramIterations!$D:$E,2,FALSE))</f>
        <v>1</v>
      </c>
      <c r="AU67" s="23"/>
      <c r="AV67" s="24" t="str">
        <f>IF(AU67="","",VLOOKUP(AU67,ProgramIterations!$D:$E,2,FALSE))</f>
        <v/>
      </c>
      <c r="AW67" s="23">
        <v>2012</v>
      </c>
      <c r="AX67" s="24">
        <f>IF(AW67="","",VLOOKUP(AW67,ProgramIterations!$D:$E,2,FALSE))</f>
        <v>2</v>
      </c>
      <c r="AY67" s="23"/>
      <c r="AZ67" s="24" t="str">
        <f>IF(AY67="","",VLOOKUP(AY67,ProgramIterations!$D:$E,2,FALSE))</f>
        <v/>
      </c>
      <c r="BA67" s="23">
        <v>2013</v>
      </c>
      <c r="BB67" s="24">
        <f>IF(BA67="","",VLOOKUP(BA67,ProgramIterations!$D:$E,2,FALSE))</f>
        <v>3</v>
      </c>
      <c r="BC67" s="23"/>
      <c r="BD67" s="24" t="str">
        <f>IF(BC67="","",VLOOKUP(BC67,ProgramIterations!$D:$E,2,FALSE))</f>
        <v/>
      </c>
      <c r="BE67" s="23">
        <v>2014</v>
      </c>
      <c r="BF67" s="24">
        <f>IF(BE67="","",VLOOKUP(BE67,ProgramIterations!$D:$E,2,FALSE))</f>
        <v>4</v>
      </c>
      <c r="BG67" s="23"/>
      <c r="BH67" s="24" t="str">
        <f>IF(BG67="","",VLOOKUP(BG67,ProgramIterations!$D:$E,2,FALSE))</f>
        <v/>
      </c>
      <c r="BI67" s="23">
        <v>2014</v>
      </c>
      <c r="BJ67" s="24">
        <f>IF(BI67="","",VLOOKUP(BI67,ProgramIterations!$D:$E,2,FALSE))</f>
        <v>4</v>
      </c>
      <c r="BK67" s="23"/>
      <c r="BL67" s="24" t="str">
        <f>IF(BK67="","",VLOOKUP(BK67,ProgramIterations!$D:$E,2,FALSE))</f>
        <v/>
      </c>
      <c r="BM67" s="23"/>
      <c r="BN67" s="24" t="str">
        <f>IF(BM67="","",VLOOKUP(BM67,ProgramIterations!$D:$E,2,FALSE))</f>
        <v/>
      </c>
      <c r="BO67" s="23"/>
      <c r="BP67" s="24" t="str">
        <f>IF(BO67="","",VLOOKUP(BO67,ProgramIterations!$D:$E,2,FALSE))</f>
        <v/>
      </c>
      <c r="BQ67" s="23"/>
      <c r="BR67" s="24" t="str">
        <f>IF(BQ67="","",VLOOKUP(BQ67,ProgramIterations!$D:$E,2,FALSE))</f>
        <v/>
      </c>
      <c r="BS67" s="23"/>
      <c r="BT67" s="24" t="str">
        <f>IF(BS67="","",VLOOKUP(BS67,ProgramIterations!$D:$E,2,FALSE))</f>
        <v/>
      </c>
      <c r="BU67" s="23"/>
      <c r="BV67" s="24" t="str">
        <f>IF(BU67="","",VLOOKUP(BU67,ProgramIterations!$D:$E,2,FALSE))</f>
        <v/>
      </c>
      <c r="BW67" s="23"/>
      <c r="BX67" s="24" t="str">
        <f>IF(BW67="","",VLOOKUP(BW67,ProgramIterations!$D:$E,2,FALSE))</f>
        <v/>
      </c>
      <c r="BY67" s="23">
        <v>2014</v>
      </c>
      <c r="BZ67" s="24">
        <f>IF(BY67="","",VLOOKUP(BY67,ProgramIterations!$D:$E,2,FALSE))</f>
        <v>4</v>
      </c>
      <c r="CA67" s="23"/>
      <c r="CB67" s="24" t="str">
        <f>IF(CA67="","",VLOOKUP(CA67,ProgramIterations!$D:$E,2,FALSE))</f>
        <v/>
      </c>
      <c r="CC67" s="23">
        <v>2014</v>
      </c>
      <c r="CD67" s="24">
        <f>IF(CC67="","",VLOOKUP(CC67,ProgramIterations!$D:$E,2,FALSE))</f>
        <v>4</v>
      </c>
      <c r="CE67" s="23"/>
      <c r="CF67" s="24" t="str">
        <f>IF(CE67="","",VLOOKUP(CE67,ProgramIterations!$D:$E,2,FALSE))</f>
        <v/>
      </c>
      <c r="CG67" s="23">
        <v>2014</v>
      </c>
      <c r="CH67" s="24">
        <f>IF(CG67="","",VLOOKUP(CG67,ProgramIterations!$D:$E,2,FALSE))</f>
        <v>4</v>
      </c>
      <c r="CI67" s="23"/>
      <c r="CJ67" s="24" t="str">
        <f>IF(CI67="","",VLOOKUP(CI67,ProgramIterations!$D:$E,2,FALSE))</f>
        <v/>
      </c>
      <c r="CK67" s="23"/>
      <c r="CL67" s="24" t="str">
        <f>IF(CK67="","",VLOOKUP(CK67,ProgramIterations!$D:$E,2,FALSE))</f>
        <v/>
      </c>
      <c r="CM67" s="23"/>
      <c r="CN67" s="24" t="str">
        <f>IF(CM67="","",VLOOKUP(CM67,ProgramIterations!$D:$E,2,FALSE))</f>
        <v/>
      </c>
      <c r="CO67" s="23"/>
      <c r="CP67" s="24" t="str">
        <f>IF(CO67="","",VLOOKUP(CO67,ProgramIterations!$D:$E,2,FALSE))</f>
        <v/>
      </c>
      <c r="CQ67" s="23"/>
      <c r="CR67" s="24" t="str">
        <f>IF(CQ67="","",VLOOKUP(CQ67,ProgramIterations!$D:$E,2,FALSE))</f>
        <v/>
      </c>
      <c r="CS67" s="23"/>
      <c r="CT67" s="24" t="str">
        <f>IF(CS67="","",VLOOKUP(CS67,ProgramIterations!$D:$E,2,FALSE))</f>
        <v/>
      </c>
      <c r="CU67" s="23"/>
      <c r="CV67" s="24" t="str">
        <f>IF(CU67="","",VLOOKUP(CU67,ProgramIterations!$D:$E,2,FALSE))</f>
        <v/>
      </c>
      <c r="CW67" s="23"/>
      <c r="CX67" s="24" t="str">
        <f>IF(CW67="","",VLOOKUP(CW67,ProgramIterations!$D:$E,2,FALSE))</f>
        <v/>
      </c>
      <c r="CY67" s="23"/>
      <c r="CZ67" s="24" t="str">
        <f>IF(CY67="","",VLOOKUP(CY67,ProgramIterations!$D:$E,2,FALSE))</f>
        <v/>
      </c>
      <c r="DA67" s="23"/>
      <c r="DB67" s="24" t="str">
        <f>IF(DA67="","",VLOOKUP(DA67,ProgramIterations!$D:$E,2,FALSE))</f>
        <v/>
      </c>
      <c r="DC67" s="23"/>
      <c r="DD67" s="25" t="str">
        <f>IF(DC67="","",VLOOKUP(DC67,ProgramIterations!$D:$E,2,FALSE))</f>
        <v/>
      </c>
      <c r="DE67" s="64" t="str">
        <f>CONCATENATE("ALTER TABLE dbo.",LEFT(C67,FIND(".",C67)-1)," ADD ",RIGHT(C67,LEN(C67)-FIND(".",C67))," ",VLOOKUP(M67,DataTypes!$A$2:$F$12,6),IF(VLOOKUP(M67,DataTypes!$A$2:$F$12,3)=1,CONCATENATE("(",N67,",",O67,")"),"")," NULL")</f>
        <v>ALTER TABLE dbo.ChampMetricVisitInformation ADD GradientProfileFilteredMean decimal(10,2) NULL</v>
      </c>
      <c r="DF67" s="56" t="e">
        <f>IF(A67 = "","",#REF! &amp; " SELECT MetricCalcTypeID = "&amp;A67&amp;", EngineID = "&amp;B67&amp;", Name='"&amp;C67&amp;"', DisplayGroupID = "&amp;D67&amp;", DisplayName='"&amp;E67&amp;"', DisplayNameShort = '"&amp;F67&amp;"', PropertyName = '"&amp;G67&amp;"', MethodID = "&amp;IF(H67="","NULL",H67)&amp; ", CalcGroupId = "&amp;IF(I67="","NULL",I67)&amp;", CalcGroupListItemID = " &amp;IF(K67="","NULL",K67)&amp;", Description = "&amp;IF(L67&lt;&gt;"NULL","'"&amp;SUBSTITUTE(L67,"'","''")&amp;"'","NULL")&amp;", DataTypeID = "&amp;M67&amp;",Precision = "&amp;N67&amp;", Scale = "&amp;O67&amp;", Length="&amp;P67&amp;", UOMID = "&amp;Q67&amp;", GlossaryTermID = "&amp;V67&amp;", DisplayOrderID = "&amp;W67&amp;", DomainValueListID = "&amp;AB67&amp;", WidthPixels = "&amp;AC67&amp;", IsDisplayable = "&amp;AD67&amp;", ShowGraphForWatershed= "&amp;AE67&amp;",ShowGraphForProgram="&amp;AF67&amp;",ShowGraphForVisit="&amp;AG67&amp;",IsPrivateInformation="&amp;AM67&amp;", IsCalculated="&amp;AN67&amp;",IsInternal="&amp;AO67&amp;", ExpectedValueMin = "&amp;IF(R67&lt;&gt;"",R67,"NULL")&amp;",  ExpectedValueMax = "&amp;IF(S67&lt;&gt;"",S67,"NULL")&amp;",  AcceptedValueMin = "&amp;IF(T67&lt;&gt;"",T67,"NULL")&amp;",   AcceptedValueMax  = "&amp;IF(U67&lt;&gt;"",U67,"NULL")&amp;", GraphAllowX="&amp;AH67&amp;", GraphAllowY="&amp;AI67&amp;", GraphAllowZ="&amp;AJ67&amp;", MapAllowSize="&amp;AK67&amp;", MapAllowColor = "&amp;AL67&amp;", RbtXpath = "&amp;IF(AP67&lt;&gt;"", "'"&amp;AP67&amp;"'", "NULL")&amp;", RbtIsRequired = "&amp;IF(AP67&lt;&gt;"", AQ67, "NULL")&amp;", MRMetric = "&amp;AR67&amp;
", Protocol1_ID = "&amp;IF(AS67="","NULL",#REF!)&amp;", Protocol1_IterationIDStart = "&amp;IF(AS67="","NULL",AT67)&amp;", Protocol1_IterationIDEnd = "&amp;IF(AU67="","NULL",AV67)&amp;
", Protocol2_ID = "&amp;IF(AW67="","NULL",#REF!)&amp;", Protocol2_IterationIDStart = "&amp;IF(AW67="","NULL",AX67)&amp;", Protocol2_IterationIDEnd = "&amp;IF(AY67="","NULL",AZ67)&amp;
", Protocol3_ID = "&amp;IF(BA67="","NULL",#REF!)&amp;", Protocol3_IterationIDStart = "&amp;IF(BA67="","NULL",BB67)&amp;", Protocol3_IterationIDEnd = "&amp;IF(BC67="","NULL",BD67)&amp;
", Protocol4_ID = "&amp;IF(BE67="","NULL",#REF!)&amp;", Protocol4_IterationIDStart = "&amp;IF(BE67="","NULL",BF67)&amp;", Protocol4_IterationIDEnd = "&amp;IF(BG67="","NULL",BH67)&amp;
", Protocol5_ID = "&amp;IF(BI67="","NULL",#REF!)&amp;", Protocol5_IterationIDStart = "&amp;IF(BI67="","NULL",BJ67)&amp;", Protocol5_IterationIDEnd = "&amp;IF(BK67="","NULL",BL67)&amp;
", Protocol6_ID = "&amp;IF(BM67="","NULL",#REF!)&amp;", Protocol6_IterationIDStart = "&amp;IF(BM67="","NULL",BN67)&amp;", Protocol6_IterationIDEnd = "&amp;IF(BO67="","NULL",BP67)&amp;
", Protocol7_ID = "&amp;IF(BQ67="","NULL",#REF!)&amp;", Protocol7_IterationIDStart = "&amp;IF(BQ67="","NULL",BR67)&amp;", Protocol7_IterationIDEnd = "&amp;IF(BS67="","NULL",BT67)&amp;
", Protocol8_ID = "&amp;IF(BU67="","NULL",#REF!)&amp;", Protocol8_IterationIDStart = "&amp;IF(BU67="","NULL",BV67)&amp;", Protocol8_IterationIDEnd = "&amp;IF(BW67="","NULL",BX67)&amp;
", Protocol9_ID = "&amp;IF(BY67="","NULL",#REF!)&amp;", Protocol9_IterationIDStart = "&amp;IF(BY67="","NULL",BZ67)&amp;", Protocol9_IterationIDEnd = "&amp;IF(CA67="","NULL",CB67)&amp;
", Protocol10_ID = "&amp;IF(CC67="","NULL",#REF!)&amp;", Protocol10_IterationIDStart = "&amp;IF(CC67="","NULL",CD67)&amp;", Protocol10_IterationIDEnd = "&amp;IF(CE67="","NULL",CF67)&amp;
", Protocol11_ID = "&amp;IF(CG67="","NULL",#REF!)&amp;", Protocol11_IterationIDStart = "&amp;IF(CG67="","NULL",CH67)&amp;", Protocol11_IterationIDEnd = "&amp;IF(CI67="","NULL",CJ67)&amp;
", Protocol12_ID = "&amp;IF(CK67="","NULL",#REF!)&amp;", Protocol12_IterationIDStart = "&amp;IF(CK67="","NULL",CL67)&amp;", Protocol12_IterationIDEnd = "&amp;IF(CM67="","NULL",CN67)&amp;
", Protocol13_ID = "&amp;IF(CO67="","NULL",#REF!)&amp;", Protocol13_IterationIDStart = "&amp;IF(CO67="","NULL",CP67)&amp;", Protocol13_IterationIDEnd = "&amp;IF(CQ67="","NULL",CR67)&amp;
", Protocol14_ID = "&amp;IF(CS67="","NULL",#REF!)&amp;", Protocol14_IterationIDStart = "&amp;IF(CS67="","NULL",CT67)&amp;", Protocol14_IterationIDEnd = "&amp;IF(CU67="","NULL",CV67)&amp;
", Protocol15_ID = "&amp;IF(CW67="","NULL",#REF!)&amp;", Protocol15_IterationIDStart = "&amp;IF(CW67="","NULL",CX67)&amp;", Protocol15_IterationIDEnd = "&amp;IF(CY67="","NULL",CZ67)&amp;
", Protocol16_ID = "&amp;IF(DA67="","NULL",#REF!)&amp;", Protocol16_IterationIDStart = "&amp;IF(DA67="","NULL",DB67)&amp;", Protocol16_IterationIDEnd = "&amp;IF(DC67="","NULL",DD67))</f>
        <v>#REF!</v>
      </c>
    </row>
    <row r="68" spans="1:110" hidden="1" x14ac:dyDescent="0.4">
      <c r="A68" s="38">
        <v>65</v>
      </c>
      <c r="B68" s="18">
        <v>1</v>
      </c>
      <c r="C68" s="34" t="s">
        <v>266</v>
      </c>
      <c r="D68" s="18">
        <v>1</v>
      </c>
      <c r="E68" s="74" t="s">
        <v>832</v>
      </c>
      <c r="F68" s="9" t="s">
        <v>833</v>
      </c>
      <c r="G68" s="37" t="s">
        <v>288</v>
      </c>
      <c r="I68" s="44"/>
      <c r="J68" s="47" t="str">
        <f>IF(I68="","",VLOOKUP(I68,MetricCalcGroups!A:D,3, FALSE))</f>
        <v/>
      </c>
      <c r="L68" s="9" t="s">
        <v>78</v>
      </c>
      <c r="M68" s="18">
        <v>3</v>
      </c>
      <c r="N68" s="18">
        <v>10</v>
      </c>
      <c r="O68" s="18">
        <v>2</v>
      </c>
      <c r="P68" s="18" t="s">
        <v>78</v>
      </c>
      <c r="Q68" s="18">
        <v>8</v>
      </c>
      <c r="R68" s="75"/>
      <c r="S68" s="75"/>
      <c r="V68" s="78" t="s">
        <v>78</v>
      </c>
      <c r="W68" s="18">
        <v>570</v>
      </c>
      <c r="X68" s="15">
        <v>2011</v>
      </c>
      <c r="Y68" s="16">
        <f>IF(X68&lt;&gt;"",VLOOKUP(X68,ProgramIterations!D:E,2,FALSE),"NULL")</f>
        <v>1</v>
      </c>
      <c r="Z68" s="15"/>
      <c r="AA68" s="16" t="str">
        <f>IF(Z68&lt;&gt;"",VLOOKUP(Z68,ProgramIterations!D:E,2,FALSE),"NULL")</f>
        <v>NULL</v>
      </c>
      <c r="AB68" s="9" t="s">
        <v>78</v>
      </c>
      <c r="AC68" s="9">
        <v>75</v>
      </c>
      <c r="AD68" s="36">
        <v>0</v>
      </c>
      <c r="AE68" s="9">
        <v>1</v>
      </c>
      <c r="AF68" s="9">
        <v>1</v>
      </c>
      <c r="AG68" s="9">
        <v>0</v>
      </c>
      <c r="AH68" s="52">
        <v>0</v>
      </c>
      <c r="AI68" s="17">
        <f t="shared" si="7"/>
        <v>0</v>
      </c>
      <c r="AJ68" s="18">
        <v>0</v>
      </c>
      <c r="AK68" s="17">
        <f t="shared" si="5"/>
        <v>0</v>
      </c>
      <c r="AL68" s="17">
        <f t="shared" si="6"/>
        <v>0</v>
      </c>
      <c r="AM68" s="18">
        <v>0</v>
      </c>
      <c r="AN68" s="18">
        <v>0</v>
      </c>
      <c r="AO68" s="37">
        <v>0</v>
      </c>
      <c r="AP68" s="40"/>
      <c r="AQ68" s="37">
        <v>0</v>
      </c>
      <c r="AR68" s="49">
        <v>0</v>
      </c>
      <c r="AS68" s="23">
        <v>2011</v>
      </c>
      <c r="AT68" s="24">
        <f>IF(AS68="","",VLOOKUP(AS68,ProgramIterations!$D:$E,2,FALSE))</f>
        <v>1</v>
      </c>
      <c r="AU68" s="23"/>
      <c r="AV68" s="24" t="str">
        <f>IF(AU68="","",VLOOKUP(AU68,ProgramIterations!$D:$E,2,FALSE))</f>
        <v/>
      </c>
      <c r="AW68" s="23">
        <v>2012</v>
      </c>
      <c r="AX68" s="24">
        <f>IF(AW68="","",VLOOKUP(AW68,ProgramIterations!$D:$E,2,FALSE))</f>
        <v>2</v>
      </c>
      <c r="AY68" s="23"/>
      <c r="AZ68" s="24" t="str">
        <f>IF(AY68="","",VLOOKUP(AY68,ProgramIterations!$D:$E,2,FALSE))</f>
        <v/>
      </c>
      <c r="BA68" s="23">
        <v>2013</v>
      </c>
      <c r="BB68" s="24">
        <f>IF(BA68="","",VLOOKUP(BA68,ProgramIterations!$D:$E,2,FALSE))</f>
        <v>3</v>
      </c>
      <c r="BC68" s="23"/>
      <c r="BD68" s="24" t="str">
        <f>IF(BC68="","",VLOOKUP(BC68,ProgramIterations!$D:$E,2,FALSE))</f>
        <v/>
      </c>
      <c r="BE68" s="23">
        <v>2014</v>
      </c>
      <c r="BF68" s="24">
        <f>IF(BE68="","",VLOOKUP(BE68,ProgramIterations!$D:$E,2,FALSE))</f>
        <v>4</v>
      </c>
      <c r="BG68" s="23"/>
      <c r="BH68" s="24" t="str">
        <f>IF(BG68="","",VLOOKUP(BG68,ProgramIterations!$D:$E,2,FALSE))</f>
        <v/>
      </c>
      <c r="BI68" s="23">
        <v>2014</v>
      </c>
      <c r="BJ68" s="24">
        <f>IF(BI68="","",VLOOKUP(BI68,ProgramIterations!$D:$E,2,FALSE))</f>
        <v>4</v>
      </c>
      <c r="BK68" s="23"/>
      <c r="BL68" s="24" t="str">
        <f>IF(BK68="","",VLOOKUP(BK68,ProgramIterations!$D:$E,2,FALSE))</f>
        <v/>
      </c>
      <c r="BM68" s="23"/>
      <c r="BN68" s="24" t="str">
        <f>IF(BM68="","",VLOOKUP(BM68,ProgramIterations!$D:$E,2,FALSE))</f>
        <v/>
      </c>
      <c r="BO68" s="23"/>
      <c r="BP68" s="24" t="str">
        <f>IF(BO68="","",VLOOKUP(BO68,ProgramIterations!$D:$E,2,FALSE))</f>
        <v/>
      </c>
      <c r="BQ68" s="23"/>
      <c r="BR68" s="24" t="str">
        <f>IF(BQ68="","",VLOOKUP(BQ68,ProgramIterations!$D:$E,2,FALSE))</f>
        <v/>
      </c>
      <c r="BS68" s="23"/>
      <c r="BT68" s="24" t="str">
        <f>IF(BS68="","",VLOOKUP(BS68,ProgramIterations!$D:$E,2,FALSE))</f>
        <v/>
      </c>
      <c r="BU68" s="23"/>
      <c r="BV68" s="24" t="str">
        <f>IF(BU68="","",VLOOKUP(BU68,ProgramIterations!$D:$E,2,FALSE))</f>
        <v/>
      </c>
      <c r="BW68" s="23"/>
      <c r="BX68" s="24" t="str">
        <f>IF(BW68="","",VLOOKUP(BW68,ProgramIterations!$D:$E,2,FALSE))</f>
        <v/>
      </c>
      <c r="BY68" s="23">
        <v>2014</v>
      </c>
      <c r="BZ68" s="24">
        <f>IF(BY68="","",VLOOKUP(BY68,ProgramIterations!$D:$E,2,FALSE))</f>
        <v>4</v>
      </c>
      <c r="CA68" s="23"/>
      <c r="CB68" s="24" t="str">
        <f>IF(CA68="","",VLOOKUP(CA68,ProgramIterations!$D:$E,2,FALSE))</f>
        <v/>
      </c>
      <c r="CC68" s="23">
        <v>2014</v>
      </c>
      <c r="CD68" s="24">
        <f>IF(CC68="","",VLOOKUP(CC68,ProgramIterations!$D:$E,2,FALSE))</f>
        <v>4</v>
      </c>
      <c r="CE68" s="23"/>
      <c r="CF68" s="24" t="str">
        <f>IF(CE68="","",VLOOKUP(CE68,ProgramIterations!$D:$E,2,FALSE))</f>
        <v/>
      </c>
      <c r="CG68" s="23">
        <v>2014</v>
      </c>
      <c r="CH68" s="24">
        <f>IF(CG68="","",VLOOKUP(CG68,ProgramIterations!$D:$E,2,FALSE))</f>
        <v>4</v>
      </c>
      <c r="CI68" s="23"/>
      <c r="CJ68" s="24" t="str">
        <f>IF(CI68="","",VLOOKUP(CI68,ProgramIterations!$D:$E,2,FALSE))</f>
        <v/>
      </c>
      <c r="CK68" s="23"/>
      <c r="CL68" s="24" t="str">
        <f>IF(CK68="","",VLOOKUP(CK68,ProgramIterations!$D:$E,2,FALSE))</f>
        <v/>
      </c>
      <c r="CM68" s="23"/>
      <c r="CN68" s="24" t="str">
        <f>IF(CM68="","",VLOOKUP(CM68,ProgramIterations!$D:$E,2,FALSE))</f>
        <v/>
      </c>
      <c r="CO68" s="23"/>
      <c r="CP68" s="24" t="str">
        <f>IF(CO68="","",VLOOKUP(CO68,ProgramIterations!$D:$E,2,FALSE))</f>
        <v/>
      </c>
      <c r="CQ68" s="23"/>
      <c r="CR68" s="24" t="str">
        <f>IF(CQ68="","",VLOOKUP(CQ68,ProgramIterations!$D:$E,2,FALSE))</f>
        <v/>
      </c>
      <c r="CS68" s="23"/>
      <c r="CT68" s="24" t="str">
        <f>IF(CS68="","",VLOOKUP(CS68,ProgramIterations!$D:$E,2,FALSE))</f>
        <v/>
      </c>
      <c r="CU68" s="23"/>
      <c r="CV68" s="24" t="str">
        <f>IF(CU68="","",VLOOKUP(CU68,ProgramIterations!$D:$E,2,FALSE))</f>
        <v/>
      </c>
      <c r="CW68" s="23"/>
      <c r="CX68" s="24" t="str">
        <f>IF(CW68="","",VLOOKUP(CW68,ProgramIterations!$D:$E,2,FALSE))</f>
        <v/>
      </c>
      <c r="CY68" s="23"/>
      <c r="CZ68" s="24" t="str">
        <f>IF(CY68="","",VLOOKUP(CY68,ProgramIterations!$D:$E,2,FALSE))</f>
        <v/>
      </c>
      <c r="DA68" s="23"/>
      <c r="DB68" s="24" t="str">
        <f>IF(DA68="","",VLOOKUP(DA68,ProgramIterations!$D:$E,2,FALSE))</f>
        <v/>
      </c>
      <c r="DC68" s="23"/>
      <c r="DD68" s="25" t="str">
        <f>IF(DC68="","",VLOOKUP(DC68,ProgramIterations!$D:$E,2,FALSE))</f>
        <v/>
      </c>
      <c r="DE68" s="64" t="str">
        <f>CONCATENATE("ALTER TABLE dbo.",LEFT(C68,FIND(".",C68)-1)," ADD ",RIGHT(C68,LEN(C68)-FIND(".",C68))," ",VLOOKUP(M68,DataTypes!$A$2:$F$12,6),IF(VLOOKUP(M68,DataTypes!$A$2:$F$12,3)=1,CONCATENATE("(",N68,",",O68,")"),"")," NULL")</f>
        <v>ALTER TABLE dbo.ChampMetricVisitInformation ADD GradientProfileFilteredStdDev decimal(10,2) NULL</v>
      </c>
      <c r="DF68" s="56" t="e">
        <f>IF(A68 = "","",#REF! &amp; " SELECT MetricCalcTypeID = "&amp;A68&amp;", EngineID = "&amp;B68&amp;", Name='"&amp;C68&amp;"', DisplayGroupID = "&amp;D68&amp;", DisplayName='"&amp;E68&amp;"', DisplayNameShort = '"&amp;F68&amp;"', PropertyName = '"&amp;G68&amp;"', MethodID = "&amp;IF(H68="","NULL",H68)&amp; ", CalcGroupId = "&amp;IF(I68="","NULL",I68)&amp;", CalcGroupListItemID = " &amp;IF(K68="","NULL",K68)&amp;", Description = "&amp;IF(L68&lt;&gt;"NULL","'"&amp;SUBSTITUTE(L68,"'","''")&amp;"'","NULL")&amp;", DataTypeID = "&amp;M68&amp;",Precision = "&amp;N68&amp;", Scale = "&amp;O68&amp;", Length="&amp;P68&amp;", UOMID = "&amp;Q68&amp;", GlossaryTermID = "&amp;V68&amp;", DisplayOrderID = "&amp;W68&amp;", DomainValueListID = "&amp;AB68&amp;", WidthPixels = "&amp;AC68&amp;", IsDisplayable = "&amp;AD68&amp;", ShowGraphForWatershed= "&amp;AE68&amp;",ShowGraphForProgram="&amp;AF68&amp;",ShowGraphForVisit="&amp;AG68&amp;",IsPrivateInformation="&amp;AM68&amp;", IsCalculated="&amp;AN68&amp;",IsInternal="&amp;AO68&amp;", ExpectedValueMin = "&amp;IF(R68&lt;&gt;"",R68,"NULL")&amp;",  ExpectedValueMax = "&amp;IF(S68&lt;&gt;"",S68,"NULL")&amp;",  AcceptedValueMin = "&amp;IF(T68&lt;&gt;"",T68,"NULL")&amp;",   AcceptedValueMax  = "&amp;IF(U68&lt;&gt;"",U68,"NULL")&amp;", GraphAllowX="&amp;AH68&amp;", GraphAllowY="&amp;AI68&amp;", GraphAllowZ="&amp;AJ68&amp;", MapAllowSize="&amp;AK68&amp;", MapAllowColor = "&amp;AL68&amp;", RbtXpath = "&amp;IF(AP68&lt;&gt;"", "'"&amp;AP68&amp;"'", "NULL")&amp;", RbtIsRequired = "&amp;IF(AP68&lt;&gt;"", AQ68, "NULL")&amp;", MRMetric = "&amp;AR68&amp;
", Protocol1_ID = "&amp;IF(AS68="","NULL",#REF!)&amp;", Protocol1_IterationIDStart = "&amp;IF(AS68="","NULL",AT68)&amp;", Protocol1_IterationIDEnd = "&amp;IF(AU68="","NULL",AV68)&amp;
", Protocol2_ID = "&amp;IF(AW68="","NULL",#REF!)&amp;", Protocol2_IterationIDStart = "&amp;IF(AW68="","NULL",AX68)&amp;", Protocol2_IterationIDEnd = "&amp;IF(AY68="","NULL",AZ68)&amp;
", Protocol3_ID = "&amp;IF(BA68="","NULL",#REF!)&amp;", Protocol3_IterationIDStart = "&amp;IF(BA68="","NULL",BB68)&amp;", Protocol3_IterationIDEnd = "&amp;IF(BC68="","NULL",BD68)&amp;
", Protocol4_ID = "&amp;IF(BE68="","NULL",#REF!)&amp;", Protocol4_IterationIDStart = "&amp;IF(BE68="","NULL",BF68)&amp;", Protocol4_IterationIDEnd = "&amp;IF(BG68="","NULL",BH68)&amp;
", Protocol5_ID = "&amp;IF(BI68="","NULL",#REF!)&amp;", Protocol5_IterationIDStart = "&amp;IF(BI68="","NULL",BJ68)&amp;", Protocol5_IterationIDEnd = "&amp;IF(BK68="","NULL",BL68)&amp;
", Protocol6_ID = "&amp;IF(BM68="","NULL",#REF!)&amp;", Protocol6_IterationIDStart = "&amp;IF(BM68="","NULL",BN68)&amp;", Protocol6_IterationIDEnd = "&amp;IF(BO68="","NULL",BP68)&amp;
", Protocol7_ID = "&amp;IF(BQ68="","NULL",#REF!)&amp;", Protocol7_IterationIDStart = "&amp;IF(BQ68="","NULL",BR68)&amp;", Protocol7_IterationIDEnd = "&amp;IF(BS68="","NULL",BT68)&amp;
", Protocol8_ID = "&amp;IF(BU68="","NULL",#REF!)&amp;", Protocol8_IterationIDStart = "&amp;IF(BU68="","NULL",BV68)&amp;", Protocol8_IterationIDEnd = "&amp;IF(BW68="","NULL",BX68)&amp;
", Protocol9_ID = "&amp;IF(BY68="","NULL",#REF!)&amp;", Protocol9_IterationIDStart = "&amp;IF(BY68="","NULL",BZ68)&amp;", Protocol9_IterationIDEnd = "&amp;IF(CA68="","NULL",CB68)&amp;
", Protocol10_ID = "&amp;IF(CC68="","NULL",#REF!)&amp;", Protocol10_IterationIDStart = "&amp;IF(CC68="","NULL",CD68)&amp;", Protocol10_IterationIDEnd = "&amp;IF(CE68="","NULL",CF68)&amp;
", Protocol11_ID = "&amp;IF(CG68="","NULL",#REF!)&amp;", Protocol11_IterationIDStart = "&amp;IF(CG68="","NULL",CH68)&amp;", Protocol11_IterationIDEnd = "&amp;IF(CI68="","NULL",CJ68)&amp;
", Protocol12_ID = "&amp;IF(CK68="","NULL",#REF!)&amp;", Protocol12_IterationIDStart = "&amp;IF(CK68="","NULL",CL68)&amp;", Protocol12_IterationIDEnd = "&amp;IF(CM68="","NULL",CN68)&amp;
", Protocol13_ID = "&amp;IF(CO68="","NULL",#REF!)&amp;", Protocol13_IterationIDStart = "&amp;IF(CO68="","NULL",CP68)&amp;", Protocol13_IterationIDEnd = "&amp;IF(CQ68="","NULL",CR68)&amp;
", Protocol14_ID = "&amp;IF(CS68="","NULL",#REF!)&amp;", Protocol14_IterationIDStart = "&amp;IF(CS68="","NULL",CT68)&amp;", Protocol14_IterationIDEnd = "&amp;IF(CU68="","NULL",CV68)&amp;
", Protocol15_ID = "&amp;IF(CW68="","NULL",#REF!)&amp;", Protocol15_IterationIDStart = "&amp;IF(CW68="","NULL",CX68)&amp;", Protocol15_IterationIDEnd = "&amp;IF(CY68="","NULL",CZ68)&amp;
", Protocol16_ID = "&amp;IF(DA68="","NULL",#REF!)&amp;", Protocol16_IterationIDStart = "&amp;IF(DA68="","NULL",DB68)&amp;", Protocol16_IterationIDEnd = "&amp;IF(DC68="","NULL",DD68))</f>
        <v>#REF!</v>
      </c>
    </row>
    <row r="69" spans="1:110" hidden="1" x14ac:dyDescent="0.4">
      <c r="A69" s="38">
        <v>350</v>
      </c>
      <c r="B69" s="18">
        <v>1</v>
      </c>
      <c r="C69" s="34" t="s">
        <v>386</v>
      </c>
      <c r="D69" s="18">
        <v>1</v>
      </c>
      <c r="E69" s="74" t="s">
        <v>385</v>
      </c>
      <c r="F69" s="9" t="s">
        <v>1009</v>
      </c>
      <c r="G69" s="37" t="s">
        <v>387</v>
      </c>
      <c r="I69" s="44"/>
      <c r="J69" s="47" t="str">
        <f>IF(I69="","",VLOOKUP(I69,MetricCalcGroups!A:D,3, FALSE))</f>
        <v/>
      </c>
      <c r="L69" s="9" t="s">
        <v>78</v>
      </c>
      <c r="M69" s="18">
        <v>3</v>
      </c>
      <c r="N69" s="18">
        <v>12</v>
      </c>
      <c r="O69" s="18">
        <v>4</v>
      </c>
      <c r="P69" s="18" t="s">
        <v>78</v>
      </c>
      <c r="Q69" s="18">
        <v>19</v>
      </c>
      <c r="R69" s="75">
        <v>0</v>
      </c>
      <c r="S69" s="75">
        <v>1</v>
      </c>
      <c r="V69" s="78" t="s">
        <v>78</v>
      </c>
      <c r="W69" s="18">
        <v>580</v>
      </c>
      <c r="X69" s="15">
        <v>2011</v>
      </c>
      <c r="Y69" s="16">
        <f>IF(X69&lt;&gt;"",VLOOKUP(X69,ProgramIterations!D:E,2,FALSE),"NULL")</f>
        <v>1</v>
      </c>
      <c r="Z69" s="15"/>
      <c r="AA69" s="16" t="str">
        <f>IF(Z69&lt;&gt;"",VLOOKUP(Z69,ProgramIterations!D:E,2,FALSE),"NULL")</f>
        <v>NULL</v>
      </c>
      <c r="AB69" s="9" t="s">
        <v>78</v>
      </c>
      <c r="AC69" s="9">
        <v>75</v>
      </c>
      <c r="AD69" s="36">
        <v>0</v>
      </c>
      <c r="AE69" s="9">
        <v>1</v>
      </c>
      <c r="AF69" s="9">
        <v>1</v>
      </c>
      <c r="AG69" s="49">
        <v>0</v>
      </c>
      <c r="AH69" s="52">
        <v>0</v>
      </c>
      <c r="AI69" s="17">
        <f t="shared" si="7"/>
        <v>0</v>
      </c>
      <c r="AJ69" s="18">
        <v>0</v>
      </c>
      <c r="AK69" s="17">
        <f t="shared" si="5"/>
        <v>0</v>
      </c>
      <c r="AL69" s="17">
        <f t="shared" si="6"/>
        <v>0</v>
      </c>
      <c r="AM69" s="18">
        <v>0</v>
      </c>
      <c r="AN69" s="18">
        <v>0</v>
      </c>
      <c r="AO69" s="37">
        <v>0</v>
      </c>
      <c r="AP69" s="80"/>
      <c r="AQ69" s="37">
        <v>0</v>
      </c>
      <c r="AR69" s="49">
        <v>0</v>
      </c>
      <c r="AS69" s="23">
        <v>2011</v>
      </c>
      <c r="AT69" s="24">
        <f>IF(AS69="","",VLOOKUP(AS69,ProgramIterations!$D:$E,2,FALSE))</f>
        <v>1</v>
      </c>
      <c r="AU69" s="23"/>
      <c r="AV69" s="24" t="str">
        <f>IF(AU69="","",VLOOKUP(AU69,ProgramIterations!$D:$E,2,FALSE))</f>
        <v/>
      </c>
      <c r="AW69" s="23">
        <v>2012</v>
      </c>
      <c r="AX69" s="24">
        <f>IF(AW69="","",VLOOKUP(AW69,ProgramIterations!$D:$E,2,FALSE))</f>
        <v>2</v>
      </c>
      <c r="AY69" s="23"/>
      <c r="AZ69" s="24" t="str">
        <f>IF(AY69="","",VLOOKUP(AY69,ProgramIterations!$D:$E,2,FALSE))</f>
        <v/>
      </c>
      <c r="BA69" s="23">
        <v>2013</v>
      </c>
      <c r="BB69" s="24">
        <f>IF(BA69="","",VLOOKUP(BA69,ProgramIterations!$D:$E,2,FALSE))</f>
        <v>3</v>
      </c>
      <c r="BC69" s="23"/>
      <c r="BD69" s="24" t="str">
        <f>IF(BC69="","",VLOOKUP(BC69,ProgramIterations!$D:$E,2,FALSE))</f>
        <v/>
      </c>
      <c r="BE69" s="23">
        <v>2014</v>
      </c>
      <c r="BF69" s="24">
        <f>IF(BE69="","",VLOOKUP(BE69,ProgramIterations!$D:$E,2,FALSE))</f>
        <v>4</v>
      </c>
      <c r="BG69" s="23"/>
      <c r="BH69" s="24" t="str">
        <f>IF(BG69="","",VLOOKUP(BG69,ProgramIterations!$D:$E,2,FALSE))</f>
        <v/>
      </c>
      <c r="BI69" s="23">
        <v>2014</v>
      </c>
      <c r="BJ69" s="24">
        <f>IF(BI69="","",VLOOKUP(BI69,ProgramIterations!$D:$E,2,FALSE))</f>
        <v>4</v>
      </c>
      <c r="BK69" s="23"/>
      <c r="BL69" s="24" t="str">
        <f>IF(BK69="","",VLOOKUP(BK69,ProgramIterations!$D:$E,2,FALSE))</f>
        <v/>
      </c>
      <c r="BM69" s="23"/>
      <c r="BN69" s="24" t="str">
        <f>IF(BM69="","",VLOOKUP(BM69,ProgramIterations!$D:$E,2,FALSE))</f>
        <v/>
      </c>
      <c r="BO69" s="23"/>
      <c r="BP69" s="24" t="str">
        <f>IF(BO69="","",VLOOKUP(BO69,ProgramIterations!$D:$E,2,FALSE))</f>
        <v/>
      </c>
      <c r="BQ69" s="23"/>
      <c r="BR69" s="24" t="str">
        <f>IF(BQ69="","",VLOOKUP(BQ69,ProgramIterations!$D:$E,2,FALSE))</f>
        <v/>
      </c>
      <c r="BS69" s="23"/>
      <c r="BT69" s="24" t="str">
        <f>IF(BS69="","",VLOOKUP(BS69,ProgramIterations!$D:$E,2,FALSE))</f>
        <v/>
      </c>
      <c r="BU69" s="23"/>
      <c r="BV69" s="24" t="str">
        <f>IF(BU69="","",VLOOKUP(BU69,ProgramIterations!$D:$E,2,FALSE))</f>
        <v/>
      </c>
      <c r="BW69" s="23"/>
      <c r="BX69" s="24" t="str">
        <f>IF(BW69="","",VLOOKUP(BW69,ProgramIterations!$D:$E,2,FALSE))</f>
        <v/>
      </c>
      <c r="BY69" s="23">
        <v>2014</v>
      </c>
      <c r="BZ69" s="24">
        <f>IF(BY69="","",VLOOKUP(BY69,ProgramIterations!$D:$E,2,FALSE))</f>
        <v>4</v>
      </c>
      <c r="CA69" s="23"/>
      <c r="CB69" s="24" t="str">
        <f>IF(CA69="","",VLOOKUP(CA69,ProgramIterations!$D:$E,2,FALSE))</f>
        <v/>
      </c>
      <c r="CC69" s="23">
        <v>2014</v>
      </c>
      <c r="CD69" s="24">
        <f>IF(CC69="","",VLOOKUP(CC69,ProgramIterations!$D:$E,2,FALSE))</f>
        <v>4</v>
      </c>
      <c r="CE69" s="23"/>
      <c r="CF69" s="24" t="str">
        <f>IF(CE69="","",VLOOKUP(CE69,ProgramIterations!$D:$E,2,FALSE))</f>
        <v/>
      </c>
      <c r="CG69" s="23">
        <v>2014</v>
      </c>
      <c r="CH69" s="24">
        <f>IF(CG69="","",VLOOKUP(CG69,ProgramIterations!$D:$E,2,FALSE))</f>
        <v>4</v>
      </c>
      <c r="CI69" s="23"/>
      <c r="CJ69" s="24" t="str">
        <f>IF(CI69="","",VLOOKUP(CI69,ProgramIterations!$D:$E,2,FALSE))</f>
        <v/>
      </c>
      <c r="CK69" s="23"/>
      <c r="CL69" s="24" t="str">
        <f>IF(CK69="","",VLOOKUP(CK69,ProgramIterations!$D:$E,2,FALSE))</f>
        <v/>
      </c>
      <c r="CM69" s="23"/>
      <c r="CN69" s="24" t="str">
        <f>IF(CM69="","",VLOOKUP(CM69,ProgramIterations!$D:$E,2,FALSE))</f>
        <v/>
      </c>
      <c r="CO69" s="23"/>
      <c r="CP69" s="24" t="str">
        <f>IF(CO69="","",VLOOKUP(CO69,ProgramIterations!$D:$E,2,FALSE))</f>
        <v/>
      </c>
      <c r="CQ69" s="23"/>
      <c r="CR69" s="24" t="str">
        <f>IF(CQ69="","",VLOOKUP(CQ69,ProgramIterations!$D:$E,2,FALSE))</f>
        <v/>
      </c>
      <c r="CS69" s="23"/>
      <c r="CT69" s="24" t="str">
        <f>IF(CS69="","",VLOOKUP(CS69,ProgramIterations!$D:$E,2,FALSE))</f>
        <v/>
      </c>
      <c r="CU69" s="23"/>
      <c r="CV69" s="24" t="str">
        <f>IF(CU69="","",VLOOKUP(CU69,ProgramIterations!$D:$E,2,FALSE))</f>
        <v/>
      </c>
      <c r="CW69" s="23"/>
      <c r="CX69" s="24" t="str">
        <f>IF(CW69="","",VLOOKUP(CW69,ProgramIterations!$D:$E,2,FALSE))</f>
        <v/>
      </c>
      <c r="CY69" s="23"/>
      <c r="CZ69" s="24" t="str">
        <f>IF(CY69="","",VLOOKUP(CY69,ProgramIterations!$D:$E,2,FALSE))</f>
        <v/>
      </c>
      <c r="DA69" s="23"/>
      <c r="DB69" s="24" t="str">
        <f>IF(DA69="","",VLOOKUP(DA69,ProgramIterations!$D:$E,2,FALSE))</f>
        <v/>
      </c>
      <c r="DC69" s="23"/>
      <c r="DD69" s="25" t="str">
        <f>IF(DC69="","",VLOOKUP(DC69,ProgramIterations!$D:$E,2,FALSE))</f>
        <v/>
      </c>
      <c r="DE69" s="64" t="str">
        <f>CONCATENATE("ALTER TABLE dbo.",LEFT(C69,FIND(".",C69)-1)," ADD ",RIGHT(C69,LEN(C69)-FIND(".",C69))," ",VLOOKUP(M69,DataTypes!$A$2:$F$12,6),IF(VLOOKUP(M69,DataTypes!$A$2:$F$12,3)=1,CONCATENATE("(",N69,",",O69,")"),"")," NULL")</f>
        <v>ALTER TABLE dbo.ChampMetricVisitInformation ADD GradientProfileFilteredCoefficientOfVariation decimal(12,4) NULL</v>
      </c>
      <c r="DF69" s="56" t="e">
        <f>IF(A69 = "","",#REF! &amp; " SELECT MetricCalcTypeID = "&amp;A69&amp;", EngineID = "&amp;B69&amp;", Name='"&amp;C69&amp;"', DisplayGroupID = "&amp;D69&amp;", DisplayName='"&amp;E69&amp;"', DisplayNameShort = '"&amp;F69&amp;"', PropertyName = '"&amp;G69&amp;"', MethodID = "&amp;IF(H69="","NULL",H69)&amp; ", CalcGroupId = "&amp;IF(I69="","NULL",I69)&amp;", CalcGroupListItemID = " &amp;IF(K69="","NULL",K69)&amp;", Description = "&amp;IF(L69&lt;&gt;"NULL","'"&amp;SUBSTITUTE(L69,"'","''")&amp;"'","NULL")&amp;", DataTypeID = "&amp;M69&amp;",Precision = "&amp;N69&amp;", Scale = "&amp;O69&amp;", Length="&amp;P69&amp;", UOMID = "&amp;Q69&amp;", GlossaryTermID = "&amp;V69&amp;", DisplayOrderID = "&amp;W69&amp;", DomainValueListID = "&amp;AB69&amp;", WidthPixels = "&amp;AC69&amp;", IsDisplayable = "&amp;AD69&amp;", ShowGraphForWatershed= "&amp;AE69&amp;",ShowGraphForProgram="&amp;AF69&amp;",ShowGraphForVisit="&amp;AG69&amp;",IsPrivateInformation="&amp;AM69&amp;", IsCalculated="&amp;AN69&amp;",IsInternal="&amp;AO69&amp;", ExpectedValueMin = "&amp;IF(R69&lt;&gt;"",R69,"NULL")&amp;",  ExpectedValueMax = "&amp;IF(S69&lt;&gt;"",S69,"NULL")&amp;",  AcceptedValueMin = "&amp;IF(T69&lt;&gt;"",T69,"NULL")&amp;",   AcceptedValueMax  = "&amp;IF(U69&lt;&gt;"",U69,"NULL")&amp;", GraphAllowX="&amp;AH69&amp;", GraphAllowY="&amp;AI69&amp;", GraphAllowZ="&amp;AJ69&amp;", MapAllowSize="&amp;AK69&amp;", MapAllowColor = "&amp;AL69&amp;", RbtXpath = "&amp;IF(AP69&lt;&gt;"", "'"&amp;AP69&amp;"'", "NULL")&amp;", RbtIsRequired = "&amp;IF(AP69&lt;&gt;"", AQ69, "NULL")&amp;", MRMetric = "&amp;AR69&amp;
", Protocol1_ID = "&amp;IF(AS69="","NULL",#REF!)&amp;", Protocol1_IterationIDStart = "&amp;IF(AS69="","NULL",AT69)&amp;", Protocol1_IterationIDEnd = "&amp;IF(AU69="","NULL",AV69)&amp;
", Protocol2_ID = "&amp;IF(AW69="","NULL",#REF!)&amp;", Protocol2_IterationIDStart = "&amp;IF(AW69="","NULL",AX69)&amp;", Protocol2_IterationIDEnd = "&amp;IF(AY69="","NULL",AZ69)&amp;
", Protocol3_ID = "&amp;IF(BA69="","NULL",#REF!)&amp;", Protocol3_IterationIDStart = "&amp;IF(BA69="","NULL",BB69)&amp;", Protocol3_IterationIDEnd = "&amp;IF(BC69="","NULL",BD69)&amp;
", Protocol4_ID = "&amp;IF(BE69="","NULL",#REF!)&amp;", Protocol4_IterationIDStart = "&amp;IF(BE69="","NULL",BF69)&amp;", Protocol4_IterationIDEnd = "&amp;IF(BG69="","NULL",BH69)&amp;
", Protocol5_ID = "&amp;IF(BI69="","NULL",#REF!)&amp;", Protocol5_IterationIDStart = "&amp;IF(BI69="","NULL",BJ69)&amp;", Protocol5_IterationIDEnd = "&amp;IF(BK69="","NULL",BL69)&amp;
", Protocol6_ID = "&amp;IF(BM69="","NULL",#REF!)&amp;", Protocol6_IterationIDStart = "&amp;IF(BM69="","NULL",BN69)&amp;", Protocol6_IterationIDEnd = "&amp;IF(BO69="","NULL",BP69)&amp;
", Protocol7_ID = "&amp;IF(BQ69="","NULL",#REF!)&amp;", Protocol7_IterationIDStart = "&amp;IF(BQ69="","NULL",BR69)&amp;", Protocol7_IterationIDEnd = "&amp;IF(BS69="","NULL",BT69)&amp;
", Protocol8_ID = "&amp;IF(BU69="","NULL",#REF!)&amp;", Protocol8_IterationIDStart = "&amp;IF(BU69="","NULL",BV69)&amp;", Protocol8_IterationIDEnd = "&amp;IF(BW69="","NULL",BX69)&amp;
", Protocol9_ID = "&amp;IF(BY69="","NULL",#REF!)&amp;", Protocol9_IterationIDStart = "&amp;IF(BY69="","NULL",BZ69)&amp;", Protocol9_IterationIDEnd = "&amp;IF(CA69="","NULL",CB69)&amp;
", Protocol10_ID = "&amp;IF(CC69="","NULL",#REF!)&amp;", Protocol10_IterationIDStart = "&amp;IF(CC69="","NULL",CD69)&amp;", Protocol10_IterationIDEnd = "&amp;IF(CE69="","NULL",CF69)&amp;
", Protocol11_ID = "&amp;IF(CG69="","NULL",#REF!)&amp;", Protocol11_IterationIDStart = "&amp;IF(CG69="","NULL",CH69)&amp;", Protocol11_IterationIDEnd = "&amp;IF(CI69="","NULL",CJ69)&amp;
", Protocol12_ID = "&amp;IF(CK69="","NULL",#REF!)&amp;", Protocol12_IterationIDStart = "&amp;IF(CK69="","NULL",CL69)&amp;", Protocol12_IterationIDEnd = "&amp;IF(CM69="","NULL",CN69)&amp;
", Protocol13_ID = "&amp;IF(CO69="","NULL",#REF!)&amp;", Protocol13_IterationIDStart = "&amp;IF(CO69="","NULL",CP69)&amp;", Protocol13_IterationIDEnd = "&amp;IF(CQ69="","NULL",CR69)&amp;
", Protocol14_ID = "&amp;IF(CS69="","NULL",#REF!)&amp;", Protocol14_IterationIDStart = "&amp;IF(CS69="","NULL",CT69)&amp;", Protocol14_IterationIDEnd = "&amp;IF(CU69="","NULL",CV69)&amp;
", Protocol15_ID = "&amp;IF(CW69="","NULL",#REF!)&amp;", Protocol15_IterationIDStart = "&amp;IF(CW69="","NULL",CX69)&amp;", Protocol15_IterationIDEnd = "&amp;IF(CY69="","NULL",CZ69)&amp;
", Protocol16_ID = "&amp;IF(DA69="","NULL",#REF!)&amp;", Protocol16_IterationIDStart = "&amp;IF(DA69="","NULL",DB69)&amp;", Protocol16_IterationIDEnd = "&amp;IF(DC69="","NULL",DD69))</f>
        <v>#REF!</v>
      </c>
    </row>
    <row r="70" spans="1:110" ht="16.5" hidden="1" customHeight="1" x14ac:dyDescent="0.4">
      <c r="A70" s="38">
        <v>351</v>
      </c>
      <c r="B70" s="18">
        <v>1</v>
      </c>
      <c r="C70" s="34" t="s">
        <v>389</v>
      </c>
      <c r="D70" s="18">
        <v>1</v>
      </c>
      <c r="E70" s="74" t="s">
        <v>155</v>
      </c>
      <c r="F70" s="49" t="s">
        <v>831</v>
      </c>
      <c r="G70" s="49" t="s">
        <v>395</v>
      </c>
      <c r="I70" s="44"/>
      <c r="J70" s="59" t="str">
        <f>IF(I70="","",VLOOKUP(I70,MetricCalcGroups!A:D,3, FALSE))</f>
        <v/>
      </c>
      <c r="K70" s="49"/>
      <c r="L70" s="49" t="s">
        <v>78</v>
      </c>
      <c r="M70" s="53">
        <v>3</v>
      </c>
      <c r="N70" s="53">
        <v>10</v>
      </c>
      <c r="O70" s="53">
        <v>2</v>
      </c>
      <c r="P70" s="53" t="s">
        <v>78</v>
      </c>
      <c r="Q70" s="53">
        <v>8</v>
      </c>
      <c r="R70" s="75">
        <v>0.01</v>
      </c>
      <c r="S70" s="75">
        <v>5</v>
      </c>
      <c r="T70" s="53">
        <v>-1</v>
      </c>
      <c r="U70" s="53">
        <v>15</v>
      </c>
      <c r="V70" s="78">
        <v>125</v>
      </c>
      <c r="W70" s="53">
        <v>590</v>
      </c>
      <c r="X70" s="50">
        <v>2011</v>
      </c>
      <c r="Y70" s="51">
        <f>IF(X70&lt;&gt;"",VLOOKUP(X70,ProgramIterations!D:E,2,FALSE),"NULL")</f>
        <v>1</v>
      </c>
      <c r="Z70" s="50"/>
      <c r="AA70" s="51" t="str">
        <f>IF(Z70&lt;&gt;"",VLOOKUP(Z70,ProgramIterations!D:E,2,FALSE),"NULL")</f>
        <v>NULL</v>
      </c>
      <c r="AB70" s="49" t="s">
        <v>78</v>
      </c>
      <c r="AC70" s="49">
        <v>75</v>
      </c>
      <c r="AD70" s="49">
        <v>0</v>
      </c>
      <c r="AE70" s="49">
        <v>1</v>
      </c>
      <c r="AF70" s="49">
        <v>1</v>
      </c>
      <c r="AG70" s="49">
        <v>0</v>
      </c>
      <c r="AH70" s="52">
        <v>0</v>
      </c>
      <c r="AI70" s="52">
        <f t="shared" si="7"/>
        <v>0</v>
      </c>
      <c r="AJ70" s="53">
        <v>0</v>
      </c>
      <c r="AK70" s="52">
        <f t="shared" si="5"/>
        <v>0</v>
      </c>
      <c r="AL70" s="52">
        <f t="shared" si="6"/>
        <v>0</v>
      </c>
      <c r="AM70" s="53">
        <v>0</v>
      </c>
      <c r="AN70" s="53">
        <v>0</v>
      </c>
      <c r="AO70" s="49">
        <v>0</v>
      </c>
      <c r="AP70" s="74"/>
      <c r="AQ70" s="49">
        <v>0</v>
      </c>
      <c r="AR70" s="49">
        <v>0</v>
      </c>
      <c r="AS70" s="54">
        <v>2011</v>
      </c>
      <c r="AT70" s="55">
        <f>IF(AS70="","",VLOOKUP(AS70,ProgramIterations!$D:$E,2,FALSE))</f>
        <v>1</v>
      </c>
      <c r="AU70" s="54"/>
      <c r="AV70" s="55" t="str">
        <f>IF(AU70="","",VLOOKUP(AU70,ProgramIterations!$D:$E,2,FALSE))</f>
        <v/>
      </c>
      <c r="AW70" s="54">
        <v>2012</v>
      </c>
      <c r="AX70" s="55">
        <f>IF(AW70="","",VLOOKUP(AW70,ProgramIterations!$D:$E,2,FALSE))</f>
        <v>2</v>
      </c>
      <c r="AY70" s="54"/>
      <c r="AZ70" s="55" t="str">
        <f>IF(AY70="","",VLOOKUP(AY70,ProgramIterations!$D:$E,2,FALSE))</f>
        <v/>
      </c>
      <c r="BA70" s="54">
        <v>2013</v>
      </c>
      <c r="BB70" s="55">
        <f>IF(BA70="","",VLOOKUP(BA70,ProgramIterations!$D:$E,2,FALSE))</f>
        <v>3</v>
      </c>
      <c r="BC70" s="54"/>
      <c r="BD70" s="55" t="str">
        <f>IF(BC70="","",VLOOKUP(BC70,ProgramIterations!$D:$E,2,FALSE))</f>
        <v/>
      </c>
      <c r="BE70" s="54">
        <v>2014</v>
      </c>
      <c r="BF70" s="55">
        <f>IF(BE70="","",VLOOKUP(BE70,ProgramIterations!$D:$E,2,FALSE))</f>
        <v>4</v>
      </c>
      <c r="BG70" s="54"/>
      <c r="BH70" s="55" t="str">
        <f>IF(BG70="","",VLOOKUP(BG70,ProgramIterations!$D:$E,2,FALSE))</f>
        <v/>
      </c>
      <c r="BI70" s="54">
        <v>2014</v>
      </c>
      <c r="BJ70" s="55">
        <f>IF(BI70="","",VLOOKUP(BI70,ProgramIterations!$D:$E,2,FALSE))</f>
        <v>4</v>
      </c>
      <c r="BK70" s="54"/>
      <c r="BL70" s="55" t="str">
        <f>IF(BK70="","",VLOOKUP(BK70,ProgramIterations!$D:$E,2,FALSE))</f>
        <v/>
      </c>
      <c r="BM70" s="54"/>
      <c r="BN70" s="24" t="str">
        <f>IF(BM70="","",VLOOKUP(BM70,ProgramIterations!$D:$E,2,FALSE))</f>
        <v/>
      </c>
      <c r="BO70" s="23"/>
      <c r="BP70" s="24" t="str">
        <f>IF(BO70="","",VLOOKUP(BO70,ProgramIterations!$D:$E,2,FALSE))</f>
        <v/>
      </c>
      <c r="BQ70" s="23"/>
      <c r="BR70" s="24" t="str">
        <f>IF(BQ70="","",VLOOKUP(BQ70,ProgramIterations!$D:$E,2,FALSE))</f>
        <v/>
      </c>
      <c r="BS70" s="23"/>
      <c r="BT70" s="24" t="str">
        <f>IF(BS70="","",VLOOKUP(BS70,ProgramIterations!$D:$E,2,FALSE))</f>
        <v/>
      </c>
      <c r="BU70" s="23"/>
      <c r="BV70" s="24" t="str">
        <f>IF(BU70="","",VLOOKUP(BU70,ProgramIterations!$D:$E,2,FALSE))</f>
        <v/>
      </c>
      <c r="BW70" s="23"/>
      <c r="BX70" s="24" t="str">
        <f>IF(BW70="","",VLOOKUP(BW70,ProgramIterations!$D:$E,2,FALSE))</f>
        <v/>
      </c>
      <c r="BY70" s="23">
        <v>2014</v>
      </c>
      <c r="BZ70" s="24">
        <f>IF(BY70="","",VLOOKUP(BY70,ProgramIterations!$D:$E,2,FALSE))</f>
        <v>4</v>
      </c>
      <c r="CA70" s="23"/>
      <c r="CB70" s="24" t="str">
        <f>IF(CA70="","",VLOOKUP(CA70,ProgramIterations!$D:$E,2,FALSE))</f>
        <v/>
      </c>
      <c r="CC70" s="23">
        <v>2014</v>
      </c>
      <c r="CD70" s="24">
        <f>IF(CC70="","",VLOOKUP(CC70,ProgramIterations!$D:$E,2,FALSE))</f>
        <v>4</v>
      </c>
      <c r="CE70" s="23"/>
      <c r="CF70" s="24" t="str">
        <f>IF(CE70="","",VLOOKUP(CE70,ProgramIterations!$D:$E,2,FALSE))</f>
        <v/>
      </c>
      <c r="CG70" s="23">
        <v>2014</v>
      </c>
      <c r="CH70" s="24">
        <f>IF(CG70="","",VLOOKUP(CG70,ProgramIterations!$D:$E,2,FALSE))</f>
        <v>4</v>
      </c>
      <c r="CI70" s="23"/>
      <c r="CJ70" s="24" t="str">
        <f>IF(CI70="","",VLOOKUP(CI70,ProgramIterations!$D:$E,2,FALSE))</f>
        <v/>
      </c>
      <c r="CK70" s="23"/>
      <c r="CL70" s="24" t="str">
        <f>IF(CK70="","",VLOOKUP(CK70,ProgramIterations!$D:$E,2,FALSE))</f>
        <v/>
      </c>
      <c r="CM70" s="23"/>
      <c r="CN70" s="24" t="str">
        <f>IF(CM70="","",VLOOKUP(CM70,ProgramIterations!$D:$E,2,FALSE))</f>
        <v/>
      </c>
      <c r="CO70" s="23"/>
      <c r="CP70" s="24" t="str">
        <f>IF(CO70="","",VLOOKUP(CO70,ProgramIterations!$D:$E,2,FALSE))</f>
        <v/>
      </c>
      <c r="CQ70" s="23"/>
      <c r="CR70" s="24" t="str">
        <f>IF(CQ70="","",VLOOKUP(CQ70,ProgramIterations!$D:$E,2,FALSE))</f>
        <v/>
      </c>
      <c r="CS70" s="23"/>
      <c r="CT70" s="24" t="str">
        <f>IF(CS70="","",VLOOKUP(CS70,ProgramIterations!$D:$E,2,FALSE))</f>
        <v/>
      </c>
      <c r="CU70" s="23"/>
      <c r="CV70" s="24" t="str">
        <f>IF(CU70="","",VLOOKUP(CU70,ProgramIterations!$D:$E,2,FALSE))</f>
        <v/>
      </c>
      <c r="CW70" s="23"/>
      <c r="CX70" s="24" t="str">
        <f>IF(CW70="","",VLOOKUP(CW70,ProgramIterations!$D:$E,2,FALSE))</f>
        <v/>
      </c>
      <c r="CY70" s="23"/>
      <c r="CZ70" s="24" t="str">
        <f>IF(CY70="","",VLOOKUP(CY70,ProgramIterations!$D:$E,2,FALSE))</f>
        <v/>
      </c>
      <c r="DA70" s="23"/>
      <c r="DB70" s="24" t="str">
        <f>IF(DA70="","",VLOOKUP(DA70,ProgramIterations!$D:$E,2,FALSE))</f>
        <v/>
      </c>
      <c r="DC70" s="23"/>
      <c r="DD70" s="25" t="str">
        <f>IF(DC70="","",VLOOKUP(DC70,ProgramIterations!$D:$E,2,FALSE))</f>
        <v/>
      </c>
      <c r="DE70" s="64" t="str">
        <f>CONCATENATE("ALTER TABLE dbo.",LEFT(C70,FIND(".",C70)-1)," ADD ",RIGHT(C70,LEN(C70)-FIND(".",C70))," ",VLOOKUP(M70,DataTypes!$A$2:$F$12,6),IF(VLOOKUP(M70,DataTypes!$A$2:$F$12,3)=1,CONCATENATE("(",N70,",",O70,")"),"")," NULL")</f>
        <v>ALTER TABLE dbo.ChampMetricVisitInformation ADD WaterSurfaceGradientProfileFilteredMean decimal(10,2) NULL</v>
      </c>
      <c r="DF70" s="56" t="e">
        <f>IF(A70 = "","",#REF! &amp; " SELECT MetricCalcTypeID = "&amp;A70&amp;", EngineID = "&amp;B70&amp;", Name='"&amp;C70&amp;"', DisplayGroupID = "&amp;D70&amp;", DisplayName='"&amp;E70&amp;"', DisplayNameShort = '"&amp;F70&amp;"', PropertyName = '"&amp;G70&amp;"', MethodID = "&amp;IF(H70="","NULL",H70)&amp; ", CalcGroupId = "&amp;IF(I70="","NULL",I70)&amp;", CalcGroupListItemID = " &amp;IF(K70="","NULL",K70)&amp;", Description = "&amp;IF(L70&lt;&gt;"NULL","'"&amp;SUBSTITUTE(L70,"'","''")&amp;"'","NULL")&amp;", DataTypeID = "&amp;M70&amp;",Precision = "&amp;N70&amp;", Scale = "&amp;O70&amp;", Length="&amp;P70&amp;", UOMID = "&amp;Q70&amp;", GlossaryTermID = "&amp;V70&amp;", DisplayOrderID = "&amp;W70&amp;", DomainValueListID = "&amp;AB70&amp;", WidthPixels = "&amp;AC70&amp;", IsDisplayable = "&amp;AD70&amp;", ShowGraphForWatershed= "&amp;AE70&amp;",ShowGraphForProgram="&amp;AF70&amp;",ShowGraphForVisit="&amp;AG70&amp;",IsPrivateInformation="&amp;AM70&amp;", IsCalculated="&amp;AN70&amp;",IsInternal="&amp;AO70&amp;", ExpectedValueMin = "&amp;IF(R70&lt;&gt;"",R70,"NULL")&amp;",  ExpectedValueMax = "&amp;IF(S70&lt;&gt;"",S70,"NULL")&amp;",  AcceptedValueMin = "&amp;IF(T70&lt;&gt;"",T70,"NULL")&amp;",   AcceptedValueMax  = "&amp;IF(U70&lt;&gt;"",U70,"NULL")&amp;", GraphAllowX="&amp;AH70&amp;", GraphAllowY="&amp;AI70&amp;", GraphAllowZ="&amp;AJ70&amp;", MapAllowSize="&amp;AK70&amp;", MapAllowColor = "&amp;AL70&amp;", RbtXpath = "&amp;IF(AP70&lt;&gt;"", "'"&amp;AP70&amp;"'", "NULL")&amp;", RbtIsRequired = "&amp;IF(AP70&lt;&gt;"", AQ70, "NULL")&amp;", MRMetric = "&amp;AR70&amp;
", Protocol1_ID = "&amp;IF(AS70="","NULL",#REF!)&amp;", Protocol1_IterationIDStart = "&amp;IF(AS70="","NULL",AT70)&amp;", Protocol1_IterationIDEnd = "&amp;IF(AU70="","NULL",AV70)&amp;
", Protocol2_ID = "&amp;IF(AW70="","NULL",#REF!)&amp;", Protocol2_IterationIDStart = "&amp;IF(AW70="","NULL",AX70)&amp;", Protocol2_IterationIDEnd = "&amp;IF(AY70="","NULL",AZ70)&amp;
", Protocol3_ID = "&amp;IF(BA70="","NULL",#REF!)&amp;", Protocol3_IterationIDStart = "&amp;IF(BA70="","NULL",BB70)&amp;", Protocol3_IterationIDEnd = "&amp;IF(BC70="","NULL",BD70)&amp;
", Protocol4_ID = "&amp;IF(BE70="","NULL",#REF!)&amp;", Protocol4_IterationIDStart = "&amp;IF(BE70="","NULL",BF70)&amp;", Protocol4_IterationIDEnd = "&amp;IF(BG70="","NULL",BH70)&amp;
", Protocol5_ID = "&amp;IF(BI70="","NULL",#REF!)&amp;", Protocol5_IterationIDStart = "&amp;IF(BI70="","NULL",BJ70)&amp;", Protocol5_IterationIDEnd = "&amp;IF(BK70="","NULL",BL70)&amp;
", Protocol6_ID = "&amp;IF(BM70="","NULL",#REF!)&amp;", Protocol6_IterationIDStart = "&amp;IF(BM70="","NULL",BN70)&amp;", Protocol6_IterationIDEnd = "&amp;IF(BO70="","NULL",BP70)&amp;
", Protocol7_ID = "&amp;IF(BQ70="","NULL",#REF!)&amp;", Protocol7_IterationIDStart = "&amp;IF(BQ70="","NULL",BR70)&amp;", Protocol7_IterationIDEnd = "&amp;IF(BS70="","NULL",BT70)&amp;
", Protocol8_ID = "&amp;IF(BU70="","NULL",#REF!)&amp;", Protocol8_IterationIDStart = "&amp;IF(BU70="","NULL",BV70)&amp;", Protocol8_IterationIDEnd = "&amp;IF(BW70="","NULL",BX70)&amp;
", Protocol9_ID = "&amp;IF(BY70="","NULL",#REF!)&amp;", Protocol9_IterationIDStart = "&amp;IF(BY70="","NULL",BZ70)&amp;", Protocol9_IterationIDEnd = "&amp;IF(CA70="","NULL",CB70)&amp;
", Protocol10_ID = "&amp;IF(CC70="","NULL",#REF!)&amp;", Protocol10_IterationIDStart = "&amp;IF(CC70="","NULL",CD70)&amp;", Protocol10_IterationIDEnd = "&amp;IF(CE70="","NULL",CF70)&amp;
", Protocol11_ID = "&amp;IF(CG70="","NULL",#REF!)&amp;", Protocol11_IterationIDStart = "&amp;IF(CG70="","NULL",CH70)&amp;", Protocol11_IterationIDEnd = "&amp;IF(CI70="","NULL",CJ70)&amp;
", Protocol12_ID = "&amp;IF(CK70="","NULL",#REF!)&amp;", Protocol12_IterationIDStart = "&amp;IF(CK70="","NULL",CL70)&amp;", Protocol12_IterationIDEnd = "&amp;IF(CM70="","NULL",CN70)&amp;
", Protocol13_ID = "&amp;IF(CO70="","NULL",#REF!)&amp;", Protocol13_IterationIDStart = "&amp;IF(CO70="","NULL",CP70)&amp;", Protocol13_IterationIDEnd = "&amp;IF(CQ70="","NULL",CR70)&amp;
", Protocol14_ID = "&amp;IF(CS70="","NULL",#REF!)&amp;", Protocol14_IterationIDStart = "&amp;IF(CS70="","NULL",CT70)&amp;", Protocol14_IterationIDEnd = "&amp;IF(CU70="","NULL",CV70)&amp;
", Protocol15_ID = "&amp;IF(CW70="","NULL",#REF!)&amp;", Protocol15_IterationIDStart = "&amp;IF(CW70="","NULL",CX70)&amp;", Protocol15_IterationIDEnd = "&amp;IF(CY70="","NULL",CZ70)&amp;
", Protocol16_ID = "&amp;IF(DA70="","NULL",#REF!)&amp;", Protocol16_IterationIDStart = "&amp;IF(DA70="","NULL",DB70)&amp;", Protocol16_IterationIDEnd = "&amp;IF(DC70="","NULL",DD70))</f>
        <v>#REF!</v>
      </c>
    </row>
    <row r="71" spans="1:110" ht="16.5" hidden="1" customHeight="1" x14ac:dyDescent="0.4">
      <c r="A71" s="18">
        <v>352</v>
      </c>
      <c r="B71" s="18">
        <v>1</v>
      </c>
      <c r="C71" s="34" t="s">
        <v>392</v>
      </c>
      <c r="D71" s="18">
        <v>1</v>
      </c>
      <c r="E71" s="74" t="s">
        <v>832</v>
      </c>
      <c r="F71" s="9" t="s">
        <v>833</v>
      </c>
      <c r="G71" s="9" t="s">
        <v>397</v>
      </c>
      <c r="I71" s="44"/>
      <c r="J71" s="47" t="str">
        <f>IF(I71="","",VLOOKUP(I71,MetricCalcGroups!A:D,3, FALSE))</f>
        <v/>
      </c>
      <c r="L71" s="9" t="s">
        <v>78</v>
      </c>
      <c r="M71" s="18">
        <v>3</v>
      </c>
      <c r="N71" s="18">
        <v>10</v>
      </c>
      <c r="O71" s="18">
        <v>2</v>
      </c>
      <c r="P71" s="18" t="s">
        <v>78</v>
      </c>
      <c r="Q71" s="18">
        <v>8</v>
      </c>
      <c r="R71" s="39"/>
      <c r="S71" s="39"/>
      <c r="V71" s="78" t="s">
        <v>78</v>
      </c>
      <c r="W71" s="18">
        <v>600</v>
      </c>
      <c r="X71" s="15">
        <v>2011</v>
      </c>
      <c r="Y71" s="16">
        <f>IF(X71&lt;&gt;"",VLOOKUP(X71,ProgramIterations!D:E,2,FALSE),"NULL")</f>
        <v>1</v>
      </c>
      <c r="Z71" s="15"/>
      <c r="AA71" s="16" t="str">
        <f>IF(Z71&lt;&gt;"",VLOOKUP(Z71,ProgramIterations!D:E,2,FALSE),"NULL")</f>
        <v>NULL</v>
      </c>
      <c r="AB71" s="9" t="s">
        <v>78</v>
      </c>
      <c r="AC71" s="9">
        <v>75</v>
      </c>
      <c r="AD71" s="36">
        <v>0</v>
      </c>
      <c r="AE71" s="9">
        <v>1</v>
      </c>
      <c r="AF71" s="9">
        <v>1</v>
      </c>
      <c r="AG71" s="9">
        <v>0</v>
      </c>
      <c r="AH71" s="52">
        <v>0</v>
      </c>
      <c r="AI71" s="17">
        <f t="shared" si="7"/>
        <v>0</v>
      </c>
      <c r="AJ71" s="18">
        <v>0</v>
      </c>
      <c r="AK71" s="17">
        <f t="shared" si="5"/>
        <v>0</v>
      </c>
      <c r="AL71" s="17">
        <f t="shared" si="6"/>
        <v>0</v>
      </c>
      <c r="AM71" s="18">
        <v>0</v>
      </c>
      <c r="AN71" s="18">
        <v>0</v>
      </c>
      <c r="AO71" s="37">
        <v>0</v>
      </c>
      <c r="AP71" s="74"/>
      <c r="AQ71" s="37">
        <v>0</v>
      </c>
      <c r="AR71" s="49">
        <v>0</v>
      </c>
      <c r="AS71" s="23">
        <v>2011</v>
      </c>
      <c r="AT71" s="24">
        <f>IF(AS71="","",VLOOKUP(AS71,ProgramIterations!$D:$E,2,FALSE))</f>
        <v>1</v>
      </c>
      <c r="AU71" s="23"/>
      <c r="AV71" s="24" t="str">
        <f>IF(AU71="","",VLOOKUP(AU71,ProgramIterations!$D:$E,2,FALSE))</f>
        <v/>
      </c>
      <c r="AW71" s="23">
        <v>2012</v>
      </c>
      <c r="AX71" s="24">
        <f>IF(AW71="","",VLOOKUP(AW71,ProgramIterations!$D:$E,2,FALSE))</f>
        <v>2</v>
      </c>
      <c r="AY71" s="23"/>
      <c r="AZ71" s="24" t="str">
        <f>IF(AY71="","",VLOOKUP(AY71,ProgramIterations!$D:$E,2,FALSE))</f>
        <v/>
      </c>
      <c r="BA71" s="23">
        <v>2013</v>
      </c>
      <c r="BB71" s="24">
        <f>IF(BA71="","",VLOOKUP(BA71,ProgramIterations!$D:$E,2,FALSE))</f>
        <v>3</v>
      </c>
      <c r="BC71" s="23"/>
      <c r="BD71" s="24" t="str">
        <f>IF(BC71="","",VLOOKUP(BC71,ProgramIterations!$D:$E,2,FALSE))</f>
        <v/>
      </c>
      <c r="BE71" s="23">
        <v>2014</v>
      </c>
      <c r="BF71" s="24">
        <f>IF(BE71="","",VLOOKUP(BE71,ProgramIterations!$D:$E,2,FALSE))</f>
        <v>4</v>
      </c>
      <c r="BG71" s="23"/>
      <c r="BH71" s="24" t="str">
        <f>IF(BG71="","",VLOOKUP(BG71,ProgramIterations!$D:$E,2,FALSE))</f>
        <v/>
      </c>
      <c r="BI71" s="23">
        <v>2014</v>
      </c>
      <c r="BJ71" s="24">
        <f>IF(BI71="","",VLOOKUP(BI71,ProgramIterations!$D:$E,2,FALSE))</f>
        <v>4</v>
      </c>
      <c r="BK71" s="23"/>
      <c r="BL71" s="24" t="str">
        <f>IF(BK71="","",VLOOKUP(BK71,ProgramIterations!$D:$E,2,FALSE))</f>
        <v/>
      </c>
      <c r="BM71" s="23"/>
      <c r="BN71" s="24" t="str">
        <f>IF(BM71="","",VLOOKUP(BM71,ProgramIterations!$D:$E,2,FALSE))</f>
        <v/>
      </c>
      <c r="BO71" s="23"/>
      <c r="BP71" s="24" t="str">
        <f>IF(BO71="","",VLOOKUP(BO71,ProgramIterations!$D:$E,2,FALSE))</f>
        <v/>
      </c>
      <c r="BQ71" s="23"/>
      <c r="BR71" s="24" t="str">
        <f>IF(BQ71="","",VLOOKUP(BQ71,ProgramIterations!$D:$E,2,FALSE))</f>
        <v/>
      </c>
      <c r="BS71" s="23"/>
      <c r="BT71" s="24" t="str">
        <f>IF(BS71="","",VLOOKUP(BS71,ProgramIterations!$D:$E,2,FALSE))</f>
        <v/>
      </c>
      <c r="BU71" s="23"/>
      <c r="BV71" s="24" t="str">
        <f>IF(BU71="","",VLOOKUP(BU71,ProgramIterations!$D:$E,2,FALSE))</f>
        <v/>
      </c>
      <c r="BW71" s="23"/>
      <c r="BX71" s="24" t="str">
        <f>IF(BW71="","",VLOOKUP(BW71,ProgramIterations!$D:$E,2,FALSE))</f>
        <v/>
      </c>
      <c r="BY71" s="23">
        <v>2014</v>
      </c>
      <c r="BZ71" s="24">
        <f>IF(BY71="","",VLOOKUP(BY71,ProgramIterations!$D:$E,2,FALSE))</f>
        <v>4</v>
      </c>
      <c r="CA71" s="23"/>
      <c r="CB71" s="24" t="str">
        <f>IF(CA71="","",VLOOKUP(CA71,ProgramIterations!$D:$E,2,FALSE))</f>
        <v/>
      </c>
      <c r="CC71" s="23">
        <v>2014</v>
      </c>
      <c r="CD71" s="24">
        <f>IF(CC71="","",VLOOKUP(CC71,ProgramIterations!$D:$E,2,FALSE))</f>
        <v>4</v>
      </c>
      <c r="CE71" s="23"/>
      <c r="CF71" s="24" t="str">
        <f>IF(CE71="","",VLOOKUP(CE71,ProgramIterations!$D:$E,2,FALSE))</f>
        <v/>
      </c>
      <c r="CG71" s="23">
        <v>2014</v>
      </c>
      <c r="CH71" s="24">
        <f>IF(CG71="","",VLOOKUP(CG71,ProgramIterations!$D:$E,2,FALSE))</f>
        <v>4</v>
      </c>
      <c r="CI71" s="23"/>
      <c r="CJ71" s="24" t="str">
        <f>IF(CI71="","",VLOOKUP(CI71,ProgramIterations!$D:$E,2,FALSE))</f>
        <v/>
      </c>
      <c r="CK71" s="23"/>
      <c r="CL71" s="24" t="str">
        <f>IF(CK71="","",VLOOKUP(CK71,ProgramIterations!$D:$E,2,FALSE))</f>
        <v/>
      </c>
      <c r="CM71" s="23"/>
      <c r="CN71" s="24" t="str">
        <f>IF(CM71="","",VLOOKUP(CM71,ProgramIterations!$D:$E,2,FALSE))</f>
        <v/>
      </c>
      <c r="CO71" s="23"/>
      <c r="CP71" s="24" t="str">
        <f>IF(CO71="","",VLOOKUP(CO71,ProgramIterations!$D:$E,2,FALSE))</f>
        <v/>
      </c>
      <c r="CQ71" s="23"/>
      <c r="CR71" s="24" t="str">
        <f>IF(CQ71="","",VLOOKUP(CQ71,ProgramIterations!$D:$E,2,FALSE))</f>
        <v/>
      </c>
      <c r="CS71" s="23"/>
      <c r="CT71" s="24" t="str">
        <f>IF(CS71="","",VLOOKUP(CS71,ProgramIterations!$D:$E,2,FALSE))</f>
        <v/>
      </c>
      <c r="CU71" s="23"/>
      <c r="CV71" s="24" t="str">
        <f>IF(CU71="","",VLOOKUP(CU71,ProgramIterations!$D:$E,2,FALSE))</f>
        <v/>
      </c>
      <c r="CW71" s="23"/>
      <c r="CX71" s="24" t="str">
        <f>IF(CW71="","",VLOOKUP(CW71,ProgramIterations!$D:$E,2,FALSE))</f>
        <v/>
      </c>
      <c r="CY71" s="23"/>
      <c r="CZ71" s="24" t="str">
        <f>IF(CY71="","",VLOOKUP(CY71,ProgramIterations!$D:$E,2,FALSE))</f>
        <v/>
      </c>
      <c r="DA71" s="23"/>
      <c r="DB71" s="24" t="str">
        <f>IF(DA71="","",VLOOKUP(DA71,ProgramIterations!$D:$E,2,FALSE))</f>
        <v/>
      </c>
      <c r="DC71" s="23"/>
      <c r="DD71" s="25" t="str">
        <f>IF(DC71="","",VLOOKUP(DC71,ProgramIterations!$D:$E,2,FALSE))</f>
        <v/>
      </c>
      <c r="DE71" s="64" t="str">
        <f>CONCATENATE("ALTER TABLE dbo.",LEFT(C71,FIND(".",C71)-1)," ADD ",RIGHT(C71,LEN(C71)-FIND(".",C71))," ",VLOOKUP(M71,DataTypes!$A$2:$F$12,6),IF(VLOOKUP(M71,DataTypes!$A$2:$F$12,3)=1,CONCATENATE("(",N71,",",O71,")"),"")," NULL")</f>
        <v>ALTER TABLE dbo.ChampMetricVisitInformation ADD WaterSurfaceGradientProfileFilteredStdDev decimal(10,2) NULL</v>
      </c>
      <c r="DF71" s="56" t="e">
        <f>IF(A71 = "","",#REF! &amp; " SELECT MetricCalcTypeID = "&amp;A71&amp;", EngineID = "&amp;B71&amp;", Name='"&amp;C71&amp;"', DisplayGroupID = "&amp;D71&amp;", DisplayName='"&amp;E71&amp;"', DisplayNameShort = '"&amp;F71&amp;"', PropertyName = '"&amp;G71&amp;"', MethodID = "&amp;IF(H71="","NULL",H71)&amp; ", CalcGroupId = "&amp;IF(I71="","NULL",I71)&amp;", CalcGroupListItemID = " &amp;IF(K71="","NULL",K71)&amp;", Description = "&amp;IF(L71&lt;&gt;"NULL","'"&amp;SUBSTITUTE(L71,"'","''")&amp;"'","NULL")&amp;", DataTypeID = "&amp;M71&amp;",Precision = "&amp;N71&amp;", Scale = "&amp;O71&amp;", Length="&amp;P71&amp;", UOMID = "&amp;Q71&amp;", GlossaryTermID = "&amp;V71&amp;", DisplayOrderID = "&amp;W71&amp;", DomainValueListID = "&amp;AB71&amp;", WidthPixels = "&amp;AC71&amp;", IsDisplayable = "&amp;AD71&amp;", ShowGraphForWatershed= "&amp;AE71&amp;",ShowGraphForProgram="&amp;AF71&amp;",ShowGraphForVisit="&amp;AG71&amp;",IsPrivateInformation="&amp;AM71&amp;", IsCalculated="&amp;AN71&amp;",IsInternal="&amp;AO71&amp;", ExpectedValueMin = "&amp;IF(R71&lt;&gt;"",R71,"NULL")&amp;",  ExpectedValueMax = "&amp;IF(S71&lt;&gt;"",S71,"NULL")&amp;",  AcceptedValueMin = "&amp;IF(T71&lt;&gt;"",T71,"NULL")&amp;",   AcceptedValueMax  = "&amp;IF(U71&lt;&gt;"",U71,"NULL")&amp;", GraphAllowX="&amp;AH71&amp;", GraphAllowY="&amp;AI71&amp;", GraphAllowZ="&amp;AJ71&amp;", MapAllowSize="&amp;AK71&amp;", MapAllowColor = "&amp;AL71&amp;", RbtXpath = "&amp;IF(AP71&lt;&gt;"", "'"&amp;AP71&amp;"'", "NULL")&amp;", RbtIsRequired = "&amp;IF(AP71&lt;&gt;"", AQ71, "NULL")&amp;", MRMetric = "&amp;AR71&amp;
", Protocol1_ID = "&amp;IF(AS71="","NULL",#REF!)&amp;", Protocol1_IterationIDStart = "&amp;IF(AS71="","NULL",AT71)&amp;", Protocol1_IterationIDEnd = "&amp;IF(AU71="","NULL",AV71)&amp;
", Protocol2_ID = "&amp;IF(AW71="","NULL",#REF!)&amp;", Protocol2_IterationIDStart = "&amp;IF(AW71="","NULL",AX71)&amp;", Protocol2_IterationIDEnd = "&amp;IF(AY71="","NULL",AZ71)&amp;
", Protocol3_ID = "&amp;IF(BA71="","NULL",#REF!)&amp;", Protocol3_IterationIDStart = "&amp;IF(BA71="","NULL",BB71)&amp;", Protocol3_IterationIDEnd = "&amp;IF(BC71="","NULL",BD71)&amp;
", Protocol4_ID = "&amp;IF(BE71="","NULL",#REF!)&amp;", Protocol4_IterationIDStart = "&amp;IF(BE71="","NULL",BF71)&amp;", Protocol4_IterationIDEnd = "&amp;IF(BG71="","NULL",BH71)&amp;
", Protocol5_ID = "&amp;IF(BI71="","NULL",#REF!)&amp;", Protocol5_IterationIDStart = "&amp;IF(BI71="","NULL",BJ71)&amp;", Protocol5_IterationIDEnd = "&amp;IF(BK71="","NULL",BL71)&amp;
", Protocol6_ID = "&amp;IF(BM71="","NULL",#REF!)&amp;", Protocol6_IterationIDStart = "&amp;IF(BM71="","NULL",BN71)&amp;", Protocol6_IterationIDEnd = "&amp;IF(BO71="","NULL",BP71)&amp;
", Protocol7_ID = "&amp;IF(BQ71="","NULL",#REF!)&amp;", Protocol7_IterationIDStart = "&amp;IF(BQ71="","NULL",BR71)&amp;", Protocol7_IterationIDEnd = "&amp;IF(BS71="","NULL",BT71)&amp;
", Protocol8_ID = "&amp;IF(BU71="","NULL",#REF!)&amp;", Protocol8_IterationIDStart = "&amp;IF(BU71="","NULL",BV71)&amp;", Protocol8_IterationIDEnd = "&amp;IF(BW71="","NULL",BX71)&amp;
", Protocol9_ID = "&amp;IF(BY71="","NULL",#REF!)&amp;", Protocol9_IterationIDStart = "&amp;IF(BY71="","NULL",BZ71)&amp;", Protocol9_IterationIDEnd = "&amp;IF(CA71="","NULL",CB71)&amp;
", Protocol10_ID = "&amp;IF(CC71="","NULL",#REF!)&amp;", Protocol10_IterationIDStart = "&amp;IF(CC71="","NULL",CD71)&amp;", Protocol10_IterationIDEnd = "&amp;IF(CE71="","NULL",CF71)&amp;
", Protocol11_ID = "&amp;IF(CG71="","NULL",#REF!)&amp;", Protocol11_IterationIDStart = "&amp;IF(CG71="","NULL",CH71)&amp;", Protocol11_IterationIDEnd = "&amp;IF(CI71="","NULL",CJ71)&amp;
", Protocol12_ID = "&amp;IF(CK71="","NULL",#REF!)&amp;", Protocol12_IterationIDStart = "&amp;IF(CK71="","NULL",CL71)&amp;", Protocol12_IterationIDEnd = "&amp;IF(CM71="","NULL",CN71)&amp;
", Protocol13_ID = "&amp;IF(CO71="","NULL",#REF!)&amp;", Protocol13_IterationIDStart = "&amp;IF(CO71="","NULL",CP71)&amp;", Protocol13_IterationIDEnd = "&amp;IF(CQ71="","NULL",CR71)&amp;
", Protocol14_ID = "&amp;IF(CS71="","NULL",#REF!)&amp;", Protocol14_IterationIDStart = "&amp;IF(CS71="","NULL",CT71)&amp;", Protocol14_IterationIDEnd = "&amp;IF(CU71="","NULL",CV71)&amp;
", Protocol15_ID = "&amp;IF(CW71="","NULL",#REF!)&amp;", Protocol15_IterationIDStart = "&amp;IF(CW71="","NULL",CX71)&amp;", Protocol15_IterationIDEnd = "&amp;IF(CY71="","NULL",CZ71)&amp;
", Protocol16_ID = "&amp;IF(DA71="","NULL",#REF!)&amp;", Protocol16_IterationIDStart = "&amp;IF(DA71="","NULL",DB71)&amp;", Protocol16_IterationIDEnd = "&amp;IF(DC71="","NULL",DD71))</f>
        <v>#REF!</v>
      </c>
    </row>
    <row r="72" spans="1:110" ht="16.5" customHeight="1" x14ac:dyDescent="0.4">
      <c r="A72" s="18">
        <v>435</v>
      </c>
      <c r="B72" s="18">
        <v>1</v>
      </c>
      <c r="C72" s="34" t="str">
        <f>"ChampMetricChannelArea." &amp; G72</f>
        <v>ChampMetricChannelArea.ChannelAreaTypeListItemID</v>
      </c>
      <c r="D72" s="18">
        <v>5</v>
      </c>
      <c r="E72" s="40" t="s">
        <v>705</v>
      </c>
      <c r="F72" s="9" t="s">
        <v>1174</v>
      </c>
      <c r="G72" s="9" t="s">
        <v>706</v>
      </c>
      <c r="I72" s="44"/>
      <c r="J72" s="47" t="str">
        <f>IF(I72="","",VLOOKUP(I72,MetricCalcGroups!A:D,3, FALSE))</f>
        <v/>
      </c>
      <c r="L72" s="9" t="s">
        <v>78</v>
      </c>
      <c r="M72" s="18">
        <v>2</v>
      </c>
      <c r="N72" s="18" t="s">
        <v>78</v>
      </c>
      <c r="O72" s="18" t="s">
        <v>78</v>
      </c>
      <c r="P72" s="18" t="s">
        <v>78</v>
      </c>
      <c r="Q72" s="18" t="s">
        <v>78</v>
      </c>
      <c r="R72" s="39"/>
      <c r="S72" s="39"/>
      <c r="V72" s="78" t="s">
        <v>78</v>
      </c>
      <c r="W72" s="18">
        <v>10</v>
      </c>
      <c r="X72" s="15">
        <v>2011</v>
      </c>
      <c r="Y72" s="16">
        <f>IF(X72&lt;&gt;"",VLOOKUP(X72,ProgramIterations!D:E,2,FALSE),"NULL")</f>
        <v>1</v>
      </c>
      <c r="Z72" s="15"/>
      <c r="AA72" s="16" t="str">
        <f>IF(Z72&lt;&gt;"",VLOOKUP(Z72,ProgramIterations!D:E,2,FALSE),"NULL")</f>
        <v>NULL</v>
      </c>
      <c r="AB72" s="9">
        <v>43</v>
      </c>
      <c r="AC72" s="9">
        <v>100</v>
      </c>
      <c r="AD72" s="36">
        <v>1</v>
      </c>
      <c r="AE72" s="9">
        <v>0</v>
      </c>
      <c r="AF72" s="9">
        <v>0</v>
      </c>
      <c r="AG72" s="9">
        <v>0</v>
      </c>
      <c r="AH72" s="17">
        <v>0</v>
      </c>
      <c r="AI72" s="17">
        <f t="shared" si="7"/>
        <v>1</v>
      </c>
      <c r="AJ72" s="18">
        <v>1</v>
      </c>
      <c r="AK72" s="17">
        <f t="shared" ref="AK72:AK135" si="8">AI72</f>
        <v>1</v>
      </c>
      <c r="AL72" s="17">
        <f t="shared" ref="AL72:AL135" si="9">AI72</f>
        <v>1</v>
      </c>
      <c r="AM72" s="18">
        <v>0</v>
      </c>
      <c r="AN72" s="18">
        <v>0</v>
      </c>
      <c r="AO72" s="37">
        <v>1</v>
      </c>
      <c r="AP72" s="49"/>
      <c r="AQ72" s="37">
        <v>0</v>
      </c>
      <c r="AR72" s="49">
        <v>0</v>
      </c>
      <c r="AS72" s="23">
        <v>2011</v>
      </c>
      <c r="AT72" s="24">
        <f>IF(AS72="","",VLOOKUP(AS72,ProgramIterations!$D:$E,2,FALSE))</f>
        <v>1</v>
      </c>
      <c r="AU72" s="23"/>
      <c r="AV72" s="24" t="str">
        <f>IF(AU72="","",VLOOKUP(AU72,ProgramIterations!$D:$E,2,FALSE))</f>
        <v/>
      </c>
      <c r="AW72" s="23">
        <v>2012</v>
      </c>
      <c r="AX72" s="24">
        <f>IF(AW72="","",VLOOKUP(AW72,ProgramIterations!$D:$E,2,FALSE))</f>
        <v>2</v>
      </c>
      <c r="AY72" s="23"/>
      <c r="AZ72" s="24" t="str">
        <f>IF(AY72="","",VLOOKUP(AY72,ProgramIterations!$D:$E,2,FALSE))</f>
        <v/>
      </c>
      <c r="BA72" s="23">
        <v>2013</v>
      </c>
      <c r="BB72" s="24">
        <f>IF(BA72="","",VLOOKUP(BA72,ProgramIterations!$D:$E,2,FALSE))</f>
        <v>3</v>
      </c>
      <c r="BC72" s="23"/>
      <c r="BD72" s="24" t="str">
        <f>IF(BC72="","",VLOOKUP(BC72,ProgramIterations!$D:$E,2,FALSE))</f>
        <v/>
      </c>
      <c r="BE72" s="23">
        <v>2014</v>
      </c>
      <c r="BF72" s="24">
        <f>IF(BE72="","",VLOOKUP(BE72,ProgramIterations!$D:$E,2,FALSE))</f>
        <v>4</v>
      </c>
      <c r="BG72" s="23"/>
      <c r="BH72" s="24" t="str">
        <f>IF(BG72="","",VLOOKUP(BG72,ProgramIterations!$D:$E,2,FALSE))</f>
        <v/>
      </c>
      <c r="BI72" s="23">
        <v>2014</v>
      </c>
      <c r="BJ72" s="24">
        <f>IF(BI72="","",VLOOKUP(BI72,ProgramIterations!$D:$E,2,FALSE))</f>
        <v>4</v>
      </c>
      <c r="BK72" s="23"/>
      <c r="BL72" s="24" t="str">
        <f>IF(BK72="","",VLOOKUP(BK72,ProgramIterations!$D:$E,2,FALSE))</f>
        <v/>
      </c>
      <c r="BM72" s="23"/>
      <c r="BN72" s="24" t="str">
        <f>IF(BM72="","",VLOOKUP(BM72,ProgramIterations!$D:$E,2,FALSE))</f>
        <v/>
      </c>
      <c r="BO72" s="23"/>
      <c r="BP72" s="24" t="str">
        <f>IF(BO72="","",VLOOKUP(BO72,ProgramIterations!$D:$E,2,FALSE))</f>
        <v/>
      </c>
      <c r="BQ72" s="23"/>
      <c r="BR72" s="24" t="str">
        <f>IF(BQ72="","",VLOOKUP(BQ72,ProgramIterations!$D:$E,2,FALSE))</f>
        <v/>
      </c>
      <c r="BS72" s="23"/>
      <c r="BT72" s="24" t="str">
        <f>IF(BS72="","",VLOOKUP(BS72,ProgramIterations!$D:$E,2,FALSE))</f>
        <v/>
      </c>
      <c r="BU72" s="23"/>
      <c r="BV72" s="24" t="str">
        <f>IF(BU72="","",VLOOKUP(BU72,ProgramIterations!$D:$E,2,FALSE))</f>
        <v/>
      </c>
      <c r="BW72" s="23"/>
      <c r="BX72" s="24" t="str">
        <f>IF(BW72="","",VLOOKUP(BW72,ProgramIterations!$D:$E,2,FALSE))</f>
        <v/>
      </c>
      <c r="BY72" s="23">
        <v>2014</v>
      </c>
      <c r="BZ72" s="24">
        <f>IF(BY72="","",VLOOKUP(BY72,ProgramIterations!$D:$E,2,FALSE))</f>
        <v>4</v>
      </c>
      <c r="CA72" s="23"/>
      <c r="CB72" s="24" t="str">
        <f>IF(CA72="","",VLOOKUP(CA72,ProgramIterations!$D:$E,2,FALSE))</f>
        <v/>
      </c>
      <c r="CC72" s="23">
        <v>2014</v>
      </c>
      <c r="CD72" s="24">
        <f>IF(CC72="","",VLOOKUP(CC72,ProgramIterations!$D:$E,2,FALSE))</f>
        <v>4</v>
      </c>
      <c r="CE72" s="23"/>
      <c r="CF72" s="24" t="str">
        <f>IF(CE72="","",VLOOKUP(CE72,ProgramIterations!$D:$E,2,FALSE))</f>
        <v/>
      </c>
      <c r="CG72" s="23">
        <v>2014</v>
      </c>
      <c r="CH72" s="24">
        <f>IF(CG72="","",VLOOKUP(CG72,ProgramIterations!$D:$E,2,FALSE))</f>
        <v>4</v>
      </c>
      <c r="CI72" s="23"/>
      <c r="CJ72" s="24" t="str">
        <f>IF(CI72="","",VLOOKUP(CI72,ProgramIterations!$D:$E,2,FALSE))</f>
        <v/>
      </c>
      <c r="CK72" s="23"/>
      <c r="CL72" s="24" t="str">
        <f>IF(CK72="","",VLOOKUP(CK72,ProgramIterations!$D:$E,2,FALSE))</f>
        <v/>
      </c>
      <c r="CM72" s="23"/>
      <c r="CN72" s="24" t="str">
        <f>IF(CM72="","",VLOOKUP(CM72,ProgramIterations!$D:$E,2,FALSE))</f>
        <v/>
      </c>
      <c r="CO72" s="23"/>
      <c r="CP72" s="24" t="str">
        <f>IF(CO72="","",VLOOKUP(CO72,ProgramIterations!$D:$E,2,FALSE))</f>
        <v/>
      </c>
      <c r="CQ72" s="23"/>
      <c r="CR72" s="24" t="str">
        <f>IF(CQ72="","",VLOOKUP(CQ72,ProgramIterations!$D:$E,2,FALSE))</f>
        <v/>
      </c>
      <c r="CS72" s="23"/>
      <c r="CT72" s="24" t="str">
        <f>IF(CS72="","",VLOOKUP(CS72,ProgramIterations!$D:$E,2,FALSE))</f>
        <v/>
      </c>
      <c r="CU72" s="23"/>
      <c r="CV72" s="24" t="str">
        <f>IF(CU72="","",VLOOKUP(CU72,ProgramIterations!$D:$E,2,FALSE))</f>
        <v/>
      </c>
      <c r="CW72" s="23"/>
      <c r="CX72" s="24" t="str">
        <f>IF(CW72="","",VLOOKUP(CW72,ProgramIterations!$D:$E,2,FALSE))</f>
        <v/>
      </c>
      <c r="CY72" s="23"/>
      <c r="CZ72" s="24" t="str">
        <f>IF(CY72="","",VLOOKUP(CY72,ProgramIterations!$D:$E,2,FALSE))</f>
        <v/>
      </c>
      <c r="DA72" s="23"/>
      <c r="DB72" s="24" t="str">
        <f>IF(DA72="","",VLOOKUP(DA72,ProgramIterations!$D:$E,2,FALSE))</f>
        <v/>
      </c>
      <c r="DC72" s="23"/>
      <c r="DD72" s="25" t="str">
        <f>IF(DC72="","",VLOOKUP(DC72,ProgramIterations!$D:$E,2,FALSE))</f>
        <v/>
      </c>
      <c r="DE72" s="64" t="str">
        <f>CONCATENATE("ALTER TABLE dbo.",LEFT(C72,FIND(".",C72)-1)," ADD ",RIGHT(C72,LEN(C72)-FIND(".",C72))," ",VLOOKUP(M72,DataTypes!$A$2:$F$12,6),IF(VLOOKUP(M72,DataTypes!$A$2:$F$12,3)=1,CONCATENATE("(",N72,",",O72,")"),"")," NULL")</f>
        <v>ALTER TABLE dbo.ChampMetricChannelArea ADD ChannelAreaTypeListItemID int NULL</v>
      </c>
      <c r="DF72" s="56" t="e">
        <f>IF(A72 = "","",#REF! &amp; " SELECT MetricCalcTypeID = "&amp;A72&amp;", EngineID = "&amp;B72&amp;", Name='"&amp;C72&amp;"', DisplayGroupID = "&amp;D72&amp;", DisplayName='"&amp;E72&amp;"', DisplayNameShort = '"&amp;F72&amp;"', PropertyName = '"&amp;G72&amp;"', MethodID = "&amp;IF(H72="","NULL",H72)&amp; ", CalcGroupId = "&amp;IF(I72="","NULL",I72)&amp;", CalcGroupListItemID = " &amp;IF(K72="","NULL",K72)&amp;", Description = "&amp;IF(L72&lt;&gt;"NULL","'"&amp;SUBSTITUTE(L72,"'","''")&amp;"'","NULL")&amp;", DataTypeID = "&amp;M72&amp;",Precision = "&amp;N72&amp;", Scale = "&amp;O72&amp;", Length="&amp;P72&amp;", UOMID = "&amp;Q72&amp;", GlossaryTermID = "&amp;V72&amp;", DisplayOrderID = "&amp;W72&amp;", DomainValueListID = "&amp;AB72&amp;", WidthPixels = "&amp;AC72&amp;", IsDisplayable = "&amp;AD72&amp;", ShowGraphForWatershed= "&amp;AE72&amp;",ShowGraphForProgram="&amp;AF72&amp;",ShowGraphForVisit="&amp;AG72&amp;",IsPrivateInformation="&amp;AM72&amp;", IsCalculated="&amp;AN72&amp;",IsInternal="&amp;AO72&amp;", ExpectedValueMin = "&amp;IF(R72&lt;&gt;"",R72,"NULL")&amp;",  ExpectedValueMax = "&amp;IF(S72&lt;&gt;"",S72,"NULL")&amp;",  AcceptedValueMin = "&amp;IF(T72&lt;&gt;"",T72,"NULL")&amp;",   AcceptedValueMax  = "&amp;IF(U72&lt;&gt;"",U72,"NULL")&amp;", GraphAllowX="&amp;AH72&amp;", GraphAllowY="&amp;AI72&amp;", GraphAllowZ="&amp;AJ72&amp;", MapAllowSize="&amp;AK72&amp;", MapAllowColor = "&amp;AL72&amp;", RbtXpath = "&amp;IF(AP72&lt;&gt;"", "'"&amp;AP72&amp;"'", "NULL")&amp;", RbtIsRequired = "&amp;IF(AP72&lt;&gt;"", AQ72, "NULL")&amp;", MRMetric = "&amp;AR72&amp;
", Protocol1_ID = "&amp;IF(AS72="","NULL",#REF!)&amp;", Protocol1_IterationIDStart = "&amp;IF(AS72="","NULL",AT72)&amp;", Protocol1_IterationIDEnd = "&amp;IF(AU72="","NULL",AV72)&amp;
", Protocol2_ID = "&amp;IF(AW72="","NULL",#REF!)&amp;", Protocol2_IterationIDStart = "&amp;IF(AW72="","NULL",AX72)&amp;", Protocol2_IterationIDEnd = "&amp;IF(AY72="","NULL",AZ72)&amp;
", Protocol3_ID = "&amp;IF(BA72="","NULL",#REF!)&amp;", Protocol3_IterationIDStart = "&amp;IF(BA72="","NULL",BB72)&amp;", Protocol3_IterationIDEnd = "&amp;IF(BC72="","NULL",BD72)&amp;
", Protocol4_ID = "&amp;IF(BE72="","NULL",#REF!)&amp;", Protocol4_IterationIDStart = "&amp;IF(BE72="","NULL",BF72)&amp;", Protocol4_IterationIDEnd = "&amp;IF(BG72="","NULL",BH72)&amp;
", Protocol5_ID = "&amp;IF(BI72="","NULL",#REF!)&amp;", Protocol5_IterationIDStart = "&amp;IF(BI72="","NULL",BJ72)&amp;", Protocol5_IterationIDEnd = "&amp;IF(BK72="","NULL",BL72)&amp;
", Protocol6_ID = "&amp;IF(BM72="","NULL",#REF!)&amp;", Protocol6_IterationIDStart = "&amp;IF(BM72="","NULL",BN72)&amp;", Protocol6_IterationIDEnd = "&amp;IF(BO72="","NULL",BP72)&amp;
", Protocol7_ID = "&amp;IF(BQ72="","NULL",#REF!)&amp;", Protocol7_IterationIDStart = "&amp;IF(BQ72="","NULL",BR72)&amp;", Protocol7_IterationIDEnd = "&amp;IF(BS72="","NULL",BT72)&amp;
", Protocol8_ID = "&amp;IF(BU72="","NULL",#REF!)&amp;", Protocol8_IterationIDStart = "&amp;IF(BU72="","NULL",BV72)&amp;", Protocol8_IterationIDEnd = "&amp;IF(BW72="","NULL",BX72)&amp;
", Protocol9_ID = "&amp;IF(BY72="","NULL",#REF!)&amp;", Protocol9_IterationIDStart = "&amp;IF(BY72="","NULL",BZ72)&amp;", Protocol9_IterationIDEnd = "&amp;IF(CA72="","NULL",CB72)&amp;
", Protocol10_ID = "&amp;IF(CC72="","NULL",#REF!)&amp;", Protocol10_IterationIDStart = "&amp;IF(CC72="","NULL",CD72)&amp;", Protocol10_IterationIDEnd = "&amp;IF(CE72="","NULL",CF72)&amp;
", Protocol11_ID = "&amp;IF(CG72="","NULL",#REF!)&amp;", Protocol11_IterationIDStart = "&amp;IF(CG72="","NULL",CH72)&amp;", Protocol11_IterationIDEnd = "&amp;IF(CI72="","NULL",CJ72)&amp;
", Protocol12_ID = "&amp;IF(CK72="","NULL",#REF!)&amp;", Protocol12_IterationIDStart = "&amp;IF(CK72="","NULL",CL72)&amp;", Protocol12_IterationIDEnd = "&amp;IF(CM72="","NULL",CN72)&amp;
", Protocol13_ID = "&amp;IF(CO72="","NULL",#REF!)&amp;", Protocol13_IterationIDStart = "&amp;IF(CO72="","NULL",CP72)&amp;", Protocol13_IterationIDEnd = "&amp;IF(CQ72="","NULL",CR72)&amp;
", Protocol14_ID = "&amp;IF(CS72="","NULL",#REF!)&amp;", Protocol14_IterationIDStart = "&amp;IF(CS72="","NULL",CT72)&amp;", Protocol14_IterationIDEnd = "&amp;IF(CU72="","NULL",CV72)&amp;
", Protocol15_ID = "&amp;IF(CW72="","NULL",#REF!)&amp;", Protocol15_IterationIDStart = "&amp;IF(CW72="","NULL",CX72)&amp;", Protocol15_IterationIDEnd = "&amp;IF(CY72="","NULL",CZ72)&amp;
", Protocol16_ID = "&amp;IF(DA72="","NULL",#REF!)&amp;", Protocol16_IterationIDStart = "&amp;IF(DA72="","NULL",DB72)&amp;", Protocol16_IterationIDEnd = "&amp;IF(DC72="","NULL",DD72))</f>
        <v>#REF!</v>
      </c>
    </row>
    <row r="73" spans="1:110" hidden="1" x14ac:dyDescent="0.4">
      <c r="A73" s="18">
        <v>353</v>
      </c>
      <c r="B73" s="18">
        <v>1</v>
      </c>
      <c r="C73" s="34" t="s">
        <v>393</v>
      </c>
      <c r="D73" s="18">
        <v>1</v>
      </c>
      <c r="E73" s="74" t="s">
        <v>385</v>
      </c>
      <c r="F73" s="49" t="s">
        <v>1009</v>
      </c>
      <c r="G73" s="49" t="s">
        <v>398</v>
      </c>
      <c r="I73" s="44"/>
      <c r="J73" s="59" t="str">
        <f>IF(I73="","",VLOOKUP(I73,MetricCalcGroups!A:D,3, FALSE))</f>
        <v/>
      </c>
      <c r="K73" s="49"/>
      <c r="L73" s="49" t="s">
        <v>78</v>
      </c>
      <c r="M73" s="53">
        <v>3</v>
      </c>
      <c r="N73" s="53">
        <v>12</v>
      </c>
      <c r="O73" s="53">
        <v>4</v>
      </c>
      <c r="P73" s="53" t="s">
        <v>78</v>
      </c>
      <c r="Q73" s="53">
        <v>19</v>
      </c>
      <c r="R73" s="75">
        <v>0</v>
      </c>
      <c r="S73" s="75">
        <v>1.5</v>
      </c>
      <c r="T73" s="75">
        <v>0</v>
      </c>
      <c r="U73" s="75">
        <v>4</v>
      </c>
      <c r="V73" s="78">
        <v>76</v>
      </c>
      <c r="W73" s="53">
        <v>610</v>
      </c>
      <c r="X73" s="50">
        <v>2011</v>
      </c>
      <c r="Y73" s="51">
        <f>IF(X73&lt;&gt;"",VLOOKUP(X73,ProgramIterations!D:E,2,FALSE),"NULL")</f>
        <v>1</v>
      </c>
      <c r="Z73" s="50"/>
      <c r="AA73" s="51" t="str">
        <f>IF(Z73&lt;&gt;"",VLOOKUP(Z73,ProgramIterations!D:E,2,FALSE),"NULL")</f>
        <v>NULL</v>
      </c>
      <c r="AB73" s="49" t="s">
        <v>78</v>
      </c>
      <c r="AC73" s="49">
        <v>75</v>
      </c>
      <c r="AD73" s="49">
        <v>0</v>
      </c>
      <c r="AE73" s="49">
        <v>1</v>
      </c>
      <c r="AF73" s="49">
        <v>1</v>
      </c>
      <c r="AG73" s="49">
        <v>0</v>
      </c>
      <c r="AH73" s="52">
        <v>0</v>
      </c>
      <c r="AI73" s="52">
        <f t="shared" si="7"/>
        <v>0</v>
      </c>
      <c r="AJ73" s="53">
        <v>0</v>
      </c>
      <c r="AK73" s="52">
        <f t="shared" si="8"/>
        <v>0</v>
      </c>
      <c r="AL73" s="52">
        <f t="shared" si="9"/>
        <v>0</v>
      </c>
      <c r="AM73" s="53">
        <v>0</v>
      </c>
      <c r="AN73" s="53">
        <v>0</v>
      </c>
      <c r="AO73" s="74">
        <v>0</v>
      </c>
      <c r="AP73" s="80"/>
      <c r="AQ73" s="49">
        <v>0</v>
      </c>
      <c r="AR73" s="49">
        <v>0</v>
      </c>
      <c r="AS73" s="54">
        <v>2011</v>
      </c>
      <c r="AT73" s="55">
        <f>IF(AS73="","",VLOOKUP(AS73,ProgramIterations!$D:$E,2,FALSE))</f>
        <v>1</v>
      </c>
      <c r="AU73" s="54"/>
      <c r="AV73" s="55" t="str">
        <f>IF(AU73="","",VLOOKUP(AU73,ProgramIterations!$D:$E,2,FALSE))</f>
        <v/>
      </c>
      <c r="AW73" s="54">
        <v>2012</v>
      </c>
      <c r="AX73" s="55">
        <f>IF(AW73="","",VLOOKUP(AW73,ProgramIterations!$D:$E,2,FALSE))</f>
        <v>2</v>
      </c>
      <c r="AY73" s="54"/>
      <c r="AZ73" s="55" t="str">
        <f>IF(AY73="","",VLOOKUP(AY73,ProgramIterations!$D:$E,2,FALSE))</f>
        <v/>
      </c>
      <c r="BA73" s="54">
        <v>2013</v>
      </c>
      <c r="BB73" s="55">
        <f>IF(BA73="","",VLOOKUP(BA73,ProgramIterations!$D:$E,2,FALSE))</f>
        <v>3</v>
      </c>
      <c r="BC73" s="54"/>
      <c r="BD73" s="55" t="str">
        <f>IF(BC73="","",VLOOKUP(BC73,ProgramIterations!$D:$E,2,FALSE))</f>
        <v/>
      </c>
      <c r="BE73" s="54">
        <v>2014</v>
      </c>
      <c r="BF73" s="55">
        <f>IF(BE73="","",VLOOKUP(BE73,ProgramIterations!$D:$E,2,FALSE))</f>
        <v>4</v>
      </c>
      <c r="BG73" s="54"/>
      <c r="BH73" s="55" t="str">
        <f>IF(BG73="","",VLOOKUP(BG73,ProgramIterations!$D:$E,2,FALSE))</f>
        <v/>
      </c>
      <c r="BI73" s="54">
        <v>2014</v>
      </c>
      <c r="BJ73" s="55">
        <f>IF(BI73="","",VLOOKUP(BI73,ProgramIterations!$D:$E,2,FALSE))</f>
        <v>4</v>
      </c>
      <c r="BK73" s="54"/>
      <c r="BL73" s="55" t="str">
        <f>IF(BK73="","",VLOOKUP(BK73,ProgramIterations!$D:$E,2,FALSE))</f>
        <v/>
      </c>
      <c r="BM73" s="54"/>
      <c r="BN73" s="24" t="str">
        <f>IF(BM73="","",VLOOKUP(BM73,ProgramIterations!$D:$E,2,FALSE))</f>
        <v/>
      </c>
      <c r="BO73" s="23"/>
      <c r="BP73" s="24" t="str">
        <f>IF(BO73="","",VLOOKUP(BO73,ProgramIterations!$D:$E,2,FALSE))</f>
        <v/>
      </c>
      <c r="BQ73" s="23"/>
      <c r="BR73" s="24" t="str">
        <f>IF(BQ73="","",VLOOKUP(BQ73,ProgramIterations!$D:$E,2,FALSE))</f>
        <v/>
      </c>
      <c r="BS73" s="23"/>
      <c r="BT73" s="24" t="str">
        <f>IF(BS73="","",VLOOKUP(BS73,ProgramIterations!$D:$E,2,FALSE))</f>
        <v/>
      </c>
      <c r="BU73" s="23"/>
      <c r="BV73" s="24" t="str">
        <f>IF(BU73="","",VLOOKUP(BU73,ProgramIterations!$D:$E,2,FALSE))</f>
        <v/>
      </c>
      <c r="BW73" s="23"/>
      <c r="BX73" s="24" t="str">
        <f>IF(BW73="","",VLOOKUP(BW73,ProgramIterations!$D:$E,2,FALSE))</f>
        <v/>
      </c>
      <c r="BY73" s="23">
        <v>2014</v>
      </c>
      <c r="BZ73" s="24">
        <f>IF(BY73="","",VLOOKUP(BY73,ProgramIterations!$D:$E,2,FALSE))</f>
        <v>4</v>
      </c>
      <c r="CA73" s="23"/>
      <c r="CB73" s="24" t="str">
        <f>IF(CA73="","",VLOOKUP(CA73,ProgramIterations!$D:$E,2,FALSE))</f>
        <v/>
      </c>
      <c r="CC73" s="23">
        <v>2014</v>
      </c>
      <c r="CD73" s="24">
        <f>IF(CC73="","",VLOOKUP(CC73,ProgramIterations!$D:$E,2,FALSE))</f>
        <v>4</v>
      </c>
      <c r="CE73" s="23"/>
      <c r="CF73" s="24" t="str">
        <f>IF(CE73="","",VLOOKUP(CE73,ProgramIterations!$D:$E,2,FALSE))</f>
        <v/>
      </c>
      <c r="CG73" s="23">
        <v>2014</v>
      </c>
      <c r="CH73" s="24">
        <f>IF(CG73="","",VLOOKUP(CG73,ProgramIterations!$D:$E,2,FALSE))</f>
        <v>4</v>
      </c>
      <c r="CI73" s="23"/>
      <c r="CJ73" s="24" t="str">
        <f>IF(CI73="","",VLOOKUP(CI73,ProgramIterations!$D:$E,2,FALSE))</f>
        <v/>
      </c>
      <c r="CK73" s="23"/>
      <c r="CL73" s="24" t="str">
        <f>IF(CK73="","",VLOOKUP(CK73,ProgramIterations!$D:$E,2,FALSE))</f>
        <v/>
      </c>
      <c r="CM73" s="23"/>
      <c r="CN73" s="24" t="str">
        <f>IF(CM73="","",VLOOKUP(CM73,ProgramIterations!$D:$E,2,FALSE))</f>
        <v/>
      </c>
      <c r="CO73" s="23"/>
      <c r="CP73" s="24" t="str">
        <f>IF(CO73="","",VLOOKUP(CO73,ProgramIterations!$D:$E,2,FALSE))</f>
        <v/>
      </c>
      <c r="CQ73" s="23"/>
      <c r="CR73" s="24" t="str">
        <f>IF(CQ73="","",VLOOKUP(CQ73,ProgramIterations!$D:$E,2,FALSE))</f>
        <v/>
      </c>
      <c r="CS73" s="23"/>
      <c r="CT73" s="24" t="str">
        <f>IF(CS73="","",VLOOKUP(CS73,ProgramIterations!$D:$E,2,FALSE))</f>
        <v/>
      </c>
      <c r="CU73" s="23"/>
      <c r="CV73" s="24" t="str">
        <f>IF(CU73="","",VLOOKUP(CU73,ProgramIterations!$D:$E,2,FALSE))</f>
        <v/>
      </c>
      <c r="CW73" s="23"/>
      <c r="CX73" s="24" t="str">
        <f>IF(CW73="","",VLOOKUP(CW73,ProgramIterations!$D:$E,2,FALSE))</f>
        <v/>
      </c>
      <c r="CY73" s="23"/>
      <c r="CZ73" s="24" t="str">
        <f>IF(CY73="","",VLOOKUP(CY73,ProgramIterations!$D:$E,2,FALSE))</f>
        <v/>
      </c>
      <c r="DA73" s="23"/>
      <c r="DB73" s="24" t="str">
        <f>IF(DA73="","",VLOOKUP(DA73,ProgramIterations!$D:$E,2,FALSE))</f>
        <v/>
      </c>
      <c r="DC73" s="23"/>
      <c r="DD73" s="25" t="str">
        <f>IF(DC73="","",VLOOKUP(DC73,ProgramIterations!$D:$E,2,FALSE))</f>
        <v/>
      </c>
      <c r="DE73" s="64" t="str">
        <f>CONCATENATE("ALTER TABLE dbo.",LEFT(C73,FIND(".",C73)-1)," ADD ",RIGHT(C73,LEN(C73)-FIND(".",C73))," ",VLOOKUP(M73,DataTypes!$A$2:$F$12,6),IF(VLOOKUP(M73,DataTypes!$A$2:$F$12,3)=1,CONCATENATE("(",N73,",",O73,")"),"")," NULL")</f>
        <v>ALTER TABLE dbo.ChampMetricVisitInformation ADD WaterSurfaceGradientProfileFilteredCoefficientOfVariation decimal(12,4) NULL</v>
      </c>
      <c r="DF73" s="56" t="e">
        <f>IF(A73 = "","",#REF! &amp; " SELECT MetricCalcTypeID = "&amp;A73&amp;", EngineID = "&amp;B73&amp;", Name='"&amp;C73&amp;"', DisplayGroupID = "&amp;D73&amp;", DisplayName='"&amp;E73&amp;"', DisplayNameShort = '"&amp;F73&amp;"', PropertyName = '"&amp;G73&amp;"', MethodID = "&amp;IF(H73="","NULL",H73)&amp; ", CalcGroupId = "&amp;IF(I73="","NULL",I73)&amp;", CalcGroupListItemID = " &amp;IF(K73="","NULL",K73)&amp;", Description = "&amp;IF(L73&lt;&gt;"NULL","'"&amp;SUBSTITUTE(L73,"'","''")&amp;"'","NULL")&amp;", DataTypeID = "&amp;M73&amp;",Precision = "&amp;N73&amp;", Scale = "&amp;O73&amp;", Length="&amp;P73&amp;", UOMID = "&amp;Q73&amp;", GlossaryTermID = "&amp;V73&amp;", DisplayOrderID = "&amp;W73&amp;", DomainValueListID = "&amp;AB73&amp;", WidthPixels = "&amp;AC73&amp;", IsDisplayable = "&amp;AD73&amp;", ShowGraphForWatershed= "&amp;AE73&amp;",ShowGraphForProgram="&amp;AF73&amp;",ShowGraphForVisit="&amp;AG73&amp;",IsPrivateInformation="&amp;AM73&amp;", IsCalculated="&amp;AN73&amp;",IsInternal="&amp;AO73&amp;", ExpectedValueMin = "&amp;IF(R73&lt;&gt;"",R73,"NULL")&amp;",  ExpectedValueMax = "&amp;IF(S73&lt;&gt;"",S73,"NULL")&amp;",  AcceptedValueMin = "&amp;IF(T73&lt;&gt;"",T73,"NULL")&amp;",   AcceptedValueMax  = "&amp;IF(U73&lt;&gt;"",U73,"NULL")&amp;", GraphAllowX="&amp;AH73&amp;", GraphAllowY="&amp;AI73&amp;", GraphAllowZ="&amp;AJ73&amp;", MapAllowSize="&amp;AK73&amp;", MapAllowColor = "&amp;AL73&amp;", RbtXpath = "&amp;IF(AP73&lt;&gt;"", "'"&amp;AP73&amp;"'", "NULL")&amp;", RbtIsRequired = "&amp;IF(AP73&lt;&gt;"", AQ73, "NULL")&amp;", MRMetric = "&amp;AR73&amp;
", Protocol1_ID = "&amp;IF(AS73="","NULL",#REF!)&amp;", Protocol1_IterationIDStart = "&amp;IF(AS73="","NULL",AT73)&amp;", Protocol1_IterationIDEnd = "&amp;IF(AU73="","NULL",AV73)&amp;
", Protocol2_ID = "&amp;IF(AW73="","NULL",#REF!)&amp;", Protocol2_IterationIDStart = "&amp;IF(AW73="","NULL",AX73)&amp;", Protocol2_IterationIDEnd = "&amp;IF(AY73="","NULL",AZ73)&amp;
", Protocol3_ID = "&amp;IF(BA73="","NULL",#REF!)&amp;", Protocol3_IterationIDStart = "&amp;IF(BA73="","NULL",BB73)&amp;", Protocol3_IterationIDEnd = "&amp;IF(BC73="","NULL",BD73)&amp;
", Protocol4_ID = "&amp;IF(BE73="","NULL",#REF!)&amp;", Protocol4_IterationIDStart = "&amp;IF(BE73="","NULL",BF73)&amp;", Protocol4_IterationIDEnd = "&amp;IF(BG73="","NULL",BH73)&amp;
", Protocol5_ID = "&amp;IF(BI73="","NULL",#REF!)&amp;", Protocol5_IterationIDStart = "&amp;IF(BI73="","NULL",BJ73)&amp;", Protocol5_IterationIDEnd = "&amp;IF(BK73="","NULL",BL73)&amp;
", Protocol6_ID = "&amp;IF(BM73="","NULL",#REF!)&amp;", Protocol6_IterationIDStart = "&amp;IF(BM73="","NULL",BN73)&amp;", Protocol6_IterationIDEnd = "&amp;IF(BO73="","NULL",BP73)&amp;
", Protocol7_ID = "&amp;IF(BQ73="","NULL",#REF!)&amp;", Protocol7_IterationIDStart = "&amp;IF(BQ73="","NULL",BR73)&amp;", Protocol7_IterationIDEnd = "&amp;IF(BS73="","NULL",BT73)&amp;
", Protocol8_ID = "&amp;IF(BU73="","NULL",#REF!)&amp;", Protocol8_IterationIDStart = "&amp;IF(BU73="","NULL",BV73)&amp;", Protocol8_IterationIDEnd = "&amp;IF(BW73="","NULL",BX73)&amp;
", Protocol9_ID = "&amp;IF(BY73="","NULL",#REF!)&amp;", Protocol9_IterationIDStart = "&amp;IF(BY73="","NULL",BZ73)&amp;", Protocol9_IterationIDEnd = "&amp;IF(CA73="","NULL",CB73)&amp;
", Protocol10_ID = "&amp;IF(CC73="","NULL",#REF!)&amp;", Protocol10_IterationIDStart = "&amp;IF(CC73="","NULL",CD73)&amp;", Protocol10_IterationIDEnd = "&amp;IF(CE73="","NULL",CF73)&amp;
", Protocol11_ID = "&amp;IF(CG73="","NULL",#REF!)&amp;", Protocol11_IterationIDStart = "&amp;IF(CG73="","NULL",CH73)&amp;", Protocol11_IterationIDEnd = "&amp;IF(CI73="","NULL",CJ73)&amp;
", Protocol12_ID = "&amp;IF(CK73="","NULL",#REF!)&amp;", Protocol12_IterationIDStart = "&amp;IF(CK73="","NULL",CL73)&amp;", Protocol12_IterationIDEnd = "&amp;IF(CM73="","NULL",CN73)&amp;
", Protocol13_ID = "&amp;IF(CO73="","NULL",#REF!)&amp;", Protocol13_IterationIDStart = "&amp;IF(CO73="","NULL",CP73)&amp;", Protocol13_IterationIDEnd = "&amp;IF(CQ73="","NULL",CR73)&amp;
", Protocol14_ID = "&amp;IF(CS73="","NULL",#REF!)&amp;", Protocol14_IterationIDStart = "&amp;IF(CS73="","NULL",CT73)&amp;", Protocol14_IterationIDEnd = "&amp;IF(CU73="","NULL",CV73)&amp;
", Protocol15_ID = "&amp;IF(CW73="","NULL",#REF!)&amp;", Protocol15_IterationIDStart = "&amp;IF(CW73="","NULL",CX73)&amp;", Protocol15_IterationIDEnd = "&amp;IF(CY73="","NULL",CZ73)&amp;
", Protocol16_ID = "&amp;IF(DA73="","NULL",#REF!)&amp;", Protocol16_IterationIDStart = "&amp;IF(DA73="","NULL",DB73)&amp;", Protocol16_IterationIDEnd = "&amp;IF(DC73="","NULL",DD73))</f>
        <v>#REF!</v>
      </c>
    </row>
    <row r="74" spans="1:110" ht="16.5" customHeight="1" x14ac:dyDescent="0.4">
      <c r="A74" s="18">
        <v>100</v>
      </c>
      <c r="B74" s="18">
        <v>1</v>
      </c>
      <c r="C74" s="34" t="s">
        <v>87</v>
      </c>
      <c r="D74" s="18">
        <v>2</v>
      </c>
      <c r="E74" s="37" t="s">
        <v>947</v>
      </c>
      <c r="F74" s="9" t="s">
        <v>948</v>
      </c>
      <c r="G74" s="9" t="s">
        <v>79</v>
      </c>
      <c r="I74" s="44"/>
      <c r="J74" s="47" t="str">
        <f>IF(I74="","",VLOOKUP(I74,MetricCalcGroups!A:D,3, FALSE))</f>
        <v/>
      </c>
      <c r="L74" s="9" t="s">
        <v>78</v>
      </c>
      <c r="M74" s="18">
        <v>2</v>
      </c>
      <c r="N74" s="18" t="s">
        <v>78</v>
      </c>
      <c r="O74" s="18" t="s">
        <v>78</v>
      </c>
      <c r="P74" s="18" t="s">
        <v>78</v>
      </c>
      <c r="Q74" s="18" t="s">
        <v>78</v>
      </c>
      <c r="R74" s="75"/>
      <c r="S74" s="75"/>
      <c r="V74" s="78">
        <v>227</v>
      </c>
      <c r="W74" s="18">
        <v>10</v>
      </c>
      <c r="X74" s="15">
        <v>2011</v>
      </c>
      <c r="Y74" s="16">
        <f>IF(X74&lt;&gt;"",VLOOKUP(X74,ProgramIterations!D:E,2,FALSE),"NULL")</f>
        <v>1</v>
      </c>
      <c r="Z74" s="15"/>
      <c r="AA74" s="16" t="str">
        <f>IF(Z74&lt;&gt;"",VLOOKUP(Z74,ProgramIterations!D:E,2,FALSE),"NULL")</f>
        <v>NULL</v>
      </c>
      <c r="AB74" s="9" t="s">
        <v>78</v>
      </c>
      <c r="AC74" s="9">
        <v>75</v>
      </c>
      <c r="AD74" s="36">
        <v>1</v>
      </c>
      <c r="AE74" s="9">
        <v>0</v>
      </c>
      <c r="AF74" s="9">
        <v>0</v>
      </c>
      <c r="AG74" s="9">
        <v>0</v>
      </c>
      <c r="AH74" s="17">
        <v>0</v>
      </c>
      <c r="AI74" s="17">
        <f t="shared" si="7"/>
        <v>1</v>
      </c>
      <c r="AJ74" s="18">
        <v>0</v>
      </c>
      <c r="AK74" s="17">
        <f t="shared" si="8"/>
        <v>1</v>
      </c>
      <c r="AL74" s="17">
        <f t="shared" si="9"/>
        <v>1</v>
      </c>
      <c r="AM74" s="18">
        <v>0</v>
      </c>
      <c r="AN74" s="18">
        <v>0</v>
      </c>
      <c r="AO74" s="37">
        <v>0</v>
      </c>
      <c r="AP74" s="49"/>
      <c r="AQ74" s="37">
        <v>0</v>
      </c>
      <c r="AR74" s="49">
        <v>0</v>
      </c>
      <c r="AS74" s="23">
        <v>2011</v>
      </c>
      <c r="AT74" s="24">
        <f>IF(AS74="","",VLOOKUP(AS74,ProgramIterations!$D:$E,2,FALSE))</f>
        <v>1</v>
      </c>
      <c r="AU74" s="23"/>
      <c r="AV74" s="24" t="str">
        <f>IF(AU74="","",VLOOKUP(AU74,ProgramIterations!$D:$E,2,FALSE))</f>
        <v/>
      </c>
      <c r="AW74" s="23">
        <v>2012</v>
      </c>
      <c r="AX74" s="24">
        <f>IF(AW74="","",VLOOKUP(AW74,ProgramIterations!$D:$E,2,FALSE))</f>
        <v>2</v>
      </c>
      <c r="AY74" s="23"/>
      <c r="AZ74" s="24" t="str">
        <f>IF(AY74="","",VLOOKUP(AY74,ProgramIterations!$D:$E,2,FALSE))</f>
        <v/>
      </c>
      <c r="BA74" s="23">
        <v>2013</v>
      </c>
      <c r="BB74" s="24">
        <f>IF(BA74="","",VLOOKUP(BA74,ProgramIterations!$D:$E,2,FALSE))</f>
        <v>3</v>
      </c>
      <c r="BC74" s="23"/>
      <c r="BD74" s="24" t="str">
        <f>IF(BC74="","",VLOOKUP(BC74,ProgramIterations!$D:$E,2,FALSE))</f>
        <v/>
      </c>
      <c r="BE74" s="23">
        <v>2014</v>
      </c>
      <c r="BF74" s="24">
        <f>IF(BE74="","",VLOOKUP(BE74,ProgramIterations!$D:$E,2,FALSE))</f>
        <v>4</v>
      </c>
      <c r="BG74" s="23"/>
      <c r="BH74" s="24" t="str">
        <f>IF(BG74="","",VLOOKUP(BG74,ProgramIterations!$D:$E,2,FALSE))</f>
        <v/>
      </c>
      <c r="BI74" s="23">
        <v>2014</v>
      </c>
      <c r="BJ74" s="24">
        <f>IF(BI74="","",VLOOKUP(BI74,ProgramIterations!$D:$E,2,FALSE))</f>
        <v>4</v>
      </c>
      <c r="BK74" s="23"/>
      <c r="BL74" s="24" t="str">
        <f>IF(BK74="","",VLOOKUP(BK74,ProgramIterations!$D:$E,2,FALSE))</f>
        <v/>
      </c>
      <c r="BM74" s="23"/>
      <c r="BN74" s="24" t="str">
        <f>IF(BM74="","",VLOOKUP(BM74,ProgramIterations!$D:$E,2,FALSE))</f>
        <v/>
      </c>
      <c r="BO74" s="23"/>
      <c r="BP74" s="24" t="str">
        <f>IF(BO74="","",VLOOKUP(BO74,ProgramIterations!$D:$E,2,FALSE))</f>
        <v/>
      </c>
      <c r="BQ74" s="23"/>
      <c r="BR74" s="24" t="str">
        <f>IF(BQ74="","",VLOOKUP(BQ74,ProgramIterations!$D:$E,2,FALSE))</f>
        <v/>
      </c>
      <c r="BS74" s="23"/>
      <c r="BT74" s="24" t="str">
        <f>IF(BS74="","",VLOOKUP(BS74,ProgramIterations!$D:$E,2,FALSE))</f>
        <v/>
      </c>
      <c r="BU74" s="23"/>
      <c r="BV74" s="24" t="str">
        <f>IF(BU74="","",VLOOKUP(BU74,ProgramIterations!$D:$E,2,FALSE))</f>
        <v/>
      </c>
      <c r="BW74" s="23"/>
      <c r="BX74" s="24" t="str">
        <f>IF(BW74="","",VLOOKUP(BW74,ProgramIterations!$D:$E,2,FALSE))</f>
        <v/>
      </c>
      <c r="BY74" s="23">
        <v>2014</v>
      </c>
      <c r="BZ74" s="24">
        <f>IF(BY74="","",VLOOKUP(BY74,ProgramIterations!$D:$E,2,FALSE))</f>
        <v>4</v>
      </c>
      <c r="CA74" s="23"/>
      <c r="CB74" s="24" t="str">
        <f>IF(CA74="","",VLOOKUP(CA74,ProgramIterations!$D:$E,2,FALSE))</f>
        <v/>
      </c>
      <c r="CC74" s="23">
        <v>2014</v>
      </c>
      <c r="CD74" s="24">
        <f>IF(CC74="","",VLOOKUP(CC74,ProgramIterations!$D:$E,2,FALSE))</f>
        <v>4</v>
      </c>
      <c r="CE74" s="23"/>
      <c r="CF74" s="24" t="str">
        <f>IF(CE74="","",VLOOKUP(CE74,ProgramIterations!$D:$E,2,FALSE))</f>
        <v/>
      </c>
      <c r="CG74" s="23">
        <v>2014</v>
      </c>
      <c r="CH74" s="24">
        <f>IF(CG74="","",VLOOKUP(CG74,ProgramIterations!$D:$E,2,FALSE))</f>
        <v>4</v>
      </c>
      <c r="CI74" s="23"/>
      <c r="CJ74" s="24" t="str">
        <f>IF(CI74="","",VLOOKUP(CI74,ProgramIterations!$D:$E,2,FALSE))</f>
        <v/>
      </c>
      <c r="CK74" s="23"/>
      <c r="CL74" s="24" t="str">
        <f>IF(CK74="","",VLOOKUP(CK74,ProgramIterations!$D:$E,2,FALSE))</f>
        <v/>
      </c>
      <c r="CM74" s="23"/>
      <c r="CN74" s="24" t="str">
        <f>IF(CM74="","",VLOOKUP(CM74,ProgramIterations!$D:$E,2,FALSE))</f>
        <v/>
      </c>
      <c r="CO74" s="23"/>
      <c r="CP74" s="24" t="str">
        <f>IF(CO74="","",VLOOKUP(CO74,ProgramIterations!$D:$E,2,FALSE))</f>
        <v/>
      </c>
      <c r="CQ74" s="23"/>
      <c r="CR74" s="24" t="str">
        <f>IF(CQ74="","",VLOOKUP(CQ74,ProgramIterations!$D:$E,2,FALSE))</f>
        <v/>
      </c>
      <c r="CS74" s="23"/>
      <c r="CT74" s="24" t="str">
        <f>IF(CS74="","",VLOOKUP(CS74,ProgramIterations!$D:$E,2,FALSE))</f>
        <v/>
      </c>
      <c r="CU74" s="23"/>
      <c r="CV74" s="24" t="str">
        <f>IF(CU74="","",VLOOKUP(CU74,ProgramIterations!$D:$E,2,FALSE))</f>
        <v/>
      </c>
      <c r="CW74" s="23"/>
      <c r="CX74" s="24" t="str">
        <f>IF(CW74="","",VLOOKUP(CW74,ProgramIterations!$D:$E,2,FALSE))</f>
        <v/>
      </c>
      <c r="CY74" s="23"/>
      <c r="CZ74" s="24" t="str">
        <f>IF(CY74="","",VLOOKUP(CY74,ProgramIterations!$D:$E,2,FALSE))</f>
        <v/>
      </c>
      <c r="DA74" s="23"/>
      <c r="DB74" s="24" t="str">
        <f>IF(DA74="","",VLOOKUP(DA74,ProgramIterations!$D:$E,2,FALSE))</f>
        <v/>
      </c>
      <c r="DC74" s="23"/>
      <c r="DD74" s="25" t="str">
        <f>IF(DC74="","",VLOOKUP(DC74,ProgramIterations!$D:$E,2,FALSE))</f>
        <v/>
      </c>
      <c r="DE74" s="64" t="str">
        <f>CONCATENATE("ALTER TABLE dbo.",LEFT(C74,FIND(".",C74)-1)," ADD ",RIGHT(C74,LEN(C74)-FIND(".",C74))," ",VLOOKUP(M74,DataTypes!$A$2:$F$12,6),IF(VLOOKUP(M74,DataTypes!$A$2:$F$12,3)=1,CONCATENATE("(",N74,",",O74,")"),"")," NULL")</f>
        <v>ALTER TABLE dbo.ChampMetricChannelUnitSummary ADD ChannelUnitID int NULL</v>
      </c>
      <c r="DF74" s="56" t="e">
        <f>IF(A74 = "","",#REF! &amp; " SELECT MetricCalcTypeID = "&amp;A74&amp;", EngineID = "&amp;B74&amp;", Name='"&amp;C74&amp;"', DisplayGroupID = "&amp;D74&amp;", DisplayName='"&amp;E74&amp;"', DisplayNameShort = '"&amp;F74&amp;"', PropertyName = '"&amp;G74&amp;"', MethodID = "&amp;IF(H74="","NULL",H74)&amp; ", CalcGroupId = "&amp;IF(I74="","NULL",I74)&amp;", CalcGroupListItemID = " &amp;IF(K74="","NULL",K74)&amp;", Description = "&amp;IF(L74&lt;&gt;"NULL","'"&amp;SUBSTITUTE(L74,"'","''")&amp;"'","NULL")&amp;", DataTypeID = "&amp;M74&amp;",Precision = "&amp;N74&amp;", Scale = "&amp;O74&amp;", Length="&amp;P74&amp;", UOMID = "&amp;Q74&amp;", GlossaryTermID = "&amp;V74&amp;", DisplayOrderID = "&amp;W74&amp;", DomainValueListID = "&amp;AB74&amp;", WidthPixels = "&amp;AC74&amp;", IsDisplayable = "&amp;AD74&amp;", ShowGraphForWatershed= "&amp;AE74&amp;",ShowGraphForProgram="&amp;AF74&amp;",ShowGraphForVisit="&amp;AG74&amp;",IsPrivateInformation="&amp;AM74&amp;", IsCalculated="&amp;AN74&amp;",IsInternal="&amp;AO74&amp;", ExpectedValueMin = "&amp;IF(R74&lt;&gt;"",R74,"NULL")&amp;",  ExpectedValueMax = "&amp;IF(S74&lt;&gt;"",S74,"NULL")&amp;",  AcceptedValueMin = "&amp;IF(T74&lt;&gt;"",T74,"NULL")&amp;",   AcceptedValueMax  = "&amp;IF(U74&lt;&gt;"",U74,"NULL")&amp;", GraphAllowX="&amp;AH74&amp;", GraphAllowY="&amp;AI74&amp;", GraphAllowZ="&amp;AJ74&amp;", MapAllowSize="&amp;AK74&amp;", MapAllowColor = "&amp;AL74&amp;", RbtXpath = "&amp;IF(AP74&lt;&gt;"", "'"&amp;AP74&amp;"'", "NULL")&amp;", RbtIsRequired = "&amp;IF(AP74&lt;&gt;"", AQ74, "NULL")&amp;", MRMetric = "&amp;AR74&amp;
", Protocol1_ID = "&amp;IF(AS74="","NULL",#REF!)&amp;", Protocol1_IterationIDStart = "&amp;IF(AS74="","NULL",AT74)&amp;", Protocol1_IterationIDEnd = "&amp;IF(AU74="","NULL",AV74)&amp;
", Protocol2_ID = "&amp;IF(AW74="","NULL",#REF!)&amp;", Protocol2_IterationIDStart = "&amp;IF(AW74="","NULL",AX74)&amp;", Protocol2_IterationIDEnd = "&amp;IF(AY74="","NULL",AZ74)&amp;
", Protocol3_ID = "&amp;IF(BA74="","NULL",#REF!)&amp;", Protocol3_IterationIDStart = "&amp;IF(BA74="","NULL",BB74)&amp;", Protocol3_IterationIDEnd = "&amp;IF(BC74="","NULL",BD74)&amp;
", Protocol4_ID = "&amp;IF(BE74="","NULL",#REF!)&amp;", Protocol4_IterationIDStart = "&amp;IF(BE74="","NULL",BF74)&amp;", Protocol4_IterationIDEnd = "&amp;IF(BG74="","NULL",BH74)&amp;
", Protocol5_ID = "&amp;IF(BI74="","NULL",#REF!)&amp;", Protocol5_IterationIDStart = "&amp;IF(BI74="","NULL",BJ74)&amp;", Protocol5_IterationIDEnd = "&amp;IF(BK74="","NULL",BL74)&amp;
", Protocol6_ID = "&amp;IF(BM74="","NULL",#REF!)&amp;", Protocol6_IterationIDStart = "&amp;IF(BM74="","NULL",BN74)&amp;", Protocol6_IterationIDEnd = "&amp;IF(BO74="","NULL",BP74)&amp;
", Protocol7_ID = "&amp;IF(BQ74="","NULL",#REF!)&amp;", Protocol7_IterationIDStart = "&amp;IF(BQ74="","NULL",BR74)&amp;", Protocol7_IterationIDEnd = "&amp;IF(BS74="","NULL",BT74)&amp;
", Protocol8_ID = "&amp;IF(BU74="","NULL",#REF!)&amp;", Protocol8_IterationIDStart = "&amp;IF(BU74="","NULL",BV74)&amp;", Protocol8_IterationIDEnd = "&amp;IF(BW74="","NULL",BX74)&amp;
", Protocol9_ID = "&amp;IF(BY74="","NULL",#REF!)&amp;", Protocol9_IterationIDStart = "&amp;IF(BY74="","NULL",BZ74)&amp;", Protocol9_IterationIDEnd = "&amp;IF(CA74="","NULL",CB74)&amp;
", Protocol10_ID = "&amp;IF(CC74="","NULL",#REF!)&amp;", Protocol10_IterationIDStart = "&amp;IF(CC74="","NULL",CD74)&amp;", Protocol10_IterationIDEnd = "&amp;IF(CE74="","NULL",CF74)&amp;
", Protocol11_ID = "&amp;IF(CG74="","NULL",#REF!)&amp;", Protocol11_IterationIDStart = "&amp;IF(CG74="","NULL",CH74)&amp;", Protocol11_IterationIDEnd = "&amp;IF(CI74="","NULL",CJ74)&amp;
", Protocol12_ID = "&amp;IF(CK74="","NULL",#REF!)&amp;", Protocol12_IterationIDStart = "&amp;IF(CK74="","NULL",CL74)&amp;", Protocol12_IterationIDEnd = "&amp;IF(CM74="","NULL",CN74)&amp;
", Protocol13_ID = "&amp;IF(CO74="","NULL",#REF!)&amp;", Protocol13_IterationIDStart = "&amp;IF(CO74="","NULL",CP74)&amp;", Protocol13_IterationIDEnd = "&amp;IF(CQ74="","NULL",CR74)&amp;
", Protocol14_ID = "&amp;IF(CS74="","NULL",#REF!)&amp;", Protocol14_IterationIDStart = "&amp;IF(CS74="","NULL",CT74)&amp;", Protocol14_IterationIDEnd = "&amp;IF(CU74="","NULL",CV74)&amp;
", Protocol15_ID = "&amp;IF(CW74="","NULL",#REF!)&amp;", Protocol15_IterationIDStart = "&amp;IF(CW74="","NULL",CX74)&amp;", Protocol15_IterationIDEnd = "&amp;IF(CY74="","NULL",CZ74)&amp;
", Protocol16_ID = "&amp;IF(DA74="","NULL",#REF!)&amp;", Protocol16_IterationIDStart = "&amp;IF(DA74="","NULL",DB74)&amp;", Protocol16_IterationIDEnd = "&amp;IF(DC74="","NULL",DD74))</f>
        <v>#REF!</v>
      </c>
    </row>
    <row r="75" spans="1:110" x14ac:dyDescent="0.4">
      <c r="A75" s="18">
        <v>448</v>
      </c>
      <c r="B75" s="18">
        <v>1</v>
      </c>
      <c r="C75" s="34" t="s">
        <v>730</v>
      </c>
      <c r="D75" s="18">
        <v>2</v>
      </c>
      <c r="E75" s="74" t="s">
        <v>731</v>
      </c>
      <c r="F75" s="9" t="s">
        <v>1189</v>
      </c>
      <c r="G75" s="9" t="s">
        <v>732</v>
      </c>
      <c r="I75" s="44"/>
      <c r="J75" s="47" t="str">
        <f>IF(I75="","",VLOOKUP(I75,MetricCalcGroups!A:D,3, FALSE))</f>
        <v/>
      </c>
      <c r="L75" s="9" t="s">
        <v>78</v>
      </c>
      <c r="M75" s="18">
        <v>2</v>
      </c>
      <c r="N75" s="18" t="s">
        <v>78</v>
      </c>
      <c r="O75" s="18" t="s">
        <v>78</v>
      </c>
      <c r="P75" s="18" t="s">
        <v>78</v>
      </c>
      <c r="Q75" s="18" t="s">
        <v>78</v>
      </c>
      <c r="R75" s="53"/>
      <c r="S75" s="53"/>
      <c r="V75" s="78">
        <v>228</v>
      </c>
      <c r="W75" s="18">
        <v>15</v>
      </c>
      <c r="X75" s="15">
        <v>2011</v>
      </c>
      <c r="Y75" s="16">
        <f>IF(X75&lt;&gt;"",VLOOKUP(X75,ProgramIterations!D:E,2,FALSE),"NULL")</f>
        <v>1</v>
      </c>
      <c r="Z75" s="15"/>
      <c r="AA75" s="16" t="str">
        <f>IF(Z75&lt;&gt;"",VLOOKUP(Z75,ProgramIterations!D:E,2,FALSE),"NULL")</f>
        <v>NULL</v>
      </c>
      <c r="AB75" s="9" t="s">
        <v>78</v>
      </c>
      <c r="AC75" s="9">
        <v>75</v>
      </c>
      <c r="AD75" s="36">
        <v>1</v>
      </c>
      <c r="AE75" s="9">
        <v>0</v>
      </c>
      <c r="AF75" s="9">
        <v>0</v>
      </c>
      <c r="AG75" s="49">
        <v>0</v>
      </c>
      <c r="AH75" s="17">
        <v>0</v>
      </c>
      <c r="AI75" s="17">
        <f t="shared" si="7"/>
        <v>1</v>
      </c>
      <c r="AJ75" s="18">
        <v>0</v>
      </c>
      <c r="AK75" s="17">
        <f t="shared" si="8"/>
        <v>1</v>
      </c>
      <c r="AL75" s="17">
        <f t="shared" si="9"/>
        <v>1</v>
      </c>
      <c r="AM75" s="18">
        <v>0</v>
      </c>
      <c r="AN75" s="18">
        <v>0</v>
      </c>
      <c r="AO75" s="37">
        <v>0</v>
      </c>
      <c r="AP75" s="80"/>
      <c r="AQ75" s="37">
        <v>0</v>
      </c>
      <c r="AR75" s="49">
        <v>0</v>
      </c>
      <c r="AS75" s="23">
        <v>2011</v>
      </c>
      <c r="AT75" s="24">
        <f>IF(AS75="","",VLOOKUP(AS75,ProgramIterations!$D:$E,2,FALSE))</f>
        <v>1</v>
      </c>
      <c r="AU75" s="23"/>
      <c r="AV75" s="24" t="str">
        <f>IF(AU75="","",VLOOKUP(AU75,ProgramIterations!$D:$E,2,FALSE))</f>
        <v/>
      </c>
      <c r="AW75" s="23">
        <v>2012</v>
      </c>
      <c r="AX75" s="24">
        <f>IF(AW75="","",VLOOKUP(AW75,ProgramIterations!$D:$E,2,FALSE))</f>
        <v>2</v>
      </c>
      <c r="AY75" s="23"/>
      <c r="AZ75" s="24" t="str">
        <f>IF(AY75="","",VLOOKUP(AY75,ProgramIterations!$D:$E,2,FALSE))</f>
        <v/>
      </c>
      <c r="BA75" s="23">
        <v>2013</v>
      </c>
      <c r="BB75" s="24">
        <f>IF(BA75="","",VLOOKUP(BA75,ProgramIterations!$D:$E,2,FALSE))</f>
        <v>3</v>
      </c>
      <c r="BC75" s="23"/>
      <c r="BD75" s="24" t="str">
        <f>IF(BC75="","",VLOOKUP(BC75,ProgramIterations!$D:$E,2,FALSE))</f>
        <v/>
      </c>
      <c r="BE75" s="23">
        <v>2014</v>
      </c>
      <c r="BF75" s="24">
        <f>IF(BE75="","",VLOOKUP(BE75,ProgramIterations!$D:$E,2,FALSE))</f>
        <v>4</v>
      </c>
      <c r="BG75" s="23"/>
      <c r="BH75" s="24" t="str">
        <f>IF(BG75="","",VLOOKUP(BG75,ProgramIterations!$D:$E,2,FALSE))</f>
        <v/>
      </c>
      <c r="BI75" s="23">
        <v>2014</v>
      </c>
      <c r="BJ75" s="24">
        <f>IF(BI75="","",VLOOKUP(BI75,ProgramIterations!$D:$E,2,FALSE))</f>
        <v>4</v>
      </c>
      <c r="BK75" s="23"/>
      <c r="BL75" s="24" t="str">
        <f>IF(BK75="","",VLOOKUP(BK75,ProgramIterations!$D:$E,2,FALSE))</f>
        <v/>
      </c>
      <c r="BM75" s="23"/>
      <c r="BN75" s="24" t="str">
        <f>IF(BM75="","",VLOOKUP(BM75,ProgramIterations!$D:$E,2,FALSE))</f>
        <v/>
      </c>
      <c r="BO75" s="23"/>
      <c r="BP75" s="24" t="str">
        <f>IF(BO75="","",VLOOKUP(BO75,ProgramIterations!$D:$E,2,FALSE))</f>
        <v/>
      </c>
      <c r="BQ75" s="23"/>
      <c r="BR75" s="24" t="str">
        <f>IF(BQ75="","",VLOOKUP(BQ75,ProgramIterations!$D:$E,2,FALSE))</f>
        <v/>
      </c>
      <c r="BS75" s="23"/>
      <c r="BT75" s="24" t="str">
        <f>IF(BS75="","",VLOOKUP(BS75,ProgramIterations!$D:$E,2,FALSE))</f>
        <v/>
      </c>
      <c r="BU75" s="23"/>
      <c r="BV75" s="24" t="str">
        <f>IF(BU75="","",VLOOKUP(BU75,ProgramIterations!$D:$E,2,FALSE))</f>
        <v/>
      </c>
      <c r="BW75" s="23"/>
      <c r="BX75" s="24" t="str">
        <f>IF(BW75="","",VLOOKUP(BW75,ProgramIterations!$D:$E,2,FALSE))</f>
        <v/>
      </c>
      <c r="BY75" s="23">
        <v>2014</v>
      </c>
      <c r="BZ75" s="24">
        <f>IF(BY75="","",VLOOKUP(BY75,ProgramIterations!$D:$E,2,FALSE))</f>
        <v>4</v>
      </c>
      <c r="CA75" s="23"/>
      <c r="CB75" s="24" t="str">
        <f>IF(CA75="","",VLOOKUP(CA75,ProgramIterations!$D:$E,2,FALSE))</f>
        <v/>
      </c>
      <c r="CC75" s="23">
        <v>2014</v>
      </c>
      <c r="CD75" s="24">
        <f>IF(CC75="","",VLOOKUP(CC75,ProgramIterations!$D:$E,2,FALSE))</f>
        <v>4</v>
      </c>
      <c r="CE75" s="23"/>
      <c r="CF75" s="24" t="str">
        <f>IF(CE75="","",VLOOKUP(CE75,ProgramIterations!$D:$E,2,FALSE))</f>
        <v/>
      </c>
      <c r="CG75" s="23">
        <v>2014</v>
      </c>
      <c r="CH75" s="24">
        <f>IF(CG75="","",VLOOKUP(CG75,ProgramIterations!$D:$E,2,FALSE))</f>
        <v>4</v>
      </c>
      <c r="CI75" s="23"/>
      <c r="CJ75" s="24" t="str">
        <f>IF(CI75="","",VLOOKUP(CI75,ProgramIterations!$D:$E,2,FALSE))</f>
        <v/>
      </c>
      <c r="CK75" s="23"/>
      <c r="CL75" s="24" t="str">
        <f>IF(CK75="","",VLOOKUP(CK75,ProgramIterations!$D:$E,2,FALSE))</f>
        <v/>
      </c>
      <c r="CM75" s="23"/>
      <c r="CN75" s="24" t="str">
        <f>IF(CM75="","",VLOOKUP(CM75,ProgramIterations!$D:$E,2,FALSE))</f>
        <v/>
      </c>
      <c r="CO75" s="23"/>
      <c r="CP75" s="24" t="str">
        <f>IF(CO75="","",VLOOKUP(CO75,ProgramIterations!$D:$E,2,FALSE))</f>
        <v/>
      </c>
      <c r="CQ75" s="23"/>
      <c r="CR75" s="24" t="str">
        <f>IF(CQ75="","",VLOOKUP(CQ75,ProgramIterations!$D:$E,2,FALSE))</f>
        <v/>
      </c>
      <c r="CS75" s="23"/>
      <c r="CT75" s="24" t="str">
        <f>IF(CS75="","",VLOOKUP(CS75,ProgramIterations!$D:$E,2,FALSE))</f>
        <v/>
      </c>
      <c r="CU75" s="23"/>
      <c r="CV75" s="24" t="str">
        <f>IF(CU75="","",VLOOKUP(CU75,ProgramIterations!$D:$E,2,FALSE))</f>
        <v/>
      </c>
      <c r="CW75" s="23"/>
      <c r="CX75" s="24" t="str">
        <f>IF(CW75="","",VLOOKUP(CW75,ProgramIterations!$D:$E,2,FALSE))</f>
        <v/>
      </c>
      <c r="CY75" s="23"/>
      <c r="CZ75" s="24" t="str">
        <f>IF(CY75="","",VLOOKUP(CY75,ProgramIterations!$D:$E,2,FALSE))</f>
        <v/>
      </c>
      <c r="DA75" s="23"/>
      <c r="DB75" s="24" t="str">
        <f>IF(DA75="","",VLOOKUP(DA75,ProgramIterations!$D:$E,2,FALSE))</f>
        <v/>
      </c>
      <c r="DC75" s="23"/>
      <c r="DD75" s="25" t="str">
        <f>IF(DC75="","",VLOOKUP(DC75,ProgramIterations!$D:$E,2,FALSE))</f>
        <v/>
      </c>
      <c r="DE75" s="64" t="str">
        <f>CONCATENATE("ALTER TABLE dbo.",LEFT(C75,FIND(".",C75)-1)," ADD ",RIGHT(C75,LEN(C75)-FIND(".",C75))," ",VLOOKUP(M75,DataTypes!$A$2:$F$12,6),IF(VLOOKUP(M75,DataTypes!$A$2:$F$12,3)=1,CONCATENATE("(",N75,",",O75,")"),"")," NULL")</f>
        <v>ALTER TABLE dbo.ChampMetricChannelUnitSummary ADD ChannelUnitNumber int NULL</v>
      </c>
      <c r="DF75" s="56" t="e">
        <f>IF(A75 = "","",#REF! &amp; " SELECT MetricCalcTypeID = "&amp;A75&amp;", EngineID = "&amp;B75&amp;", Name='"&amp;C75&amp;"', DisplayGroupID = "&amp;D75&amp;", DisplayName='"&amp;E75&amp;"', DisplayNameShort = '"&amp;F75&amp;"', PropertyName = '"&amp;G75&amp;"', MethodID = "&amp;IF(H75="","NULL",H75)&amp; ", CalcGroupId = "&amp;IF(I75="","NULL",I75)&amp;", CalcGroupListItemID = " &amp;IF(K75="","NULL",K75)&amp;", Description = "&amp;IF(L75&lt;&gt;"NULL","'"&amp;SUBSTITUTE(L75,"'","''")&amp;"'","NULL")&amp;", DataTypeID = "&amp;M75&amp;",Precision = "&amp;N75&amp;", Scale = "&amp;O75&amp;", Length="&amp;P75&amp;", UOMID = "&amp;Q75&amp;", GlossaryTermID = "&amp;V75&amp;", DisplayOrderID = "&amp;W75&amp;", DomainValueListID = "&amp;AB75&amp;", WidthPixels = "&amp;AC75&amp;", IsDisplayable = "&amp;AD75&amp;", ShowGraphForWatershed= "&amp;AE75&amp;",ShowGraphForProgram="&amp;AF75&amp;",ShowGraphForVisit="&amp;AG75&amp;",IsPrivateInformation="&amp;AM75&amp;", IsCalculated="&amp;AN75&amp;",IsInternal="&amp;AO75&amp;", ExpectedValueMin = "&amp;IF(R75&lt;&gt;"",R75,"NULL")&amp;",  ExpectedValueMax = "&amp;IF(S75&lt;&gt;"",S75,"NULL")&amp;",  AcceptedValueMin = "&amp;IF(T75&lt;&gt;"",T75,"NULL")&amp;",   AcceptedValueMax  = "&amp;IF(U75&lt;&gt;"",U75,"NULL")&amp;", GraphAllowX="&amp;AH75&amp;", GraphAllowY="&amp;AI75&amp;", GraphAllowZ="&amp;AJ75&amp;", MapAllowSize="&amp;AK75&amp;", MapAllowColor = "&amp;AL75&amp;", RbtXpath = "&amp;IF(AP75&lt;&gt;"", "'"&amp;AP75&amp;"'", "NULL")&amp;", RbtIsRequired = "&amp;IF(AP75&lt;&gt;"", AQ75, "NULL")&amp;", MRMetric = "&amp;AR75&amp;
", Protocol1_ID = "&amp;IF(AS75="","NULL",#REF!)&amp;", Protocol1_IterationIDStart = "&amp;IF(AS75="","NULL",AT75)&amp;", Protocol1_IterationIDEnd = "&amp;IF(AU75="","NULL",AV75)&amp;
", Protocol2_ID = "&amp;IF(AW75="","NULL",#REF!)&amp;", Protocol2_IterationIDStart = "&amp;IF(AW75="","NULL",AX75)&amp;", Protocol2_IterationIDEnd = "&amp;IF(AY75="","NULL",AZ75)&amp;
", Protocol3_ID = "&amp;IF(BA75="","NULL",#REF!)&amp;", Protocol3_IterationIDStart = "&amp;IF(BA75="","NULL",BB75)&amp;", Protocol3_IterationIDEnd = "&amp;IF(BC75="","NULL",BD75)&amp;
", Protocol4_ID = "&amp;IF(BE75="","NULL",#REF!)&amp;", Protocol4_IterationIDStart = "&amp;IF(BE75="","NULL",BF75)&amp;", Protocol4_IterationIDEnd = "&amp;IF(BG75="","NULL",BH75)&amp;
", Protocol5_ID = "&amp;IF(BI75="","NULL",#REF!)&amp;", Protocol5_IterationIDStart = "&amp;IF(BI75="","NULL",BJ75)&amp;", Protocol5_IterationIDEnd = "&amp;IF(BK75="","NULL",BL75)&amp;
", Protocol6_ID = "&amp;IF(BM75="","NULL",#REF!)&amp;", Protocol6_IterationIDStart = "&amp;IF(BM75="","NULL",BN75)&amp;", Protocol6_IterationIDEnd = "&amp;IF(BO75="","NULL",BP75)&amp;
", Protocol7_ID = "&amp;IF(BQ75="","NULL",#REF!)&amp;", Protocol7_IterationIDStart = "&amp;IF(BQ75="","NULL",BR75)&amp;", Protocol7_IterationIDEnd = "&amp;IF(BS75="","NULL",BT75)&amp;
", Protocol8_ID = "&amp;IF(BU75="","NULL",#REF!)&amp;", Protocol8_IterationIDStart = "&amp;IF(BU75="","NULL",BV75)&amp;", Protocol8_IterationIDEnd = "&amp;IF(BW75="","NULL",BX75)&amp;
", Protocol9_ID = "&amp;IF(BY75="","NULL",#REF!)&amp;", Protocol9_IterationIDStart = "&amp;IF(BY75="","NULL",BZ75)&amp;", Protocol9_IterationIDEnd = "&amp;IF(CA75="","NULL",CB75)&amp;
", Protocol10_ID = "&amp;IF(CC75="","NULL",#REF!)&amp;", Protocol10_IterationIDStart = "&amp;IF(CC75="","NULL",CD75)&amp;", Protocol10_IterationIDEnd = "&amp;IF(CE75="","NULL",CF75)&amp;
", Protocol11_ID = "&amp;IF(CG75="","NULL",#REF!)&amp;", Protocol11_IterationIDStart = "&amp;IF(CG75="","NULL",CH75)&amp;", Protocol11_IterationIDEnd = "&amp;IF(CI75="","NULL",CJ75)&amp;
", Protocol12_ID = "&amp;IF(CK75="","NULL",#REF!)&amp;", Protocol12_IterationIDStart = "&amp;IF(CK75="","NULL",CL75)&amp;", Protocol12_IterationIDEnd = "&amp;IF(CM75="","NULL",CN75)&amp;
", Protocol13_ID = "&amp;IF(CO75="","NULL",#REF!)&amp;", Protocol13_IterationIDStart = "&amp;IF(CO75="","NULL",CP75)&amp;", Protocol13_IterationIDEnd = "&amp;IF(CQ75="","NULL",CR75)&amp;
", Protocol14_ID = "&amp;IF(CS75="","NULL",#REF!)&amp;", Protocol14_IterationIDStart = "&amp;IF(CS75="","NULL",CT75)&amp;", Protocol14_IterationIDEnd = "&amp;IF(CU75="","NULL",CV75)&amp;
", Protocol15_ID = "&amp;IF(CW75="","NULL",#REF!)&amp;", Protocol15_IterationIDStart = "&amp;IF(CW75="","NULL",CX75)&amp;", Protocol15_IterationIDEnd = "&amp;IF(CY75="","NULL",CZ75)&amp;
", Protocol16_ID = "&amp;IF(DA75="","NULL",#REF!)&amp;", Protocol16_IterationIDStart = "&amp;IF(DA75="","NULL",DB75)&amp;", Protocol16_IterationIDEnd = "&amp;IF(DC75="","NULL",DD75))</f>
        <v>#REF!</v>
      </c>
    </row>
    <row r="76" spans="1:110" ht="16.5" customHeight="1" x14ac:dyDescent="0.4">
      <c r="A76" s="18">
        <v>453</v>
      </c>
      <c r="B76" s="18">
        <v>1</v>
      </c>
      <c r="C76" s="34" t="s">
        <v>744</v>
      </c>
      <c r="D76" s="18">
        <v>3</v>
      </c>
      <c r="E76" s="49" t="s">
        <v>1195</v>
      </c>
      <c r="F76" s="9" t="s">
        <v>1196</v>
      </c>
      <c r="G76" s="9" t="s">
        <v>720</v>
      </c>
      <c r="I76" s="44"/>
      <c r="J76" s="47" t="str">
        <f>IF(I76="","",VLOOKUP(I76,MetricCalcGroups!A:D,3, FALSE))</f>
        <v/>
      </c>
      <c r="L76" s="9" t="s">
        <v>78</v>
      </c>
      <c r="M76" s="18">
        <v>3</v>
      </c>
      <c r="N76" s="28">
        <v>15</v>
      </c>
      <c r="O76" s="18">
        <v>2</v>
      </c>
      <c r="P76" s="18" t="s">
        <v>78</v>
      </c>
      <c r="Q76" s="18">
        <v>1</v>
      </c>
      <c r="R76" s="75">
        <v>15</v>
      </c>
      <c r="S76" s="75">
        <v>350</v>
      </c>
      <c r="T76" s="18">
        <v>10</v>
      </c>
      <c r="U76" s="18">
        <v>400</v>
      </c>
      <c r="V76" s="78">
        <v>229</v>
      </c>
      <c r="W76" s="18">
        <v>40</v>
      </c>
      <c r="X76" s="15">
        <v>2011</v>
      </c>
      <c r="Y76" s="16">
        <f>IF(X76&lt;&gt;"",VLOOKUP(X76,ProgramIterations!D:E,2,FALSE),"NULL")</f>
        <v>1</v>
      </c>
      <c r="Z76" s="15"/>
      <c r="AA76" s="16" t="str">
        <f>IF(Z76&lt;&gt;"",VLOOKUP(Z76,ProgramIterations!D:E,2,FALSE),"NULL")</f>
        <v>NULL</v>
      </c>
      <c r="AB76" s="9" t="s">
        <v>78</v>
      </c>
      <c r="AC76" s="9">
        <v>75</v>
      </c>
      <c r="AD76" s="36">
        <v>1</v>
      </c>
      <c r="AE76" s="9">
        <v>1</v>
      </c>
      <c r="AF76" s="9">
        <v>1</v>
      </c>
      <c r="AG76" s="9">
        <v>1</v>
      </c>
      <c r="AH76" s="17">
        <v>0</v>
      </c>
      <c r="AI76" s="17">
        <f t="shared" si="7"/>
        <v>1</v>
      </c>
      <c r="AJ76" s="18">
        <v>0</v>
      </c>
      <c r="AK76" s="17">
        <f t="shared" si="8"/>
        <v>1</v>
      </c>
      <c r="AL76" s="17">
        <f t="shared" si="9"/>
        <v>1</v>
      </c>
      <c r="AM76" s="18">
        <v>0</v>
      </c>
      <c r="AN76" s="18">
        <v>0</v>
      </c>
      <c r="AO76" s="37">
        <v>0</v>
      </c>
      <c r="AP76" s="49" t="s">
        <v>1564</v>
      </c>
      <c r="AQ76" s="37">
        <v>0</v>
      </c>
      <c r="AR76" s="49">
        <v>0</v>
      </c>
      <c r="AS76" s="23">
        <v>2011</v>
      </c>
      <c r="AT76" s="24">
        <f>IF(AS76="","",VLOOKUP(AS76,ProgramIterations!$D:$E,2,FALSE))</f>
        <v>1</v>
      </c>
      <c r="AU76" s="23"/>
      <c r="AV76" s="24" t="str">
        <f>IF(AU76="","",VLOOKUP(AU76,ProgramIterations!$D:$E,2,FALSE))</f>
        <v/>
      </c>
      <c r="AW76" s="23">
        <v>2012</v>
      </c>
      <c r="AX76" s="24">
        <f>IF(AW76="","",VLOOKUP(AW76,ProgramIterations!$D:$E,2,FALSE))</f>
        <v>2</v>
      </c>
      <c r="AY76" s="23"/>
      <c r="AZ76" s="24" t="str">
        <f>IF(AY76="","",VLOOKUP(AY76,ProgramIterations!$D:$E,2,FALSE))</f>
        <v/>
      </c>
      <c r="BA76" s="23">
        <v>2013</v>
      </c>
      <c r="BB76" s="24">
        <f>IF(BA76="","",VLOOKUP(BA76,ProgramIterations!$D:$E,2,FALSE))</f>
        <v>3</v>
      </c>
      <c r="BC76" s="23"/>
      <c r="BD76" s="24" t="str">
        <f>IF(BC76="","",VLOOKUP(BC76,ProgramIterations!$D:$E,2,FALSE))</f>
        <v/>
      </c>
      <c r="BE76" s="23">
        <v>2014</v>
      </c>
      <c r="BF76" s="24">
        <f>IF(BE76="","",VLOOKUP(BE76,ProgramIterations!$D:$E,2,FALSE))</f>
        <v>4</v>
      </c>
      <c r="BG76" s="23"/>
      <c r="BH76" s="24" t="str">
        <f>IF(BG76="","",VLOOKUP(BG76,ProgramIterations!$D:$E,2,FALSE))</f>
        <v/>
      </c>
      <c r="BI76" s="23">
        <v>2014</v>
      </c>
      <c r="BJ76" s="24">
        <f>IF(BI76="","",VLOOKUP(BI76,ProgramIterations!$D:$E,2,FALSE))</f>
        <v>4</v>
      </c>
      <c r="BK76" s="23"/>
      <c r="BL76" s="24" t="str">
        <f>IF(BK76="","",VLOOKUP(BK76,ProgramIterations!$D:$E,2,FALSE))</f>
        <v/>
      </c>
      <c r="BM76" s="23"/>
      <c r="BN76" s="24" t="str">
        <f>IF(BM76="","",VLOOKUP(BM76,ProgramIterations!$D:$E,2,FALSE))</f>
        <v/>
      </c>
      <c r="BO76" s="23"/>
      <c r="BP76" s="24" t="str">
        <f>IF(BO76="","",VLOOKUP(BO76,ProgramIterations!$D:$E,2,FALSE))</f>
        <v/>
      </c>
      <c r="BQ76" s="23"/>
      <c r="BR76" s="24" t="str">
        <f>IF(BQ76="","",VLOOKUP(BQ76,ProgramIterations!$D:$E,2,FALSE))</f>
        <v/>
      </c>
      <c r="BS76" s="23"/>
      <c r="BT76" s="24" t="str">
        <f>IF(BS76="","",VLOOKUP(BS76,ProgramIterations!$D:$E,2,FALSE))</f>
        <v/>
      </c>
      <c r="BU76" s="23"/>
      <c r="BV76" s="24" t="str">
        <f>IF(BU76="","",VLOOKUP(BU76,ProgramIterations!$D:$E,2,FALSE))</f>
        <v/>
      </c>
      <c r="BW76" s="23"/>
      <c r="BX76" s="24" t="str">
        <f>IF(BW76="","",VLOOKUP(BW76,ProgramIterations!$D:$E,2,FALSE))</f>
        <v/>
      </c>
      <c r="BY76" s="23">
        <v>2014</v>
      </c>
      <c r="BZ76" s="24">
        <f>IF(BY76="","",VLOOKUP(BY76,ProgramIterations!$D:$E,2,FALSE))</f>
        <v>4</v>
      </c>
      <c r="CA76" s="23"/>
      <c r="CB76" s="24" t="str">
        <f>IF(CA76="","",VLOOKUP(CA76,ProgramIterations!$D:$E,2,FALSE))</f>
        <v/>
      </c>
      <c r="CC76" s="23">
        <v>2014</v>
      </c>
      <c r="CD76" s="24">
        <f>IF(CC76="","",VLOOKUP(CC76,ProgramIterations!$D:$E,2,FALSE))</f>
        <v>4</v>
      </c>
      <c r="CE76" s="23"/>
      <c r="CF76" s="24" t="str">
        <f>IF(CE76="","",VLOOKUP(CE76,ProgramIterations!$D:$E,2,FALSE))</f>
        <v/>
      </c>
      <c r="CG76" s="23">
        <v>2014</v>
      </c>
      <c r="CH76" s="24">
        <f>IF(CG76="","",VLOOKUP(CG76,ProgramIterations!$D:$E,2,FALSE))</f>
        <v>4</v>
      </c>
      <c r="CI76" s="23"/>
      <c r="CJ76" s="24" t="str">
        <f>IF(CI76="","",VLOOKUP(CI76,ProgramIterations!$D:$E,2,FALSE))</f>
        <v/>
      </c>
      <c r="CK76" s="23"/>
      <c r="CL76" s="24" t="str">
        <f>IF(CK76="","",VLOOKUP(CK76,ProgramIterations!$D:$E,2,FALSE))</f>
        <v/>
      </c>
      <c r="CM76" s="23"/>
      <c r="CN76" s="24" t="str">
        <f>IF(CM76="","",VLOOKUP(CM76,ProgramIterations!$D:$E,2,FALSE))</f>
        <v/>
      </c>
      <c r="CO76" s="23"/>
      <c r="CP76" s="24" t="str">
        <f>IF(CO76="","",VLOOKUP(CO76,ProgramIterations!$D:$E,2,FALSE))</f>
        <v/>
      </c>
      <c r="CQ76" s="23"/>
      <c r="CR76" s="24" t="str">
        <f>IF(CQ76="","",VLOOKUP(CQ76,ProgramIterations!$D:$E,2,FALSE))</f>
        <v/>
      </c>
      <c r="CS76" s="23"/>
      <c r="CT76" s="24" t="str">
        <f>IF(CS76="","",VLOOKUP(CS76,ProgramIterations!$D:$E,2,FALSE))</f>
        <v/>
      </c>
      <c r="CU76" s="23"/>
      <c r="CV76" s="24" t="str">
        <f>IF(CU76="","",VLOOKUP(CU76,ProgramIterations!$D:$E,2,FALSE))</f>
        <v/>
      </c>
      <c r="CW76" s="23"/>
      <c r="CX76" s="24" t="str">
        <f>IF(CW76="","",VLOOKUP(CW76,ProgramIterations!$D:$E,2,FALSE))</f>
        <v/>
      </c>
      <c r="CY76" s="23"/>
      <c r="CZ76" s="24" t="str">
        <f>IF(CY76="","",VLOOKUP(CY76,ProgramIterations!$D:$E,2,FALSE))</f>
        <v/>
      </c>
      <c r="DA76" s="23"/>
      <c r="DB76" s="24" t="str">
        <f>IF(DA76="","",VLOOKUP(DA76,ProgramIterations!$D:$E,2,FALSE))</f>
        <v/>
      </c>
      <c r="DC76" s="23"/>
      <c r="DD76" s="25" t="str">
        <f>IF(DC76="","",VLOOKUP(DC76,ProgramIterations!$D:$E,2,FALSE))</f>
        <v/>
      </c>
      <c r="DE76" s="64" t="str">
        <f>CONCATENATE("ALTER TABLE dbo.",LEFT(C76,FIND(".",C76)-1)," ADD ",RIGHT(C76,LEN(C76)-FIND(".",C76))," ",VLOOKUP(M76,DataTypes!$A$2:$F$12,6),IF(VLOOKUP(M76,DataTypes!$A$2:$F$12,3)=1,CONCATENATE("(",N76,",",O76,")"),"")," NULL")</f>
        <v>ALTER TABLE dbo.ChampMetricChannelUnitTier1Summary ADD Spacing decimal(15,2) NULL</v>
      </c>
      <c r="DF76" s="56" t="e">
        <f>IF(A76 = "","",#REF! &amp; " SELECT MetricCalcTypeID = "&amp;A76&amp;", EngineID = "&amp;B76&amp;", Name='"&amp;C76&amp;"', DisplayGroupID = "&amp;D76&amp;", DisplayName='"&amp;E76&amp;"', DisplayNameShort = '"&amp;F76&amp;"', PropertyName = '"&amp;G76&amp;"', MethodID = "&amp;IF(H76="","NULL",H76)&amp; ", CalcGroupId = "&amp;IF(I76="","NULL",I76)&amp;", CalcGroupListItemID = " &amp;IF(K76="","NULL",K76)&amp;", Description = "&amp;IF(L76&lt;&gt;"NULL","'"&amp;SUBSTITUTE(L76,"'","''")&amp;"'","NULL")&amp;", DataTypeID = "&amp;M76&amp;",Precision = "&amp;N76&amp;", Scale = "&amp;O76&amp;", Length="&amp;P76&amp;", UOMID = "&amp;Q76&amp;", GlossaryTermID = "&amp;V76&amp;", DisplayOrderID = "&amp;W76&amp;", DomainValueListID = "&amp;AB76&amp;", WidthPixels = "&amp;AC76&amp;", IsDisplayable = "&amp;AD76&amp;", ShowGraphForWatershed= "&amp;AE76&amp;",ShowGraphForProgram="&amp;AF76&amp;",ShowGraphForVisit="&amp;AG76&amp;",IsPrivateInformation="&amp;AM76&amp;", IsCalculated="&amp;AN76&amp;",IsInternal="&amp;AO76&amp;", ExpectedValueMin = "&amp;IF(R76&lt;&gt;"",R76,"NULL")&amp;",  ExpectedValueMax = "&amp;IF(S76&lt;&gt;"",S76,"NULL")&amp;",  AcceptedValueMin = "&amp;IF(T76&lt;&gt;"",T76,"NULL")&amp;",   AcceptedValueMax  = "&amp;IF(U76&lt;&gt;"",U76,"NULL")&amp;", GraphAllowX="&amp;AH76&amp;", GraphAllowY="&amp;AI76&amp;", GraphAllowZ="&amp;AJ76&amp;", MapAllowSize="&amp;AK76&amp;", MapAllowColor = "&amp;AL76&amp;", RbtXpath = "&amp;IF(AP76&lt;&gt;"", "'"&amp;AP76&amp;"'", "NULL")&amp;", RbtIsRequired = "&amp;IF(AP76&lt;&gt;"", AQ76, "NULL")&amp;", MRMetric = "&amp;AR76&amp;
", Protocol1_ID = "&amp;IF(AS76="","NULL",#REF!)&amp;", Protocol1_IterationIDStart = "&amp;IF(AS76="","NULL",AT76)&amp;", Protocol1_IterationIDEnd = "&amp;IF(AU76="","NULL",AV76)&amp;
", Protocol2_ID = "&amp;IF(AW76="","NULL",#REF!)&amp;", Protocol2_IterationIDStart = "&amp;IF(AW76="","NULL",AX76)&amp;", Protocol2_IterationIDEnd = "&amp;IF(AY76="","NULL",AZ76)&amp;
", Protocol3_ID = "&amp;IF(BA76="","NULL",#REF!)&amp;", Protocol3_IterationIDStart = "&amp;IF(BA76="","NULL",BB76)&amp;", Protocol3_IterationIDEnd = "&amp;IF(BC76="","NULL",BD76)&amp;
", Protocol4_ID = "&amp;IF(BE76="","NULL",#REF!)&amp;", Protocol4_IterationIDStart = "&amp;IF(BE76="","NULL",BF76)&amp;", Protocol4_IterationIDEnd = "&amp;IF(BG76="","NULL",BH76)&amp;
", Protocol5_ID = "&amp;IF(BI76="","NULL",#REF!)&amp;", Protocol5_IterationIDStart = "&amp;IF(BI76="","NULL",BJ76)&amp;", Protocol5_IterationIDEnd = "&amp;IF(BK76="","NULL",BL76)&amp;
", Protocol6_ID = "&amp;IF(BM76="","NULL",#REF!)&amp;", Protocol6_IterationIDStart = "&amp;IF(BM76="","NULL",BN76)&amp;", Protocol6_IterationIDEnd = "&amp;IF(BO76="","NULL",BP76)&amp;
", Protocol7_ID = "&amp;IF(BQ76="","NULL",#REF!)&amp;", Protocol7_IterationIDStart = "&amp;IF(BQ76="","NULL",BR76)&amp;", Protocol7_IterationIDEnd = "&amp;IF(BS76="","NULL",BT76)&amp;
", Protocol8_ID = "&amp;IF(BU76="","NULL",#REF!)&amp;", Protocol8_IterationIDStart = "&amp;IF(BU76="","NULL",BV76)&amp;", Protocol8_IterationIDEnd = "&amp;IF(BW76="","NULL",BX76)&amp;
", Protocol9_ID = "&amp;IF(BY76="","NULL",#REF!)&amp;", Protocol9_IterationIDStart = "&amp;IF(BY76="","NULL",BZ76)&amp;", Protocol9_IterationIDEnd = "&amp;IF(CA76="","NULL",CB76)&amp;
", Protocol10_ID = "&amp;IF(CC76="","NULL",#REF!)&amp;", Protocol10_IterationIDStart = "&amp;IF(CC76="","NULL",CD76)&amp;", Protocol10_IterationIDEnd = "&amp;IF(CE76="","NULL",CF76)&amp;
", Protocol11_ID = "&amp;IF(CG76="","NULL",#REF!)&amp;", Protocol11_IterationIDStart = "&amp;IF(CG76="","NULL",CH76)&amp;", Protocol11_IterationIDEnd = "&amp;IF(CI76="","NULL",CJ76)&amp;
", Protocol12_ID = "&amp;IF(CK76="","NULL",#REF!)&amp;", Protocol12_IterationIDStart = "&amp;IF(CK76="","NULL",CL76)&amp;", Protocol12_IterationIDEnd = "&amp;IF(CM76="","NULL",CN76)&amp;
", Protocol13_ID = "&amp;IF(CO76="","NULL",#REF!)&amp;", Protocol13_IterationIDStart = "&amp;IF(CO76="","NULL",CP76)&amp;", Protocol13_IterationIDEnd = "&amp;IF(CQ76="","NULL",CR76)&amp;
", Protocol14_ID = "&amp;IF(CS76="","NULL",#REF!)&amp;", Protocol14_IterationIDStart = "&amp;IF(CS76="","NULL",CT76)&amp;", Protocol14_IterationIDEnd = "&amp;IF(CU76="","NULL",CV76)&amp;
", Protocol15_ID = "&amp;IF(CW76="","NULL",#REF!)&amp;", Protocol15_IterationIDStart = "&amp;IF(CW76="","NULL",CX76)&amp;", Protocol15_IterationIDEnd = "&amp;IF(CY76="","NULL",CZ76)&amp;
", Protocol16_ID = "&amp;IF(DA76="","NULL",#REF!)&amp;", Protocol16_IterationIDStart = "&amp;IF(DA76="","NULL",DB76)&amp;", Protocol16_IterationIDEnd = "&amp;IF(DC76="","NULL",DD76))</f>
        <v>#REF!</v>
      </c>
    </row>
    <row r="77" spans="1:110" x14ac:dyDescent="0.4">
      <c r="A77" s="18">
        <v>457</v>
      </c>
      <c r="B77" s="18">
        <v>1</v>
      </c>
      <c r="C77" s="34" t="s">
        <v>745</v>
      </c>
      <c r="D77" s="18">
        <v>4</v>
      </c>
      <c r="E77" s="40" t="s">
        <v>1195</v>
      </c>
      <c r="F77" s="9" t="s">
        <v>1196</v>
      </c>
      <c r="G77" s="9" t="s">
        <v>720</v>
      </c>
      <c r="I77" s="44"/>
      <c r="J77" s="47" t="str">
        <f>IF(I77="","",VLOOKUP(I77,MetricCalcGroups!A:D,3, FALSE))</f>
        <v/>
      </c>
      <c r="L77" s="9" t="s">
        <v>78</v>
      </c>
      <c r="M77" s="18">
        <v>3</v>
      </c>
      <c r="N77" s="28">
        <v>15</v>
      </c>
      <c r="O77" s="18">
        <v>2</v>
      </c>
      <c r="P77" s="18" t="s">
        <v>78</v>
      </c>
      <c r="Q77" s="18">
        <v>1</v>
      </c>
      <c r="R77" s="18">
        <v>12</v>
      </c>
      <c r="S77" s="18">
        <v>350</v>
      </c>
      <c r="T77" s="18">
        <v>10</v>
      </c>
      <c r="U77" s="18">
        <v>450</v>
      </c>
      <c r="V77" s="78">
        <v>229</v>
      </c>
      <c r="W77" s="18">
        <v>40</v>
      </c>
      <c r="X77" s="15">
        <v>2011</v>
      </c>
      <c r="Y77" s="16">
        <f>IF(X77&lt;&gt;"",VLOOKUP(X77,ProgramIterations!D:E,2,FALSE),"NULL")</f>
        <v>1</v>
      </c>
      <c r="Z77" s="15"/>
      <c r="AA77" s="16" t="str">
        <f>IF(Z77&lt;&gt;"",VLOOKUP(Z77,ProgramIterations!D:E,2,FALSE),"NULL")</f>
        <v>NULL</v>
      </c>
      <c r="AB77" s="9" t="s">
        <v>78</v>
      </c>
      <c r="AC77" s="9">
        <v>75</v>
      </c>
      <c r="AD77" s="36">
        <v>1</v>
      </c>
      <c r="AE77" s="9">
        <v>1</v>
      </c>
      <c r="AF77" s="9">
        <v>1</v>
      </c>
      <c r="AG77" s="9">
        <v>1</v>
      </c>
      <c r="AH77" s="17">
        <v>0</v>
      </c>
      <c r="AI77" s="17">
        <f t="shared" si="7"/>
        <v>1</v>
      </c>
      <c r="AJ77" s="18">
        <v>0</v>
      </c>
      <c r="AK77" s="17">
        <f t="shared" si="8"/>
        <v>1</v>
      </c>
      <c r="AL77" s="17">
        <f t="shared" si="9"/>
        <v>1</v>
      </c>
      <c r="AM77" s="18">
        <v>0</v>
      </c>
      <c r="AN77" s="18">
        <v>0</v>
      </c>
      <c r="AO77" s="37">
        <v>0</v>
      </c>
      <c r="AP77" s="74" t="s">
        <v>1568</v>
      </c>
      <c r="AQ77" s="37">
        <v>0</v>
      </c>
      <c r="AR77" s="49">
        <v>0</v>
      </c>
      <c r="AS77" s="23">
        <v>2011</v>
      </c>
      <c r="AT77" s="24">
        <f>IF(AS77="","",VLOOKUP(AS77,ProgramIterations!$D:$E,2,FALSE))</f>
        <v>1</v>
      </c>
      <c r="AU77" s="23"/>
      <c r="AV77" s="24" t="str">
        <f>IF(AU77="","",VLOOKUP(AU77,ProgramIterations!$D:$E,2,FALSE))</f>
        <v/>
      </c>
      <c r="AW77" s="23">
        <v>2012</v>
      </c>
      <c r="AX77" s="24">
        <f>IF(AW77="","",VLOOKUP(AW77,ProgramIterations!$D:$E,2,FALSE))</f>
        <v>2</v>
      </c>
      <c r="AY77" s="23"/>
      <c r="AZ77" s="24" t="str">
        <f>IF(AY77="","",VLOOKUP(AY77,ProgramIterations!$D:$E,2,FALSE))</f>
        <v/>
      </c>
      <c r="BA77" s="23">
        <v>2013</v>
      </c>
      <c r="BB77" s="24">
        <f>IF(BA77="","",VLOOKUP(BA77,ProgramIterations!$D:$E,2,FALSE))</f>
        <v>3</v>
      </c>
      <c r="BC77" s="23"/>
      <c r="BD77" s="24" t="str">
        <f>IF(BC77="","",VLOOKUP(BC77,ProgramIterations!$D:$E,2,FALSE))</f>
        <v/>
      </c>
      <c r="BE77" s="23">
        <v>2014</v>
      </c>
      <c r="BF77" s="24">
        <f>IF(BE77="","",VLOOKUP(BE77,ProgramIterations!$D:$E,2,FALSE))</f>
        <v>4</v>
      </c>
      <c r="BG77" s="23"/>
      <c r="BH77" s="24" t="str">
        <f>IF(BG77="","",VLOOKUP(BG77,ProgramIterations!$D:$E,2,FALSE))</f>
        <v/>
      </c>
      <c r="BI77" s="23">
        <v>2014</v>
      </c>
      <c r="BJ77" s="24">
        <f>IF(BI77="","",VLOOKUP(BI77,ProgramIterations!$D:$E,2,FALSE))</f>
        <v>4</v>
      </c>
      <c r="BK77" s="23"/>
      <c r="BL77" s="24" t="str">
        <f>IF(BK77="","",VLOOKUP(BK77,ProgramIterations!$D:$E,2,FALSE))</f>
        <v/>
      </c>
      <c r="BM77" s="23"/>
      <c r="BN77" s="24" t="str">
        <f>IF(BM77="","",VLOOKUP(BM77,ProgramIterations!$D:$E,2,FALSE))</f>
        <v/>
      </c>
      <c r="BO77" s="23"/>
      <c r="BP77" s="24" t="str">
        <f>IF(BO77="","",VLOOKUP(BO77,ProgramIterations!$D:$E,2,FALSE))</f>
        <v/>
      </c>
      <c r="BQ77" s="23"/>
      <c r="BR77" s="24" t="str">
        <f>IF(BQ77="","",VLOOKUP(BQ77,ProgramIterations!$D:$E,2,FALSE))</f>
        <v/>
      </c>
      <c r="BS77" s="23"/>
      <c r="BT77" s="24" t="str">
        <f>IF(BS77="","",VLOOKUP(BS77,ProgramIterations!$D:$E,2,FALSE))</f>
        <v/>
      </c>
      <c r="BU77" s="23"/>
      <c r="BV77" s="24" t="str">
        <f>IF(BU77="","",VLOOKUP(BU77,ProgramIterations!$D:$E,2,FALSE))</f>
        <v/>
      </c>
      <c r="BW77" s="23"/>
      <c r="BX77" s="24" t="str">
        <f>IF(BW77="","",VLOOKUP(BW77,ProgramIterations!$D:$E,2,FALSE))</f>
        <v/>
      </c>
      <c r="BY77" s="23">
        <v>2014</v>
      </c>
      <c r="BZ77" s="24">
        <f>IF(BY77="","",VLOOKUP(BY77,ProgramIterations!$D:$E,2,FALSE))</f>
        <v>4</v>
      </c>
      <c r="CA77" s="23"/>
      <c r="CB77" s="24" t="str">
        <f>IF(CA77="","",VLOOKUP(CA77,ProgramIterations!$D:$E,2,FALSE))</f>
        <v/>
      </c>
      <c r="CC77" s="23">
        <v>2014</v>
      </c>
      <c r="CD77" s="24">
        <f>IF(CC77="","",VLOOKUP(CC77,ProgramIterations!$D:$E,2,FALSE))</f>
        <v>4</v>
      </c>
      <c r="CE77" s="23"/>
      <c r="CF77" s="24" t="str">
        <f>IF(CE77="","",VLOOKUP(CE77,ProgramIterations!$D:$E,2,FALSE))</f>
        <v/>
      </c>
      <c r="CG77" s="23">
        <v>2014</v>
      </c>
      <c r="CH77" s="24">
        <f>IF(CG77="","",VLOOKUP(CG77,ProgramIterations!$D:$E,2,FALSE))</f>
        <v>4</v>
      </c>
      <c r="CI77" s="23"/>
      <c r="CJ77" s="24" t="str">
        <f>IF(CI77="","",VLOOKUP(CI77,ProgramIterations!$D:$E,2,FALSE))</f>
        <v/>
      </c>
      <c r="CK77" s="23"/>
      <c r="CL77" s="24" t="str">
        <f>IF(CK77="","",VLOOKUP(CK77,ProgramIterations!$D:$E,2,FALSE))</f>
        <v/>
      </c>
      <c r="CM77" s="23"/>
      <c r="CN77" s="24" t="str">
        <f>IF(CM77="","",VLOOKUP(CM77,ProgramIterations!$D:$E,2,FALSE))</f>
        <v/>
      </c>
      <c r="CO77" s="23"/>
      <c r="CP77" s="24" t="str">
        <f>IF(CO77="","",VLOOKUP(CO77,ProgramIterations!$D:$E,2,FALSE))</f>
        <v/>
      </c>
      <c r="CQ77" s="23"/>
      <c r="CR77" s="24" t="str">
        <f>IF(CQ77="","",VLOOKUP(CQ77,ProgramIterations!$D:$E,2,FALSE))</f>
        <v/>
      </c>
      <c r="CS77" s="23"/>
      <c r="CT77" s="24" t="str">
        <f>IF(CS77="","",VLOOKUP(CS77,ProgramIterations!$D:$E,2,FALSE))</f>
        <v/>
      </c>
      <c r="CU77" s="23"/>
      <c r="CV77" s="24" t="str">
        <f>IF(CU77="","",VLOOKUP(CU77,ProgramIterations!$D:$E,2,FALSE))</f>
        <v/>
      </c>
      <c r="CW77" s="23"/>
      <c r="CX77" s="24" t="str">
        <f>IF(CW77="","",VLOOKUP(CW77,ProgramIterations!$D:$E,2,FALSE))</f>
        <v/>
      </c>
      <c r="CY77" s="23"/>
      <c r="CZ77" s="24" t="str">
        <f>IF(CY77="","",VLOOKUP(CY77,ProgramIterations!$D:$E,2,FALSE))</f>
        <v/>
      </c>
      <c r="DA77" s="23"/>
      <c r="DB77" s="24" t="str">
        <f>IF(DA77="","",VLOOKUP(DA77,ProgramIterations!$D:$E,2,FALSE))</f>
        <v/>
      </c>
      <c r="DC77" s="23"/>
      <c r="DD77" s="25" t="str">
        <f>IF(DC77="","",VLOOKUP(DC77,ProgramIterations!$D:$E,2,FALSE))</f>
        <v/>
      </c>
      <c r="DE77" s="64" t="str">
        <f>CONCATENATE("ALTER TABLE dbo.",LEFT(C77,FIND(".",C77)-1)," ADD ",RIGHT(C77,LEN(C77)-FIND(".",C77))," ",VLOOKUP(M77,DataTypes!$A$2:$F$12,6),IF(VLOOKUP(M77,DataTypes!$A$2:$F$12,3)=1,CONCATENATE("(",N77,",",O77,")"),"")," NULL")</f>
        <v>ALTER TABLE dbo.ChampMetricChannelUnitTier2Summary ADD Spacing decimal(15,2) NULL</v>
      </c>
      <c r="DF77" s="56" t="e">
        <f>IF(A77 = "","",#REF! &amp; " SELECT MetricCalcTypeID = "&amp;A77&amp;", EngineID = "&amp;B77&amp;", Name='"&amp;C77&amp;"', DisplayGroupID = "&amp;D77&amp;", DisplayName='"&amp;E77&amp;"', DisplayNameShort = '"&amp;F77&amp;"', PropertyName = '"&amp;G77&amp;"', MethodID = "&amp;IF(H77="","NULL",H77)&amp; ", CalcGroupId = "&amp;IF(I77="","NULL",I77)&amp;", CalcGroupListItemID = " &amp;IF(K77="","NULL",K77)&amp;", Description = "&amp;IF(L77&lt;&gt;"NULL","'"&amp;SUBSTITUTE(L77,"'","''")&amp;"'","NULL")&amp;", DataTypeID = "&amp;M77&amp;",Precision = "&amp;N77&amp;", Scale = "&amp;O77&amp;", Length="&amp;P77&amp;", UOMID = "&amp;Q77&amp;", GlossaryTermID = "&amp;V77&amp;", DisplayOrderID = "&amp;W77&amp;", DomainValueListID = "&amp;AB77&amp;", WidthPixels = "&amp;AC77&amp;", IsDisplayable = "&amp;AD77&amp;", ShowGraphForWatershed= "&amp;AE77&amp;",ShowGraphForProgram="&amp;AF77&amp;",ShowGraphForVisit="&amp;AG77&amp;",IsPrivateInformation="&amp;AM77&amp;", IsCalculated="&amp;AN77&amp;",IsInternal="&amp;AO77&amp;", ExpectedValueMin = "&amp;IF(R77&lt;&gt;"",R77,"NULL")&amp;",  ExpectedValueMax = "&amp;IF(S77&lt;&gt;"",S77,"NULL")&amp;",  AcceptedValueMin = "&amp;IF(T77&lt;&gt;"",T77,"NULL")&amp;",   AcceptedValueMax  = "&amp;IF(U77&lt;&gt;"",U77,"NULL")&amp;", GraphAllowX="&amp;AH77&amp;", GraphAllowY="&amp;AI77&amp;", GraphAllowZ="&amp;AJ77&amp;", MapAllowSize="&amp;AK77&amp;", MapAllowColor = "&amp;AL77&amp;", RbtXpath = "&amp;IF(AP77&lt;&gt;"", "'"&amp;AP77&amp;"'", "NULL")&amp;", RbtIsRequired = "&amp;IF(AP77&lt;&gt;"", AQ77, "NULL")&amp;", MRMetric = "&amp;AR77&amp;
", Protocol1_ID = "&amp;IF(AS77="","NULL",#REF!)&amp;", Protocol1_IterationIDStart = "&amp;IF(AS77="","NULL",AT77)&amp;", Protocol1_IterationIDEnd = "&amp;IF(AU77="","NULL",AV77)&amp;
", Protocol2_ID = "&amp;IF(AW77="","NULL",#REF!)&amp;", Protocol2_IterationIDStart = "&amp;IF(AW77="","NULL",AX77)&amp;", Protocol2_IterationIDEnd = "&amp;IF(AY77="","NULL",AZ77)&amp;
", Protocol3_ID = "&amp;IF(BA77="","NULL",#REF!)&amp;", Protocol3_IterationIDStart = "&amp;IF(BA77="","NULL",BB77)&amp;", Protocol3_IterationIDEnd = "&amp;IF(BC77="","NULL",BD77)&amp;
", Protocol4_ID = "&amp;IF(BE77="","NULL",#REF!)&amp;", Protocol4_IterationIDStart = "&amp;IF(BE77="","NULL",BF77)&amp;", Protocol4_IterationIDEnd = "&amp;IF(BG77="","NULL",BH77)&amp;
", Protocol5_ID = "&amp;IF(BI77="","NULL",#REF!)&amp;", Protocol5_IterationIDStart = "&amp;IF(BI77="","NULL",BJ77)&amp;", Protocol5_IterationIDEnd = "&amp;IF(BK77="","NULL",BL77)&amp;
", Protocol6_ID = "&amp;IF(BM77="","NULL",#REF!)&amp;", Protocol6_IterationIDStart = "&amp;IF(BM77="","NULL",BN77)&amp;", Protocol6_IterationIDEnd = "&amp;IF(BO77="","NULL",BP77)&amp;
", Protocol7_ID = "&amp;IF(BQ77="","NULL",#REF!)&amp;", Protocol7_IterationIDStart = "&amp;IF(BQ77="","NULL",BR77)&amp;", Protocol7_IterationIDEnd = "&amp;IF(BS77="","NULL",BT77)&amp;
", Protocol8_ID = "&amp;IF(BU77="","NULL",#REF!)&amp;", Protocol8_IterationIDStart = "&amp;IF(BU77="","NULL",BV77)&amp;", Protocol8_IterationIDEnd = "&amp;IF(BW77="","NULL",BX77)&amp;
", Protocol9_ID = "&amp;IF(BY77="","NULL",#REF!)&amp;", Protocol9_IterationIDStart = "&amp;IF(BY77="","NULL",BZ77)&amp;", Protocol9_IterationIDEnd = "&amp;IF(CA77="","NULL",CB77)&amp;
", Protocol10_ID = "&amp;IF(CC77="","NULL",#REF!)&amp;", Protocol10_IterationIDStart = "&amp;IF(CC77="","NULL",CD77)&amp;", Protocol10_IterationIDEnd = "&amp;IF(CE77="","NULL",CF77)&amp;
", Protocol11_ID = "&amp;IF(CG77="","NULL",#REF!)&amp;", Protocol11_IterationIDStart = "&amp;IF(CG77="","NULL",CH77)&amp;", Protocol11_IterationIDEnd = "&amp;IF(CI77="","NULL",CJ77)&amp;
", Protocol12_ID = "&amp;IF(CK77="","NULL",#REF!)&amp;", Protocol12_IterationIDStart = "&amp;IF(CK77="","NULL",CL77)&amp;", Protocol12_IterationIDEnd = "&amp;IF(CM77="","NULL",CN77)&amp;
", Protocol13_ID = "&amp;IF(CO77="","NULL",#REF!)&amp;", Protocol13_IterationIDStart = "&amp;IF(CO77="","NULL",CP77)&amp;", Protocol13_IterationIDEnd = "&amp;IF(CQ77="","NULL",CR77)&amp;
", Protocol14_ID = "&amp;IF(CS77="","NULL",#REF!)&amp;", Protocol14_IterationIDStart = "&amp;IF(CS77="","NULL",CT77)&amp;", Protocol14_IterationIDEnd = "&amp;IF(CU77="","NULL",CV77)&amp;
", Protocol15_ID = "&amp;IF(CW77="","NULL",#REF!)&amp;", Protocol15_IterationIDStart = "&amp;IF(CW77="","NULL",CX77)&amp;", Protocol15_IterationIDEnd = "&amp;IF(CY77="","NULL",CZ77)&amp;
", Protocol16_ID = "&amp;IF(DA77="","NULL",#REF!)&amp;", Protocol16_IterationIDStart = "&amp;IF(DA77="","NULL",DB77)&amp;", Protocol16_IterationIDEnd = "&amp;IF(DC77="","NULL",DD77))</f>
        <v>#REF!</v>
      </c>
    </row>
    <row r="78" spans="1:110" hidden="1" x14ac:dyDescent="0.4">
      <c r="A78" s="18">
        <v>66</v>
      </c>
      <c r="B78" s="18">
        <v>1</v>
      </c>
      <c r="C78" s="34" t="s">
        <v>258</v>
      </c>
      <c r="D78" s="18">
        <v>1</v>
      </c>
      <c r="E78" s="74" t="s">
        <v>834</v>
      </c>
      <c r="F78" s="9" t="s">
        <v>925</v>
      </c>
      <c r="G78" s="9" t="s">
        <v>280</v>
      </c>
      <c r="I78" s="44"/>
      <c r="J78" s="47" t="str">
        <f>IF(I78="","",VLOOKUP(I78,MetricCalcGroups!A:D,3, FALSE))</f>
        <v/>
      </c>
      <c r="L78" s="9" t="s">
        <v>78</v>
      </c>
      <c r="M78" s="18">
        <v>3</v>
      </c>
      <c r="N78" s="18">
        <v>10</v>
      </c>
      <c r="O78" s="18">
        <v>2</v>
      </c>
      <c r="P78" s="18" t="s">
        <v>78</v>
      </c>
      <c r="Q78" s="18">
        <v>1</v>
      </c>
      <c r="R78" s="75">
        <v>0</v>
      </c>
      <c r="S78" s="75" t="s">
        <v>775</v>
      </c>
      <c r="T78" s="75"/>
      <c r="U78" s="75"/>
      <c r="V78" s="78" t="s">
        <v>78</v>
      </c>
      <c r="W78" s="18">
        <v>620</v>
      </c>
      <c r="X78" s="15">
        <v>2011</v>
      </c>
      <c r="Y78" s="16">
        <f>IF(X78&lt;&gt;"",VLOOKUP(X78,ProgramIterations!D:E,2,FALSE),"NULL")</f>
        <v>1</v>
      </c>
      <c r="Z78" s="15"/>
      <c r="AA78" s="16" t="str">
        <f>IF(Z78&lt;&gt;"",VLOOKUP(Z78,ProgramIterations!D:E,2,FALSE),"NULL")</f>
        <v>NULL</v>
      </c>
      <c r="AB78" s="9" t="s">
        <v>78</v>
      </c>
      <c r="AC78" s="9">
        <v>75</v>
      </c>
      <c r="AD78" s="36">
        <v>0</v>
      </c>
      <c r="AE78" s="9">
        <v>1</v>
      </c>
      <c r="AF78" s="9">
        <v>1</v>
      </c>
      <c r="AG78" s="9">
        <v>0</v>
      </c>
      <c r="AH78" s="52">
        <v>0</v>
      </c>
      <c r="AI78" s="17">
        <f t="shared" si="7"/>
        <v>0</v>
      </c>
      <c r="AJ78" s="18">
        <v>0</v>
      </c>
      <c r="AK78" s="17">
        <f t="shared" si="8"/>
        <v>0</v>
      </c>
      <c r="AL78" s="17">
        <f t="shared" si="9"/>
        <v>0</v>
      </c>
      <c r="AM78" s="18">
        <v>0</v>
      </c>
      <c r="AN78" s="18">
        <v>0</v>
      </c>
      <c r="AO78" s="74">
        <v>0</v>
      </c>
      <c r="AP78" s="74" t="s">
        <v>1489</v>
      </c>
      <c r="AQ78" s="37">
        <v>0</v>
      </c>
      <c r="AR78" s="49">
        <v>0</v>
      </c>
      <c r="AS78" s="23">
        <v>2011</v>
      </c>
      <c r="AT78" s="24">
        <f>IF(AS78="","",VLOOKUP(AS78,ProgramIterations!$D:$E,2,FALSE))</f>
        <v>1</v>
      </c>
      <c r="AU78" s="23"/>
      <c r="AV78" s="24" t="str">
        <f>IF(AU78="","",VLOOKUP(AU78,ProgramIterations!$D:$E,2,FALSE))</f>
        <v/>
      </c>
      <c r="AW78" s="23">
        <v>2012</v>
      </c>
      <c r="AX78" s="24">
        <f>IF(AW78="","",VLOOKUP(AW78,ProgramIterations!$D:$E,2,FALSE))</f>
        <v>2</v>
      </c>
      <c r="AY78" s="23"/>
      <c r="AZ78" s="24" t="str">
        <f>IF(AY78="","",VLOOKUP(AY78,ProgramIterations!$D:$E,2,FALSE))</f>
        <v/>
      </c>
      <c r="BA78" s="23">
        <v>2013</v>
      </c>
      <c r="BB78" s="24">
        <f>IF(BA78="","",VLOOKUP(BA78,ProgramIterations!$D:$E,2,FALSE))</f>
        <v>3</v>
      </c>
      <c r="BC78" s="23"/>
      <c r="BD78" s="24" t="str">
        <f>IF(BC78="","",VLOOKUP(BC78,ProgramIterations!$D:$E,2,FALSE))</f>
        <v/>
      </c>
      <c r="BE78" s="23">
        <v>2014</v>
      </c>
      <c r="BF78" s="24">
        <f>IF(BE78="","",VLOOKUP(BE78,ProgramIterations!$D:$E,2,FALSE))</f>
        <v>4</v>
      </c>
      <c r="BG78" s="23"/>
      <c r="BH78" s="24" t="str">
        <f>IF(BG78="","",VLOOKUP(BG78,ProgramIterations!$D:$E,2,FALSE))</f>
        <v/>
      </c>
      <c r="BI78" s="23">
        <v>2014</v>
      </c>
      <c r="BJ78" s="24">
        <f>IF(BI78="","",VLOOKUP(BI78,ProgramIterations!$D:$E,2,FALSE))</f>
        <v>4</v>
      </c>
      <c r="BK78" s="23"/>
      <c r="BL78" s="24" t="str">
        <f>IF(BK78="","",VLOOKUP(BK78,ProgramIterations!$D:$E,2,FALSE))</f>
        <v/>
      </c>
      <c r="BM78" s="23"/>
      <c r="BN78" s="24" t="str">
        <f>IF(BM78="","",VLOOKUP(BM78,ProgramIterations!$D:$E,2,FALSE))</f>
        <v/>
      </c>
      <c r="BO78" s="23"/>
      <c r="BP78" s="24" t="str">
        <f>IF(BO78="","",VLOOKUP(BO78,ProgramIterations!$D:$E,2,FALSE))</f>
        <v/>
      </c>
      <c r="BQ78" s="23"/>
      <c r="BR78" s="24" t="str">
        <f>IF(BQ78="","",VLOOKUP(BQ78,ProgramIterations!$D:$E,2,FALSE))</f>
        <v/>
      </c>
      <c r="BS78" s="23"/>
      <c r="BT78" s="24" t="str">
        <f>IF(BS78="","",VLOOKUP(BS78,ProgramIterations!$D:$E,2,FALSE))</f>
        <v/>
      </c>
      <c r="BU78" s="23"/>
      <c r="BV78" s="24" t="str">
        <f>IF(BU78="","",VLOOKUP(BU78,ProgramIterations!$D:$E,2,FALSE))</f>
        <v/>
      </c>
      <c r="BW78" s="23"/>
      <c r="BX78" s="24" t="str">
        <f>IF(BW78="","",VLOOKUP(BW78,ProgramIterations!$D:$E,2,FALSE))</f>
        <v/>
      </c>
      <c r="BY78" s="23">
        <v>2014</v>
      </c>
      <c r="BZ78" s="24">
        <f>IF(BY78="","",VLOOKUP(BY78,ProgramIterations!$D:$E,2,FALSE))</f>
        <v>4</v>
      </c>
      <c r="CA78" s="23"/>
      <c r="CB78" s="24" t="str">
        <f>IF(CA78="","",VLOOKUP(CA78,ProgramIterations!$D:$E,2,FALSE))</f>
        <v/>
      </c>
      <c r="CC78" s="23">
        <v>2014</v>
      </c>
      <c r="CD78" s="24">
        <f>IF(CC78="","",VLOOKUP(CC78,ProgramIterations!$D:$E,2,FALSE))</f>
        <v>4</v>
      </c>
      <c r="CE78" s="23"/>
      <c r="CF78" s="24" t="str">
        <f>IF(CE78="","",VLOOKUP(CE78,ProgramIterations!$D:$E,2,FALSE))</f>
        <v/>
      </c>
      <c r="CG78" s="23">
        <v>2014</v>
      </c>
      <c r="CH78" s="24">
        <f>IF(CG78="","",VLOOKUP(CG78,ProgramIterations!$D:$E,2,FALSE))</f>
        <v>4</v>
      </c>
      <c r="CI78" s="23"/>
      <c r="CJ78" s="24" t="str">
        <f>IF(CI78="","",VLOOKUP(CI78,ProgramIterations!$D:$E,2,FALSE))</f>
        <v/>
      </c>
      <c r="CK78" s="23"/>
      <c r="CL78" s="24" t="str">
        <f>IF(CK78="","",VLOOKUP(CK78,ProgramIterations!$D:$E,2,FALSE))</f>
        <v/>
      </c>
      <c r="CM78" s="23"/>
      <c r="CN78" s="24" t="str">
        <f>IF(CM78="","",VLOOKUP(CM78,ProgramIterations!$D:$E,2,FALSE))</f>
        <v/>
      </c>
      <c r="CO78" s="23"/>
      <c r="CP78" s="24" t="str">
        <f>IF(CO78="","",VLOOKUP(CO78,ProgramIterations!$D:$E,2,FALSE))</f>
        <v/>
      </c>
      <c r="CQ78" s="23"/>
      <c r="CR78" s="24" t="str">
        <f>IF(CQ78="","",VLOOKUP(CQ78,ProgramIterations!$D:$E,2,FALSE))</f>
        <v/>
      </c>
      <c r="CS78" s="23"/>
      <c r="CT78" s="24" t="str">
        <f>IF(CS78="","",VLOOKUP(CS78,ProgramIterations!$D:$E,2,FALSE))</f>
        <v/>
      </c>
      <c r="CU78" s="23"/>
      <c r="CV78" s="24" t="str">
        <f>IF(CU78="","",VLOOKUP(CU78,ProgramIterations!$D:$E,2,FALSE))</f>
        <v/>
      </c>
      <c r="CW78" s="23"/>
      <c r="CX78" s="24" t="str">
        <f>IF(CW78="","",VLOOKUP(CW78,ProgramIterations!$D:$E,2,FALSE))</f>
        <v/>
      </c>
      <c r="CY78" s="23"/>
      <c r="CZ78" s="24" t="str">
        <f>IF(CY78="","",VLOOKUP(CY78,ProgramIterations!$D:$E,2,FALSE))</f>
        <v/>
      </c>
      <c r="DA78" s="23"/>
      <c r="DB78" s="24" t="str">
        <f>IF(DA78="","",VLOOKUP(DA78,ProgramIterations!$D:$E,2,FALSE))</f>
        <v/>
      </c>
      <c r="DC78" s="23"/>
      <c r="DD78" s="25" t="str">
        <f>IF(DC78="","",VLOOKUP(DC78,ProgramIterations!$D:$E,2,FALSE))</f>
        <v/>
      </c>
      <c r="DE78" s="64" t="str">
        <f>CONCATENATE("ALTER TABLE dbo.",LEFT(C78,FIND(".",C78)-1)," ADD ",RIGHT(C78,LEN(C78)-FIND(".",C78))," ",VLOOKUP(M78,DataTypes!$A$2:$F$12,6),IF(VLOOKUP(M78,DataTypes!$A$2:$F$12,3)=1,CONCATENATE("(",N78,",",O78,")"),"")," NULL")</f>
        <v>ALTER TABLE dbo.ChampMetricVisitInformation ADD ThalwegProfileFilteredMean decimal(10,2) NULL</v>
      </c>
      <c r="DF78" s="56" t="e">
        <f>IF(A78 = "","",#REF! &amp; " SELECT MetricCalcTypeID = "&amp;A78&amp;", EngineID = "&amp;B78&amp;", Name='"&amp;C78&amp;"', DisplayGroupID = "&amp;D78&amp;", DisplayName='"&amp;E78&amp;"', DisplayNameShort = '"&amp;F78&amp;"', PropertyName = '"&amp;G78&amp;"', MethodID = "&amp;IF(H78="","NULL",H78)&amp; ", CalcGroupId = "&amp;IF(I78="","NULL",I78)&amp;", CalcGroupListItemID = " &amp;IF(K78="","NULL",K78)&amp;", Description = "&amp;IF(L78&lt;&gt;"NULL","'"&amp;SUBSTITUTE(L78,"'","''")&amp;"'","NULL")&amp;", DataTypeID = "&amp;M78&amp;",Precision = "&amp;N78&amp;", Scale = "&amp;O78&amp;", Length="&amp;P78&amp;", UOMID = "&amp;Q78&amp;", GlossaryTermID = "&amp;V78&amp;", DisplayOrderID = "&amp;W78&amp;", DomainValueListID = "&amp;AB78&amp;", WidthPixels = "&amp;AC78&amp;", IsDisplayable = "&amp;AD78&amp;", ShowGraphForWatershed= "&amp;AE78&amp;",ShowGraphForProgram="&amp;AF78&amp;",ShowGraphForVisit="&amp;AG78&amp;",IsPrivateInformation="&amp;AM78&amp;", IsCalculated="&amp;AN78&amp;",IsInternal="&amp;AO78&amp;", ExpectedValueMin = "&amp;IF(R78&lt;&gt;"",R78,"NULL")&amp;",  ExpectedValueMax = "&amp;IF(S78&lt;&gt;"",S78,"NULL")&amp;",  AcceptedValueMin = "&amp;IF(T78&lt;&gt;"",T78,"NULL")&amp;",   AcceptedValueMax  = "&amp;IF(U78&lt;&gt;"",U78,"NULL")&amp;", GraphAllowX="&amp;AH78&amp;", GraphAllowY="&amp;AI78&amp;", GraphAllowZ="&amp;AJ78&amp;", MapAllowSize="&amp;AK78&amp;", MapAllowColor = "&amp;AL78&amp;", RbtXpath = "&amp;IF(AP78&lt;&gt;"", "'"&amp;AP78&amp;"'", "NULL")&amp;", RbtIsRequired = "&amp;IF(AP78&lt;&gt;"", AQ78, "NULL")&amp;", MRMetric = "&amp;AR78&amp;
", Protocol1_ID = "&amp;IF(AS78="","NULL",#REF!)&amp;", Protocol1_IterationIDStart = "&amp;IF(AS78="","NULL",AT78)&amp;", Protocol1_IterationIDEnd = "&amp;IF(AU78="","NULL",AV78)&amp;
", Protocol2_ID = "&amp;IF(AW78="","NULL",#REF!)&amp;", Protocol2_IterationIDStart = "&amp;IF(AW78="","NULL",AX78)&amp;", Protocol2_IterationIDEnd = "&amp;IF(AY78="","NULL",AZ78)&amp;
", Protocol3_ID = "&amp;IF(BA78="","NULL",#REF!)&amp;", Protocol3_IterationIDStart = "&amp;IF(BA78="","NULL",BB78)&amp;", Protocol3_IterationIDEnd = "&amp;IF(BC78="","NULL",BD78)&amp;
", Protocol4_ID = "&amp;IF(BE78="","NULL",#REF!)&amp;", Protocol4_IterationIDStart = "&amp;IF(BE78="","NULL",BF78)&amp;", Protocol4_IterationIDEnd = "&amp;IF(BG78="","NULL",BH78)&amp;
", Protocol5_ID = "&amp;IF(BI78="","NULL",#REF!)&amp;", Protocol5_IterationIDStart = "&amp;IF(BI78="","NULL",BJ78)&amp;", Protocol5_IterationIDEnd = "&amp;IF(BK78="","NULL",BL78)&amp;
", Protocol6_ID = "&amp;IF(BM78="","NULL",#REF!)&amp;", Protocol6_IterationIDStart = "&amp;IF(BM78="","NULL",BN78)&amp;", Protocol6_IterationIDEnd = "&amp;IF(BO78="","NULL",BP78)&amp;
", Protocol7_ID = "&amp;IF(BQ78="","NULL",#REF!)&amp;", Protocol7_IterationIDStart = "&amp;IF(BQ78="","NULL",BR78)&amp;", Protocol7_IterationIDEnd = "&amp;IF(BS78="","NULL",BT78)&amp;
", Protocol8_ID = "&amp;IF(BU78="","NULL",#REF!)&amp;", Protocol8_IterationIDStart = "&amp;IF(BU78="","NULL",BV78)&amp;", Protocol8_IterationIDEnd = "&amp;IF(BW78="","NULL",BX78)&amp;
", Protocol9_ID = "&amp;IF(BY78="","NULL",#REF!)&amp;", Protocol9_IterationIDStart = "&amp;IF(BY78="","NULL",BZ78)&amp;", Protocol9_IterationIDEnd = "&amp;IF(CA78="","NULL",CB78)&amp;
", Protocol10_ID = "&amp;IF(CC78="","NULL",#REF!)&amp;", Protocol10_IterationIDStart = "&amp;IF(CC78="","NULL",CD78)&amp;", Protocol10_IterationIDEnd = "&amp;IF(CE78="","NULL",CF78)&amp;
", Protocol11_ID = "&amp;IF(CG78="","NULL",#REF!)&amp;", Protocol11_IterationIDStart = "&amp;IF(CG78="","NULL",CH78)&amp;", Protocol11_IterationIDEnd = "&amp;IF(CI78="","NULL",CJ78)&amp;
", Protocol12_ID = "&amp;IF(CK78="","NULL",#REF!)&amp;", Protocol12_IterationIDStart = "&amp;IF(CK78="","NULL",CL78)&amp;", Protocol12_IterationIDEnd = "&amp;IF(CM78="","NULL",CN78)&amp;
", Protocol13_ID = "&amp;IF(CO78="","NULL",#REF!)&amp;", Protocol13_IterationIDStart = "&amp;IF(CO78="","NULL",CP78)&amp;", Protocol13_IterationIDEnd = "&amp;IF(CQ78="","NULL",CR78)&amp;
", Protocol14_ID = "&amp;IF(CS78="","NULL",#REF!)&amp;", Protocol14_IterationIDStart = "&amp;IF(CS78="","NULL",CT78)&amp;", Protocol14_IterationIDEnd = "&amp;IF(CU78="","NULL",CV78)&amp;
", Protocol15_ID = "&amp;IF(CW78="","NULL",#REF!)&amp;", Protocol15_IterationIDStart = "&amp;IF(CW78="","NULL",CX78)&amp;", Protocol15_IterationIDEnd = "&amp;IF(CY78="","NULL",CZ78)&amp;
", Protocol16_ID = "&amp;IF(DA78="","NULL",#REF!)&amp;", Protocol16_IterationIDStart = "&amp;IF(DA78="","NULL",DB78)&amp;", Protocol16_IterationIDEnd = "&amp;IF(DC78="","NULL",DD78))</f>
        <v>#REF!</v>
      </c>
    </row>
    <row r="79" spans="1:110" hidden="1" x14ac:dyDescent="0.4">
      <c r="A79" s="18">
        <v>67</v>
      </c>
      <c r="B79" s="18">
        <v>1</v>
      </c>
      <c r="C79" s="34" t="s">
        <v>267</v>
      </c>
      <c r="D79" s="18">
        <v>1</v>
      </c>
      <c r="E79" s="74" t="s">
        <v>836</v>
      </c>
      <c r="F79" s="49" t="s">
        <v>926</v>
      </c>
      <c r="G79" s="49" t="s">
        <v>289</v>
      </c>
      <c r="I79" s="44"/>
      <c r="J79" s="59" t="str">
        <f>IF(I79="","",VLOOKUP(I79,MetricCalcGroups!A:D,3, FALSE))</f>
        <v/>
      </c>
      <c r="K79" s="49"/>
      <c r="L79" s="49" t="s">
        <v>78</v>
      </c>
      <c r="M79" s="53">
        <v>3</v>
      </c>
      <c r="N79" s="53">
        <v>10</v>
      </c>
      <c r="O79" s="53">
        <v>2</v>
      </c>
      <c r="P79" s="53" t="s">
        <v>78</v>
      </c>
      <c r="Q79" s="53">
        <v>1</v>
      </c>
      <c r="R79" s="39"/>
      <c r="S79" s="39"/>
      <c r="T79" s="75"/>
      <c r="U79" s="75"/>
      <c r="V79" s="78" t="s">
        <v>78</v>
      </c>
      <c r="W79" s="53">
        <v>630</v>
      </c>
      <c r="X79" s="50">
        <v>2011</v>
      </c>
      <c r="Y79" s="51">
        <f>IF(X79&lt;&gt;"",VLOOKUP(X79,ProgramIterations!D:E,2,FALSE),"NULL")</f>
        <v>1</v>
      </c>
      <c r="Z79" s="50"/>
      <c r="AA79" s="51" t="str">
        <f>IF(Z79&lt;&gt;"",VLOOKUP(Z79,ProgramIterations!D:E,2,FALSE),"NULL")</f>
        <v>NULL</v>
      </c>
      <c r="AB79" s="49" t="s">
        <v>78</v>
      </c>
      <c r="AC79" s="49">
        <v>75</v>
      </c>
      <c r="AD79" s="49">
        <v>0</v>
      </c>
      <c r="AE79" s="49">
        <v>1</v>
      </c>
      <c r="AF79" s="49">
        <v>1</v>
      </c>
      <c r="AG79" s="49">
        <v>0</v>
      </c>
      <c r="AH79" s="52">
        <v>0</v>
      </c>
      <c r="AI79" s="52">
        <f t="shared" ref="AI79:AI142" si="10">AD79</f>
        <v>0</v>
      </c>
      <c r="AJ79" s="53">
        <v>0</v>
      </c>
      <c r="AK79" s="52">
        <f t="shared" si="8"/>
        <v>0</v>
      </c>
      <c r="AL79" s="52">
        <f t="shared" si="9"/>
        <v>0</v>
      </c>
      <c r="AM79" s="53">
        <v>0</v>
      </c>
      <c r="AN79" s="53">
        <v>0</v>
      </c>
      <c r="AO79" s="49">
        <v>0</v>
      </c>
      <c r="AP79" s="80" t="s">
        <v>1490</v>
      </c>
      <c r="AQ79" s="49">
        <v>0</v>
      </c>
      <c r="AR79" s="49">
        <v>0</v>
      </c>
      <c r="AS79" s="54">
        <v>2011</v>
      </c>
      <c r="AT79" s="55">
        <f>IF(AS79="","",VLOOKUP(AS79,ProgramIterations!$D:$E,2,FALSE))</f>
        <v>1</v>
      </c>
      <c r="AU79" s="54"/>
      <c r="AV79" s="55" t="str">
        <f>IF(AU79="","",VLOOKUP(AU79,ProgramIterations!$D:$E,2,FALSE))</f>
        <v/>
      </c>
      <c r="AW79" s="54">
        <v>2012</v>
      </c>
      <c r="AX79" s="55">
        <f>IF(AW79="","",VLOOKUP(AW79,ProgramIterations!$D:$E,2,FALSE))</f>
        <v>2</v>
      </c>
      <c r="AY79" s="54"/>
      <c r="AZ79" s="55" t="str">
        <f>IF(AY79="","",VLOOKUP(AY79,ProgramIterations!$D:$E,2,FALSE))</f>
        <v/>
      </c>
      <c r="BA79" s="54">
        <v>2013</v>
      </c>
      <c r="BB79" s="55">
        <f>IF(BA79="","",VLOOKUP(BA79,ProgramIterations!$D:$E,2,FALSE))</f>
        <v>3</v>
      </c>
      <c r="BC79" s="54"/>
      <c r="BD79" s="55" t="str">
        <f>IF(BC79="","",VLOOKUP(BC79,ProgramIterations!$D:$E,2,FALSE))</f>
        <v/>
      </c>
      <c r="BE79" s="54">
        <v>2014</v>
      </c>
      <c r="BF79" s="55">
        <f>IF(BE79="","",VLOOKUP(BE79,ProgramIterations!$D:$E,2,FALSE))</f>
        <v>4</v>
      </c>
      <c r="BG79" s="54"/>
      <c r="BH79" s="55" t="str">
        <f>IF(BG79="","",VLOOKUP(BG79,ProgramIterations!$D:$E,2,FALSE))</f>
        <v/>
      </c>
      <c r="BI79" s="54">
        <v>2014</v>
      </c>
      <c r="BJ79" s="55">
        <f>IF(BI79="","",VLOOKUP(BI79,ProgramIterations!$D:$E,2,FALSE))</f>
        <v>4</v>
      </c>
      <c r="BK79" s="54"/>
      <c r="BL79" s="55" t="str">
        <f>IF(BK79="","",VLOOKUP(BK79,ProgramIterations!$D:$E,2,FALSE))</f>
        <v/>
      </c>
      <c r="BM79" s="54"/>
      <c r="BN79" s="24" t="str">
        <f>IF(BM79="","",VLOOKUP(BM79,ProgramIterations!$D:$E,2,FALSE))</f>
        <v/>
      </c>
      <c r="BO79" s="23"/>
      <c r="BP79" s="24" t="str">
        <f>IF(BO79="","",VLOOKUP(BO79,ProgramIterations!$D:$E,2,FALSE))</f>
        <v/>
      </c>
      <c r="BQ79" s="23"/>
      <c r="BR79" s="24" t="str">
        <f>IF(BQ79="","",VLOOKUP(BQ79,ProgramIterations!$D:$E,2,FALSE))</f>
        <v/>
      </c>
      <c r="BS79" s="23"/>
      <c r="BT79" s="24" t="str">
        <f>IF(BS79="","",VLOOKUP(BS79,ProgramIterations!$D:$E,2,FALSE))</f>
        <v/>
      </c>
      <c r="BU79" s="23"/>
      <c r="BV79" s="24" t="str">
        <f>IF(BU79="","",VLOOKUP(BU79,ProgramIterations!$D:$E,2,FALSE))</f>
        <v/>
      </c>
      <c r="BW79" s="23"/>
      <c r="BX79" s="24" t="str">
        <f>IF(BW79="","",VLOOKUP(BW79,ProgramIterations!$D:$E,2,FALSE))</f>
        <v/>
      </c>
      <c r="BY79" s="23">
        <v>2014</v>
      </c>
      <c r="BZ79" s="24">
        <f>IF(BY79="","",VLOOKUP(BY79,ProgramIterations!$D:$E,2,FALSE))</f>
        <v>4</v>
      </c>
      <c r="CA79" s="23"/>
      <c r="CB79" s="24" t="str">
        <f>IF(CA79="","",VLOOKUP(CA79,ProgramIterations!$D:$E,2,FALSE))</f>
        <v/>
      </c>
      <c r="CC79" s="23">
        <v>2014</v>
      </c>
      <c r="CD79" s="24">
        <f>IF(CC79="","",VLOOKUP(CC79,ProgramIterations!$D:$E,2,FALSE))</f>
        <v>4</v>
      </c>
      <c r="CE79" s="23"/>
      <c r="CF79" s="24" t="str">
        <f>IF(CE79="","",VLOOKUP(CE79,ProgramIterations!$D:$E,2,FALSE))</f>
        <v/>
      </c>
      <c r="CG79" s="23">
        <v>2014</v>
      </c>
      <c r="CH79" s="24">
        <f>IF(CG79="","",VLOOKUP(CG79,ProgramIterations!$D:$E,2,FALSE))</f>
        <v>4</v>
      </c>
      <c r="CI79" s="23"/>
      <c r="CJ79" s="24" t="str">
        <f>IF(CI79="","",VLOOKUP(CI79,ProgramIterations!$D:$E,2,FALSE))</f>
        <v/>
      </c>
      <c r="CK79" s="23"/>
      <c r="CL79" s="24" t="str">
        <f>IF(CK79="","",VLOOKUP(CK79,ProgramIterations!$D:$E,2,FALSE))</f>
        <v/>
      </c>
      <c r="CM79" s="23"/>
      <c r="CN79" s="24" t="str">
        <f>IF(CM79="","",VLOOKUP(CM79,ProgramIterations!$D:$E,2,FALSE))</f>
        <v/>
      </c>
      <c r="CO79" s="23"/>
      <c r="CP79" s="24" t="str">
        <f>IF(CO79="","",VLOOKUP(CO79,ProgramIterations!$D:$E,2,FALSE))</f>
        <v/>
      </c>
      <c r="CQ79" s="23"/>
      <c r="CR79" s="24" t="str">
        <f>IF(CQ79="","",VLOOKUP(CQ79,ProgramIterations!$D:$E,2,FALSE))</f>
        <v/>
      </c>
      <c r="CS79" s="23"/>
      <c r="CT79" s="24" t="str">
        <f>IF(CS79="","",VLOOKUP(CS79,ProgramIterations!$D:$E,2,FALSE))</f>
        <v/>
      </c>
      <c r="CU79" s="23"/>
      <c r="CV79" s="24" t="str">
        <f>IF(CU79="","",VLOOKUP(CU79,ProgramIterations!$D:$E,2,FALSE))</f>
        <v/>
      </c>
      <c r="CW79" s="23"/>
      <c r="CX79" s="24" t="str">
        <f>IF(CW79="","",VLOOKUP(CW79,ProgramIterations!$D:$E,2,FALSE))</f>
        <v/>
      </c>
      <c r="CY79" s="23"/>
      <c r="CZ79" s="24" t="str">
        <f>IF(CY79="","",VLOOKUP(CY79,ProgramIterations!$D:$E,2,FALSE))</f>
        <v/>
      </c>
      <c r="DA79" s="23"/>
      <c r="DB79" s="24" t="str">
        <f>IF(DA79="","",VLOOKUP(DA79,ProgramIterations!$D:$E,2,FALSE))</f>
        <v/>
      </c>
      <c r="DC79" s="23"/>
      <c r="DD79" s="25" t="str">
        <f>IF(DC79="","",VLOOKUP(DC79,ProgramIterations!$D:$E,2,FALSE))</f>
        <v/>
      </c>
      <c r="DE79" s="64" t="str">
        <f>CONCATENATE("ALTER TABLE dbo.",LEFT(C79,FIND(".",C79)-1)," ADD ",RIGHT(C79,LEN(C79)-FIND(".",C79))," ",VLOOKUP(M79,DataTypes!$A$2:$F$12,6),IF(VLOOKUP(M79,DataTypes!$A$2:$F$12,3)=1,CONCATENATE("(",N79,",",O79,")"),"")," NULL")</f>
        <v>ALTER TABLE dbo.ChampMetricVisitInformation ADD ThalwegProfileFilteredStdDev decimal(10,2) NULL</v>
      </c>
      <c r="DF79" s="56" t="e">
        <f>IF(A79 = "","",#REF! &amp; " SELECT MetricCalcTypeID = "&amp;A79&amp;", EngineID = "&amp;B79&amp;", Name='"&amp;C79&amp;"', DisplayGroupID = "&amp;D79&amp;", DisplayName='"&amp;E79&amp;"', DisplayNameShort = '"&amp;F79&amp;"', PropertyName = '"&amp;G79&amp;"', MethodID = "&amp;IF(H79="","NULL",H79)&amp; ", CalcGroupId = "&amp;IF(I79="","NULL",I79)&amp;", CalcGroupListItemID = " &amp;IF(K79="","NULL",K79)&amp;", Description = "&amp;IF(L79&lt;&gt;"NULL","'"&amp;SUBSTITUTE(L79,"'","''")&amp;"'","NULL")&amp;", DataTypeID = "&amp;M79&amp;",Precision = "&amp;N79&amp;", Scale = "&amp;O79&amp;", Length="&amp;P79&amp;", UOMID = "&amp;Q79&amp;", GlossaryTermID = "&amp;V79&amp;", DisplayOrderID = "&amp;W79&amp;", DomainValueListID = "&amp;AB79&amp;", WidthPixels = "&amp;AC79&amp;", IsDisplayable = "&amp;AD79&amp;", ShowGraphForWatershed= "&amp;AE79&amp;",ShowGraphForProgram="&amp;AF79&amp;",ShowGraphForVisit="&amp;AG79&amp;",IsPrivateInformation="&amp;AM79&amp;", IsCalculated="&amp;AN79&amp;",IsInternal="&amp;AO79&amp;", ExpectedValueMin = "&amp;IF(R79&lt;&gt;"",R79,"NULL")&amp;",  ExpectedValueMax = "&amp;IF(S79&lt;&gt;"",S79,"NULL")&amp;",  AcceptedValueMin = "&amp;IF(T79&lt;&gt;"",T79,"NULL")&amp;",   AcceptedValueMax  = "&amp;IF(U79&lt;&gt;"",U79,"NULL")&amp;", GraphAllowX="&amp;AH79&amp;", GraphAllowY="&amp;AI79&amp;", GraphAllowZ="&amp;AJ79&amp;", MapAllowSize="&amp;AK79&amp;", MapAllowColor = "&amp;AL79&amp;", RbtXpath = "&amp;IF(AP79&lt;&gt;"", "'"&amp;AP79&amp;"'", "NULL")&amp;", RbtIsRequired = "&amp;IF(AP79&lt;&gt;"", AQ79, "NULL")&amp;", MRMetric = "&amp;AR79&amp;
", Protocol1_ID = "&amp;IF(AS79="","NULL",#REF!)&amp;", Protocol1_IterationIDStart = "&amp;IF(AS79="","NULL",AT79)&amp;", Protocol1_IterationIDEnd = "&amp;IF(AU79="","NULL",AV79)&amp;
", Protocol2_ID = "&amp;IF(AW79="","NULL",#REF!)&amp;", Protocol2_IterationIDStart = "&amp;IF(AW79="","NULL",AX79)&amp;", Protocol2_IterationIDEnd = "&amp;IF(AY79="","NULL",AZ79)&amp;
", Protocol3_ID = "&amp;IF(BA79="","NULL",#REF!)&amp;", Protocol3_IterationIDStart = "&amp;IF(BA79="","NULL",BB79)&amp;", Protocol3_IterationIDEnd = "&amp;IF(BC79="","NULL",BD79)&amp;
", Protocol4_ID = "&amp;IF(BE79="","NULL",#REF!)&amp;", Protocol4_IterationIDStart = "&amp;IF(BE79="","NULL",BF79)&amp;", Protocol4_IterationIDEnd = "&amp;IF(BG79="","NULL",BH79)&amp;
", Protocol5_ID = "&amp;IF(BI79="","NULL",#REF!)&amp;", Protocol5_IterationIDStart = "&amp;IF(BI79="","NULL",BJ79)&amp;", Protocol5_IterationIDEnd = "&amp;IF(BK79="","NULL",BL79)&amp;
", Protocol6_ID = "&amp;IF(BM79="","NULL",#REF!)&amp;", Protocol6_IterationIDStart = "&amp;IF(BM79="","NULL",BN79)&amp;", Protocol6_IterationIDEnd = "&amp;IF(BO79="","NULL",BP79)&amp;
", Protocol7_ID = "&amp;IF(BQ79="","NULL",#REF!)&amp;", Protocol7_IterationIDStart = "&amp;IF(BQ79="","NULL",BR79)&amp;", Protocol7_IterationIDEnd = "&amp;IF(BS79="","NULL",BT79)&amp;
", Protocol8_ID = "&amp;IF(BU79="","NULL",#REF!)&amp;", Protocol8_IterationIDStart = "&amp;IF(BU79="","NULL",BV79)&amp;", Protocol8_IterationIDEnd = "&amp;IF(BW79="","NULL",BX79)&amp;
", Protocol9_ID = "&amp;IF(BY79="","NULL",#REF!)&amp;", Protocol9_IterationIDStart = "&amp;IF(BY79="","NULL",BZ79)&amp;", Protocol9_IterationIDEnd = "&amp;IF(CA79="","NULL",CB79)&amp;
", Protocol10_ID = "&amp;IF(CC79="","NULL",#REF!)&amp;", Protocol10_IterationIDStart = "&amp;IF(CC79="","NULL",CD79)&amp;", Protocol10_IterationIDEnd = "&amp;IF(CE79="","NULL",CF79)&amp;
", Protocol11_ID = "&amp;IF(CG79="","NULL",#REF!)&amp;", Protocol11_IterationIDStart = "&amp;IF(CG79="","NULL",CH79)&amp;", Protocol11_IterationIDEnd = "&amp;IF(CI79="","NULL",CJ79)&amp;
", Protocol12_ID = "&amp;IF(CK79="","NULL",#REF!)&amp;", Protocol12_IterationIDStart = "&amp;IF(CK79="","NULL",CL79)&amp;", Protocol12_IterationIDEnd = "&amp;IF(CM79="","NULL",CN79)&amp;
", Protocol13_ID = "&amp;IF(CO79="","NULL",#REF!)&amp;", Protocol13_IterationIDStart = "&amp;IF(CO79="","NULL",CP79)&amp;", Protocol13_IterationIDEnd = "&amp;IF(CQ79="","NULL",CR79)&amp;
", Protocol14_ID = "&amp;IF(CS79="","NULL",#REF!)&amp;", Protocol14_IterationIDStart = "&amp;IF(CS79="","NULL",CT79)&amp;", Protocol14_IterationIDEnd = "&amp;IF(CU79="","NULL",CV79)&amp;
", Protocol15_ID = "&amp;IF(CW79="","NULL",#REF!)&amp;", Protocol15_IterationIDStart = "&amp;IF(CW79="","NULL",CX79)&amp;", Protocol15_IterationIDEnd = "&amp;IF(CY79="","NULL",CZ79)&amp;
", Protocol16_ID = "&amp;IF(DA79="","NULL",#REF!)&amp;", Protocol16_IterationIDStart = "&amp;IF(DA79="","NULL",DB79)&amp;", Protocol16_IterationIDEnd = "&amp;IF(DC79="","NULL",DD79))</f>
        <v>#REF!</v>
      </c>
    </row>
    <row r="80" spans="1:110" hidden="1" x14ac:dyDescent="0.4">
      <c r="A80" s="75">
        <v>354</v>
      </c>
      <c r="B80" s="75">
        <v>1</v>
      </c>
      <c r="C80" s="34" t="s">
        <v>404</v>
      </c>
      <c r="D80" s="18">
        <v>1</v>
      </c>
      <c r="E80" s="74" t="s">
        <v>405</v>
      </c>
      <c r="F80" s="49" t="s">
        <v>1035</v>
      </c>
      <c r="G80" s="74" t="s">
        <v>407</v>
      </c>
      <c r="I80" s="44"/>
      <c r="J80" s="47" t="str">
        <f>IF(I80="","",VLOOKUP(I80,MetricCalcGroups!A:D,3, FALSE))</f>
        <v/>
      </c>
      <c r="L80" s="9" t="s">
        <v>78</v>
      </c>
      <c r="M80" s="18">
        <v>3</v>
      </c>
      <c r="N80" s="38">
        <v>12</v>
      </c>
      <c r="O80" s="18">
        <v>4</v>
      </c>
      <c r="P80" s="18" t="s">
        <v>78</v>
      </c>
      <c r="Q80" s="18">
        <v>19</v>
      </c>
      <c r="R80" s="75">
        <v>0</v>
      </c>
      <c r="S80" s="75">
        <v>1</v>
      </c>
      <c r="T80" s="75"/>
      <c r="U80" s="75"/>
      <c r="V80" s="78" t="s">
        <v>78</v>
      </c>
      <c r="W80" s="18">
        <v>640</v>
      </c>
      <c r="X80" s="15">
        <v>2011</v>
      </c>
      <c r="Y80" s="16">
        <f>IF(X80&lt;&gt;"",VLOOKUP(X80,ProgramIterations!D:E,2,FALSE),"NULL")</f>
        <v>1</v>
      </c>
      <c r="Z80" s="15"/>
      <c r="AA80" s="16" t="str">
        <f>IF(Z80&lt;&gt;"",VLOOKUP(Z80,ProgramIterations!D:E,2,FALSE),"NULL")</f>
        <v>NULL</v>
      </c>
      <c r="AB80" s="9" t="s">
        <v>78</v>
      </c>
      <c r="AC80" s="9">
        <v>75</v>
      </c>
      <c r="AD80" s="36">
        <v>0</v>
      </c>
      <c r="AE80" s="9">
        <v>1</v>
      </c>
      <c r="AF80" s="9">
        <v>1</v>
      </c>
      <c r="AG80" s="9">
        <v>0</v>
      </c>
      <c r="AH80" s="52">
        <v>0</v>
      </c>
      <c r="AI80" s="17">
        <f t="shared" si="10"/>
        <v>0</v>
      </c>
      <c r="AJ80" s="18">
        <v>0</v>
      </c>
      <c r="AK80" s="17">
        <f t="shared" si="8"/>
        <v>0</v>
      </c>
      <c r="AL80" s="17">
        <f t="shared" si="9"/>
        <v>0</v>
      </c>
      <c r="AM80" s="18">
        <v>0</v>
      </c>
      <c r="AN80" s="18">
        <v>0</v>
      </c>
      <c r="AO80" s="74">
        <v>0</v>
      </c>
      <c r="AP80" s="40" t="s">
        <v>1491</v>
      </c>
      <c r="AQ80" s="37">
        <v>0</v>
      </c>
      <c r="AR80" s="49">
        <v>0</v>
      </c>
      <c r="AS80" s="23">
        <v>2011</v>
      </c>
      <c r="AT80" s="24">
        <f>IF(AS80="","",VLOOKUP(AS80,ProgramIterations!$D:$E,2,FALSE))</f>
        <v>1</v>
      </c>
      <c r="AU80" s="23"/>
      <c r="AV80" s="24" t="str">
        <f>IF(AU80="","",VLOOKUP(AU80,ProgramIterations!$D:$E,2,FALSE))</f>
        <v/>
      </c>
      <c r="AW80" s="23">
        <v>2012</v>
      </c>
      <c r="AX80" s="24">
        <f>IF(AW80="","",VLOOKUP(AW80,ProgramIterations!$D:$E,2,FALSE))</f>
        <v>2</v>
      </c>
      <c r="AY80" s="23"/>
      <c r="AZ80" s="24" t="str">
        <f>IF(AY80="","",VLOOKUP(AY80,ProgramIterations!$D:$E,2,FALSE))</f>
        <v/>
      </c>
      <c r="BA80" s="23">
        <v>2013</v>
      </c>
      <c r="BB80" s="24">
        <f>IF(BA80="","",VLOOKUP(BA80,ProgramIterations!$D:$E,2,FALSE))</f>
        <v>3</v>
      </c>
      <c r="BC80" s="23"/>
      <c r="BD80" s="24" t="str">
        <f>IF(BC80="","",VLOOKUP(BC80,ProgramIterations!$D:$E,2,FALSE))</f>
        <v/>
      </c>
      <c r="BE80" s="23">
        <v>2014</v>
      </c>
      <c r="BF80" s="24">
        <f>IF(BE80="","",VLOOKUP(BE80,ProgramIterations!$D:$E,2,FALSE))</f>
        <v>4</v>
      </c>
      <c r="BG80" s="23"/>
      <c r="BH80" s="24" t="str">
        <f>IF(BG80="","",VLOOKUP(BG80,ProgramIterations!$D:$E,2,FALSE))</f>
        <v/>
      </c>
      <c r="BI80" s="23">
        <v>2014</v>
      </c>
      <c r="BJ80" s="24">
        <f>IF(BI80="","",VLOOKUP(BI80,ProgramIterations!$D:$E,2,FALSE))</f>
        <v>4</v>
      </c>
      <c r="BK80" s="23"/>
      <c r="BL80" s="24" t="str">
        <f>IF(BK80="","",VLOOKUP(BK80,ProgramIterations!$D:$E,2,FALSE))</f>
        <v/>
      </c>
      <c r="BM80" s="23"/>
      <c r="BN80" s="24" t="str">
        <f>IF(BM80="","",VLOOKUP(BM80,ProgramIterations!$D:$E,2,FALSE))</f>
        <v/>
      </c>
      <c r="BO80" s="23"/>
      <c r="BP80" s="24" t="str">
        <f>IF(BO80="","",VLOOKUP(BO80,ProgramIterations!$D:$E,2,FALSE))</f>
        <v/>
      </c>
      <c r="BQ80" s="23"/>
      <c r="BR80" s="24" t="str">
        <f>IF(BQ80="","",VLOOKUP(BQ80,ProgramIterations!$D:$E,2,FALSE))</f>
        <v/>
      </c>
      <c r="BS80" s="23"/>
      <c r="BT80" s="24" t="str">
        <f>IF(BS80="","",VLOOKUP(BS80,ProgramIterations!$D:$E,2,FALSE))</f>
        <v/>
      </c>
      <c r="BU80" s="23"/>
      <c r="BV80" s="24" t="str">
        <f>IF(BU80="","",VLOOKUP(BU80,ProgramIterations!$D:$E,2,FALSE))</f>
        <v/>
      </c>
      <c r="BW80" s="23"/>
      <c r="BX80" s="24" t="str">
        <f>IF(BW80="","",VLOOKUP(BW80,ProgramIterations!$D:$E,2,FALSE))</f>
        <v/>
      </c>
      <c r="BY80" s="23">
        <v>2014</v>
      </c>
      <c r="BZ80" s="24">
        <f>IF(BY80="","",VLOOKUP(BY80,ProgramIterations!$D:$E,2,FALSE))</f>
        <v>4</v>
      </c>
      <c r="CA80" s="23"/>
      <c r="CB80" s="24" t="str">
        <f>IF(CA80="","",VLOOKUP(CA80,ProgramIterations!$D:$E,2,FALSE))</f>
        <v/>
      </c>
      <c r="CC80" s="23">
        <v>2014</v>
      </c>
      <c r="CD80" s="24">
        <f>IF(CC80="","",VLOOKUP(CC80,ProgramIterations!$D:$E,2,FALSE))</f>
        <v>4</v>
      </c>
      <c r="CE80" s="23"/>
      <c r="CF80" s="24" t="str">
        <f>IF(CE80="","",VLOOKUP(CE80,ProgramIterations!$D:$E,2,FALSE))</f>
        <v/>
      </c>
      <c r="CG80" s="23">
        <v>2014</v>
      </c>
      <c r="CH80" s="24">
        <f>IF(CG80="","",VLOOKUP(CG80,ProgramIterations!$D:$E,2,FALSE))</f>
        <v>4</v>
      </c>
      <c r="CI80" s="23"/>
      <c r="CJ80" s="24" t="str">
        <f>IF(CI80="","",VLOOKUP(CI80,ProgramIterations!$D:$E,2,FALSE))</f>
        <v/>
      </c>
      <c r="CK80" s="23"/>
      <c r="CL80" s="24" t="str">
        <f>IF(CK80="","",VLOOKUP(CK80,ProgramIterations!$D:$E,2,FALSE))</f>
        <v/>
      </c>
      <c r="CM80" s="23"/>
      <c r="CN80" s="24" t="str">
        <f>IF(CM80="","",VLOOKUP(CM80,ProgramIterations!$D:$E,2,FALSE))</f>
        <v/>
      </c>
      <c r="CO80" s="23"/>
      <c r="CP80" s="24" t="str">
        <f>IF(CO80="","",VLOOKUP(CO80,ProgramIterations!$D:$E,2,FALSE))</f>
        <v/>
      </c>
      <c r="CQ80" s="23"/>
      <c r="CR80" s="24" t="str">
        <f>IF(CQ80="","",VLOOKUP(CQ80,ProgramIterations!$D:$E,2,FALSE))</f>
        <v/>
      </c>
      <c r="CS80" s="23"/>
      <c r="CT80" s="24" t="str">
        <f>IF(CS80="","",VLOOKUP(CS80,ProgramIterations!$D:$E,2,FALSE))</f>
        <v/>
      </c>
      <c r="CU80" s="23"/>
      <c r="CV80" s="24" t="str">
        <f>IF(CU80="","",VLOOKUP(CU80,ProgramIterations!$D:$E,2,FALSE))</f>
        <v/>
      </c>
      <c r="CW80" s="23"/>
      <c r="CX80" s="24" t="str">
        <f>IF(CW80="","",VLOOKUP(CW80,ProgramIterations!$D:$E,2,FALSE))</f>
        <v/>
      </c>
      <c r="CY80" s="23"/>
      <c r="CZ80" s="24" t="str">
        <f>IF(CY80="","",VLOOKUP(CY80,ProgramIterations!$D:$E,2,FALSE))</f>
        <v/>
      </c>
      <c r="DA80" s="23"/>
      <c r="DB80" s="24" t="str">
        <f>IF(DA80="","",VLOOKUP(DA80,ProgramIterations!$D:$E,2,FALSE))</f>
        <v/>
      </c>
      <c r="DC80" s="23"/>
      <c r="DD80" s="25" t="str">
        <f>IF(DC80="","",VLOOKUP(DC80,ProgramIterations!$D:$E,2,FALSE))</f>
        <v/>
      </c>
      <c r="DE80" s="64" t="str">
        <f>CONCATENATE("ALTER TABLE dbo.",LEFT(C80,FIND(".",C80)-1)," ADD ",RIGHT(C80,LEN(C80)-FIND(".",C80))," ",VLOOKUP(M80,DataTypes!$A$2:$F$12,6),IF(VLOOKUP(M80,DataTypes!$A$2:$F$12,3)=1,CONCATENATE("(",N80,",",O80,")"),"")," NULL")</f>
        <v>ALTER TABLE dbo.ChampMetricVisitInformation ADD ThalwegProfileFilteredCoefficientOfVariation decimal(12,4) NULL</v>
      </c>
      <c r="DF80" s="56" t="e">
        <f>IF(A80 = "","",#REF! &amp; " SELECT MetricCalcTypeID = "&amp;A80&amp;", EngineID = "&amp;B80&amp;", Name='"&amp;C80&amp;"', DisplayGroupID = "&amp;D80&amp;", DisplayName='"&amp;E80&amp;"', DisplayNameShort = '"&amp;F80&amp;"', PropertyName = '"&amp;G80&amp;"', MethodID = "&amp;IF(H80="","NULL",H80)&amp; ", CalcGroupId = "&amp;IF(I80="","NULL",I80)&amp;", CalcGroupListItemID = " &amp;IF(K80="","NULL",K80)&amp;", Description = "&amp;IF(L80&lt;&gt;"NULL","'"&amp;SUBSTITUTE(L80,"'","''")&amp;"'","NULL")&amp;", DataTypeID = "&amp;M80&amp;",Precision = "&amp;N80&amp;", Scale = "&amp;O80&amp;", Length="&amp;P80&amp;", UOMID = "&amp;Q80&amp;", GlossaryTermID = "&amp;V80&amp;", DisplayOrderID = "&amp;W80&amp;", DomainValueListID = "&amp;AB80&amp;", WidthPixels = "&amp;AC80&amp;", IsDisplayable = "&amp;AD80&amp;", ShowGraphForWatershed= "&amp;AE80&amp;",ShowGraphForProgram="&amp;AF80&amp;",ShowGraphForVisit="&amp;AG80&amp;",IsPrivateInformation="&amp;AM80&amp;", IsCalculated="&amp;AN80&amp;",IsInternal="&amp;AO80&amp;", ExpectedValueMin = "&amp;IF(R80&lt;&gt;"",R80,"NULL")&amp;",  ExpectedValueMax = "&amp;IF(S80&lt;&gt;"",S80,"NULL")&amp;",  AcceptedValueMin = "&amp;IF(T80&lt;&gt;"",T80,"NULL")&amp;",   AcceptedValueMax  = "&amp;IF(U80&lt;&gt;"",U80,"NULL")&amp;", GraphAllowX="&amp;AH80&amp;", GraphAllowY="&amp;AI80&amp;", GraphAllowZ="&amp;AJ80&amp;", MapAllowSize="&amp;AK80&amp;", MapAllowColor = "&amp;AL80&amp;", RbtXpath = "&amp;IF(AP80&lt;&gt;"", "'"&amp;AP80&amp;"'", "NULL")&amp;", RbtIsRequired = "&amp;IF(AP80&lt;&gt;"", AQ80, "NULL")&amp;", MRMetric = "&amp;AR80&amp;
", Protocol1_ID = "&amp;IF(AS80="","NULL",#REF!)&amp;", Protocol1_IterationIDStart = "&amp;IF(AS80="","NULL",AT80)&amp;", Protocol1_IterationIDEnd = "&amp;IF(AU80="","NULL",AV80)&amp;
", Protocol2_ID = "&amp;IF(AW80="","NULL",#REF!)&amp;", Protocol2_IterationIDStart = "&amp;IF(AW80="","NULL",AX80)&amp;", Protocol2_IterationIDEnd = "&amp;IF(AY80="","NULL",AZ80)&amp;
", Protocol3_ID = "&amp;IF(BA80="","NULL",#REF!)&amp;", Protocol3_IterationIDStart = "&amp;IF(BA80="","NULL",BB80)&amp;", Protocol3_IterationIDEnd = "&amp;IF(BC80="","NULL",BD80)&amp;
", Protocol4_ID = "&amp;IF(BE80="","NULL",#REF!)&amp;", Protocol4_IterationIDStart = "&amp;IF(BE80="","NULL",BF80)&amp;", Protocol4_IterationIDEnd = "&amp;IF(BG80="","NULL",BH80)&amp;
", Protocol5_ID = "&amp;IF(BI80="","NULL",#REF!)&amp;", Protocol5_IterationIDStart = "&amp;IF(BI80="","NULL",BJ80)&amp;", Protocol5_IterationIDEnd = "&amp;IF(BK80="","NULL",BL80)&amp;
", Protocol6_ID = "&amp;IF(BM80="","NULL",#REF!)&amp;", Protocol6_IterationIDStart = "&amp;IF(BM80="","NULL",BN80)&amp;", Protocol6_IterationIDEnd = "&amp;IF(BO80="","NULL",BP80)&amp;
", Protocol7_ID = "&amp;IF(BQ80="","NULL",#REF!)&amp;", Protocol7_IterationIDStart = "&amp;IF(BQ80="","NULL",BR80)&amp;", Protocol7_IterationIDEnd = "&amp;IF(BS80="","NULL",BT80)&amp;
", Protocol8_ID = "&amp;IF(BU80="","NULL",#REF!)&amp;", Protocol8_IterationIDStart = "&amp;IF(BU80="","NULL",BV80)&amp;", Protocol8_IterationIDEnd = "&amp;IF(BW80="","NULL",BX80)&amp;
", Protocol9_ID = "&amp;IF(BY80="","NULL",#REF!)&amp;", Protocol9_IterationIDStart = "&amp;IF(BY80="","NULL",BZ80)&amp;", Protocol9_IterationIDEnd = "&amp;IF(CA80="","NULL",CB80)&amp;
", Protocol10_ID = "&amp;IF(CC80="","NULL",#REF!)&amp;", Protocol10_IterationIDStart = "&amp;IF(CC80="","NULL",CD80)&amp;", Protocol10_IterationIDEnd = "&amp;IF(CE80="","NULL",CF80)&amp;
", Protocol11_ID = "&amp;IF(CG80="","NULL",#REF!)&amp;", Protocol11_IterationIDStart = "&amp;IF(CG80="","NULL",CH80)&amp;", Protocol11_IterationIDEnd = "&amp;IF(CI80="","NULL",CJ80)&amp;
", Protocol12_ID = "&amp;IF(CK80="","NULL",#REF!)&amp;", Protocol12_IterationIDStart = "&amp;IF(CK80="","NULL",CL80)&amp;", Protocol12_IterationIDEnd = "&amp;IF(CM80="","NULL",CN80)&amp;
", Protocol13_ID = "&amp;IF(CO80="","NULL",#REF!)&amp;", Protocol13_IterationIDStart = "&amp;IF(CO80="","NULL",CP80)&amp;", Protocol13_IterationIDEnd = "&amp;IF(CQ80="","NULL",CR80)&amp;
", Protocol14_ID = "&amp;IF(CS80="","NULL",#REF!)&amp;", Protocol14_IterationIDStart = "&amp;IF(CS80="","NULL",CT80)&amp;", Protocol14_IterationIDEnd = "&amp;IF(CU80="","NULL",CV80)&amp;
", Protocol15_ID = "&amp;IF(CW80="","NULL",#REF!)&amp;", Protocol15_IterationIDStart = "&amp;IF(CW80="","NULL",CX80)&amp;", Protocol15_IterationIDEnd = "&amp;IF(CY80="","NULL",CZ80)&amp;
", Protocol16_ID = "&amp;IF(DA80="","NULL",#REF!)&amp;", Protocol16_IterationIDStart = "&amp;IF(DA80="","NULL",DB80)&amp;", Protocol16_IterationIDEnd = "&amp;IF(DC80="","NULL",DD80))</f>
        <v>#REF!</v>
      </c>
    </row>
    <row r="81" spans="1:110" x14ac:dyDescent="0.4">
      <c r="A81" s="18">
        <v>202</v>
      </c>
      <c r="B81" s="18">
        <v>1</v>
      </c>
      <c r="C81" s="34" t="s">
        <v>95</v>
      </c>
      <c r="D81" s="18">
        <v>3</v>
      </c>
      <c r="E81" s="74" t="s">
        <v>84</v>
      </c>
      <c r="F81" s="49" t="s">
        <v>954</v>
      </c>
      <c r="G81" s="9" t="s">
        <v>84</v>
      </c>
      <c r="I81" s="44"/>
      <c r="J81" s="47" t="str">
        <f>IF(I81="","",VLOOKUP(I81,MetricCalcGroups!A:D,3, FALSE))</f>
        <v/>
      </c>
      <c r="L81" s="9" t="s">
        <v>78</v>
      </c>
      <c r="M81" s="18">
        <v>2</v>
      </c>
      <c r="N81" s="18" t="s">
        <v>78</v>
      </c>
      <c r="O81" s="18" t="s">
        <v>78</v>
      </c>
      <c r="P81" s="18" t="s">
        <v>78</v>
      </c>
      <c r="Q81" s="18">
        <v>13</v>
      </c>
      <c r="R81" s="18">
        <v>0</v>
      </c>
      <c r="S81" s="75">
        <v>10</v>
      </c>
      <c r="T81" s="18">
        <v>0</v>
      </c>
      <c r="U81" s="18">
        <v>20</v>
      </c>
      <c r="V81" s="78" t="s">
        <v>78</v>
      </c>
      <c r="W81" s="18">
        <v>30</v>
      </c>
      <c r="X81" s="15">
        <v>2011</v>
      </c>
      <c r="Y81" s="16">
        <f>IF(X81&lt;&gt;"",VLOOKUP(X81,ProgramIterations!D:E,2,FALSE),"NULL")</f>
        <v>1</v>
      </c>
      <c r="Z81" s="15"/>
      <c r="AA81" s="16" t="str">
        <f>IF(Z81&lt;&gt;"",VLOOKUP(Z81,ProgramIterations!D:E,2,FALSE),"NULL")</f>
        <v>NULL</v>
      </c>
      <c r="AB81" s="9" t="s">
        <v>78</v>
      </c>
      <c r="AC81" s="9">
        <v>75</v>
      </c>
      <c r="AD81" s="36">
        <v>1</v>
      </c>
      <c r="AE81" s="9">
        <v>1</v>
      </c>
      <c r="AF81" s="9">
        <v>1</v>
      </c>
      <c r="AG81" s="9">
        <v>1</v>
      </c>
      <c r="AH81" s="17">
        <v>1</v>
      </c>
      <c r="AI81" s="17">
        <f t="shared" si="10"/>
        <v>1</v>
      </c>
      <c r="AJ81" s="18">
        <v>0</v>
      </c>
      <c r="AK81" s="17">
        <f t="shared" si="8"/>
        <v>1</v>
      </c>
      <c r="AL81" s="17">
        <f t="shared" si="9"/>
        <v>1</v>
      </c>
      <c r="AM81" s="18">
        <v>0</v>
      </c>
      <c r="AN81" s="18">
        <v>0</v>
      </c>
      <c r="AO81" s="49">
        <v>0</v>
      </c>
      <c r="AP81" s="49" t="s">
        <v>1448</v>
      </c>
      <c r="AQ81" s="37">
        <v>1</v>
      </c>
      <c r="AR81" s="49">
        <v>0</v>
      </c>
      <c r="AS81" s="23">
        <v>2011</v>
      </c>
      <c r="AT81" s="24">
        <f>IF(AS81="","",VLOOKUP(AS81,ProgramIterations!$D:$E,2,FALSE))</f>
        <v>1</v>
      </c>
      <c r="AU81" s="23"/>
      <c r="AV81" s="24" t="str">
        <f>IF(AU81="","",VLOOKUP(AU81,ProgramIterations!$D:$E,2,FALSE))</f>
        <v/>
      </c>
      <c r="AW81" s="23">
        <v>2012</v>
      </c>
      <c r="AX81" s="24">
        <f>IF(AW81="","",VLOOKUP(AW81,ProgramIterations!$D:$E,2,FALSE))</f>
        <v>2</v>
      </c>
      <c r="AY81" s="23"/>
      <c r="AZ81" s="24" t="str">
        <f>IF(AY81="","",VLOOKUP(AY81,ProgramIterations!$D:$E,2,FALSE))</f>
        <v/>
      </c>
      <c r="BA81" s="23">
        <v>2013</v>
      </c>
      <c r="BB81" s="24">
        <f>IF(BA81="","",VLOOKUP(BA81,ProgramIterations!$D:$E,2,FALSE))</f>
        <v>3</v>
      </c>
      <c r="BC81" s="23"/>
      <c r="BD81" s="24" t="str">
        <f>IF(BC81="","",VLOOKUP(BC81,ProgramIterations!$D:$E,2,FALSE))</f>
        <v/>
      </c>
      <c r="BE81" s="23">
        <v>2014</v>
      </c>
      <c r="BF81" s="24">
        <f>IF(BE81="","",VLOOKUP(BE81,ProgramIterations!$D:$E,2,FALSE))</f>
        <v>4</v>
      </c>
      <c r="BG81" s="23"/>
      <c r="BH81" s="24" t="str">
        <f>IF(BG81="","",VLOOKUP(BG81,ProgramIterations!$D:$E,2,FALSE))</f>
        <v/>
      </c>
      <c r="BI81" s="23">
        <v>2014</v>
      </c>
      <c r="BJ81" s="24">
        <f>IF(BI81="","",VLOOKUP(BI81,ProgramIterations!$D:$E,2,FALSE))</f>
        <v>4</v>
      </c>
      <c r="BK81" s="23"/>
      <c r="BL81" s="24" t="str">
        <f>IF(BK81="","",VLOOKUP(BK81,ProgramIterations!$D:$E,2,FALSE))</f>
        <v/>
      </c>
      <c r="BM81" s="23"/>
      <c r="BN81" s="24" t="str">
        <f>IF(BM81="","",VLOOKUP(BM81,ProgramIterations!$D:$E,2,FALSE))</f>
        <v/>
      </c>
      <c r="BO81" s="23"/>
      <c r="BP81" s="24" t="str">
        <f>IF(BO81="","",VLOOKUP(BO81,ProgramIterations!$D:$E,2,FALSE))</f>
        <v/>
      </c>
      <c r="BQ81" s="23"/>
      <c r="BR81" s="24" t="str">
        <f>IF(BQ81="","",VLOOKUP(BQ81,ProgramIterations!$D:$E,2,FALSE))</f>
        <v/>
      </c>
      <c r="BS81" s="23"/>
      <c r="BT81" s="24" t="str">
        <f>IF(BS81="","",VLOOKUP(BS81,ProgramIterations!$D:$E,2,FALSE))</f>
        <v/>
      </c>
      <c r="BU81" s="23"/>
      <c r="BV81" s="24" t="str">
        <f>IF(BU81="","",VLOOKUP(BU81,ProgramIterations!$D:$E,2,FALSE))</f>
        <v/>
      </c>
      <c r="BW81" s="23"/>
      <c r="BX81" s="24" t="str">
        <f>IF(BW81="","",VLOOKUP(BW81,ProgramIterations!$D:$E,2,FALSE))</f>
        <v/>
      </c>
      <c r="BY81" s="23">
        <v>2014</v>
      </c>
      <c r="BZ81" s="24">
        <f>IF(BY81="","",VLOOKUP(BY81,ProgramIterations!$D:$E,2,FALSE))</f>
        <v>4</v>
      </c>
      <c r="CA81" s="23"/>
      <c r="CB81" s="24" t="str">
        <f>IF(CA81="","",VLOOKUP(CA81,ProgramIterations!$D:$E,2,FALSE))</f>
        <v/>
      </c>
      <c r="CC81" s="23">
        <v>2014</v>
      </c>
      <c r="CD81" s="24">
        <f>IF(CC81="","",VLOOKUP(CC81,ProgramIterations!$D:$E,2,FALSE))</f>
        <v>4</v>
      </c>
      <c r="CE81" s="23"/>
      <c r="CF81" s="24" t="str">
        <f>IF(CE81="","",VLOOKUP(CE81,ProgramIterations!$D:$E,2,FALSE))</f>
        <v/>
      </c>
      <c r="CG81" s="23">
        <v>2014</v>
      </c>
      <c r="CH81" s="24">
        <f>IF(CG81="","",VLOOKUP(CG81,ProgramIterations!$D:$E,2,FALSE))</f>
        <v>4</v>
      </c>
      <c r="CI81" s="23"/>
      <c r="CJ81" s="24" t="str">
        <f>IF(CI81="","",VLOOKUP(CI81,ProgramIterations!$D:$E,2,FALSE))</f>
        <v/>
      </c>
      <c r="CK81" s="23"/>
      <c r="CL81" s="24" t="str">
        <f>IF(CK81="","",VLOOKUP(CK81,ProgramIterations!$D:$E,2,FALSE))</f>
        <v/>
      </c>
      <c r="CM81" s="23"/>
      <c r="CN81" s="24" t="str">
        <f>IF(CM81="","",VLOOKUP(CM81,ProgramIterations!$D:$E,2,FALSE))</f>
        <v/>
      </c>
      <c r="CO81" s="23"/>
      <c r="CP81" s="24" t="str">
        <f>IF(CO81="","",VLOOKUP(CO81,ProgramIterations!$D:$E,2,FALSE))</f>
        <v/>
      </c>
      <c r="CQ81" s="23"/>
      <c r="CR81" s="24" t="str">
        <f>IF(CQ81="","",VLOOKUP(CQ81,ProgramIterations!$D:$E,2,FALSE))</f>
        <v/>
      </c>
      <c r="CS81" s="23"/>
      <c r="CT81" s="24" t="str">
        <f>IF(CS81="","",VLOOKUP(CS81,ProgramIterations!$D:$E,2,FALSE))</f>
        <v/>
      </c>
      <c r="CU81" s="23"/>
      <c r="CV81" s="24" t="str">
        <f>IF(CU81="","",VLOOKUP(CU81,ProgramIterations!$D:$E,2,FALSE))</f>
        <v/>
      </c>
      <c r="CW81" s="23"/>
      <c r="CX81" s="24" t="str">
        <f>IF(CW81="","",VLOOKUP(CW81,ProgramIterations!$D:$E,2,FALSE))</f>
        <v/>
      </c>
      <c r="CY81" s="23"/>
      <c r="CZ81" s="24" t="str">
        <f>IF(CY81="","",VLOOKUP(CY81,ProgramIterations!$D:$E,2,FALSE))</f>
        <v/>
      </c>
      <c r="DA81" s="23"/>
      <c r="DB81" s="24" t="str">
        <f>IF(DA81="","",VLOOKUP(DA81,ProgramIterations!$D:$E,2,FALSE))</f>
        <v/>
      </c>
      <c r="DC81" s="23"/>
      <c r="DD81" s="25" t="str">
        <f>IF(DC81="","",VLOOKUP(DC81,ProgramIterations!$D:$E,2,FALSE))</f>
        <v/>
      </c>
      <c r="DE81" s="64" t="str">
        <f>CONCATENATE("ALTER TABLE dbo.",LEFT(C81,FIND(".",C81)-1)," ADD ",RIGHT(C81,LEN(C81)-FIND(".",C81))," ",VLOOKUP(M81,DataTypes!$A$2:$F$12,6),IF(VLOOKUP(M81,DataTypes!$A$2:$F$12,3)=1,CONCATENATE("(",N81,",",O81,")"),"")," NULL")</f>
        <v>ALTER TABLE dbo.ChampMetricChannelUnitTier1Summary ADD Count int NULL</v>
      </c>
      <c r="DF81" s="56" t="e">
        <f>IF(A81 = "","",#REF! &amp; " SELECT MetricCalcTypeID = "&amp;A81&amp;", EngineID = "&amp;B81&amp;", Name='"&amp;C81&amp;"', DisplayGroupID = "&amp;D81&amp;", DisplayName='"&amp;E81&amp;"', DisplayNameShort = '"&amp;F81&amp;"', PropertyName = '"&amp;G81&amp;"', MethodID = "&amp;IF(H81="","NULL",H81)&amp; ", CalcGroupId = "&amp;IF(I81="","NULL",I81)&amp;", CalcGroupListItemID = " &amp;IF(K81="","NULL",K81)&amp;", Description = "&amp;IF(L81&lt;&gt;"NULL","'"&amp;SUBSTITUTE(L81,"'","''")&amp;"'","NULL")&amp;", DataTypeID = "&amp;M81&amp;",Precision = "&amp;N81&amp;", Scale = "&amp;O81&amp;", Length="&amp;P81&amp;", UOMID = "&amp;Q81&amp;", GlossaryTermID = "&amp;V81&amp;", DisplayOrderID = "&amp;W81&amp;", DomainValueListID = "&amp;AB81&amp;", WidthPixels = "&amp;AC81&amp;", IsDisplayable = "&amp;AD81&amp;", ShowGraphForWatershed= "&amp;AE81&amp;",ShowGraphForProgram="&amp;AF81&amp;",ShowGraphForVisit="&amp;AG81&amp;",IsPrivateInformation="&amp;AM81&amp;", IsCalculated="&amp;AN81&amp;",IsInternal="&amp;AO81&amp;", ExpectedValueMin = "&amp;IF(R81&lt;&gt;"",R81,"NULL")&amp;",  ExpectedValueMax = "&amp;IF(S81&lt;&gt;"",S81,"NULL")&amp;",  AcceptedValueMin = "&amp;IF(T81&lt;&gt;"",T81,"NULL")&amp;",   AcceptedValueMax  = "&amp;IF(U81&lt;&gt;"",U81,"NULL")&amp;", GraphAllowX="&amp;AH81&amp;", GraphAllowY="&amp;AI81&amp;", GraphAllowZ="&amp;AJ81&amp;", MapAllowSize="&amp;AK81&amp;", MapAllowColor = "&amp;AL81&amp;", RbtXpath = "&amp;IF(AP81&lt;&gt;"", "'"&amp;AP81&amp;"'", "NULL")&amp;", RbtIsRequired = "&amp;IF(AP81&lt;&gt;"", AQ81, "NULL")&amp;", MRMetric = "&amp;AR81&amp;
", Protocol1_ID = "&amp;IF(AS81="","NULL",#REF!)&amp;", Protocol1_IterationIDStart = "&amp;IF(AS81="","NULL",AT81)&amp;", Protocol1_IterationIDEnd = "&amp;IF(AU81="","NULL",AV81)&amp;
", Protocol2_ID = "&amp;IF(AW81="","NULL",#REF!)&amp;", Protocol2_IterationIDStart = "&amp;IF(AW81="","NULL",AX81)&amp;", Protocol2_IterationIDEnd = "&amp;IF(AY81="","NULL",AZ81)&amp;
", Protocol3_ID = "&amp;IF(BA81="","NULL",#REF!)&amp;", Protocol3_IterationIDStart = "&amp;IF(BA81="","NULL",BB81)&amp;", Protocol3_IterationIDEnd = "&amp;IF(BC81="","NULL",BD81)&amp;
", Protocol4_ID = "&amp;IF(BE81="","NULL",#REF!)&amp;", Protocol4_IterationIDStart = "&amp;IF(BE81="","NULL",BF81)&amp;", Protocol4_IterationIDEnd = "&amp;IF(BG81="","NULL",BH81)&amp;
", Protocol5_ID = "&amp;IF(BI81="","NULL",#REF!)&amp;", Protocol5_IterationIDStart = "&amp;IF(BI81="","NULL",BJ81)&amp;", Protocol5_IterationIDEnd = "&amp;IF(BK81="","NULL",BL81)&amp;
", Protocol6_ID = "&amp;IF(BM81="","NULL",#REF!)&amp;", Protocol6_IterationIDStart = "&amp;IF(BM81="","NULL",BN81)&amp;", Protocol6_IterationIDEnd = "&amp;IF(BO81="","NULL",BP81)&amp;
", Protocol7_ID = "&amp;IF(BQ81="","NULL",#REF!)&amp;", Protocol7_IterationIDStart = "&amp;IF(BQ81="","NULL",BR81)&amp;", Protocol7_IterationIDEnd = "&amp;IF(BS81="","NULL",BT81)&amp;
", Protocol8_ID = "&amp;IF(BU81="","NULL",#REF!)&amp;", Protocol8_IterationIDStart = "&amp;IF(BU81="","NULL",BV81)&amp;", Protocol8_IterationIDEnd = "&amp;IF(BW81="","NULL",BX81)&amp;
", Protocol9_ID = "&amp;IF(BY81="","NULL",#REF!)&amp;", Protocol9_IterationIDStart = "&amp;IF(BY81="","NULL",BZ81)&amp;", Protocol9_IterationIDEnd = "&amp;IF(CA81="","NULL",CB81)&amp;
", Protocol10_ID = "&amp;IF(CC81="","NULL",#REF!)&amp;", Protocol10_IterationIDStart = "&amp;IF(CC81="","NULL",CD81)&amp;", Protocol10_IterationIDEnd = "&amp;IF(CE81="","NULL",CF81)&amp;
", Protocol11_ID = "&amp;IF(CG81="","NULL",#REF!)&amp;", Protocol11_IterationIDStart = "&amp;IF(CG81="","NULL",CH81)&amp;", Protocol11_IterationIDEnd = "&amp;IF(CI81="","NULL",CJ81)&amp;
", Protocol12_ID = "&amp;IF(CK81="","NULL",#REF!)&amp;", Protocol12_IterationIDStart = "&amp;IF(CK81="","NULL",CL81)&amp;", Protocol12_IterationIDEnd = "&amp;IF(CM81="","NULL",CN81)&amp;
", Protocol13_ID = "&amp;IF(CO81="","NULL",#REF!)&amp;", Protocol13_IterationIDStart = "&amp;IF(CO81="","NULL",CP81)&amp;", Protocol13_IterationIDEnd = "&amp;IF(CQ81="","NULL",CR81)&amp;
", Protocol14_ID = "&amp;IF(CS81="","NULL",#REF!)&amp;", Protocol14_IterationIDStart = "&amp;IF(CS81="","NULL",CT81)&amp;", Protocol14_IterationIDEnd = "&amp;IF(CU81="","NULL",CV81)&amp;
", Protocol15_ID = "&amp;IF(CW81="","NULL",#REF!)&amp;", Protocol15_IterationIDStart = "&amp;IF(CW81="","NULL",CX81)&amp;", Protocol15_IterationIDEnd = "&amp;IF(CY81="","NULL",CZ81)&amp;
", Protocol16_ID = "&amp;IF(DA81="","NULL",#REF!)&amp;", Protocol16_IterationIDStart = "&amp;IF(DA81="","NULL",DB81)&amp;", Protocol16_IterationIDEnd = "&amp;IF(DC81="","NULL",DD81))</f>
        <v>#REF!</v>
      </c>
    </row>
    <row r="82" spans="1:110" x14ac:dyDescent="0.4">
      <c r="A82" s="75">
        <v>302</v>
      </c>
      <c r="B82" s="75">
        <v>1</v>
      </c>
      <c r="C82" s="34" t="s">
        <v>101</v>
      </c>
      <c r="D82" s="18">
        <v>4</v>
      </c>
      <c r="E82" s="40" t="s">
        <v>84</v>
      </c>
      <c r="F82" s="9" t="s">
        <v>954</v>
      </c>
      <c r="G82" s="74" t="s">
        <v>84</v>
      </c>
      <c r="I82" s="44"/>
      <c r="J82" s="47" t="str">
        <f>IF(I82="","",VLOOKUP(I82,MetricCalcGroups!A:D,3, FALSE))</f>
        <v/>
      </c>
      <c r="L82" s="9" t="s">
        <v>78</v>
      </c>
      <c r="M82" s="18">
        <v>2</v>
      </c>
      <c r="N82" s="18" t="s">
        <v>78</v>
      </c>
      <c r="O82" s="18" t="s">
        <v>78</v>
      </c>
      <c r="P82" s="18" t="s">
        <v>78</v>
      </c>
      <c r="Q82" s="18">
        <v>13</v>
      </c>
      <c r="R82" s="53">
        <v>0</v>
      </c>
      <c r="S82" s="53">
        <v>10</v>
      </c>
      <c r="T82" s="18">
        <v>0</v>
      </c>
      <c r="U82" s="18">
        <v>20</v>
      </c>
      <c r="V82" s="78" t="s">
        <v>78</v>
      </c>
      <c r="W82" s="18">
        <v>30</v>
      </c>
      <c r="X82" s="15">
        <v>2011</v>
      </c>
      <c r="Y82" s="16">
        <f>IF(X82&lt;&gt;"",VLOOKUP(X82,ProgramIterations!D:E,2,FALSE),"NULL")</f>
        <v>1</v>
      </c>
      <c r="Z82" s="15"/>
      <c r="AA82" s="16" t="str">
        <f>IF(Z82&lt;&gt;"",VLOOKUP(Z82,ProgramIterations!D:E,2,FALSE),"NULL")</f>
        <v>NULL</v>
      </c>
      <c r="AB82" s="9" t="s">
        <v>78</v>
      </c>
      <c r="AC82" s="9">
        <v>75</v>
      </c>
      <c r="AD82" s="36">
        <v>1</v>
      </c>
      <c r="AE82" s="9">
        <v>1</v>
      </c>
      <c r="AF82" s="9">
        <v>1</v>
      </c>
      <c r="AG82" s="49">
        <v>1</v>
      </c>
      <c r="AH82" s="17">
        <v>1</v>
      </c>
      <c r="AI82" s="17">
        <f t="shared" si="10"/>
        <v>1</v>
      </c>
      <c r="AJ82" s="18">
        <v>0</v>
      </c>
      <c r="AK82" s="17">
        <f t="shared" si="8"/>
        <v>1</v>
      </c>
      <c r="AL82" s="17">
        <f t="shared" si="9"/>
        <v>1</v>
      </c>
      <c r="AM82" s="18">
        <v>0</v>
      </c>
      <c r="AN82" s="18">
        <v>0</v>
      </c>
      <c r="AO82" s="37">
        <v>0</v>
      </c>
      <c r="AP82" s="49" t="s">
        <v>1453</v>
      </c>
      <c r="AQ82" s="37">
        <v>1</v>
      </c>
      <c r="AR82" s="49">
        <v>0</v>
      </c>
      <c r="AS82" s="23">
        <v>2011</v>
      </c>
      <c r="AT82" s="24">
        <f>IF(AS82="","",VLOOKUP(AS82,ProgramIterations!$D:$E,2,FALSE))</f>
        <v>1</v>
      </c>
      <c r="AU82" s="23"/>
      <c r="AV82" s="24" t="str">
        <f>IF(AU82="","",VLOOKUP(AU82,ProgramIterations!$D:$E,2,FALSE))</f>
        <v/>
      </c>
      <c r="AW82" s="23">
        <v>2012</v>
      </c>
      <c r="AX82" s="24">
        <f>IF(AW82="","",VLOOKUP(AW82,ProgramIterations!$D:$E,2,FALSE))</f>
        <v>2</v>
      </c>
      <c r="AY82" s="23"/>
      <c r="AZ82" s="24" t="str">
        <f>IF(AY82="","",VLOOKUP(AY82,ProgramIterations!$D:$E,2,FALSE))</f>
        <v/>
      </c>
      <c r="BA82" s="23">
        <v>2013</v>
      </c>
      <c r="BB82" s="24">
        <f>IF(BA82="","",VLOOKUP(BA82,ProgramIterations!$D:$E,2,FALSE))</f>
        <v>3</v>
      </c>
      <c r="BC82" s="23"/>
      <c r="BD82" s="24" t="str">
        <f>IF(BC82="","",VLOOKUP(BC82,ProgramIterations!$D:$E,2,FALSE))</f>
        <v/>
      </c>
      <c r="BE82" s="23">
        <v>2014</v>
      </c>
      <c r="BF82" s="24">
        <f>IF(BE82="","",VLOOKUP(BE82,ProgramIterations!$D:$E,2,FALSE))</f>
        <v>4</v>
      </c>
      <c r="BG82" s="23"/>
      <c r="BH82" s="24" t="str">
        <f>IF(BG82="","",VLOOKUP(BG82,ProgramIterations!$D:$E,2,FALSE))</f>
        <v/>
      </c>
      <c r="BI82" s="23">
        <v>2014</v>
      </c>
      <c r="BJ82" s="24">
        <f>IF(BI82="","",VLOOKUP(BI82,ProgramIterations!$D:$E,2,FALSE))</f>
        <v>4</v>
      </c>
      <c r="BK82" s="23"/>
      <c r="BL82" s="24" t="str">
        <f>IF(BK82="","",VLOOKUP(BK82,ProgramIterations!$D:$E,2,FALSE))</f>
        <v/>
      </c>
      <c r="BM82" s="23"/>
      <c r="BN82" s="24" t="str">
        <f>IF(BM82="","",VLOOKUP(BM82,ProgramIterations!$D:$E,2,FALSE))</f>
        <v/>
      </c>
      <c r="BO82" s="23"/>
      <c r="BP82" s="24" t="str">
        <f>IF(BO82="","",VLOOKUP(BO82,ProgramIterations!$D:$E,2,FALSE))</f>
        <v/>
      </c>
      <c r="BQ82" s="23"/>
      <c r="BR82" s="24" t="str">
        <f>IF(BQ82="","",VLOOKUP(BQ82,ProgramIterations!$D:$E,2,FALSE))</f>
        <v/>
      </c>
      <c r="BS82" s="23"/>
      <c r="BT82" s="24" t="str">
        <f>IF(BS82="","",VLOOKUP(BS82,ProgramIterations!$D:$E,2,FALSE))</f>
        <v/>
      </c>
      <c r="BU82" s="23"/>
      <c r="BV82" s="24" t="str">
        <f>IF(BU82="","",VLOOKUP(BU82,ProgramIterations!$D:$E,2,FALSE))</f>
        <v/>
      </c>
      <c r="BW82" s="23"/>
      <c r="BX82" s="24" t="str">
        <f>IF(BW82="","",VLOOKUP(BW82,ProgramIterations!$D:$E,2,FALSE))</f>
        <v/>
      </c>
      <c r="BY82" s="23">
        <v>2014</v>
      </c>
      <c r="BZ82" s="24">
        <f>IF(BY82="","",VLOOKUP(BY82,ProgramIterations!$D:$E,2,FALSE))</f>
        <v>4</v>
      </c>
      <c r="CA82" s="23"/>
      <c r="CB82" s="24" t="str">
        <f>IF(CA82="","",VLOOKUP(CA82,ProgramIterations!$D:$E,2,FALSE))</f>
        <v/>
      </c>
      <c r="CC82" s="23">
        <v>2014</v>
      </c>
      <c r="CD82" s="24">
        <f>IF(CC82="","",VLOOKUP(CC82,ProgramIterations!$D:$E,2,FALSE))</f>
        <v>4</v>
      </c>
      <c r="CE82" s="23"/>
      <c r="CF82" s="24" t="str">
        <f>IF(CE82="","",VLOOKUP(CE82,ProgramIterations!$D:$E,2,FALSE))</f>
        <v/>
      </c>
      <c r="CG82" s="23">
        <v>2014</v>
      </c>
      <c r="CH82" s="24">
        <f>IF(CG82="","",VLOOKUP(CG82,ProgramIterations!$D:$E,2,FALSE))</f>
        <v>4</v>
      </c>
      <c r="CI82" s="23"/>
      <c r="CJ82" s="24" t="str">
        <f>IF(CI82="","",VLOOKUP(CI82,ProgramIterations!$D:$E,2,FALSE))</f>
        <v/>
      </c>
      <c r="CK82" s="23"/>
      <c r="CL82" s="24" t="str">
        <f>IF(CK82="","",VLOOKUP(CK82,ProgramIterations!$D:$E,2,FALSE))</f>
        <v/>
      </c>
      <c r="CM82" s="23"/>
      <c r="CN82" s="24" t="str">
        <f>IF(CM82="","",VLOOKUP(CM82,ProgramIterations!$D:$E,2,FALSE))</f>
        <v/>
      </c>
      <c r="CO82" s="23"/>
      <c r="CP82" s="24" t="str">
        <f>IF(CO82="","",VLOOKUP(CO82,ProgramIterations!$D:$E,2,FALSE))</f>
        <v/>
      </c>
      <c r="CQ82" s="23"/>
      <c r="CR82" s="24" t="str">
        <f>IF(CQ82="","",VLOOKUP(CQ82,ProgramIterations!$D:$E,2,FALSE))</f>
        <v/>
      </c>
      <c r="CS82" s="23"/>
      <c r="CT82" s="24" t="str">
        <f>IF(CS82="","",VLOOKUP(CS82,ProgramIterations!$D:$E,2,FALSE))</f>
        <v/>
      </c>
      <c r="CU82" s="23"/>
      <c r="CV82" s="24" t="str">
        <f>IF(CU82="","",VLOOKUP(CU82,ProgramIterations!$D:$E,2,FALSE))</f>
        <v/>
      </c>
      <c r="CW82" s="23"/>
      <c r="CX82" s="24" t="str">
        <f>IF(CW82="","",VLOOKUP(CW82,ProgramIterations!$D:$E,2,FALSE))</f>
        <v/>
      </c>
      <c r="CY82" s="23"/>
      <c r="CZ82" s="24" t="str">
        <f>IF(CY82="","",VLOOKUP(CY82,ProgramIterations!$D:$E,2,FALSE))</f>
        <v/>
      </c>
      <c r="DA82" s="23"/>
      <c r="DB82" s="24" t="str">
        <f>IF(DA82="","",VLOOKUP(DA82,ProgramIterations!$D:$E,2,FALSE))</f>
        <v/>
      </c>
      <c r="DC82" s="23"/>
      <c r="DD82" s="25" t="str">
        <f>IF(DC82="","",VLOOKUP(DC82,ProgramIterations!$D:$E,2,FALSE))</f>
        <v/>
      </c>
      <c r="DE82" s="64" t="str">
        <f>CONCATENATE("ALTER TABLE dbo.",LEFT(C82,FIND(".",C82)-1)," ADD ",RIGHT(C82,LEN(C82)-FIND(".",C82))," ",VLOOKUP(M82,DataTypes!$A$2:$F$12,6),IF(VLOOKUP(M82,DataTypes!$A$2:$F$12,3)=1,CONCATENATE("(",N82,",",O82,")"),"")," NULL")</f>
        <v>ALTER TABLE dbo.ChampMetricChannelUnitTier2Summary ADD Count int NULL</v>
      </c>
      <c r="DF82" s="56" t="e">
        <f>IF(A82 = "","",#REF! &amp; " SELECT MetricCalcTypeID = "&amp;A82&amp;", EngineID = "&amp;B82&amp;", Name='"&amp;C82&amp;"', DisplayGroupID = "&amp;D82&amp;", DisplayName='"&amp;E82&amp;"', DisplayNameShort = '"&amp;F82&amp;"', PropertyName = '"&amp;G82&amp;"', MethodID = "&amp;IF(H82="","NULL",H82)&amp; ", CalcGroupId = "&amp;IF(I82="","NULL",I82)&amp;", CalcGroupListItemID = " &amp;IF(K82="","NULL",K82)&amp;", Description = "&amp;IF(L82&lt;&gt;"NULL","'"&amp;SUBSTITUTE(L82,"'","''")&amp;"'","NULL")&amp;", DataTypeID = "&amp;M82&amp;",Precision = "&amp;N82&amp;", Scale = "&amp;O82&amp;", Length="&amp;P82&amp;", UOMID = "&amp;Q82&amp;", GlossaryTermID = "&amp;V82&amp;", DisplayOrderID = "&amp;W82&amp;", DomainValueListID = "&amp;AB82&amp;", WidthPixels = "&amp;AC82&amp;", IsDisplayable = "&amp;AD82&amp;", ShowGraphForWatershed= "&amp;AE82&amp;",ShowGraphForProgram="&amp;AF82&amp;",ShowGraphForVisit="&amp;AG82&amp;",IsPrivateInformation="&amp;AM82&amp;", IsCalculated="&amp;AN82&amp;",IsInternal="&amp;AO82&amp;", ExpectedValueMin = "&amp;IF(R82&lt;&gt;"",R82,"NULL")&amp;",  ExpectedValueMax = "&amp;IF(S82&lt;&gt;"",S82,"NULL")&amp;",  AcceptedValueMin = "&amp;IF(T82&lt;&gt;"",T82,"NULL")&amp;",   AcceptedValueMax  = "&amp;IF(U82&lt;&gt;"",U82,"NULL")&amp;", GraphAllowX="&amp;AH82&amp;", GraphAllowY="&amp;AI82&amp;", GraphAllowZ="&amp;AJ82&amp;", MapAllowSize="&amp;AK82&amp;", MapAllowColor = "&amp;AL82&amp;", RbtXpath = "&amp;IF(AP82&lt;&gt;"", "'"&amp;AP82&amp;"'", "NULL")&amp;", RbtIsRequired = "&amp;IF(AP82&lt;&gt;"", AQ82, "NULL")&amp;", MRMetric = "&amp;AR82&amp;
", Protocol1_ID = "&amp;IF(AS82="","NULL",#REF!)&amp;", Protocol1_IterationIDStart = "&amp;IF(AS82="","NULL",AT82)&amp;", Protocol1_IterationIDEnd = "&amp;IF(AU82="","NULL",AV82)&amp;
", Protocol2_ID = "&amp;IF(AW82="","NULL",#REF!)&amp;", Protocol2_IterationIDStart = "&amp;IF(AW82="","NULL",AX82)&amp;", Protocol2_IterationIDEnd = "&amp;IF(AY82="","NULL",AZ82)&amp;
", Protocol3_ID = "&amp;IF(BA82="","NULL",#REF!)&amp;", Protocol3_IterationIDStart = "&amp;IF(BA82="","NULL",BB82)&amp;", Protocol3_IterationIDEnd = "&amp;IF(BC82="","NULL",BD82)&amp;
", Protocol4_ID = "&amp;IF(BE82="","NULL",#REF!)&amp;", Protocol4_IterationIDStart = "&amp;IF(BE82="","NULL",BF82)&amp;", Protocol4_IterationIDEnd = "&amp;IF(BG82="","NULL",BH82)&amp;
", Protocol5_ID = "&amp;IF(BI82="","NULL",#REF!)&amp;", Protocol5_IterationIDStart = "&amp;IF(BI82="","NULL",BJ82)&amp;", Protocol5_IterationIDEnd = "&amp;IF(BK82="","NULL",BL82)&amp;
", Protocol6_ID = "&amp;IF(BM82="","NULL",#REF!)&amp;", Protocol6_IterationIDStart = "&amp;IF(BM82="","NULL",BN82)&amp;", Protocol6_IterationIDEnd = "&amp;IF(BO82="","NULL",BP82)&amp;
", Protocol7_ID = "&amp;IF(BQ82="","NULL",#REF!)&amp;", Protocol7_IterationIDStart = "&amp;IF(BQ82="","NULL",BR82)&amp;", Protocol7_IterationIDEnd = "&amp;IF(BS82="","NULL",BT82)&amp;
", Protocol8_ID = "&amp;IF(BU82="","NULL",#REF!)&amp;", Protocol8_IterationIDStart = "&amp;IF(BU82="","NULL",BV82)&amp;", Protocol8_IterationIDEnd = "&amp;IF(BW82="","NULL",BX82)&amp;
", Protocol9_ID = "&amp;IF(BY82="","NULL",#REF!)&amp;", Protocol9_IterationIDStart = "&amp;IF(BY82="","NULL",BZ82)&amp;", Protocol9_IterationIDEnd = "&amp;IF(CA82="","NULL",CB82)&amp;
", Protocol10_ID = "&amp;IF(CC82="","NULL",#REF!)&amp;", Protocol10_IterationIDStart = "&amp;IF(CC82="","NULL",CD82)&amp;", Protocol10_IterationIDEnd = "&amp;IF(CE82="","NULL",CF82)&amp;
", Protocol11_ID = "&amp;IF(CG82="","NULL",#REF!)&amp;", Protocol11_IterationIDStart = "&amp;IF(CG82="","NULL",CH82)&amp;", Protocol11_IterationIDEnd = "&amp;IF(CI82="","NULL",CJ82)&amp;
", Protocol12_ID = "&amp;IF(CK82="","NULL",#REF!)&amp;", Protocol12_IterationIDStart = "&amp;IF(CK82="","NULL",CL82)&amp;", Protocol12_IterationIDEnd = "&amp;IF(CM82="","NULL",CN82)&amp;
", Protocol13_ID = "&amp;IF(CO82="","NULL",#REF!)&amp;", Protocol13_IterationIDStart = "&amp;IF(CO82="","NULL",CP82)&amp;", Protocol13_IterationIDEnd = "&amp;IF(CQ82="","NULL",CR82)&amp;
", Protocol14_ID = "&amp;IF(CS82="","NULL",#REF!)&amp;", Protocol14_IterationIDStart = "&amp;IF(CS82="","NULL",CT82)&amp;", Protocol14_IterationIDEnd = "&amp;IF(CU82="","NULL",CV82)&amp;
", Protocol15_ID = "&amp;IF(CW82="","NULL",#REF!)&amp;", Protocol15_IterationIDStart = "&amp;IF(CW82="","NULL",CX82)&amp;", Protocol15_IterationIDEnd = "&amp;IF(CY82="","NULL",CZ82)&amp;
", Protocol16_ID = "&amp;IF(DA82="","NULL",#REF!)&amp;", Protocol16_IterationIDStart = "&amp;IF(DA82="","NULL",DB82)&amp;", Protocol16_IterationIDEnd = "&amp;IF(DC82="","NULL",DD82))</f>
        <v>#REF!</v>
      </c>
    </row>
    <row r="83" spans="1:110" x14ac:dyDescent="0.4">
      <c r="A83" s="18">
        <v>561</v>
      </c>
      <c r="B83" s="18">
        <v>2</v>
      </c>
      <c r="C83" s="57" t="str">
        <f>"ChampMetricChannelUnitTier1Summary." &amp; G83</f>
        <v>ChampMetricChannelUnitTier1Summary.CountOfBrooktrout</v>
      </c>
      <c r="D83" s="18">
        <v>3</v>
      </c>
      <c r="E83" s="74" t="s">
        <v>1302</v>
      </c>
      <c r="F83" s="74" t="s">
        <v>1291</v>
      </c>
      <c r="G83" s="9" t="s">
        <v>1291</v>
      </c>
      <c r="I83" s="44">
        <v>1</v>
      </c>
      <c r="J83" s="47" t="str">
        <f>IF(I83="","",VLOOKUP(I83,MetricCalcGroups!A:D,3, FALSE))</f>
        <v>Fish Counts</v>
      </c>
      <c r="K83" s="37">
        <v>257</v>
      </c>
      <c r="L83" s="9" t="s">
        <v>78</v>
      </c>
      <c r="M83" s="18">
        <v>2</v>
      </c>
      <c r="N83" s="18" t="s">
        <v>78</v>
      </c>
      <c r="O83" s="18" t="s">
        <v>78</v>
      </c>
      <c r="P83" s="18" t="s">
        <v>78</v>
      </c>
      <c r="Q83" s="18">
        <v>13</v>
      </c>
      <c r="R83" s="75">
        <v>0</v>
      </c>
      <c r="S83" s="75" t="s">
        <v>78</v>
      </c>
      <c r="T83" s="18">
        <v>0</v>
      </c>
      <c r="U83" s="18" t="s">
        <v>78</v>
      </c>
      <c r="V83" s="78" t="s">
        <v>78</v>
      </c>
      <c r="W83" s="53">
        <v>2900</v>
      </c>
      <c r="X83" s="15">
        <v>2014</v>
      </c>
      <c r="Y83" s="16">
        <f>IF(X83&lt;&gt;"",VLOOKUP(X83,ProgramIterations!D:E,2,FALSE),"NULL")</f>
        <v>4</v>
      </c>
      <c r="Z83" s="15"/>
      <c r="AA83" s="16" t="str">
        <f>IF(Z83&lt;&gt;"",VLOOKUP(Z83,ProgramIterations!D:E,2,FALSE),"NULL")</f>
        <v>NULL</v>
      </c>
      <c r="AB83" s="37" t="s">
        <v>78</v>
      </c>
      <c r="AC83" s="37">
        <v>50</v>
      </c>
      <c r="AD83" s="36">
        <v>1</v>
      </c>
      <c r="AE83" s="37">
        <v>1</v>
      </c>
      <c r="AF83" s="37">
        <v>1</v>
      </c>
      <c r="AG83" s="49">
        <v>1</v>
      </c>
      <c r="AH83" s="52">
        <v>0</v>
      </c>
      <c r="AI83" s="17">
        <f t="shared" si="10"/>
        <v>1</v>
      </c>
      <c r="AJ83" s="38">
        <v>0</v>
      </c>
      <c r="AK83" s="17">
        <f t="shared" si="8"/>
        <v>1</v>
      </c>
      <c r="AL83" s="17">
        <f t="shared" si="9"/>
        <v>1</v>
      </c>
      <c r="AM83" s="38">
        <v>0</v>
      </c>
      <c r="AN83" s="38">
        <v>0</v>
      </c>
      <c r="AO83" s="37">
        <v>1</v>
      </c>
      <c r="AP83" s="49"/>
      <c r="AQ83" s="37">
        <v>0</v>
      </c>
      <c r="AR83" s="49">
        <v>0</v>
      </c>
      <c r="AS83" s="23"/>
      <c r="AT83" s="24" t="str">
        <f>IF(AS83="","",VLOOKUP(AS83,ProgramIterations!$D:$E,2,FALSE))</f>
        <v/>
      </c>
      <c r="AU83" s="23"/>
      <c r="AV83" s="24" t="str">
        <f>IF(AU83="","",VLOOKUP(AU83,ProgramIterations!$D:$E,2,FALSE))</f>
        <v/>
      </c>
      <c r="AW83" s="23"/>
      <c r="AX83" s="24" t="str">
        <f>IF(AW83="","",VLOOKUP(AW83,ProgramIterations!$D:$E,2,FALSE))</f>
        <v/>
      </c>
      <c r="AY83" s="23"/>
      <c r="AZ83" s="24" t="str">
        <f>IF(AY83="","",VLOOKUP(AY83,ProgramIterations!$D:$E,2,FALSE))</f>
        <v/>
      </c>
      <c r="BA83" s="23"/>
      <c r="BB83" s="24" t="str">
        <f>IF(BA83="","",VLOOKUP(BA83,ProgramIterations!$D:$E,2,FALSE))</f>
        <v/>
      </c>
      <c r="BC83" s="23"/>
      <c r="BD83" s="24" t="str">
        <f>IF(BC83="","",VLOOKUP(BC83,ProgramIterations!$D:$E,2,FALSE))</f>
        <v/>
      </c>
      <c r="BE83" s="23"/>
      <c r="BF83" s="24" t="str">
        <f>IF(BE83="","",VLOOKUP(BE83,ProgramIterations!$D:$E,2,FALSE))</f>
        <v/>
      </c>
      <c r="BG83" s="23"/>
      <c r="BH83" s="24" t="str">
        <f>IF(BG83="","",VLOOKUP(BG83,ProgramIterations!$D:$E,2,FALSE))</f>
        <v/>
      </c>
      <c r="BI83" s="23"/>
      <c r="BJ83" s="24" t="str">
        <f>IF(BI83="","",VLOOKUP(BI83,ProgramIterations!$D:$E,2,FALSE))</f>
        <v/>
      </c>
      <c r="BK83" s="23"/>
      <c r="BL83" s="24" t="str">
        <f>IF(BK83="","",VLOOKUP(BK83,ProgramIterations!$D:$E,2,FALSE))</f>
        <v/>
      </c>
      <c r="BM83" s="23">
        <v>2014</v>
      </c>
      <c r="BN83" s="24">
        <f>IF(BM83="","",VLOOKUP(BM83,ProgramIterations!$D:$E,2,FALSE))</f>
        <v>4</v>
      </c>
      <c r="BO83" s="23"/>
      <c r="BP83" s="24" t="str">
        <f>IF(BO83="","",VLOOKUP(BO83,ProgramIterations!$D:$E,2,FALSE))</f>
        <v/>
      </c>
      <c r="BQ83" s="23"/>
      <c r="BR83" s="24" t="str">
        <f>IF(BQ83="","",VLOOKUP(BQ83,ProgramIterations!$D:$E,2,FALSE))</f>
        <v/>
      </c>
      <c r="BS83" s="23"/>
      <c r="BT83" s="24" t="str">
        <f>IF(BS83="","",VLOOKUP(BS83,ProgramIterations!$D:$E,2,FALSE))</f>
        <v/>
      </c>
      <c r="BU83" s="23">
        <v>2014</v>
      </c>
      <c r="BV83" s="24">
        <f>IF(BU83="","",VLOOKUP(BU83,ProgramIterations!$D:$E,2,FALSE))</f>
        <v>4</v>
      </c>
      <c r="BW83" s="23"/>
      <c r="BX83" s="24" t="str">
        <f>IF(BW83="","",VLOOKUP(BW83,ProgramIterations!$D:$E,2,FALSE))</f>
        <v/>
      </c>
      <c r="BY83" s="23"/>
      <c r="BZ83" s="24" t="str">
        <f>IF(BY83="","",VLOOKUP(BY83,ProgramIterations!$D:$E,2,FALSE))</f>
        <v/>
      </c>
      <c r="CA83" s="23"/>
      <c r="CB83" s="24" t="str">
        <f>IF(CA83="","",VLOOKUP(CA83,ProgramIterations!$D:$E,2,FALSE))</f>
        <v/>
      </c>
      <c r="CC83" s="23"/>
      <c r="CD83" s="24" t="str">
        <f>IF(CC83="","",VLOOKUP(CC83,ProgramIterations!$D:$E,2,FALSE))</f>
        <v/>
      </c>
      <c r="CE83" s="23"/>
      <c r="CF83" s="24" t="str">
        <f>IF(CE83="","",VLOOKUP(CE83,ProgramIterations!$D:$E,2,FALSE))</f>
        <v/>
      </c>
      <c r="CG83" s="23"/>
      <c r="CH83" s="24" t="str">
        <f>IF(CG83="","",VLOOKUP(CG83,ProgramIterations!$D:$E,2,FALSE))</f>
        <v/>
      </c>
      <c r="CI83" s="23"/>
      <c r="CJ83" s="24" t="str">
        <f>IF(CI83="","",VLOOKUP(CI83,ProgramIterations!$D:$E,2,FALSE))</f>
        <v/>
      </c>
      <c r="CK83" s="23"/>
      <c r="CL83" s="24" t="str">
        <f>IF(CK83="","",VLOOKUP(CK83,ProgramIterations!$D:$E,2,FALSE))</f>
        <v/>
      </c>
      <c r="CM83" s="23"/>
      <c r="CN83" s="24" t="str">
        <f>IF(CM83="","",VLOOKUP(CM83,ProgramIterations!$D:$E,2,FALSE))</f>
        <v/>
      </c>
      <c r="CO83" s="23">
        <v>2014</v>
      </c>
      <c r="CP83" s="24">
        <f>IF(CO83="","",VLOOKUP(CO83,ProgramIterations!$D:$E,2,FALSE))</f>
        <v>4</v>
      </c>
      <c r="CQ83" s="23"/>
      <c r="CR83" s="24" t="str">
        <f>IF(CQ83="","",VLOOKUP(CQ83,ProgramIterations!$D:$E,2,FALSE))</f>
        <v/>
      </c>
      <c r="CS83" s="23">
        <v>2014</v>
      </c>
      <c r="CT83" s="24">
        <f>IF(CS83="","",VLOOKUP(CS83,ProgramIterations!$D:$E,2,FALSE))</f>
        <v>4</v>
      </c>
      <c r="CU83" s="23"/>
      <c r="CV83" s="24" t="str">
        <f>IF(CU83="","",VLOOKUP(CU83,ProgramIterations!$D:$E,2,FALSE))</f>
        <v/>
      </c>
      <c r="CW83" s="23"/>
      <c r="CX83" s="24" t="str">
        <f>IF(CW83="","",VLOOKUP(CW83,ProgramIterations!$D:$E,2,FALSE))</f>
        <v/>
      </c>
      <c r="CY83" s="23"/>
      <c r="CZ83" s="24" t="str">
        <f>IF(CY83="","",VLOOKUP(CY83,ProgramIterations!$D:$E,2,FALSE))</f>
        <v/>
      </c>
      <c r="DA83" s="23"/>
      <c r="DB83" s="24" t="str">
        <f>IF(DA83="","",VLOOKUP(DA83,ProgramIterations!$D:$E,2,FALSE))</f>
        <v/>
      </c>
      <c r="DC83" s="23"/>
      <c r="DD83" s="25" t="str">
        <f>IF(DC83="","",VLOOKUP(DC83,ProgramIterations!$D:$E,2,FALSE))</f>
        <v/>
      </c>
      <c r="DE83" s="64" t="str">
        <f>CONCATENATE("ALTER TABLE dbo.",LEFT(C83,FIND(".",C83)-1)," ADD ",RIGHT(C83,LEN(C83)-FIND(".",C83))," ",VLOOKUP(M83,DataTypes!$A$2:$F$12,6),IF(VLOOKUP(M83,DataTypes!$A$2:$F$12,3)=1,CONCATENATE("(",N83,",",O83,")"),"")," NULL")</f>
        <v>ALTER TABLE dbo.ChampMetricChannelUnitTier1Summary ADD CountOfBrooktrout int NULL</v>
      </c>
      <c r="DF83" s="56" t="e">
        <f>IF(A83 = "","",#REF! &amp; " SELECT MetricCalcTypeID = "&amp;A83&amp;", EngineID = "&amp;B83&amp;", Name='"&amp;C83&amp;"', DisplayGroupID = "&amp;D83&amp;", DisplayName='"&amp;E83&amp;"', DisplayNameShort = '"&amp;F83&amp;"', PropertyName = '"&amp;G83&amp;"', MethodID = "&amp;IF(H83="","NULL",H83)&amp; ", CalcGroupId = "&amp;IF(I83="","NULL",I83)&amp;", CalcGroupListItemID = " &amp;IF(K83="","NULL",K83)&amp;", Description = "&amp;IF(L83&lt;&gt;"NULL","'"&amp;SUBSTITUTE(L83,"'","''")&amp;"'","NULL")&amp;", DataTypeID = "&amp;M83&amp;",Precision = "&amp;N83&amp;", Scale = "&amp;O83&amp;", Length="&amp;P83&amp;", UOMID = "&amp;Q83&amp;", GlossaryTermID = "&amp;V83&amp;", DisplayOrderID = "&amp;W83&amp;", DomainValueListID = "&amp;AB83&amp;", WidthPixels = "&amp;AC83&amp;", IsDisplayable = "&amp;AD83&amp;", ShowGraphForWatershed= "&amp;AE83&amp;",ShowGraphForProgram="&amp;AF83&amp;",ShowGraphForVisit="&amp;AG83&amp;",IsPrivateInformation="&amp;AM83&amp;", IsCalculated="&amp;AN83&amp;",IsInternal="&amp;AO83&amp;", ExpectedValueMin = "&amp;IF(R83&lt;&gt;"",R83,"NULL")&amp;",  ExpectedValueMax = "&amp;IF(S83&lt;&gt;"",S83,"NULL")&amp;",  AcceptedValueMin = "&amp;IF(T83&lt;&gt;"",T83,"NULL")&amp;",   AcceptedValueMax  = "&amp;IF(U83&lt;&gt;"",U83,"NULL")&amp;", GraphAllowX="&amp;AH83&amp;", GraphAllowY="&amp;AI83&amp;", GraphAllowZ="&amp;AJ83&amp;", MapAllowSize="&amp;AK83&amp;", MapAllowColor = "&amp;AL83&amp;", RbtXpath = "&amp;IF(AP83&lt;&gt;"", "'"&amp;AP83&amp;"'", "NULL")&amp;", RbtIsRequired = "&amp;IF(AP83&lt;&gt;"", AQ83, "NULL")&amp;", MRMetric = "&amp;AR83&amp;
", Protocol1_ID = "&amp;IF(AS83="","NULL",#REF!)&amp;", Protocol1_IterationIDStart = "&amp;IF(AS83="","NULL",AT83)&amp;", Protocol1_IterationIDEnd = "&amp;IF(AU83="","NULL",AV83)&amp;
", Protocol2_ID = "&amp;IF(AW83="","NULL",#REF!)&amp;", Protocol2_IterationIDStart = "&amp;IF(AW83="","NULL",AX83)&amp;", Protocol2_IterationIDEnd = "&amp;IF(AY83="","NULL",AZ83)&amp;
", Protocol3_ID = "&amp;IF(BA83="","NULL",#REF!)&amp;", Protocol3_IterationIDStart = "&amp;IF(BA83="","NULL",BB83)&amp;", Protocol3_IterationIDEnd = "&amp;IF(BC83="","NULL",BD83)&amp;
", Protocol4_ID = "&amp;IF(BE83="","NULL",#REF!)&amp;", Protocol4_IterationIDStart = "&amp;IF(BE83="","NULL",BF83)&amp;", Protocol4_IterationIDEnd = "&amp;IF(BG83="","NULL",BH83)&amp;
", Protocol5_ID = "&amp;IF(BI83="","NULL",#REF!)&amp;", Protocol5_IterationIDStart = "&amp;IF(BI83="","NULL",BJ83)&amp;", Protocol5_IterationIDEnd = "&amp;IF(BK83="","NULL",BL83)&amp;
", Protocol6_ID = "&amp;IF(BM83="","NULL",#REF!)&amp;", Protocol6_IterationIDStart = "&amp;IF(BM83="","NULL",BN83)&amp;", Protocol6_IterationIDEnd = "&amp;IF(BO83="","NULL",BP83)&amp;
", Protocol7_ID = "&amp;IF(BQ83="","NULL",#REF!)&amp;", Protocol7_IterationIDStart = "&amp;IF(BQ83="","NULL",BR83)&amp;", Protocol7_IterationIDEnd = "&amp;IF(BS83="","NULL",BT83)&amp;
", Protocol8_ID = "&amp;IF(BU83="","NULL",#REF!)&amp;", Protocol8_IterationIDStart = "&amp;IF(BU83="","NULL",BV83)&amp;", Protocol8_IterationIDEnd = "&amp;IF(BW83="","NULL",BX83)&amp;
", Protocol9_ID = "&amp;IF(BY83="","NULL",#REF!)&amp;", Protocol9_IterationIDStart = "&amp;IF(BY83="","NULL",BZ83)&amp;", Protocol9_IterationIDEnd = "&amp;IF(CA83="","NULL",CB83)&amp;
", Protocol10_ID = "&amp;IF(CC83="","NULL",#REF!)&amp;", Protocol10_IterationIDStart = "&amp;IF(CC83="","NULL",CD83)&amp;", Protocol10_IterationIDEnd = "&amp;IF(CE83="","NULL",CF83)&amp;
", Protocol11_ID = "&amp;IF(CG83="","NULL",#REF!)&amp;", Protocol11_IterationIDStart = "&amp;IF(CG83="","NULL",CH83)&amp;", Protocol11_IterationIDEnd = "&amp;IF(CI83="","NULL",CJ83)&amp;
", Protocol12_ID = "&amp;IF(CK83="","NULL",#REF!)&amp;", Protocol12_IterationIDStart = "&amp;IF(CK83="","NULL",CL83)&amp;", Protocol12_IterationIDEnd = "&amp;IF(CM83="","NULL",CN83)&amp;
", Protocol13_ID = "&amp;IF(CO83="","NULL",#REF!)&amp;", Protocol13_IterationIDStart = "&amp;IF(CO83="","NULL",CP83)&amp;", Protocol13_IterationIDEnd = "&amp;IF(CQ83="","NULL",CR83)&amp;
", Protocol14_ID = "&amp;IF(CS83="","NULL",#REF!)&amp;", Protocol14_IterationIDStart = "&amp;IF(CS83="","NULL",CT83)&amp;", Protocol14_IterationIDEnd = "&amp;IF(CU83="","NULL",CV83)&amp;
", Protocol15_ID = "&amp;IF(CW83="","NULL",#REF!)&amp;", Protocol15_IterationIDStart = "&amp;IF(CW83="","NULL",CX83)&amp;", Protocol15_IterationIDEnd = "&amp;IF(CY83="","NULL",CZ83)&amp;
", Protocol16_ID = "&amp;IF(DA83="","NULL",#REF!)&amp;", Protocol16_IterationIDStart = "&amp;IF(DA83="","NULL",DB83)&amp;", Protocol16_IterationIDEnd = "&amp;IF(DC83="","NULL",DD83))</f>
        <v>#REF!</v>
      </c>
    </row>
    <row r="84" spans="1:110" x14ac:dyDescent="0.4">
      <c r="A84" s="38">
        <v>583</v>
      </c>
      <c r="B84" s="18">
        <v>2</v>
      </c>
      <c r="C84" s="57" t="str">
        <f>"ChampMetricChannelUnitSummary." &amp; G84</f>
        <v>ChampMetricChannelUnitSummary.CountOfBrooktrout</v>
      </c>
      <c r="D84" s="18">
        <v>2</v>
      </c>
      <c r="E84" s="49" t="s">
        <v>1302</v>
      </c>
      <c r="F84" s="74" t="s">
        <v>1291</v>
      </c>
      <c r="G84" s="37" t="s">
        <v>1291</v>
      </c>
      <c r="I84" s="44">
        <v>1</v>
      </c>
      <c r="J84" s="47" t="str">
        <f>IF(I84="","",VLOOKUP(I84,MetricCalcGroups!A:D,3, FALSE))</f>
        <v>Fish Counts</v>
      </c>
      <c r="K84" s="37">
        <v>257</v>
      </c>
      <c r="L84" s="9" t="s">
        <v>78</v>
      </c>
      <c r="M84" s="18">
        <v>2</v>
      </c>
      <c r="N84" s="18" t="s">
        <v>78</v>
      </c>
      <c r="O84" s="18" t="s">
        <v>78</v>
      </c>
      <c r="P84" s="18" t="s">
        <v>78</v>
      </c>
      <c r="Q84" s="18">
        <v>13</v>
      </c>
      <c r="R84" s="18">
        <v>0</v>
      </c>
      <c r="S84" s="18" t="s">
        <v>78</v>
      </c>
      <c r="T84" s="18">
        <v>0</v>
      </c>
      <c r="U84" s="18" t="s">
        <v>78</v>
      </c>
      <c r="V84" s="78" t="s">
        <v>78</v>
      </c>
      <c r="W84" s="53">
        <v>3120</v>
      </c>
      <c r="X84" s="15">
        <v>2014</v>
      </c>
      <c r="Y84" s="16">
        <f>IF(X84&lt;&gt;"",VLOOKUP(X84,ProgramIterations!D:E,2,FALSE),"NULL")</f>
        <v>4</v>
      </c>
      <c r="Z84" s="15"/>
      <c r="AA84" s="16" t="str">
        <f>IF(Z84&lt;&gt;"",VLOOKUP(Z84,ProgramIterations!D:E,2,FALSE),"NULL")</f>
        <v>NULL</v>
      </c>
      <c r="AB84" s="9" t="s">
        <v>78</v>
      </c>
      <c r="AC84" s="9">
        <v>50</v>
      </c>
      <c r="AD84" s="36">
        <v>1</v>
      </c>
      <c r="AE84" s="9">
        <v>1</v>
      </c>
      <c r="AF84" s="9">
        <v>1</v>
      </c>
      <c r="AG84" s="49">
        <v>1</v>
      </c>
      <c r="AH84" s="17">
        <v>0</v>
      </c>
      <c r="AI84" s="17">
        <f t="shared" si="10"/>
        <v>1</v>
      </c>
      <c r="AJ84" s="18">
        <v>0</v>
      </c>
      <c r="AK84" s="17">
        <f t="shared" si="8"/>
        <v>1</v>
      </c>
      <c r="AL84" s="17">
        <f t="shared" si="9"/>
        <v>1</v>
      </c>
      <c r="AM84" s="18">
        <v>0</v>
      </c>
      <c r="AN84" s="18">
        <v>0</v>
      </c>
      <c r="AO84" s="37">
        <v>1</v>
      </c>
      <c r="AP84" s="49"/>
      <c r="AQ84" s="37">
        <v>0</v>
      </c>
      <c r="AR84" s="49">
        <v>0</v>
      </c>
      <c r="AS84" s="23"/>
      <c r="AT84" s="24" t="str">
        <f>IF(AS84="","",VLOOKUP(AS84,ProgramIterations!$D:$E,2,FALSE))</f>
        <v/>
      </c>
      <c r="AU84" s="23"/>
      <c r="AV84" s="24" t="str">
        <f>IF(AU84="","",VLOOKUP(AU84,ProgramIterations!$D:$E,2,FALSE))</f>
        <v/>
      </c>
      <c r="AW84" s="23"/>
      <c r="AX84" s="24" t="str">
        <f>IF(AW84="","",VLOOKUP(AW84,ProgramIterations!$D:$E,2,FALSE))</f>
        <v/>
      </c>
      <c r="AY84" s="23"/>
      <c r="AZ84" s="24" t="str">
        <f>IF(AY84="","",VLOOKUP(AY84,ProgramIterations!$D:$E,2,FALSE))</f>
        <v/>
      </c>
      <c r="BA84" s="23"/>
      <c r="BB84" s="24" t="str">
        <f>IF(BA84="","",VLOOKUP(BA84,ProgramIterations!$D:$E,2,FALSE))</f>
        <v/>
      </c>
      <c r="BC84" s="23"/>
      <c r="BD84" s="24" t="str">
        <f>IF(BC84="","",VLOOKUP(BC84,ProgramIterations!$D:$E,2,FALSE))</f>
        <v/>
      </c>
      <c r="BE84" s="23"/>
      <c r="BF84" s="24" t="str">
        <f>IF(BE84="","",VLOOKUP(BE84,ProgramIterations!$D:$E,2,FALSE))</f>
        <v/>
      </c>
      <c r="BG84" s="23"/>
      <c r="BH84" s="24" t="str">
        <f>IF(BG84="","",VLOOKUP(BG84,ProgramIterations!$D:$E,2,FALSE))</f>
        <v/>
      </c>
      <c r="BI84" s="23"/>
      <c r="BJ84" s="24" t="str">
        <f>IF(BI84="","",VLOOKUP(BI84,ProgramIterations!$D:$E,2,FALSE))</f>
        <v/>
      </c>
      <c r="BK84" s="23"/>
      <c r="BL84" s="24" t="str">
        <f>IF(BK84="","",VLOOKUP(BK84,ProgramIterations!$D:$E,2,FALSE))</f>
        <v/>
      </c>
      <c r="BM84" s="23">
        <v>2014</v>
      </c>
      <c r="BN84" s="24">
        <f>IF(BM84="","",VLOOKUP(BM84,ProgramIterations!$D:$E,2,FALSE))</f>
        <v>4</v>
      </c>
      <c r="BO84" s="23"/>
      <c r="BP84" s="24" t="str">
        <f>IF(BO84="","",VLOOKUP(BO84,ProgramIterations!$D:$E,2,FALSE))</f>
        <v/>
      </c>
      <c r="BQ84" s="23"/>
      <c r="BR84" s="24" t="str">
        <f>IF(BQ84="","",VLOOKUP(BQ84,ProgramIterations!$D:$E,2,FALSE))</f>
        <v/>
      </c>
      <c r="BS84" s="23"/>
      <c r="BT84" s="24" t="str">
        <f>IF(BS84="","",VLOOKUP(BS84,ProgramIterations!$D:$E,2,FALSE))</f>
        <v/>
      </c>
      <c r="BU84" s="23">
        <v>2014</v>
      </c>
      <c r="BV84" s="24">
        <f>IF(BU84="","",VLOOKUP(BU84,ProgramIterations!$D:$E,2,FALSE))</f>
        <v>4</v>
      </c>
      <c r="BW84" s="23"/>
      <c r="BX84" s="24" t="str">
        <f>IF(BW84="","",VLOOKUP(BW84,ProgramIterations!$D:$E,2,FALSE))</f>
        <v/>
      </c>
      <c r="BY84" s="23"/>
      <c r="BZ84" s="24" t="str">
        <f>IF(BY84="","",VLOOKUP(BY84,ProgramIterations!$D:$E,2,FALSE))</f>
        <v/>
      </c>
      <c r="CA84" s="23"/>
      <c r="CB84" s="24" t="str">
        <f>IF(CA84="","",VLOOKUP(CA84,ProgramIterations!$D:$E,2,FALSE))</f>
        <v/>
      </c>
      <c r="CC84" s="23"/>
      <c r="CD84" s="24" t="str">
        <f>IF(CC84="","",VLOOKUP(CC84,ProgramIterations!$D:$E,2,FALSE))</f>
        <v/>
      </c>
      <c r="CE84" s="23"/>
      <c r="CF84" s="24" t="str">
        <f>IF(CE84="","",VLOOKUP(CE84,ProgramIterations!$D:$E,2,FALSE))</f>
        <v/>
      </c>
      <c r="CG84" s="23"/>
      <c r="CH84" s="24" t="str">
        <f>IF(CG84="","",VLOOKUP(CG84,ProgramIterations!$D:$E,2,FALSE))</f>
        <v/>
      </c>
      <c r="CI84" s="23"/>
      <c r="CJ84" s="24" t="str">
        <f>IF(CI84="","",VLOOKUP(CI84,ProgramIterations!$D:$E,2,FALSE))</f>
        <v/>
      </c>
      <c r="CK84" s="23"/>
      <c r="CL84" s="24" t="str">
        <f>IF(CK84="","",VLOOKUP(CK84,ProgramIterations!$D:$E,2,FALSE))</f>
        <v/>
      </c>
      <c r="CM84" s="23"/>
      <c r="CN84" s="24" t="str">
        <f>IF(CM84="","",VLOOKUP(CM84,ProgramIterations!$D:$E,2,FALSE))</f>
        <v/>
      </c>
      <c r="CO84" s="23">
        <v>2014</v>
      </c>
      <c r="CP84" s="24">
        <f>IF(CO84="","",VLOOKUP(CO84,ProgramIterations!$D:$E,2,FALSE))</f>
        <v>4</v>
      </c>
      <c r="CQ84" s="23"/>
      <c r="CR84" s="24" t="str">
        <f>IF(CQ84="","",VLOOKUP(CQ84,ProgramIterations!$D:$E,2,FALSE))</f>
        <v/>
      </c>
      <c r="CS84" s="23">
        <v>2014</v>
      </c>
      <c r="CT84" s="24">
        <f>IF(CS84="","",VLOOKUP(CS84,ProgramIterations!$D:$E,2,FALSE))</f>
        <v>4</v>
      </c>
      <c r="CU84" s="23"/>
      <c r="CV84" s="24" t="str">
        <f>IF(CU84="","",VLOOKUP(CU84,ProgramIterations!$D:$E,2,FALSE))</f>
        <v/>
      </c>
      <c r="CW84" s="23"/>
      <c r="CX84" s="24" t="str">
        <f>IF(CW84="","",VLOOKUP(CW84,ProgramIterations!$D:$E,2,FALSE))</f>
        <v/>
      </c>
      <c r="CY84" s="23"/>
      <c r="CZ84" s="24" t="str">
        <f>IF(CY84="","",VLOOKUP(CY84,ProgramIterations!$D:$E,2,FALSE))</f>
        <v/>
      </c>
      <c r="DA84" s="23"/>
      <c r="DB84" s="24" t="str">
        <f>IF(DA84="","",VLOOKUP(DA84,ProgramIterations!$D:$E,2,FALSE))</f>
        <v/>
      </c>
      <c r="DC84" s="23"/>
      <c r="DD84" s="25" t="str">
        <f>IF(DC84="","",VLOOKUP(DC84,ProgramIterations!$D:$E,2,FALSE))</f>
        <v/>
      </c>
      <c r="DE84" s="64" t="str">
        <f>CONCATENATE("ALTER TABLE dbo.",LEFT(C84,FIND(".",C84)-1)," ADD ",RIGHT(C84,LEN(C84)-FIND(".",C84))," ",VLOOKUP(M84,DataTypes!$A$2:$F$12,6),IF(VLOOKUP(M84,DataTypes!$A$2:$F$12,3)=1,CONCATENATE("(",N84,",",O84,")"),"")," NULL")</f>
        <v>ALTER TABLE dbo.ChampMetricChannelUnitSummary ADD CountOfBrooktrout int NULL</v>
      </c>
      <c r="DF84" s="56" t="e">
        <f>IF(A84 = "","",#REF! &amp; " SELECT MetricCalcTypeID = "&amp;A84&amp;", EngineID = "&amp;B84&amp;", Name='"&amp;C84&amp;"', DisplayGroupID = "&amp;D84&amp;", DisplayName='"&amp;E84&amp;"', DisplayNameShort = '"&amp;F84&amp;"', PropertyName = '"&amp;G84&amp;"', MethodID = "&amp;IF(H84="","NULL",H84)&amp; ", CalcGroupId = "&amp;IF(I84="","NULL",I84)&amp;", CalcGroupListItemID = " &amp;IF(K84="","NULL",K84)&amp;", Description = "&amp;IF(L84&lt;&gt;"NULL","'"&amp;SUBSTITUTE(L84,"'","''")&amp;"'","NULL")&amp;", DataTypeID = "&amp;M84&amp;",Precision = "&amp;N84&amp;", Scale = "&amp;O84&amp;", Length="&amp;P84&amp;", UOMID = "&amp;Q84&amp;", GlossaryTermID = "&amp;V84&amp;", DisplayOrderID = "&amp;W84&amp;", DomainValueListID = "&amp;AB84&amp;", WidthPixels = "&amp;AC84&amp;", IsDisplayable = "&amp;AD84&amp;", ShowGraphForWatershed= "&amp;AE84&amp;",ShowGraphForProgram="&amp;AF84&amp;",ShowGraphForVisit="&amp;AG84&amp;",IsPrivateInformation="&amp;AM84&amp;", IsCalculated="&amp;AN84&amp;",IsInternal="&amp;AO84&amp;", ExpectedValueMin = "&amp;IF(R84&lt;&gt;"",R84,"NULL")&amp;",  ExpectedValueMax = "&amp;IF(S84&lt;&gt;"",S84,"NULL")&amp;",  AcceptedValueMin = "&amp;IF(T84&lt;&gt;"",T84,"NULL")&amp;",   AcceptedValueMax  = "&amp;IF(U84&lt;&gt;"",U84,"NULL")&amp;", GraphAllowX="&amp;AH84&amp;", GraphAllowY="&amp;AI84&amp;", GraphAllowZ="&amp;AJ84&amp;", MapAllowSize="&amp;AK84&amp;", MapAllowColor = "&amp;AL84&amp;", RbtXpath = "&amp;IF(AP84&lt;&gt;"", "'"&amp;AP84&amp;"'", "NULL")&amp;", RbtIsRequired = "&amp;IF(AP84&lt;&gt;"", AQ84, "NULL")&amp;", MRMetric = "&amp;AR84&amp;
", Protocol1_ID = "&amp;IF(AS84="","NULL",#REF!)&amp;", Protocol1_IterationIDStart = "&amp;IF(AS84="","NULL",AT84)&amp;", Protocol1_IterationIDEnd = "&amp;IF(AU84="","NULL",AV84)&amp;
", Protocol2_ID = "&amp;IF(AW84="","NULL",#REF!)&amp;", Protocol2_IterationIDStart = "&amp;IF(AW84="","NULL",AX84)&amp;", Protocol2_IterationIDEnd = "&amp;IF(AY84="","NULL",AZ84)&amp;
", Protocol3_ID = "&amp;IF(BA84="","NULL",#REF!)&amp;", Protocol3_IterationIDStart = "&amp;IF(BA84="","NULL",BB84)&amp;", Protocol3_IterationIDEnd = "&amp;IF(BC84="","NULL",BD84)&amp;
", Protocol4_ID = "&amp;IF(BE84="","NULL",#REF!)&amp;", Protocol4_IterationIDStart = "&amp;IF(BE84="","NULL",BF84)&amp;", Protocol4_IterationIDEnd = "&amp;IF(BG84="","NULL",BH84)&amp;
", Protocol5_ID = "&amp;IF(BI84="","NULL",#REF!)&amp;", Protocol5_IterationIDStart = "&amp;IF(BI84="","NULL",BJ84)&amp;", Protocol5_IterationIDEnd = "&amp;IF(BK84="","NULL",BL84)&amp;
", Protocol6_ID = "&amp;IF(BM84="","NULL",#REF!)&amp;", Protocol6_IterationIDStart = "&amp;IF(BM84="","NULL",BN84)&amp;", Protocol6_IterationIDEnd = "&amp;IF(BO84="","NULL",BP84)&amp;
", Protocol7_ID = "&amp;IF(BQ84="","NULL",#REF!)&amp;", Protocol7_IterationIDStart = "&amp;IF(BQ84="","NULL",BR84)&amp;", Protocol7_IterationIDEnd = "&amp;IF(BS84="","NULL",BT84)&amp;
", Protocol8_ID = "&amp;IF(BU84="","NULL",#REF!)&amp;", Protocol8_IterationIDStart = "&amp;IF(BU84="","NULL",BV84)&amp;", Protocol8_IterationIDEnd = "&amp;IF(BW84="","NULL",BX84)&amp;
", Protocol9_ID = "&amp;IF(BY84="","NULL",#REF!)&amp;", Protocol9_IterationIDStart = "&amp;IF(BY84="","NULL",BZ84)&amp;", Protocol9_IterationIDEnd = "&amp;IF(CA84="","NULL",CB84)&amp;
", Protocol10_ID = "&amp;IF(CC84="","NULL",#REF!)&amp;", Protocol10_IterationIDStart = "&amp;IF(CC84="","NULL",CD84)&amp;", Protocol10_IterationIDEnd = "&amp;IF(CE84="","NULL",CF84)&amp;
", Protocol11_ID = "&amp;IF(CG84="","NULL",#REF!)&amp;", Protocol11_IterationIDStart = "&amp;IF(CG84="","NULL",CH84)&amp;", Protocol11_IterationIDEnd = "&amp;IF(CI84="","NULL",CJ84)&amp;
", Protocol12_ID = "&amp;IF(CK84="","NULL",#REF!)&amp;", Protocol12_IterationIDStart = "&amp;IF(CK84="","NULL",CL84)&amp;", Protocol12_IterationIDEnd = "&amp;IF(CM84="","NULL",CN84)&amp;
", Protocol13_ID = "&amp;IF(CO84="","NULL",#REF!)&amp;", Protocol13_IterationIDStart = "&amp;IF(CO84="","NULL",CP84)&amp;", Protocol13_IterationIDEnd = "&amp;IF(CQ84="","NULL",CR84)&amp;
", Protocol14_ID = "&amp;IF(CS84="","NULL",#REF!)&amp;", Protocol14_IterationIDStart = "&amp;IF(CS84="","NULL",CT84)&amp;", Protocol14_IterationIDEnd = "&amp;IF(CU84="","NULL",CV84)&amp;
", Protocol15_ID = "&amp;IF(CW84="","NULL",#REF!)&amp;", Protocol15_IterationIDStart = "&amp;IF(CW84="","NULL",CX84)&amp;", Protocol15_IterationIDEnd = "&amp;IF(CY84="","NULL",CZ84)&amp;
", Protocol16_ID = "&amp;IF(DA84="","NULL",#REF!)&amp;", Protocol16_IterationIDStart = "&amp;IF(DA84="","NULL",DB84)&amp;", Protocol16_IterationIDEnd = "&amp;IF(DC84="","NULL",DD84))</f>
        <v>#REF!</v>
      </c>
    </row>
    <row r="85" spans="1:110" x14ac:dyDescent="0.4">
      <c r="A85" s="75">
        <v>605</v>
      </c>
      <c r="B85" s="75">
        <v>2</v>
      </c>
      <c r="C85" s="57" t="str">
        <f>"MetricStructureType." &amp; G85</f>
        <v>MetricStructureType.CountOfBrooktrout</v>
      </c>
      <c r="D85" s="18">
        <v>7</v>
      </c>
      <c r="E85" s="49" t="s">
        <v>1302</v>
      </c>
      <c r="F85" s="74" t="s">
        <v>1291</v>
      </c>
      <c r="G85" s="74" t="s">
        <v>1291</v>
      </c>
      <c r="I85" s="44">
        <v>1</v>
      </c>
      <c r="J85" s="47" t="str">
        <f>IF(I85="","",VLOOKUP(I85,MetricCalcGroups!A:D,3, FALSE))</f>
        <v>Fish Counts</v>
      </c>
      <c r="K85" s="37">
        <v>257</v>
      </c>
      <c r="L85" s="9" t="s">
        <v>78</v>
      </c>
      <c r="M85" s="18">
        <v>2</v>
      </c>
      <c r="N85" s="18" t="s">
        <v>78</v>
      </c>
      <c r="O85" s="18" t="s">
        <v>78</v>
      </c>
      <c r="P85" s="18" t="s">
        <v>78</v>
      </c>
      <c r="Q85" s="18">
        <v>13</v>
      </c>
      <c r="R85" s="53">
        <v>0</v>
      </c>
      <c r="S85" s="53" t="s">
        <v>78</v>
      </c>
      <c r="T85" s="18">
        <v>0</v>
      </c>
      <c r="U85" s="18" t="s">
        <v>78</v>
      </c>
      <c r="V85" s="78" t="s">
        <v>78</v>
      </c>
      <c r="W85" s="53">
        <v>100</v>
      </c>
      <c r="X85" s="15">
        <v>2014</v>
      </c>
      <c r="Y85" s="16">
        <f>IF(X85&lt;&gt;"",VLOOKUP(X85,ProgramIterations!D:E,2,FALSE),"NULL")</f>
        <v>4</v>
      </c>
      <c r="Z85" s="15"/>
      <c r="AA85" s="16" t="str">
        <f>IF(Z85&lt;&gt;"",VLOOKUP(Z85,ProgramIterations!D:E,2,FALSE),"NULL")</f>
        <v>NULL</v>
      </c>
      <c r="AB85" s="9" t="s">
        <v>78</v>
      </c>
      <c r="AC85" s="9">
        <v>50</v>
      </c>
      <c r="AD85" s="36">
        <v>1</v>
      </c>
      <c r="AE85" s="9">
        <v>1</v>
      </c>
      <c r="AF85" s="9">
        <v>1</v>
      </c>
      <c r="AG85" s="49">
        <v>1</v>
      </c>
      <c r="AH85" s="17">
        <v>0</v>
      </c>
      <c r="AI85" s="17">
        <f t="shared" si="10"/>
        <v>1</v>
      </c>
      <c r="AJ85" s="18">
        <v>0</v>
      </c>
      <c r="AK85" s="17">
        <f t="shared" si="8"/>
        <v>1</v>
      </c>
      <c r="AL85" s="17">
        <f t="shared" si="9"/>
        <v>1</v>
      </c>
      <c r="AM85" s="18">
        <v>0</v>
      </c>
      <c r="AN85" s="18">
        <v>0</v>
      </c>
      <c r="AO85" s="37">
        <v>1</v>
      </c>
      <c r="AP85" s="74"/>
      <c r="AQ85" s="37">
        <v>0</v>
      </c>
      <c r="AR85" s="49">
        <v>0</v>
      </c>
      <c r="AS85" s="23"/>
      <c r="AT85" s="24" t="str">
        <f>IF(AS85="","",VLOOKUP(AS85,ProgramIterations!$D:$E,2,FALSE))</f>
        <v/>
      </c>
      <c r="AU85" s="23"/>
      <c r="AV85" s="24" t="str">
        <f>IF(AU85="","",VLOOKUP(AU85,ProgramIterations!$D:$E,2,FALSE))</f>
        <v/>
      </c>
      <c r="AW85" s="23"/>
      <c r="AX85" s="24" t="str">
        <f>IF(AW85="","",VLOOKUP(AW85,ProgramIterations!$D:$E,2,FALSE))</f>
        <v/>
      </c>
      <c r="AY85" s="23"/>
      <c r="AZ85" s="24" t="str">
        <f>IF(AY85="","",VLOOKUP(AY85,ProgramIterations!$D:$E,2,FALSE))</f>
        <v/>
      </c>
      <c r="BA85" s="23"/>
      <c r="BB85" s="24" t="str">
        <f>IF(BA85="","",VLOOKUP(BA85,ProgramIterations!$D:$E,2,FALSE))</f>
        <v/>
      </c>
      <c r="BC85" s="23"/>
      <c r="BD85" s="24" t="str">
        <f>IF(BC85="","",VLOOKUP(BC85,ProgramIterations!$D:$E,2,FALSE))</f>
        <v/>
      </c>
      <c r="BE85" s="23">
        <v>2014</v>
      </c>
      <c r="BF85" s="24">
        <f>IF(BE85="","",VLOOKUP(BE85,ProgramIterations!$D:$E,2,FALSE))</f>
        <v>4</v>
      </c>
      <c r="BG85" s="23"/>
      <c r="BH85" s="24" t="str">
        <f>IF(BG85="","",VLOOKUP(BG85,ProgramIterations!$D:$E,2,FALSE))</f>
        <v/>
      </c>
      <c r="BI85" s="23">
        <v>2014</v>
      </c>
      <c r="BJ85" s="24">
        <f>IF(BI85="","",VLOOKUP(BI85,ProgramIterations!$D:$E,2,FALSE))</f>
        <v>4</v>
      </c>
      <c r="BK85" s="23"/>
      <c r="BL85" s="24" t="str">
        <f>IF(BK85="","",VLOOKUP(BK85,ProgramIterations!$D:$E,2,FALSE))</f>
        <v/>
      </c>
      <c r="BM85" s="23">
        <v>2014</v>
      </c>
      <c r="BN85" s="24">
        <f>IF(BM85="","",VLOOKUP(BM85,ProgramIterations!$D:$E,2,FALSE))</f>
        <v>4</v>
      </c>
      <c r="BO85" s="23"/>
      <c r="BP85" s="24" t="str">
        <f>IF(BO85="","",VLOOKUP(BO85,ProgramIterations!$D:$E,2,FALSE))</f>
        <v/>
      </c>
      <c r="BQ85" s="23"/>
      <c r="BR85" s="24" t="str">
        <f>IF(BQ85="","",VLOOKUP(BQ85,ProgramIterations!$D:$E,2,FALSE))</f>
        <v/>
      </c>
      <c r="BS85" s="23"/>
      <c r="BT85" s="24" t="str">
        <f>IF(BS85="","",VLOOKUP(BS85,ProgramIterations!$D:$E,2,FALSE))</f>
        <v/>
      </c>
      <c r="BU85" s="23">
        <v>2014</v>
      </c>
      <c r="BV85" s="24">
        <f>IF(BU85="","",VLOOKUP(BU85,ProgramIterations!$D:$E,2,FALSE))</f>
        <v>4</v>
      </c>
      <c r="BW85" s="23"/>
      <c r="BX85" s="24" t="str">
        <f>IF(BW85="","",VLOOKUP(BW85,ProgramIterations!$D:$E,2,FALSE))</f>
        <v/>
      </c>
      <c r="BY85" s="23"/>
      <c r="BZ85" s="24" t="str">
        <f>IF(BY85="","",VLOOKUP(BY85,ProgramIterations!$D:$E,2,FALSE))</f>
        <v/>
      </c>
      <c r="CA85" s="23"/>
      <c r="CB85" s="24" t="str">
        <f>IF(CA85="","",VLOOKUP(CA85,ProgramIterations!$D:$E,2,FALSE))</f>
        <v/>
      </c>
      <c r="CC85" s="23">
        <v>2014</v>
      </c>
      <c r="CD85" s="24">
        <f>IF(CC85="","",VLOOKUP(CC85,ProgramIterations!$D:$E,2,FALSE))</f>
        <v>4</v>
      </c>
      <c r="CE85" s="23"/>
      <c r="CF85" s="24" t="str">
        <f>IF(CE85="","",VLOOKUP(CE85,ProgramIterations!$D:$E,2,FALSE))</f>
        <v/>
      </c>
      <c r="CG85" s="23">
        <v>2014</v>
      </c>
      <c r="CH85" s="24">
        <f>IF(CG85="","",VLOOKUP(CG85,ProgramIterations!$D:$E,2,FALSE))</f>
        <v>4</v>
      </c>
      <c r="CI85" s="23"/>
      <c r="CJ85" s="24" t="str">
        <f>IF(CI85="","",VLOOKUP(CI85,ProgramIterations!$D:$E,2,FALSE))</f>
        <v/>
      </c>
      <c r="CK85" s="23"/>
      <c r="CL85" s="24" t="str">
        <f>IF(CK85="","",VLOOKUP(CK85,ProgramIterations!$D:$E,2,FALSE))</f>
        <v/>
      </c>
      <c r="CM85" s="23"/>
      <c r="CN85" s="24" t="str">
        <f>IF(CM85="","",VLOOKUP(CM85,ProgramIterations!$D:$E,2,FALSE))</f>
        <v/>
      </c>
      <c r="CO85" s="23">
        <v>2014</v>
      </c>
      <c r="CP85" s="24">
        <f>IF(CO85="","",VLOOKUP(CO85,ProgramIterations!$D:$E,2,FALSE))</f>
        <v>4</v>
      </c>
      <c r="CQ85" s="23"/>
      <c r="CR85" s="24" t="str">
        <f>IF(CQ85="","",VLOOKUP(CQ85,ProgramIterations!$D:$E,2,FALSE))</f>
        <v/>
      </c>
      <c r="CS85" s="23">
        <v>2014</v>
      </c>
      <c r="CT85" s="24">
        <f>IF(CS85="","",VLOOKUP(CS85,ProgramIterations!$D:$E,2,FALSE))</f>
        <v>4</v>
      </c>
      <c r="CU85" s="23"/>
      <c r="CV85" s="24" t="str">
        <f>IF(CU85="","",VLOOKUP(CU85,ProgramIterations!$D:$E,2,FALSE))</f>
        <v/>
      </c>
      <c r="CW85" s="23"/>
      <c r="CX85" s="24" t="str">
        <f>IF(CW85="","",VLOOKUP(CW85,ProgramIterations!$D:$E,2,FALSE))</f>
        <v/>
      </c>
      <c r="CY85" s="23"/>
      <c r="CZ85" s="24" t="str">
        <f>IF(CY85="","",VLOOKUP(CY85,ProgramIterations!$D:$E,2,FALSE))</f>
        <v/>
      </c>
      <c r="DA85" s="23"/>
      <c r="DB85" s="24" t="str">
        <f>IF(DA85="","",VLOOKUP(DA85,ProgramIterations!$D:$E,2,FALSE))</f>
        <v/>
      </c>
      <c r="DC85" s="23"/>
      <c r="DD85" s="25" t="str">
        <f>IF(DC85="","",VLOOKUP(DC85,ProgramIterations!$D:$E,2,FALSE))</f>
        <v/>
      </c>
      <c r="DE85" s="64" t="str">
        <f>CONCATENATE("ALTER TABLE dbo.",LEFT(C85,FIND(".",C85)-1)," ADD ",RIGHT(C85,LEN(C85)-FIND(".",C85))," ",VLOOKUP(M85,DataTypes!$A$2:$F$12,6),IF(VLOOKUP(M85,DataTypes!$A$2:$F$12,3)=1,CONCATENATE("(",N85,",",O85,")"),"")," NULL")</f>
        <v>ALTER TABLE dbo.MetricStructureType ADD CountOfBrooktrout int NULL</v>
      </c>
      <c r="DF85" s="56" t="e">
        <f>IF(A85 = "","",#REF! &amp; " SELECT MetricCalcTypeID = "&amp;A85&amp;", EngineID = "&amp;B85&amp;", Name='"&amp;C85&amp;"', DisplayGroupID = "&amp;D85&amp;", DisplayName='"&amp;E85&amp;"', DisplayNameShort = '"&amp;F85&amp;"', PropertyName = '"&amp;G85&amp;"', MethodID = "&amp;IF(H85="","NULL",H85)&amp; ", CalcGroupId = "&amp;IF(I85="","NULL",I85)&amp;", CalcGroupListItemID = " &amp;IF(K85="","NULL",K85)&amp;", Description = "&amp;IF(L85&lt;&gt;"NULL","'"&amp;SUBSTITUTE(L85,"'","''")&amp;"'","NULL")&amp;", DataTypeID = "&amp;M85&amp;",Precision = "&amp;N85&amp;", Scale = "&amp;O85&amp;", Length="&amp;P85&amp;", UOMID = "&amp;Q85&amp;", GlossaryTermID = "&amp;V85&amp;", DisplayOrderID = "&amp;W85&amp;", DomainValueListID = "&amp;AB85&amp;", WidthPixels = "&amp;AC85&amp;", IsDisplayable = "&amp;AD85&amp;", ShowGraphForWatershed= "&amp;AE85&amp;",ShowGraphForProgram="&amp;AF85&amp;",ShowGraphForVisit="&amp;AG85&amp;",IsPrivateInformation="&amp;AM85&amp;", IsCalculated="&amp;AN85&amp;",IsInternal="&amp;AO85&amp;", ExpectedValueMin = "&amp;IF(R85&lt;&gt;"",R85,"NULL")&amp;",  ExpectedValueMax = "&amp;IF(S85&lt;&gt;"",S85,"NULL")&amp;",  AcceptedValueMin = "&amp;IF(T85&lt;&gt;"",T85,"NULL")&amp;",   AcceptedValueMax  = "&amp;IF(U85&lt;&gt;"",U85,"NULL")&amp;", GraphAllowX="&amp;AH85&amp;", GraphAllowY="&amp;AI85&amp;", GraphAllowZ="&amp;AJ85&amp;", MapAllowSize="&amp;AK85&amp;", MapAllowColor = "&amp;AL85&amp;", RbtXpath = "&amp;IF(AP85&lt;&gt;"", "'"&amp;AP85&amp;"'", "NULL")&amp;", RbtIsRequired = "&amp;IF(AP85&lt;&gt;"", AQ85, "NULL")&amp;", MRMetric = "&amp;AR85&amp;
", Protocol1_ID = "&amp;IF(AS85="","NULL",#REF!)&amp;", Protocol1_IterationIDStart = "&amp;IF(AS85="","NULL",AT85)&amp;", Protocol1_IterationIDEnd = "&amp;IF(AU85="","NULL",AV85)&amp;
", Protocol2_ID = "&amp;IF(AW85="","NULL",#REF!)&amp;", Protocol2_IterationIDStart = "&amp;IF(AW85="","NULL",AX85)&amp;", Protocol2_IterationIDEnd = "&amp;IF(AY85="","NULL",AZ85)&amp;
", Protocol3_ID = "&amp;IF(BA85="","NULL",#REF!)&amp;", Protocol3_IterationIDStart = "&amp;IF(BA85="","NULL",BB85)&amp;", Protocol3_IterationIDEnd = "&amp;IF(BC85="","NULL",BD85)&amp;
", Protocol4_ID = "&amp;IF(BE85="","NULL",#REF!)&amp;", Protocol4_IterationIDStart = "&amp;IF(BE85="","NULL",BF85)&amp;", Protocol4_IterationIDEnd = "&amp;IF(BG85="","NULL",BH85)&amp;
", Protocol5_ID = "&amp;IF(BI85="","NULL",#REF!)&amp;", Protocol5_IterationIDStart = "&amp;IF(BI85="","NULL",BJ85)&amp;", Protocol5_IterationIDEnd = "&amp;IF(BK85="","NULL",BL85)&amp;
", Protocol6_ID = "&amp;IF(BM85="","NULL",#REF!)&amp;", Protocol6_IterationIDStart = "&amp;IF(BM85="","NULL",BN85)&amp;", Protocol6_IterationIDEnd = "&amp;IF(BO85="","NULL",BP85)&amp;
", Protocol7_ID = "&amp;IF(BQ85="","NULL",#REF!)&amp;", Protocol7_IterationIDStart = "&amp;IF(BQ85="","NULL",BR85)&amp;", Protocol7_IterationIDEnd = "&amp;IF(BS85="","NULL",BT85)&amp;
", Protocol8_ID = "&amp;IF(BU85="","NULL",#REF!)&amp;", Protocol8_IterationIDStart = "&amp;IF(BU85="","NULL",BV85)&amp;", Protocol8_IterationIDEnd = "&amp;IF(BW85="","NULL",BX85)&amp;
", Protocol9_ID = "&amp;IF(BY85="","NULL",#REF!)&amp;", Protocol9_IterationIDStart = "&amp;IF(BY85="","NULL",BZ85)&amp;", Protocol9_IterationIDEnd = "&amp;IF(CA85="","NULL",CB85)&amp;
", Protocol10_ID = "&amp;IF(CC85="","NULL",#REF!)&amp;", Protocol10_IterationIDStart = "&amp;IF(CC85="","NULL",CD85)&amp;", Protocol10_IterationIDEnd = "&amp;IF(CE85="","NULL",CF85)&amp;
", Protocol11_ID = "&amp;IF(CG85="","NULL",#REF!)&amp;", Protocol11_IterationIDStart = "&amp;IF(CG85="","NULL",CH85)&amp;", Protocol11_IterationIDEnd = "&amp;IF(CI85="","NULL",CJ85)&amp;
", Protocol12_ID = "&amp;IF(CK85="","NULL",#REF!)&amp;", Protocol12_IterationIDStart = "&amp;IF(CK85="","NULL",CL85)&amp;", Protocol12_IterationIDEnd = "&amp;IF(CM85="","NULL",CN85)&amp;
", Protocol13_ID = "&amp;IF(CO85="","NULL",#REF!)&amp;", Protocol13_IterationIDStart = "&amp;IF(CO85="","NULL",CP85)&amp;", Protocol13_IterationIDEnd = "&amp;IF(CQ85="","NULL",CR85)&amp;
", Protocol14_ID = "&amp;IF(CS85="","NULL",#REF!)&amp;", Protocol14_IterationIDStart = "&amp;IF(CS85="","NULL",CT85)&amp;", Protocol14_IterationIDEnd = "&amp;IF(CU85="","NULL",CV85)&amp;
", Protocol15_ID = "&amp;IF(CW85="","NULL",#REF!)&amp;", Protocol15_IterationIDStart = "&amp;IF(CW85="","NULL",CX85)&amp;", Protocol15_IterationIDEnd = "&amp;IF(CY85="","NULL",CZ85)&amp;
", Protocol16_ID = "&amp;IF(DA85="","NULL",#REF!)&amp;", Protocol16_IterationIDStart = "&amp;IF(DA85="","NULL",DB85)&amp;", Protocol16_IterationIDEnd = "&amp;IF(DC85="","NULL",DD85))</f>
        <v>#REF!</v>
      </c>
    </row>
    <row r="86" spans="1:110" hidden="1" x14ac:dyDescent="0.4">
      <c r="A86" s="83">
        <v>355</v>
      </c>
      <c r="B86" s="18">
        <v>1</v>
      </c>
      <c r="C86" s="34" t="s">
        <v>409</v>
      </c>
      <c r="D86" s="18">
        <v>1</v>
      </c>
      <c r="E86" s="74" t="s">
        <v>1015</v>
      </c>
      <c r="F86" s="49" t="s">
        <v>1036</v>
      </c>
      <c r="G86" s="37" t="s">
        <v>415</v>
      </c>
      <c r="I86" s="44"/>
      <c r="J86" s="47" t="str">
        <f>IF(I86="","",VLOOKUP(I86,MetricCalcGroups!A:D,3, FALSE))</f>
        <v/>
      </c>
      <c r="L86" s="9" t="s">
        <v>78</v>
      </c>
      <c r="M86" s="18">
        <v>3</v>
      </c>
      <c r="N86" s="18">
        <v>10</v>
      </c>
      <c r="O86" s="18">
        <v>2</v>
      </c>
      <c r="P86" s="18" t="s">
        <v>78</v>
      </c>
      <c r="Q86" s="18">
        <v>1</v>
      </c>
      <c r="R86" s="53">
        <v>0.1</v>
      </c>
      <c r="S86" s="53">
        <v>1</v>
      </c>
      <c r="T86" s="18">
        <v>0.05</v>
      </c>
      <c r="U86" s="18">
        <v>1.4</v>
      </c>
      <c r="V86" s="78">
        <v>85</v>
      </c>
      <c r="W86" s="53">
        <v>650</v>
      </c>
      <c r="X86" s="15">
        <v>2011</v>
      </c>
      <c r="Y86" s="16">
        <f>IF(X86&lt;&gt;"",VLOOKUP(X86,ProgramIterations!D:E,2,FALSE),"NULL")</f>
        <v>1</v>
      </c>
      <c r="Z86" s="15"/>
      <c r="AA86" s="16" t="str">
        <f>IF(Z86&lt;&gt;"",VLOOKUP(Z86,ProgramIterations!D:E,2,FALSE),"NULL")</f>
        <v>NULL</v>
      </c>
      <c r="AB86" s="9" t="s">
        <v>78</v>
      </c>
      <c r="AC86" s="9">
        <v>75</v>
      </c>
      <c r="AD86" s="84">
        <v>0</v>
      </c>
      <c r="AE86" s="84">
        <v>0</v>
      </c>
      <c r="AF86" s="84">
        <v>0</v>
      </c>
      <c r="AG86" s="49">
        <v>0</v>
      </c>
      <c r="AH86" s="85">
        <v>0</v>
      </c>
      <c r="AI86" s="17">
        <f t="shared" si="10"/>
        <v>0</v>
      </c>
      <c r="AJ86" s="18">
        <v>0</v>
      </c>
      <c r="AK86" s="17">
        <f t="shared" si="8"/>
        <v>0</v>
      </c>
      <c r="AL86" s="17">
        <f t="shared" si="9"/>
        <v>0</v>
      </c>
      <c r="AM86" s="18">
        <v>0</v>
      </c>
      <c r="AN86" s="18">
        <v>0</v>
      </c>
      <c r="AO86" s="74">
        <v>0</v>
      </c>
      <c r="AP86" s="74" t="s">
        <v>1577</v>
      </c>
      <c r="AQ86" s="37">
        <v>0</v>
      </c>
      <c r="AR86" s="49">
        <v>0</v>
      </c>
      <c r="AS86" s="23">
        <v>2011</v>
      </c>
      <c r="AT86" s="24">
        <f>IF(AS86="","",VLOOKUP(AS86,ProgramIterations!$D:$E,2,FALSE))</f>
        <v>1</v>
      </c>
      <c r="AU86" s="23"/>
      <c r="AV86" s="24" t="str">
        <f>IF(AU86="","",VLOOKUP(AU86,ProgramIterations!$D:$E,2,FALSE))</f>
        <v/>
      </c>
      <c r="AW86" s="23">
        <v>2012</v>
      </c>
      <c r="AX86" s="24">
        <f>IF(AW86="","",VLOOKUP(AW86,ProgramIterations!$D:$E,2,FALSE))</f>
        <v>2</v>
      </c>
      <c r="AY86" s="23"/>
      <c r="AZ86" s="24" t="str">
        <f>IF(AY86="","",VLOOKUP(AY86,ProgramIterations!$D:$E,2,FALSE))</f>
        <v/>
      </c>
      <c r="BA86" s="23">
        <v>2013</v>
      </c>
      <c r="BB86" s="24">
        <f>IF(BA86="","",VLOOKUP(BA86,ProgramIterations!$D:$E,2,FALSE))</f>
        <v>3</v>
      </c>
      <c r="BC86" s="23"/>
      <c r="BD86" s="24" t="str">
        <f>IF(BC86="","",VLOOKUP(BC86,ProgramIterations!$D:$E,2,FALSE))</f>
        <v/>
      </c>
      <c r="BE86" s="23">
        <v>2014</v>
      </c>
      <c r="BF86" s="24">
        <f>IF(BE86="","",VLOOKUP(BE86,ProgramIterations!$D:$E,2,FALSE))</f>
        <v>4</v>
      </c>
      <c r="BG86" s="23"/>
      <c r="BH86" s="24" t="str">
        <f>IF(BG86="","",VLOOKUP(BG86,ProgramIterations!$D:$E,2,FALSE))</f>
        <v/>
      </c>
      <c r="BI86" s="23">
        <v>2014</v>
      </c>
      <c r="BJ86" s="24">
        <f>IF(BI86="","",VLOOKUP(BI86,ProgramIterations!$D:$E,2,FALSE))</f>
        <v>4</v>
      </c>
      <c r="BK86" s="23"/>
      <c r="BL86" s="24" t="str">
        <f>IF(BK86="","",VLOOKUP(BK86,ProgramIterations!$D:$E,2,FALSE))</f>
        <v/>
      </c>
      <c r="BM86" s="23"/>
      <c r="BN86" s="24" t="str">
        <f>IF(BM86="","",VLOOKUP(BM86,ProgramIterations!$D:$E,2,FALSE))</f>
        <v/>
      </c>
      <c r="BO86" s="23"/>
      <c r="BP86" s="24" t="str">
        <f>IF(BO86="","",VLOOKUP(BO86,ProgramIterations!$D:$E,2,FALSE))</f>
        <v/>
      </c>
      <c r="BQ86" s="23"/>
      <c r="BR86" s="24" t="str">
        <f>IF(BQ86="","",VLOOKUP(BQ86,ProgramIterations!$D:$E,2,FALSE))</f>
        <v/>
      </c>
      <c r="BS86" s="23"/>
      <c r="BT86" s="24" t="str">
        <f>IF(BS86="","",VLOOKUP(BS86,ProgramIterations!$D:$E,2,FALSE))</f>
        <v/>
      </c>
      <c r="BU86" s="23"/>
      <c r="BV86" s="24" t="str">
        <f>IF(BU86="","",VLOOKUP(BU86,ProgramIterations!$D:$E,2,FALSE))</f>
        <v/>
      </c>
      <c r="BW86" s="23"/>
      <c r="BX86" s="24" t="str">
        <f>IF(BW86="","",VLOOKUP(BW86,ProgramIterations!$D:$E,2,FALSE))</f>
        <v/>
      </c>
      <c r="BY86" s="23">
        <v>2014</v>
      </c>
      <c r="BZ86" s="24">
        <f>IF(BY86="","",VLOOKUP(BY86,ProgramIterations!$D:$E,2,FALSE))</f>
        <v>4</v>
      </c>
      <c r="CA86" s="23"/>
      <c r="CB86" s="24" t="str">
        <f>IF(CA86="","",VLOOKUP(CA86,ProgramIterations!$D:$E,2,FALSE))</f>
        <v/>
      </c>
      <c r="CC86" s="23">
        <v>2014</v>
      </c>
      <c r="CD86" s="24">
        <f>IF(CC86="","",VLOOKUP(CC86,ProgramIterations!$D:$E,2,FALSE))</f>
        <v>4</v>
      </c>
      <c r="CE86" s="23"/>
      <c r="CF86" s="24" t="str">
        <f>IF(CE86="","",VLOOKUP(CE86,ProgramIterations!$D:$E,2,FALSE))</f>
        <v/>
      </c>
      <c r="CG86" s="23">
        <v>2014</v>
      </c>
      <c r="CH86" s="24">
        <f>IF(CG86="","",VLOOKUP(CG86,ProgramIterations!$D:$E,2,FALSE))</f>
        <v>4</v>
      </c>
      <c r="CI86" s="23"/>
      <c r="CJ86" s="24" t="str">
        <f>IF(CI86="","",VLOOKUP(CI86,ProgramIterations!$D:$E,2,FALSE))</f>
        <v/>
      </c>
      <c r="CK86" s="23"/>
      <c r="CL86" s="24" t="str">
        <f>IF(CK86="","",VLOOKUP(CK86,ProgramIterations!$D:$E,2,FALSE))</f>
        <v/>
      </c>
      <c r="CM86" s="23"/>
      <c r="CN86" s="24" t="str">
        <f>IF(CM86="","",VLOOKUP(CM86,ProgramIterations!$D:$E,2,FALSE))</f>
        <v/>
      </c>
      <c r="CO86" s="23"/>
      <c r="CP86" s="24" t="str">
        <f>IF(CO86="","",VLOOKUP(CO86,ProgramIterations!$D:$E,2,FALSE))</f>
        <v/>
      </c>
      <c r="CQ86" s="23"/>
      <c r="CR86" s="24" t="str">
        <f>IF(CQ86="","",VLOOKUP(CQ86,ProgramIterations!$D:$E,2,FALSE))</f>
        <v/>
      </c>
      <c r="CS86" s="23"/>
      <c r="CT86" s="24" t="str">
        <f>IF(CS86="","",VLOOKUP(CS86,ProgramIterations!$D:$E,2,FALSE))</f>
        <v/>
      </c>
      <c r="CU86" s="23"/>
      <c r="CV86" s="24" t="str">
        <f>IF(CU86="","",VLOOKUP(CU86,ProgramIterations!$D:$E,2,FALSE))</f>
        <v/>
      </c>
      <c r="CW86" s="23"/>
      <c r="CX86" s="24" t="str">
        <f>IF(CW86="","",VLOOKUP(CW86,ProgramIterations!$D:$E,2,FALSE))</f>
        <v/>
      </c>
      <c r="CY86" s="23"/>
      <c r="CZ86" s="24" t="str">
        <f>IF(CY86="","",VLOOKUP(CY86,ProgramIterations!$D:$E,2,FALSE))</f>
        <v/>
      </c>
      <c r="DA86" s="23"/>
      <c r="DB86" s="24" t="str">
        <f>IF(DA86="","",VLOOKUP(DA86,ProgramIterations!$D:$E,2,FALSE))</f>
        <v/>
      </c>
      <c r="DC86" s="23"/>
      <c r="DD86" s="25" t="str">
        <f>IF(DC86="","",VLOOKUP(DC86,ProgramIterations!$D:$E,2,FALSE))</f>
        <v/>
      </c>
      <c r="DE86" s="64" t="str">
        <f>CONCATENATE("ALTER TABLE dbo.",LEFT(C86,FIND(".",C86)-1)," ADD ",RIGHT(C86,LEN(C86)-FIND(".",C86))," ",VLOOKUP(M86,DataTypes!$A$2:$F$12,6),IF(VLOOKUP(M86,DataTypes!$A$2:$F$12,3)=1,CONCATENATE("(",N86,",",O86,")"),"")," NULL")</f>
        <v>ALTER TABLE dbo.ChampMetricVisitInformation ADD ThalwegDepthProfileFilteredMean decimal(10,2) NULL</v>
      </c>
      <c r="DF86" s="56" t="e">
        <f>IF(A86 = "","",#REF! &amp; " SELECT MetricCalcTypeID = "&amp;A86&amp;", EngineID = "&amp;B86&amp;", Name='"&amp;C86&amp;"', DisplayGroupID = "&amp;D86&amp;", DisplayName='"&amp;E86&amp;"', DisplayNameShort = '"&amp;F86&amp;"', PropertyName = '"&amp;G86&amp;"', MethodID = "&amp;IF(H86="","NULL",H86)&amp; ", CalcGroupId = "&amp;IF(I86="","NULL",I86)&amp;", CalcGroupListItemID = " &amp;IF(K86="","NULL",K86)&amp;", Description = "&amp;IF(L86&lt;&gt;"NULL","'"&amp;SUBSTITUTE(L86,"'","''")&amp;"'","NULL")&amp;", DataTypeID = "&amp;M86&amp;",Precision = "&amp;N86&amp;", Scale = "&amp;O86&amp;", Length="&amp;P86&amp;", UOMID = "&amp;Q86&amp;", GlossaryTermID = "&amp;V86&amp;", DisplayOrderID = "&amp;W86&amp;", DomainValueListID = "&amp;AB86&amp;", WidthPixels = "&amp;AC86&amp;", IsDisplayable = "&amp;AD86&amp;", ShowGraphForWatershed= "&amp;AE86&amp;",ShowGraphForProgram="&amp;AF86&amp;",ShowGraphForVisit="&amp;AG86&amp;",IsPrivateInformation="&amp;AM86&amp;", IsCalculated="&amp;AN86&amp;",IsInternal="&amp;AO86&amp;", ExpectedValueMin = "&amp;IF(R86&lt;&gt;"",R86,"NULL")&amp;",  ExpectedValueMax = "&amp;IF(S86&lt;&gt;"",S86,"NULL")&amp;",  AcceptedValueMin = "&amp;IF(T86&lt;&gt;"",T86,"NULL")&amp;",   AcceptedValueMax  = "&amp;IF(U86&lt;&gt;"",U86,"NULL")&amp;", GraphAllowX="&amp;AH86&amp;", GraphAllowY="&amp;AI86&amp;", GraphAllowZ="&amp;AJ86&amp;", MapAllowSize="&amp;AK86&amp;", MapAllowColor = "&amp;AL86&amp;", RbtXpath = "&amp;IF(AP86&lt;&gt;"", "'"&amp;AP86&amp;"'", "NULL")&amp;", RbtIsRequired = "&amp;IF(AP86&lt;&gt;"", AQ86, "NULL")&amp;", MRMetric = "&amp;AR86&amp;
", Protocol1_ID = "&amp;IF(AS86="","NULL",#REF!)&amp;", Protocol1_IterationIDStart = "&amp;IF(AS86="","NULL",AT86)&amp;", Protocol1_IterationIDEnd = "&amp;IF(AU86="","NULL",AV86)&amp;
", Protocol2_ID = "&amp;IF(AW86="","NULL",#REF!)&amp;", Protocol2_IterationIDStart = "&amp;IF(AW86="","NULL",AX86)&amp;", Protocol2_IterationIDEnd = "&amp;IF(AY86="","NULL",AZ86)&amp;
", Protocol3_ID = "&amp;IF(BA86="","NULL",#REF!)&amp;", Protocol3_IterationIDStart = "&amp;IF(BA86="","NULL",BB86)&amp;", Protocol3_IterationIDEnd = "&amp;IF(BC86="","NULL",BD86)&amp;
", Protocol4_ID = "&amp;IF(BE86="","NULL",#REF!)&amp;", Protocol4_IterationIDStart = "&amp;IF(BE86="","NULL",BF86)&amp;", Protocol4_IterationIDEnd = "&amp;IF(BG86="","NULL",BH86)&amp;
", Protocol5_ID = "&amp;IF(BI86="","NULL",#REF!)&amp;", Protocol5_IterationIDStart = "&amp;IF(BI86="","NULL",BJ86)&amp;", Protocol5_IterationIDEnd = "&amp;IF(BK86="","NULL",BL86)&amp;
", Protocol6_ID = "&amp;IF(BM86="","NULL",#REF!)&amp;", Protocol6_IterationIDStart = "&amp;IF(BM86="","NULL",BN86)&amp;", Protocol6_IterationIDEnd = "&amp;IF(BO86="","NULL",BP86)&amp;
", Protocol7_ID = "&amp;IF(BQ86="","NULL",#REF!)&amp;", Protocol7_IterationIDStart = "&amp;IF(BQ86="","NULL",BR86)&amp;", Protocol7_IterationIDEnd = "&amp;IF(BS86="","NULL",BT86)&amp;
", Protocol8_ID = "&amp;IF(BU86="","NULL",#REF!)&amp;", Protocol8_IterationIDStart = "&amp;IF(BU86="","NULL",BV86)&amp;", Protocol8_IterationIDEnd = "&amp;IF(BW86="","NULL",BX86)&amp;
", Protocol9_ID = "&amp;IF(BY86="","NULL",#REF!)&amp;", Protocol9_IterationIDStart = "&amp;IF(BY86="","NULL",BZ86)&amp;", Protocol9_IterationIDEnd = "&amp;IF(CA86="","NULL",CB86)&amp;
", Protocol10_ID = "&amp;IF(CC86="","NULL",#REF!)&amp;", Protocol10_IterationIDStart = "&amp;IF(CC86="","NULL",CD86)&amp;", Protocol10_IterationIDEnd = "&amp;IF(CE86="","NULL",CF86)&amp;
", Protocol11_ID = "&amp;IF(CG86="","NULL",#REF!)&amp;", Protocol11_IterationIDStart = "&amp;IF(CG86="","NULL",CH86)&amp;", Protocol11_IterationIDEnd = "&amp;IF(CI86="","NULL",CJ86)&amp;
", Protocol12_ID = "&amp;IF(CK86="","NULL",#REF!)&amp;", Protocol12_IterationIDStart = "&amp;IF(CK86="","NULL",CL86)&amp;", Protocol12_IterationIDEnd = "&amp;IF(CM86="","NULL",CN86)&amp;
", Protocol13_ID = "&amp;IF(CO86="","NULL",#REF!)&amp;", Protocol13_IterationIDStart = "&amp;IF(CO86="","NULL",CP86)&amp;", Protocol13_IterationIDEnd = "&amp;IF(CQ86="","NULL",CR86)&amp;
", Protocol14_ID = "&amp;IF(CS86="","NULL",#REF!)&amp;", Protocol14_IterationIDStart = "&amp;IF(CS86="","NULL",CT86)&amp;", Protocol14_IterationIDEnd = "&amp;IF(CU86="","NULL",CV86)&amp;
", Protocol15_ID = "&amp;IF(CW86="","NULL",#REF!)&amp;", Protocol15_IterationIDStart = "&amp;IF(CW86="","NULL",CX86)&amp;", Protocol15_IterationIDEnd = "&amp;IF(CY86="","NULL",CZ86)&amp;
", Protocol16_ID = "&amp;IF(DA86="","NULL",#REF!)&amp;", Protocol16_IterationIDStart = "&amp;IF(DA86="","NULL",DB86)&amp;", Protocol16_IterationIDEnd = "&amp;IF(DC86="","NULL",DD86))</f>
        <v>#REF!</v>
      </c>
    </row>
    <row r="87" spans="1:110" x14ac:dyDescent="0.4">
      <c r="A87" s="38">
        <v>560</v>
      </c>
      <c r="B87" s="18">
        <v>2</v>
      </c>
      <c r="C87" s="57" t="str">
        <f>"ChampMetricChannelUnitTier1Summary." &amp; G87</f>
        <v>ChampMetricChannelUnitTier1Summary.CountOfBulltrout</v>
      </c>
      <c r="D87" s="18">
        <v>3</v>
      </c>
      <c r="E87" s="74" t="s">
        <v>1301</v>
      </c>
      <c r="F87" s="74" t="s">
        <v>1290</v>
      </c>
      <c r="G87" s="37" t="s">
        <v>1290</v>
      </c>
      <c r="I87" s="44">
        <v>1</v>
      </c>
      <c r="J87" s="47" t="str">
        <f>IF(I87="","",VLOOKUP(I87,MetricCalcGroups!A:D,3, FALSE))</f>
        <v>Fish Counts</v>
      </c>
      <c r="K87" s="37">
        <v>256</v>
      </c>
      <c r="L87" s="9" t="s">
        <v>78</v>
      </c>
      <c r="M87" s="18">
        <v>2</v>
      </c>
      <c r="N87" s="18" t="s">
        <v>78</v>
      </c>
      <c r="O87" s="18" t="s">
        <v>78</v>
      </c>
      <c r="P87" s="18" t="s">
        <v>78</v>
      </c>
      <c r="Q87" s="18">
        <v>13</v>
      </c>
      <c r="R87" s="75">
        <v>0</v>
      </c>
      <c r="S87" s="75" t="s">
        <v>78</v>
      </c>
      <c r="T87" s="75">
        <v>0</v>
      </c>
      <c r="U87" s="75" t="s">
        <v>78</v>
      </c>
      <c r="V87" s="78" t="s">
        <v>78</v>
      </c>
      <c r="W87" s="75">
        <v>2890</v>
      </c>
      <c r="X87" s="15">
        <v>2014</v>
      </c>
      <c r="Y87" s="16">
        <f>IF(X87&lt;&gt;"",VLOOKUP(X87,ProgramIterations!D:E,2,FALSE),"NULL")</f>
        <v>4</v>
      </c>
      <c r="Z87" s="15"/>
      <c r="AA87" s="16" t="str">
        <f>IF(Z87&lt;&gt;"",VLOOKUP(Z87,ProgramIterations!D:E,2,FALSE),"NULL")</f>
        <v>NULL</v>
      </c>
      <c r="AB87" s="9" t="s">
        <v>78</v>
      </c>
      <c r="AC87" s="9">
        <v>50</v>
      </c>
      <c r="AD87" s="36">
        <v>1</v>
      </c>
      <c r="AE87" s="9">
        <v>1</v>
      </c>
      <c r="AF87" s="9">
        <v>1</v>
      </c>
      <c r="AG87" s="49">
        <v>1</v>
      </c>
      <c r="AH87" s="52">
        <v>0</v>
      </c>
      <c r="AI87" s="17">
        <f t="shared" si="10"/>
        <v>1</v>
      </c>
      <c r="AJ87" s="18">
        <v>0</v>
      </c>
      <c r="AK87" s="17">
        <f t="shared" si="8"/>
        <v>1</v>
      </c>
      <c r="AL87" s="17">
        <f t="shared" si="9"/>
        <v>1</v>
      </c>
      <c r="AM87" s="18">
        <v>0</v>
      </c>
      <c r="AN87" s="18">
        <v>0</v>
      </c>
      <c r="AO87" s="37">
        <v>1</v>
      </c>
      <c r="AP87" s="74"/>
      <c r="AQ87" s="37">
        <v>0</v>
      </c>
      <c r="AR87" s="49">
        <v>0</v>
      </c>
      <c r="AS87" s="23"/>
      <c r="AT87" s="24" t="str">
        <f>IF(AS87="","",VLOOKUP(AS87,ProgramIterations!$D:$E,2,FALSE))</f>
        <v/>
      </c>
      <c r="AU87" s="23"/>
      <c r="AV87" s="24" t="str">
        <f>IF(AU87="","",VLOOKUP(AU87,ProgramIterations!$D:$E,2,FALSE))</f>
        <v/>
      </c>
      <c r="AW87" s="23"/>
      <c r="AX87" s="24" t="str">
        <f>IF(AW87="","",VLOOKUP(AW87,ProgramIterations!$D:$E,2,FALSE))</f>
        <v/>
      </c>
      <c r="AY87" s="23"/>
      <c r="AZ87" s="24" t="str">
        <f>IF(AY87="","",VLOOKUP(AY87,ProgramIterations!$D:$E,2,FALSE))</f>
        <v/>
      </c>
      <c r="BA87" s="23"/>
      <c r="BB87" s="24" t="str">
        <f>IF(BA87="","",VLOOKUP(BA87,ProgramIterations!$D:$E,2,FALSE))</f>
        <v/>
      </c>
      <c r="BC87" s="23"/>
      <c r="BD87" s="24" t="str">
        <f>IF(BC87="","",VLOOKUP(BC87,ProgramIterations!$D:$E,2,FALSE))</f>
        <v/>
      </c>
      <c r="BE87" s="23"/>
      <c r="BF87" s="24" t="str">
        <f>IF(BE87="","",VLOOKUP(BE87,ProgramIterations!$D:$E,2,FALSE))</f>
        <v/>
      </c>
      <c r="BG87" s="23"/>
      <c r="BH87" s="24" t="str">
        <f>IF(BG87="","",VLOOKUP(BG87,ProgramIterations!$D:$E,2,FALSE))</f>
        <v/>
      </c>
      <c r="BI87" s="23"/>
      <c r="BJ87" s="24" t="str">
        <f>IF(BI87="","",VLOOKUP(BI87,ProgramIterations!$D:$E,2,FALSE))</f>
        <v/>
      </c>
      <c r="BK87" s="23"/>
      <c r="BL87" s="24" t="str">
        <f>IF(BK87="","",VLOOKUP(BK87,ProgramIterations!$D:$E,2,FALSE))</f>
        <v/>
      </c>
      <c r="BM87" s="23">
        <v>2014</v>
      </c>
      <c r="BN87" s="24">
        <f>IF(BM87="","",VLOOKUP(BM87,ProgramIterations!$D:$E,2,FALSE))</f>
        <v>4</v>
      </c>
      <c r="BO87" s="23"/>
      <c r="BP87" s="24" t="str">
        <f>IF(BO87="","",VLOOKUP(BO87,ProgramIterations!$D:$E,2,FALSE))</f>
        <v/>
      </c>
      <c r="BQ87" s="23"/>
      <c r="BR87" s="24" t="str">
        <f>IF(BQ87="","",VLOOKUP(BQ87,ProgramIterations!$D:$E,2,FALSE))</f>
        <v/>
      </c>
      <c r="BS87" s="23"/>
      <c r="BT87" s="24" t="str">
        <f>IF(BS87="","",VLOOKUP(BS87,ProgramIterations!$D:$E,2,FALSE))</f>
        <v/>
      </c>
      <c r="BU87" s="23">
        <v>2014</v>
      </c>
      <c r="BV87" s="24">
        <f>IF(BU87="","",VLOOKUP(BU87,ProgramIterations!$D:$E,2,FALSE))</f>
        <v>4</v>
      </c>
      <c r="BW87" s="23"/>
      <c r="BX87" s="24" t="str">
        <f>IF(BW87="","",VLOOKUP(BW87,ProgramIterations!$D:$E,2,FALSE))</f>
        <v/>
      </c>
      <c r="BY87" s="23"/>
      <c r="BZ87" s="24" t="str">
        <f>IF(BY87="","",VLOOKUP(BY87,ProgramIterations!$D:$E,2,FALSE))</f>
        <v/>
      </c>
      <c r="CA87" s="23"/>
      <c r="CB87" s="24" t="str">
        <f>IF(CA87="","",VLOOKUP(CA87,ProgramIterations!$D:$E,2,FALSE))</f>
        <v/>
      </c>
      <c r="CC87" s="23"/>
      <c r="CD87" s="24" t="str">
        <f>IF(CC87="","",VLOOKUP(CC87,ProgramIterations!$D:$E,2,FALSE))</f>
        <v/>
      </c>
      <c r="CE87" s="23"/>
      <c r="CF87" s="24" t="str">
        <f>IF(CE87="","",VLOOKUP(CE87,ProgramIterations!$D:$E,2,FALSE))</f>
        <v/>
      </c>
      <c r="CG87" s="23"/>
      <c r="CH87" s="24" t="str">
        <f>IF(CG87="","",VLOOKUP(CG87,ProgramIterations!$D:$E,2,FALSE))</f>
        <v/>
      </c>
      <c r="CI87" s="23"/>
      <c r="CJ87" s="24" t="str">
        <f>IF(CI87="","",VLOOKUP(CI87,ProgramIterations!$D:$E,2,FALSE))</f>
        <v/>
      </c>
      <c r="CK87" s="23"/>
      <c r="CL87" s="24" t="str">
        <f>IF(CK87="","",VLOOKUP(CK87,ProgramIterations!$D:$E,2,FALSE))</f>
        <v/>
      </c>
      <c r="CM87" s="23"/>
      <c r="CN87" s="24" t="str">
        <f>IF(CM87="","",VLOOKUP(CM87,ProgramIterations!$D:$E,2,FALSE))</f>
        <v/>
      </c>
      <c r="CO87" s="23">
        <v>2014</v>
      </c>
      <c r="CP87" s="24">
        <f>IF(CO87="","",VLOOKUP(CO87,ProgramIterations!$D:$E,2,FALSE))</f>
        <v>4</v>
      </c>
      <c r="CQ87" s="23"/>
      <c r="CR87" s="24" t="str">
        <f>IF(CQ87="","",VLOOKUP(CQ87,ProgramIterations!$D:$E,2,FALSE))</f>
        <v/>
      </c>
      <c r="CS87" s="23">
        <v>2014</v>
      </c>
      <c r="CT87" s="24">
        <f>IF(CS87="","",VLOOKUP(CS87,ProgramIterations!$D:$E,2,FALSE))</f>
        <v>4</v>
      </c>
      <c r="CU87" s="23"/>
      <c r="CV87" s="24" t="str">
        <f>IF(CU87="","",VLOOKUP(CU87,ProgramIterations!$D:$E,2,FALSE))</f>
        <v/>
      </c>
      <c r="CW87" s="23"/>
      <c r="CX87" s="24" t="str">
        <f>IF(CW87="","",VLOOKUP(CW87,ProgramIterations!$D:$E,2,FALSE))</f>
        <v/>
      </c>
      <c r="CY87" s="23"/>
      <c r="CZ87" s="24" t="str">
        <f>IF(CY87="","",VLOOKUP(CY87,ProgramIterations!$D:$E,2,FALSE))</f>
        <v/>
      </c>
      <c r="DA87" s="23"/>
      <c r="DB87" s="24" t="str">
        <f>IF(DA87="","",VLOOKUP(DA87,ProgramIterations!$D:$E,2,FALSE))</f>
        <v/>
      </c>
      <c r="DC87" s="23"/>
      <c r="DD87" s="25" t="str">
        <f>IF(DC87="","",VLOOKUP(DC87,ProgramIterations!$D:$E,2,FALSE))</f>
        <v/>
      </c>
      <c r="DE87" s="64" t="str">
        <f>CONCATENATE("ALTER TABLE dbo.",LEFT(C87,FIND(".",C87)-1)," ADD ",RIGHT(C87,LEN(C87)-FIND(".",C87))," ",VLOOKUP(M87,DataTypes!$A$2:$F$12,6),IF(VLOOKUP(M87,DataTypes!$A$2:$F$12,3)=1,CONCATENATE("(",N87,",",O87,")"),"")," NULL")</f>
        <v>ALTER TABLE dbo.ChampMetricChannelUnitTier1Summary ADD CountOfBulltrout int NULL</v>
      </c>
      <c r="DF87" s="56" t="e">
        <f>IF(A87 = "","",#REF! &amp; " SELECT MetricCalcTypeID = "&amp;A87&amp;", EngineID = "&amp;B87&amp;", Name='"&amp;C87&amp;"', DisplayGroupID = "&amp;D87&amp;", DisplayName='"&amp;E87&amp;"', DisplayNameShort = '"&amp;F87&amp;"', PropertyName = '"&amp;G87&amp;"', MethodID = "&amp;IF(H87="","NULL",H87)&amp; ", CalcGroupId = "&amp;IF(I87="","NULL",I87)&amp;", CalcGroupListItemID = " &amp;IF(K87="","NULL",K87)&amp;", Description = "&amp;IF(L87&lt;&gt;"NULL","'"&amp;SUBSTITUTE(L87,"'","''")&amp;"'","NULL")&amp;", DataTypeID = "&amp;M87&amp;",Precision = "&amp;N87&amp;", Scale = "&amp;O87&amp;", Length="&amp;P87&amp;", UOMID = "&amp;Q87&amp;", GlossaryTermID = "&amp;V87&amp;", DisplayOrderID = "&amp;W87&amp;", DomainValueListID = "&amp;AB87&amp;", WidthPixels = "&amp;AC87&amp;", IsDisplayable = "&amp;AD87&amp;", ShowGraphForWatershed= "&amp;AE87&amp;",ShowGraphForProgram="&amp;AF87&amp;",ShowGraphForVisit="&amp;AG87&amp;",IsPrivateInformation="&amp;AM87&amp;", IsCalculated="&amp;AN87&amp;",IsInternal="&amp;AO87&amp;", ExpectedValueMin = "&amp;IF(R87&lt;&gt;"",R87,"NULL")&amp;",  ExpectedValueMax = "&amp;IF(S87&lt;&gt;"",S87,"NULL")&amp;",  AcceptedValueMin = "&amp;IF(T87&lt;&gt;"",T87,"NULL")&amp;",   AcceptedValueMax  = "&amp;IF(U87&lt;&gt;"",U87,"NULL")&amp;", GraphAllowX="&amp;AH87&amp;", GraphAllowY="&amp;AI87&amp;", GraphAllowZ="&amp;AJ87&amp;", MapAllowSize="&amp;AK87&amp;", MapAllowColor = "&amp;AL87&amp;", RbtXpath = "&amp;IF(AP87&lt;&gt;"", "'"&amp;AP87&amp;"'", "NULL")&amp;", RbtIsRequired = "&amp;IF(AP87&lt;&gt;"", AQ87, "NULL")&amp;", MRMetric = "&amp;AR87&amp;
", Protocol1_ID = "&amp;IF(AS87="","NULL",#REF!)&amp;", Protocol1_IterationIDStart = "&amp;IF(AS87="","NULL",AT87)&amp;", Protocol1_IterationIDEnd = "&amp;IF(AU87="","NULL",AV87)&amp;
", Protocol2_ID = "&amp;IF(AW87="","NULL",#REF!)&amp;", Protocol2_IterationIDStart = "&amp;IF(AW87="","NULL",AX87)&amp;", Protocol2_IterationIDEnd = "&amp;IF(AY87="","NULL",AZ87)&amp;
", Protocol3_ID = "&amp;IF(BA87="","NULL",#REF!)&amp;", Protocol3_IterationIDStart = "&amp;IF(BA87="","NULL",BB87)&amp;", Protocol3_IterationIDEnd = "&amp;IF(BC87="","NULL",BD87)&amp;
", Protocol4_ID = "&amp;IF(BE87="","NULL",#REF!)&amp;", Protocol4_IterationIDStart = "&amp;IF(BE87="","NULL",BF87)&amp;", Protocol4_IterationIDEnd = "&amp;IF(BG87="","NULL",BH87)&amp;
", Protocol5_ID = "&amp;IF(BI87="","NULL",#REF!)&amp;", Protocol5_IterationIDStart = "&amp;IF(BI87="","NULL",BJ87)&amp;", Protocol5_IterationIDEnd = "&amp;IF(BK87="","NULL",BL87)&amp;
", Protocol6_ID = "&amp;IF(BM87="","NULL",#REF!)&amp;", Protocol6_IterationIDStart = "&amp;IF(BM87="","NULL",BN87)&amp;", Protocol6_IterationIDEnd = "&amp;IF(BO87="","NULL",BP87)&amp;
", Protocol7_ID = "&amp;IF(BQ87="","NULL",#REF!)&amp;", Protocol7_IterationIDStart = "&amp;IF(BQ87="","NULL",BR87)&amp;", Protocol7_IterationIDEnd = "&amp;IF(BS87="","NULL",BT87)&amp;
", Protocol8_ID = "&amp;IF(BU87="","NULL",#REF!)&amp;", Protocol8_IterationIDStart = "&amp;IF(BU87="","NULL",BV87)&amp;", Protocol8_IterationIDEnd = "&amp;IF(BW87="","NULL",BX87)&amp;
", Protocol9_ID = "&amp;IF(BY87="","NULL",#REF!)&amp;", Protocol9_IterationIDStart = "&amp;IF(BY87="","NULL",BZ87)&amp;", Protocol9_IterationIDEnd = "&amp;IF(CA87="","NULL",CB87)&amp;
", Protocol10_ID = "&amp;IF(CC87="","NULL",#REF!)&amp;", Protocol10_IterationIDStart = "&amp;IF(CC87="","NULL",CD87)&amp;", Protocol10_IterationIDEnd = "&amp;IF(CE87="","NULL",CF87)&amp;
", Protocol11_ID = "&amp;IF(CG87="","NULL",#REF!)&amp;", Protocol11_IterationIDStart = "&amp;IF(CG87="","NULL",CH87)&amp;", Protocol11_IterationIDEnd = "&amp;IF(CI87="","NULL",CJ87)&amp;
", Protocol12_ID = "&amp;IF(CK87="","NULL",#REF!)&amp;", Protocol12_IterationIDStart = "&amp;IF(CK87="","NULL",CL87)&amp;", Protocol12_IterationIDEnd = "&amp;IF(CM87="","NULL",CN87)&amp;
", Protocol13_ID = "&amp;IF(CO87="","NULL",#REF!)&amp;", Protocol13_IterationIDStart = "&amp;IF(CO87="","NULL",CP87)&amp;", Protocol13_IterationIDEnd = "&amp;IF(CQ87="","NULL",CR87)&amp;
", Protocol14_ID = "&amp;IF(CS87="","NULL",#REF!)&amp;", Protocol14_IterationIDStart = "&amp;IF(CS87="","NULL",CT87)&amp;", Protocol14_IterationIDEnd = "&amp;IF(CU87="","NULL",CV87)&amp;
", Protocol15_ID = "&amp;IF(CW87="","NULL",#REF!)&amp;", Protocol15_IterationIDStart = "&amp;IF(CW87="","NULL",CX87)&amp;", Protocol15_IterationIDEnd = "&amp;IF(CY87="","NULL",CZ87)&amp;
", Protocol16_ID = "&amp;IF(DA87="","NULL",#REF!)&amp;", Protocol16_IterationIDStart = "&amp;IF(DA87="","NULL",DB87)&amp;", Protocol16_IterationIDEnd = "&amp;IF(DC87="","NULL",DD87))</f>
        <v>#REF!</v>
      </c>
    </row>
    <row r="88" spans="1:110" x14ac:dyDescent="0.4">
      <c r="A88" s="18">
        <v>582</v>
      </c>
      <c r="B88" s="18">
        <v>2</v>
      </c>
      <c r="C88" s="57" t="str">
        <f>"ChampMetricChannelUnitSummary." &amp; G88</f>
        <v>ChampMetricChannelUnitSummary.CountOfBulltrout</v>
      </c>
      <c r="D88" s="18">
        <v>2</v>
      </c>
      <c r="E88" s="49" t="s">
        <v>1301</v>
      </c>
      <c r="F88" s="74" t="s">
        <v>1290</v>
      </c>
      <c r="G88" s="9" t="s">
        <v>1290</v>
      </c>
      <c r="I88" s="44">
        <v>1</v>
      </c>
      <c r="J88" s="47" t="str">
        <f>IF(I88="","",VLOOKUP(I88,MetricCalcGroups!A:D,3, FALSE))</f>
        <v>Fish Counts</v>
      </c>
      <c r="K88" s="37">
        <v>256</v>
      </c>
      <c r="L88" s="9" t="s">
        <v>78</v>
      </c>
      <c r="M88" s="18">
        <v>2</v>
      </c>
      <c r="N88" s="18" t="s">
        <v>78</v>
      </c>
      <c r="O88" s="18" t="s">
        <v>78</v>
      </c>
      <c r="P88" s="18" t="s">
        <v>78</v>
      </c>
      <c r="Q88" s="18">
        <v>13</v>
      </c>
      <c r="R88" s="53">
        <v>0</v>
      </c>
      <c r="S88" s="53" t="s">
        <v>78</v>
      </c>
      <c r="T88" s="18">
        <v>0</v>
      </c>
      <c r="U88" s="18" t="s">
        <v>78</v>
      </c>
      <c r="V88" s="78" t="s">
        <v>78</v>
      </c>
      <c r="W88" s="53">
        <v>3110</v>
      </c>
      <c r="X88" s="15">
        <v>2014</v>
      </c>
      <c r="Y88" s="16">
        <f>IF(X88&lt;&gt;"",VLOOKUP(X88,ProgramIterations!D:E,2,FALSE),"NULL")</f>
        <v>4</v>
      </c>
      <c r="Z88" s="15"/>
      <c r="AA88" s="16" t="str">
        <f>IF(Z88&lt;&gt;"",VLOOKUP(Z88,ProgramIterations!D:E,2,FALSE),"NULL")</f>
        <v>NULL</v>
      </c>
      <c r="AB88" s="9" t="s">
        <v>78</v>
      </c>
      <c r="AC88" s="9">
        <v>50</v>
      </c>
      <c r="AD88" s="36">
        <v>1</v>
      </c>
      <c r="AE88" s="9">
        <v>1</v>
      </c>
      <c r="AF88" s="9">
        <v>1</v>
      </c>
      <c r="AG88" s="49">
        <v>1</v>
      </c>
      <c r="AH88" s="17">
        <v>0</v>
      </c>
      <c r="AI88" s="17">
        <f t="shared" si="10"/>
        <v>1</v>
      </c>
      <c r="AJ88" s="18">
        <v>0</v>
      </c>
      <c r="AK88" s="17">
        <f t="shared" si="8"/>
        <v>1</v>
      </c>
      <c r="AL88" s="17">
        <f t="shared" si="9"/>
        <v>1</v>
      </c>
      <c r="AM88" s="18">
        <v>0</v>
      </c>
      <c r="AN88" s="18">
        <v>0</v>
      </c>
      <c r="AO88" s="37">
        <v>1</v>
      </c>
      <c r="AP88" s="74"/>
      <c r="AQ88" s="37">
        <v>0</v>
      </c>
      <c r="AR88" s="49">
        <v>0</v>
      </c>
      <c r="AS88" s="23"/>
      <c r="AT88" s="24" t="str">
        <f>IF(AS88="","",VLOOKUP(AS88,ProgramIterations!$D:$E,2,FALSE))</f>
        <v/>
      </c>
      <c r="AU88" s="23"/>
      <c r="AV88" s="24" t="str">
        <f>IF(AU88="","",VLOOKUP(AU88,ProgramIterations!$D:$E,2,FALSE))</f>
        <v/>
      </c>
      <c r="AW88" s="23"/>
      <c r="AX88" s="24" t="str">
        <f>IF(AW88="","",VLOOKUP(AW88,ProgramIterations!$D:$E,2,FALSE))</f>
        <v/>
      </c>
      <c r="AY88" s="23"/>
      <c r="AZ88" s="24" t="str">
        <f>IF(AY88="","",VLOOKUP(AY88,ProgramIterations!$D:$E,2,FALSE))</f>
        <v/>
      </c>
      <c r="BA88" s="23"/>
      <c r="BB88" s="24" t="str">
        <f>IF(BA88="","",VLOOKUP(BA88,ProgramIterations!$D:$E,2,FALSE))</f>
        <v/>
      </c>
      <c r="BC88" s="23"/>
      <c r="BD88" s="24" t="str">
        <f>IF(BC88="","",VLOOKUP(BC88,ProgramIterations!$D:$E,2,FALSE))</f>
        <v/>
      </c>
      <c r="BE88" s="23"/>
      <c r="BF88" s="24" t="str">
        <f>IF(BE88="","",VLOOKUP(BE88,ProgramIterations!$D:$E,2,FALSE))</f>
        <v/>
      </c>
      <c r="BG88" s="23"/>
      <c r="BH88" s="24" t="str">
        <f>IF(BG88="","",VLOOKUP(BG88,ProgramIterations!$D:$E,2,FALSE))</f>
        <v/>
      </c>
      <c r="BI88" s="23"/>
      <c r="BJ88" s="24" t="str">
        <f>IF(BI88="","",VLOOKUP(BI88,ProgramIterations!$D:$E,2,FALSE))</f>
        <v/>
      </c>
      <c r="BK88" s="23"/>
      <c r="BL88" s="24" t="str">
        <f>IF(BK88="","",VLOOKUP(BK88,ProgramIterations!$D:$E,2,FALSE))</f>
        <v/>
      </c>
      <c r="BM88" s="23">
        <v>2014</v>
      </c>
      <c r="BN88" s="24">
        <f>IF(BM88="","",VLOOKUP(BM88,ProgramIterations!$D:$E,2,FALSE))</f>
        <v>4</v>
      </c>
      <c r="BO88" s="23"/>
      <c r="BP88" s="24" t="str">
        <f>IF(BO88="","",VLOOKUP(BO88,ProgramIterations!$D:$E,2,FALSE))</f>
        <v/>
      </c>
      <c r="BQ88" s="23"/>
      <c r="BR88" s="24" t="str">
        <f>IF(BQ88="","",VLOOKUP(BQ88,ProgramIterations!$D:$E,2,FALSE))</f>
        <v/>
      </c>
      <c r="BS88" s="23"/>
      <c r="BT88" s="24" t="str">
        <f>IF(BS88="","",VLOOKUP(BS88,ProgramIterations!$D:$E,2,FALSE))</f>
        <v/>
      </c>
      <c r="BU88" s="23">
        <v>2014</v>
      </c>
      <c r="BV88" s="24">
        <f>IF(BU88="","",VLOOKUP(BU88,ProgramIterations!$D:$E,2,FALSE))</f>
        <v>4</v>
      </c>
      <c r="BW88" s="23"/>
      <c r="BX88" s="24" t="str">
        <f>IF(BW88="","",VLOOKUP(BW88,ProgramIterations!$D:$E,2,FALSE))</f>
        <v/>
      </c>
      <c r="BY88" s="23"/>
      <c r="BZ88" s="24" t="str">
        <f>IF(BY88="","",VLOOKUP(BY88,ProgramIterations!$D:$E,2,FALSE))</f>
        <v/>
      </c>
      <c r="CA88" s="23"/>
      <c r="CB88" s="24" t="str">
        <f>IF(CA88="","",VLOOKUP(CA88,ProgramIterations!$D:$E,2,FALSE))</f>
        <v/>
      </c>
      <c r="CC88" s="23"/>
      <c r="CD88" s="24" t="str">
        <f>IF(CC88="","",VLOOKUP(CC88,ProgramIterations!$D:$E,2,FALSE))</f>
        <v/>
      </c>
      <c r="CE88" s="23"/>
      <c r="CF88" s="24" t="str">
        <f>IF(CE88="","",VLOOKUP(CE88,ProgramIterations!$D:$E,2,FALSE))</f>
        <v/>
      </c>
      <c r="CG88" s="23"/>
      <c r="CH88" s="24" t="str">
        <f>IF(CG88="","",VLOOKUP(CG88,ProgramIterations!$D:$E,2,FALSE))</f>
        <v/>
      </c>
      <c r="CI88" s="23"/>
      <c r="CJ88" s="24" t="str">
        <f>IF(CI88="","",VLOOKUP(CI88,ProgramIterations!$D:$E,2,FALSE))</f>
        <v/>
      </c>
      <c r="CK88" s="23"/>
      <c r="CL88" s="24" t="str">
        <f>IF(CK88="","",VLOOKUP(CK88,ProgramIterations!$D:$E,2,FALSE))</f>
        <v/>
      </c>
      <c r="CM88" s="23"/>
      <c r="CN88" s="24" t="str">
        <f>IF(CM88="","",VLOOKUP(CM88,ProgramIterations!$D:$E,2,FALSE))</f>
        <v/>
      </c>
      <c r="CO88" s="23">
        <v>2014</v>
      </c>
      <c r="CP88" s="24">
        <f>IF(CO88="","",VLOOKUP(CO88,ProgramIterations!$D:$E,2,FALSE))</f>
        <v>4</v>
      </c>
      <c r="CQ88" s="23"/>
      <c r="CR88" s="24" t="str">
        <f>IF(CQ88="","",VLOOKUP(CQ88,ProgramIterations!$D:$E,2,FALSE))</f>
        <v/>
      </c>
      <c r="CS88" s="23">
        <v>2014</v>
      </c>
      <c r="CT88" s="24">
        <f>IF(CS88="","",VLOOKUP(CS88,ProgramIterations!$D:$E,2,FALSE))</f>
        <v>4</v>
      </c>
      <c r="CU88" s="23"/>
      <c r="CV88" s="24" t="str">
        <f>IF(CU88="","",VLOOKUP(CU88,ProgramIterations!$D:$E,2,FALSE))</f>
        <v/>
      </c>
      <c r="CW88" s="23"/>
      <c r="CX88" s="24" t="str">
        <f>IF(CW88="","",VLOOKUP(CW88,ProgramIterations!$D:$E,2,FALSE))</f>
        <v/>
      </c>
      <c r="CY88" s="23"/>
      <c r="CZ88" s="24" t="str">
        <f>IF(CY88="","",VLOOKUP(CY88,ProgramIterations!$D:$E,2,FALSE))</f>
        <v/>
      </c>
      <c r="DA88" s="23"/>
      <c r="DB88" s="24" t="str">
        <f>IF(DA88="","",VLOOKUP(DA88,ProgramIterations!$D:$E,2,FALSE))</f>
        <v/>
      </c>
      <c r="DC88" s="23"/>
      <c r="DD88" s="25" t="str">
        <f>IF(DC88="","",VLOOKUP(DC88,ProgramIterations!$D:$E,2,FALSE))</f>
        <v/>
      </c>
      <c r="DE88" s="64" t="str">
        <f>CONCATENATE("ALTER TABLE dbo.",LEFT(C88,FIND(".",C88)-1)," ADD ",RIGHT(C88,LEN(C88)-FIND(".",C88))," ",VLOOKUP(M88,DataTypes!$A$2:$F$12,6),IF(VLOOKUP(M88,DataTypes!$A$2:$F$12,3)=1,CONCATENATE("(",N88,",",O88,")"),"")," NULL")</f>
        <v>ALTER TABLE dbo.ChampMetricChannelUnitSummary ADD CountOfBulltrout int NULL</v>
      </c>
      <c r="DF88" s="56" t="e">
        <f>IF(A88 = "","",#REF! &amp; " SELECT MetricCalcTypeID = "&amp;A88&amp;", EngineID = "&amp;B88&amp;", Name='"&amp;C88&amp;"', DisplayGroupID = "&amp;D88&amp;", DisplayName='"&amp;E88&amp;"', DisplayNameShort = '"&amp;F88&amp;"', PropertyName = '"&amp;G88&amp;"', MethodID = "&amp;IF(H88="","NULL",H88)&amp; ", CalcGroupId = "&amp;IF(I88="","NULL",I88)&amp;", CalcGroupListItemID = " &amp;IF(K88="","NULL",K88)&amp;", Description = "&amp;IF(L88&lt;&gt;"NULL","'"&amp;SUBSTITUTE(L88,"'","''")&amp;"'","NULL")&amp;", DataTypeID = "&amp;M88&amp;",Precision = "&amp;N88&amp;", Scale = "&amp;O88&amp;", Length="&amp;P88&amp;", UOMID = "&amp;Q88&amp;", GlossaryTermID = "&amp;V88&amp;", DisplayOrderID = "&amp;W88&amp;", DomainValueListID = "&amp;AB88&amp;", WidthPixels = "&amp;AC88&amp;", IsDisplayable = "&amp;AD88&amp;", ShowGraphForWatershed= "&amp;AE88&amp;",ShowGraphForProgram="&amp;AF88&amp;",ShowGraphForVisit="&amp;AG88&amp;",IsPrivateInformation="&amp;AM88&amp;", IsCalculated="&amp;AN88&amp;",IsInternal="&amp;AO88&amp;", ExpectedValueMin = "&amp;IF(R88&lt;&gt;"",R88,"NULL")&amp;",  ExpectedValueMax = "&amp;IF(S88&lt;&gt;"",S88,"NULL")&amp;",  AcceptedValueMin = "&amp;IF(T88&lt;&gt;"",T88,"NULL")&amp;",   AcceptedValueMax  = "&amp;IF(U88&lt;&gt;"",U88,"NULL")&amp;", GraphAllowX="&amp;AH88&amp;", GraphAllowY="&amp;AI88&amp;", GraphAllowZ="&amp;AJ88&amp;", MapAllowSize="&amp;AK88&amp;", MapAllowColor = "&amp;AL88&amp;", RbtXpath = "&amp;IF(AP88&lt;&gt;"", "'"&amp;AP88&amp;"'", "NULL")&amp;", RbtIsRequired = "&amp;IF(AP88&lt;&gt;"", AQ88, "NULL")&amp;", MRMetric = "&amp;AR88&amp;
", Protocol1_ID = "&amp;IF(AS88="","NULL",#REF!)&amp;", Protocol1_IterationIDStart = "&amp;IF(AS88="","NULL",AT88)&amp;", Protocol1_IterationIDEnd = "&amp;IF(AU88="","NULL",AV88)&amp;
", Protocol2_ID = "&amp;IF(AW88="","NULL",#REF!)&amp;", Protocol2_IterationIDStart = "&amp;IF(AW88="","NULL",AX88)&amp;", Protocol2_IterationIDEnd = "&amp;IF(AY88="","NULL",AZ88)&amp;
", Protocol3_ID = "&amp;IF(BA88="","NULL",#REF!)&amp;", Protocol3_IterationIDStart = "&amp;IF(BA88="","NULL",BB88)&amp;", Protocol3_IterationIDEnd = "&amp;IF(BC88="","NULL",BD88)&amp;
", Protocol4_ID = "&amp;IF(BE88="","NULL",#REF!)&amp;", Protocol4_IterationIDStart = "&amp;IF(BE88="","NULL",BF88)&amp;", Protocol4_IterationIDEnd = "&amp;IF(BG88="","NULL",BH88)&amp;
", Protocol5_ID = "&amp;IF(BI88="","NULL",#REF!)&amp;", Protocol5_IterationIDStart = "&amp;IF(BI88="","NULL",BJ88)&amp;", Protocol5_IterationIDEnd = "&amp;IF(BK88="","NULL",BL88)&amp;
", Protocol6_ID = "&amp;IF(BM88="","NULL",#REF!)&amp;", Protocol6_IterationIDStart = "&amp;IF(BM88="","NULL",BN88)&amp;", Protocol6_IterationIDEnd = "&amp;IF(BO88="","NULL",BP88)&amp;
", Protocol7_ID = "&amp;IF(BQ88="","NULL",#REF!)&amp;", Protocol7_IterationIDStart = "&amp;IF(BQ88="","NULL",BR88)&amp;", Protocol7_IterationIDEnd = "&amp;IF(BS88="","NULL",BT88)&amp;
", Protocol8_ID = "&amp;IF(BU88="","NULL",#REF!)&amp;", Protocol8_IterationIDStart = "&amp;IF(BU88="","NULL",BV88)&amp;", Protocol8_IterationIDEnd = "&amp;IF(BW88="","NULL",BX88)&amp;
", Protocol9_ID = "&amp;IF(BY88="","NULL",#REF!)&amp;", Protocol9_IterationIDStart = "&amp;IF(BY88="","NULL",BZ88)&amp;", Protocol9_IterationIDEnd = "&amp;IF(CA88="","NULL",CB88)&amp;
", Protocol10_ID = "&amp;IF(CC88="","NULL",#REF!)&amp;", Protocol10_IterationIDStart = "&amp;IF(CC88="","NULL",CD88)&amp;", Protocol10_IterationIDEnd = "&amp;IF(CE88="","NULL",CF88)&amp;
", Protocol11_ID = "&amp;IF(CG88="","NULL",#REF!)&amp;", Protocol11_IterationIDStart = "&amp;IF(CG88="","NULL",CH88)&amp;", Protocol11_IterationIDEnd = "&amp;IF(CI88="","NULL",CJ88)&amp;
", Protocol12_ID = "&amp;IF(CK88="","NULL",#REF!)&amp;", Protocol12_IterationIDStart = "&amp;IF(CK88="","NULL",CL88)&amp;", Protocol12_IterationIDEnd = "&amp;IF(CM88="","NULL",CN88)&amp;
", Protocol13_ID = "&amp;IF(CO88="","NULL",#REF!)&amp;", Protocol13_IterationIDStart = "&amp;IF(CO88="","NULL",CP88)&amp;", Protocol13_IterationIDEnd = "&amp;IF(CQ88="","NULL",CR88)&amp;
", Protocol14_ID = "&amp;IF(CS88="","NULL",#REF!)&amp;", Protocol14_IterationIDStart = "&amp;IF(CS88="","NULL",CT88)&amp;", Protocol14_IterationIDEnd = "&amp;IF(CU88="","NULL",CV88)&amp;
", Protocol15_ID = "&amp;IF(CW88="","NULL",#REF!)&amp;", Protocol15_IterationIDStart = "&amp;IF(CW88="","NULL",CX88)&amp;", Protocol15_IterationIDEnd = "&amp;IF(CY88="","NULL",CZ88)&amp;
", Protocol16_ID = "&amp;IF(DA88="","NULL",#REF!)&amp;", Protocol16_IterationIDStart = "&amp;IF(DA88="","NULL",DB88)&amp;", Protocol16_IterationIDEnd = "&amp;IF(DC88="","NULL",DD88))</f>
        <v>#REF!</v>
      </c>
    </row>
    <row r="89" spans="1:110" x14ac:dyDescent="0.4">
      <c r="A89" s="18">
        <v>604</v>
      </c>
      <c r="B89" s="18">
        <v>2</v>
      </c>
      <c r="C89" s="57" t="str">
        <f>"MetricStructureType." &amp; G89</f>
        <v>MetricStructureType.CountOfBulltrout</v>
      </c>
      <c r="D89" s="18">
        <v>7</v>
      </c>
      <c r="E89" s="74" t="s">
        <v>1301</v>
      </c>
      <c r="F89" s="74" t="s">
        <v>1290</v>
      </c>
      <c r="G89" s="9" t="s">
        <v>1290</v>
      </c>
      <c r="I89" s="44">
        <v>1</v>
      </c>
      <c r="J89" s="47" t="str">
        <f>IF(I89="","",VLOOKUP(I89,MetricCalcGroups!A:D,3, FALSE))</f>
        <v>Fish Counts</v>
      </c>
      <c r="K89" s="37">
        <v>256</v>
      </c>
      <c r="L89" s="9" t="s">
        <v>78</v>
      </c>
      <c r="M89" s="18">
        <v>2</v>
      </c>
      <c r="N89" s="18" t="s">
        <v>78</v>
      </c>
      <c r="O89" s="18" t="s">
        <v>78</v>
      </c>
      <c r="P89" s="18" t="s">
        <v>78</v>
      </c>
      <c r="Q89" s="18">
        <v>13</v>
      </c>
      <c r="R89" s="53">
        <v>0</v>
      </c>
      <c r="S89" s="53" t="s">
        <v>78</v>
      </c>
      <c r="T89" s="18">
        <v>0</v>
      </c>
      <c r="U89" s="18" t="s">
        <v>78</v>
      </c>
      <c r="V89" s="78" t="s">
        <v>78</v>
      </c>
      <c r="W89" s="53">
        <v>90</v>
      </c>
      <c r="X89" s="15">
        <v>2014</v>
      </c>
      <c r="Y89" s="16">
        <f>IF(X89&lt;&gt;"",VLOOKUP(X89,ProgramIterations!D:E,2,FALSE),"NULL")</f>
        <v>4</v>
      </c>
      <c r="Z89" s="15"/>
      <c r="AA89" s="16" t="str">
        <f>IF(Z89&lt;&gt;"",VLOOKUP(Z89,ProgramIterations!D:E,2,FALSE),"NULL")</f>
        <v>NULL</v>
      </c>
      <c r="AB89" s="9" t="s">
        <v>78</v>
      </c>
      <c r="AC89" s="9">
        <v>50</v>
      </c>
      <c r="AD89" s="36">
        <v>1</v>
      </c>
      <c r="AE89" s="9">
        <v>1</v>
      </c>
      <c r="AF89" s="9">
        <v>1</v>
      </c>
      <c r="AG89" s="49">
        <v>1</v>
      </c>
      <c r="AH89" s="17">
        <v>0</v>
      </c>
      <c r="AI89" s="17">
        <f t="shared" si="10"/>
        <v>1</v>
      </c>
      <c r="AJ89" s="18">
        <v>0</v>
      </c>
      <c r="AK89" s="17">
        <f t="shared" si="8"/>
        <v>1</v>
      </c>
      <c r="AL89" s="17">
        <f t="shared" si="9"/>
        <v>1</v>
      </c>
      <c r="AM89" s="18">
        <v>0</v>
      </c>
      <c r="AN89" s="18">
        <v>0</v>
      </c>
      <c r="AO89" s="37">
        <v>1</v>
      </c>
      <c r="AP89" s="49"/>
      <c r="AQ89" s="37">
        <v>0</v>
      </c>
      <c r="AR89" s="49">
        <v>0</v>
      </c>
      <c r="AS89" s="23"/>
      <c r="AT89" s="24" t="str">
        <f>IF(AS89="","",VLOOKUP(AS89,ProgramIterations!$D:$E,2,FALSE))</f>
        <v/>
      </c>
      <c r="AU89" s="23"/>
      <c r="AV89" s="24" t="str">
        <f>IF(AU89="","",VLOOKUP(AU89,ProgramIterations!$D:$E,2,FALSE))</f>
        <v/>
      </c>
      <c r="AW89" s="23"/>
      <c r="AX89" s="24" t="str">
        <f>IF(AW89="","",VLOOKUP(AW89,ProgramIterations!$D:$E,2,FALSE))</f>
        <v/>
      </c>
      <c r="AY89" s="23"/>
      <c r="AZ89" s="24" t="str">
        <f>IF(AY89="","",VLOOKUP(AY89,ProgramIterations!$D:$E,2,FALSE))</f>
        <v/>
      </c>
      <c r="BA89" s="23"/>
      <c r="BB89" s="24" t="str">
        <f>IF(BA89="","",VLOOKUP(BA89,ProgramIterations!$D:$E,2,FALSE))</f>
        <v/>
      </c>
      <c r="BC89" s="23"/>
      <c r="BD89" s="24" t="str">
        <f>IF(BC89="","",VLOOKUP(BC89,ProgramIterations!$D:$E,2,FALSE))</f>
        <v/>
      </c>
      <c r="BE89" s="23">
        <v>2014</v>
      </c>
      <c r="BF89" s="24">
        <f>IF(BE89="","",VLOOKUP(BE89,ProgramIterations!$D:$E,2,FALSE))</f>
        <v>4</v>
      </c>
      <c r="BG89" s="23"/>
      <c r="BH89" s="24" t="str">
        <f>IF(BG89="","",VLOOKUP(BG89,ProgramIterations!$D:$E,2,FALSE))</f>
        <v/>
      </c>
      <c r="BI89" s="23">
        <v>2014</v>
      </c>
      <c r="BJ89" s="24">
        <f>IF(BI89="","",VLOOKUP(BI89,ProgramIterations!$D:$E,2,FALSE))</f>
        <v>4</v>
      </c>
      <c r="BK89" s="23"/>
      <c r="BL89" s="24" t="str">
        <f>IF(BK89="","",VLOOKUP(BK89,ProgramIterations!$D:$E,2,FALSE))</f>
        <v/>
      </c>
      <c r="BM89" s="23">
        <v>2014</v>
      </c>
      <c r="BN89" s="24">
        <f>IF(BM89="","",VLOOKUP(BM89,ProgramIterations!$D:$E,2,FALSE))</f>
        <v>4</v>
      </c>
      <c r="BO89" s="23"/>
      <c r="BP89" s="24" t="str">
        <f>IF(BO89="","",VLOOKUP(BO89,ProgramIterations!$D:$E,2,FALSE))</f>
        <v/>
      </c>
      <c r="BQ89" s="23"/>
      <c r="BR89" s="24" t="str">
        <f>IF(BQ89="","",VLOOKUP(BQ89,ProgramIterations!$D:$E,2,FALSE))</f>
        <v/>
      </c>
      <c r="BS89" s="23"/>
      <c r="BT89" s="24" t="str">
        <f>IF(BS89="","",VLOOKUP(BS89,ProgramIterations!$D:$E,2,FALSE))</f>
        <v/>
      </c>
      <c r="BU89" s="23">
        <v>2014</v>
      </c>
      <c r="BV89" s="24">
        <f>IF(BU89="","",VLOOKUP(BU89,ProgramIterations!$D:$E,2,FALSE))</f>
        <v>4</v>
      </c>
      <c r="BW89" s="23"/>
      <c r="BX89" s="24" t="str">
        <f>IF(BW89="","",VLOOKUP(BW89,ProgramIterations!$D:$E,2,FALSE))</f>
        <v/>
      </c>
      <c r="BY89" s="23"/>
      <c r="BZ89" s="24" t="str">
        <f>IF(BY89="","",VLOOKUP(BY89,ProgramIterations!$D:$E,2,FALSE))</f>
        <v/>
      </c>
      <c r="CA89" s="23"/>
      <c r="CB89" s="24" t="str">
        <f>IF(CA89="","",VLOOKUP(CA89,ProgramIterations!$D:$E,2,FALSE))</f>
        <v/>
      </c>
      <c r="CC89" s="23">
        <v>2014</v>
      </c>
      <c r="CD89" s="24">
        <f>IF(CC89="","",VLOOKUP(CC89,ProgramIterations!$D:$E,2,FALSE))</f>
        <v>4</v>
      </c>
      <c r="CE89" s="23"/>
      <c r="CF89" s="24" t="str">
        <f>IF(CE89="","",VLOOKUP(CE89,ProgramIterations!$D:$E,2,FALSE))</f>
        <v/>
      </c>
      <c r="CG89" s="23">
        <v>2014</v>
      </c>
      <c r="CH89" s="24">
        <f>IF(CG89="","",VLOOKUP(CG89,ProgramIterations!$D:$E,2,FALSE))</f>
        <v>4</v>
      </c>
      <c r="CI89" s="23"/>
      <c r="CJ89" s="24" t="str">
        <f>IF(CI89="","",VLOOKUP(CI89,ProgramIterations!$D:$E,2,FALSE))</f>
        <v/>
      </c>
      <c r="CK89" s="23"/>
      <c r="CL89" s="24" t="str">
        <f>IF(CK89="","",VLOOKUP(CK89,ProgramIterations!$D:$E,2,FALSE))</f>
        <v/>
      </c>
      <c r="CM89" s="23"/>
      <c r="CN89" s="24" t="str">
        <f>IF(CM89="","",VLOOKUP(CM89,ProgramIterations!$D:$E,2,FALSE))</f>
        <v/>
      </c>
      <c r="CO89" s="23">
        <v>2014</v>
      </c>
      <c r="CP89" s="24">
        <f>IF(CO89="","",VLOOKUP(CO89,ProgramIterations!$D:$E,2,FALSE))</f>
        <v>4</v>
      </c>
      <c r="CQ89" s="23"/>
      <c r="CR89" s="24" t="str">
        <f>IF(CQ89="","",VLOOKUP(CQ89,ProgramIterations!$D:$E,2,FALSE))</f>
        <v/>
      </c>
      <c r="CS89" s="23">
        <v>2014</v>
      </c>
      <c r="CT89" s="24">
        <f>IF(CS89="","",VLOOKUP(CS89,ProgramIterations!$D:$E,2,FALSE))</f>
        <v>4</v>
      </c>
      <c r="CU89" s="23"/>
      <c r="CV89" s="24" t="str">
        <f>IF(CU89="","",VLOOKUP(CU89,ProgramIterations!$D:$E,2,FALSE))</f>
        <v/>
      </c>
      <c r="CW89" s="23"/>
      <c r="CX89" s="24" t="str">
        <f>IF(CW89="","",VLOOKUP(CW89,ProgramIterations!$D:$E,2,FALSE))</f>
        <v/>
      </c>
      <c r="CY89" s="23"/>
      <c r="CZ89" s="24" t="str">
        <f>IF(CY89="","",VLOOKUP(CY89,ProgramIterations!$D:$E,2,FALSE))</f>
        <v/>
      </c>
      <c r="DA89" s="23"/>
      <c r="DB89" s="24" t="str">
        <f>IF(DA89="","",VLOOKUP(DA89,ProgramIterations!$D:$E,2,FALSE))</f>
        <v/>
      </c>
      <c r="DC89" s="23"/>
      <c r="DD89" s="25" t="str">
        <f>IF(DC89="","",VLOOKUP(DC89,ProgramIterations!$D:$E,2,FALSE))</f>
        <v/>
      </c>
      <c r="DE89" s="64" t="str">
        <f>CONCATENATE("ALTER TABLE dbo.",LEFT(C89,FIND(".",C89)-1)," ADD ",RIGHT(C89,LEN(C89)-FIND(".",C89))," ",VLOOKUP(M89,DataTypes!$A$2:$F$12,6),IF(VLOOKUP(M89,DataTypes!$A$2:$F$12,3)=1,CONCATENATE("(",N89,",",O89,")"),"")," NULL")</f>
        <v>ALTER TABLE dbo.MetricStructureType ADD CountOfBulltrout int NULL</v>
      </c>
      <c r="DF89" s="56" t="e">
        <f>IF(A89 = "","",#REF! &amp; " SELECT MetricCalcTypeID = "&amp;A89&amp;", EngineID = "&amp;B89&amp;", Name='"&amp;C89&amp;"', DisplayGroupID = "&amp;D89&amp;", DisplayName='"&amp;E89&amp;"', DisplayNameShort = '"&amp;F89&amp;"', PropertyName = '"&amp;G89&amp;"', MethodID = "&amp;IF(H89="","NULL",H89)&amp; ", CalcGroupId = "&amp;IF(I89="","NULL",I89)&amp;", CalcGroupListItemID = " &amp;IF(K89="","NULL",K89)&amp;", Description = "&amp;IF(L89&lt;&gt;"NULL","'"&amp;SUBSTITUTE(L89,"'","''")&amp;"'","NULL")&amp;", DataTypeID = "&amp;M89&amp;",Precision = "&amp;N89&amp;", Scale = "&amp;O89&amp;", Length="&amp;P89&amp;", UOMID = "&amp;Q89&amp;", GlossaryTermID = "&amp;V89&amp;", DisplayOrderID = "&amp;W89&amp;", DomainValueListID = "&amp;AB89&amp;", WidthPixels = "&amp;AC89&amp;", IsDisplayable = "&amp;AD89&amp;", ShowGraphForWatershed= "&amp;AE89&amp;",ShowGraphForProgram="&amp;AF89&amp;",ShowGraphForVisit="&amp;AG89&amp;",IsPrivateInformation="&amp;AM89&amp;", IsCalculated="&amp;AN89&amp;",IsInternal="&amp;AO89&amp;", ExpectedValueMin = "&amp;IF(R89&lt;&gt;"",R89,"NULL")&amp;",  ExpectedValueMax = "&amp;IF(S89&lt;&gt;"",S89,"NULL")&amp;",  AcceptedValueMin = "&amp;IF(T89&lt;&gt;"",T89,"NULL")&amp;",   AcceptedValueMax  = "&amp;IF(U89&lt;&gt;"",U89,"NULL")&amp;", GraphAllowX="&amp;AH89&amp;", GraphAllowY="&amp;AI89&amp;", GraphAllowZ="&amp;AJ89&amp;", MapAllowSize="&amp;AK89&amp;", MapAllowColor = "&amp;AL89&amp;", RbtXpath = "&amp;IF(AP89&lt;&gt;"", "'"&amp;AP89&amp;"'", "NULL")&amp;", RbtIsRequired = "&amp;IF(AP89&lt;&gt;"", AQ89, "NULL")&amp;", MRMetric = "&amp;AR89&amp;
", Protocol1_ID = "&amp;IF(AS89="","NULL",#REF!)&amp;", Protocol1_IterationIDStart = "&amp;IF(AS89="","NULL",AT89)&amp;", Protocol1_IterationIDEnd = "&amp;IF(AU89="","NULL",AV89)&amp;
", Protocol2_ID = "&amp;IF(AW89="","NULL",#REF!)&amp;", Protocol2_IterationIDStart = "&amp;IF(AW89="","NULL",AX89)&amp;", Protocol2_IterationIDEnd = "&amp;IF(AY89="","NULL",AZ89)&amp;
", Protocol3_ID = "&amp;IF(BA89="","NULL",#REF!)&amp;", Protocol3_IterationIDStart = "&amp;IF(BA89="","NULL",BB89)&amp;", Protocol3_IterationIDEnd = "&amp;IF(BC89="","NULL",BD89)&amp;
", Protocol4_ID = "&amp;IF(BE89="","NULL",#REF!)&amp;", Protocol4_IterationIDStart = "&amp;IF(BE89="","NULL",BF89)&amp;", Protocol4_IterationIDEnd = "&amp;IF(BG89="","NULL",BH89)&amp;
", Protocol5_ID = "&amp;IF(BI89="","NULL",#REF!)&amp;", Protocol5_IterationIDStart = "&amp;IF(BI89="","NULL",BJ89)&amp;", Protocol5_IterationIDEnd = "&amp;IF(BK89="","NULL",BL89)&amp;
", Protocol6_ID = "&amp;IF(BM89="","NULL",#REF!)&amp;", Protocol6_IterationIDStart = "&amp;IF(BM89="","NULL",BN89)&amp;", Protocol6_IterationIDEnd = "&amp;IF(BO89="","NULL",BP89)&amp;
", Protocol7_ID = "&amp;IF(BQ89="","NULL",#REF!)&amp;", Protocol7_IterationIDStart = "&amp;IF(BQ89="","NULL",BR89)&amp;", Protocol7_IterationIDEnd = "&amp;IF(BS89="","NULL",BT89)&amp;
", Protocol8_ID = "&amp;IF(BU89="","NULL",#REF!)&amp;", Protocol8_IterationIDStart = "&amp;IF(BU89="","NULL",BV89)&amp;", Protocol8_IterationIDEnd = "&amp;IF(BW89="","NULL",BX89)&amp;
", Protocol9_ID = "&amp;IF(BY89="","NULL",#REF!)&amp;", Protocol9_IterationIDStart = "&amp;IF(BY89="","NULL",BZ89)&amp;", Protocol9_IterationIDEnd = "&amp;IF(CA89="","NULL",CB89)&amp;
", Protocol10_ID = "&amp;IF(CC89="","NULL",#REF!)&amp;", Protocol10_IterationIDStart = "&amp;IF(CC89="","NULL",CD89)&amp;", Protocol10_IterationIDEnd = "&amp;IF(CE89="","NULL",CF89)&amp;
", Protocol11_ID = "&amp;IF(CG89="","NULL",#REF!)&amp;", Protocol11_IterationIDStart = "&amp;IF(CG89="","NULL",CH89)&amp;", Protocol11_IterationIDEnd = "&amp;IF(CI89="","NULL",CJ89)&amp;
", Protocol12_ID = "&amp;IF(CK89="","NULL",#REF!)&amp;", Protocol12_IterationIDStart = "&amp;IF(CK89="","NULL",CL89)&amp;", Protocol12_IterationIDEnd = "&amp;IF(CM89="","NULL",CN89)&amp;
", Protocol13_ID = "&amp;IF(CO89="","NULL",#REF!)&amp;", Protocol13_IterationIDStart = "&amp;IF(CO89="","NULL",CP89)&amp;", Protocol13_IterationIDEnd = "&amp;IF(CQ89="","NULL",CR89)&amp;
", Protocol14_ID = "&amp;IF(CS89="","NULL",#REF!)&amp;", Protocol14_IterationIDStart = "&amp;IF(CS89="","NULL",CT89)&amp;", Protocol14_IterationIDEnd = "&amp;IF(CU89="","NULL",CV89)&amp;
", Protocol15_ID = "&amp;IF(CW89="","NULL",#REF!)&amp;", Protocol15_IterationIDStart = "&amp;IF(CW89="","NULL",CX89)&amp;", Protocol15_IterationIDEnd = "&amp;IF(CY89="","NULL",CZ89)&amp;
", Protocol16_ID = "&amp;IF(DA89="","NULL",#REF!)&amp;", Protocol16_IterationIDStart = "&amp;IF(DA89="","NULL",DB89)&amp;", Protocol16_IterationIDEnd = "&amp;IF(DC89="","NULL",DD89))</f>
        <v>#REF!</v>
      </c>
    </row>
    <row r="90" spans="1:110" hidden="1" x14ac:dyDescent="0.4">
      <c r="A90" s="18">
        <v>356</v>
      </c>
      <c r="B90" s="18">
        <v>1</v>
      </c>
      <c r="C90" s="34" t="s">
        <v>411</v>
      </c>
      <c r="D90" s="18">
        <v>1</v>
      </c>
      <c r="E90" s="74" t="s">
        <v>1017</v>
      </c>
      <c r="F90" s="49" t="s">
        <v>1037</v>
      </c>
      <c r="G90" s="9" t="s">
        <v>417</v>
      </c>
      <c r="I90" s="44"/>
      <c r="J90" s="47" t="str">
        <f>IF(I90="","",VLOOKUP(I90,MetricCalcGroups!A:D,3, FALSE))</f>
        <v/>
      </c>
      <c r="L90" s="9" t="s">
        <v>78</v>
      </c>
      <c r="M90" s="18">
        <v>3</v>
      </c>
      <c r="N90" s="18">
        <v>10</v>
      </c>
      <c r="O90" s="18">
        <v>2</v>
      </c>
      <c r="P90" s="18" t="s">
        <v>78</v>
      </c>
      <c r="Q90" s="18">
        <v>1</v>
      </c>
      <c r="R90" s="39"/>
      <c r="S90" s="39"/>
      <c r="T90" s="75"/>
      <c r="U90" s="75"/>
      <c r="V90" s="78" t="s">
        <v>78</v>
      </c>
      <c r="W90" s="53">
        <v>660</v>
      </c>
      <c r="X90" s="15">
        <v>2011</v>
      </c>
      <c r="Y90" s="16">
        <f>IF(X90&lt;&gt;"",VLOOKUP(X90,ProgramIterations!D:E,2,FALSE),"NULL")</f>
        <v>1</v>
      </c>
      <c r="Z90" s="15"/>
      <c r="AA90" s="16" t="str">
        <f>IF(Z90&lt;&gt;"",VLOOKUP(Z90,ProgramIterations!D:E,2,FALSE),"NULL")</f>
        <v>NULL</v>
      </c>
      <c r="AB90" s="9" t="s">
        <v>78</v>
      </c>
      <c r="AC90" s="9">
        <v>75</v>
      </c>
      <c r="AD90" s="36">
        <v>0</v>
      </c>
      <c r="AE90" s="9">
        <v>1</v>
      </c>
      <c r="AF90" s="9">
        <v>1</v>
      </c>
      <c r="AG90" s="49">
        <v>0</v>
      </c>
      <c r="AH90" s="52">
        <v>0</v>
      </c>
      <c r="AI90" s="17">
        <f t="shared" si="10"/>
        <v>0</v>
      </c>
      <c r="AJ90" s="18">
        <v>0</v>
      </c>
      <c r="AK90" s="17">
        <f t="shared" si="8"/>
        <v>0</v>
      </c>
      <c r="AL90" s="17">
        <f t="shared" si="9"/>
        <v>0</v>
      </c>
      <c r="AM90" s="18">
        <v>0</v>
      </c>
      <c r="AN90" s="18">
        <v>0</v>
      </c>
      <c r="AO90" s="37">
        <v>0</v>
      </c>
      <c r="AP90" s="40" t="s">
        <v>1492</v>
      </c>
      <c r="AQ90" s="37">
        <v>0</v>
      </c>
      <c r="AR90" s="49">
        <v>0</v>
      </c>
      <c r="AS90" s="23">
        <v>2011</v>
      </c>
      <c r="AT90" s="24">
        <f>IF(AS90="","",VLOOKUP(AS90,ProgramIterations!$D:$E,2,FALSE))</f>
        <v>1</v>
      </c>
      <c r="AU90" s="23"/>
      <c r="AV90" s="24" t="str">
        <f>IF(AU90="","",VLOOKUP(AU90,ProgramIterations!$D:$E,2,FALSE))</f>
        <v/>
      </c>
      <c r="AW90" s="23">
        <v>2012</v>
      </c>
      <c r="AX90" s="24">
        <f>IF(AW90="","",VLOOKUP(AW90,ProgramIterations!$D:$E,2,FALSE))</f>
        <v>2</v>
      </c>
      <c r="AY90" s="23"/>
      <c r="AZ90" s="24" t="str">
        <f>IF(AY90="","",VLOOKUP(AY90,ProgramIterations!$D:$E,2,FALSE))</f>
        <v/>
      </c>
      <c r="BA90" s="23">
        <v>2013</v>
      </c>
      <c r="BB90" s="24">
        <f>IF(BA90="","",VLOOKUP(BA90,ProgramIterations!$D:$E,2,FALSE))</f>
        <v>3</v>
      </c>
      <c r="BC90" s="23"/>
      <c r="BD90" s="24" t="str">
        <f>IF(BC90="","",VLOOKUP(BC90,ProgramIterations!$D:$E,2,FALSE))</f>
        <v/>
      </c>
      <c r="BE90" s="23">
        <v>2014</v>
      </c>
      <c r="BF90" s="24">
        <f>IF(BE90="","",VLOOKUP(BE90,ProgramIterations!$D:$E,2,FALSE))</f>
        <v>4</v>
      </c>
      <c r="BG90" s="23"/>
      <c r="BH90" s="24" t="str">
        <f>IF(BG90="","",VLOOKUP(BG90,ProgramIterations!$D:$E,2,FALSE))</f>
        <v/>
      </c>
      <c r="BI90" s="23">
        <v>2014</v>
      </c>
      <c r="BJ90" s="24">
        <f>IF(BI90="","",VLOOKUP(BI90,ProgramIterations!$D:$E,2,FALSE))</f>
        <v>4</v>
      </c>
      <c r="BK90" s="23"/>
      <c r="BL90" s="24" t="str">
        <f>IF(BK90="","",VLOOKUP(BK90,ProgramIterations!$D:$E,2,FALSE))</f>
        <v/>
      </c>
      <c r="BM90" s="23"/>
      <c r="BN90" s="24" t="str">
        <f>IF(BM90="","",VLOOKUP(BM90,ProgramIterations!$D:$E,2,FALSE))</f>
        <v/>
      </c>
      <c r="BO90" s="23"/>
      <c r="BP90" s="24" t="str">
        <f>IF(BO90="","",VLOOKUP(BO90,ProgramIterations!$D:$E,2,FALSE))</f>
        <v/>
      </c>
      <c r="BQ90" s="23"/>
      <c r="BR90" s="24" t="str">
        <f>IF(BQ90="","",VLOOKUP(BQ90,ProgramIterations!$D:$E,2,FALSE))</f>
        <v/>
      </c>
      <c r="BS90" s="23"/>
      <c r="BT90" s="24" t="str">
        <f>IF(BS90="","",VLOOKUP(BS90,ProgramIterations!$D:$E,2,FALSE))</f>
        <v/>
      </c>
      <c r="BU90" s="23"/>
      <c r="BV90" s="24" t="str">
        <f>IF(BU90="","",VLOOKUP(BU90,ProgramIterations!$D:$E,2,FALSE))</f>
        <v/>
      </c>
      <c r="BW90" s="23"/>
      <c r="BX90" s="24" t="str">
        <f>IF(BW90="","",VLOOKUP(BW90,ProgramIterations!$D:$E,2,FALSE))</f>
        <v/>
      </c>
      <c r="BY90" s="23">
        <v>2014</v>
      </c>
      <c r="BZ90" s="24">
        <f>IF(BY90="","",VLOOKUP(BY90,ProgramIterations!$D:$E,2,FALSE))</f>
        <v>4</v>
      </c>
      <c r="CA90" s="23"/>
      <c r="CB90" s="24" t="str">
        <f>IF(CA90="","",VLOOKUP(CA90,ProgramIterations!$D:$E,2,FALSE))</f>
        <v/>
      </c>
      <c r="CC90" s="23">
        <v>2014</v>
      </c>
      <c r="CD90" s="24">
        <f>IF(CC90="","",VLOOKUP(CC90,ProgramIterations!$D:$E,2,FALSE))</f>
        <v>4</v>
      </c>
      <c r="CE90" s="23"/>
      <c r="CF90" s="24" t="str">
        <f>IF(CE90="","",VLOOKUP(CE90,ProgramIterations!$D:$E,2,FALSE))</f>
        <v/>
      </c>
      <c r="CG90" s="23">
        <v>2014</v>
      </c>
      <c r="CH90" s="24">
        <f>IF(CG90="","",VLOOKUP(CG90,ProgramIterations!$D:$E,2,FALSE))</f>
        <v>4</v>
      </c>
      <c r="CI90" s="23"/>
      <c r="CJ90" s="24" t="str">
        <f>IF(CI90="","",VLOOKUP(CI90,ProgramIterations!$D:$E,2,FALSE))</f>
        <v/>
      </c>
      <c r="CK90" s="23"/>
      <c r="CL90" s="24" t="str">
        <f>IF(CK90="","",VLOOKUP(CK90,ProgramIterations!$D:$E,2,FALSE))</f>
        <v/>
      </c>
      <c r="CM90" s="23"/>
      <c r="CN90" s="24" t="str">
        <f>IF(CM90="","",VLOOKUP(CM90,ProgramIterations!$D:$E,2,FALSE))</f>
        <v/>
      </c>
      <c r="CO90" s="23"/>
      <c r="CP90" s="24" t="str">
        <f>IF(CO90="","",VLOOKUP(CO90,ProgramIterations!$D:$E,2,FALSE))</f>
        <v/>
      </c>
      <c r="CQ90" s="23"/>
      <c r="CR90" s="24" t="str">
        <f>IF(CQ90="","",VLOOKUP(CQ90,ProgramIterations!$D:$E,2,FALSE))</f>
        <v/>
      </c>
      <c r="CS90" s="23"/>
      <c r="CT90" s="24" t="str">
        <f>IF(CS90="","",VLOOKUP(CS90,ProgramIterations!$D:$E,2,FALSE))</f>
        <v/>
      </c>
      <c r="CU90" s="23"/>
      <c r="CV90" s="24" t="str">
        <f>IF(CU90="","",VLOOKUP(CU90,ProgramIterations!$D:$E,2,FALSE))</f>
        <v/>
      </c>
      <c r="CW90" s="23"/>
      <c r="CX90" s="24" t="str">
        <f>IF(CW90="","",VLOOKUP(CW90,ProgramIterations!$D:$E,2,FALSE))</f>
        <v/>
      </c>
      <c r="CY90" s="23"/>
      <c r="CZ90" s="24" t="str">
        <f>IF(CY90="","",VLOOKUP(CY90,ProgramIterations!$D:$E,2,FALSE))</f>
        <v/>
      </c>
      <c r="DA90" s="23"/>
      <c r="DB90" s="24" t="str">
        <f>IF(DA90="","",VLOOKUP(DA90,ProgramIterations!$D:$E,2,FALSE))</f>
        <v/>
      </c>
      <c r="DC90" s="23"/>
      <c r="DD90" s="25" t="str">
        <f>IF(DC90="","",VLOOKUP(DC90,ProgramIterations!$D:$E,2,FALSE))</f>
        <v/>
      </c>
      <c r="DE90" s="64" t="str">
        <f>CONCATENATE("ALTER TABLE dbo.",LEFT(C90,FIND(".",C90)-1)," ADD ",RIGHT(C90,LEN(C90)-FIND(".",C90))," ",VLOOKUP(M90,DataTypes!$A$2:$F$12,6),IF(VLOOKUP(M90,DataTypes!$A$2:$F$12,3)=1,CONCATENATE("(",N90,",",O90,")"),"")," NULL")</f>
        <v>ALTER TABLE dbo.ChampMetricVisitInformation ADD ThalwegDepthProfileFilteredStdDev decimal(10,2) NULL</v>
      </c>
      <c r="DF90" s="56" t="e">
        <f>IF(A90 = "","",#REF! &amp; " SELECT MetricCalcTypeID = "&amp;A90&amp;", EngineID = "&amp;B90&amp;", Name='"&amp;C90&amp;"', DisplayGroupID = "&amp;D90&amp;", DisplayName='"&amp;E90&amp;"', DisplayNameShort = '"&amp;F90&amp;"', PropertyName = '"&amp;G90&amp;"', MethodID = "&amp;IF(H90="","NULL",H90)&amp; ", CalcGroupId = "&amp;IF(I90="","NULL",I90)&amp;", CalcGroupListItemID = " &amp;IF(K90="","NULL",K90)&amp;", Description = "&amp;IF(L90&lt;&gt;"NULL","'"&amp;SUBSTITUTE(L90,"'","''")&amp;"'","NULL")&amp;", DataTypeID = "&amp;M90&amp;",Precision = "&amp;N90&amp;", Scale = "&amp;O90&amp;", Length="&amp;P90&amp;", UOMID = "&amp;Q90&amp;", GlossaryTermID = "&amp;V90&amp;", DisplayOrderID = "&amp;W90&amp;", DomainValueListID = "&amp;AB90&amp;", WidthPixels = "&amp;AC90&amp;", IsDisplayable = "&amp;AD90&amp;", ShowGraphForWatershed= "&amp;AE90&amp;",ShowGraphForProgram="&amp;AF90&amp;",ShowGraphForVisit="&amp;AG90&amp;",IsPrivateInformation="&amp;AM90&amp;", IsCalculated="&amp;AN90&amp;",IsInternal="&amp;AO90&amp;", ExpectedValueMin = "&amp;IF(R90&lt;&gt;"",R90,"NULL")&amp;",  ExpectedValueMax = "&amp;IF(S90&lt;&gt;"",S90,"NULL")&amp;",  AcceptedValueMin = "&amp;IF(T90&lt;&gt;"",T90,"NULL")&amp;",   AcceptedValueMax  = "&amp;IF(U90&lt;&gt;"",U90,"NULL")&amp;", GraphAllowX="&amp;AH90&amp;", GraphAllowY="&amp;AI90&amp;", GraphAllowZ="&amp;AJ90&amp;", MapAllowSize="&amp;AK90&amp;", MapAllowColor = "&amp;AL90&amp;", RbtXpath = "&amp;IF(AP90&lt;&gt;"", "'"&amp;AP90&amp;"'", "NULL")&amp;", RbtIsRequired = "&amp;IF(AP90&lt;&gt;"", AQ90, "NULL")&amp;", MRMetric = "&amp;AR90&amp;
", Protocol1_ID = "&amp;IF(AS90="","NULL",#REF!)&amp;", Protocol1_IterationIDStart = "&amp;IF(AS90="","NULL",AT90)&amp;", Protocol1_IterationIDEnd = "&amp;IF(AU90="","NULL",AV90)&amp;
", Protocol2_ID = "&amp;IF(AW90="","NULL",#REF!)&amp;", Protocol2_IterationIDStart = "&amp;IF(AW90="","NULL",AX90)&amp;", Protocol2_IterationIDEnd = "&amp;IF(AY90="","NULL",AZ90)&amp;
", Protocol3_ID = "&amp;IF(BA90="","NULL",#REF!)&amp;", Protocol3_IterationIDStart = "&amp;IF(BA90="","NULL",BB90)&amp;", Protocol3_IterationIDEnd = "&amp;IF(BC90="","NULL",BD90)&amp;
", Protocol4_ID = "&amp;IF(BE90="","NULL",#REF!)&amp;", Protocol4_IterationIDStart = "&amp;IF(BE90="","NULL",BF90)&amp;", Protocol4_IterationIDEnd = "&amp;IF(BG90="","NULL",BH90)&amp;
", Protocol5_ID = "&amp;IF(BI90="","NULL",#REF!)&amp;", Protocol5_IterationIDStart = "&amp;IF(BI90="","NULL",BJ90)&amp;", Protocol5_IterationIDEnd = "&amp;IF(BK90="","NULL",BL90)&amp;
", Protocol6_ID = "&amp;IF(BM90="","NULL",#REF!)&amp;", Protocol6_IterationIDStart = "&amp;IF(BM90="","NULL",BN90)&amp;", Protocol6_IterationIDEnd = "&amp;IF(BO90="","NULL",BP90)&amp;
", Protocol7_ID = "&amp;IF(BQ90="","NULL",#REF!)&amp;", Protocol7_IterationIDStart = "&amp;IF(BQ90="","NULL",BR90)&amp;", Protocol7_IterationIDEnd = "&amp;IF(BS90="","NULL",BT90)&amp;
", Protocol8_ID = "&amp;IF(BU90="","NULL",#REF!)&amp;", Protocol8_IterationIDStart = "&amp;IF(BU90="","NULL",BV90)&amp;", Protocol8_IterationIDEnd = "&amp;IF(BW90="","NULL",BX90)&amp;
", Protocol9_ID = "&amp;IF(BY90="","NULL",#REF!)&amp;", Protocol9_IterationIDStart = "&amp;IF(BY90="","NULL",BZ90)&amp;", Protocol9_IterationIDEnd = "&amp;IF(CA90="","NULL",CB90)&amp;
", Protocol10_ID = "&amp;IF(CC90="","NULL",#REF!)&amp;", Protocol10_IterationIDStart = "&amp;IF(CC90="","NULL",CD90)&amp;", Protocol10_IterationIDEnd = "&amp;IF(CE90="","NULL",CF90)&amp;
", Protocol11_ID = "&amp;IF(CG90="","NULL",#REF!)&amp;", Protocol11_IterationIDStart = "&amp;IF(CG90="","NULL",CH90)&amp;", Protocol11_IterationIDEnd = "&amp;IF(CI90="","NULL",CJ90)&amp;
", Protocol12_ID = "&amp;IF(CK90="","NULL",#REF!)&amp;", Protocol12_IterationIDStart = "&amp;IF(CK90="","NULL",CL90)&amp;", Protocol12_IterationIDEnd = "&amp;IF(CM90="","NULL",CN90)&amp;
", Protocol13_ID = "&amp;IF(CO90="","NULL",#REF!)&amp;", Protocol13_IterationIDStart = "&amp;IF(CO90="","NULL",CP90)&amp;", Protocol13_IterationIDEnd = "&amp;IF(CQ90="","NULL",CR90)&amp;
", Protocol14_ID = "&amp;IF(CS90="","NULL",#REF!)&amp;", Protocol14_IterationIDStart = "&amp;IF(CS90="","NULL",CT90)&amp;", Protocol14_IterationIDEnd = "&amp;IF(CU90="","NULL",CV90)&amp;
", Protocol15_ID = "&amp;IF(CW90="","NULL",#REF!)&amp;", Protocol15_IterationIDStart = "&amp;IF(CW90="","NULL",CX90)&amp;", Protocol15_IterationIDEnd = "&amp;IF(CY90="","NULL",CZ90)&amp;
", Protocol16_ID = "&amp;IF(DA90="","NULL",#REF!)&amp;", Protocol16_IterationIDStart = "&amp;IF(DA90="","NULL",DB90)&amp;", Protocol16_IterationIDEnd = "&amp;IF(DC90="","NULL",DD90))</f>
        <v>#REF!</v>
      </c>
    </row>
    <row r="91" spans="1:110" x14ac:dyDescent="0.4">
      <c r="A91" s="18">
        <v>553</v>
      </c>
      <c r="B91" s="18">
        <v>2</v>
      </c>
      <c r="C91" s="57" t="str">
        <f>"ChampMetricChannelUnitTier1Summary." &amp; G91</f>
        <v>ChampMetricChannelUnitTier1Summary.CountOfChinook</v>
      </c>
      <c r="D91" s="18">
        <v>3</v>
      </c>
      <c r="E91" s="74" t="s">
        <v>1294</v>
      </c>
      <c r="F91" s="74" t="s">
        <v>1283</v>
      </c>
      <c r="G91" s="9" t="s">
        <v>1283</v>
      </c>
      <c r="I91" s="44">
        <v>1</v>
      </c>
      <c r="J91" s="47" t="str">
        <f>IF(I91="","",VLOOKUP(I91,MetricCalcGroups!A:D,3, FALSE))</f>
        <v>Fish Counts</v>
      </c>
      <c r="K91" s="37">
        <v>246</v>
      </c>
      <c r="L91" s="9" t="s">
        <v>78</v>
      </c>
      <c r="M91" s="18">
        <v>2</v>
      </c>
      <c r="N91" s="18" t="s">
        <v>78</v>
      </c>
      <c r="O91" s="18" t="s">
        <v>78</v>
      </c>
      <c r="P91" s="18" t="s">
        <v>78</v>
      </c>
      <c r="Q91" s="18">
        <v>13</v>
      </c>
      <c r="R91" s="75">
        <v>0</v>
      </c>
      <c r="S91" s="75" t="s">
        <v>78</v>
      </c>
      <c r="T91" s="75">
        <v>0</v>
      </c>
      <c r="U91" s="75" t="s">
        <v>78</v>
      </c>
      <c r="V91" s="78" t="s">
        <v>78</v>
      </c>
      <c r="W91" s="75">
        <v>2820</v>
      </c>
      <c r="X91" s="15">
        <v>2014</v>
      </c>
      <c r="Y91" s="16">
        <f>IF(X91&lt;&gt;"",VLOOKUP(X91,ProgramIterations!D:E,2,FALSE),"NULL")</f>
        <v>4</v>
      </c>
      <c r="Z91" s="15"/>
      <c r="AA91" s="16" t="str">
        <f>IF(Z91&lt;&gt;"",VLOOKUP(Z91,ProgramIterations!D:E,2,FALSE),"NULL")</f>
        <v>NULL</v>
      </c>
      <c r="AB91" s="9" t="s">
        <v>78</v>
      </c>
      <c r="AC91" s="9">
        <v>50</v>
      </c>
      <c r="AD91" s="36">
        <v>1</v>
      </c>
      <c r="AE91" s="9">
        <v>1</v>
      </c>
      <c r="AF91" s="9">
        <v>1</v>
      </c>
      <c r="AG91" s="49">
        <v>1</v>
      </c>
      <c r="AH91" s="52">
        <v>0</v>
      </c>
      <c r="AI91" s="17">
        <f t="shared" si="10"/>
        <v>1</v>
      </c>
      <c r="AJ91" s="18">
        <v>0</v>
      </c>
      <c r="AK91" s="17">
        <f t="shared" si="8"/>
        <v>1</v>
      </c>
      <c r="AL91" s="17">
        <f t="shared" si="9"/>
        <v>1</v>
      </c>
      <c r="AM91" s="18">
        <v>0</v>
      </c>
      <c r="AN91" s="18">
        <v>0</v>
      </c>
      <c r="AO91" s="37">
        <v>1</v>
      </c>
      <c r="AP91" s="49"/>
      <c r="AQ91" s="37">
        <v>0</v>
      </c>
      <c r="AR91" s="49">
        <v>0</v>
      </c>
      <c r="AS91" s="23"/>
      <c r="AT91" s="24" t="str">
        <f>IF(AS91="","",VLOOKUP(AS91,ProgramIterations!$D:$E,2,FALSE))</f>
        <v/>
      </c>
      <c r="AU91" s="23"/>
      <c r="AV91" s="24" t="str">
        <f>IF(AU91="","",VLOOKUP(AU91,ProgramIterations!$D:$E,2,FALSE))</f>
        <v/>
      </c>
      <c r="AW91" s="23"/>
      <c r="AX91" s="24" t="str">
        <f>IF(AW91="","",VLOOKUP(AW91,ProgramIterations!$D:$E,2,FALSE))</f>
        <v/>
      </c>
      <c r="AY91" s="23"/>
      <c r="AZ91" s="24" t="str">
        <f>IF(AY91="","",VLOOKUP(AY91,ProgramIterations!$D:$E,2,FALSE))</f>
        <v/>
      </c>
      <c r="BA91" s="23"/>
      <c r="BB91" s="24" t="str">
        <f>IF(BA91="","",VLOOKUP(BA91,ProgramIterations!$D:$E,2,FALSE))</f>
        <v/>
      </c>
      <c r="BC91" s="23"/>
      <c r="BD91" s="24" t="str">
        <f>IF(BC91="","",VLOOKUP(BC91,ProgramIterations!$D:$E,2,FALSE))</f>
        <v/>
      </c>
      <c r="BE91" s="23"/>
      <c r="BF91" s="24" t="str">
        <f>IF(BE91="","",VLOOKUP(BE91,ProgramIterations!$D:$E,2,FALSE))</f>
        <v/>
      </c>
      <c r="BG91" s="23"/>
      <c r="BH91" s="24" t="str">
        <f>IF(BG91="","",VLOOKUP(BG91,ProgramIterations!$D:$E,2,FALSE))</f>
        <v/>
      </c>
      <c r="BI91" s="23"/>
      <c r="BJ91" s="24" t="str">
        <f>IF(BI91="","",VLOOKUP(BI91,ProgramIterations!$D:$E,2,FALSE))</f>
        <v/>
      </c>
      <c r="BK91" s="23"/>
      <c r="BL91" s="24" t="str">
        <f>IF(BK91="","",VLOOKUP(BK91,ProgramIterations!$D:$E,2,FALSE))</f>
        <v/>
      </c>
      <c r="BM91" s="23">
        <v>2014</v>
      </c>
      <c r="BN91" s="24">
        <f>IF(BM91="","",VLOOKUP(BM91,ProgramIterations!$D:$E,2,FALSE))</f>
        <v>4</v>
      </c>
      <c r="BO91" s="23"/>
      <c r="BP91" s="24" t="str">
        <f>IF(BO91="","",VLOOKUP(BO91,ProgramIterations!$D:$E,2,FALSE))</f>
        <v/>
      </c>
      <c r="BQ91" s="23"/>
      <c r="BR91" s="24" t="str">
        <f>IF(BQ91="","",VLOOKUP(BQ91,ProgramIterations!$D:$E,2,FALSE))</f>
        <v/>
      </c>
      <c r="BS91" s="23"/>
      <c r="BT91" s="24" t="str">
        <f>IF(BS91="","",VLOOKUP(BS91,ProgramIterations!$D:$E,2,FALSE))</f>
        <v/>
      </c>
      <c r="BU91" s="23">
        <v>2014</v>
      </c>
      <c r="BV91" s="24">
        <f>IF(BU91="","",VLOOKUP(BU91,ProgramIterations!$D:$E,2,FALSE))</f>
        <v>4</v>
      </c>
      <c r="BW91" s="23"/>
      <c r="BX91" s="24" t="str">
        <f>IF(BW91="","",VLOOKUP(BW91,ProgramIterations!$D:$E,2,FALSE))</f>
        <v/>
      </c>
      <c r="BY91" s="23"/>
      <c r="BZ91" s="24" t="str">
        <f>IF(BY91="","",VLOOKUP(BY91,ProgramIterations!$D:$E,2,FALSE))</f>
        <v/>
      </c>
      <c r="CA91" s="23"/>
      <c r="CB91" s="24" t="str">
        <f>IF(CA91="","",VLOOKUP(CA91,ProgramIterations!$D:$E,2,FALSE))</f>
        <v/>
      </c>
      <c r="CC91" s="23"/>
      <c r="CD91" s="24" t="str">
        <f>IF(CC91="","",VLOOKUP(CC91,ProgramIterations!$D:$E,2,FALSE))</f>
        <v/>
      </c>
      <c r="CE91" s="23"/>
      <c r="CF91" s="24" t="str">
        <f>IF(CE91="","",VLOOKUP(CE91,ProgramIterations!$D:$E,2,FALSE))</f>
        <v/>
      </c>
      <c r="CG91" s="23"/>
      <c r="CH91" s="24" t="str">
        <f>IF(CG91="","",VLOOKUP(CG91,ProgramIterations!$D:$E,2,FALSE))</f>
        <v/>
      </c>
      <c r="CI91" s="23"/>
      <c r="CJ91" s="24" t="str">
        <f>IF(CI91="","",VLOOKUP(CI91,ProgramIterations!$D:$E,2,FALSE))</f>
        <v/>
      </c>
      <c r="CK91" s="23"/>
      <c r="CL91" s="24" t="str">
        <f>IF(CK91="","",VLOOKUP(CK91,ProgramIterations!$D:$E,2,FALSE))</f>
        <v/>
      </c>
      <c r="CM91" s="23"/>
      <c r="CN91" s="24" t="str">
        <f>IF(CM91="","",VLOOKUP(CM91,ProgramIterations!$D:$E,2,FALSE))</f>
        <v/>
      </c>
      <c r="CO91" s="23">
        <v>2014</v>
      </c>
      <c r="CP91" s="24">
        <f>IF(CO91="","",VLOOKUP(CO91,ProgramIterations!$D:$E,2,FALSE))</f>
        <v>4</v>
      </c>
      <c r="CQ91" s="23"/>
      <c r="CR91" s="24" t="str">
        <f>IF(CQ91="","",VLOOKUP(CQ91,ProgramIterations!$D:$E,2,FALSE))</f>
        <v/>
      </c>
      <c r="CS91" s="23">
        <v>2014</v>
      </c>
      <c r="CT91" s="24">
        <f>IF(CS91="","",VLOOKUP(CS91,ProgramIterations!$D:$E,2,FALSE))</f>
        <v>4</v>
      </c>
      <c r="CU91" s="23"/>
      <c r="CV91" s="24" t="str">
        <f>IF(CU91="","",VLOOKUP(CU91,ProgramIterations!$D:$E,2,FALSE))</f>
        <v/>
      </c>
      <c r="CW91" s="23"/>
      <c r="CX91" s="24" t="str">
        <f>IF(CW91="","",VLOOKUP(CW91,ProgramIterations!$D:$E,2,FALSE))</f>
        <v/>
      </c>
      <c r="CY91" s="23"/>
      <c r="CZ91" s="24" t="str">
        <f>IF(CY91="","",VLOOKUP(CY91,ProgramIterations!$D:$E,2,FALSE))</f>
        <v/>
      </c>
      <c r="DA91" s="23"/>
      <c r="DB91" s="24" t="str">
        <f>IF(DA91="","",VLOOKUP(DA91,ProgramIterations!$D:$E,2,FALSE))</f>
        <v/>
      </c>
      <c r="DC91" s="23"/>
      <c r="DD91" s="25" t="str">
        <f>IF(DC91="","",VLOOKUP(DC91,ProgramIterations!$D:$E,2,FALSE))</f>
        <v/>
      </c>
      <c r="DE91" s="64" t="str">
        <f>CONCATENATE("ALTER TABLE dbo.",LEFT(C91,FIND(".",C91)-1)," ADD ",RIGHT(C91,LEN(C91)-FIND(".",C91))," ",VLOOKUP(M91,DataTypes!$A$2:$F$12,6),IF(VLOOKUP(M91,DataTypes!$A$2:$F$12,3)=1,CONCATENATE("(",N91,",",O91,")"),"")," NULL")</f>
        <v>ALTER TABLE dbo.ChampMetricChannelUnitTier1Summary ADD CountOfChinook int NULL</v>
      </c>
      <c r="DF91" s="56" t="e">
        <f>IF(A91 = "","",#REF! &amp; " SELECT MetricCalcTypeID = "&amp;A91&amp;", EngineID = "&amp;B91&amp;", Name='"&amp;C91&amp;"', DisplayGroupID = "&amp;D91&amp;", DisplayName='"&amp;E91&amp;"', DisplayNameShort = '"&amp;F91&amp;"', PropertyName = '"&amp;G91&amp;"', MethodID = "&amp;IF(H91="","NULL",H91)&amp; ", CalcGroupId = "&amp;IF(I91="","NULL",I91)&amp;", CalcGroupListItemID = " &amp;IF(K91="","NULL",K91)&amp;", Description = "&amp;IF(L91&lt;&gt;"NULL","'"&amp;SUBSTITUTE(L91,"'","''")&amp;"'","NULL")&amp;", DataTypeID = "&amp;M91&amp;",Precision = "&amp;N91&amp;", Scale = "&amp;O91&amp;", Length="&amp;P91&amp;", UOMID = "&amp;Q91&amp;", GlossaryTermID = "&amp;V91&amp;", DisplayOrderID = "&amp;W91&amp;", DomainValueListID = "&amp;AB91&amp;", WidthPixels = "&amp;AC91&amp;", IsDisplayable = "&amp;AD91&amp;", ShowGraphForWatershed= "&amp;AE91&amp;",ShowGraphForProgram="&amp;AF91&amp;",ShowGraphForVisit="&amp;AG91&amp;",IsPrivateInformation="&amp;AM91&amp;", IsCalculated="&amp;AN91&amp;",IsInternal="&amp;AO91&amp;", ExpectedValueMin = "&amp;IF(R91&lt;&gt;"",R91,"NULL")&amp;",  ExpectedValueMax = "&amp;IF(S91&lt;&gt;"",S91,"NULL")&amp;",  AcceptedValueMin = "&amp;IF(T91&lt;&gt;"",T91,"NULL")&amp;",   AcceptedValueMax  = "&amp;IF(U91&lt;&gt;"",U91,"NULL")&amp;", GraphAllowX="&amp;AH91&amp;", GraphAllowY="&amp;AI91&amp;", GraphAllowZ="&amp;AJ91&amp;", MapAllowSize="&amp;AK91&amp;", MapAllowColor = "&amp;AL91&amp;", RbtXpath = "&amp;IF(AP91&lt;&gt;"", "'"&amp;AP91&amp;"'", "NULL")&amp;", RbtIsRequired = "&amp;IF(AP91&lt;&gt;"", AQ91, "NULL")&amp;", MRMetric = "&amp;AR91&amp;
", Protocol1_ID = "&amp;IF(AS91="","NULL",#REF!)&amp;", Protocol1_IterationIDStart = "&amp;IF(AS91="","NULL",AT91)&amp;", Protocol1_IterationIDEnd = "&amp;IF(AU91="","NULL",AV91)&amp;
", Protocol2_ID = "&amp;IF(AW91="","NULL",#REF!)&amp;", Protocol2_IterationIDStart = "&amp;IF(AW91="","NULL",AX91)&amp;", Protocol2_IterationIDEnd = "&amp;IF(AY91="","NULL",AZ91)&amp;
", Protocol3_ID = "&amp;IF(BA91="","NULL",#REF!)&amp;", Protocol3_IterationIDStart = "&amp;IF(BA91="","NULL",BB91)&amp;", Protocol3_IterationIDEnd = "&amp;IF(BC91="","NULL",BD91)&amp;
", Protocol4_ID = "&amp;IF(BE91="","NULL",#REF!)&amp;", Protocol4_IterationIDStart = "&amp;IF(BE91="","NULL",BF91)&amp;", Protocol4_IterationIDEnd = "&amp;IF(BG91="","NULL",BH91)&amp;
", Protocol5_ID = "&amp;IF(BI91="","NULL",#REF!)&amp;", Protocol5_IterationIDStart = "&amp;IF(BI91="","NULL",BJ91)&amp;", Protocol5_IterationIDEnd = "&amp;IF(BK91="","NULL",BL91)&amp;
", Protocol6_ID = "&amp;IF(BM91="","NULL",#REF!)&amp;", Protocol6_IterationIDStart = "&amp;IF(BM91="","NULL",BN91)&amp;", Protocol6_IterationIDEnd = "&amp;IF(BO91="","NULL",BP91)&amp;
", Protocol7_ID = "&amp;IF(BQ91="","NULL",#REF!)&amp;", Protocol7_IterationIDStart = "&amp;IF(BQ91="","NULL",BR91)&amp;", Protocol7_IterationIDEnd = "&amp;IF(BS91="","NULL",BT91)&amp;
", Protocol8_ID = "&amp;IF(BU91="","NULL",#REF!)&amp;", Protocol8_IterationIDStart = "&amp;IF(BU91="","NULL",BV91)&amp;", Protocol8_IterationIDEnd = "&amp;IF(BW91="","NULL",BX91)&amp;
", Protocol9_ID = "&amp;IF(BY91="","NULL",#REF!)&amp;", Protocol9_IterationIDStart = "&amp;IF(BY91="","NULL",BZ91)&amp;", Protocol9_IterationIDEnd = "&amp;IF(CA91="","NULL",CB91)&amp;
", Protocol10_ID = "&amp;IF(CC91="","NULL",#REF!)&amp;", Protocol10_IterationIDStart = "&amp;IF(CC91="","NULL",CD91)&amp;", Protocol10_IterationIDEnd = "&amp;IF(CE91="","NULL",CF91)&amp;
", Protocol11_ID = "&amp;IF(CG91="","NULL",#REF!)&amp;", Protocol11_IterationIDStart = "&amp;IF(CG91="","NULL",CH91)&amp;", Protocol11_IterationIDEnd = "&amp;IF(CI91="","NULL",CJ91)&amp;
", Protocol12_ID = "&amp;IF(CK91="","NULL",#REF!)&amp;", Protocol12_IterationIDStart = "&amp;IF(CK91="","NULL",CL91)&amp;", Protocol12_IterationIDEnd = "&amp;IF(CM91="","NULL",CN91)&amp;
", Protocol13_ID = "&amp;IF(CO91="","NULL",#REF!)&amp;", Protocol13_IterationIDStart = "&amp;IF(CO91="","NULL",CP91)&amp;", Protocol13_IterationIDEnd = "&amp;IF(CQ91="","NULL",CR91)&amp;
", Protocol14_ID = "&amp;IF(CS91="","NULL",#REF!)&amp;", Protocol14_IterationIDStart = "&amp;IF(CS91="","NULL",CT91)&amp;", Protocol14_IterationIDEnd = "&amp;IF(CU91="","NULL",CV91)&amp;
", Protocol15_ID = "&amp;IF(CW91="","NULL",#REF!)&amp;", Protocol15_IterationIDStart = "&amp;IF(CW91="","NULL",CX91)&amp;", Protocol15_IterationIDEnd = "&amp;IF(CY91="","NULL",CZ91)&amp;
", Protocol16_ID = "&amp;IF(DA91="","NULL",#REF!)&amp;", Protocol16_IterationIDStart = "&amp;IF(DA91="","NULL",DB91)&amp;", Protocol16_IterationIDEnd = "&amp;IF(DC91="","NULL",DD91))</f>
        <v>#REF!</v>
      </c>
    </row>
    <row r="92" spans="1:110" x14ac:dyDescent="0.4">
      <c r="A92" s="18">
        <v>575</v>
      </c>
      <c r="B92" s="18">
        <v>2</v>
      </c>
      <c r="C92" s="57" t="str">
        <f>"ChampMetricChannelUnitSummary." &amp; G92</f>
        <v>ChampMetricChannelUnitSummary.CountOfChinook</v>
      </c>
      <c r="D92" s="18">
        <v>2</v>
      </c>
      <c r="E92" s="74" t="s">
        <v>1294</v>
      </c>
      <c r="F92" s="74" t="s">
        <v>1283</v>
      </c>
      <c r="G92" s="9" t="s">
        <v>1283</v>
      </c>
      <c r="I92" s="44">
        <v>1</v>
      </c>
      <c r="J92" s="47" t="str">
        <f>IF(I92="","",VLOOKUP(I92,MetricCalcGroups!A:D,3, FALSE))</f>
        <v>Fish Counts</v>
      </c>
      <c r="K92" s="37">
        <v>246</v>
      </c>
      <c r="L92" s="9" t="s">
        <v>78</v>
      </c>
      <c r="M92" s="18">
        <v>2</v>
      </c>
      <c r="N92" s="18" t="s">
        <v>78</v>
      </c>
      <c r="O92" s="18" t="s">
        <v>78</v>
      </c>
      <c r="P92" s="18" t="s">
        <v>78</v>
      </c>
      <c r="Q92" s="18">
        <v>13</v>
      </c>
      <c r="R92" s="53">
        <v>0</v>
      </c>
      <c r="S92" s="53" t="s">
        <v>78</v>
      </c>
      <c r="T92" s="18">
        <v>0</v>
      </c>
      <c r="U92" s="18" t="s">
        <v>78</v>
      </c>
      <c r="V92" s="78" t="s">
        <v>78</v>
      </c>
      <c r="W92" s="53">
        <v>3040</v>
      </c>
      <c r="X92" s="15">
        <v>2014</v>
      </c>
      <c r="Y92" s="16">
        <f>IF(X92&lt;&gt;"",VLOOKUP(X92,ProgramIterations!D:E,2,FALSE),"NULL")</f>
        <v>4</v>
      </c>
      <c r="Z92" s="15"/>
      <c r="AA92" s="16" t="str">
        <f>IF(Z92&lt;&gt;"",VLOOKUP(Z92,ProgramIterations!D:E,2,FALSE),"NULL")</f>
        <v>NULL</v>
      </c>
      <c r="AB92" s="9" t="s">
        <v>78</v>
      </c>
      <c r="AC92" s="9">
        <v>50</v>
      </c>
      <c r="AD92" s="36">
        <v>1</v>
      </c>
      <c r="AE92" s="9">
        <v>1</v>
      </c>
      <c r="AF92" s="9">
        <v>1</v>
      </c>
      <c r="AG92" s="49">
        <v>1</v>
      </c>
      <c r="AH92" s="17">
        <v>0</v>
      </c>
      <c r="AI92" s="17">
        <f t="shared" si="10"/>
        <v>1</v>
      </c>
      <c r="AJ92" s="18">
        <v>0</v>
      </c>
      <c r="AK92" s="17">
        <f t="shared" si="8"/>
        <v>1</v>
      </c>
      <c r="AL92" s="17">
        <f t="shared" si="9"/>
        <v>1</v>
      </c>
      <c r="AM92" s="18">
        <v>0</v>
      </c>
      <c r="AN92" s="18">
        <v>0</v>
      </c>
      <c r="AO92" s="37">
        <v>1</v>
      </c>
      <c r="AP92" s="49"/>
      <c r="AQ92" s="49">
        <v>0</v>
      </c>
      <c r="AR92" s="49">
        <v>0</v>
      </c>
      <c r="AS92" s="23"/>
      <c r="AT92" s="24" t="str">
        <f>IF(AS92="","",VLOOKUP(AS92,ProgramIterations!$D:$E,2,FALSE))</f>
        <v/>
      </c>
      <c r="AU92" s="23"/>
      <c r="AV92" s="24" t="str">
        <f>IF(AU92="","",VLOOKUP(AU92,ProgramIterations!$D:$E,2,FALSE))</f>
        <v/>
      </c>
      <c r="AW92" s="23"/>
      <c r="AX92" s="24" t="str">
        <f>IF(AW92="","",VLOOKUP(AW92,ProgramIterations!$D:$E,2,FALSE))</f>
        <v/>
      </c>
      <c r="AY92" s="23"/>
      <c r="AZ92" s="24" t="str">
        <f>IF(AY92="","",VLOOKUP(AY92,ProgramIterations!$D:$E,2,FALSE))</f>
        <v/>
      </c>
      <c r="BA92" s="23"/>
      <c r="BB92" s="24" t="str">
        <f>IF(BA92="","",VLOOKUP(BA92,ProgramIterations!$D:$E,2,FALSE))</f>
        <v/>
      </c>
      <c r="BC92" s="23"/>
      <c r="BD92" s="24" t="str">
        <f>IF(BC92="","",VLOOKUP(BC92,ProgramIterations!$D:$E,2,FALSE))</f>
        <v/>
      </c>
      <c r="BE92" s="23"/>
      <c r="BF92" s="24" t="str">
        <f>IF(BE92="","",VLOOKUP(BE92,ProgramIterations!$D:$E,2,FALSE))</f>
        <v/>
      </c>
      <c r="BG92" s="23"/>
      <c r="BH92" s="24" t="str">
        <f>IF(BG92="","",VLOOKUP(BG92,ProgramIterations!$D:$E,2,FALSE))</f>
        <v/>
      </c>
      <c r="BI92" s="23"/>
      <c r="BJ92" s="24" t="str">
        <f>IF(BI92="","",VLOOKUP(BI92,ProgramIterations!$D:$E,2,FALSE))</f>
        <v/>
      </c>
      <c r="BK92" s="23"/>
      <c r="BL92" s="24" t="str">
        <f>IF(BK92="","",VLOOKUP(BK92,ProgramIterations!$D:$E,2,FALSE))</f>
        <v/>
      </c>
      <c r="BM92" s="23">
        <v>2014</v>
      </c>
      <c r="BN92" s="24">
        <f>IF(BM92="","",VLOOKUP(BM92,ProgramIterations!$D:$E,2,FALSE))</f>
        <v>4</v>
      </c>
      <c r="BO92" s="23"/>
      <c r="BP92" s="24" t="str">
        <f>IF(BO92="","",VLOOKUP(BO92,ProgramIterations!$D:$E,2,FALSE))</f>
        <v/>
      </c>
      <c r="BQ92" s="23"/>
      <c r="BR92" s="24" t="str">
        <f>IF(BQ92="","",VLOOKUP(BQ92,ProgramIterations!$D:$E,2,FALSE))</f>
        <v/>
      </c>
      <c r="BS92" s="23"/>
      <c r="BT92" s="24" t="str">
        <f>IF(BS92="","",VLOOKUP(BS92,ProgramIterations!$D:$E,2,FALSE))</f>
        <v/>
      </c>
      <c r="BU92" s="23">
        <v>2014</v>
      </c>
      <c r="BV92" s="24">
        <f>IF(BU92="","",VLOOKUP(BU92,ProgramIterations!$D:$E,2,FALSE))</f>
        <v>4</v>
      </c>
      <c r="BW92" s="23"/>
      <c r="BX92" s="24" t="str">
        <f>IF(BW92="","",VLOOKUP(BW92,ProgramIterations!$D:$E,2,FALSE))</f>
        <v/>
      </c>
      <c r="BY92" s="23"/>
      <c r="BZ92" s="24" t="str">
        <f>IF(BY92="","",VLOOKUP(BY92,ProgramIterations!$D:$E,2,FALSE))</f>
        <v/>
      </c>
      <c r="CA92" s="23"/>
      <c r="CB92" s="24" t="str">
        <f>IF(CA92="","",VLOOKUP(CA92,ProgramIterations!$D:$E,2,FALSE))</f>
        <v/>
      </c>
      <c r="CC92" s="23"/>
      <c r="CD92" s="24" t="str">
        <f>IF(CC92="","",VLOOKUP(CC92,ProgramIterations!$D:$E,2,FALSE))</f>
        <v/>
      </c>
      <c r="CE92" s="23"/>
      <c r="CF92" s="24" t="str">
        <f>IF(CE92="","",VLOOKUP(CE92,ProgramIterations!$D:$E,2,FALSE))</f>
        <v/>
      </c>
      <c r="CG92" s="23"/>
      <c r="CH92" s="24" t="str">
        <f>IF(CG92="","",VLOOKUP(CG92,ProgramIterations!$D:$E,2,FALSE))</f>
        <v/>
      </c>
      <c r="CI92" s="23"/>
      <c r="CJ92" s="24" t="str">
        <f>IF(CI92="","",VLOOKUP(CI92,ProgramIterations!$D:$E,2,FALSE))</f>
        <v/>
      </c>
      <c r="CK92" s="23"/>
      <c r="CL92" s="24" t="str">
        <f>IF(CK92="","",VLOOKUP(CK92,ProgramIterations!$D:$E,2,FALSE))</f>
        <v/>
      </c>
      <c r="CM92" s="23"/>
      <c r="CN92" s="24" t="str">
        <f>IF(CM92="","",VLOOKUP(CM92,ProgramIterations!$D:$E,2,FALSE))</f>
        <v/>
      </c>
      <c r="CO92" s="23">
        <v>2014</v>
      </c>
      <c r="CP92" s="24">
        <f>IF(CO92="","",VLOOKUP(CO92,ProgramIterations!$D:$E,2,FALSE))</f>
        <v>4</v>
      </c>
      <c r="CQ92" s="23"/>
      <c r="CR92" s="24" t="str">
        <f>IF(CQ92="","",VLOOKUP(CQ92,ProgramIterations!$D:$E,2,FALSE))</f>
        <v/>
      </c>
      <c r="CS92" s="23">
        <v>2014</v>
      </c>
      <c r="CT92" s="24">
        <f>IF(CS92="","",VLOOKUP(CS92,ProgramIterations!$D:$E,2,FALSE))</f>
        <v>4</v>
      </c>
      <c r="CU92" s="23"/>
      <c r="CV92" s="24" t="str">
        <f>IF(CU92="","",VLOOKUP(CU92,ProgramIterations!$D:$E,2,FALSE))</f>
        <v/>
      </c>
      <c r="CW92" s="23"/>
      <c r="CX92" s="24" t="str">
        <f>IF(CW92="","",VLOOKUP(CW92,ProgramIterations!$D:$E,2,FALSE))</f>
        <v/>
      </c>
      <c r="CY92" s="23"/>
      <c r="CZ92" s="24" t="str">
        <f>IF(CY92="","",VLOOKUP(CY92,ProgramIterations!$D:$E,2,FALSE))</f>
        <v/>
      </c>
      <c r="DA92" s="23"/>
      <c r="DB92" s="24" t="str">
        <f>IF(DA92="","",VLOOKUP(DA92,ProgramIterations!$D:$E,2,FALSE))</f>
        <v/>
      </c>
      <c r="DC92" s="23"/>
      <c r="DD92" s="25" t="str">
        <f>IF(DC92="","",VLOOKUP(DC92,ProgramIterations!$D:$E,2,FALSE))</f>
        <v/>
      </c>
      <c r="DE92" s="64" t="str">
        <f>CONCATENATE("ALTER TABLE dbo.",LEFT(C92,FIND(".",C92)-1)," ADD ",RIGHT(C92,LEN(C92)-FIND(".",C92))," ",VLOOKUP(M92,DataTypes!$A$2:$F$12,6),IF(VLOOKUP(M92,DataTypes!$A$2:$F$12,3)=1,CONCATENATE("(",N92,",",O92,")"),"")," NULL")</f>
        <v>ALTER TABLE dbo.ChampMetricChannelUnitSummary ADD CountOfChinook int NULL</v>
      </c>
      <c r="DF92" s="56" t="e">
        <f>IF(A92 = "","",#REF! &amp; " SELECT MetricCalcTypeID = "&amp;A92&amp;", EngineID = "&amp;B92&amp;", Name='"&amp;C92&amp;"', DisplayGroupID = "&amp;D92&amp;", DisplayName='"&amp;E92&amp;"', DisplayNameShort = '"&amp;F92&amp;"', PropertyName = '"&amp;G92&amp;"', MethodID = "&amp;IF(H92="","NULL",H92)&amp; ", CalcGroupId = "&amp;IF(I92="","NULL",I92)&amp;", CalcGroupListItemID = " &amp;IF(K92="","NULL",K92)&amp;", Description = "&amp;IF(L92&lt;&gt;"NULL","'"&amp;SUBSTITUTE(L92,"'","''")&amp;"'","NULL")&amp;", DataTypeID = "&amp;M92&amp;",Precision = "&amp;N92&amp;", Scale = "&amp;O92&amp;", Length="&amp;P92&amp;", UOMID = "&amp;Q92&amp;", GlossaryTermID = "&amp;V92&amp;", DisplayOrderID = "&amp;W92&amp;", DomainValueListID = "&amp;AB92&amp;", WidthPixels = "&amp;AC92&amp;", IsDisplayable = "&amp;AD92&amp;", ShowGraphForWatershed= "&amp;AE92&amp;",ShowGraphForProgram="&amp;AF92&amp;",ShowGraphForVisit="&amp;AG92&amp;",IsPrivateInformation="&amp;AM92&amp;", IsCalculated="&amp;AN92&amp;",IsInternal="&amp;AO92&amp;", ExpectedValueMin = "&amp;IF(R92&lt;&gt;"",R92,"NULL")&amp;",  ExpectedValueMax = "&amp;IF(S92&lt;&gt;"",S92,"NULL")&amp;",  AcceptedValueMin = "&amp;IF(T92&lt;&gt;"",T92,"NULL")&amp;",   AcceptedValueMax  = "&amp;IF(U92&lt;&gt;"",U92,"NULL")&amp;", GraphAllowX="&amp;AH92&amp;", GraphAllowY="&amp;AI92&amp;", GraphAllowZ="&amp;AJ92&amp;", MapAllowSize="&amp;AK92&amp;", MapAllowColor = "&amp;AL92&amp;", RbtXpath = "&amp;IF(AP92&lt;&gt;"", "'"&amp;AP92&amp;"'", "NULL")&amp;", RbtIsRequired = "&amp;IF(AP92&lt;&gt;"", AQ92, "NULL")&amp;", MRMetric = "&amp;AR92&amp;
", Protocol1_ID = "&amp;IF(AS92="","NULL",#REF!)&amp;", Protocol1_IterationIDStart = "&amp;IF(AS92="","NULL",AT92)&amp;", Protocol1_IterationIDEnd = "&amp;IF(AU92="","NULL",AV92)&amp;
", Protocol2_ID = "&amp;IF(AW92="","NULL",#REF!)&amp;", Protocol2_IterationIDStart = "&amp;IF(AW92="","NULL",AX92)&amp;", Protocol2_IterationIDEnd = "&amp;IF(AY92="","NULL",AZ92)&amp;
", Protocol3_ID = "&amp;IF(BA92="","NULL",#REF!)&amp;", Protocol3_IterationIDStart = "&amp;IF(BA92="","NULL",BB92)&amp;", Protocol3_IterationIDEnd = "&amp;IF(BC92="","NULL",BD92)&amp;
", Protocol4_ID = "&amp;IF(BE92="","NULL",#REF!)&amp;", Protocol4_IterationIDStart = "&amp;IF(BE92="","NULL",BF92)&amp;", Protocol4_IterationIDEnd = "&amp;IF(BG92="","NULL",BH92)&amp;
", Protocol5_ID = "&amp;IF(BI92="","NULL",#REF!)&amp;", Protocol5_IterationIDStart = "&amp;IF(BI92="","NULL",BJ92)&amp;", Protocol5_IterationIDEnd = "&amp;IF(BK92="","NULL",BL92)&amp;
", Protocol6_ID = "&amp;IF(BM92="","NULL",#REF!)&amp;", Protocol6_IterationIDStart = "&amp;IF(BM92="","NULL",BN92)&amp;", Protocol6_IterationIDEnd = "&amp;IF(BO92="","NULL",BP92)&amp;
", Protocol7_ID = "&amp;IF(BQ92="","NULL",#REF!)&amp;", Protocol7_IterationIDStart = "&amp;IF(BQ92="","NULL",BR92)&amp;", Protocol7_IterationIDEnd = "&amp;IF(BS92="","NULL",BT92)&amp;
", Protocol8_ID = "&amp;IF(BU92="","NULL",#REF!)&amp;", Protocol8_IterationIDStart = "&amp;IF(BU92="","NULL",BV92)&amp;", Protocol8_IterationIDEnd = "&amp;IF(BW92="","NULL",BX92)&amp;
", Protocol9_ID = "&amp;IF(BY92="","NULL",#REF!)&amp;", Protocol9_IterationIDStart = "&amp;IF(BY92="","NULL",BZ92)&amp;", Protocol9_IterationIDEnd = "&amp;IF(CA92="","NULL",CB92)&amp;
", Protocol10_ID = "&amp;IF(CC92="","NULL",#REF!)&amp;", Protocol10_IterationIDStart = "&amp;IF(CC92="","NULL",CD92)&amp;", Protocol10_IterationIDEnd = "&amp;IF(CE92="","NULL",CF92)&amp;
", Protocol11_ID = "&amp;IF(CG92="","NULL",#REF!)&amp;", Protocol11_IterationIDStart = "&amp;IF(CG92="","NULL",CH92)&amp;", Protocol11_IterationIDEnd = "&amp;IF(CI92="","NULL",CJ92)&amp;
", Protocol12_ID = "&amp;IF(CK92="","NULL",#REF!)&amp;", Protocol12_IterationIDStart = "&amp;IF(CK92="","NULL",CL92)&amp;", Protocol12_IterationIDEnd = "&amp;IF(CM92="","NULL",CN92)&amp;
", Protocol13_ID = "&amp;IF(CO92="","NULL",#REF!)&amp;", Protocol13_IterationIDStart = "&amp;IF(CO92="","NULL",CP92)&amp;", Protocol13_IterationIDEnd = "&amp;IF(CQ92="","NULL",CR92)&amp;
", Protocol14_ID = "&amp;IF(CS92="","NULL",#REF!)&amp;", Protocol14_IterationIDStart = "&amp;IF(CS92="","NULL",CT92)&amp;", Protocol14_IterationIDEnd = "&amp;IF(CU92="","NULL",CV92)&amp;
", Protocol15_ID = "&amp;IF(CW92="","NULL",#REF!)&amp;", Protocol15_IterationIDStart = "&amp;IF(CW92="","NULL",CX92)&amp;", Protocol15_IterationIDEnd = "&amp;IF(CY92="","NULL",CZ92)&amp;
", Protocol16_ID = "&amp;IF(DA92="","NULL",#REF!)&amp;", Protocol16_IterationIDStart = "&amp;IF(DA92="","NULL",DB92)&amp;", Protocol16_IterationIDEnd = "&amp;IF(DC92="","NULL",DD92))</f>
        <v>#REF!</v>
      </c>
    </row>
    <row r="93" spans="1:110" x14ac:dyDescent="0.4">
      <c r="A93" s="18">
        <v>597</v>
      </c>
      <c r="B93" s="18">
        <v>2</v>
      </c>
      <c r="C93" s="57" t="str">
        <f>"MetricStructureType." &amp; G93</f>
        <v>MetricStructureType.CountOfChinook</v>
      </c>
      <c r="D93" s="18">
        <v>7</v>
      </c>
      <c r="E93" s="74" t="s">
        <v>1294</v>
      </c>
      <c r="F93" s="74" t="s">
        <v>1283</v>
      </c>
      <c r="G93" s="9" t="s">
        <v>1283</v>
      </c>
      <c r="I93" s="44">
        <v>1</v>
      </c>
      <c r="J93" s="47" t="str">
        <f>IF(I93="","",VLOOKUP(I93,MetricCalcGroups!A:D,3, FALSE))</f>
        <v>Fish Counts</v>
      </c>
      <c r="K93" s="37">
        <v>246</v>
      </c>
      <c r="L93" s="9" t="s">
        <v>78</v>
      </c>
      <c r="M93" s="18">
        <v>2</v>
      </c>
      <c r="N93" s="75" t="s">
        <v>78</v>
      </c>
      <c r="O93" s="18" t="s">
        <v>78</v>
      </c>
      <c r="P93" s="18" t="s">
        <v>78</v>
      </c>
      <c r="Q93" s="18">
        <v>13</v>
      </c>
      <c r="R93" s="38">
        <v>0</v>
      </c>
      <c r="S93" s="18" t="s">
        <v>78</v>
      </c>
      <c r="T93" s="18">
        <v>0</v>
      </c>
      <c r="U93" s="18" t="s">
        <v>78</v>
      </c>
      <c r="V93" s="78" t="s">
        <v>78</v>
      </c>
      <c r="W93" s="53">
        <v>20</v>
      </c>
      <c r="X93" s="15">
        <v>2014</v>
      </c>
      <c r="Y93" s="16">
        <f>IF(X93&lt;&gt;"",VLOOKUP(X93,ProgramIterations!D:E,2,FALSE),"NULL")</f>
        <v>4</v>
      </c>
      <c r="Z93" s="15"/>
      <c r="AA93" s="16" t="str">
        <f>IF(Z93&lt;&gt;"",VLOOKUP(Z93,ProgramIterations!D:E,2,FALSE),"NULL")</f>
        <v>NULL</v>
      </c>
      <c r="AB93" s="9" t="s">
        <v>78</v>
      </c>
      <c r="AC93" s="9">
        <v>50</v>
      </c>
      <c r="AD93" s="36">
        <v>1</v>
      </c>
      <c r="AE93" s="9">
        <v>1</v>
      </c>
      <c r="AF93" s="9">
        <v>1</v>
      </c>
      <c r="AG93" s="49">
        <v>1</v>
      </c>
      <c r="AH93" s="17">
        <v>0</v>
      </c>
      <c r="AI93" s="17">
        <f t="shared" si="10"/>
        <v>1</v>
      </c>
      <c r="AJ93" s="18">
        <v>0</v>
      </c>
      <c r="AK93" s="17">
        <f t="shared" si="8"/>
        <v>1</v>
      </c>
      <c r="AL93" s="17">
        <f t="shared" si="9"/>
        <v>1</v>
      </c>
      <c r="AM93" s="18">
        <v>0</v>
      </c>
      <c r="AN93" s="18">
        <v>0</v>
      </c>
      <c r="AO93" s="37">
        <v>1</v>
      </c>
      <c r="AP93" s="74"/>
      <c r="AQ93" s="49">
        <v>0</v>
      </c>
      <c r="AR93" s="49">
        <v>0</v>
      </c>
      <c r="AS93" s="23"/>
      <c r="AT93" s="24" t="str">
        <f>IF(AS93="","",VLOOKUP(AS93,ProgramIterations!$D:$E,2,FALSE))</f>
        <v/>
      </c>
      <c r="AU93" s="23"/>
      <c r="AV93" s="24" t="str">
        <f>IF(AU93="","",VLOOKUP(AU93,ProgramIterations!$D:$E,2,FALSE))</f>
        <v/>
      </c>
      <c r="AW93" s="23"/>
      <c r="AX93" s="24" t="str">
        <f>IF(AW93="","",VLOOKUP(AW93,ProgramIterations!$D:$E,2,FALSE))</f>
        <v/>
      </c>
      <c r="AY93" s="23"/>
      <c r="AZ93" s="24" t="str">
        <f>IF(AY93="","",VLOOKUP(AY93,ProgramIterations!$D:$E,2,FALSE))</f>
        <v/>
      </c>
      <c r="BA93" s="23"/>
      <c r="BB93" s="24" t="str">
        <f>IF(BA93="","",VLOOKUP(BA93,ProgramIterations!$D:$E,2,FALSE))</f>
        <v/>
      </c>
      <c r="BC93" s="23"/>
      <c r="BD93" s="24" t="str">
        <f>IF(BC93="","",VLOOKUP(BC93,ProgramIterations!$D:$E,2,FALSE))</f>
        <v/>
      </c>
      <c r="BE93" s="23">
        <v>2014</v>
      </c>
      <c r="BF93" s="24">
        <f>IF(BE93="","",VLOOKUP(BE93,ProgramIterations!$D:$E,2,FALSE))</f>
        <v>4</v>
      </c>
      <c r="BG93" s="23"/>
      <c r="BH93" s="24" t="str">
        <f>IF(BG93="","",VLOOKUP(BG93,ProgramIterations!$D:$E,2,FALSE))</f>
        <v/>
      </c>
      <c r="BI93" s="23">
        <v>2014</v>
      </c>
      <c r="BJ93" s="24">
        <f>IF(BI93="","",VLOOKUP(BI93,ProgramIterations!$D:$E,2,FALSE))</f>
        <v>4</v>
      </c>
      <c r="BK93" s="23"/>
      <c r="BL93" s="24" t="str">
        <f>IF(BK93="","",VLOOKUP(BK93,ProgramIterations!$D:$E,2,FALSE))</f>
        <v/>
      </c>
      <c r="BM93" s="23">
        <v>2014</v>
      </c>
      <c r="BN93" s="24">
        <f>IF(BM93="","",VLOOKUP(BM93,ProgramIterations!$D:$E,2,FALSE))</f>
        <v>4</v>
      </c>
      <c r="BO93" s="23"/>
      <c r="BP93" s="24" t="str">
        <f>IF(BO93="","",VLOOKUP(BO93,ProgramIterations!$D:$E,2,FALSE))</f>
        <v/>
      </c>
      <c r="BQ93" s="23"/>
      <c r="BR93" s="24" t="str">
        <f>IF(BQ93="","",VLOOKUP(BQ93,ProgramIterations!$D:$E,2,FALSE))</f>
        <v/>
      </c>
      <c r="BS93" s="23"/>
      <c r="BT93" s="24" t="str">
        <f>IF(BS93="","",VLOOKUP(BS93,ProgramIterations!$D:$E,2,FALSE))</f>
        <v/>
      </c>
      <c r="BU93" s="23">
        <v>2014</v>
      </c>
      <c r="BV93" s="24">
        <f>IF(BU93="","",VLOOKUP(BU93,ProgramIterations!$D:$E,2,FALSE))</f>
        <v>4</v>
      </c>
      <c r="BW93" s="23"/>
      <c r="BX93" s="24" t="str">
        <f>IF(BW93="","",VLOOKUP(BW93,ProgramIterations!$D:$E,2,FALSE))</f>
        <v/>
      </c>
      <c r="BY93" s="23"/>
      <c r="BZ93" s="24" t="str">
        <f>IF(BY93="","",VLOOKUP(BY93,ProgramIterations!$D:$E,2,FALSE))</f>
        <v/>
      </c>
      <c r="CA93" s="23"/>
      <c r="CB93" s="24" t="str">
        <f>IF(CA93="","",VLOOKUP(CA93,ProgramIterations!$D:$E,2,FALSE))</f>
        <v/>
      </c>
      <c r="CC93" s="23">
        <v>2014</v>
      </c>
      <c r="CD93" s="24">
        <f>IF(CC93="","",VLOOKUP(CC93,ProgramIterations!$D:$E,2,FALSE))</f>
        <v>4</v>
      </c>
      <c r="CE93" s="23"/>
      <c r="CF93" s="24" t="str">
        <f>IF(CE93="","",VLOOKUP(CE93,ProgramIterations!$D:$E,2,FALSE))</f>
        <v/>
      </c>
      <c r="CG93" s="23">
        <v>2014</v>
      </c>
      <c r="CH93" s="24">
        <f>IF(CG93="","",VLOOKUP(CG93,ProgramIterations!$D:$E,2,FALSE))</f>
        <v>4</v>
      </c>
      <c r="CI93" s="23"/>
      <c r="CJ93" s="24" t="str">
        <f>IF(CI93="","",VLOOKUP(CI93,ProgramIterations!$D:$E,2,FALSE))</f>
        <v/>
      </c>
      <c r="CK93" s="23"/>
      <c r="CL93" s="24" t="str">
        <f>IF(CK93="","",VLOOKUP(CK93,ProgramIterations!$D:$E,2,FALSE))</f>
        <v/>
      </c>
      <c r="CM93" s="23"/>
      <c r="CN93" s="24" t="str">
        <f>IF(CM93="","",VLOOKUP(CM93,ProgramIterations!$D:$E,2,FALSE))</f>
        <v/>
      </c>
      <c r="CO93" s="23">
        <v>2014</v>
      </c>
      <c r="CP93" s="24">
        <f>IF(CO93="","",VLOOKUP(CO93,ProgramIterations!$D:$E,2,FALSE))</f>
        <v>4</v>
      </c>
      <c r="CQ93" s="23"/>
      <c r="CR93" s="24" t="str">
        <f>IF(CQ93="","",VLOOKUP(CQ93,ProgramIterations!$D:$E,2,FALSE))</f>
        <v/>
      </c>
      <c r="CS93" s="23">
        <v>2014</v>
      </c>
      <c r="CT93" s="24">
        <f>IF(CS93="","",VLOOKUP(CS93,ProgramIterations!$D:$E,2,FALSE))</f>
        <v>4</v>
      </c>
      <c r="CU93" s="23"/>
      <c r="CV93" s="24" t="str">
        <f>IF(CU93="","",VLOOKUP(CU93,ProgramIterations!$D:$E,2,FALSE))</f>
        <v/>
      </c>
      <c r="CW93" s="23"/>
      <c r="CX93" s="24" t="str">
        <f>IF(CW93="","",VLOOKUP(CW93,ProgramIterations!$D:$E,2,FALSE))</f>
        <v/>
      </c>
      <c r="CY93" s="23"/>
      <c r="CZ93" s="24" t="str">
        <f>IF(CY93="","",VLOOKUP(CY93,ProgramIterations!$D:$E,2,FALSE))</f>
        <v/>
      </c>
      <c r="DA93" s="23"/>
      <c r="DB93" s="24" t="str">
        <f>IF(DA93="","",VLOOKUP(DA93,ProgramIterations!$D:$E,2,FALSE))</f>
        <v/>
      </c>
      <c r="DC93" s="23"/>
      <c r="DD93" s="25" t="str">
        <f>IF(DC93="","",VLOOKUP(DC93,ProgramIterations!$D:$E,2,FALSE))</f>
        <v/>
      </c>
      <c r="DE93" s="64" t="str">
        <f>CONCATENATE("ALTER TABLE dbo.",LEFT(C93,FIND(".",C93)-1)," ADD ",RIGHT(C93,LEN(C93)-FIND(".",C93))," ",VLOOKUP(M93,DataTypes!$A$2:$F$12,6),IF(VLOOKUP(M93,DataTypes!$A$2:$F$12,3)=1,CONCATENATE("(",N93,",",O93,")"),"")," NULL")</f>
        <v>ALTER TABLE dbo.MetricStructureType ADD CountOfChinook int NULL</v>
      </c>
      <c r="DF93" s="56" t="e">
        <f>IF(A93 = "","",#REF! &amp; " SELECT MetricCalcTypeID = "&amp;A93&amp;", EngineID = "&amp;B93&amp;", Name='"&amp;C93&amp;"', DisplayGroupID = "&amp;D93&amp;", DisplayName='"&amp;E93&amp;"', DisplayNameShort = '"&amp;F93&amp;"', PropertyName = '"&amp;G93&amp;"', MethodID = "&amp;IF(H93="","NULL",H93)&amp; ", CalcGroupId = "&amp;IF(I93="","NULL",I93)&amp;", CalcGroupListItemID = " &amp;IF(K93="","NULL",K93)&amp;", Description = "&amp;IF(L93&lt;&gt;"NULL","'"&amp;SUBSTITUTE(L93,"'","''")&amp;"'","NULL")&amp;", DataTypeID = "&amp;M93&amp;",Precision = "&amp;N93&amp;", Scale = "&amp;O93&amp;", Length="&amp;P93&amp;", UOMID = "&amp;Q93&amp;", GlossaryTermID = "&amp;V93&amp;", DisplayOrderID = "&amp;W93&amp;", DomainValueListID = "&amp;AB93&amp;", WidthPixels = "&amp;AC93&amp;", IsDisplayable = "&amp;AD93&amp;", ShowGraphForWatershed= "&amp;AE93&amp;",ShowGraphForProgram="&amp;AF93&amp;",ShowGraphForVisit="&amp;AG93&amp;",IsPrivateInformation="&amp;AM93&amp;", IsCalculated="&amp;AN93&amp;",IsInternal="&amp;AO93&amp;", ExpectedValueMin = "&amp;IF(R93&lt;&gt;"",R93,"NULL")&amp;",  ExpectedValueMax = "&amp;IF(S93&lt;&gt;"",S93,"NULL")&amp;",  AcceptedValueMin = "&amp;IF(T93&lt;&gt;"",T93,"NULL")&amp;",   AcceptedValueMax  = "&amp;IF(U93&lt;&gt;"",U93,"NULL")&amp;", GraphAllowX="&amp;AH93&amp;", GraphAllowY="&amp;AI93&amp;", GraphAllowZ="&amp;AJ93&amp;", MapAllowSize="&amp;AK93&amp;", MapAllowColor = "&amp;AL93&amp;", RbtXpath = "&amp;IF(AP93&lt;&gt;"", "'"&amp;AP93&amp;"'", "NULL")&amp;", RbtIsRequired = "&amp;IF(AP93&lt;&gt;"", AQ93, "NULL")&amp;", MRMetric = "&amp;AR93&amp;
", Protocol1_ID = "&amp;IF(AS93="","NULL",#REF!)&amp;", Protocol1_IterationIDStart = "&amp;IF(AS93="","NULL",AT93)&amp;", Protocol1_IterationIDEnd = "&amp;IF(AU93="","NULL",AV93)&amp;
", Protocol2_ID = "&amp;IF(AW93="","NULL",#REF!)&amp;", Protocol2_IterationIDStart = "&amp;IF(AW93="","NULL",AX93)&amp;", Protocol2_IterationIDEnd = "&amp;IF(AY93="","NULL",AZ93)&amp;
", Protocol3_ID = "&amp;IF(BA93="","NULL",#REF!)&amp;", Protocol3_IterationIDStart = "&amp;IF(BA93="","NULL",BB93)&amp;", Protocol3_IterationIDEnd = "&amp;IF(BC93="","NULL",BD93)&amp;
", Protocol4_ID = "&amp;IF(BE93="","NULL",#REF!)&amp;", Protocol4_IterationIDStart = "&amp;IF(BE93="","NULL",BF93)&amp;", Protocol4_IterationIDEnd = "&amp;IF(BG93="","NULL",BH93)&amp;
", Protocol5_ID = "&amp;IF(BI93="","NULL",#REF!)&amp;", Protocol5_IterationIDStart = "&amp;IF(BI93="","NULL",BJ93)&amp;", Protocol5_IterationIDEnd = "&amp;IF(BK93="","NULL",BL93)&amp;
", Protocol6_ID = "&amp;IF(BM93="","NULL",#REF!)&amp;", Protocol6_IterationIDStart = "&amp;IF(BM93="","NULL",BN93)&amp;", Protocol6_IterationIDEnd = "&amp;IF(BO93="","NULL",BP93)&amp;
", Protocol7_ID = "&amp;IF(BQ93="","NULL",#REF!)&amp;", Protocol7_IterationIDStart = "&amp;IF(BQ93="","NULL",BR93)&amp;", Protocol7_IterationIDEnd = "&amp;IF(BS93="","NULL",BT93)&amp;
", Protocol8_ID = "&amp;IF(BU93="","NULL",#REF!)&amp;", Protocol8_IterationIDStart = "&amp;IF(BU93="","NULL",BV93)&amp;", Protocol8_IterationIDEnd = "&amp;IF(BW93="","NULL",BX93)&amp;
", Protocol9_ID = "&amp;IF(BY93="","NULL",#REF!)&amp;", Protocol9_IterationIDStart = "&amp;IF(BY93="","NULL",BZ93)&amp;", Protocol9_IterationIDEnd = "&amp;IF(CA93="","NULL",CB93)&amp;
", Protocol10_ID = "&amp;IF(CC93="","NULL",#REF!)&amp;", Protocol10_IterationIDStart = "&amp;IF(CC93="","NULL",CD93)&amp;", Protocol10_IterationIDEnd = "&amp;IF(CE93="","NULL",CF93)&amp;
", Protocol11_ID = "&amp;IF(CG93="","NULL",#REF!)&amp;", Protocol11_IterationIDStart = "&amp;IF(CG93="","NULL",CH93)&amp;", Protocol11_IterationIDEnd = "&amp;IF(CI93="","NULL",CJ93)&amp;
", Protocol12_ID = "&amp;IF(CK93="","NULL",#REF!)&amp;", Protocol12_IterationIDStart = "&amp;IF(CK93="","NULL",CL93)&amp;", Protocol12_IterationIDEnd = "&amp;IF(CM93="","NULL",CN93)&amp;
", Protocol13_ID = "&amp;IF(CO93="","NULL",#REF!)&amp;", Protocol13_IterationIDStart = "&amp;IF(CO93="","NULL",CP93)&amp;", Protocol13_IterationIDEnd = "&amp;IF(CQ93="","NULL",CR93)&amp;
", Protocol14_ID = "&amp;IF(CS93="","NULL",#REF!)&amp;", Protocol14_IterationIDStart = "&amp;IF(CS93="","NULL",CT93)&amp;", Protocol14_IterationIDEnd = "&amp;IF(CU93="","NULL",CV93)&amp;
", Protocol15_ID = "&amp;IF(CW93="","NULL",#REF!)&amp;", Protocol15_IterationIDStart = "&amp;IF(CW93="","NULL",CX93)&amp;", Protocol15_IterationIDEnd = "&amp;IF(CY93="","NULL",CZ93)&amp;
", Protocol16_ID = "&amp;IF(DA93="","NULL",#REF!)&amp;", Protocol16_IterationIDStart = "&amp;IF(DA93="","NULL",DB93)&amp;", Protocol16_IterationIDEnd = "&amp;IF(DC93="","NULL",DD93))</f>
        <v>#REF!</v>
      </c>
    </row>
    <row r="94" spans="1:110" hidden="1" x14ac:dyDescent="0.4">
      <c r="A94" s="18">
        <v>357</v>
      </c>
      <c r="B94" s="18">
        <v>1</v>
      </c>
      <c r="C94" s="34" t="s">
        <v>413</v>
      </c>
      <c r="D94" s="18">
        <v>1</v>
      </c>
      <c r="E94" s="74" t="s">
        <v>1019</v>
      </c>
      <c r="F94" s="84" t="s">
        <v>1020</v>
      </c>
      <c r="G94" s="9" t="s">
        <v>419</v>
      </c>
      <c r="I94" s="44"/>
      <c r="J94" s="47" t="str">
        <f>IF(I94="","",VLOOKUP(I94,MetricCalcGroups!A:D,3, FALSE))</f>
        <v/>
      </c>
      <c r="L94" s="9" t="s">
        <v>78</v>
      </c>
      <c r="M94" s="18">
        <v>3</v>
      </c>
      <c r="N94" s="18">
        <v>12</v>
      </c>
      <c r="O94" s="18">
        <v>3</v>
      </c>
      <c r="P94" s="18" t="s">
        <v>78</v>
      </c>
      <c r="Q94" s="18">
        <v>19</v>
      </c>
      <c r="R94" s="53">
        <v>0</v>
      </c>
      <c r="S94" s="53">
        <v>0.75</v>
      </c>
      <c r="T94" s="18">
        <v>0</v>
      </c>
      <c r="U94" s="18">
        <v>1</v>
      </c>
      <c r="V94" s="78">
        <v>75</v>
      </c>
      <c r="W94" s="53">
        <v>670</v>
      </c>
      <c r="X94" s="15">
        <v>2011</v>
      </c>
      <c r="Y94" s="16">
        <f>IF(X94&lt;&gt;"",VLOOKUP(X94,ProgramIterations!D:E,2,FALSE),"NULL")</f>
        <v>1</v>
      </c>
      <c r="Z94" s="15"/>
      <c r="AA94" s="16" t="str">
        <f>IF(Z94&lt;&gt;"",VLOOKUP(Z94,ProgramIterations!D:E,2,FALSE),"NULL")</f>
        <v>NULL</v>
      </c>
      <c r="AB94" s="9" t="s">
        <v>78</v>
      </c>
      <c r="AC94" s="9">
        <v>75</v>
      </c>
      <c r="AD94" s="84">
        <v>0</v>
      </c>
      <c r="AE94" s="84">
        <v>0</v>
      </c>
      <c r="AF94" s="84">
        <v>0</v>
      </c>
      <c r="AG94" s="49">
        <v>0</v>
      </c>
      <c r="AH94" s="85">
        <v>0</v>
      </c>
      <c r="AI94" s="17">
        <f t="shared" si="10"/>
        <v>0</v>
      </c>
      <c r="AJ94" s="18">
        <v>0</v>
      </c>
      <c r="AK94" s="17">
        <f t="shared" si="8"/>
        <v>0</v>
      </c>
      <c r="AL94" s="17">
        <f t="shared" si="9"/>
        <v>0</v>
      </c>
      <c r="AM94" s="18">
        <v>0</v>
      </c>
      <c r="AN94" s="18">
        <v>0</v>
      </c>
      <c r="AO94" s="74">
        <v>0</v>
      </c>
      <c r="AP94" s="74" t="s">
        <v>1493</v>
      </c>
      <c r="AQ94" s="49">
        <v>0</v>
      </c>
      <c r="AR94" s="49">
        <v>0</v>
      </c>
      <c r="AS94" s="23">
        <v>2011</v>
      </c>
      <c r="AT94" s="24">
        <f>IF(AS94="","",VLOOKUP(AS94,ProgramIterations!$D:$E,2,FALSE))</f>
        <v>1</v>
      </c>
      <c r="AU94" s="23"/>
      <c r="AV94" s="24" t="str">
        <f>IF(AU94="","",VLOOKUP(AU94,ProgramIterations!$D:$E,2,FALSE))</f>
        <v/>
      </c>
      <c r="AW94" s="23">
        <v>2012</v>
      </c>
      <c r="AX94" s="24">
        <f>IF(AW94="","",VLOOKUP(AW94,ProgramIterations!$D:$E,2,FALSE))</f>
        <v>2</v>
      </c>
      <c r="AY94" s="23"/>
      <c r="AZ94" s="24" t="str">
        <f>IF(AY94="","",VLOOKUP(AY94,ProgramIterations!$D:$E,2,FALSE))</f>
        <v/>
      </c>
      <c r="BA94" s="23">
        <v>2013</v>
      </c>
      <c r="BB94" s="24">
        <f>IF(BA94="","",VLOOKUP(BA94,ProgramIterations!$D:$E,2,FALSE))</f>
        <v>3</v>
      </c>
      <c r="BC94" s="23"/>
      <c r="BD94" s="24" t="str">
        <f>IF(BC94="","",VLOOKUP(BC94,ProgramIterations!$D:$E,2,FALSE))</f>
        <v/>
      </c>
      <c r="BE94" s="23">
        <v>2014</v>
      </c>
      <c r="BF94" s="24">
        <f>IF(BE94="","",VLOOKUP(BE94,ProgramIterations!$D:$E,2,FALSE))</f>
        <v>4</v>
      </c>
      <c r="BG94" s="23"/>
      <c r="BH94" s="24" t="str">
        <f>IF(BG94="","",VLOOKUP(BG94,ProgramIterations!$D:$E,2,FALSE))</f>
        <v/>
      </c>
      <c r="BI94" s="23">
        <v>2014</v>
      </c>
      <c r="BJ94" s="24">
        <f>IF(BI94="","",VLOOKUP(BI94,ProgramIterations!$D:$E,2,FALSE))</f>
        <v>4</v>
      </c>
      <c r="BK94" s="23"/>
      <c r="BL94" s="24" t="str">
        <f>IF(BK94="","",VLOOKUP(BK94,ProgramIterations!$D:$E,2,FALSE))</f>
        <v/>
      </c>
      <c r="BM94" s="23"/>
      <c r="BN94" s="24" t="str">
        <f>IF(BM94="","",VLOOKUP(BM94,ProgramIterations!$D:$E,2,FALSE))</f>
        <v/>
      </c>
      <c r="BO94" s="23"/>
      <c r="BP94" s="24" t="str">
        <f>IF(BO94="","",VLOOKUP(BO94,ProgramIterations!$D:$E,2,FALSE))</f>
        <v/>
      </c>
      <c r="BQ94" s="23"/>
      <c r="BR94" s="24" t="str">
        <f>IF(BQ94="","",VLOOKUP(BQ94,ProgramIterations!$D:$E,2,FALSE))</f>
        <v/>
      </c>
      <c r="BS94" s="23"/>
      <c r="BT94" s="24" t="str">
        <f>IF(BS94="","",VLOOKUP(BS94,ProgramIterations!$D:$E,2,FALSE))</f>
        <v/>
      </c>
      <c r="BU94" s="23"/>
      <c r="BV94" s="24" t="str">
        <f>IF(BU94="","",VLOOKUP(BU94,ProgramIterations!$D:$E,2,FALSE))</f>
        <v/>
      </c>
      <c r="BW94" s="23"/>
      <c r="BX94" s="24" t="str">
        <f>IF(BW94="","",VLOOKUP(BW94,ProgramIterations!$D:$E,2,FALSE))</f>
        <v/>
      </c>
      <c r="BY94" s="23">
        <v>2014</v>
      </c>
      <c r="BZ94" s="24">
        <f>IF(BY94="","",VLOOKUP(BY94,ProgramIterations!$D:$E,2,FALSE))</f>
        <v>4</v>
      </c>
      <c r="CA94" s="23"/>
      <c r="CB94" s="24" t="str">
        <f>IF(CA94="","",VLOOKUP(CA94,ProgramIterations!$D:$E,2,FALSE))</f>
        <v/>
      </c>
      <c r="CC94" s="23">
        <v>2014</v>
      </c>
      <c r="CD94" s="24">
        <f>IF(CC94="","",VLOOKUP(CC94,ProgramIterations!$D:$E,2,FALSE))</f>
        <v>4</v>
      </c>
      <c r="CE94" s="23"/>
      <c r="CF94" s="24" t="str">
        <f>IF(CE94="","",VLOOKUP(CE94,ProgramIterations!$D:$E,2,FALSE))</f>
        <v/>
      </c>
      <c r="CG94" s="23">
        <v>2014</v>
      </c>
      <c r="CH94" s="24">
        <f>IF(CG94="","",VLOOKUP(CG94,ProgramIterations!$D:$E,2,FALSE))</f>
        <v>4</v>
      </c>
      <c r="CI94" s="23"/>
      <c r="CJ94" s="24" t="str">
        <f>IF(CI94="","",VLOOKUP(CI94,ProgramIterations!$D:$E,2,FALSE))</f>
        <v/>
      </c>
      <c r="CK94" s="23"/>
      <c r="CL94" s="24" t="str">
        <f>IF(CK94="","",VLOOKUP(CK94,ProgramIterations!$D:$E,2,FALSE))</f>
        <v/>
      </c>
      <c r="CM94" s="23"/>
      <c r="CN94" s="24" t="str">
        <f>IF(CM94="","",VLOOKUP(CM94,ProgramIterations!$D:$E,2,FALSE))</f>
        <v/>
      </c>
      <c r="CO94" s="23"/>
      <c r="CP94" s="24" t="str">
        <f>IF(CO94="","",VLOOKUP(CO94,ProgramIterations!$D:$E,2,FALSE))</f>
        <v/>
      </c>
      <c r="CQ94" s="23"/>
      <c r="CR94" s="24" t="str">
        <f>IF(CQ94="","",VLOOKUP(CQ94,ProgramIterations!$D:$E,2,FALSE))</f>
        <v/>
      </c>
      <c r="CS94" s="23"/>
      <c r="CT94" s="24" t="str">
        <f>IF(CS94="","",VLOOKUP(CS94,ProgramIterations!$D:$E,2,FALSE))</f>
        <v/>
      </c>
      <c r="CU94" s="23"/>
      <c r="CV94" s="24" t="str">
        <f>IF(CU94="","",VLOOKUP(CU94,ProgramIterations!$D:$E,2,FALSE))</f>
        <v/>
      </c>
      <c r="CW94" s="23"/>
      <c r="CX94" s="24" t="str">
        <f>IF(CW94="","",VLOOKUP(CW94,ProgramIterations!$D:$E,2,FALSE))</f>
        <v/>
      </c>
      <c r="CY94" s="23"/>
      <c r="CZ94" s="24" t="str">
        <f>IF(CY94="","",VLOOKUP(CY94,ProgramIterations!$D:$E,2,FALSE))</f>
        <v/>
      </c>
      <c r="DA94" s="23"/>
      <c r="DB94" s="24" t="str">
        <f>IF(DA94="","",VLOOKUP(DA94,ProgramIterations!$D:$E,2,FALSE))</f>
        <v/>
      </c>
      <c r="DC94" s="23"/>
      <c r="DD94" s="25" t="str">
        <f>IF(DC94="","",VLOOKUP(DC94,ProgramIterations!$D:$E,2,FALSE))</f>
        <v/>
      </c>
      <c r="DE94" s="64" t="str">
        <f>CONCATENATE("ALTER TABLE dbo.",LEFT(C94,FIND(".",C94)-1)," ADD ",RIGHT(C94,LEN(C94)-FIND(".",C94))," ",VLOOKUP(M94,DataTypes!$A$2:$F$12,6),IF(VLOOKUP(M94,DataTypes!$A$2:$F$12,3)=1,CONCATENATE("(",N94,",",O94,")"),"")," NULL")</f>
        <v>ALTER TABLE dbo.ChampMetricVisitInformation ADD ThalwegDepthProfileFilteredCoefficientOfVariation decimal(12,3) NULL</v>
      </c>
      <c r="DF94" s="56" t="e">
        <f>IF(A94 = "","",#REF! &amp; " SELECT MetricCalcTypeID = "&amp;A94&amp;", EngineID = "&amp;B94&amp;", Name='"&amp;C94&amp;"', DisplayGroupID = "&amp;D94&amp;", DisplayName='"&amp;E94&amp;"', DisplayNameShort = '"&amp;F94&amp;"', PropertyName = '"&amp;G94&amp;"', MethodID = "&amp;IF(H94="","NULL",H94)&amp; ", CalcGroupId = "&amp;IF(I94="","NULL",I94)&amp;", CalcGroupListItemID = " &amp;IF(K94="","NULL",K94)&amp;", Description = "&amp;IF(L94&lt;&gt;"NULL","'"&amp;SUBSTITUTE(L94,"'","''")&amp;"'","NULL")&amp;", DataTypeID = "&amp;M94&amp;",Precision = "&amp;N94&amp;", Scale = "&amp;O94&amp;", Length="&amp;P94&amp;", UOMID = "&amp;Q94&amp;", GlossaryTermID = "&amp;V94&amp;", DisplayOrderID = "&amp;W94&amp;", DomainValueListID = "&amp;AB94&amp;", WidthPixels = "&amp;AC94&amp;", IsDisplayable = "&amp;AD94&amp;", ShowGraphForWatershed= "&amp;AE94&amp;",ShowGraphForProgram="&amp;AF94&amp;",ShowGraphForVisit="&amp;AG94&amp;",IsPrivateInformation="&amp;AM94&amp;", IsCalculated="&amp;AN94&amp;",IsInternal="&amp;AO94&amp;", ExpectedValueMin = "&amp;IF(R94&lt;&gt;"",R94,"NULL")&amp;",  ExpectedValueMax = "&amp;IF(S94&lt;&gt;"",S94,"NULL")&amp;",  AcceptedValueMin = "&amp;IF(T94&lt;&gt;"",T94,"NULL")&amp;",   AcceptedValueMax  = "&amp;IF(U94&lt;&gt;"",U94,"NULL")&amp;", GraphAllowX="&amp;AH94&amp;", GraphAllowY="&amp;AI94&amp;", GraphAllowZ="&amp;AJ94&amp;", MapAllowSize="&amp;AK94&amp;", MapAllowColor = "&amp;AL94&amp;", RbtXpath = "&amp;IF(AP94&lt;&gt;"", "'"&amp;AP94&amp;"'", "NULL")&amp;", RbtIsRequired = "&amp;IF(AP94&lt;&gt;"", AQ94, "NULL")&amp;", MRMetric = "&amp;AR94&amp;
", Protocol1_ID = "&amp;IF(AS94="","NULL",#REF!)&amp;", Protocol1_IterationIDStart = "&amp;IF(AS94="","NULL",AT94)&amp;", Protocol1_IterationIDEnd = "&amp;IF(AU94="","NULL",AV94)&amp;
", Protocol2_ID = "&amp;IF(AW94="","NULL",#REF!)&amp;", Protocol2_IterationIDStart = "&amp;IF(AW94="","NULL",AX94)&amp;", Protocol2_IterationIDEnd = "&amp;IF(AY94="","NULL",AZ94)&amp;
", Protocol3_ID = "&amp;IF(BA94="","NULL",#REF!)&amp;", Protocol3_IterationIDStart = "&amp;IF(BA94="","NULL",BB94)&amp;", Protocol3_IterationIDEnd = "&amp;IF(BC94="","NULL",BD94)&amp;
", Protocol4_ID = "&amp;IF(BE94="","NULL",#REF!)&amp;", Protocol4_IterationIDStart = "&amp;IF(BE94="","NULL",BF94)&amp;", Protocol4_IterationIDEnd = "&amp;IF(BG94="","NULL",BH94)&amp;
", Protocol5_ID = "&amp;IF(BI94="","NULL",#REF!)&amp;", Protocol5_IterationIDStart = "&amp;IF(BI94="","NULL",BJ94)&amp;", Protocol5_IterationIDEnd = "&amp;IF(BK94="","NULL",BL94)&amp;
", Protocol6_ID = "&amp;IF(BM94="","NULL",#REF!)&amp;", Protocol6_IterationIDStart = "&amp;IF(BM94="","NULL",BN94)&amp;", Protocol6_IterationIDEnd = "&amp;IF(BO94="","NULL",BP94)&amp;
", Protocol7_ID = "&amp;IF(BQ94="","NULL",#REF!)&amp;", Protocol7_IterationIDStart = "&amp;IF(BQ94="","NULL",BR94)&amp;", Protocol7_IterationIDEnd = "&amp;IF(BS94="","NULL",BT94)&amp;
", Protocol8_ID = "&amp;IF(BU94="","NULL",#REF!)&amp;", Protocol8_IterationIDStart = "&amp;IF(BU94="","NULL",BV94)&amp;", Protocol8_IterationIDEnd = "&amp;IF(BW94="","NULL",BX94)&amp;
", Protocol9_ID = "&amp;IF(BY94="","NULL",#REF!)&amp;", Protocol9_IterationIDStart = "&amp;IF(BY94="","NULL",BZ94)&amp;", Protocol9_IterationIDEnd = "&amp;IF(CA94="","NULL",CB94)&amp;
", Protocol10_ID = "&amp;IF(CC94="","NULL",#REF!)&amp;", Protocol10_IterationIDStart = "&amp;IF(CC94="","NULL",CD94)&amp;", Protocol10_IterationIDEnd = "&amp;IF(CE94="","NULL",CF94)&amp;
", Protocol11_ID = "&amp;IF(CG94="","NULL",#REF!)&amp;", Protocol11_IterationIDStart = "&amp;IF(CG94="","NULL",CH94)&amp;", Protocol11_IterationIDEnd = "&amp;IF(CI94="","NULL",CJ94)&amp;
", Protocol12_ID = "&amp;IF(CK94="","NULL",#REF!)&amp;", Protocol12_IterationIDStart = "&amp;IF(CK94="","NULL",CL94)&amp;", Protocol12_IterationIDEnd = "&amp;IF(CM94="","NULL",CN94)&amp;
", Protocol13_ID = "&amp;IF(CO94="","NULL",#REF!)&amp;", Protocol13_IterationIDStart = "&amp;IF(CO94="","NULL",CP94)&amp;", Protocol13_IterationIDEnd = "&amp;IF(CQ94="","NULL",CR94)&amp;
", Protocol14_ID = "&amp;IF(CS94="","NULL",#REF!)&amp;", Protocol14_IterationIDStart = "&amp;IF(CS94="","NULL",CT94)&amp;", Protocol14_IterationIDEnd = "&amp;IF(CU94="","NULL",CV94)&amp;
", Protocol15_ID = "&amp;IF(CW94="","NULL",#REF!)&amp;", Protocol15_IterationIDStart = "&amp;IF(CW94="","NULL",CX94)&amp;", Protocol15_IterationIDEnd = "&amp;IF(CY94="","NULL",CZ94)&amp;
", Protocol16_ID = "&amp;IF(DA94="","NULL",#REF!)&amp;", Protocol16_IterationIDStart = "&amp;IF(DA94="","NULL",DB94)&amp;", Protocol16_IterationIDEnd = "&amp;IF(DC94="","NULL",DD94))</f>
        <v>#REF!</v>
      </c>
    </row>
    <row r="95" spans="1:110" x14ac:dyDescent="0.4">
      <c r="A95" s="18">
        <v>556</v>
      </c>
      <c r="B95" s="18">
        <v>2</v>
      </c>
      <c r="C95" s="57" t="str">
        <f>"ChampMetricChannelUnitTier1Summary." &amp; G95</f>
        <v>ChampMetricChannelUnitTier1Summary.CountOfChum</v>
      </c>
      <c r="D95" s="18">
        <v>3</v>
      </c>
      <c r="E95" s="74" t="s">
        <v>1297</v>
      </c>
      <c r="F95" s="74" t="s">
        <v>1286</v>
      </c>
      <c r="G95" s="9" t="s">
        <v>1286</v>
      </c>
      <c r="I95" s="44">
        <v>1</v>
      </c>
      <c r="J95" s="47" t="str">
        <f>IF(I95="","",VLOOKUP(I95,MetricCalcGroups!A:D,3, FALSE))</f>
        <v>Fish Counts</v>
      </c>
      <c r="K95" s="37">
        <v>249</v>
      </c>
      <c r="L95" s="9" t="s">
        <v>78</v>
      </c>
      <c r="M95" s="18">
        <v>2</v>
      </c>
      <c r="N95" s="18" t="s">
        <v>78</v>
      </c>
      <c r="O95" s="18" t="s">
        <v>78</v>
      </c>
      <c r="P95" s="18" t="s">
        <v>78</v>
      </c>
      <c r="Q95" s="18">
        <v>13</v>
      </c>
      <c r="R95" s="75">
        <v>0</v>
      </c>
      <c r="S95" s="75" t="s">
        <v>78</v>
      </c>
      <c r="T95" s="75">
        <v>0</v>
      </c>
      <c r="U95" s="75" t="s">
        <v>78</v>
      </c>
      <c r="V95" s="78" t="s">
        <v>78</v>
      </c>
      <c r="W95" s="75">
        <v>2850</v>
      </c>
      <c r="X95" s="15">
        <v>2014</v>
      </c>
      <c r="Y95" s="16">
        <f>IF(X95&lt;&gt;"",VLOOKUP(X95,ProgramIterations!D:E,2,FALSE),"NULL")</f>
        <v>4</v>
      </c>
      <c r="Z95" s="15"/>
      <c r="AA95" s="16" t="str">
        <f>IF(Z95&lt;&gt;"",VLOOKUP(Z95,ProgramIterations!D:E,2,FALSE),"NULL")</f>
        <v>NULL</v>
      </c>
      <c r="AB95" s="9" t="s">
        <v>78</v>
      </c>
      <c r="AC95" s="9">
        <v>50</v>
      </c>
      <c r="AD95" s="36">
        <v>1</v>
      </c>
      <c r="AE95" s="9">
        <v>1</v>
      </c>
      <c r="AF95" s="9">
        <v>1</v>
      </c>
      <c r="AG95" s="49">
        <v>1</v>
      </c>
      <c r="AH95" s="17">
        <v>0</v>
      </c>
      <c r="AI95" s="17">
        <f t="shared" si="10"/>
        <v>1</v>
      </c>
      <c r="AJ95" s="18">
        <v>0</v>
      </c>
      <c r="AK95" s="17">
        <f t="shared" si="8"/>
        <v>1</v>
      </c>
      <c r="AL95" s="17">
        <f t="shared" si="9"/>
        <v>1</v>
      </c>
      <c r="AM95" s="18">
        <v>0</v>
      </c>
      <c r="AN95" s="18">
        <v>0</v>
      </c>
      <c r="AO95" s="37">
        <v>1</v>
      </c>
      <c r="AP95" s="49"/>
      <c r="AQ95" s="49">
        <v>0</v>
      </c>
      <c r="AR95" s="49">
        <v>0</v>
      </c>
      <c r="AS95" s="23"/>
      <c r="AT95" s="24" t="str">
        <f>IF(AS95="","",VLOOKUP(AS95,ProgramIterations!$D:$E,2,FALSE))</f>
        <v/>
      </c>
      <c r="AU95" s="23"/>
      <c r="AV95" s="24" t="str">
        <f>IF(AU95="","",VLOOKUP(AU95,ProgramIterations!$D:$E,2,FALSE))</f>
        <v/>
      </c>
      <c r="AW95" s="23"/>
      <c r="AX95" s="24" t="str">
        <f>IF(AW95="","",VLOOKUP(AW95,ProgramIterations!$D:$E,2,FALSE))</f>
        <v/>
      </c>
      <c r="AY95" s="23"/>
      <c r="AZ95" s="24" t="str">
        <f>IF(AY95="","",VLOOKUP(AY95,ProgramIterations!$D:$E,2,FALSE))</f>
        <v/>
      </c>
      <c r="BA95" s="23"/>
      <c r="BB95" s="24" t="str">
        <f>IF(BA95="","",VLOOKUP(BA95,ProgramIterations!$D:$E,2,FALSE))</f>
        <v/>
      </c>
      <c r="BC95" s="23"/>
      <c r="BD95" s="24" t="str">
        <f>IF(BC95="","",VLOOKUP(BC95,ProgramIterations!$D:$E,2,FALSE))</f>
        <v/>
      </c>
      <c r="BE95" s="23"/>
      <c r="BF95" s="24" t="str">
        <f>IF(BE95="","",VLOOKUP(BE95,ProgramIterations!$D:$E,2,FALSE))</f>
        <v/>
      </c>
      <c r="BG95" s="23"/>
      <c r="BH95" s="24" t="str">
        <f>IF(BG95="","",VLOOKUP(BG95,ProgramIterations!$D:$E,2,FALSE))</f>
        <v/>
      </c>
      <c r="BI95" s="23"/>
      <c r="BJ95" s="24" t="str">
        <f>IF(BI95="","",VLOOKUP(BI95,ProgramIterations!$D:$E,2,FALSE))</f>
        <v/>
      </c>
      <c r="BK95" s="23"/>
      <c r="BL95" s="24" t="str">
        <f>IF(BK95="","",VLOOKUP(BK95,ProgramIterations!$D:$E,2,FALSE))</f>
        <v/>
      </c>
      <c r="BM95" s="23">
        <v>2014</v>
      </c>
      <c r="BN95" s="24">
        <f>IF(BM95="","",VLOOKUP(BM95,ProgramIterations!$D:$E,2,FALSE))</f>
        <v>4</v>
      </c>
      <c r="BO95" s="23"/>
      <c r="BP95" s="24" t="str">
        <f>IF(BO95="","",VLOOKUP(BO95,ProgramIterations!$D:$E,2,FALSE))</f>
        <v/>
      </c>
      <c r="BQ95" s="23"/>
      <c r="BR95" s="24" t="str">
        <f>IF(BQ95="","",VLOOKUP(BQ95,ProgramIterations!$D:$E,2,FALSE))</f>
        <v/>
      </c>
      <c r="BS95" s="23"/>
      <c r="BT95" s="24" t="str">
        <f>IF(BS95="","",VLOOKUP(BS95,ProgramIterations!$D:$E,2,FALSE))</f>
        <v/>
      </c>
      <c r="BU95" s="23">
        <v>2014</v>
      </c>
      <c r="BV95" s="24">
        <f>IF(BU95="","",VLOOKUP(BU95,ProgramIterations!$D:$E,2,FALSE))</f>
        <v>4</v>
      </c>
      <c r="BW95" s="23"/>
      <c r="BX95" s="24" t="str">
        <f>IF(BW95="","",VLOOKUP(BW95,ProgramIterations!$D:$E,2,FALSE))</f>
        <v/>
      </c>
      <c r="BY95" s="23"/>
      <c r="BZ95" s="24" t="str">
        <f>IF(BY95="","",VLOOKUP(BY95,ProgramIterations!$D:$E,2,FALSE))</f>
        <v/>
      </c>
      <c r="CA95" s="23"/>
      <c r="CB95" s="24" t="str">
        <f>IF(CA95="","",VLOOKUP(CA95,ProgramIterations!$D:$E,2,FALSE))</f>
        <v/>
      </c>
      <c r="CC95" s="23"/>
      <c r="CD95" s="24" t="str">
        <f>IF(CC95="","",VLOOKUP(CC95,ProgramIterations!$D:$E,2,FALSE))</f>
        <v/>
      </c>
      <c r="CE95" s="23"/>
      <c r="CF95" s="24" t="str">
        <f>IF(CE95="","",VLOOKUP(CE95,ProgramIterations!$D:$E,2,FALSE))</f>
        <v/>
      </c>
      <c r="CG95" s="23"/>
      <c r="CH95" s="24" t="str">
        <f>IF(CG95="","",VLOOKUP(CG95,ProgramIterations!$D:$E,2,FALSE))</f>
        <v/>
      </c>
      <c r="CI95" s="23"/>
      <c r="CJ95" s="24" t="str">
        <f>IF(CI95="","",VLOOKUP(CI95,ProgramIterations!$D:$E,2,FALSE))</f>
        <v/>
      </c>
      <c r="CK95" s="23"/>
      <c r="CL95" s="24" t="str">
        <f>IF(CK95="","",VLOOKUP(CK95,ProgramIterations!$D:$E,2,FALSE))</f>
        <v/>
      </c>
      <c r="CM95" s="23"/>
      <c r="CN95" s="24" t="str">
        <f>IF(CM95="","",VLOOKUP(CM95,ProgramIterations!$D:$E,2,FALSE))</f>
        <v/>
      </c>
      <c r="CO95" s="23">
        <v>2014</v>
      </c>
      <c r="CP95" s="24">
        <f>IF(CO95="","",VLOOKUP(CO95,ProgramIterations!$D:$E,2,FALSE))</f>
        <v>4</v>
      </c>
      <c r="CQ95" s="23"/>
      <c r="CR95" s="24" t="str">
        <f>IF(CQ95="","",VLOOKUP(CQ95,ProgramIterations!$D:$E,2,FALSE))</f>
        <v/>
      </c>
      <c r="CS95" s="23">
        <v>2014</v>
      </c>
      <c r="CT95" s="24">
        <f>IF(CS95="","",VLOOKUP(CS95,ProgramIterations!$D:$E,2,FALSE))</f>
        <v>4</v>
      </c>
      <c r="CU95" s="23"/>
      <c r="CV95" s="24" t="str">
        <f>IF(CU95="","",VLOOKUP(CU95,ProgramIterations!$D:$E,2,FALSE))</f>
        <v/>
      </c>
      <c r="CW95" s="23"/>
      <c r="CX95" s="24" t="str">
        <f>IF(CW95="","",VLOOKUP(CW95,ProgramIterations!$D:$E,2,FALSE))</f>
        <v/>
      </c>
      <c r="CY95" s="23"/>
      <c r="CZ95" s="24" t="str">
        <f>IF(CY95="","",VLOOKUP(CY95,ProgramIterations!$D:$E,2,FALSE))</f>
        <v/>
      </c>
      <c r="DA95" s="23"/>
      <c r="DB95" s="24" t="str">
        <f>IF(DA95="","",VLOOKUP(DA95,ProgramIterations!$D:$E,2,FALSE))</f>
        <v/>
      </c>
      <c r="DC95" s="23"/>
      <c r="DD95" s="25" t="str">
        <f>IF(DC95="","",VLOOKUP(DC95,ProgramIterations!$D:$E,2,FALSE))</f>
        <v/>
      </c>
      <c r="DE95" s="64" t="str">
        <f>CONCATENATE("ALTER TABLE dbo.",LEFT(C95,FIND(".",C95)-1)," ADD ",RIGHT(C95,LEN(C95)-FIND(".",C95))," ",VLOOKUP(M95,DataTypes!$A$2:$F$12,6),IF(VLOOKUP(M95,DataTypes!$A$2:$F$12,3)=1,CONCATENATE("(",N95,",",O95,")"),"")," NULL")</f>
        <v>ALTER TABLE dbo.ChampMetricChannelUnitTier1Summary ADD CountOfChum int NULL</v>
      </c>
      <c r="DF95" s="56" t="e">
        <f>IF(A95 = "","",#REF! &amp; " SELECT MetricCalcTypeID = "&amp;A95&amp;", EngineID = "&amp;B95&amp;", Name='"&amp;C95&amp;"', DisplayGroupID = "&amp;D95&amp;", DisplayName='"&amp;E95&amp;"', DisplayNameShort = '"&amp;F95&amp;"', PropertyName = '"&amp;G95&amp;"', MethodID = "&amp;IF(H95="","NULL",H95)&amp; ", CalcGroupId = "&amp;IF(I95="","NULL",I95)&amp;", CalcGroupListItemID = " &amp;IF(K95="","NULL",K95)&amp;", Description = "&amp;IF(L95&lt;&gt;"NULL","'"&amp;SUBSTITUTE(L95,"'","''")&amp;"'","NULL")&amp;", DataTypeID = "&amp;M95&amp;",Precision = "&amp;N95&amp;", Scale = "&amp;O95&amp;", Length="&amp;P95&amp;", UOMID = "&amp;Q95&amp;", GlossaryTermID = "&amp;V95&amp;", DisplayOrderID = "&amp;W95&amp;", DomainValueListID = "&amp;AB95&amp;", WidthPixels = "&amp;AC95&amp;", IsDisplayable = "&amp;AD95&amp;", ShowGraphForWatershed= "&amp;AE95&amp;",ShowGraphForProgram="&amp;AF95&amp;",ShowGraphForVisit="&amp;AG95&amp;",IsPrivateInformation="&amp;AM95&amp;", IsCalculated="&amp;AN95&amp;",IsInternal="&amp;AO95&amp;", ExpectedValueMin = "&amp;IF(R95&lt;&gt;"",R95,"NULL")&amp;",  ExpectedValueMax = "&amp;IF(S95&lt;&gt;"",S95,"NULL")&amp;",  AcceptedValueMin = "&amp;IF(T95&lt;&gt;"",T95,"NULL")&amp;",   AcceptedValueMax  = "&amp;IF(U95&lt;&gt;"",U95,"NULL")&amp;", GraphAllowX="&amp;AH95&amp;", GraphAllowY="&amp;AI95&amp;", GraphAllowZ="&amp;AJ95&amp;", MapAllowSize="&amp;AK95&amp;", MapAllowColor = "&amp;AL95&amp;", RbtXpath = "&amp;IF(AP95&lt;&gt;"", "'"&amp;AP95&amp;"'", "NULL")&amp;", RbtIsRequired = "&amp;IF(AP95&lt;&gt;"", AQ95, "NULL")&amp;", MRMetric = "&amp;AR95&amp;
", Protocol1_ID = "&amp;IF(AS95="","NULL",#REF!)&amp;", Protocol1_IterationIDStart = "&amp;IF(AS95="","NULL",AT95)&amp;", Protocol1_IterationIDEnd = "&amp;IF(AU95="","NULL",AV95)&amp;
", Protocol2_ID = "&amp;IF(AW95="","NULL",#REF!)&amp;", Protocol2_IterationIDStart = "&amp;IF(AW95="","NULL",AX95)&amp;", Protocol2_IterationIDEnd = "&amp;IF(AY95="","NULL",AZ95)&amp;
", Protocol3_ID = "&amp;IF(BA95="","NULL",#REF!)&amp;", Protocol3_IterationIDStart = "&amp;IF(BA95="","NULL",BB95)&amp;", Protocol3_IterationIDEnd = "&amp;IF(BC95="","NULL",BD95)&amp;
", Protocol4_ID = "&amp;IF(BE95="","NULL",#REF!)&amp;", Protocol4_IterationIDStart = "&amp;IF(BE95="","NULL",BF95)&amp;", Protocol4_IterationIDEnd = "&amp;IF(BG95="","NULL",BH95)&amp;
", Protocol5_ID = "&amp;IF(BI95="","NULL",#REF!)&amp;", Protocol5_IterationIDStart = "&amp;IF(BI95="","NULL",BJ95)&amp;", Protocol5_IterationIDEnd = "&amp;IF(BK95="","NULL",BL95)&amp;
", Protocol6_ID = "&amp;IF(BM95="","NULL",#REF!)&amp;", Protocol6_IterationIDStart = "&amp;IF(BM95="","NULL",BN95)&amp;", Protocol6_IterationIDEnd = "&amp;IF(BO95="","NULL",BP95)&amp;
", Protocol7_ID = "&amp;IF(BQ95="","NULL",#REF!)&amp;", Protocol7_IterationIDStart = "&amp;IF(BQ95="","NULL",BR95)&amp;", Protocol7_IterationIDEnd = "&amp;IF(BS95="","NULL",BT95)&amp;
", Protocol8_ID = "&amp;IF(BU95="","NULL",#REF!)&amp;", Protocol8_IterationIDStart = "&amp;IF(BU95="","NULL",BV95)&amp;", Protocol8_IterationIDEnd = "&amp;IF(BW95="","NULL",BX95)&amp;
", Protocol9_ID = "&amp;IF(BY95="","NULL",#REF!)&amp;", Protocol9_IterationIDStart = "&amp;IF(BY95="","NULL",BZ95)&amp;", Protocol9_IterationIDEnd = "&amp;IF(CA95="","NULL",CB95)&amp;
", Protocol10_ID = "&amp;IF(CC95="","NULL",#REF!)&amp;", Protocol10_IterationIDStart = "&amp;IF(CC95="","NULL",CD95)&amp;", Protocol10_IterationIDEnd = "&amp;IF(CE95="","NULL",CF95)&amp;
", Protocol11_ID = "&amp;IF(CG95="","NULL",#REF!)&amp;", Protocol11_IterationIDStart = "&amp;IF(CG95="","NULL",CH95)&amp;", Protocol11_IterationIDEnd = "&amp;IF(CI95="","NULL",CJ95)&amp;
", Protocol12_ID = "&amp;IF(CK95="","NULL",#REF!)&amp;", Protocol12_IterationIDStart = "&amp;IF(CK95="","NULL",CL95)&amp;", Protocol12_IterationIDEnd = "&amp;IF(CM95="","NULL",CN95)&amp;
", Protocol13_ID = "&amp;IF(CO95="","NULL",#REF!)&amp;", Protocol13_IterationIDStart = "&amp;IF(CO95="","NULL",CP95)&amp;", Protocol13_IterationIDEnd = "&amp;IF(CQ95="","NULL",CR95)&amp;
", Protocol14_ID = "&amp;IF(CS95="","NULL",#REF!)&amp;", Protocol14_IterationIDStart = "&amp;IF(CS95="","NULL",CT95)&amp;", Protocol14_IterationIDEnd = "&amp;IF(CU95="","NULL",CV95)&amp;
", Protocol15_ID = "&amp;IF(CW95="","NULL",#REF!)&amp;", Protocol15_IterationIDStart = "&amp;IF(CW95="","NULL",CX95)&amp;", Protocol15_IterationIDEnd = "&amp;IF(CY95="","NULL",CZ95)&amp;
", Protocol16_ID = "&amp;IF(DA95="","NULL",#REF!)&amp;", Protocol16_IterationIDStart = "&amp;IF(DA95="","NULL",DB95)&amp;", Protocol16_IterationIDEnd = "&amp;IF(DC95="","NULL",DD95))</f>
        <v>#REF!</v>
      </c>
    </row>
    <row r="96" spans="1:110" x14ac:dyDescent="0.4">
      <c r="A96" s="18">
        <v>578</v>
      </c>
      <c r="B96" s="18">
        <v>2</v>
      </c>
      <c r="C96" s="57" t="str">
        <f>"ChampMetricChannelUnitSummary." &amp; G96</f>
        <v>ChampMetricChannelUnitSummary.CountOfChum</v>
      </c>
      <c r="D96" s="18">
        <v>2</v>
      </c>
      <c r="E96" s="74" t="s">
        <v>1297</v>
      </c>
      <c r="F96" s="74" t="s">
        <v>1286</v>
      </c>
      <c r="G96" s="9" t="s">
        <v>1286</v>
      </c>
      <c r="I96" s="44">
        <v>1</v>
      </c>
      <c r="J96" s="47" t="str">
        <f>IF(I96="","",VLOOKUP(I96,MetricCalcGroups!A:D,3, FALSE))</f>
        <v>Fish Counts</v>
      </c>
      <c r="K96" s="37">
        <v>249</v>
      </c>
      <c r="L96" s="9" t="s">
        <v>78</v>
      </c>
      <c r="M96" s="18">
        <v>2</v>
      </c>
      <c r="N96" s="18" t="s">
        <v>78</v>
      </c>
      <c r="O96" s="18" t="s">
        <v>78</v>
      </c>
      <c r="P96" s="18" t="s">
        <v>78</v>
      </c>
      <c r="Q96" s="18">
        <v>13</v>
      </c>
      <c r="R96" s="18">
        <v>0</v>
      </c>
      <c r="S96" s="18" t="s">
        <v>78</v>
      </c>
      <c r="T96" s="18">
        <v>0</v>
      </c>
      <c r="U96" s="18" t="s">
        <v>78</v>
      </c>
      <c r="V96" s="78" t="s">
        <v>78</v>
      </c>
      <c r="W96" s="18">
        <v>3070</v>
      </c>
      <c r="X96" s="15">
        <v>2014</v>
      </c>
      <c r="Y96" s="16">
        <f>IF(X96&lt;&gt;"",VLOOKUP(X96,ProgramIterations!D:E,2,FALSE),"NULL")</f>
        <v>4</v>
      </c>
      <c r="Z96" s="15"/>
      <c r="AA96" s="16" t="str">
        <f>IF(Z96&lt;&gt;"",VLOOKUP(Z96,ProgramIterations!D:E,2,FALSE),"NULL")</f>
        <v>NULL</v>
      </c>
      <c r="AB96" s="9" t="s">
        <v>78</v>
      </c>
      <c r="AC96" s="9">
        <v>50</v>
      </c>
      <c r="AD96" s="36">
        <v>1</v>
      </c>
      <c r="AE96" s="9">
        <v>1</v>
      </c>
      <c r="AF96" s="9">
        <v>1</v>
      </c>
      <c r="AG96" s="9">
        <v>1</v>
      </c>
      <c r="AH96" s="17">
        <v>0</v>
      </c>
      <c r="AI96" s="17">
        <f t="shared" si="10"/>
        <v>1</v>
      </c>
      <c r="AJ96" s="18">
        <v>0</v>
      </c>
      <c r="AK96" s="17">
        <f t="shared" si="8"/>
        <v>1</v>
      </c>
      <c r="AL96" s="17">
        <f t="shared" si="9"/>
        <v>1</v>
      </c>
      <c r="AM96" s="18">
        <v>0</v>
      </c>
      <c r="AN96" s="18">
        <v>0</v>
      </c>
      <c r="AO96" s="37">
        <v>1</v>
      </c>
      <c r="AP96" s="49"/>
      <c r="AQ96" s="37">
        <v>0</v>
      </c>
      <c r="AR96" s="49">
        <v>0</v>
      </c>
      <c r="AS96" s="23"/>
      <c r="AT96" s="24" t="str">
        <f>IF(AS96="","",VLOOKUP(AS96,ProgramIterations!$D:$E,2,FALSE))</f>
        <v/>
      </c>
      <c r="AU96" s="23"/>
      <c r="AV96" s="24" t="str">
        <f>IF(AU96="","",VLOOKUP(AU96,ProgramIterations!$D:$E,2,FALSE))</f>
        <v/>
      </c>
      <c r="AW96" s="23"/>
      <c r="AX96" s="24" t="str">
        <f>IF(AW96="","",VLOOKUP(AW96,ProgramIterations!$D:$E,2,FALSE))</f>
        <v/>
      </c>
      <c r="AY96" s="23"/>
      <c r="AZ96" s="24" t="str">
        <f>IF(AY96="","",VLOOKUP(AY96,ProgramIterations!$D:$E,2,FALSE))</f>
        <v/>
      </c>
      <c r="BA96" s="23"/>
      <c r="BB96" s="24" t="str">
        <f>IF(BA96="","",VLOOKUP(BA96,ProgramIterations!$D:$E,2,FALSE))</f>
        <v/>
      </c>
      <c r="BC96" s="23"/>
      <c r="BD96" s="24" t="str">
        <f>IF(BC96="","",VLOOKUP(BC96,ProgramIterations!$D:$E,2,FALSE))</f>
        <v/>
      </c>
      <c r="BE96" s="54"/>
      <c r="BF96" s="24" t="str">
        <f>IF(BE96="","",VLOOKUP(BE96,ProgramIterations!$D:$E,2,FALSE))</f>
        <v/>
      </c>
      <c r="BG96" s="23"/>
      <c r="BH96" s="24" t="str">
        <f>IF(BG96="","",VLOOKUP(BG96,ProgramIterations!$D:$E,2,FALSE))</f>
        <v/>
      </c>
      <c r="BI96" s="54"/>
      <c r="BJ96" s="24" t="str">
        <f>IF(BI96="","",VLOOKUP(BI96,ProgramIterations!$D:$E,2,FALSE))</f>
        <v/>
      </c>
      <c r="BK96" s="23"/>
      <c r="BL96" s="24" t="str">
        <f>IF(BK96="","",VLOOKUP(BK96,ProgramIterations!$D:$E,2,FALSE))</f>
        <v/>
      </c>
      <c r="BM96" s="23">
        <v>2014</v>
      </c>
      <c r="BN96" s="24">
        <f>IF(BM96="","",VLOOKUP(BM96,ProgramIterations!$D:$E,2,FALSE))</f>
        <v>4</v>
      </c>
      <c r="BO96" s="23"/>
      <c r="BP96" s="24" t="str">
        <f>IF(BO96="","",VLOOKUP(BO96,ProgramIterations!$D:$E,2,FALSE))</f>
        <v/>
      </c>
      <c r="BQ96" s="23"/>
      <c r="BR96" s="24" t="str">
        <f>IF(BQ96="","",VLOOKUP(BQ96,ProgramIterations!$D:$E,2,FALSE))</f>
        <v/>
      </c>
      <c r="BS96" s="23"/>
      <c r="BT96" s="24" t="str">
        <f>IF(BS96="","",VLOOKUP(BS96,ProgramIterations!$D:$E,2,FALSE))</f>
        <v/>
      </c>
      <c r="BU96" s="23">
        <v>2014</v>
      </c>
      <c r="BV96" s="24">
        <f>IF(BU96="","",VLOOKUP(BU96,ProgramIterations!$D:$E,2,FALSE))</f>
        <v>4</v>
      </c>
      <c r="BW96" s="23"/>
      <c r="BX96" s="24" t="str">
        <f>IF(BW96="","",VLOOKUP(BW96,ProgramIterations!$D:$E,2,FALSE))</f>
        <v/>
      </c>
      <c r="BY96" s="23"/>
      <c r="BZ96" s="24" t="str">
        <f>IF(BY96="","",VLOOKUP(BY96,ProgramIterations!$D:$E,2,FALSE))</f>
        <v/>
      </c>
      <c r="CA96" s="23"/>
      <c r="CB96" s="24" t="str">
        <f>IF(CA96="","",VLOOKUP(CA96,ProgramIterations!$D:$E,2,FALSE))</f>
        <v/>
      </c>
      <c r="CC96" s="23"/>
      <c r="CD96" s="24" t="str">
        <f>IF(CC96="","",VLOOKUP(CC96,ProgramIterations!$D:$E,2,FALSE))</f>
        <v/>
      </c>
      <c r="CE96" s="23"/>
      <c r="CF96" s="24" t="str">
        <f>IF(CE96="","",VLOOKUP(CE96,ProgramIterations!$D:$E,2,FALSE))</f>
        <v/>
      </c>
      <c r="CG96" s="23"/>
      <c r="CH96" s="24" t="str">
        <f>IF(CG96="","",VLOOKUP(CG96,ProgramIterations!$D:$E,2,FALSE))</f>
        <v/>
      </c>
      <c r="CI96" s="23"/>
      <c r="CJ96" s="24" t="str">
        <f>IF(CI96="","",VLOOKUP(CI96,ProgramIterations!$D:$E,2,FALSE))</f>
        <v/>
      </c>
      <c r="CK96" s="23"/>
      <c r="CL96" s="24" t="str">
        <f>IF(CK96="","",VLOOKUP(CK96,ProgramIterations!$D:$E,2,FALSE))</f>
        <v/>
      </c>
      <c r="CM96" s="23"/>
      <c r="CN96" s="24" t="str">
        <f>IF(CM96="","",VLOOKUP(CM96,ProgramIterations!$D:$E,2,FALSE))</f>
        <v/>
      </c>
      <c r="CO96" s="23">
        <v>2014</v>
      </c>
      <c r="CP96" s="24">
        <f>IF(CO96="","",VLOOKUP(CO96,ProgramIterations!$D:$E,2,FALSE))</f>
        <v>4</v>
      </c>
      <c r="CQ96" s="23"/>
      <c r="CR96" s="24" t="str">
        <f>IF(CQ96="","",VLOOKUP(CQ96,ProgramIterations!$D:$E,2,FALSE))</f>
        <v/>
      </c>
      <c r="CS96" s="23">
        <v>2014</v>
      </c>
      <c r="CT96" s="24">
        <f>IF(CS96="","",VLOOKUP(CS96,ProgramIterations!$D:$E,2,FALSE))</f>
        <v>4</v>
      </c>
      <c r="CU96" s="23"/>
      <c r="CV96" s="24" t="str">
        <f>IF(CU96="","",VLOOKUP(CU96,ProgramIterations!$D:$E,2,FALSE))</f>
        <v/>
      </c>
      <c r="CW96" s="23"/>
      <c r="CX96" s="24" t="str">
        <f>IF(CW96="","",VLOOKUP(CW96,ProgramIterations!$D:$E,2,FALSE))</f>
        <v/>
      </c>
      <c r="CY96" s="23"/>
      <c r="CZ96" s="24" t="str">
        <f>IF(CY96="","",VLOOKUP(CY96,ProgramIterations!$D:$E,2,FALSE))</f>
        <v/>
      </c>
      <c r="DA96" s="23"/>
      <c r="DB96" s="24" t="str">
        <f>IF(DA96="","",VLOOKUP(DA96,ProgramIterations!$D:$E,2,FALSE))</f>
        <v/>
      </c>
      <c r="DC96" s="23"/>
      <c r="DD96" s="25" t="str">
        <f>IF(DC96="","",VLOOKUP(DC96,ProgramIterations!$D:$E,2,FALSE))</f>
        <v/>
      </c>
      <c r="DE96" s="64" t="str">
        <f>CONCATENATE("ALTER TABLE dbo.",LEFT(C96,FIND(".",C96)-1)," ADD ",RIGHT(C96,LEN(C96)-FIND(".",C96))," ",VLOOKUP(M96,DataTypes!$A$2:$F$12,6),IF(VLOOKUP(M96,DataTypes!$A$2:$F$12,3)=1,CONCATENATE("(",N96,",",O96,")"),"")," NULL")</f>
        <v>ALTER TABLE dbo.ChampMetricChannelUnitSummary ADD CountOfChum int NULL</v>
      </c>
      <c r="DF96" s="56" t="e">
        <f>IF(A96 = "","",#REF! &amp; " SELECT MetricCalcTypeID = "&amp;A96&amp;", EngineID = "&amp;B96&amp;", Name='"&amp;C96&amp;"', DisplayGroupID = "&amp;D96&amp;", DisplayName='"&amp;E96&amp;"', DisplayNameShort = '"&amp;F96&amp;"', PropertyName = '"&amp;G96&amp;"', MethodID = "&amp;IF(H96="","NULL",H96)&amp; ", CalcGroupId = "&amp;IF(I96="","NULL",I96)&amp;", CalcGroupListItemID = " &amp;IF(K96="","NULL",K96)&amp;", Description = "&amp;IF(L96&lt;&gt;"NULL","'"&amp;SUBSTITUTE(L96,"'","''")&amp;"'","NULL")&amp;", DataTypeID = "&amp;M96&amp;",Precision = "&amp;N96&amp;", Scale = "&amp;O96&amp;", Length="&amp;P96&amp;", UOMID = "&amp;Q96&amp;", GlossaryTermID = "&amp;V96&amp;", DisplayOrderID = "&amp;W96&amp;", DomainValueListID = "&amp;AB96&amp;", WidthPixels = "&amp;AC96&amp;", IsDisplayable = "&amp;AD96&amp;", ShowGraphForWatershed= "&amp;AE96&amp;",ShowGraphForProgram="&amp;AF96&amp;",ShowGraphForVisit="&amp;AG96&amp;",IsPrivateInformation="&amp;AM96&amp;", IsCalculated="&amp;AN96&amp;",IsInternal="&amp;AO96&amp;", ExpectedValueMin = "&amp;IF(R96&lt;&gt;"",R96,"NULL")&amp;",  ExpectedValueMax = "&amp;IF(S96&lt;&gt;"",S96,"NULL")&amp;",  AcceptedValueMin = "&amp;IF(T96&lt;&gt;"",T96,"NULL")&amp;",   AcceptedValueMax  = "&amp;IF(U96&lt;&gt;"",U96,"NULL")&amp;", GraphAllowX="&amp;AH96&amp;", GraphAllowY="&amp;AI96&amp;", GraphAllowZ="&amp;AJ96&amp;", MapAllowSize="&amp;AK96&amp;", MapAllowColor = "&amp;AL96&amp;", RbtXpath = "&amp;IF(AP96&lt;&gt;"", "'"&amp;AP96&amp;"'", "NULL")&amp;", RbtIsRequired = "&amp;IF(AP96&lt;&gt;"", AQ96, "NULL")&amp;", MRMetric = "&amp;AR96&amp;
", Protocol1_ID = "&amp;IF(AS96="","NULL",#REF!)&amp;", Protocol1_IterationIDStart = "&amp;IF(AS96="","NULL",AT96)&amp;", Protocol1_IterationIDEnd = "&amp;IF(AU96="","NULL",AV96)&amp;
", Protocol2_ID = "&amp;IF(AW96="","NULL",#REF!)&amp;", Protocol2_IterationIDStart = "&amp;IF(AW96="","NULL",AX96)&amp;", Protocol2_IterationIDEnd = "&amp;IF(AY96="","NULL",AZ96)&amp;
", Protocol3_ID = "&amp;IF(BA96="","NULL",#REF!)&amp;", Protocol3_IterationIDStart = "&amp;IF(BA96="","NULL",BB96)&amp;", Protocol3_IterationIDEnd = "&amp;IF(BC96="","NULL",BD96)&amp;
", Protocol4_ID = "&amp;IF(BE96="","NULL",#REF!)&amp;", Protocol4_IterationIDStart = "&amp;IF(BE96="","NULL",BF96)&amp;", Protocol4_IterationIDEnd = "&amp;IF(BG96="","NULL",BH96)&amp;
", Protocol5_ID = "&amp;IF(BI96="","NULL",#REF!)&amp;", Protocol5_IterationIDStart = "&amp;IF(BI96="","NULL",BJ96)&amp;", Protocol5_IterationIDEnd = "&amp;IF(BK96="","NULL",BL96)&amp;
", Protocol6_ID = "&amp;IF(BM96="","NULL",#REF!)&amp;", Protocol6_IterationIDStart = "&amp;IF(BM96="","NULL",BN96)&amp;", Protocol6_IterationIDEnd = "&amp;IF(BO96="","NULL",BP96)&amp;
", Protocol7_ID = "&amp;IF(BQ96="","NULL",#REF!)&amp;", Protocol7_IterationIDStart = "&amp;IF(BQ96="","NULL",BR96)&amp;", Protocol7_IterationIDEnd = "&amp;IF(BS96="","NULL",BT96)&amp;
", Protocol8_ID = "&amp;IF(BU96="","NULL",#REF!)&amp;", Protocol8_IterationIDStart = "&amp;IF(BU96="","NULL",BV96)&amp;", Protocol8_IterationIDEnd = "&amp;IF(BW96="","NULL",BX96)&amp;
", Protocol9_ID = "&amp;IF(BY96="","NULL",#REF!)&amp;", Protocol9_IterationIDStart = "&amp;IF(BY96="","NULL",BZ96)&amp;", Protocol9_IterationIDEnd = "&amp;IF(CA96="","NULL",CB96)&amp;
", Protocol10_ID = "&amp;IF(CC96="","NULL",#REF!)&amp;", Protocol10_IterationIDStart = "&amp;IF(CC96="","NULL",CD96)&amp;", Protocol10_IterationIDEnd = "&amp;IF(CE96="","NULL",CF96)&amp;
", Protocol11_ID = "&amp;IF(CG96="","NULL",#REF!)&amp;", Protocol11_IterationIDStart = "&amp;IF(CG96="","NULL",CH96)&amp;", Protocol11_IterationIDEnd = "&amp;IF(CI96="","NULL",CJ96)&amp;
", Protocol12_ID = "&amp;IF(CK96="","NULL",#REF!)&amp;", Protocol12_IterationIDStart = "&amp;IF(CK96="","NULL",CL96)&amp;", Protocol12_IterationIDEnd = "&amp;IF(CM96="","NULL",CN96)&amp;
", Protocol13_ID = "&amp;IF(CO96="","NULL",#REF!)&amp;", Protocol13_IterationIDStart = "&amp;IF(CO96="","NULL",CP96)&amp;", Protocol13_IterationIDEnd = "&amp;IF(CQ96="","NULL",CR96)&amp;
", Protocol14_ID = "&amp;IF(CS96="","NULL",#REF!)&amp;", Protocol14_IterationIDStart = "&amp;IF(CS96="","NULL",CT96)&amp;", Protocol14_IterationIDEnd = "&amp;IF(CU96="","NULL",CV96)&amp;
", Protocol15_ID = "&amp;IF(CW96="","NULL",#REF!)&amp;", Protocol15_IterationIDStart = "&amp;IF(CW96="","NULL",CX96)&amp;", Protocol15_IterationIDEnd = "&amp;IF(CY96="","NULL",CZ96)&amp;
", Protocol16_ID = "&amp;IF(DA96="","NULL",#REF!)&amp;", Protocol16_IterationIDStart = "&amp;IF(DA96="","NULL",DB96)&amp;", Protocol16_IterationIDEnd = "&amp;IF(DC96="","NULL",DD96))</f>
        <v>#REF!</v>
      </c>
    </row>
    <row r="97" spans="1:156" x14ac:dyDescent="0.4">
      <c r="A97" s="18">
        <v>600</v>
      </c>
      <c r="B97" s="18">
        <v>2</v>
      </c>
      <c r="C97" s="57" t="str">
        <f>"MetricStructureType." &amp; G97</f>
        <v>MetricStructureType.CountOfChum</v>
      </c>
      <c r="D97" s="18">
        <v>7</v>
      </c>
      <c r="E97" s="74" t="s">
        <v>1297</v>
      </c>
      <c r="F97" s="74" t="s">
        <v>1286</v>
      </c>
      <c r="G97" s="9" t="s">
        <v>1286</v>
      </c>
      <c r="I97" s="44">
        <v>1</v>
      </c>
      <c r="J97" s="47" t="str">
        <f>IF(I97="","",VLOOKUP(I97,MetricCalcGroups!A:D,3, FALSE))</f>
        <v>Fish Counts</v>
      </c>
      <c r="K97" s="37">
        <v>249</v>
      </c>
      <c r="L97" s="9" t="s">
        <v>78</v>
      </c>
      <c r="M97" s="18">
        <v>2</v>
      </c>
      <c r="N97" s="18" t="s">
        <v>78</v>
      </c>
      <c r="O97" s="18" t="s">
        <v>78</v>
      </c>
      <c r="P97" s="18" t="s">
        <v>78</v>
      </c>
      <c r="Q97" s="18">
        <v>13</v>
      </c>
      <c r="R97" s="18">
        <v>0</v>
      </c>
      <c r="S97" s="18" t="s">
        <v>78</v>
      </c>
      <c r="T97" s="18">
        <v>0</v>
      </c>
      <c r="U97" s="18" t="s">
        <v>78</v>
      </c>
      <c r="V97" s="78" t="s">
        <v>78</v>
      </c>
      <c r="W97" s="53">
        <v>50</v>
      </c>
      <c r="X97" s="15">
        <v>2014</v>
      </c>
      <c r="Y97" s="16">
        <f>IF(X97&lt;&gt;"",VLOOKUP(X97,ProgramIterations!D:E,2,FALSE),"NULL")</f>
        <v>4</v>
      </c>
      <c r="Z97" s="15"/>
      <c r="AA97" s="16" t="str">
        <f>IF(Z97&lt;&gt;"",VLOOKUP(Z97,ProgramIterations!D:E,2,FALSE),"NULL")</f>
        <v>NULL</v>
      </c>
      <c r="AB97" s="9" t="s">
        <v>78</v>
      </c>
      <c r="AC97" s="9">
        <v>50</v>
      </c>
      <c r="AD97" s="36">
        <v>1</v>
      </c>
      <c r="AE97" s="9">
        <v>1</v>
      </c>
      <c r="AF97" s="9">
        <v>1</v>
      </c>
      <c r="AG97" s="49">
        <v>1</v>
      </c>
      <c r="AH97" s="17">
        <v>0</v>
      </c>
      <c r="AI97" s="17">
        <f t="shared" si="10"/>
        <v>1</v>
      </c>
      <c r="AJ97" s="18">
        <v>0</v>
      </c>
      <c r="AK97" s="17">
        <f t="shared" si="8"/>
        <v>1</v>
      </c>
      <c r="AL97" s="17">
        <f t="shared" si="9"/>
        <v>1</v>
      </c>
      <c r="AM97" s="18">
        <v>0</v>
      </c>
      <c r="AN97" s="18">
        <v>0</v>
      </c>
      <c r="AO97" s="49">
        <v>1</v>
      </c>
      <c r="AP97" s="40"/>
      <c r="AQ97" s="37">
        <v>0</v>
      </c>
      <c r="AR97" s="49">
        <v>0</v>
      </c>
      <c r="AS97" s="23"/>
      <c r="AT97" s="24" t="str">
        <f>IF(AS97="","",VLOOKUP(AS97,ProgramIterations!$D:$E,2,FALSE))</f>
        <v/>
      </c>
      <c r="AU97" s="23"/>
      <c r="AV97" s="24" t="str">
        <f>IF(AU97="","",VLOOKUP(AU97,ProgramIterations!$D:$E,2,FALSE))</f>
        <v/>
      </c>
      <c r="AW97" s="23"/>
      <c r="AX97" s="24" t="str">
        <f>IF(AW97="","",VLOOKUP(AW97,ProgramIterations!$D:$E,2,FALSE))</f>
        <v/>
      </c>
      <c r="AY97" s="23"/>
      <c r="AZ97" s="24" t="str">
        <f>IF(AY97="","",VLOOKUP(AY97,ProgramIterations!$D:$E,2,FALSE))</f>
        <v/>
      </c>
      <c r="BA97" s="23"/>
      <c r="BB97" s="24" t="str">
        <f>IF(BA97="","",VLOOKUP(BA97,ProgramIterations!$D:$E,2,FALSE))</f>
        <v/>
      </c>
      <c r="BC97" s="23"/>
      <c r="BD97" s="24" t="str">
        <f>IF(BC97="","",VLOOKUP(BC97,ProgramIterations!$D:$E,2,FALSE))</f>
        <v/>
      </c>
      <c r="BE97" s="54">
        <v>2014</v>
      </c>
      <c r="BF97" s="24">
        <f>IF(BE97="","",VLOOKUP(BE97,ProgramIterations!$D:$E,2,FALSE))</f>
        <v>4</v>
      </c>
      <c r="BG97" s="23"/>
      <c r="BH97" s="24" t="str">
        <f>IF(BG97="","",VLOOKUP(BG97,ProgramIterations!$D:$E,2,FALSE))</f>
        <v/>
      </c>
      <c r="BI97" s="54">
        <v>2014</v>
      </c>
      <c r="BJ97" s="24">
        <f>IF(BI97="","",VLOOKUP(BI97,ProgramIterations!$D:$E,2,FALSE))</f>
        <v>4</v>
      </c>
      <c r="BK97" s="23"/>
      <c r="BL97" s="24" t="str">
        <f>IF(BK97="","",VLOOKUP(BK97,ProgramIterations!$D:$E,2,FALSE))</f>
        <v/>
      </c>
      <c r="BM97" s="23">
        <v>2014</v>
      </c>
      <c r="BN97" s="24">
        <f>IF(BM97="","",VLOOKUP(BM97,ProgramIterations!$D:$E,2,FALSE))</f>
        <v>4</v>
      </c>
      <c r="BO97" s="23"/>
      <c r="BP97" s="24" t="str">
        <f>IF(BO97="","",VLOOKUP(BO97,ProgramIterations!$D:$E,2,FALSE))</f>
        <v/>
      </c>
      <c r="BQ97" s="23"/>
      <c r="BR97" s="24" t="str">
        <f>IF(BQ97="","",VLOOKUP(BQ97,ProgramIterations!$D:$E,2,FALSE))</f>
        <v/>
      </c>
      <c r="BS97" s="23"/>
      <c r="BT97" s="24" t="str">
        <f>IF(BS97="","",VLOOKUP(BS97,ProgramIterations!$D:$E,2,FALSE))</f>
        <v/>
      </c>
      <c r="BU97" s="23">
        <v>2014</v>
      </c>
      <c r="BV97" s="24">
        <f>IF(BU97="","",VLOOKUP(BU97,ProgramIterations!$D:$E,2,FALSE))</f>
        <v>4</v>
      </c>
      <c r="BW97" s="23"/>
      <c r="BX97" s="24" t="str">
        <f>IF(BW97="","",VLOOKUP(BW97,ProgramIterations!$D:$E,2,FALSE))</f>
        <v/>
      </c>
      <c r="BY97" s="23"/>
      <c r="BZ97" s="24" t="str">
        <f>IF(BY97="","",VLOOKUP(BY97,ProgramIterations!$D:$E,2,FALSE))</f>
        <v/>
      </c>
      <c r="CA97" s="23"/>
      <c r="CB97" s="24" t="str">
        <f>IF(CA97="","",VLOOKUP(CA97,ProgramIterations!$D:$E,2,FALSE))</f>
        <v/>
      </c>
      <c r="CC97" s="23">
        <v>2014</v>
      </c>
      <c r="CD97" s="24">
        <f>IF(CC97="","",VLOOKUP(CC97,ProgramIterations!$D:$E,2,FALSE))</f>
        <v>4</v>
      </c>
      <c r="CE97" s="23"/>
      <c r="CF97" s="24" t="str">
        <f>IF(CE97="","",VLOOKUP(CE97,ProgramIterations!$D:$E,2,FALSE))</f>
        <v/>
      </c>
      <c r="CG97" s="23">
        <v>2014</v>
      </c>
      <c r="CH97" s="24">
        <f>IF(CG97="","",VLOOKUP(CG97,ProgramIterations!$D:$E,2,FALSE))</f>
        <v>4</v>
      </c>
      <c r="CI97" s="23"/>
      <c r="CJ97" s="24" t="str">
        <f>IF(CI97="","",VLOOKUP(CI97,ProgramIterations!$D:$E,2,FALSE))</f>
        <v/>
      </c>
      <c r="CK97" s="23"/>
      <c r="CL97" s="24" t="str">
        <f>IF(CK97="","",VLOOKUP(CK97,ProgramIterations!$D:$E,2,FALSE))</f>
        <v/>
      </c>
      <c r="CM97" s="23"/>
      <c r="CN97" s="24" t="str">
        <f>IF(CM97="","",VLOOKUP(CM97,ProgramIterations!$D:$E,2,FALSE))</f>
        <v/>
      </c>
      <c r="CO97" s="23">
        <v>2014</v>
      </c>
      <c r="CP97" s="24">
        <f>IF(CO97="","",VLOOKUP(CO97,ProgramIterations!$D:$E,2,FALSE))</f>
        <v>4</v>
      </c>
      <c r="CQ97" s="23"/>
      <c r="CR97" s="24" t="str">
        <f>IF(CQ97="","",VLOOKUP(CQ97,ProgramIterations!$D:$E,2,FALSE))</f>
        <v/>
      </c>
      <c r="CS97" s="23">
        <v>2014</v>
      </c>
      <c r="CT97" s="24">
        <f>IF(CS97="","",VLOOKUP(CS97,ProgramIterations!$D:$E,2,FALSE))</f>
        <v>4</v>
      </c>
      <c r="CU97" s="23"/>
      <c r="CV97" s="24" t="str">
        <f>IF(CU97="","",VLOOKUP(CU97,ProgramIterations!$D:$E,2,FALSE))</f>
        <v/>
      </c>
      <c r="CW97" s="23"/>
      <c r="CX97" s="24" t="str">
        <f>IF(CW97="","",VLOOKUP(CW97,ProgramIterations!$D:$E,2,FALSE))</f>
        <v/>
      </c>
      <c r="CY97" s="23"/>
      <c r="CZ97" s="24" t="str">
        <f>IF(CY97="","",VLOOKUP(CY97,ProgramIterations!$D:$E,2,FALSE))</f>
        <v/>
      </c>
      <c r="DA97" s="23"/>
      <c r="DB97" s="24" t="str">
        <f>IF(DA97="","",VLOOKUP(DA97,ProgramIterations!$D:$E,2,FALSE))</f>
        <v/>
      </c>
      <c r="DC97" s="23"/>
      <c r="DD97" s="25" t="str">
        <f>IF(DC97="","",VLOOKUP(DC97,ProgramIterations!$D:$E,2,FALSE))</f>
        <v/>
      </c>
      <c r="DE97" s="64" t="str">
        <f>CONCATENATE("ALTER TABLE dbo.",LEFT(C97,FIND(".",C97)-1)," ADD ",RIGHT(C97,LEN(C97)-FIND(".",C97))," ",VLOOKUP(M97,DataTypes!$A$2:$F$12,6),IF(VLOOKUP(M97,DataTypes!$A$2:$F$12,3)=1,CONCATENATE("(",N97,",",O97,")"),"")," NULL")</f>
        <v>ALTER TABLE dbo.MetricStructureType ADD CountOfChum int NULL</v>
      </c>
      <c r="DF97" s="56" t="e">
        <f>IF(A97 = "","",#REF! &amp; " SELECT MetricCalcTypeID = "&amp;A97&amp;", EngineID = "&amp;B97&amp;", Name='"&amp;C97&amp;"', DisplayGroupID = "&amp;D97&amp;", DisplayName='"&amp;E97&amp;"', DisplayNameShort = '"&amp;F97&amp;"', PropertyName = '"&amp;G97&amp;"', MethodID = "&amp;IF(H97="","NULL",H97)&amp; ", CalcGroupId = "&amp;IF(I97="","NULL",I97)&amp;", CalcGroupListItemID = " &amp;IF(K97="","NULL",K97)&amp;", Description = "&amp;IF(L97&lt;&gt;"NULL","'"&amp;SUBSTITUTE(L97,"'","''")&amp;"'","NULL")&amp;", DataTypeID = "&amp;M97&amp;",Precision = "&amp;N97&amp;", Scale = "&amp;O97&amp;", Length="&amp;P97&amp;", UOMID = "&amp;Q97&amp;", GlossaryTermID = "&amp;V97&amp;", DisplayOrderID = "&amp;W97&amp;", DomainValueListID = "&amp;AB97&amp;", WidthPixels = "&amp;AC97&amp;", IsDisplayable = "&amp;AD97&amp;", ShowGraphForWatershed= "&amp;AE97&amp;",ShowGraphForProgram="&amp;AF97&amp;",ShowGraphForVisit="&amp;AG97&amp;",IsPrivateInformation="&amp;AM97&amp;", IsCalculated="&amp;AN97&amp;",IsInternal="&amp;AO97&amp;", ExpectedValueMin = "&amp;IF(R97&lt;&gt;"",R97,"NULL")&amp;",  ExpectedValueMax = "&amp;IF(S97&lt;&gt;"",S97,"NULL")&amp;",  AcceptedValueMin = "&amp;IF(T97&lt;&gt;"",T97,"NULL")&amp;",   AcceptedValueMax  = "&amp;IF(U97&lt;&gt;"",U97,"NULL")&amp;", GraphAllowX="&amp;AH97&amp;", GraphAllowY="&amp;AI97&amp;", GraphAllowZ="&amp;AJ97&amp;", MapAllowSize="&amp;AK97&amp;", MapAllowColor = "&amp;AL97&amp;", RbtXpath = "&amp;IF(AP97&lt;&gt;"", "'"&amp;AP97&amp;"'", "NULL")&amp;", RbtIsRequired = "&amp;IF(AP97&lt;&gt;"", AQ97, "NULL")&amp;", MRMetric = "&amp;AR97&amp;
", Protocol1_ID = "&amp;IF(AS97="","NULL",#REF!)&amp;", Protocol1_IterationIDStart = "&amp;IF(AS97="","NULL",AT97)&amp;", Protocol1_IterationIDEnd = "&amp;IF(AU97="","NULL",AV97)&amp;
", Protocol2_ID = "&amp;IF(AW97="","NULL",#REF!)&amp;", Protocol2_IterationIDStart = "&amp;IF(AW97="","NULL",AX97)&amp;", Protocol2_IterationIDEnd = "&amp;IF(AY97="","NULL",AZ97)&amp;
", Protocol3_ID = "&amp;IF(BA97="","NULL",#REF!)&amp;", Protocol3_IterationIDStart = "&amp;IF(BA97="","NULL",BB97)&amp;", Protocol3_IterationIDEnd = "&amp;IF(BC97="","NULL",BD97)&amp;
", Protocol4_ID = "&amp;IF(BE97="","NULL",#REF!)&amp;", Protocol4_IterationIDStart = "&amp;IF(BE97="","NULL",BF97)&amp;", Protocol4_IterationIDEnd = "&amp;IF(BG97="","NULL",BH97)&amp;
", Protocol5_ID = "&amp;IF(BI97="","NULL",#REF!)&amp;", Protocol5_IterationIDStart = "&amp;IF(BI97="","NULL",BJ97)&amp;", Protocol5_IterationIDEnd = "&amp;IF(BK97="","NULL",BL97)&amp;
", Protocol6_ID = "&amp;IF(BM97="","NULL",#REF!)&amp;", Protocol6_IterationIDStart = "&amp;IF(BM97="","NULL",BN97)&amp;", Protocol6_IterationIDEnd = "&amp;IF(BO97="","NULL",BP97)&amp;
", Protocol7_ID = "&amp;IF(BQ97="","NULL",#REF!)&amp;", Protocol7_IterationIDStart = "&amp;IF(BQ97="","NULL",BR97)&amp;", Protocol7_IterationIDEnd = "&amp;IF(BS97="","NULL",BT97)&amp;
", Protocol8_ID = "&amp;IF(BU97="","NULL",#REF!)&amp;", Protocol8_IterationIDStart = "&amp;IF(BU97="","NULL",BV97)&amp;", Protocol8_IterationIDEnd = "&amp;IF(BW97="","NULL",BX97)&amp;
", Protocol9_ID = "&amp;IF(BY97="","NULL",#REF!)&amp;", Protocol9_IterationIDStart = "&amp;IF(BY97="","NULL",BZ97)&amp;", Protocol9_IterationIDEnd = "&amp;IF(CA97="","NULL",CB97)&amp;
", Protocol10_ID = "&amp;IF(CC97="","NULL",#REF!)&amp;", Protocol10_IterationIDStart = "&amp;IF(CC97="","NULL",CD97)&amp;", Protocol10_IterationIDEnd = "&amp;IF(CE97="","NULL",CF97)&amp;
", Protocol11_ID = "&amp;IF(CG97="","NULL",#REF!)&amp;", Protocol11_IterationIDStart = "&amp;IF(CG97="","NULL",CH97)&amp;", Protocol11_IterationIDEnd = "&amp;IF(CI97="","NULL",CJ97)&amp;
", Protocol12_ID = "&amp;IF(CK97="","NULL",#REF!)&amp;", Protocol12_IterationIDStart = "&amp;IF(CK97="","NULL",CL97)&amp;", Protocol12_IterationIDEnd = "&amp;IF(CM97="","NULL",CN97)&amp;
", Protocol13_ID = "&amp;IF(CO97="","NULL",#REF!)&amp;", Protocol13_IterationIDStart = "&amp;IF(CO97="","NULL",CP97)&amp;", Protocol13_IterationIDEnd = "&amp;IF(CQ97="","NULL",CR97)&amp;
", Protocol14_ID = "&amp;IF(CS97="","NULL",#REF!)&amp;", Protocol14_IterationIDStart = "&amp;IF(CS97="","NULL",CT97)&amp;", Protocol14_IterationIDEnd = "&amp;IF(CU97="","NULL",CV97)&amp;
", Protocol15_ID = "&amp;IF(CW97="","NULL",#REF!)&amp;", Protocol15_IterationIDStart = "&amp;IF(CW97="","NULL",CX97)&amp;", Protocol15_IterationIDEnd = "&amp;IF(CY97="","NULL",CZ97)&amp;
", Protocol16_ID = "&amp;IF(DA97="","NULL",#REF!)&amp;", Protocol16_IterationIDStart = "&amp;IF(DA97="","NULL",DB97)&amp;", Protocol16_IterationIDEnd = "&amp;IF(DC97="","NULL",DD97))</f>
        <v>#REF!</v>
      </c>
    </row>
    <row r="98" spans="1:156" hidden="1" x14ac:dyDescent="0.4">
      <c r="A98" s="75">
        <v>68</v>
      </c>
      <c r="B98" s="75">
        <v>1</v>
      </c>
      <c r="C98" s="34" t="s">
        <v>259</v>
      </c>
      <c r="D98" s="18">
        <v>1</v>
      </c>
      <c r="E98" s="74" t="s">
        <v>838</v>
      </c>
      <c r="F98" s="49" t="s">
        <v>927</v>
      </c>
      <c r="G98" s="74" t="s">
        <v>281</v>
      </c>
      <c r="I98" s="44"/>
      <c r="J98" s="47" t="str">
        <f>IF(I98="","",VLOOKUP(I98,MetricCalcGroups!A:D,3, FALSE))</f>
        <v/>
      </c>
      <c r="L98" s="9" t="s">
        <v>78</v>
      </c>
      <c r="M98" s="18">
        <v>3</v>
      </c>
      <c r="N98" s="18">
        <v>10</v>
      </c>
      <c r="O98" s="18">
        <v>2</v>
      </c>
      <c r="P98" s="18" t="s">
        <v>78</v>
      </c>
      <c r="Q98" s="18">
        <v>1</v>
      </c>
      <c r="R98" s="38">
        <v>0</v>
      </c>
      <c r="S98" s="38" t="s">
        <v>775</v>
      </c>
      <c r="V98" s="78" t="s">
        <v>78</v>
      </c>
      <c r="W98" s="53">
        <v>680</v>
      </c>
      <c r="X98" s="15">
        <v>2011</v>
      </c>
      <c r="Y98" s="16">
        <f>IF(X98&lt;&gt;"",VLOOKUP(X98,ProgramIterations!D:E,2,FALSE),"NULL")</f>
        <v>1</v>
      </c>
      <c r="Z98" s="15"/>
      <c r="AA98" s="16" t="str">
        <f>IF(Z98&lt;&gt;"",VLOOKUP(Z98,ProgramIterations!D:E,2,FALSE),"NULL")</f>
        <v>NULL</v>
      </c>
      <c r="AB98" s="9" t="s">
        <v>78</v>
      </c>
      <c r="AC98" s="9">
        <v>75</v>
      </c>
      <c r="AD98" s="36">
        <v>0</v>
      </c>
      <c r="AE98" s="9">
        <v>1</v>
      </c>
      <c r="AF98" s="9">
        <v>1</v>
      </c>
      <c r="AG98" s="49">
        <v>0</v>
      </c>
      <c r="AH98" s="52">
        <v>0</v>
      </c>
      <c r="AI98" s="17">
        <f t="shared" si="10"/>
        <v>0</v>
      </c>
      <c r="AJ98" s="18">
        <v>0</v>
      </c>
      <c r="AK98" s="17">
        <f t="shared" si="8"/>
        <v>0</v>
      </c>
      <c r="AL98" s="17">
        <f t="shared" si="9"/>
        <v>0</v>
      </c>
      <c r="AM98" s="18">
        <v>0</v>
      </c>
      <c r="AN98" s="18">
        <v>0</v>
      </c>
      <c r="AO98" s="49">
        <v>0</v>
      </c>
      <c r="AP98" s="74"/>
      <c r="AQ98" s="37">
        <v>0</v>
      </c>
      <c r="AR98" s="49">
        <v>0</v>
      </c>
      <c r="AS98" s="23">
        <v>2011</v>
      </c>
      <c r="AT98" s="24">
        <f>IF(AS98="","",VLOOKUP(AS98,ProgramIterations!$D:$E,2,FALSE))</f>
        <v>1</v>
      </c>
      <c r="AU98" s="23"/>
      <c r="AV98" s="24" t="str">
        <f>IF(AU98="","",VLOOKUP(AU98,ProgramIterations!$D:$E,2,FALSE))</f>
        <v/>
      </c>
      <c r="AW98" s="23">
        <v>2012</v>
      </c>
      <c r="AX98" s="24">
        <f>IF(AW98="","",VLOOKUP(AW98,ProgramIterations!$D:$E,2,FALSE))</f>
        <v>2</v>
      </c>
      <c r="AY98" s="23"/>
      <c r="AZ98" s="24" t="str">
        <f>IF(AY98="","",VLOOKUP(AY98,ProgramIterations!$D:$E,2,FALSE))</f>
        <v/>
      </c>
      <c r="BA98" s="23">
        <v>2013</v>
      </c>
      <c r="BB98" s="24">
        <f>IF(BA98="","",VLOOKUP(BA98,ProgramIterations!$D:$E,2,FALSE))</f>
        <v>3</v>
      </c>
      <c r="BC98" s="23"/>
      <c r="BD98" s="24" t="str">
        <f>IF(BC98="","",VLOOKUP(BC98,ProgramIterations!$D:$E,2,FALSE))</f>
        <v/>
      </c>
      <c r="BE98" s="23">
        <v>2014</v>
      </c>
      <c r="BF98" s="24">
        <f>IF(BE98="","",VLOOKUP(BE98,ProgramIterations!$D:$E,2,FALSE))</f>
        <v>4</v>
      </c>
      <c r="BG98" s="23"/>
      <c r="BH98" s="24" t="str">
        <f>IF(BG98="","",VLOOKUP(BG98,ProgramIterations!$D:$E,2,FALSE))</f>
        <v/>
      </c>
      <c r="BI98" s="23">
        <v>2014</v>
      </c>
      <c r="BJ98" s="24">
        <f>IF(BI98="","",VLOOKUP(BI98,ProgramIterations!$D:$E,2,FALSE))</f>
        <v>4</v>
      </c>
      <c r="BK98" s="23"/>
      <c r="BL98" s="24" t="str">
        <f>IF(BK98="","",VLOOKUP(BK98,ProgramIterations!$D:$E,2,FALSE))</f>
        <v/>
      </c>
      <c r="BM98" s="23"/>
      <c r="BN98" s="24" t="str">
        <f>IF(BM98="","",VLOOKUP(BM98,ProgramIterations!$D:$E,2,FALSE))</f>
        <v/>
      </c>
      <c r="BO98" s="23"/>
      <c r="BP98" s="24" t="str">
        <f>IF(BO98="","",VLOOKUP(BO98,ProgramIterations!$D:$E,2,FALSE))</f>
        <v/>
      </c>
      <c r="BQ98" s="23"/>
      <c r="BR98" s="24" t="str">
        <f>IF(BQ98="","",VLOOKUP(BQ98,ProgramIterations!$D:$E,2,FALSE))</f>
        <v/>
      </c>
      <c r="BS98" s="23"/>
      <c r="BT98" s="24" t="str">
        <f>IF(BS98="","",VLOOKUP(BS98,ProgramIterations!$D:$E,2,FALSE))</f>
        <v/>
      </c>
      <c r="BU98" s="23"/>
      <c r="BV98" s="24" t="str">
        <f>IF(BU98="","",VLOOKUP(BU98,ProgramIterations!$D:$E,2,FALSE))</f>
        <v/>
      </c>
      <c r="BW98" s="23"/>
      <c r="BX98" s="24" t="str">
        <f>IF(BW98="","",VLOOKUP(BW98,ProgramIterations!$D:$E,2,FALSE))</f>
        <v/>
      </c>
      <c r="BY98" s="23">
        <v>2014</v>
      </c>
      <c r="BZ98" s="24">
        <f>IF(BY98="","",VLOOKUP(BY98,ProgramIterations!$D:$E,2,FALSE))</f>
        <v>4</v>
      </c>
      <c r="CA98" s="23"/>
      <c r="CB98" s="24" t="str">
        <f>IF(CA98="","",VLOOKUP(CA98,ProgramIterations!$D:$E,2,FALSE))</f>
        <v/>
      </c>
      <c r="CC98" s="23">
        <v>2014</v>
      </c>
      <c r="CD98" s="24">
        <f>IF(CC98="","",VLOOKUP(CC98,ProgramIterations!$D:$E,2,FALSE))</f>
        <v>4</v>
      </c>
      <c r="CE98" s="23"/>
      <c r="CF98" s="24" t="str">
        <f>IF(CE98="","",VLOOKUP(CE98,ProgramIterations!$D:$E,2,FALSE))</f>
        <v/>
      </c>
      <c r="CG98" s="23">
        <v>2014</v>
      </c>
      <c r="CH98" s="24">
        <f>IF(CG98="","",VLOOKUP(CG98,ProgramIterations!$D:$E,2,FALSE))</f>
        <v>4</v>
      </c>
      <c r="CI98" s="23"/>
      <c r="CJ98" s="24" t="str">
        <f>IF(CI98="","",VLOOKUP(CI98,ProgramIterations!$D:$E,2,FALSE))</f>
        <v/>
      </c>
      <c r="CK98" s="23"/>
      <c r="CL98" s="24" t="str">
        <f>IF(CK98="","",VLOOKUP(CK98,ProgramIterations!$D:$E,2,FALSE))</f>
        <v/>
      </c>
      <c r="CM98" s="23"/>
      <c r="CN98" s="24" t="str">
        <f>IF(CM98="","",VLOOKUP(CM98,ProgramIterations!$D:$E,2,FALSE))</f>
        <v/>
      </c>
      <c r="CO98" s="23"/>
      <c r="CP98" s="24" t="str">
        <f>IF(CO98="","",VLOOKUP(CO98,ProgramIterations!$D:$E,2,FALSE))</f>
        <v/>
      </c>
      <c r="CQ98" s="23"/>
      <c r="CR98" s="24" t="str">
        <f>IF(CQ98="","",VLOOKUP(CQ98,ProgramIterations!$D:$E,2,FALSE))</f>
        <v/>
      </c>
      <c r="CS98" s="23"/>
      <c r="CT98" s="24" t="str">
        <f>IF(CS98="","",VLOOKUP(CS98,ProgramIterations!$D:$E,2,FALSE))</f>
        <v/>
      </c>
      <c r="CU98" s="23"/>
      <c r="CV98" s="24" t="str">
        <f>IF(CU98="","",VLOOKUP(CU98,ProgramIterations!$D:$E,2,FALSE))</f>
        <v/>
      </c>
      <c r="CW98" s="23"/>
      <c r="CX98" s="24" t="str">
        <f>IF(CW98="","",VLOOKUP(CW98,ProgramIterations!$D:$E,2,FALSE))</f>
        <v/>
      </c>
      <c r="CY98" s="23"/>
      <c r="CZ98" s="24" t="str">
        <f>IF(CY98="","",VLOOKUP(CY98,ProgramIterations!$D:$E,2,FALSE))</f>
        <v/>
      </c>
      <c r="DA98" s="23"/>
      <c r="DB98" s="24" t="str">
        <f>IF(DA98="","",VLOOKUP(DA98,ProgramIterations!$D:$E,2,FALSE))</f>
        <v/>
      </c>
      <c r="DC98" s="23"/>
      <c r="DD98" s="25" t="str">
        <f>IF(DC98="","",VLOOKUP(DC98,ProgramIterations!$D:$E,2,FALSE))</f>
        <v/>
      </c>
      <c r="DE98" s="64" t="str">
        <f>CONCATENATE("ALTER TABLE dbo.",LEFT(C98,FIND(".",C98)-1)," ADD ",RIGHT(C98,LEN(C98)-FIND(".",C98))," ",VLOOKUP(M98,DataTypes!$A$2:$F$12,6),IF(VLOOKUP(M98,DataTypes!$A$2:$F$12,3)=1,CONCATENATE("(",N98,",",O98,")"),"")," NULL")</f>
        <v>ALTER TABLE dbo.ChampMetricVisitInformation ADD CenterlineProfileFilteredMean decimal(10,2) NULL</v>
      </c>
      <c r="DF98" s="56" t="e">
        <f>IF(A98 = "","",#REF! &amp; " SELECT MetricCalcTypeID = "&amp;A98&amp;", EngineID = "&amp;B98&amp;", Name='"&amp;C98&amp;"', DisplayGroupID = "&amp;D98&amp;", DisplayName='"&amp;E98&amp;"', DisplayNameShort = '"&amp;F98&amp;"', PropertyName = '"&amp;G98&amp;"', MethodID = "&amp;IF(H98="","NULL",H98)&amp; ", CalcGroupId = "&amp;IF(I98="","NULL",I98)&amp;", CalcGroupListItemID = " &amp;IF(K98="","NULL",K98)&amp;", Description = "&amp;IF(L98&lt;&gt;"NULL","'"&amp;SUBSTITUTE(L98,"'","''")&amp;"'","NULL")&amp;", DataTypeID = "&amp;M98&amp;",Precision = "&amp;N98&amp;", Scale = "&amp;O98&amp;", Length="&amp;P98&amp;", UOMID = "&amp;Q98&amp;", GlossaryTermID = "&amp;V98&amp;", DisplayOrderID = "&amp;W98&amp;", DomainValueListID = "&amp;AB98&amp;", WidthPixels = "&amp;AC98&amp;", IsDisplayable = "&amp;AD98&amp;", ShowGraphForWatershed= "&amp;AE98&amp;",ShowGraphForProgram="&amp;AF98&amp;",ShowGraphForVisit="&amp;AG98&amp;",IsPrivateInformation="&amp;AM98&amp;", IsCalculated="&amp;AN98&amp;",IsInternal="&amp;AO98&amp;", ExpectedValueMin = "&amp;IF(R98&lt;&gt;"",R98,"NULL")&amp;",  ExpectedValueMax = "&amp;IF(S98&lt;&gt;"",S98,"NULL")&amp;",  AcceptedValueMin = "&amp;IF(T98&lt;&gt;"",T98,"NULL")&amp;",   AcceptedValueMax  = "&amp;IF(U98&lt;&gt;"",U98,"NULL")&amp;", GraphAllowX="&amp;AH98&amp;", GraphAllowY="&amp;AI98&amp;", GraphAllowZ="&amp;AJ98&amp;", MapAllowSize="&amp;AK98&amp;", MapAllowColor = "&amp;AL98&amp;", RbtXpath = "&amp;IF(AP98&lt;&gt;"", "'"&amp;AP98&amp;"'", "NULL")&amp;", RbtIsRequired = "&amp;IF(AP98&lt;&gt;"", AQ98, "NULL")&amp;", MRMetric = "&amp;AR98&amp;
", Protocol1_ID = "&amp;IF(AS98="","NULL",#REF!)&amp;", Protocol1_IterationIDStart = "&amp;IF(AS98="","NULL",AT98)&amp;", Protocol1_IterationIDEnd = "&amp;IF(AU98="","NULL",AV98)&amp;
", Protocol2_ID = "&amp;IF(AW98="","NULL",#REF!)&amp;", Protocol2_IterationIDStart = "&amp;IF(AW98="","NULL",AX98)&amp;", Protocol2_IterationIDEnd = "&amp;IF(AY98="","NULL",AZ98)&amp;
", Protocol3_ID = "&amp;IF(BA98="","NULL",#REF!)&amp;", Protocol3_IterationIDStart = "&amp;IF(BA98="","NULL",BB98)&amp;", Protocol3_IterationIDEnd = "&amp;IF(BC98="","NULL",BD98)&amp;
", Protocol4_ID = "&amp;IF(BE98="","NULL",#REF!)&amp;", Protocol4_IterationIDStart = "&amp;IF(BE98="","NULL",BF98)&amp;", Protocol4_IterationIDEnd = "&amp;IF(BG98="","NULL",BH98)&amp;
", Protocol5_ID = "&amp;IF(BI98="","NULL",#REF!)&amp;", Protocol5_IterationIDStart = "&amp;IF(BI98="","NULL",BJ98)&amp;", Protocol5_IterationIDEnd = "&amp;IF(BK98="","NULL",BL98)&amp;
", Protocol6_ID = "&amp;IF(BM98="","NULL",#REF!)&amp;", Protocol6_IterationIDStart = "&amp;IF(BM98="","NULL",BN98)&amp;", Protocol6_IterationIDEnd = "&amp;IF(BO98="","NULL",BP98)&amp;
", Protocol7_ID = "&amp;IF(BQ98="","NULL",#REF!)&amp;", Protocol7_IterationIDStart = "&amp;IF(BQ98="","NULL",BR98)&amp;", Protocol7_IterationIDEnd = "&amp;IF(BS98="","NULL",BT98)&amp;
", Protocol8_ID = "&amp;IF(BU98="","NULL",#REF!)&amp;", Protocol8_IterationIDStart = "&amp;IF(BU98="","NULL",BV98)&amp;", Protocol8_IterationIDEnd = "&amp;IF(BW98="","NULL",BX98)&amp;
", Protocol9_ID = "&amp;IF(BY98="","NULL",#REF!)&amp;", Protocol9_IterationIDStart = "&amp;IF(BY98="","NULL",BZ98)&amp;", Protocol9_IterationIDEnd = "&amp;IF(CA98="","NULL",CB98)&amp;
", Protocol10_ID = "&amp;IF(CC98="","NULL",#REF!)&amp;", Protocol10_IterationIDStart = "&amp;IF(CC98="","NULL",CD98)&amp;", Protocol10_IterationIDEnd = "&amp;IF(CE98="","NULL",CF98)&amp;
", Protocol11_ID = "&amp;IF(CG98="","NULL",#REF!)&amp;", Protocol11_IterationIDStart = "&amp;IF(CG98="","NULL",CH98)&amp;", Protocol11_IterationIDEnd = "&amp;IF(CI98="","NULL",CJ98)&amp;
", Protocol12_ID = "&amp;IF(CK98="","NULL",#REF!)&amp;", Protocol12_IterationIDStart = "&amp;IF(CK98="","NULL",CL98)&amp;", Protocol12_IterationIDEnd = "&amp;IF(CM98="","NULL",CN98)&amp;
", Protocol13_ID = "&amp;IF(CO98="","NULL",#REF!)&amp;", Protocol13_IterationIDStart = "&amp;IF(CO98="","NULL",CP98)&amp;", Protocol13_IterationIDEnd = "&amp;IF(CQ98="","NULL",CR98)&amp;
", Protocol14_ID = "&amp;IF(CS98="","NULL",#REF!)&amp;", Protocol14_IterationIDStart = "&amp;IF(CS98="","NULL",CT98)&amp;", Protocol14_IterationIDEnd = "&amp;IF(CU98="","NULL",CV98)&amp;
", Protocol15_ID = "&amp;IF(CW98="","NULL",#REF!)&amp;", Protocol15_IterationIDStart = "&amp;IF(CW98="","NULL",CX98)&amp;", Protocol15_IterationIDEnd = "&amp;IF(CY98="","NULL",CZ98)&amp;
", Protocol16_ID = "&amp;IF(DA98="","NULL",#REF!)&amp;", Protocol16_IterationIDStart = "&amp;IF(DA98="","NULL",DB98)&amp;", Protocol16_IterationIDEnd = "&amp;IF(DC98="","NULL",DD98))</f>
        <v>#REF!</v>
      </c>
    </row>
    <row r="99" spans="1:156" x14ac:dyDescent="0.4">
      <c r="A99" s="18">
        <v>554</v>
      </c>
      <c r="B99" s="18">
        <v>2</v>
      </c>
      <c r="C99" s="57" t="str">
        <f>"ChampMetricChannelUnitTier1Summary." &amp; G99</f>
        <v>ChampMetricChannelUnitTier1Summary.CountOfCoho</v>
      </c>
      <c r="D99" s="18">
        <v>3</v>
      </c>
      <c r="E99" s="74" t="s">
        <v>1295</v>
      </c>
      <c r="F99" s="74" t="s">
        <v>1284</v>
      </c>
      <c r="G99" s="9" t="s">
        <v>1284</v>
      </c>
      <c r="I99" s="44">
        <v>1</v>
      </c>
      <c r="J99" s="47" t="str">
        <f>IF(I99="","",VLOOKUP(I99,MetricCalcGroups!A:D,3, FALSE))</f>
        <v>Fish Counts</v>
      </c>
      <c r="K99" s="37">
        <v>247</v>
      </c>
      <c r="L99" s="9" t="s">
        <v>78</v>
      </c>
      <c r="M99" s="18">
        <v>2</v>
      </c>
      <c r="N99" s="18" t="s">
        <v>78</v>
      </c>
      <c r="O99" s="18" t="s">
        <v>78</v>
      </c>
      <c r="P99" s="18" t="s">
        <v>78</v>
      </c>
      <c r="Q99" s="18">
        <v>13</v>
      </c>
      <c r="R99" s="75">
        <v>0</v>
      </c>
      <c r="S99" s="75" t="s">
        <v>78</v>
      </c>
      <c r="T99" s="75">
        <v>0</v>
      </c>
      <c r="U99" s="75" t="s">
        <v>78</v>
      </c>
      <c r="V99" s="78" t="s">
        <v>78</v>
      </c>
      <c r="W99" s="75">
        <v>2830</v>
      </c>
      <c r="X99" s="15">
        <v>2014</v>
      </c>
      <c r="Y99" s="16">
        <f>IF(X99&lt;&gt;"",VLOOKUP(X99,ProgramIterations!D:E,2,FALSE),"NULL")</f>
        <v>4</v>
      </c>
      <c r="Z99" s="15"/>
      <c r="AA99" s="16" t="str">
        <f>IF(Z99&lt;&gt;"",VLOOKUP(Z99,ProgramIterations!D:E,2,FALSE),"NULL")</f>
        <v>NULL</v>
      </c>
      <c r="AB99" s="9" t="s">
        <v>78</v>
      </c>
      <c r="AC99" s="9">
        <v>50</v>
      </c>
      <c r="AD99" s="36">
        <v>1</v>
      </c>
      <c r="AE99" s="9">
        <v>1</v>
      </c>
      <c r="AF99" s="9">
        <v>1</v>
      </c>
      <c r="AG99" s="9">
        <v>1</v>
      </c>
      <c r="AH99" s="52">
        <v>0</v>
      </c>
      <c r="AI99" s="17">
        <f t="shared" si="10"/>
        <v>1</v>
      </c>
      <c r="AJ99" s="18">
        <v>0</v>
      </c>
      <c r="AK99" s="17">
        <f t="shared" si="8"/>
        <v>1</v>
      </c>
      <c r="AL99" s="17">
        <f t="shared" si="9"/>
        <v>1</v>
      </c>
      <c r="AM99" s="18">
        <v>0</v>
      </c>
      <c r="AN99" s="18">
        <v>0</v>
      </c>
      <c r="AO99" s="37">
        <v>1</v>
      </c>
      <c r="AP99" s="74"/>
      <c r="AQ99" s="37">
        <v>0</v>
      </c>
      <c r="AR99" s="49">
        <v>0</v>
      </c>
      <c r="AS99" s="23"/>
      <c r="AT99" s="24" t="str">
        <f>IF(AS99="","",VLOOKUP(AS99,ProgramIterations!$D:$E,2,FALSE))</f>
        <v/>
      </c>
      <c r="AU99" s="23"/>
      <c r="AV99" s="24" t="str">
        <f>IF(AU99="","",VLOOKUP(AU99,ProgramIterations!$D:$E,2,FALSE))</f>
        <v/>
      </c>
      <c r="AW99" s="23"/>
      <c r="AX99" s="24" t="str">
        <f>IF(AW99="","",VLOOKUP(AW99,ProgramIterations!$D:$E,2,FALSE))</f>
        <v/>
      </c>
      <c r="AY99" s="23"/>
      <c r="AZ99" s="24" t="str">
        <f>IF(AY99="","",VLOOKUP(AY99,ProgramIterations!$D:$E,2,FALSE))</f>
        <v/>
      </c>
      <c r="BA99" s="23"/>
      <c r="BB99" s="24" t="str">
        <f>IF(BA99="","",VLOOKUP(BA99,ProgramIterations!$D:$E,2,FALSE))</f>
        <v/>
      </c>
      <c r="BC99" s="23"/>
      <c r="BD99" s="24" t="str">
        <f>IF(BC99="","",VLOOKUP(BC99,ProgramIterations!$D:$E,2,FALSE))</f>
        <v/>
      </c>
      <c r="BE99" s="23"/>
      <c r="BF99" s="24" t="str">
        <f>IF(BE99="","",VLOOKUP(BE99,ProgramIterations!$D:$E,2,FALSE))</f>
        <v/>
      </c>
      <c r="BG99" s="23"/>
      <c r="BH99" s="24" t="str">
        <f>IF(BG99="","",VLOOKUP(BG99,ProgramIterations!$D:$E,2,FALSE))</f>
        <v/>
      </c>
      <c r="BI99" s="23"/>
      <c r="BJ99" s="24" t="str">
        <f>IF(BI99="","",VLOOKUP(BI99,ProgramIterations!$D:$E,2,FALSE))</f>
        <v/>
      </c>
      <c r="BK99" s="23"/>
      <c r="BL99" s="24" t="str">
        <f>IF(BK99="","",VLOOKUP(BK99,ProgramIterations!$D:$E,2,FALSE))</f>
        <v/>
      </c>
      <c r="BM99" s="23">
        <v>2014</v>
      </c>
      <c r="BN99" s="24">
        <f>IF(BM99="","",VLOOKUP(BM99,ProgramIterations!$D:$E,2,FALSE))</f>
        <v>4</v>
      </c>
      <c r="BO99" s="23"/>
      <c r="BP99" s="24" t="str">
        <f>IF(BO99="","",VLOOKUP(BO99,ProgramIterations!$D:$E,2,FALSE))</f>
        <v/>
      </c>
      <c r="BQ99" s="23"/>
      <c r="BR99" s="24" t="str">
        <f>IF(BQ99="","",VLOOKUP(BQ99,ProgramIterations!$D:$E,2,FALSE))</f>
        <v/>
      </c>
      <c r="BS99" s="23"/>
      <c r="BT99" s="24" t="str">
        <f>IF(BS99="","",VLOOKUP(BS99,ProgramIterations!$D:$E,2,FALSE))</f>
        <v/>
      </c>
      <c r="BU99" s="23">
        <v>2014</v>
      </c>
      <c r="BV99" s="24">
        <f>IF(BU99="","",VLOOKUP(BU99,ProgramIterations!$D:$E,2,FALSE))</f>
        <v>4</v>
      </c>
      <c r="BW99" s="23"/>
      <c r="BX99" s="24" t="str">
        <f>IF(BW99="","",VLOOKUP(BW99,ProgramIterations!$D:$E,2,FALSE))</f>
        <v/>
      </c>
      <c r="BY99" s="23"/>
      <c r="BZ99" s="24" t="str">
        <f>IF(BY99="","",VLOOKUP(BY99,ProgramIterations!$D:$E,2,FALSE))</f>
        <v/>
      </c>
      <c r="CA99" s="23"/>
      <c r="CB99" s="24" t="str">
        <f>IF(CA99="","",VLOOKUP(CA99,ProgramIterations!$D:$E,2,FALSE))</f>
        <v/>
      </c>
      <c r="CC99" s="23"/>
      <c r="CD99" s="24" t="str">
        <f>IF(CC99="","",VLOOKUP(CC99,ProgramIterations!$D:$E,2,FALSE))</f>
        <v/>
      </c>
      <c r="CE99" s="23"/>
      <c r="CF99" s="24" t="str">
        <f>IF(CE99="","",VLOOKUP(CE99,ProgramIterations!$D:$E,2,FALSE))</f>
        <v/>
      </c>
      <c r="CG99" s="23"/>
      <c r="CH99" s="24" t="str">
        <f>IF(CG99="","",VLOOKUP(CG99,ProgramIterations!$D:$E,2,FALSE))</f>
        <v/>
      </c>
      <c r="CI99" s="23"/>
      <c r="CJ99" s="24" t="str">
        <f>IF(CI99="","",VLOOKUP(CI99,ProgramIterations!$D:$E,2,FALSE))</f>
        <v/>
      </c>
      <c r="CK99" s="23"/>
      <c r="CL99" s="24" t="str">
        <f>IF(CK99="","",VLOOKUP(CK99,ProgramIterations!$D:$E,2,FALSE))</f>
        <v/>
      </c>
      <c r="CM99" s="23"/>
      <c r="CN99" s="24" t="str">
        <f>IF(CM99="","",VLOOKUP(CM99,ProgramIterations!$D:$E,2,FALSE))</f>
        <v/>
      </c>
      <c r="CO99" s="23">
        <v>2014</v>
      </c>
      <c r="CP99" s="24">
        <f>IF(CO99="","",VLOOKUP(CO99,ProgramIterations!$D:$E,2,FALSE))</f>
        <v>4</v>
      </c>
      <c r="CQ99" s="23"/>
      <c r="CR99" s="24" t="str">
        <f>IF(CQ99="","",VLOOKUP(CQ99,ProgramIterations!$D:$E,2,FALSE))</f>
        <v/>
      </c>
      <c r="CS99" s="23">
        <v>2014</v>
      </c>
      <c r="CT99" s="24">
        <f>IF(CS99="","",VLOOKUP(CS99,ProgramIterations!$D:$E,2,FALSE))</f>
        <v>4</v>
      </c>
      <c r="CU99" s="23"/>
      <c r="CV99" s="24" t="str">
        <f>IF(CU99="","",VLOOKUP(CU99,ProgramIterations!$D:$E,2,FALSE))</f>
        <v/>
      </c>
      <c r="CW99" s="23"/>
      <c r="CX99" s="24" t="str">
        <f>IF(CW99="","",VLOOKUP(CW99,ProgramIterations!$D:$E,2,FALSE))</f>
        <v/>
      </c>
      <c r="CY99" s="23"/>
      <c r="CZ99" s="24" t="str">
        <f>IF(CY99="","",VLOOKUP(CY99,ProgramIterations!$D:$E,2,FALSE))</f>
        <v/>
      </c>
      <c r="DA99" s="23"/>
      <c r="DB99" s="24" t="str">
        <f>IF(DA99="","",VLOOKUP(DA99,ProgramIterations!$D:$E,2,FALSE))</f>
        <v/>
      </c>
      <c r="DC99" s="23"/>
      <c r="DD99" s="25" t="str">
        <f>IF(DC99="","",VLOOKUP(DC99,ProgramIterations!$D:$E,2,FALSE))</f>
        <v/>
      </c>
      <c r="DE99" s="64" t="str">
        <f>CONCATENATE("ALTER TABLE dbo.",LEFT(C99,FIND(".",C99)-1)," ADD ",RIGHT(C99,LEN(C99)-FIND(".",C99))," ",VLOOKUP(M99,DataTypes!$A$2:$F$12,6),IF(VLOOKUP(M99,DataTypes!$A$2:$F$12,3)=1,CONCATENATE("(",N99,",",O99,")"),"")," NULL")</f>
        <v>ALTER TABLE dbo.ChampMetricChannelUnitTier1Summary ADD CountOfCoho int NULL</v>
      </c>
      <c r="DF99" s="56" t="e">
        <f>IF(A99 = "","",#REF! &amp; " SELECT MetricCalcTypeID = "&amp;A99&amp;", EngineID = "&amp;B99&amp;", Name='"&amp;C99&amp;"', DisplayGroupID = "&amp;D99&amp;", DisplayName='"&amp;E99&amp;"', DisplayNameShort = '"&amp;F99&amp;"', PropertyName = '"&amp;G99&amp;"', MethodID = "&amp;IF(H99="","NULL",H99)&amp; ", CalcGroupId = "&amp;IF(I99="","NULL",I99)&amp;", CalcGroupListItemID = " &amp;IF(K99="","NULL",K99)&amp;", Description = "&amp;IF(L99&lt;&gt;"NULL","'"&amp;SUBSTITUTE(L99,"'","''")&amp;"'","NULL")&amp;", DataTypeID = "&amp;M99&amp;",Precision = "&amp;N99&amp;", Scale = "&amp;O99&amp;", Length="&amp;P99&amp;", UOMID = "&amp;Q99&amp;", GlossaryTermID = "&amp;V99&amp;", DisplayOrderID = "&amp;W99&amp;", DomainValueListID = "&amp;AB99&amp;", WidthPixels = "&amp;AC99&amp;", IsDisplayable = "&amp;AD99&amp;", ShowGraphForWatershed= "&amp;AE99&amp;",ShowGraphForProgram="&amp;AF99&amp;",ShowGraphForVisit="&amp;AG99&amp;",IsPrivateInformation="&amp;AM99&amp;", IsCalculated="&amp;AN99&amp;",IsInternal="&amp;AO99&amp;", ExpectedValueMin = "&amp;IF(R99&lt;&gt;"",R99,"NULL")&amp;",  ExpectedValueMax = "&amp;IF(S99&lt;&gt;"",S99,"NULL")&amp;",  AcceptedValueMin = "&amp;IF(T99&lt;&gt;"",T99,"NULL")&amp;",   AcceptedValueMax  = "&amp;IF(U99&lt;&gt;"",U99,"NULL")&amp;", GraphAllowX="&amp;AH99&amp;", GraphAllowY="&amp;AI99&amp;", GraphAllowZ="&amp;AJ99&amp;", MapAllowSize="&amp;AK99&amp;", MapAllowColor = "&amp;AL99&amp;", RbtXpath = "&amp;IF(AP99&lt;&gt;"", "'"&amp;AP99&amp;"'", "NULL")&amp;", RbtIsRequired = "&amp;IF(AP99&lt;&gt;"", AQ99, "NULL")&amp;", MRMetric = "&amp;AR99&amp;
", Protocol1_ID = "&amp;IF(AS99="","NULL",#REF!)&amp;", Protocol1_IterationIDStart = "&amp;IF(AS99="","NULL",AT99)&amp;", Protocol1_IterationIDEnd = "&amp;IF(AU99="","NULL",AV99)&amp;
", Protocol2_ID = "&amp;IF(AW99="","NULL",#REF!)&amp;", Protocol2_IterationIDStart = "&amp;IF(AW99="","NULL",AX99)&amp;", Protocol2_IterationIDEnd = "&amp;IF(AY99="","NULL",AZ99)&amp;
", Protocol3_ID = "&amp;IF(BA99="","NULL",#REF!)&amp;", Protocol3_IterationIDStart = "&amp;IF(BA99="","NULL",BB99)&amp;", Protocol3_IterationIDEnd = "&amp;IF(BC99="","NULL",BD99)&amp;
", Protocol4_ID = "&amp;IF(BE99="","NULL",#REF!)&amp;", Protocol4_IterationIDStart = "&amp;IF(BE99="","NULL",BF99)&amp;", Protocol4_IterationIDEnd = "&amp;IF(BG99="","NULL",BH99)&amp;
", Protocol5_ID = "&amp;IF(BI99="","NULL",#REF!)&amp;", Protocol5_IterationIDStart = "&amp;IF(BI99="","NULL",BJ99)&amp;", Protocol5_IterationIDEnd = "&amp;IF(BK99="","NULL",BL99)&amp;
", Protocol6_ID = "&amp;IF(BM99="","NULL",#REF!)&amp;", Protocol6_IterationIDStart = "&amp;IF(BM99="","NULL",BN99)&amp;", Protocol6_IterationIDEnd = "&amp;IF(BO99="","NULL",BP99)&amp;
", Protocol7_ID = "&amp;IF(BQ99="","NULL",#REF!)&amp;", Protocol7_IterationIDStart = "&amp;IF(BQ99="","NULL",BR99)&amp;", Protocol7_IterationIDEnd = "&amp;IF(BS99="","NULL",BT99)&amp;
", Protocol8_ID = "&amp;IF(BU99="","NULL",#REF!)&amp;", Protocol8_IterationIDStart = "&amp;IF(BU99="","NULL",BV99)&amp;", Protocol8_IterationIDEnd = "&amp;IF(BW99="","NULL",BX99)&amp;
", Protocol9_ID = "&amp;IF(BY99="","NULL",#REF!)&amp;", Protocol9_IterationIDStart = "&amp;IF(BY99="","NULL",BZ99)&amp;", Protocol9_IterationIDEnd = "&amp;IF(CA99="","NULL",CB99)&amp;
", Protocol10_ID = "&amp;IF(CC99="","NULL",#REF!)&amp;", Protocol10_IterationIDStart = "&amp;IF(CC99="","NULL",CD99)&amp;", Protocol10_IterationIDEnd = "&amp;IF(CE99="","NULL",CF99)&amp;
", Protocol11_ID = "&amp;IF(CG99="","NULL",#REF!)&amp;", Protocol11_IterationIDStart = "&amp;IF(CG99="","NULL",CH99)&amp;", Protocol11_IterationIDEnd = "&amp;IF(CI99="","NULL",CJ99)&amp;
", Protocol12_ID = "&amp;IF(CK99="","NULL",#REF!)&amp;", Protocol12_IterationIDStart = "&amp;IF(CK99="","NULL",CL99)&amp;", Protocol12_IterationIDEnd = "&amp;IF(CM99="","NULL",CN99)&amp;
", Protocol13_ID = "&amp;IF(CO99="","NULL",#REF!)&amp;", Protocol13_IterationIDStart = "&amp;IF(CO99="","NULL",CP99)&amp;", Protocol13_IterationIDEnd = "&amp;IF(CQ99="","NULL",CR99)&amp;
", Protocol14_ID = "&amp;IF(CS99="","NULL",#REF!)&amp;", Protocol14_IterationIDStart = "&amp;IF(CS99="","NULL",CT99)&amp;", Protocol14_IterationIDEnd = "&amp;IF(CU99="","NULL",CV99)&amp;
", Protocol15_ID = "&amp;IF(CW99="","NULL",#REF!)&amp;", Protocol15_IterationIDStart = "&amp;IF(CW99="","NULL",CX99)&amp;", Protocol15_IterationIDEnd = "&amp;IF(CY99="","NULL",CZ99)&amp;
", Protocol16_ID = "&amp;IF(DA99="","NULL",#REF!)&amp;", Protocol16_IterationIDStart = "&amp;IF(DA99="","NULL",DB99)&amp;", Protocol16_IterationIDEnd = "&amp;IF(DC99="","NULL",DD99))</f>
        <v>#REF!</v>
      </c>
    </row>
    <row r="100" spans="1:156" x14ac:dyDescent="0.4">
      <c r="A100" s="18">
        <v>576</v>
      </c>
      <c r="B100" s="18">
        <v>2</v>
      </c>
      <c r="C100" s="57" t="str">
        <f>"ChampMetricChannelUnitSummary." &amp; G100</f>
        <v>ChampMetricChannelUnitSummary.CountOfCoho</v>
      </c>
      <c r="D100" s="18">
        <v>2</v>
      </c>
      <c r="E100" s="74" t="s">
        <v>1295</v>
      </c>
      <c r="F100" s="74" t="s">
        <v>1284</v>
      </c>
      <c r="G100" s="9" t="s">
        <v>1284</v>
      </c>
      <c r="I100" s="44">
        <v>1</v>
      </c>
      <c r="J100" s="47" t="str">
        <f>IF(I100="","",VLOOKUP(I100,MetricCalcGroups!A:D,3, FALSE))</f>
        <v>Fish Counts</v>
      </c>
      <c r="K100" s="37">
        <v>247</v>
      </c>
      <c r="L100" s="9" t="s">
        <v>78</v>
      </c>
      <c r="M100" s="18">
        <v>2</v>
      </c>
      <c r="N100" s="18" t="s">
        <v>78</v>
      </c>
      <c r="O100" s="18" t="s">
        <v>78</v>
      </c>
      <c r="P100" s="18" t="s">
        <v>78</v>
      </c>
      <c r="Q100" s="18">
        <v>13</v>
      </c>
      <c r="R100" s="18">
        <v>0</v>
      </c>
      <c r="S100" s="18" t="s">
        <v>78</v>
      </c>
      <c r="T100" s="18">
        <v>0</v>
      </c>
      <c r="U100" s="18" t="s">
        <v>78</v>
      </c>
      <c r="V100" s="78" t="s">
        <v>78</v>
      </c>
      <c r="W100" s="53">
        <v>3050</v>
      </c>
      <c r="X100" s="15">
        <v>2014</v>
      </c>
      <c r="Y100" s="16">
        <f>IF(X100&lt;&gt;"",VLOOKUP(X100,ProgramIterations!D:E,2,FALSE),"NULL")</f>
        <v>4</v>
      </c>
      <c r="Z100" s="15"/>
      <c r="AA100" s="16" t="str">
        <f>IF(Z100&lt;&gt;"",VLOOKUP(Z100,ProgramIterations!D:E,2,FALSE),"NULL")</f>
        <v>NULL</v>
      </c>
      <c r="AB100" s="9" t="s">
        <v>78</v>
      </c>
      <c r="AC100" s="9">
        <v>50</v>
      </c>
      <c r="AD100" s="36">
        <v>1</v>
      </c>
      <c r="AE100" s="9">
        <v>1</v>
      </c>
      <c r="AF100" s="9">
        <v>1</v>
      </c>
      <c r="AG100" s="49">
        <v>1</v>
      </c>
      <c r="AH100" s="17">
        <v>0</v>
      </c>
      <c r="AI100" s="17">
        <f t="shared" si="10"/>
        <v>1</v>
      </c>
      <c r="AJ100" s="18">
        <v>0</v>
      </c>
      <c r="AK100" s="17">
        <f t="shared" si="8"/>
        <v>1</v>
      </c>
      <c r="AL100" s="17">
        <f t="shared" si="9"/>
        <v>1</v>
      </c>
      <c r="AM100" s="18">
        <v>0</v>
      </c>
      <c r="AN100" s="18">
        <v>0</v>
      </c>
      <c r="AO100" s="37">
        <v>1</v>
      </c>
      <c r="AP100" s="49"/>
      <c r="AQ100" s="37">
        <v>0</v>
      </c>
      <c r="AR100" s="49">
        <v>0</v>
      </c>
      <c r="AS100" s="23"/>
      <c r="AT100" s="24" t="str">
        <f>IF(AS100="","",VLOOKUP(AS100,ProgramIterations!$D:$E,2,FALSE))</f>
        <v/>
      </c>
      <c r="AU100" s="23"/>
      <c r="AV100" s="24" t="str">
        <f>IF(AU100="","",VLOOKUP(AU100,ProgramIterations!$D:$E,2,FALSE))</f>
        <v/>
      </c>
      <c r="AW100" s="23"/>
      <c r="AX100" s="24" t="str">
        <f>IF(AW100="","",VLOOKUP(AW100,ProgramIterations!$D:$E,2,FALSE))</f>
        <v/>
      </c>
      <c r="AY100" s="23"/>
      <c r="AZ100" s="24" t="str">
        <f>IF(AY100="","",VLOOKUP(AY100,ProgramIterations!$D:$E,2,FALSE))</f>
        <v/>
      </c>
      <c r="BA100" s="23"/>
      <c r="BB100" s="24" t="str">
        <f>IF(BA100="","",VLOOKUP(BA100,ProgramIterations!$D:$E,2,FALSE))</f>
        <v/>
      </c>
      <c r="BC100" s="23"/>
      <c r="BD100" s="24" t="str">
        <f>IF(BC100="","",VLOOKUP(BC100,ProgramIterations!$D:$E,2,FALSE))</f>
        <v/>
      </c>
      <c r="BE100" s="23"/>
      <c r="BF100" s="24" t="str">
        <f>IF(BE100="","",VLOOKUP(BE100,ProgramIterations!$D:$E,2,FALSE))</f>
        <v/>
      </c>
      <c r="BG100" s="23"/>
      <c r="BH100" s="24" t="str">
        <f>IF(BG100="","",VLOOKUP(BG100,ProgramIterations!$D:$E,2,FALSE))</f>
        <v/>
      </c>
      <c r="BI100" s="23"/>
      <c r="BJ100" s="24" t="str">
        <f>IF(BI100="","",VLOOKUP(BI100,ProgramIterations!$D:$E,2,FALSE))</f>
        <v/>
      </c>
      <c r="BK100" s="23"/>
      <c r="BL100" s="24" t="str">
        <f>IF(BK100="","",VLOOKUP(BK100,ProgramIterations!$D:$E,2,FALSE))</f>
        <v/>
      </c>
      <c r="BM100" s="23">
        <v>2014</v>
      </c>
      <c r="BN100" s="24">
        <f>IF(BM100="","",VLOOKUP(BM100,ProgramIterations!$D:$E,2,FALSE))</f>
        <v>4</v>
      </c>
      <c r="BO100" s="23"/>
      <c r="BP100" s="24" t="str">
        <f>IF(BO100="","",VLOOKUP(BO100,ProgramIterations!$D:$E,2,FALSE))</f>
        <v/>
      </c>
      <c r="BQ100" s="23"/>
      <c r="BR100" s="24" t="str">
        <f>IF(BQ100="","",VLOOKUP(BQ100,ProgramIterations!$D:$E,2,FALSE))</f>
        <v/>
      </c>
      <c r="BS100" s="23"/>
      <c r="BT100" s="24" t="str">
        <f>IF(BS100="","",VLOOKUP(BS100,ProgramIterations!$D:$E,2,FALSE))</f>
        <v/>
      </c>
      <c r="BU100" s="23">
        <v>2014</v>
      </c>
      <c r="BV100" s="24">
        <f>IF(BU100="","",VLOOKUP(BU100,ProgramIterations!$D:$E,2,FALSE))</f>
        <v>4</v>
      </c>
      <c r="BW100" s="23"/>
      <c r="BX100" s="24" t="str">
        <f>IF(BW100="","",VLOOKUP(BW100,ProgramIterations!$D:$E,2,FALSE))</f>
        <v/>
      </c>
      <c r="BY100" s="23"/>
      <c r="BZ100" s="24" t="str">
        <f>IF(BY100="","",VLOOKUP(BY100,ProgramIterations!$D:$E,2,FALSE))</f>
        <v/>
      </c>
      <c r="CA100" s="23"/>
      <c r="CB100" s="24" t="str">
        <f>IF(CA100="","",VLOOKUP(CA100,ProgramIterations!$D:$E,2,FALSE))</f>
        <v/>
      </c>
      <c r="CC100" s="23"/>
      <c r="CD100" s="24" t="str">
        <f>IF(CC100="","",VLOOKUP(CC100,ProgramIterations!$D:$E,2,FALSE))</f>
        <v/>
      </c>
      <c r="CE100" s="23"/>
      <c r="CF100" s="24" t="str">
        <f>IF(CE100="","",VLOOKUP(CE100,ProgramIterations!$D:$E,2,FALSE))</f>
        <v/>
      </c>
      <c r="CG100" s="23"/>
      <c r="CH100" s="24" t="str">
        <f>IF(CG100="","",VLOOKUP(CG100,ProgramIterations!$D:$E,2,FALSE))</f>
        <v/>
      </c>
      <c r="CI100" s="23"/>
      <c r="CJ100" s="24" t="str">
        <f>IF(CI100="","",VLOOKUP(CI100,ProgramIterations!$D:$E,2,FALSE))</f>
        <v/>
      </c>
      <c r="CK100" s="23"/>
      <c r="CL100" s="24" t="str">
        <f>IF(CK100="","",VLOOKUP(CK100,ProgramIterations!$D:$E,2,FALSE))</f>
        <v/>
      </c>
      <c r="CM100" s="23"/>
      <c r="CN100" s="24" t="str">
        <f>IF(CM100="","",VLOOKUP(CM100,ProgramIterations!$D:$E,2,FALSE))</f>
        <v/>
      </c>
      <c r="CO100" s="23">
        <v>2014</v>
      </c>
      <c r="CP100" s="24">
        <f>IF(CO100="","",VLOOKUP(CO100,ProgramIterations!$D:$E,2,FALSE))</f>
        <v>4</v>
      </c>
      <c r="CQ100" s="23"/>
      <c r="CR100" s="24" t="str">
        <f>IF(CQ100="","",VLOOKUP(CQ100,ProgramIterations!$D:$E,2,FALSE))</f>
        <v/>
      </c>
      <c r="CS100" s="23">
        <v>2014</v>
      </c>
      <c r="CT100" s="24">
        <f>IF(CS100="","",VLOOKUP(CS100,ProgramIterations!$D:$E,2,FALSE))</f>
        <v>4</v>
      </c>
      <c r="CU100" s="23"/>
      <c r="CV100" s="24" t="str">
        <f>IF(CU100="","",VLOOKUP(CU100,ProgramIterations!$D:$E,2,FALSE))</f>
        <v/>
      </c>
      <c r="CW100" s="23"/>
      <c r="CX100" s="24" t="str">
        <f>IF(CW100="","",VLOOKUP(CW100,ProgramIterations!$D:$E,2,FALSE))</f>
        <v/>
      </c>
      <c r="CY100" s="23"/>
      <c r="CZ100" s="24" t="str">
        <f>IF(CY100="","",VLOOKUP(CY100,ProgramIterations!$D:$E,2,FALSE))</f>
        <v/>
      </c>
      <c r="DA100" s="23"/>
      <c r="DB100" s="24" t="str">
        <f>IF(DA100="","",VLOOKUP(DA100,ProgramIterations!$D:$E,2,FALSE))</f>
        <v/>
      </c>
      <c r="DC100" s="23"/>
      <c r="DD100" s="25" t="str">
        <f>IF(DC100="","",VLOOKUP(DC100,ProgramIterations!$D:$E,2,FALSE))</f>
        <v/>
      </c>
      <c r="DE100" s="64" t="str">
        <f>CONCATENATE("ALTER TABLE dbo.",LEFT(C100,FIND(".",C100)-1)," ADD ",RIGHT(C100,LEN(C100)-FIND(".",C100))," ",VLOOKUP(M100,DataTypes!$A$2:$F$12,6),IF(VLOOKUP(M100,DataTypes!$A$2:$F$12,3)=1,CONCATENATE("(",N100,",",O100,")"),"")," NULL")</f>
        <v>ALTER TABLE dbo.ChampMetricChannelUnitSummary ADD CountOfCoho int NULL</v>
      </c>
      <c r="DF100" s="56" t="e">
        <f>IF(A100 = "","",#REF! &amp; " SELECT MetricCalcTypeID = "&amp;A100&amp;", EngineID = "&amp;B100&amp;", Name='"&amp;C100&amp;"', DisplayGroupID = "&amp;D100&amp;", DisplayName='"&amp;E100&amp;"', DisplayNameShort = '"&amp;F100&amp;"', PropertyName = '"&amp;G100&amp;"', MethodID = "&amp;IF(H100="","NULL",H100)&amp; ", CalcGroupId = "&amp;IF(I100="","NULL",I100)&amp;", CalcGroupListItemID = " &amp;IF(K100="","NULL",K100)&amp;", Description = "&amp;IF(L100&lt;&gt;"NULL","'"&amp;SUBSTITUTE(L100,"'","''")&amp;"'","NULL")&amp;", DataTypeID = "&amp;M100&amp;",Precision = "&amp;N100&amp;", Scale = "&amp;O100&amp;", Length="&amp;P100&amp;", UOMID = "&amp;Q100&amp;", GlossaryTermID = "&amp;V100&amp;", DisplayOrderID = "&amp;W100&amp;", DomainValueListID = "&amp;AB100&amp;", WidthPixels = "&amp;AC100&amp;", IsDisplayable = "&amp;AD100&amp;", ShowGraphForWatershed= "&amp;AE100&amp;",ShowGraphForProgram="&amp;AF100&amp;",ShowGraphForVisit="&amp;AG100&amp;",IsPrivateInformation="&amp;AM100&amp;", IsCalculated="&amp;AN100&amp;",IsInternal="&amp;AO100&amp;", ExpectedValueMin = "&amp;IF(R100&lt;&gt;"",R100,"NULL")&amp;",  ExpectedValueMax = "&amp;IF(S100&lt;&gt;"",S100,"NULL")&amp;",  AcceptedValueMin = "&amp;IF(T100&lt;&gt;"",T100,"NULL")&amp;",   AcceptedValueMax  = "&amp;IF(U100&lt;&gt;"",U100,"NULL")&amp;", GraphAllowX="&amp;AH100&amp;", GraphAllowY="&amp;AI100&amp;", GraphAllowZ="&amp;AJ100&amp;", MapAllowSize="&amp;AK100&amp;", MapAllowColor = "&amp;AL100&amp;", RbtXpath = "&amp;IF(AP100&lt;&gt;"", "'"&amp;AP100&amp;"'", "NULL")&amp;", RbtIsRequired = "&amp;IF(AP100&lt;&gt;"", AQ100, "NULL")&amp;", MRMetric = "&amp;AR100&amp;
", Protocol1_ID = "&amp;IF(AS100="","NULL",#REF!)&amp;", Protocol1_IterationIDStart = "&amp;IF(AS100="","NULL",AT100)&amp;", Protocol1_IterationIDEnd = "&amp;IF(AU100="","NULL",AV100)&amp;
", Protocol2_ID = "&amp;IF(AW100="","NULL",#REF!)&amp;", Protocol2_IterationIDStart = "&amp;IF(AW100="","NULL",AX100)&amp;", Protocol2_IterationIDEnd = "&amp;IF(AY100="","NULL",AZ100)&amp;
", Protocol3_ID = "&amp;IF(BA100="","NULL",#REF!)&amp;", Protocol3_IterationIDStart = "&amp;IF(BA100="","NULL",BB100)&amp;", Protocol3_IterationIDEnd = "&amp;IF(BC100="","NULL",BD100)&amp;
", Protocol4_ID = "&amp;IF(BE100="","NULL",#REF!)&amp;", Protocol4_IterationIDStart = "&amp;IF(BE100="","NULL",BF100)&amp;", Protocol4_IterationIDEnd = "&amp;IF(BG100="","NULL",BH100)&amp;
", Protocol5_ID = "&amp;IF(BI100="","NULL",#REF!)&amp;", Protocol5_IterationIDStart = "&amp;IF(BI100="","NULL",BJ100)&amp;", Protocol5_IterationIDEnd = "&amp;IF(BK100="","NULL",BL100)&amp;
", Protocol6_ID = "&amp;IF(BM100="","NULL",#REF!)&amp;", Protocol6_IterationIDStart = "&amp;IF(BM100="","NULL",BN100)&amp;", Protocol6_IterationIDEnd = "&amp;IF(BO100="","NULL",BP100)&amp;
", Protocol7_ID = "&amp;IF(BQ100="","NULL",#REF!)&amp;", Protocol7_IterationIDStart = "&amp;IF(BQ100="","NULL",BR100)&amp;", Protocol7_IterationIDEnd = "&amp;IF(BS100="","NULL",BT100)&amp;
", Protocol8_ID = "&amp;IF(BU100="","NULL",#REF!)&amp;", Protocol8_IterationIDStart = "&amp;IF(BU100="","NULL",BV100)&amp;", Protocol8_IterationIDEnd = "&amp;IF(BW100="","NULL",BX100)&amp;
", Protocol9_ID = "&amp;IF(BY100="","NULL",#REF!)&amp;", Protocol9_IterationIDStart = "&amp;IF(BY100="","NULL",BZ100)&amp;", Protocol9_IterationIDEnd = "&amp;IF(CA100="","NULL",CB100)&amp;
", Protocol10_ID = "&amp;IF(CC100="","NULL",#REF!)&amp;", Protocol10_IterationIDStart = "&amp;IF(CC100="","NULL",CD100)&amp;", Protocol10_IterationIDEnd = "&amp;IF(CE100="","NULL",CF100)&amp;
", Protocol11_ID = "&amp;IF(CG100="","NULL",#REF!)&amp;", Protocol11_IterationIDStart = "&amp;IF(CG100="","NULL",CH100)&amp;", Protocol11_IterationIDEnd = "&amp;IF(CI100="","NULL",CJ100)&amp;
", Protocol12_ID = "&amp;IF(CK100="","NULL",#REF!)&amp;", Protocol12_IterationIDStart = "&amp;IF(CK100="","NULL",CL100)&amp;", Protocol12_IterationIDEnd = "&amp;IF(CM100="","NULL",CN100)&amp;
", Protocol13_ID = "&amp;IF(CO100="","NULL",#REF!)&amp;", Protocol13_IterationIDStart = "&amp;IF(CO100="","NULL",CP100)&amp;", Protocol13_IterationIDEnd = "&amp;IF(CQ100="","NULL",CR100)&amp;
", Protocol14_ID = "&amp;IF(CS100="","NULL",#REF!)&amp;", Protocol14_IterationIDStart = "&amp;IF(CS100="","NULL",CT100)&amp;", Protocol14_IterationIDEnd = "&amp;IF(CU100="","NULL",CV100)&amp;
", Protocol15_ID = "&amp;IF(CW100="","NULL",#REF!)&amp;", Protocol15_IterationIDStart = "&amp;IF(CW100="","NULL",CX100)&amp;", Protocol15_IterationIDEnd = "&amp;IF(CY100="","NULL",CZ100)&amp;
", Protocol16_ID = "&amp;IF(DA100="","NULL",#REF!)&amp;", Protocol16_IterationIDStart = "&amp;IF(DA100="","NULL",DB100)&amp;", Protocol16_IterationIDEnd = "&amp;IF(DC100="","NULL",DD100))</f>
        <v>#REF!</v>
      </c>
    </row>
    <row r="101" spans="1:156" x14ac:dyDescent="0.4">
      <c r="A101" s="18">
        <v>598</v>
      </c>
      <c r="B101" s="18">
        <v>2</v>
      </c>
      <c r="C101" s="57" t="str">
        <f>"MetricStructureType." &amp; G101</f>
        <v>MetricStructureType.CountOfCoho</v>
      </c>
      <c r="D101" s="18">
        <v>7</v>
      </c>
      <c r="E101" s="74" t="s">
        <v>1295</v>
      </c>
      <c r="F101" s="74" t="s">
        <v>1284</v>
      </c>
      <c r="G101" s="9" t="s">
        <v>1284</v>
      </c>
      <c r="I101" s="44">
        <v>1</v>
      </c>
      <c r="J101" s="47" t="str">
        <f>IF(I101="","",VLOOKUP(I101,MetricCalcGroups!A:D,3, FALSE))</f>
        <v>Fish Counts</v>
      </c>
      <c r="K101" s="37">
        <v>247</v>
      </c>
      <c r="L101" s="9" t="s">
        <v>78</v>
      </c>
      <c r="M101" s="18">
        <v>2</v>
      </c>
      <c r="N101" s="18" t="s">
        <v>78</v>
      </c>
      <c r="O101" s="18" t="s">
        <v>78</v>
      </c>
      <c r="P101" s="18" t="s">
        <v>78</v>
      </c>
      <c r="Q101" s="18">
        <v>13</v>
      </c>
      <c r="R101" s="38">
        <v>0</v>
      </c>
      <c r="S101" s="38" t="s">
        <v>78</v>
      </c>
      <c r="T101" s="18">
        <v>0</v>
      </c>
      <c r="U101" s="18" t="s">
        <v>78</v>
      </c>
      <c r="V101" s="78" t="s">
        <v>78</v>
      </c>
      <c r="W101" s="53">
        <v>30</v>
      </c>
      <c r="X101" s="15">
        <v>2014</v>
      </c>
      <c r="Y101" s="16">
        <f>IF(X101&lt;&gt;"",VLOOKUP(X101,ProgramIterations!D:E,2,FALSE),"NULL")</f>
        <v>4</v>
      </c>
      <c r="Z101" s="15"/>
      <c r="AA101" s="16" t="str">
        <f>IF(Z101&lt;&gt;"",VLOOKUP(Z101,ProgramIterations!D:E,2,FALSE),"NULL")</f>
        <v>NULL</v>
      </c>
      <c r="AB101" s="9" t="s">
        <v>78</v>
      </c>
      <c r="AC101" s="9">
        <v>50</v>
      </c>
      <c r="AD101" s="36">
        <v>1</v>
      </c>
      <c r="AE101" s="9">
        <v>1</v>
      </c>
      <c r="AF101" s="9">
        <v>1</v>
      </c>
      <c r="AG101" s="49">
        <v>1</v>
      </c>
      <c r="AH101" s="17">
        <v>0</v>
      </c>
      <c r="AI101" s="17">
        <f t="shared" si="10"/>
        <v>1</v>
      </c>
      <c r="AJ101" s="18">
        <v>0</v>
      </c>
      <c r="AK101" s="17">
        <f t="shared" si="8"/>
        <v>1</v>
      </c>
      <c r="AL101" s="17">
        <f t="shared" si="9"/>
        <v>1</v>
      </c>
      <c r="AM101" s="18">
        <v>0</v>
      </c>
      <c r="AN101" s="18">
        <v>0</v>
      </c>
      <c r="AO101" s="37">
        <v>1</v>
      </c>
      <c r="AP101" s="40"/>
      <c r="AQ101" s="37">
        <v>0</v>
      </c>
      <c r="AR101" s="49">
        <v>0</v>
      </c>
      <c r="AS101" s="23"/>
      <c r="AT101" s="24" t="str">
        <f>IF(AS101="","",VLOOKUP(AS101,ProgramIterations!$D:$E,2,FALSE))</f>
        <v/>
      </c>
      <c r="AU101" s="23"/>
      <c r="AV101" s="24" t="str">
        <f>IF(AU101="","",VLOOKUP(AU101,ProgramIterations!$D:$E,2,FALSE))</f>
        <v/>
      </c>
      <c r="AW101" s="23"/>
      <c r="AX101" s="24" t="str">
        <f>IF(AW101="","",VLOOKUP(AW101,ProgramIterations!$D:$E,2,FALSE))</f>
        <v/>
      </c>
      <c r="AY101" s="23"/>
      <c r="AZ101" s="24" t="str">
        <f>IF(AY101="","",VLOOKUP(AY101,ProgramIterations!$D:$E,2,FALSE))</f>
        <v/>
      </c>
      <c r="BA101" s="23"/>
      <c r="BB101" s="24" t="str">
        <f>IF(BA101="","",VLOOKUP(BA101,ProgramIterations!$D:$E,2,FALSE))</f>
        <v/>
      </c>
      <c r="BC101" s="23"/>
      <c r="BD101" s="24" t="str">
        <f>IF(BC101="","",VLOOKUP(BC101,ProgramIterations!$D:$E,2,FALSE))</f>
        <v/>
      </c>
      <c r="BE101" s="54">
        <v>2014</v>
      </c>
      <c r="BF101" s="24">
        <f>IF(BE101="","",VLOOKUP(BE101,ProgramIterations!$D:$E,2,FALSE))</f>
        <v>4</v>
      </c>
      <c r="BG101" s="23"/>
      <c r="BH101" s="24" t="str">
        <f>IF(BG101="","",VLOOKUP(BG101,ProgramIterations!$D:$E,2,FALSE))</f>
        <v/>
      </c>
      <c r="BI101" s="54">
        <v>2014</v>
      </c>
      <c r="BJ101" s="24">
        <f>IF(BI101="","",VLOOKUP(BI101,ProgramIterations!$D:$E,2,FALSE))</f>
        <v>4</v>
      </c>
      <c r="BK101" s="23"/>
      <c r="BL101" s="24" t="str">
        <f>IF(BK101="","",VLOOKUP(BK101,ProgramIterations!$D:$E,2,FALSE))</f>
        <v/>
      </c>
      <c r="BM101" s="23">
        <v>2014</v>
      </c>
      <c r="BN101" s="24">
        <f>IF(BM101="","",VLOOKUP(BM101,ProgramIterations!$D:$E,2,FALSE))</f>
        <v>4</v>
      </c>
      <c r="BO101" s="23"/>
      <c r="BP101" s="24" t="str">
        <f>IF(BO101="","",VLOOKUP(BO101,ProgramIterations!$D:$E,2,FALSE))</f>
        <v/>
      </c>
      <c r="BQ101" s="23"/>
      <c r="BR101" s="24" t="str">
        <f>IF(BQ101="","",VLOOKUP(BQ101,ProgramIterations!$D:$E,2,FALSE))</f>
        <v/>
      </c>
      <c r="BS101" s="23"/>
      <c r="BT101" s="24" t="str">
        <f>IF(BS101="","",VLOOKUP(BS101,ProgramIterations!$D:$E,2,FALSE))</f>
        <v/>
      </c>
      <c r="BU101" s="23">
        <v>2014</v>
      </c>
      <c r="BV101" s="24">
        <f>IF(BU101="","",VLOOKUP(BU101,ProgramIterations!$D:$E,2,FALSE))</f>
        <v>4</v>
      </c>
      <c r="BW101" s="23"/>
      <c r="BX101" s="24" t="str">
        <f>IF(BW101="","",VLOOKUP(BW101,ProgramIterations!$D:$E,2,FALSE))</f>
        <v/>
      </c>
      <c r="BY101" s="23"/>
      <c r="BZ101" s="24" t="str">
        <f>IF(BY101="","",VLOOKUP(BY101,ProgramIterations!$D:$E,2,FALSE))</f>
        <v/>
      </c>
      <c r="CA101" s="23"/>
      <c r="CB101" s="24" t="str">
        <f>IF(CA101="","",VLOOKUP(CA101,ProgramIterations!$D:$E,2,FALSE))</f>
        <v/>
      </c>
      <c r="CC101" s="23">
        <v>2014</v>
      </c>
      <c r="CD101" s="24">
        <f>IF(CC101="","",VLOOKUP(CC101,ProgramIterations!$D:$E,2,FALSE))</f>
        <v>4</v>
      </c>
      <c r="CE101" s="23"/>
      <c r="CF101" s="24" t="str">
        <f>IF(CE101="","",VLOOKUP(CE101,ProgramIterations!$D:$E,2,FALSE))</f>
        <v/>
      </c>
      <c r="CG101" s="23">
        <v>2014</v>
      </c>
      <c r="CH101" s="24">
        <f>IF(CG101="","",VLOOKUP(CG101,ProgramIterations!$D:$E,2,FALSE))</f>
        <v>4</v>
      </c>
      <c r="CI101" s="23"/>
      <c r="CJ101" s="24" t="str">
        <f>IF(CI101="","",VLOOKUP(CI101,ProgramIterations!$D:$E,2,FALSE))</f>
        <v/>
      </c>
      <c r="CK101" s="23"/>
      <c r="CL101" s="24" t="str">
        <f>IF(CK101="","",VLOOKUP(CK101,ProgramIterations!$D:$E,2,FALSE))</f>
        <v/>
      </c>
      <c r="CM101" s="23"/>
      <c r="CN101" s="24" t="str">
        <f>IF(CM101="","",VLOOKUP(CM101,ProgramIterations!$D:$E,2,FALSE))</f>
        <v/>
      </c>
      <c r="CO101" s="23">
        <v>2014</v>
      </c>
      <c r="CP101" s="24">
        <f>IF(CO101="","",VLOOKUP(CO101,ProgramIterations!$D:$E,2,FALSE))</f>
        <v>4</v>
      </c>
      <c r="CQ101" s="23"/>
      <c r="CR101" s="24" t="str">
        <f>IF(CQ101="","",VLOOKUP(CQ101,ProgramIterations!$D:$E,2,FALSE))</f>
        <v/>
      </c>
      <c r="CS101" s="23">
        <v>2014</v>
      </c>
      <c r="CT101" s="24">
        <f>IF(CS101="","",VLOOKUP(CS101,ProgramIterations!$D:$E,2,FALSE))</f>
        <v>4</v>
      </c>
      <c r="CU101" s="23"/>
      <c r="CV101" s="24" t="str">
        <f>IF(CU101="","",VLOOKUP(CU101,ProgramIterations!$D:$E,2,FALSE))</f>
        <v/>
      </c>
      <c r="CW101" s="23"/>
      <c r="CX101" s="24" t="str">
        <f>IF(CW101="","",VLOOKUP(CW101,ProgramIterations!$D:$E,2,FALSE))</f>
        <v/>
      </c>
      <c r="CY101" s="23"/>
      <c r="CZ101" s="24" t="str">
        <f>IF(CY101="","",VLOOKUP(CY101,ProgramIterations!$D:$E,2,FALSE))</f>
        <v/>
      </c>
      <c r="DA101" s="23"/>
      <c r="DB101" s="24" t="str">
        <f>IF(DA101="","",VLOOKUP(DA101,ProgramIterations!$D:$E,2,FALSE))</f>
        <v/>
      </c>
      <c r="DC101" s="23"/>
      <c r="DD101" s="25" t="str">
        <f>IF(DC101="","",VLOOKUP(DC101,ProgramIterations!$D:$E,2,FALSE))</f>
        <v/>
      </c>
      <c r="DE101" s="64" t="str">
        <f>CONCATENATE("ALTER TABLE dbo.",LEFT(C101,FIND(".",C101)-1)," ADD ",RIGHT(C101,LEN(C101)-FIND(".",C101))," ",VLOOKUP(M101,DataTypes!$A$2:$F$12,6),IF(VLOOKUP(M101,DataTypes!$A$2:$F$12,3)=1,CONCATENATE("(",N101,",",O101,")"),"")," NULL")</f>
        <v>ALTER TABLE dbo.MetricStructureType ADD CountOfCoho int NULL</v>
      </c>
      <c r="DF101" s="56" t="e">
        <f>IF(A101 = "","",#REF! &amp; " SELECT MetricCalcTypeID = "&amp;A101&amp;", EngineID = "&amp;B101&amp;", Name='"&amp;C101&amp;"', DisplayGroupID = "&amp;D101&amp;", DisplayName='"&amp;E101&amp;"', DisplayNameShort = '"&amp;F101&amp;"', PropertyName = '"&amp;G101&amp;"', MethodID = "&amp;IF(H101="","NULL",H101)&amp; ", CalcGroupId = "&amp;IF(I101="","NULL",I101)&amp;", CalcGroupListItemID = " &amp;IF(K101="","NULL",K101)&amp;", Description = "&amp;IF(L101&lt;&gt;"NULL","'"&amp;SUBSTITUTE(L101,"'","''")&amp;"'","NULL")&amp;", DataTypeID = "&amp;M101&amp;",Precision = "&amp;N101&amp;", Scale = "&amp;O101&amp;", Length="&amp;P101&amp;", UOMID = "&amp;Q101&amp;", GlossaryTermID = "&amp;V101&amp;", DisplayOrderID = "&amp;W101&amp;", DomainValueListID = "&amp;AB101&amp;", WidthPixels = "&amp;AC101&amp;", IsDisplayable = "&amp;AD101&amp;", ShowGraphForWatershed= "&amp;AE101&amp;",ShowGraphForProgram="&amp;AF101&amp;",ShowGraphForVisit="&amp;AG101&amp;",IsPrivateInformation="&amp;AM101&amp;", IsCalculated="&amp;AN101&amp;",IsInternal="&amp;AO101&amp;", ExpectedValueMin = "&amp;IF(R101&lt;&gt;"",R101,"NULL")&amp;",  ExpectedValueMax = "&amp;IF(S101&lt;&gt;"",S101,"NULL")&amp;",  AcceptedValueMin = "&amp;IF(T101&lt;&gt;"",T101,"NULL")&amp;",   AcceptedValueMax  = "&amp;IF(U101&lt;&gt;"",U101,"NULL")&amp;", GraphAllowX="&amp;AH101&amp;", GraphAllowY="&amp;AI101&amp;", GraphAllowZ="&amp;AJ101&amp;", MapAllowSize="&amp;AK101&amp;", MapAllowColor = "&amp;AL101&amp;", RbtXpath = "&amp;IF(AP101&lt;&gt;"", "'"&amp;AP101&amp;"'", "NULL")&amp;", RbtIsRequired = "&amp;IF(AP101&lt;&gt;"", AQ101, "NULL")&amp;", MRMetric = "&amp;AR101&amp;
", Protocol1_ID = "&amp;IF(AS101="","NULL",#REF!)&amp;", Protocol1_IterationIDStart = "&amp;IF(AS101="","NULL",AT101)&amp;", Protocol1_IterationIDEnd = "&amp;IF(AU101="","NULL",AV101)&amp;
", Protocol2_ID = "&amp;IF(AW101="","NULL",#REF!)&amp;", Protocol2_IterationIDStart = "&amp;IF(AW101="","NULL",AX101)&amp;", Protocol2_IterationIDEnd = "&amp;IF(AY101="","NULL",AZ101)&amp;
", Protocol3_ID = "&amp;IF(BA101="","NULL",#REF!)&amp;", Protocol3_IterationIDStart = "&amp;IF(BA101="","NULL",BB101)&amp;", Protocol3_IterationIDEnd = "&amp;IF(BC101="","NULL",BD101)&amp;
", Protocol4_ID = "&amp;IF(BE101="","NULL",#REF!)&amp;", Protocol4_IterationIDStart = "&amp;IF(BE101="","NULL",BF101)&amp;", Protocol4_IterationIDEnd = "&amp;IF(BG101="","NULL",BH101)&amp;
", Protocol5_ID = "&amp;IF(BI101="","NULL",#REF!)&amp;", Protocol5_IterationIDStart = "&amp;IF(BI101="","NULL",BJ101)&amp;", Protocol5_IterationIDEnd = "&amp;IF(BK101="","NULL",BL101)&amp;
", Protocol6_ID = "&amp;IF(BM101="","NULL",#REF!)&amp;", Protocol6_IterationIDStart = "&amp;IF(BM101="","NULL",BN101)&amp;", Protocol6_IterationIDEnd = "&amp;IF(BO101="","NULL",BP101)&amp;
", Protocol7_ID = "&amp;IF(BQ101="","NULL",#REF!)&amp;", Protocol7_IterationIDStart = "&amp;IF(BQ101="","NULL",BR101)&amp;", Protocol7_IterationIDEnd = "&amp;IF(BS101="","NULL",BT101)&amp;
", Protocol8_ID = "&amp;IF(BU101="","NULL",#REF!)&amp;", Protocol8_IterationIDStart = "&amp;IF(BU101="","NULL",BV101)&amp;", Protocol8_IterationIDEnd = "&amp;IF(BW101="","NULL",BX101)&amp;
", Protocol9_ID = "&amp;IF(BY101="","NULL",#REF!)&amp;", Protocol9_IterationIDStart = "&amp;IF(BY101="","NULL",BZ101)&amp;", Protocol9_IterationIDEnd = "&amp;IF(CA101="","NULL",CB101)&amp;
", Protocol10_ID = "&amp;IF(CC101="","NULL",#REF!)&amp;", Protocol10_IterationIDStart = "&amp;IF(CC101="","NULL",CD101)&amp;", Protocol10_IterationIDEnd = "&amp;IF(CE101="","NULL",CF101)&amp;
", Protocol11_ID = "&amp;IF(CG101="","NULL",#REF!)&amp;", Protocol11_IterationIDStart = "&amp;IF(CG101="","NULL",CH101)&amp;", Protocol11_IterationIDEnd = "&amp;IF(CI101="","NULL",CJ101)&amp;
", Protocol12_ID = "&amp;IF(CK101="","NULL",#REF!)&amp;", Protocol12_IterationIDStart = "&amp;IF(CK101="","NULL",CL101)&amp;", Protocol12_IterationIDEnd = "&amp;IF(CM101="","NULL",CN101)&amp;
", Protocol13_ID = "&amp;IF(CO101="","NULL",#REF!)&amp;", Protocol13_IterationIDStart = "&amp;IF(CO101="","NULL",CP101)&amp;", Protocol13_IterationIDEnd = "&amp;IF(CQ101="","NULL",CR101)&amp;
", Protocol14_ID = "&amp;IF(CS101="","NULL",#REF!)&amp;", Protocol14_IterationIDStart = "&amp;IF(CS101="","NULL",CT101)&amp;", Protocol14_IterationIDEnd = "&amp;IF(CU101="","NULL",CV101)&amp;
", Protocol15_ID = "&amp;IF(CW101="","NULL",#REF!)&amp;", Protocol15_IterationIDStart = "&amp;IF(CW101="","NULL",CX101)&amp;", Protocol15_IterationIDEnd = "&amp;IF(CY101="","NULL",CZ101)&amp;
", Protocol16_ID = "&amp;IF(DA101="","NULL",#REF!)&amp;", Protocol16_IterationIDStart = "&amp;IF(DA101="","NULL",DB101)&amp;", Protocol16_IterationIDEnd = "&amp;IF(DC101="","NULL",DD101))</f>
        <v>#REF!</v>
      </c>
    </row>
    <row r="102" spans="1:156" hidden="1" x14ac:dyDescent="0.4">
      <c r="A102" s="18">
        <v>69</v>
      </c>
      <c r="B102" s="18">
        <v>1</v>
      </c>
      <c r="C102" s="34" t="s">
        <v>268</v>
      </c>
      <c r="D102" s="18">
        <v>1</v>
      </c>
      <c r="E102" s="74" t="s">
        <v>840</v>
      </c>
      <c r="F102" s="49" t="s">
        <v>928</v>
      </c>
      <c r="G102" s="9" t="s">
        <v>290</v>
      </c>
      <c r="I102" s="44"/>
      <c r="J102" s="47" t="str">
        <f>IF(I102="","",VLOOKUP(I102,MetricCalcGroups!A:D,3, FALSE))</f>
        <v/>
      </c>
      <c r="L102" s="9" t="s">
        <v>78</v>
      </c>
      <c r="M102" s="18">
        <v>3</v>
      </c>
      <c r="N102" s="18">
        <v>10</v>
      </c>
      <c r="O102" s="18">
        <v>2</v>
      </c>
      <c r="P102" s="18" t="s">
        <v>78</v>
      </c>
      <c r="Q102" s="18">
        <v>1</v>
      </c>
      <c r="R102" s="39"/>
      <c r="S102" s="39"/>
      <c r="V102" s="78" t="s">
        <v>78</v>
      </c>
      <c r="W102" s="53">
        <v>690</v>
      </c>
      <c r="X102" s="15">
        <v>2011</v>
      </c>
      <c r="Y102" s="16">
        <f>IF(X102&lt;&gt;"",VLOOKUP(X102,ProgramIterations!D:E,2,FALSE),"NULL")</f>
        <v>1</v>
      </c>
      <c r="Z102" s="15"/>
      <c r="AA102" s="16" t="str">
        <f>IF(Z102&lt;&gt;"",VLOOKUP(Z102,ProgramIterations!D:E,2,FALSE),"NULL")</f>
        <v>NULL</v>
      </c>
      <c r="AB102" s="9" t="s">
        <v>78</v>
      </c>
      <c r="AC102" s="9">
        <v>75</v>
      </c>
      <c r="AD102" s="36">
        <v>0</v>
      </c>
      <c r="AE102" s="9">
        <v>1</v>
      </c>
      <c r="AF102" s="9">
        <v>1</v>
      </c>
      <c r="AG102" s="49">
        <v>0</v>
      </c>
      <c r="AH102" s="52">
        <v>0</v>
      </c>
      <c r="AI102" s="17">
        <f t="shared" si="10"/>
        <v>0</v>
      </c>
      <c r="AJ102" s="18">
        <v>0</v>
      </c>
      <c r="AK102" s="17">
        <f t="shared" si="8"/>
        <v>0</v>
      </c>
      <c r="AL102" s="17">
        <f t="shared" si="9"/>
        <v>0</v>
      </c>
      <c r="AM102" s="18">
        <v>0</v>
      </c>
      <c r="AN102" s="18">
        <v>0</v>
      </c>
      <c r="AO102" s="37">
        <v>0</v>
      </c>
      <c r="AP102" s="40"/>
      <c r="AQ102" s="37">
        <v>0</v>
      </c>
      <c r="AR102" s="49">
        <v>0</v>
      </c>
      <c r="AS102" s="23">
        <v>2011</v>
      </c>
      <c r="AT102" s="24">
        <f>IF(AS102="","",VLOOKUP(AS102,ProgramIterations!$D:$E,2,FALSE))</f>
        <v>1</v>
      </c>
      <c r="AU102" s="23"/>
      <c r="AV102" s="24" t="str">
        <f>IF(AU102="","",VLOOKUP(AU102,ProgramIterations!$D:$E,2,FALSE))</f>
        <v/>
      </c>
      <c r="AW102" s="23">
        <v>2012</v>
      </c>
      <c r="AX102" s="24">
        <f>IF(AW102="","",VLOOKUP(AW102,ProgramIterations!$D:$E,2,FALSE))</f>
        <v>2</v>
      </c>
      <c r="AY102" s="23"/>
      <c r="AZ102" s="24" t="str">
        <f>IF(AY102="","",VLOOKUP(AY102,ProgramIterations!$D:$E,2,FALSE))</f>
        <v/>
      </c>
      <c r="BA102" s="23">
        <v>2013</v>
      </c>
      <c r="BB102" s="24">
        <f>IF(BA102="","",VLOOKUP(BA102,ProgramIterations!$D:$E,2,FALSE))</f>
        <v>3</v>
      </c>
      <c r="BC102" s="23"/>
      <c r="BD102" s="24" t="str">
        <f>IF(BC102="","",VLOOKUP(BC102,ProgramIterations!$D:$E,2,FALSE))</f>
        <v/>
      </c>
      <c r="BE102" s="23">
        <v>2014</v>
      </c>
      <c r="BF102" s="24">
        <f>IF(BE102="","",VLOOKUP(BE102,ProgramIterations!$D:$E,2,FALSE))</f>
        <v>4</v>
      </c>
      <c r="BG102" s="23"/>
      <c r="BH102" s="24" t="str">
        <f>IF(BG102="","",VLOOKUP(BG102,ProgramIterations!$D:$E,2,FALSE))</f>
        <v/>
      </c>
      <c r="BI102" s="23">
        <v>2014</v>
      </c>
      <c r="BJ102" s="24">
        <f>IF(BI102="","",VLOOKUP(BI102,ProgramIterations!$D:$E,2,FALSE))</f>
        <v>4</v>
      </c>
      <c r="BK102" s="23"/>
      <c r="BL102" s="24" t="str">
        <f>IF(BK102="","",VLOOKUP(BK102,ProgramIterations!$D:$E,2,FALSE))</f>
        <v/>
      </c>
      <c r="BM102" s="23"/>
      <c r="BN102" s="24" t="str">
        <f>IF(BM102="","",VLOOKUP(BM102,ProgramIterations!$D:$E,2,FALSE))</f>
        <v/>
      </c>
      <c r="BO102" s="23"/>
      <c r="BP102" s="24" t="str">
        <f>IF(BO102="","",VLOOKUP(BO102,ProgramIterations!$D:$E,2,FALSE))</f>
        <v/>
      </c>
      <c r="BQ102" s="23"/>
      <c r="BR102" s="24" t="str">
        <f>IF(BQ102="","",VLOOKUP(BQ102,ProgramIterations!$D:$E,2,FALSE))</f>
        <v/>
      </c>
      <c r="BS102" s="23"/>
      <c r="BT102" s="24" t="str">
        <f>IF(BS102="","",VLOOKUP(BS102,ProgramIterations!$D:$E,2,FALSE))</f>
        <v/>
      </c>
      <c r="BU102" s="23"/>
      <c r="BV102" s="24" t="str">
        <f>IF(BU102="","",VLOOKUP(BU102,ProgramIterations!$D:$E,2,FALSE))</f>
        <v/>
      </c>
      <c r="BW102" s="23"/>
      <c r="BX102" s="24" t="str">
        <f>IF(BW102="","",VLOOKUP(BW102,ProgramIterations!$D:$E,2,FALSE))</f>
        <v/>
      </c>
      <c r="BY102" s="23">
        <v>2014</v>
      </c>
      <c r="BZ102" s="24">
        <f>IF(BY102="","",VLOOKUP(BY102,ProgramIterations!$D:$E,2,FALSE))</f>
        <v>4</v>
      </c>
      <c r="CA102" s="23"/>
      <c r="CB102" s="24" t="str">
        <f>IF(CA102="","",VLOOKUP(CA102,ProgramIterations!$D:$E,2,FALSE))</f>
        <v/>
      </c>
      <c r="CC102" s="23">
        <v>2014</v>
      </c>
      <c r="CD102" s="24">
        <f>IF(CC102="","",VLOOKUP(CC102,ProgramIterations!$D:$E,2,FALSE))</f>
        <v>4</v>
      </c>
      <c r="CE102" s="23"/>
      <c r="CF102" s="24" t="str">
        <f>IF(CE102="","",VLOOKUP(CE102,ProgramIterations!$D:$E,2,FALSE))</f>
        <v/>
      </c>
      <c r="CG102" s="23">
        <v>2014</v>
      </c>
      <c r="CH102" s="24">
        <f>IF(CG102="","",VLOOKUP(CG102,ProgramIterations!$D:$E,2,FALSE))</f>
        <v>4</v>
      </c>
      <c r="CI102" s="23"/>
      <c r="CJ102" s="24" t="str">
        <f>IF(CI102="","",VLOOKUP(CI102,ProgramIterations!$D:$E,2,FALSE))</f>
        <v/>
      </c>
      <c r="CK102" s="23"/>
      <c r="CL102" s="24" t="str">
        <f>IF(CK102="","",VLOOKUP(CK102,ProgramIterations!$D:$E,2,FALSE))</f>
        <v/>
      </c>
      <c r="CM102" s="23"/>
      <c r="CN102" s="24" t="str">
        <f>IF(CM102="","",VLOOKUP(CM102,ProgramIterations!$D:$E,2,FALSE))</f>
        <v/>
      </c>
      <c r="CO102" s="23"/>
      <c r="CP102" s="24" t="str">
        <f>IF(CO102="","",VLOOKUP(CO102,ProgramIterations!$D:$E,2,FALSE))</f>
        <v/>
      </c>
      <c r="CQ102" s="23"/>
      <c r="CR102" s="24" t="str">
        <f>IF(CQ102="","",VLOOKUP(CQ102,ProgramIterations!$D:$E,2,FALSE))</f>
        <v/>
      </c>
      <c r="CS102" s="23"/>
      <c r="CT102" s="24" t="str">
        <f>IF(CS102="","",VLOOKUP(CS102,ProgramIterations!$D:$E,2,FALSE))</f>
        <v/>
      </c>
      <c r="CU102" s="23"/>
      <c r="CV102" s="24" t="str">
        <f>IF(CU102="","",VLOOKUP(CU102,ProgramIterations!$D:$E,2,FALSE))</f>
        <v/>
      </c>
      <c r="CW102" s="23"/>
      <c r="CX102" s="24" t="str">
        <f>IF(CW102="","",VLOOKUP(CW102,ProgramIterations!$D:$E,2,FALSE))</f>
        <v/>
      </c>
      <c r="CY102" s="23"/>
      <c r="CZ102" s="24" t="str">
        <f>IF(CY102="","",VLOOKUP(CY102,ProgramIterations!$D:$E,2,FALSE))</f>
        <v/>
      </c>
      <c r="DA102" s="23"/>
      <c r="DB102" s="24" t="str">
        <f>IF(DA102="","",VLOOKUP(DA102,ProgramIterations!$D:$E,2,FALSE))</f>
        <v/>
      </c>
      <c r="DC102" s="23"/>
      <c r="DD102" s="25" t="str">
        <f>IF(DC102="","",VLOOKUP(DC102,ProgramIterations!$D:$E,2,FALSE))</f>
        <v/>
      </c>
      <c r="DE102" s="64" t="str">
        <f>CONCATENATE("ALTER TABLE dbo.",LEFT(C102,FIND(".",C102)-1)," ADD ",RIGHT(C102,LEN(C102)-FIND(".",C102))," ",VLOOKUP(M102,DataTypes!$A$2:$F$12,6),IF(VLOOKUP(M102,DataTypes!$A$2:$F$12,3)=1,CONCATENATE("(",N102,",",O102,")"),"")," NULL")</f>
        <v>ALTER TABLE dbo.ChampMetricVisitInformation ADD CenterlineProfileFilteredStdDev decimal(10,2) NULL</v>
      </c>
      <c r="DF102" s="56" t="e">
        <f>IF(A102 = "","",#REF! &amp; " SELECT MetricCalcTypeID = "&amp;A102&amp;", EngineID = "&amp;B102&amp;", Name='"&amp;C102&amp;"', DisplayGroupID = "&amp;D102&amp;", DisplayName='"&amp;E102&amp;"', DisplayNameShort = '"&amp;F102&amp;"', PropertyName = '"&amp;G102&amp;"', MethodID = "&amp;IF(H102="","NULL",H102)&amp; ", CalcGroupId = "&amp;IF(I102="","NULL",I102)&amp;", CalcGroupListItemID = " &amp;IF(K102="","NULL",K102)&amp;", Description = "&amp;IF(L102&lt;&gt;"NULL","'"&amp;SUBSTITUTE(L102,"'","''")&amp;"'","NULL")&amp;", DataTypeID = "&amp;M102&amp;",Precision = "&amp;N102&amp;", Scale = "&amp;O102&amp;", Length="&amp;P102&amp;", UOMID = "&amp;Q102&amp;", GlossaryTermID = "&amp;V102&amp;", DisplayOrderID = "&amp;W102&amp;", DomainValueListID = "&amp;AB102&amp;", WidthPixels = "&amp;AC102&amp;", IsDisplayable = "&amp;AD102&amp;", ShowGraphForWatershed= "&amp;AE102&amp;",ShowGraphForProgram="&amp;AF102&amp;",ShowGraphForVisit="&amp;AG102&amp;",IsPrivateInformation="&amp;AM102&amp;", IsCalculated="&amp;AN102&amp;",IsInternal="&amp;AO102&amp;", ExpectedValueMin = "&amp;IF(R102&lt;&gt;"",R102,"NULL")&amp;",  ExpectedValueMax = "&amp;IF(S102&lt;&gt;"",S102,"NULL")&amp;",  AcceptedValueMin = "&amp;IF(T102&lt;&gt;"",T102,"NULL")&amp;",   AcceptedValueMax  = "&amp;IF(U102&lt;&gt;"",U102,"NULL")&amp;", GraphAllowX="&amp;AH102&amp;", GraphAllowY="&amp;AI102&amp;", GraphAllowZ="&amp;AJ102&amp;", MapAllowSize="&amp;AK102&amp;", MapAllowColor = "&amp;AL102&amp;", RbtXpath = "&amp;IF(AP102&lt;&gt;"", "'"&amp;AP102&amp;"'", "NULL")&amp;", RbtIsRequired = "&amp;IF(AP102&lt;&gt;"", AQ102, "NULL")&amp;", MRMetric = "&amp;AR102&amp;
", Protocol1_ID = "&amp;IF(AS102="","NULL",#REF!)&amp;", Protocol1_IterationIDStart = "&amp;IF(AS102="","NULL",AT102)&amp;", Protocol1_IterationIDEnd = "&amp;IF(AU102="","NULL",AV102)&amp;
", Protocol2_ID = "&amp;IF(AW102="","NULL",#REF!)&amp;", Protocol2_IterationIDStart = "&amp;IF(AW102="","NULL",AX102)&amp;", Protocol2_IterationIDEnd = "&amp;IF(AY102="","NULL",AZ102)&amp;
", Protocol3_ID = "&amp;IF(BA102="","NULL",#REF!)&amp;", Protocol3_IterationIDStart = "&amp;IF(BA102="","NULL",BB102)&amp;", Protocol3_IterationIDEnd = "&amp;IF(BC102="","NULL",BD102)&amp;
", Protocol4_ID = "&amp;IF(BE102="","NULL",#REF!)&amp;", Protocol4_IterationIDStart = "&amp;IF(BE102="","NULL",BF102)&amp;", Protocol4_IterationIDEnd = "&amp;IF(BG102="","NULL",BH102)&amp;
", Protocol5_ID = "&amp;IF(BI102="","NULL",#REF!)&amp;", Protocol5_IterationIDStart = "&amp;IF(BI102="","NULL",BJ102)&amp;", Protocol5_IterationIDEnd = "&amp;IF(BK102="","NULL",BL102)&amp;
", Protocol6_ID = "&amp;IF(BM102="","NULL",#REF!)&amp;", Protocol6_IterationIDStart = "&amp;IF(BM102="","NULL",BN102)&amp;", Protocol6_IterationIDEnd = "&amp;IF(BO102="","NULL",BP102)&amp;
", Protocol7_ID = "&amp;IF(BQ102="","NULL",#REF!)&amp;", Protocol7_IterationIDStart = "&amp;IF(BQ102="","NULL",BR102)&amp;", Protocol7_IterationIDEnd = "&amp;IF(BS102="","NULL",BT102)&amp;
", Protocol8_ID = "&amp;IF(BU102="","NULL",#REF!)&amp;", Protocol8_IterationIDStart = "&amp;IF(BU102="","NULL",BV102)&amp;", Protocol8_IterationIDEnd = "&amp;IF(BW102="","NULL",BX102)&amp;
", Protocol9_ID = "&amp;IF(BY102="","NULL",#REF!)&amp;", Protocol9_IterationIDStart = "&amp;IF(BY102="","NULL",BZ102)&amp;", Protocol9_IterationIDEnd = "&amp;IF(CA102="","NULL",CB102)&amp;
", Protocol10_ID = "&amp;IF(CC102="","NULL",#REF!)&amp;", Protocol10_IterationIDStart = "&amp;IF(CC102="","NULL",CD102)&amp;", Protocol10_IterationIDEnd = "&amp;IF(CE102="","NULL",CF102)&amp;
", Protocol11_ID = "&amp;IF(CG102="","NULL",#REF!)&amp;", Protocol11_IterationIDStart = "&amp;IF(CG102="","NULL",CH102)&amp;", Protocol11_IterationIDEnd = "&amp;IF(CI102="","NULL",CJ102)&amp;
", Protocol12_ID = "&amp;IF(CK102="","NULL",#REF!)&amp;", Protocol12_IterationIDStart = "&amp;IF(CK102="","NULL",CL102)&amp;", Protocol12_IterationIDEnd = "&amp;IF(CM102="","NULL",CN102)&amp;
", Protocol13_ID = "&amp;IF(CO102="","NULL",#REF!)&amp;", Protocol13_IterationIDStart = "&amp;IF(CO102="","NULL",CP102)&amp;", Protocol13_IterationIDEnd = "&amp;IF(CQ102="","NULL",CR102)&amp;
", Protocol14_ID = "&amp;IF(CS102="","NULL",#REF!)&amp;", Protocol14_IterationIDStart = "&amp;IF(CS102="","NULL",CT102)&amp;", Protocol14_IterationIDEnd = "&amp;IF(CU102="","NULL",CV102)&amp;
", Protocol15_ID = "&amp;IF(CW102="","NULL",#REF!)&amp;", Protocol15_IterationIDStart = "&amp;IF(CW102="","NULL",CX102)&amp;", Protocol15_IterationIDEnd = "&amp;IF(CY102="","NULL",CZ102)&amp;
", Protocol16_ID = "&amp;IF(DA102="","NULL",#REF!)&amp;", Protocol16_IterationIDStart = "&amp;IF(DA102="","NULL",DB102)&amp;", Protocol16_IterationIDEnd = "&amp;IF(DC102="","NULL",DD102))</f>
        <v>#REF!</v>
      </c>
    </row>
    <row r="103" spans="1:156" x14ac:dyDescent="0.4">
      <c r="A103" s="18">
        <v>559</v>
      </c>
      <c r="B103" s="18">
        <v>2</v>
      </c>
      <c r="C103" s="57" t="str">
        <f>"ChampMetricChannelUnitTier1Summary." &amp; G103</f>
        <v>ChampMetricChannelUnitTier1Summary.CountOfCutthroat</v>
      </c>
      <c r="D103" s="18">
        <v>3</v>
      </c>
      <c r="E103" s="74" t="s">
        <v>1300</v>
      </c>
      <c r="F103" s="74" t="s">
        <v>1289</v>
      </c>
      <c r="G103" s="9" t="s">
        <v>1289</v>
      </c>
      <c r="I103" s="44">
        <v>1</v>
      </c>
      <c r="J103" s="47" t="str">
        <f>IF(I103="","",VLOOKUP(I103,MetricCalcGroups!A:D,3, FALSE))</f>
        <v>Fish Counts</v>
      </c>
      <c r="K103" s="37">
        <v>252</v>
      </c>
      <c r="L103" s="9" t="s">
        <v>78</v>
      </c>
      <c r="M103" s="18">
        <v>2</v>
      </c>
      <c r="N103" s="18" t="s">
        <v>78</v>
      </c>
      <c r="O103" s="18" t="s">
        <v>78</v>
      </c>
      <c r="P103" s="18" t="s">
        <v>78</v>
      </c>
      <c r="Q103" s="18">
        <v>13</v>
      </c>
      <c r="R103" s="75">
        <v>0</v>
      </c>
      <c r="S103" s="75" t="s">
        <v>78</v>
      </c>
      <c r="T103" s="75">
        <v>0</v>
      </c>
      <c r="U103" s="75" t="s">
        <v>78</v>
      </c>
      <c r="V103" s="78" t="s">
        <v>78</v>
      </c>
      <c r="W103" s="75">
        <v>2880</v>
      </c>
      <c r="X103" s="15">
        <v>2014</v>
      </c>
      <c r="Y103" s="16">
        <f>IF(X103&lt;&gt;"",VLOOKUP(X103,ProgramIterations!D:E,2,FALSE),"NULL")</f>
        <v>4</v>
      </c>
      <c r="Z103" s="15"/>
      <c r="AA103" s="16" t="str">
        <f>IF(Z103&lt;&gt;"",VLOOKUP(Z103,ProgramIterations!D:E,2,FALSE),"NULL")</f>
        <v>NULL</v>
      </c>
      <c r="AB103" s="9" t="s">
        <v>78</v>
      </c>
      <c r="AC103" s="9">
        <v>50</v>
      </c>
      <c r="AD103" s="36">
        <v>1</v>
      </c>
      <c r="AE103" s="9">
        <v>1</v>
      </c>
      <c r="AF103" s="9">
        <v>1</v>
      </c>
      <c r="AG103" s="49">
        <v>1</v>
      </c>
      <c r="AH103" s="52">
        <v>0</v>
      </c>
      <c r="AI103" s="17">
        <f t="shared" si="10"/>
        <v>1</v>
      </c>
      <c r="AJ103" s="18">
        <v>0</v>
      </c>
      <c r="AK103" s="17">
        <f t="shared" si="8"/>
        <v>1</v>
      </c>
      <c r="AL103" s="17">
        <f t="shared" si="9"/>
        <v>1</v>
      </c>
      <c r="AM103" s="18">
        <v>0</v>
      </c>
      <c r="AN103" s="18">
        <v>0</v>
      </c>
      <c r="AO103" s="37">
        <v>1</v>
      </c>
      <c r="AP103" s="74"/>
      <c r="AQ103" s="37">
        <v>0</v>
      </c>
      <c r="AR103" s="49">
        <v>0</v>
      </c>
      <c r="AS103" s="23"/>
      <c r="AT103" s="24" t="str">
        <f>IF(AS103="","",VLOOKUP(AS103,ProgramIterations!$D:$E,2,FALSE))</f>
        <v/>
      </c>
      <c r="AU103" s="23"/>
      <c r="AV103" s="24" t="str">
        <f>IF(AU103="","",VLOOKUP(AU103,ProgramIterations!$D:$E,2,FALSE))</f>
        <v/>
      </c>
      <c r="AW103" s="23"/>
      <c r="AX103" s="24" t="str">
        <f>IF(AW103="","",VLOOKUP(AW103,ProgramIterations!$D:$E,2,FALSE))</f>
        <v/>
      </c>
      <c r="AY103" s="23"/>
      <c r="AZ103" s="24" t="str">
        <f>IF(AY103="","",VLOOKUP(AY103,ProgramIterations!$D:$E,2,FALSE))</f>
        <v/>
      </c>
      <c r="BA103" s="23"/>
      <c r="BB103" s="24" t="str">
        <f>IF(BA103="","",VLOOKUP(BA103,ProgramIterations!$D:$E,2,FALSE))</f>
        <v/>
      </c>
      <c r="BC103" s="23"/>
      <c r="BD103" s="24" t="str">
        <f>IF(BC103="","",VLOOKUP(BC103,ProgramIterations!$D:$E,2,FALSE))</f>
        <v/>
      </c>
      <c r="BE103" s="23"/>
      <c r="BF103" s="24" t="str">
        <f>IF(BE103="","",VLOOKUP(BE103,ProgramIterations!$D:$E,2,FALSE))</f>
        <v/>
      </c>
      <c r="BG103" s="23"/>
      <c r="BH103" s="24" t="str">
        <f>IF(BG103="","",VLOOKUP(BG103,ProgramIterations!$D:$E,2,FALSE))</f>
        <v/>
      </c>
      <c r="BI103" s="23"/>
      <c r="BJ103" s="24" t="str">
        <f>IF(BI103="","",VLOOKUP(BI103,ProgramIterations!$D:$E,2,FALSE))</f>
        <v/>
      </c>
      <c r="BK103" s="23"/>
      <c r="BL103" s="24" t="str">
        <f>IF(BK103="","",VLOOKUP(BK103,ProgramIterations!$D:$E,2,FALSE))</f>
        <v/>
      </c>
      <c r="BM103" s="23">
        <v>2014</v>
      </c>
      <c r="BN103" s="24">
        <f>IF(BM103="","",VLOOKUP(BM103,ProgramIterations!$D:$E,2,FALSE))</f>
        <v>4</v>
      </c>
      <c r="BO103" s="23"/>
      <c r="BP103" s="24" t="str">
        <f>IF(BO103="","",VLOOKUP(BO103,ProgramIterations!$D:$E,2,FALSE))</f>
        <v/>
      </c>
      <c r="BQ103" s="23"/>
      <c r="BR103" s="24" t="str">
        <f>IF(BQ103="","",VLOOKUP(BQ103,ProgramIterations!$D:$E,2,FALSE))</f>
        <v/>
      </c>
      <c r="BS103" s="23"/>
      <c r="BT103" s="24" t="str">
        <f>IF(BS103="","",VLOOKUP(BS103,ProgramIterations!$D:$E,2,FALSE))</f>
        <v/>
      </c>
      <c r="BU103" s="23">
        <v>2014</v>
      </c>
      <c r="BV103" s="24">
        <f>IF(BU103="","",VLOOKUP(BU103,ProgramIterations!$D:$E,2,FALSE))</f>
        <v>4</v>
      </c>
      <c r="BW103" s="23"/>
      <c r="BX103" s="24" t="str">
        <f>IF(BW103="","",VLOOKUP(BW103,ProgramIterations!$D:$E,2,FALSE))</f>
        <v/>
      </c>
      <c r="BY103" s="23"/>
      <c r="BZ103" s="24" t="str">
        <f>IF(BY103="","",VLOOKUP(BY103,ProgramIterations!$D:$E,2,FALSE))</f>
        <v/>
      </c>
      <c r="CA103" s="23"/>
      <c r="CB103" s="24" t="str">
        <f>IF(CA103="","",VLOOKUP(CA103,ProgramIterations!$D:$E,2,FALSE))</f>
        <v/>
      </c>
      <c r="CC103" s="23"/>
      <c r="CD103" s="24" t="str">
        <f>IF(CC103="","",VLOOKUP(CC103,ProgramIterations!$D:$E,2,FALSE))</f>
        <v/>
      </c>
      <c r="CE103" s="23"/>
      <c r="CF103" s="24" t="str">
        <f>IF(CE103="","",VLOOKUP(CE103,ProgramIterations!$D:$E,2,FALSE))</f>
        <v/>
      </c>
      <c r="CG103" s="23"/>
      <c r="CH103" s="24" t="str">
        <f>IF(CG103="","",VLOOKUP(CG103,ProgramIterations!$D:$E,2,FALSE))</f>
        <v/>
      </c>
      <c r="CI103" s="23"/>
      <c r="CJ103" s="24" t="str">
        <f>IF(CI103="","",VLOOKUP(CI103,ProgramIterations!$D:$E,2,FALSE))</f>
        <v/>
      </c>
      <c r="CK103" s="23"/>
      <c r="CL103" s="24" t="str">
        <f>IF(CK103="","",VLOOKUP(CK103,ProgramIterations!$D:$E,2,FALSE))</f>
        <v/>
      </c>
      <c r="CM103" s="23"/>
      <c r="CN103" s="24" t="str">
        <f>IF(CM103="","",VLOOKUP(CM103,ProgramIterations!$D:$E,2,FALSE))</f>
        <v/>
      </c>
      <c r="CO103" s="23">
        <v>2014</v>
      </c>
      <c r="CP103" s="24">
        <f>IF(CO103="","",VLOOKUP(CO103,ProgramIterations!$D:$E,2,FALSE))</f>
        <v>4</v>
      </c>
      <c r="CQ103" s="23"/>
      <c r="CR103" s="24" t="str">
        <f>IF(CQ103="","",VLOOKUP(CQ103,ProgramIterations!$D:$E,2,FALSE))</f>
        <v/>
      </c>
      <c r="CS103" s="23">
        <v>2014</v>
      </c>
      <c r="CT103" s="24">
        <f>IF(CS103="","",VLOOKUP(CS103,ProgramIterations!$D:$E,2,FALSE))</f>
        <v>4</v>
      </c>
      <c r="CU103" s="23"/>
      <c r="CV103" s="24" t="str">
        <f>IF(CU103="","",VLOOKUP(CU103,ProgramIterations!$D:$E,2,FALSE))</f>
        <v/>
      </c>
      <c r="CW103" s="23"/>
      <c r="CX103" s="24" t="str">
        <f>IF(CW103="","",VLOOKUP(CW103,ProgramIterations!$D:$E,2,FALSE))</f>
        <v/>
      </c>
      <c r="CY103" s="23"/>
      <c r="CZ103" s="24" t="str">
        <f>IF(CY103="","",VLOOKUP(CY103,ProgramIterations!$D:$E,2,FALSE))</f>
        <v/>
      </c>
      <c r="DA103" s="23"/>
      <c r="DB103" s="24" t="str">
        <f>IF(DA103="","",VLOOKUP(DA103,ProgramIterations!$D:$E,2,FALSE))</f>
        <v/>
      </c>
      <c r="DC103" s="23"/>
      <c r="DD103" s="25" t="str">
        <f>IF(DC103="","",VLOOKUP(DC103,ProgramIterations!$D:$E,2,FALSE))</f>
        <v/>
      </c>
      <c r="DE103" s="64" t="str">
        <f>CONCATENATE("ALTER TABLE dbo.",LEFT(C103,FIND(".",C103)-1)," ADD ",RIGHT(C103,LEN(C103)-FIND(".",C103))," ",VLOOKUP(M103,DataTypes!$A$2:$F$12,6),IF(VLOOKUP(M103,DataTypes!$A$2:$F$12,3)=1,CONCATENATE("(",N103,",",O103,")"),"")," NULL")</f>
        <v>ALTER TABLE dbo.ChampMetricChannelUnitTier1Summary ADD CountOfCutthroat int NULL</v>
      </c>
      <c r="DF103" s="56" t="e">
        <f>IF(A103 = "","",#REF! &amp; " SELECT MetricCalcTypeID = "&amp;A103&amp;", EngineID = "&amp;B103&amp;", Name='"&amp;C103&amp;"', DisplayGroupID = "&amp;D103&amp;", DisplayName='"&amp;E103&amp;"', DisplayNameShort = '"&amp;F103&amp;"', PropertyName = '"&amp;G103&amp;"', MethodID = "&amp;IF(H103="","NULL",H103)&amp; ", CalcGroupId = "&amp;IF(I103="","NULL",I103)&amp;", CalcGroupListItemID = " &amp;IF(K103="","NULL",K103)&amp;", Description = "&amp;IF(L103&lt;&gt;"NULL","'"&amp;SUBSTITUTE(L103,"'","''")&amp;"'","NULL")&amp;", DataTypeID = "&amp;M103&amp;",Precision = "&amp;N103&amp;", Scale = "&amp;O103&amp;", Length="&amp;P103&amp;", UOMID = "&amp;Q103&amp;", GlossaryTermID = "&amp;V103&amp;", DisplayOrderID = "&amp;W103&amp;", DomainValueListID = "&amp;AB103&amp;", WidthPixels = "&amp;AC103&amp;", IsDisplayable = "&amp;AD103&amp;", ShowGraphForWatershed= "&amp;AE103&amp;",ShowGraphForProgram="&amp;AF103&amp;",ShowGraphForVisit="&amp;AG103&amp;",IsPrivateInformation="&amp;AM103&amp;", IsCalculated="&amp;AN103&amp;",IsInternal="&amp;AO103&amp;", ExpectedValueMin = "&amp;IF(R103&lt;&gt;"",R103,"NULL")&amp;",  ExpectedValueMax = "&amp;IF(S103&lt;&gt;"",S103,"NULL")&amp;",  AcceptedValueMin = "&amp;IF(T103&lt;&gt;"",T103,"NULL")&amp;",   AcceptedValueMax  = "&amp;IF(U103&lt;&gt;"",U103,"NULL")&amp;", GraphAllowX="&amp;AH103&amp;", GraphAllowY="&amp;AI103&amp;", GraphAllowZ="&amp;AJ103&amp;", MapAllowSize="&amp;AK103&amp;", MapAllowColor = "&amp;AL103&amp;", RbtXpath = "&amp;IF(AP103&lt;&gt;"", "'"&amp;AP103&amp;"'", "NULL")&amp;", RbtIsRequired = "&amp;IF(AP103&lt;&gt;"", AQ103, "NULL")&amp;", MRMetric = "&amp;AR103&amp;
", Protocol1_ID = "&amp;IF(AS103="","NULL",#REF!)&amp;", Protocol1_IterationIDStart = "&amp;IF(AS103="","NULL",AT103)&amp;", Protocol1_IterationIDEnd = "&amp;IF(AU103="","NULL",AV103)&amp;
", Protocol2_ID = "&amp;IF(AW103="","NULL",#REF!)&amp;", Protocol2_IterationIDStart = "&amp;IF(AW103="","NULL",AX103)&amp;", Protocol2_IterationIDEnd = "&amp;IF(AY103="","NULL",AZ103)&amp;
", Protocol3_ID = "&amp;IF(BA103="","NULL",#REF!)&amp;", Protocol3_IterationIDStart = "&amp;IF(BA103="","NULL",BB103)&amp;", Protocol3_IterationIDEnd = "&amp;IF(BC103="","NULL",BD103)&amp;
", Protocol4_ID = "&amp;IF(BE103="","NULL",#REF!)&amp;", Protocol4_IterationIDStart = "&amp;IF(BE103="","NULL",BF103)&amp;", Protocol4_IterationIDEnd = "&amp;IF(BG103="","NULL",BH103)&amp;
", Protocol5_ID = "&amp;IF(BI103="","NULL",#REF!)&amp;", Protocol5_IterationIDStart = "&amp;IF(BI103="","NULL",BJ103)&amp;", Protocol5_IterationIDEnd = "&amp;IF(BK103="","NULL",BL103)&amp;
", Protocol6_ID = "&amp;IF(BM103="","NULL",#REF!)&amp;", Protocol6_IterationIDStart = "&amp;IF(BM103="","NULL",BN103)&amp;", Protocol6_IterationIDEnd = "&amp;IF(BO103="","NULL",BP103)&amp;
", Protocol7_ID = "&amp;IF(BQ103="","NULL",#REF!)&amp;", Protocol7_IterationIDStart = "&amp;IF(BQ103="","NULL",BR103)&amp;", Protocol7_IterationIDEnd = "&amp;IF(BS103="","NULL",BT103)&amp;
", Protocol8_ID = "&amp;IF(BU103="","NULL",#REF!)&amp;", Protocol8_IterationIDStart = "&amp;IF(BU103="","NULL",BV103)&amp;", Protocol8_IterationIDEnd = "&amp;IF(BW103="","NULL",BX103)&amp;
", Protocol9_ID = "&amp;IF(BY103="","NULL",#REF!)&amp;", Protocol9_IterationIDStart = "&amp;IF(BY103="","NULL",BZ103)&amp;", Protocol9_IterationIDEnd = "&amp;IF(CA103="","NULL",CB103)&amp;
", Protocol10_ID = "&amp;IF(CC103="","NULL",#REF!)&amp;", Protocol10_IterationIDStart = "&amp;IF(CC103="","NULL",CD103)&amp;", Protocol10_IterationIDEnd = "&amp;IF(CE103="","NULL",CF103)&amp;
", Protocol11_ID = "&amp;IF(CG103="","NULL",#REF!)&amp;", Protocol11_IterationIDStart = "&amp;IF(CG103="","NULL",CH103)&amp;", Protocol11_IterationIDEnd = "&amp;IF(CI103="","NULL",CJ103)&amp;
", Protocol12_ID = "&amp;IF(CK103="","NULL",#REF!)&amp;", Protocol12_IterationIDStart = "&amp;IF(CK103="","NULL",CL103)&amp;", Protocol12_IterationIDEnd = "&amp;IF(CM103="","NULL",CN103)&amp;
", Protocol13_ID = "&amp;IF(CO103="","NULL",#REF!)&amp;", Protocol13_IterationIDStart = "&amp;IF(CO103="","NULL",CP103)&amp;", Protocol13_IterationIDEnd = "&amp;IF(CQ103="","NULL",CR103)&amp;
", Protocol14_ID = "&amp;IF(CS103="","NULL",#REF!)&amp;", Protocol14_IterationIDStart = "&amp;IF(CS103="","NULL",CT103)&amp;", Protocol14_IterationIDEnd = "&amp;IF(CU103="","NULL",CV103)&amp;
", Protocol15_ID = "&amp;IF(CW103="","NULL",#REF!)&amp;", Protocol15_IterationIDStart = "&amp;IF(CW103="","NULL",CX103)&amp;", Protocol15_IterationIDEnd = "&amp;IF(CY103="","NULL",CZ103)&amp;
", Protocol16_ID = "&amp;IF(DA103="","NULL",#REF!)&amp;", Protocol16_IterationIDStart = "&amp;IF(DA103="","NULL",DB103)&amp;", Protocol16_IterationIDEnd = "&amp;IF(DC103="","NULL",DD103))</f>
        <v>#REF!</v>
      </c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  <c r="DS103" s="74"/>
      <c r="DT103" s="74"/>
      <c r="DU103" s="74"/>
      <c r="DV103" s="74"/>
      <c r="DW103" s="74"/>
      <c r="DX103" s="74"/>
      <c r="DY103" s="74"/>
      <c r="DZ103" s="74"/>
      <c r="EA103" s="74"/>
      <c r="EB103" s="74"/>
      <c r="EC103" s="74"/>
      <c r="ED103" s="74"/>
      <c r="EE103" s="74"/>
      <c r="EF103" s="74"/>
      <c r="EG103" s="74"/>
      <c r="EH103" s="74"/>
      <c r="EI103" s="74"/>
      <c r="EJ103" s="74"/>
      <c r="EK103" s="74"/>
      <c r="EL103" s="74"/>
      <c r="EM103" s="74"/>
      <c r="EN103" s="74"/>
      <c r="EO103" s="74"/>
      <c r="EP103" s="74"/>
      <c r="EQ103" s="74"/>
      <c r="ER103" s="74"/>
      <c r="ES103" s="74"/>
      <c r="ET103" s="74"/>
      <c r="EU103" s="74"/>
      <c r="EV103" s="74"/>
      <c r="EW103" s="74"/>
      <c r="EX103" s="74"/>
      <c r="EY103" s="74"/>
      <c r="EZ103" s="74"/>
    </row>
    <row r="104" spans="1:156" x14ac:dyDescent="0.4">
      <c r="A104" s="18">
        <v>581</v>
      </c>
      <c r="B104" s="18">
        <v>2</v>
      </c>
      <c r="C104" s="57" t="str">
        <f>"ChampMetricChannelUnitSummary." &amp; G104</f>
        <v>ChampMetricChannelUnitSummary.CountOfCutthroat</v>
      </c>
      <c r="D104" s="18">
        <v>2</v>
      </c>
      <c r="E104" s="74" t="s">
        <v>1300</v>
      </c>
      <c r="F104" s="74" t="s">
        <v>1289</v>
      </c>
      <c r="G104" s="9" t="s">
        <v>1289</v>
      </c>
      <c r="I104" s="44">
        <v>1</v>
      </c>
      <c r="J104" s="47" t="str">
        <f>IF(I104="","",VLOOKUP(I104,MetricCalcGroups!A:D,3, FALSE))</f>
        <v>Fish Counts</v>
      </c>
      <c r="K104" s="37">
        <v>252</v>
      </c>
      <c r="L104" s="9" t="s">
        <v>78</v>
      </c>
      <c r="M104" s="18">
        <v>2</v>
      </c>
      <c r="N104" s="18" t="s">
        <v>78</v>
      </c>
      <c r="O104" s="18" t="s">
        <v>78</v>
      </c>
      <c r="P104" s="18" t="s">
        <v>78</v>
      </c>
      <c r="Q104" s="18">
        <v>13</v>
      </c>
      <c r="R104" s="18">
        <v>0</v>
      </c>
      <c r="S104" s="18" t="s">
        <v>78</v>
      </c>
      <c r="T104" s="18">
        <v>0</v>
      </c>
      <c r="U104" s="18" t="s">
        <v>78</v>
      </c>
      <c r="V104" s="78" t="s">
        <v>78</v>
      </c>
      <c r="W104" s="53">
        <v>3100</v>
      </c>
      <c r="X104" s="15">
        <v>2014</v>
      </c>
      <c r="Y104" s="16">
        <f>IF(X104&lt;&gt;"",VLOOKUP(X104,ProgramIterations!D:E,2,FALSE),"NULL")</f>
        <v>4</v>
      </c>
      <c r="Z104" s="15"/>
      <c r="AA104" s="16" t="str">
        <f>IF(Z104&lt;&gt;"",VLOOKUP(Z104,ProgramIterations!D:E,2,FALSE),"NULL")</f>
        <v>NULL</v>
      </c>
      <c r="AB104" s="9" t="s">
        <v>78</v>
      </c>
      <c r="AC104" s="9">
        <v>50</v>
      </c>
      <c r="AD104" s="36">
        <v>1</v>
      </c>
      <c r="AE104" s="9">
        <v>1</v>
      </c>
      <c r="AF104" s="9">
        <v>1</v>
      </c>
      <c r="AG104" s="49">
        <v>1</v>
      </c>
      <c r="AH104" s="17">
        <v>0</v>
      </c>
      <c r="AI104" s="17">
        <f t="shared" si="10"/>
        <v>1</v>
      </c>
      <c r="AJ104" s="18">
        <v>0</v>
      </c>
      <c r="AK104" s="17">
        <f t="shared" si="8"/>
        <v>1</v>
      </c>
      <c r="AL104" s="17">
        <f t="shared" si="9"/>
        <v>1</v>
      </c>
      <c r="AM104" s="18">
        <v>0</v>
      </c>
      <c r="AN104" s="18">
        <v>0</v>
      </c>
      <c r="AO104" s="37">
        <v>1</v>
      </c>
      <c r="AP104" s="49"/>
      <c r="AQ104" s="37">
        <v>0</v>
      </c>
      <c r="AR104" s="49">
        <v>0</v>
      </c>
      <c r="AS104" s="23"/>
      <c r="AT104" s="24" t="str">
        <f>IF(AS104="","",VLOOKUP(AS104,ProgramIterations!$D:$E,2,FALSE))</f>
        <v/>
      </c>
      <c r="AU104" s="23"/>
      <c r="AV104" s="24" t="str">
        <f>IF(AU104="","",VLOOKUP(AU104,ProgramIterations!$D:$E,2,FALSE))</f>
        <v/>
      </c>
      <c r="AW104" s="23"/>
      <c r="AX104" s="24" t="str">
        <f>IF(AW104="","",VLOOKUP(AW104,ProgramIterations!$D:$E,2,FALSE))</f>
        <v/>
      </c>
      <c r="AY104" s="23"/>
      <c r="AZ104" s="24" t="str">
        <f>IF(AY104="","",VLOOKUP(AY104,ProgramIterations!$D:$E,2,FALSE))</f>
        <v/>
      </c>
      <c r="BA104" s="23"/>
      <c r="BB104" s="24" t="str">
        <f>IF(BA104="","",VLOOKUP(BA104,ProgramIterations!$D:$E,2,FALSE))</f>
        <v/>
      </c>
      <c r="BC104" s="23"/>
      <c r="BD104" s="24" t="str">
        <f>IF(BC104="","",VLOOKUP(BC104,ProgramIterations!$D:$E,2,FALSE))</f>
        <v/>
      </c>
      <c r="BE104" s="23"/>
      <c r="BF104" s="24" t="str">
        <f>IF(BE104="","",VLOOKUP(BE104,ProgramIterations!$D:$E,2,FALSE))</f>
        <v/>
      </c>
      <c r="BG104" s="23"/>
      <c r="BH104" s="24" t="str">
        <f>IF(BG104="","",VLOOKUP(BG104,ProgramIterations!$D:$E,2,FALSE))</f>
        <v/>
      </c>
      <c r="BI104" s="23"/>
      <c r="BJ104" s="24" t="str">
        <f>IF(BI104="","",VLOOKUP(BI104,ProgramIterations!$D:$E,2,FALSE))</f>
        <v/>
      </c>
      <c r="BK104" s="23"/>
      <c r="BL104" s="24" t="str">
        <f>IF(BK104="","",VLOOKUP(BK104,ProgramIterations!$D:$E,2,FALSE))</f>
        <v/>
      </c>
      <c r="BM104" s="23">
        <v>2014</v>
      </c>
      <c r="BN104" s="24">
        <f>IF(BM104="","",VLOOKUP(BM104,ProgramIterations!$D:$E,2,FALSE))</f>
        <v>4</v>
      </c>
      <c r="BO104" s="23"/>
      <c r="BP104" s="24" t="str">
        <f>IF(BO104="","",VLOOKUP(BO104,ProgramIterations!$D:$E,2,FALSE))</f>
        <v/>
      </c>
      <c r="BQ104" s="23"/>
      <c r="BR104" s="24" t="str">
        <f>IF(BQ104="","",VLOOKUP(BQ104,ProgramIterations!$D:$E,2,FALSE))</f>
        <v/>
      </c>
      <c r="BS104" s="23"/>
      <c r="BT104" s="24" t="str">
        <f>IF(BS104="","",VLOOKUP(BS104,ProgramIterations!$D:$E,2,FALSE))</f>
        <v/>
      </c>
      <c r="BU104" s="23">
        <v>2014</v>
      </c>
      <c r="BV104" s="24">
        <f>IF(BU104="","",VLOOKUP(BU104,ProgramIterations!$D:$E,2,FALSE))</f>
        <v>4</v>
      </c>
      <c r="BW104" s="23"/>
      <c r="BX104" s="24" t="str">
        <f>IF(BW104="","",VLOOKUP(BW104,ProgramIterations!$D:$E,2,FALSE))</f>
        <v/>
      </c>
      <c r="BY104" s="23"/>
      <c r="BZ104" s="24" t="str">
        <f>IF(BY104="","",VLOOKUP(BY104,ProgramIterations!$D:$E,2,FALSE))</f>
        <v/>
      </c>
      <c r="CA104" s="23"/>
      <c r="CB104" s="24" t="str">
        <f>IF(CA104="","",VLOOKUP(CA104,ProgramIterations!$D:$E,2,FALSE))</f>
        <v/>
      </c>
      <c r="CC104" s="23"/>
      <c r="CD104" s="24" t="str">
        <f>IF(CC104="","",VLOOKUP(CC104,ProgramIterations!$D:$E,2,FALSE))</f>
        <v/>
      </c>
      <c r="CE104" s="23"/>
      <c r="CF104" s="24" t="str">
        <f>IF(CE104="","",VLOOKUP(CE104,ProgramIterations!$D:$E,2,FALSE))</f>
        <v/>
      </c>
      <c r="CG104" s="23"/>
      <c r="CH104" s="24" t="str">
        <f>IF(CG104="","",VLOOKUP(CG104,ProgramIterations!$D:$E,2,FALSE))</f>
        <v/>
      </c>
      <c r="CI104" s="23"/>
      <c r="CJ104" s="24" t="str">
        <f>IF(CI104="","",VLOOKUP(CI104,ProgramIterations!$D:$E,2,FALSE))</f>
        <v/>
      </c>
      <c r="CK104" s="23"/>
      <c r="CL104" s="24" t="str">
        <f>IF(CK104="","",VLOOKUP(CK104,ProgramIterations!$D:$E,2,FALSE))</f>
        <v/>
      </c>
      <c r="CM104" s="23"/>
      <c r="CN104" s="24" t="str">
        <f>IF(CM104="","",VLOOKUP(CM104,ProgramIterations!$D:$E,2,FALSE))</f>
        <v/>
      </c>
      <c r="CO104" s="23">
        <v>2014</v>
      </c>
      <c r="CP104" s="24">
        <f>IF(CO104="","",VLOOKUP(CO104,ProgramIterations!$D:$E,2,FALSE))</f>
        <v>4</v>
      </c>
      <c r="CQ104" s="23"/>
      <c r="CR104" s="24" t="str">
        <f>IF(CQ104="","",VLOOKUP(CQ104,ProgramIterations!$D:$E,2,FALSE))</f>
        <v/>
      </c>
      <c r="CS104" s="23">
        <v>2014</v>
      </c>
      <c r="CT104" s="24">
        <f>IF(CS104="","",VLOOKUP(CS104,ProgramIterations!$D:$E,2,FALSE))</f>
        <v>4</v>
      </c>
      <c r="CU104" s="23"/>
      <c r="CV104" s="24" t="str">
        <f>IF(CU104="","",VLOOKUP(CU104,ProgramIterations!$D:$E,2,FALSE))</f>
        <v/>
      </c>
      <c r="CW104" s="23"/>
      <c r="CX104" s="24" t="str">
        <f>IF(CW104="","",VLOOKUP(CW104,ProgramIterations!$D:$E,2,FALSE))</f>
        <v/>
      </c>
      <c r="CY104" s="23"/>
      <c r="CZ104" s="24" t="str">
        <f>IF(CY104="","",VLOOKUP(CY104,ProgramIterations!$D:$E,2,FALSE))</f>
        <v/>
      </c>
      <c r="DA104" s="23"/>
      <c r="DB104" s="24" t="str">
        <f>IF(DA104="","",VLOOKUP(DA104,ProgramIterations!$D:$E,2,FALSE))</f>
        <v/>
      </c>
      <c r="DC104" s="23"/>
      <c r="DD104" s="25" t="str">
        <f>IF(DC104="","",VLOOKUP(DC104,ProgramIterations!$D:$E,2,FALSE))</f>
        <v/>
      </c>
      <c r="DE104" s="64" t="str">
        <f>CONCATENATE("ALTER TABLE dbo.",LEFT(C104,FIND(".",C104)-1)," ADD ",RIGHT(C104,LEN(C104)-FIND(".",C104))," ",VLOOKUP(M104,DataTypes!$A$2:$F$12,6),IF(VLOOKUP(M104,DataTypes!$A$2:$F$12,3)=1,CONCATENATE("(",N104,",",O104,")"),"")," NULL")</f>
        <v>ALTER TABLE dbo.ChampMetricChannelUnitSummary ADD CountOfCutthroat int NULL</v>
      </c>
      <c r="DF104" s="56" t="e">
        <f>IF(A104 = "","",#REF! &amp; " SELECT MetricCalcTypeID = "&amp;A104&amp;", EngineID = "&amp;B104&amp;", Name='"&amp;C104&amp;"', DisplayGroupID = "&amp;D104&amp;", DisplayName='"&amp;E104&amp;"', DisplayNameShort = '"&amp;F104&amp;"', PropertyName = '"&amp;G104&amp;"', MethodID = "&amp;IF(H104="","NULL",H104)&amp; ", CalcGroupId = "&amp;IF(I104="","NULL",I104)&amp;", CalcGroupListItemID = " &amp;IF(K104="","NULL",K104)&amp;", Description = "&amp;IF(L104&lt;&gt;"NULL","'"&amp;SUBSTITUTE(L104,"'","''")&amp;"'","NULL")&amp;", DataTypeID = "&amp;M104&amp;",Precision = "&amp;N104&amp;", Scale = "&amp;O104&amp;", Length="&amp;P104&amp;", UOMID = "&amp;Q104&amp;", GlossaryTermID = "&amp;V104&amp;", DisplayOrderID = "&amp;W104&amp;", DomainValueListID = "&amp;AB104&amp;", WidthPixels = "&amp;AC104&amp;", IsDisplayable = "&amp;AD104&amp;", ShowGraphForWatershed= "&amp;AE104&amp;",ShowGraphForProgram="&amp;AF104&amp;",ShowGraphForVisit="&amp;AG104&amp;",IsPrivateInformation="&amp;AM104&amp;", IsCalculated="&amp;AN104&amp;",IsInternal="&amp;AO104&amp;", ExpectedValueMin = "&amp;IF(R104&lt;&gt;"",R104,"NULL")&amp;",  ExpectedValueMax = "&amp;IF(S104&lt;&gt;"",S104,"NULL")&amp;",  AcceptedValueMin = "&amp;IF(T104&lt;&gt;"",T104,"NULL")&amp;",   AcceptedValueMax  = "&amp;IF(U104&lt;&gt;"",U104,"NULL")&amp;", GraphAllowX="&amp;AH104&amp;", GraphAllowY="&amp;AI104&amp;", GraphAllowZ="&amp;AJ104&amp;", MapAllowSize="&amp;AK104&amp;", MapAllowColor = "&amp;AL104&amp;", RbtXpath = "&amp;IF(AP104&lt;&gt;"", "'"&amp;AP104&amp;"'", "NULL")&amp;", RbtIsRequired = "&amp;IF(AP104&lt;&gt;"", AQ104, "NULL")&amp;", MRMetric = "&amp;AR104&amp;
", Protocol1_ID = "&amp;IF(AS104="","NULL",#REF!)&amp;", Protocol1_IterationIDStart = "&amp;IF(AS104="","NULL",AT104)&amp;", Protocol1_IterationIDEnd = "&amp;IF(AU104="","NULL",AV104)&amp;
", Protocol2_ID = "&amp;IF(AW104="","NULL",#REF!)&amp;", Protocol2_IterationIDStart = "&amp;IF(AW104="","NULL",AX104)&amp;", Protocol2_IterationIDEnd = "&amp;IF(AY104="","NULL",AZ104)&amp;
", Protocol3_ID = "&amp;IF(BA104="","NULL",#REF!)&amp;", Protocol3_IterationIDStart = "&amp;IF(BA104="","NULL",BB104)&amp;", Protocol3_IterationIDEnd = "&amp;IF(BC104="","NULL",BD104)&amp;
", Protocol4_ID = "&amp;IF(BE104="","NULL",#REF!)&amp;", Protocol4_IterationIDStart = "&amp;IF(BE104="","NULL",BF104)&amp;", Protocol4_IterationIDEnd = "&amp;IF(BG104="","NULL",BH104)&amp;
", Protocol5_ID = "&amp;IF(BI104="","NULL",#REF!)&amp;", Protocol5_IterationIDStart = "&amp;IF(BI104="","NULL",BJ104)&amp;", Protocol5_IterationIDEnd = "&amp;IF(BK104="","NULL",BL104)&amp;
", Protocol6_ID = "&amp;IF(BM104="","NULL",#REF!)&amp;", Protocol6_IterationIDStart = "&amp;IF(BM104="","NULL",BN104)&amp;", Protocol6_IterationIDEnd = "&amp;IF(BO104="","NULL",BP104)&amp;
", Protocol7_ID = "&amp;IF(BQ104="","NULL",#REF!)&amp;", Protocol7_IterationIDStart = "&amp;IF(BQ104="","NULL",BR104)&amp;", Protocol7_IterationIDEnd = "&amp;IF(BS104="","NULL",BT104)&amp;
", Protocol8_ID = "&amp;IF(BU104="","NULL",#REF!)&amp;", Protocol8_IterationIDStart = "&amp;IF(BU104="","NULL",BV104)&amp;", Protocol8_IterationIDEnd = "&amp;IF(BW104="","NULL",BX104)&amp;
", Protocol9_ID = "&amp;IF(BY104="","NULL",#REF!)&amp;", Protocol9_IterationIDStart = "&amp;IF(BY104="","NULL",BZ104)&amp;", Protocol9_IterationIDEnd = "&amp;IF(CA104="","NULL",CB104)&amp;
", Protocol10_ID = "&amp;IF(CC104="","NULL",#REF!)&amp;", Protocol10_IterationIDStart = "&amp;IF(CC104="","NULL",CD104)&amp;", Protocol10_IterationIDEnd = "&amp;IF(CE104="","NULL",CF104)&amp;
", Protocol11_ID = "&amp;IF(CG104="","NULL",#REF!)&amp;", Protocol11_IterationIDStart = "&amp;IF(CG104="","NULL",CH104)&amp;", Protocol11_IterationIDEnd = "&amp;IF(CI104="","NULL",CJ104)&amp;
", Protocol12_ID = "&amp;IF(CK104="","NULL",#REF!)&amp;", Protocol12_IterationIDStart = "&amp;IF(CK104="","NULL",CL104)&amp;", Protocol12_IterationIDEnd = "&amp;IF(CM104="","NULL",CN104)&amp;
", Protocol13_ID = "&amp;IF(CO104="","NULL",#REF!)&amp;", Protocol13_IterationIDStart = "&amp;IF(CO104="","NULL",CP104)&amp;", Protocol13_IterationIDEnd = "&amp;IF(CQ104="","NULL",CR104)&amp;
", Protocol14_ID = "&amp;IF(CS104="","NULL",#REF!)&amp;", Protocol14_IterationIDStart = "&amp;IF(CS104="","NULL",CT104)&amp;", Protocol14_IterationIDEnd = "&amp;IF(CU104="","NULL",CV104)&amp;
", Protocol15_ID = "&amp;IF(CW104="","NULL",#REF!)&amp;", Protocol15_IterationIDStart = "&amp;IF(CW104="","NULL",CX104)&amp;", Protocol15_IterationIDEnd = "&amp;IF(CY104="","NULL",CZ104)&amp;
", Protocol16_ID = "&amp;IF(DA104="","NULL",#REF!)&amp;", Protocol16_IterationIDStart = "&amp;IF(DA104="","NULL",DB104)&amp;", Protocol16_IterationIDEnd = "&amp;IF(DC104="","NULL",DD104))</f>
        <v>#REF!</v>
      </c>
    </row>
    <row r="105" spans="1:156" x14ac:dyDescent="0.4">
      <c r="A105" s="18">
        <v>603</v>
      </c>
      <c r="B105" s="18">
        <v>2</v>
      </c>
      <c r="C105" s="57" t="str">
        <f>"MetricStructureType." &amp; G105</f>
        <v>MetricStructureType.CountOfCutthroat</v>
      </c>
      <c r="D105" s="18">
        <v>7</v>
      </c>
      <c r="E105" s="74" t="s">
        <v>1300</v>
      </c>
      <c r="F105" s="74" t="s">
        <v>1289</v>
      </c>
      <c r="G105" s="9" t="s">
        <v>1289</v>
      </c>
      <c r="I105" s="44">
        <v>1</v>
      </c>
      <c r="J105" s="47" t="str">
        <f>IF(I105="","",VLOOKUP(I105,MetricCalcGroups!A:D,3, FALSE))</f>
        <v>Fish Counts</v>
      </c>
      <c r="K105" s="37">
        <v>252</v>
      </c>
      <c r="L105" s="9" t="s">
        <v>78</v>
      </c>
      <c r="M105" s="18">
        <v>2</v>
      </c>
      <c r="N105" s="18" t="s">
        <v>78</v>
      </c>
      <c r="O105" s="18" t="s">
        <v>78</v>
      </c>
      <c r="P105" s="18" t="s">
        <v>78</v>
      </c>
      <c r="Q105" s="18">
        <v>13</v>
      </c>
      <c r="R105" s="75">
        <v>0</v>
      </c>
      <c r="S105" s="75" t="s">
        <v>78</v>
      </c>
      <c r="T105" s="18">
        <v>0</v>
      </c>
      <c r="U105" s="18" t="s">
        <v>78</v>
      </c>
      <c r="V105" s="78" t="s">
        <v>78</v>
      </c>
      <c r="W105" s="18">
        <v>80</v>
      </c>
      <c r="X105" s="15">
        <v>2014</v>
      </c>
      <c r="Y105" s="16">
        <f>IF(X105&lt;&gt;"",VLOOKUP(X105,ProgramIterations!D:E,2,FALSE),"NULL")</f>
        <v>4</v>
      </c>
      <c r="Z105" s="15"/>
      <c r="AA105" s="16" t="str">
        <f>IF(Z105&lt;&gt;"",VLOOKUP(Z105,ProgramIterations!D:E,2,FALSE),"NULL")</f>
        <v>NULL</v>
      </c>
      <c r="AB105" s="9" t="s">
        <v>78</v>
      </c>
      <c r="AC105" s="9">
        <v>50</v>
      </c>
      <c r="AD105" s="36">
        <v>1</v>
      </c>
      <c r="AE105" s="9">
        <v>1</v>
      </c>
      <c r="AF105" s="9">
        <v>1</v>
      </c>
      <c r="AG105" s="49">
        <v>1</v>
      </c>
      <c r="AH105" s="17">
        <v>0</v>
      </c>
      <c r="AI105" s="17">
        <f t="shared" si="10"/>
        <v>1</v>
      </c>
      <c r="AJ105" s="18">
        <v>0</v>
      </c>
      <c r="AK105" s="17">
        <f t="shared" si="8"/>
        <v>1</v>
      </c>
      <c r="AL105" s="17">
        <f t="shared" si="9"/>
        <v>1</v>
      </c>
      <c r="AM105" s="18">
        <v>0</v>
      </c>
      <c r="AN105" s="18">
        <v>0</v>
      </c>
      <c r="AO105" s="37">
        <v>1</v>
      </c>
      <c r="AP105" s="49"/>
      <c r="AQ105" s="37">
        <v>0</v>
      </c>
      <c r="AR105" s="49">
        <v>0</v>
      </c>
      <c r="AS105" s="23"/>
      <c r="AT105" s="24" t="str">
        <f>IF(AS105="","",VLOOKUP(AS105,ProgramIterations!$D:$E,2,FALSE))</f>
        <v/>
      </c>
      <c r="AU105" s="23"/>
      <c r="AV105" s="24" t="str">
        <f>IF(AU105="","",VLOOKUP(AU105,ProgramIterations!$D:$E,2,FALSE))</f>
        <v/>
      </c>
      <c r="AW105" s="23"/>
      <c r="AX105" s="24" t="str">
        <f>IF(AW105="","",VLOOKUP(AW105,ProgramIterations!$D:$E,2,FALSE))</f>
        <v/>
      </c>
      <c r="AY105" s="23"/>
      <c r="AZ105" s="24" t="str">
        <f>IF(AY105="","",VLOOKUP(AY105,ProgramIterations!$D:$E,2,FALSE))</f>
        <v/>
      </c>
      <c r="BA105" s="23"/>
      <c r="BB105" s="24" t="str">
        <f>IF(BA105="","",VLOOKUP(BA105,ProgramIterations!$D:$E,2,FALSE))</f>
        <v/>
      </c>
      <c r="BC105" s="23"/>
      <c r="BD105" s="24" t="str">
        <f>IF(BC105="","",VLOOKUP(BC105,ProgramIterations!$D:$E,2,FALSE))</f>
        <v/>
      </c>
      <c r="BE105" s="23">
        <v>2014</v>
      </c>
      <c r="BF105" s="24">
        <f>IF(BE105="","",VLOOKUP(BE105,ProgramIterations!$D:$E,2,FALSE))</f>
        <v>4</v>
      </c>
      <c r="BG105" s="23"/>
      <c r="BH105" s="24" t="str">
        <f>IF(BG105="","",VLOOKUP(BG105,ProgramIterations!$D:$E,2,FALSE))</f>
        <v/>
      </c>
      <c r="BI105" s="23">
        <v>2014</v>
      </c>
      <c r="BJ105" s="24">
        <f>IF(BI105="","",VLOOKUP(BI105,ProgramIterations!$D:$E,2,FALSE))</f>
        <v>4</v>
      </c>
      <c r="BK105" s="23"/>
      <c r="BL105" s="24" t="str">
        <f>IF(BK105="","",VLOOKUP(BK105,ProgramIterations!$D:$E,2,FALSE))</f>
        <v/>
      </c>
      <c r="BM105" s="23">
        <v>2014</v>
      </c>
      <c r="BN105" s="24">
        <f>IF(BM105="","",VLOOKUP(BM105,ProgramIterations!$D:$E,2,FALSE))</f>
        <v>4</v>
      </c>
      <c r="BO105" s="23"/>
      <c r="BP105" s="24" t="str">
        <f>IF(BO105="","",VLOOKUP(BO105,ProgramIterations!$D:$E,2,FALSE))</f>
        <v/>
      </c>
      <c r="BQ105" s="23"/>
      <c r="BR105" s="24" t="str">
        <f>IF(BQ105="","",VLOOKUP(BQ105,ProgramIterations!$D:$E,2,FALSE))</f>
        <v/>
      </c>
      <c r="BS105" s="23"/>
      <c r="BT105" s="24" t="str">
        <f>IF(BS105="","",VLOOKUP(BS105,ProgramIterations!$D:$E,2,FALSE))</f>
        <v/>
      </c>
      <c r="BU105" s="23">
        <v>2014</v>
      </c>
      <c r="BV105" s="24">
        <f>IF(BU105="","",VLOOKUP(BU105,ProgramIterations!$D:$E,2,FALSE))</f>
        <v>4</v>
      </c>
      <c r="BW105" s="23"/>
      <c r="BX105" s="24" t="str">
        <f>IF(BW105="","",VLOOKUP(BW105,ProgramIterations!$D:$E,2,FALSE))</f>
        <v/>
      </c>
      <c r="BY105" s="23"/>
      <c r="BZ105" s="24" t="str">
        <f>IF(BY105="","",VLOOKUP(BY105,ProgramIterations!$D:$E,2,FALSE))</f>
        <v/>
      </c>
      <c r="CA105" s="23"/>
      <c r="CB105" s="24" t="str">
        <f>IF(CA105="","",VLOOKUP(CA105,ProgramIterations!$D:$E,2,FALSE))</f>
        <v/>
      </c>
      <c r="CC105" s="23">
        <v>2014</v>
      </c>
      <c r="CD105" s="24">
        <f>IF(CC105="","",VLOOKUP(CC105,ProgramIterations!$D:$E,2,FALSE))</f>
        <v>4</v>
      </c>
      <c r="CE105" s="23"/>
      <c r="CF105" s="24" t="str">
        <f>IF(CE105="","",VLOOKUP(CE105,ProgramIterations!$D:$E,2,FALSE))</f>
        <v/>
      </c>
      <c r="CG105" s="23">
        <v>2014</v>
      </c>
      <c r="CH105" s="24">
        <f>IF(CG105="","",VLOOKUP(CG105,ProgramIterations!$D:$E,2,FALSE))</f>
        <v>4</v>
      </c>
      <c r="CI105" s="23"/>
      <c r="CJ105" s="24" t="str">
        <f>IF(CI105="","",VLOOKUP(CI105,ProgramIterations!$D:$E,2,FALSE))</f>
        <v/>
      </c>
      <c r="CK105" s="23"/>
      <c r="CL105" s="24" t="str">
        <f>IF(CK105="","",VLOOKUP(CK105,ProgramIterations!$D:$E,2,FALSE))</f>
        <v/>
      </c>
      <c r="CM105" s="23"/>
      <c r="CN105" s="24" t="str">
        <f>IF(CM105="","",VLOOKUP(CM105,ProgramIterations!$D:$E,2,FALSE))</f>
        <v/>
      </c>
      <c r="CO105" s="23">
        <v>2014</v>
      </c>
      <c r="CP105" s="24">
        <f>IF(CO105="","",VLOOKUP(CO105,ProgramIterations!$D:$E,2,FALSE))</f>
        <v>4</v>
      </c>
      <c r="CQ105" s="23"/>
      <c r="CR105" s="24" t="str">
        <f>IF(CQ105="","",VLOOKUP(CQ105,ProgramIterations!$D:$E,2,FALSE))</f>
        <v/>
      </c>
      <c r="CS105" s="23">
        <v>2014</v>
      </c>
      <c r="CT105" s="24">
        <f>IF(CS105="","",VLOOKUP(CS105,ProgramIterations!$D:$E,2,FALSE))</f>
        <v>4</v>
      </c>
      <c r="CU105" s="23"/>
      <c r="CV105" s="24" t="str">
        <f>IF(CU105="","",VLOOKUP(CU105,ProgramIterations!$D:$E,2,FALSE))</f>
        <v/>
      </c>
      <c r="CW105" s="23"/>
      <c r="CX105" s="24" t="str">
        <f>IF(CW105="","",VLOOKUP(CW105,ProgramIterations!$D:$E,2,FALSE))</f>
        <v/>
      </c>
      <c r="CY105" s="23"/>
      <c r="CZ105" s="24" t="str">
        <f>IF(CY105="","",VLOOKUP(CY105,ProgramIterations!$D:$E,2,FALSE))</f>
        <v/>
      </c>
      <c r="DA105" s="23"/>
      <c r="DB105" s="24" t="str">
        <f>IF(DA105="","",VLOOKUP(DA105,ProgramIterations!$D:$E,2,FALSE))</f>
        <v/>
      </c>
      <c r="DC105" s="23"/>
      <c r="DD105" s="25" t="str">
        <f>IF(DC105="","",VLOOKUP(DC105,ProgramIterations!$D:$E,2,FALSE))</f>
        <v/>
      </c>
      <c r="DE105" s="64" t="str">
        <f>CONCATENATE("ALTER TABLE dbo.",LEFT(C105,FIND(".",C105)-1)," ADD ",RIGHT(C105,LEN(C105)-FIND(".",C105))," ",VLOOKUP(M105,DataTypes!$A$2:$F$12,6),IF(VLOOKUP(M105,DataTypes!$A$2:$F$12,3)=1,CONCATENATE("(",N105,",",O105,")"),"")," NULL")</f>
        <v>ALTER TABLE dbo.MetricStructureType ADD CountOfCutthroat int NULL</v>
      </c>
      <c r="DF105" s="56" t="e">
        <f>IF(A105 = "","",#REF! &amp; " SELECT MetricCalcTypeID = "&amp;A105&amp;", EngineID = "&amp;B105&amp;", Name='"&amp;C105&amp;"', DisplayGroupID = "&amp;D105&amp;", DisplayName='"&amp;E105&amp;"', DisplayNameShort = '"&amp;F105&amp;"', PropertyName = '"&amp;G105&amp;"', MethodID = "&amp;IF(H105="","NULL",H105)&amp; ", CalcGroupId = "&amp;IF(I105="","NULL",I105)&amp;", CalcGroupListItemID = " &amp;IF(K105="","NULL",K105)&amp;", Description = "&amp;IF(L105&lt;&gt;"NULL","'"&amp;SUBSTITUTE(L105,"'","''")&amp;"'","NULL")&amp;", DataTypeID = "&amp;M105&amp;",Precision = "&amp;N105&amp;", Scale = "&amp;O105&amp;", Length="&amp;P105&amp;", UOMID = "&amp;Q105&amp;", GlossaryTermID = "&amp;V105&amp;", DisplayOrderID = "&amp;W105&amp;", DomainValueListID = "&amp;AB105&amp;", WidthPixels = "&amp;AC105&amp;", IsDisplayable = "&amp;AD105&amp;", ShowGraphForWatershed= "&amp;AE105&amp;",ShowGraphForProgram="&amp;AF105&amp;",ShowGraphForVisit="&amp;AG105&amp;",IsPrivateInformation="&amp;AM105&amp;", IsCalculated="&amp;AN105&amp;",IsInternal="&amp;AO105&amp;", ExpectedValueMin = "&amp;IF(R105&lt;&gt;"",R105,"NULL")&amp;",  ExpectedValueMax = "&amp;IF(S105&lt;&gt;"",S105,"NULL")&amp;",  AcceptedValueMin = "&amp;IF(T105&lt;&gt;"",T105,"NULL")&amp;",   AcceptedValueMax  = "&amp;IF(U105&lt;&gt;"",U105,"NULL")&amp;", GraphAllowX="&amp;AH105&amp;", GraphAllowY="&amp;AI105&amp;", GraphAllowZ="&amp;AJ105&amp;", MapAllowSize="&amp;AK105&amp;", MapAllowColor = "&amp;AL105&amp;", RbtXpath = "&amp;IF(AP105&lt;&gt;"", "'"&amp;AP105&amp;"'", "NULL")&amp;", RbtIsRequired = "&amp;IF(AP105&lt;&gt;"", AQ105, "NULL")&amp;", MRMetric = "&amp;AR105&amp;
", Protocol1_ID = "&amp;IF(AS105="","NULL",#REF!)&amp;", Protocol1_IterationIDStart = "&amp;IF(AS105="","NULL",AT105)&amp;", Protocol1_IterationIDEnd = "&amp;IF(AU105="","NULL",AV105)&amp;
", Protocol2_ID = "&amp;IF(AW105="","NULL",#REF!)&amp;", Protocol2_IterationIDStart = "&amp;IF(AW105="","NULL",AX105)&amp;", Protocol2_IterationIDEnd = "&amp;IF(AY105="","NULL",AZ105)&amp;
", Protocol3_ID = "&amp;IF(BA105="","NULL",#REF!)&amp;", Protocol3_IterationIDStart = "&amp;IF(BA105="","NULL",BB105)&amp;", Protocol3_IterationIDEnd = "&amp;IF(BC105="","NULL",BD105)&amp;
", Protocol4_ID = "&amp;IF(BE105="","NULL",#REF!)&amp;", Protocol4_IterationIDStart = "&amp;IF(BE105="","NULL",BF105)&amp;", Protocol4_IterationIDEnd = "&amp;IF(BG105="","NULL",BH105)&amp;
", Protocol5_ID = "&amp;IF(BI105="","NULL",#REF!)&amp;", Protocol5_IterationIDStart = "&amp;IF(BI105="","NULL",BJ105)&amp;", Protocol5_IterationIDEnd = "&amp;IF(BK105="","NULL",BL105)&amp;
", Protocol6_ID = "&amp;IF(BM105="","NULL",#REF!)&amp;", Protocol6_IterationIDStart = "&amp;IF(BM105="","NULL",BN105)&amp;", Protocol6_IterationIDEnd = "&amp;IF(BO105="","NULL",BP105)&amp;
", Protocol7_ID = "&amp;IF(BQ105="","NULL",#REF!)&amp;", Protocol7_IterationIDStart = "&amp;IF(BQ105="","NULL",BR105)&amp;", Protocol7_IterationIDEnd = "&amp;IF(BS105="","NULL",BT105)&amp;
", Protocol8_ID = "&amp;IF(BU105="","NULL",#REF!)&amp;", Protocol8_IterationIDStart = "&amp;IF(BU105="","NULL",BV105)&amp;", Protocol8_IterationIDEnd = "&amp;IF(BW105="","NULL",BX105)&amp;
", Protocol9_ID = "&amp;IF(BY105="","NULL",#REF!)&amp;", Protocol9_IterationIDStart = "&amp;IF(BY105="","NULL",BZ105)&amp;", Protocol9_IterationIDEnd = "&amp;IF(CA105="","NULL",CB105)&amp;
", Protocol10_ID = "&amp;IF(CC105="","NULL",#REF!)&amp;", Protocol10_IterationIDStart = "&amp;IF(CC105="","NULL",CD105)&amp;", Protocol10_IterationIDEnd = "&amp;IF(CE105="","NULL",CF105)&amp;
", Protocol11_ID = "&amp;IF(CG105="","NULL",#REF!)&amp;", Protocol11_IterationIDStart = "&amp;IF(CG105="","NULL",CH105)&amp;", Protocol11_IterationIDEnd = "&amp;IF(CI105="","NULL",CJ105)&amp;
", Protocol12_ID = "&amp;IF(CK105="","NULL",#REF!)&amp;", Protocol12_IterationIDStart = "&amp;IF(CK105="","NULL",CL105)&amp;", Protocol12_IterationIDEnd = "&amp;IF(CM105="","NULL",CN105)&amp;
", Protocol13_ID = "&amp;IF(CO105="","NULL",#REF!)&amp;", Protocol13_IterationIDStart = "&amp;IF(CO105="","NULL",CP105)&amp;", Protocol13_IterationIDEnd = "&amp;IF(CQ105="","NULL",CR105)&amp;
", Protocol14_ID = "&amp;IF(CS105="","NULL",#REF!)&amp;", Protocol14_IterationIDStart = "&amp;IF(CS105="","NULL",CT105)&amp;", Protocol14_IterationIDEnd = "&amp;IF(CU105="","NULL",CV105)&amp;
", Protocol15_ID = "&amp;IF(CW105="","NULL",#REF!)&amp;", Protocol15_IterationIDStart = "&amp;IF(CW105="","NULL",CX105)&amp;", Protocol15_IterationIDEnd = "&amp;IF(CY105="","NULL",CZ105)&amp;
", Protocol16_ID = "&amp;IF(DA105="","NULL",#REF!)&amp;", Protocol16_IterationIDStart = "&amp;IF(DA105="","NULL",DB105)&amp;", Protocol16_IterationIDEnd = "&amp;IF(DC105="","NULL",DD105))</f>
        <v>#REF!</v>
      </c>
    </row>
    <row r="106" spans="1:156" hidden="1" x14ac:dyDescent="0.4">
      <c r="A106" s="18">
        <v>358</v>
      </c>
      <c r="B106" s="18">
        <v>1</v>
      </c>
      <c r="C106" s="34" t="s">
        <v>423</v>
      </c>
      <c r="D106" s="18">
        <v>1</v>
      </c>
      <c r="E106" s="74" t="s">
        <v>424</v>
      </c>
      <c r="F106" s="74" t="s">
        <v>1039</v>
      </c>
      <c r="G106" s="9" t="s">
        <v>426</v>
      </c>
      <c r="I106" s="44"/>
      <c r="J106" s="47" t="str">
        <f>IF(I106="","",VLOOKUP(I106,MetricCalcGroups!A:D,3, FALSE))</f>
        <v/>
      </c>
      <c r="L106" s="9" t="s">
        <v>78</v>
      </c>
      <c r="M106" s="18">
        <v>3</v>
      </c>
      <c r="N106" s="18">
        <v>12</v>
      </c>
      <c r="O106" s="18">
        <v>4</v>
      </c>
      <c r="P106" s="18" t="s">
        <v>78</v>
      </c>
      <c r="Q106" s="18">
        <v>19</v>
      </c>
      <c r="R106" s="75">
        <v>0</v>
      </c>
      <c r="S106" s="75">
        <v>1</v>
      </c>
      <c r="T106" s="75"/>
      <c r="U106" s="75"/>
      <c r="V106" s="78" t="s">
        <v>78</v>
      </c>
      <c r="W106" s="18">
        <v>700</v>
      </c>
      <c r="X106" s="15">
        <v>2011</v>
      </c>
      <c r="Y106" s="16">
        <f>IF(X106&lt;&gt;"",VLOOKUP(X106,ProgramIterations!D:E,2,FALSE),"NULL")</f>
        <v>1</v>
      </c>
      <c r="Z106" s="15"/>
      <c r="AA106" s="16" t="str">
        <f>IF(Z106&lt;&gt;"",VLOOKUP(Z106,ProgramIterations!D:E,2,FALSE),"NULL")</f>
        <v>NULL</v>
      </c>
      <c r="AB106" s="9" t="s">
        <v>78</v>
      </c>
      <c r="AC106" s="9">
        <v>75</v>
      </c>
      <c r="AD106" s="36">
        <v>0</v>
      </c>
      <c r="AE106" s="9">
        <v>1</v>
      </c>
      <c r="AF106" s="9">
        <v>1</v>
      </c>
      <c r="AG106" s="9">
        <v>0</v>
      </c>
      <c r="AH106" s="52">
        <v>0</v>
      </c>
      <c r="AI106" s="17">
        <f t="shared" si="10"/>
        <v>0</v>
      </c>
      <c r="AJ106" s="18">
        <v>0</v>
      </c>
      <c r="AK106" s="17">
        <f t="shared" si="8"/>
        <v>0</v>
      </c>
      <c r="AL106" s="17">
        <f t="shared" si="9"/>
        <v>0</v>
      </c>
      <c r="AM106" s="18">
        <v>0</v>
      </c>
      <c r="AN106" s="18">
        <v>0</v>
      </c>
      <c r="AO106" s="37">
        <v>0</v>
      </c>
      <c r="AP106" s="40"/>
      <c r="AQ106" s="37">
        <v>0</v>
      </c>
      <c r="AR106" s="49">
        <v>0</v>
      </c>
      <c r="AS106" s="23">
        <v>2011</v>
      </c>
      <c r="AT106" s="24">
        <f>IF(AS106="","",VLOOKUP(AS106,ProgramIterations!$D:$E,2,FALSE))</f>
        <v>1</v>
      </c>
      <c r="AU106" s="23"/>
      <c r="AV106" s="24" t="str">
        <f>IF(AU106="","",VLOOKUP(AU106,ProgramIterations!$D:$E,2,FALSE))</f>
        <v/>
      </c>
      <c r="AW106" s="23">
        <v>2012</v>
      </c>
      <c r="AX106" s="24">
        <f>IF(AW106="","",VLOOKUP(AW106,ProgramIterations!$D:$E,2,FALSE))</f>
        <v>2</v>
      </c>
      <c r="AY106" s="23"/>
      <c r="AZ106" s="24" t="str">
        <f>IF(AY106="","",VLOOKUP(AY106,ProgramIterations!$D:$E,2,FALSE))</f>
        <v/>
      </c>
      <c r="BA106" s="23">
        <v>2013</v>
      </c>
      <c r="BB106" s="24">
        <f>IF(BA106="","",VLOOKUP(BA106,ProgramIterations!$D:$E,2,FALSE))</f>
        <v>3</v>
      </c>
      <c r="BC106" s="23"/>
      <c r="BD106" s="24" t="str">
        <f>IF(BC106="","",VLOOKUP(BC106,ProgramIterations!$D:$E,2,FALSE))</f>
        <v/>
      </c>
      <c r="BE106" s="23">
        <v>2014</v>
      </c>
      <c r="BF106" s="24">
        <f>IF(BE106="","",VLOOKUP(BE106,ProgramIterations!$D:$E,2,FALSE))</f>
        <v>4</v>
      </c>
      <c r="BG106" s="23"/>
      <c r="BH106" s="24" t="str">
        <f>IF(BG106="","",VLOOKUP(BG106,ProgramIterations!$D:$E,2,FALSE))</f>
        <v/>
      </c>
      <c r="BI106" s="23">
        <v>2014</v>
      </c>
      <c r="BJ106" s="24">
        <f>IF(BI106="","",VLOOKUP(BI106,ProgramIterations!$D:$E,2,FALSE))</f>
        <v>4</v>
      </c>
      <c r="BK106" s="23"/>
      <c r="BL106" s="24" t="str">
        <f>IF(BK106="","",VLOOKUP(BK106,ProgramIterations!$D:$E,2,FALSE))</f>
        <v/>
      </c>
      <c r="BM106" s="23"/>
      <c r="BN106" s="24" t="str">
        <f>IF(BM106="","",VLOOKUP(BM106,ProgramIterations!$D:$E,2,FALSE))</f>
        <v/>
      </c>
      <c r="BO106" s="23"/>
      <c r="BP106" s="24" t="str">
        <f>IF(BO106="","",VLOOKUP(BO106,ProgramIterations!$D:$E,2,FALSE))</f>
        <v/>
      </c>
      <c r="BQ106" s="23"/>
      <c r="BR106" s="24" t="str">
        <f>IF(BQ106="","",VLOOKUP(BQ106,ProgramIterations!$D:$E,2,FALSE))</f>
        <v/>
      </c>
      <c r="BS106" s="23"/>
      <c r="BT106" s="24" t="str">
        <f>IF(BS106="","",VLOOKUP(BS106,ProgramIterations!$D:$E,2,FALSE))</f>
        <v/>
      </c>
      <c r="BU106" s="23"/>
      <c r="BV106" s="24" t="str">
        <f>IF(BU106="","",VLOOKUP(BU106,ProgramIterations!$D:$E,2,FALSE))</f>
        <v/>
      </c>
      <c r="BW106" s="23"/>
      <c r="BX106" s="24" t="str">
        <f>IF(BW106="","",VLOOKUP(BW106,ProgramIterations!$D:$E,2,FALSE))</f>
        <v/>
      </c>
      <c r="BY106" s="23">
        <v>2014</v>
      </c>
      <c r="BZ106" s="24">
        <f>IF(BY106="","",VLOOKUP(BY106,ProgramIterations!$D:$E,2,FALSE))</f>
        <v>4</v>
      </c>
      <c r="CA106" s="23"/>
      <c r="CB106" s="24" t="str">
        <f>IF(CA106="","",VLOOKUP(CA106,ProgramIterations!$D:$E,2,FALSE))</f>
        <v/>
      </c>
      <c r="CC106" s="23">
        <v>2014</v>
      </c>
      <c r="CD106" s="24">
        <f>IF(CC106="","",VLOOKUP(CC106,ProgramIterations!$D:$E,2,FALSE))</f>
        <v>4</v>
      </c>
      <c r="CE106" s="23"/>
      <c r="CF106" s="24" t="str">
        <f>IF(CE106="","",VLOOKUP(CE106,ProgramIterations!$D:$E,2,FALSE))</f>
        <v/>
      </c>
      <c r="CG106" s="23">
        <v>2014</v>
      </c>
      <c r="CH106" s="24">
        <f>IF(CG106="","",VLOOKUP(CG106,ProgramIterations!$D:$E,2,FALSE))</f>
        <v>4</v>
      </c>
      <c r="CI106" s="23"/>
      <c r="CJ106" s="24" t="str">
        <f>IF(CI106="","",VLOOKUP(CI106,ProgramIterations!$D:$E,2,FALSE))</f>
        <v/>
      </c>
      <c r="CK106" s="23"/>
      <c r="CL106" s="24" t="str">
        <f>IF(CK106="","",VLOOKUP(CK106,ProgramIterations!$D:$E,2,FALSE))</f>
        <v/>
      </c>
      <c r="CM106" s="23"/>
      <c r="CN106" s="24" t="str">
        <f>IF(CM106="","",VLOOKUP(CM106,ProgramIterations!$D:$E,2,FALSE))</f>
        <v/>
      </c>
      <c r="CO106" s="23"/>
      <c r="CP106" s="24" t="str">
        <f>IF(CO106="","",VLOOKUP(CO106,ProgramIterations!$D:$E,2,FALSE))</f>
        <v/>
      </c>
      <c r="CQ106" s="23"/>
      <c r="CR106" s="24" t="str">
        <f>IF(CQ106="","",VLOOKUP(CQ106,ProgramIterations!$D:$E,2,FALSE))</f>
        <v/>
      </c>
      <c r="CS106" s="23"/>
      <c r="CT106" s="24" t="str">
        <f>IF(CS106="","",VLOOKUP(CS106,ProgramIterations!$D:$E,2,FALSE))</f>
        <v/>
      </c>
      <c r="CU106" s="23"/>
      <c r="CV106" s="24" t="str">
        <f>IF(CU106="","",VLOOKUP(CU106,ProgramIterations!$D:$E,2,FALSE))</f>
        <v/>
      </c>
      <c r="CW106" s="23"/>
      <c r="CX106" s="24" t="str">
        <f>IF(CW106="","",VLOOKUP(CW106,ProgramIterations!$D:$E,2,FALSE))</f>
        <v/>
      </c>
      <c r="CY106" s="23"/>
      <c r="CZ106" s="24" t="str">
        <f>IF(CY106="","",VLOOKUP(CY106,ProgramIterations!$D:$E,2,FALSE))</f>
        <v/>
      </c>
      <c r="DA106" s="23"/>
      <c r="DB106" s="24" t="str">
        <f>IF(DA106="","",VLOOKUP(DA106,ProgramIterations!$D:$E,2,FALSE))</f>
        <v/>
      </c>
      <c r="DC106" s="23"/>
      <c r="DD106" s="25" t="str">
        <f>IF(DC106="","",VLOOKUP(DC106,ProgramIterations!$D:$E,2,FALSE))</f>
        <v/>
      </c>
      <c r="DE106" s="64" t="str">
        <f>CONCATENATE("ALTER TABLE dbo.",LEFT(C106,FIND(".",C106)-1)," ADD ",RIGHT(C106,LEN(C106)-FIND(".",C106))," ",VLOOKUP(M106,DataTypes!$A$2:$F$12,6),IF(VLOOKUP(M106,DataTypes!$A$2:$F$12,3)=1,CONCATENATE("(",N106,",",O106,")"),"")," NULL")</f>
        <v>ALTER TABLE dbo.ChampMetricVisitInformation ADD CenterlineProfileFilteredCoefficientOfVariation decimal(12,4) NULL</v>
      </c>
      <c r="DF106" s="56" t="e">
        <f>IF(A106 = "","",#REF! &amp; " SELECT MetricCalcTypeID = "&amp;A106&amp;", EngineID = "&amp;B106&amp;", Name='"&amp;C106&amp;"', DisplayGroupID = "&amp;D106&amp;", DisplayName='"&amp;E106&amp;"', DisplayNameShort = '"&amp;F106&amp;"', PropertyName = '"&amp;G106&amp;"', MethodID = "&amp;IF(H106="","NULL",H106)&amp; ", CalcGroupId = "&amp;IF(I106="","NULL",I106)&amp;", CalcGroupListItemID = " &amp;IF(K106="","NULL",K106)&amp;", Description = "&amp;IF(L106&lt;&gt;"NULL","'"&amp;SUBSTITUTE(L106,"'","''")&amp;"'","NULL")&amp;", DataTypeID = "&amp;M106&amp;",Precision = "&amp;N106&amp;", Scale = "&amp;O106&amp;", Length="&amp;P106&amp;", UOMID = "&amp;Q106&amp;", GlossaryTermID = "&amp;V106&amp;", DisplayOrderID = "&amp;W106&amp;", DomainValueListID = "&amp;AB106&amp;", WidthPixels = "&amp;AC106&amp;", IsDisplayable = "&amp;AD106&amp;", ShowGraphForWatershed= "&amp;AE106&amp;",ShowGraphForProgram="&amp;AF106&amp;",ShowGraphForVisit="&amp;AG106&amp;",IsPrivateInformation="&amp;AM106&amp;", IsCalculated="&amp;AN106&amp;",IsInternal="&amp;AO106&amp;", ExpectedValueMin = "&amp;IF(R106&lt;&gt;"",R106,"NULL")&amp;",  ExpectedValueMax = "&amp;IF(S106&lt;&gt;"",S106,"NULL")&amp;",  AcceptedValueMin = "&amp;IF(T106&lt;&gt;"",T106,"NULL")&amp;",   AcceptedValueMax  = "&amp;IF(U106&lt;&gt;"",U106,"NULL")&amp;", GraphAllowX="&amp;AH106&amp;", GraphAllowY="&amp;AI106&amp;", GraphAllowZ="&amp;AJ106&amp;", MapAllowSize="&amp;AK106&amp;", MapAllowColor = "&amp;AL106&amp;", RbtXpath = "&amp;IF(AP106&lt;&gt;"", "'"&amp;AP106&amp;"'", "NULL")&amp;", RbtIsRequired = "&amp;IF(AP106&lt;&gt;"", AQ106, "NULL")&amp;", MRMetric = "&amp;AR106&amp;
", Protocol1_ID = "&amp;IF(AS106="","NULL",#REF!)&amp;", Protocol1_IterationIDStart = "&amp;IF(AS106="","NULL",AT106)&amp;", Protocol1_IterationIDEnd = "&amp;IF(AU106="","NULL",AV106)&amp;
", Protocol2_ID = "&amp;IF(AW106="","NULL",#REF!)&amp;", Protocol2_IterationIDStart = "&amp;IF(AW106="","NULL",AX106)&amp;", Protocol2_IterationIDEnd = "&amp;IF(AY106="","NULL",AZ106)&amp;
", Protocol3_ID = "&amp;IF(BA106="","NULL",#REF!)&amp;", Protocol3_IterationIDStart = "&amp;IF(BA106="","NULL",BB106)&amp;", Protocol3_IterationIDEnd = "&amp;IF(BC106="","NULL",BD106)&amp;
", Protocol4_ID = "&amp;IF(BE106="","NULL",#REF!)&amp;", Protocol4_IterationIDStart = "&amp;IF(BE106="","NULL",BF106)&amp;", Protocol4_IterationIDEnd = "&amp;IF(BG106="","NULL",BH106)&amp;
", Protocol5_ID = "&amp;IF(BI106="","NULL",#REF!)&amp;", Protocol5_IterationIDStart = "&amp;IF(BI106="","NULL",BJ106)&amp;", Protocol5_IterationIDEnd = "&amp;IF(BK106="","NULL",BL106)&amp;
", Protocol6_ID = "&amp;IF(BM106="","NULL",#REF!)&amp;", Protocol6_IterationIDStart = "&amp;IF(BM106="","NULL",BN106)&amp;", Protocol6_IterationIDEnd = "&amp;IF(BO106="","NULL",BP106)&amp;
", Protocol7_ID = "&amp;IF(BQ106="","NULL",#REF!)&amp;", Protocol7_IterationIDStart = "&amp;IF(BQ106="","NULL",BR106)&amp;", Protocol7_IterationIDEnd = "&amp;IF(BS106="","NULL",BT106)&amp;
", Protocol8_ID = "&amp;IF(BU106="","NULL",#REF!)&amp;", Protocol8_IterationIDStart = "&amp;IF(BU106="","NULL",BV106)&amp;", Protocol8_IterationIDEnd = "&amp;IF(BW106="","NULL",BX106)&amp;
", Protocol9_ID = "&amp;IF(BY106="","NULL",#REF!)&amp;", Protocol9_IterationIDStart = "&amp;IF(BY106="","NULL",BZ106)&amp;", Protocol9_IterationIDEnd = "&amp;IF(CA106="","NULL",CB106)&amp;
", Protocol10_ID = "&amp;IF(CC106="","NULL",#REF!)&amp;", Protocol10_IterationIDStart = "&amp;IF(CC106="","NULL",CD106)&amp;", Protocol10_IterationIDEnd = "&amp;IF(CE106="","NULL",CF106)&amp;
", Protocol11_ID = "&amp;IF(CG106="","NULL",#REF!)&amp;", Protocol11_IterationIDStart = "&amp;IF(CG106="","NULL",CH106)&amp;", Protocol11_IterationIDEnd = "&amp;IF(CI106="","NULL",CJ106)&amp;
", Protocol12_ID = "&amp;IF(CK106="","NULL",#REF!)&amp;", Protocol12_IterationIDStart = "&amp;IF(CK106="","NULL",CL106)&amp;", Protocol12_IterationIDEnd = "&amp;IF(CM106="","NULL",CN106)&amp;
", Protocol13_ID = "&amp;IF(CO106="","NULL",#REF!)&amp;", Protocol13_IterationIDStart = "&amp;IF(CO106="","NULL",CP106)&amp;", Protocol13_IterationIDEnd = "&amp;IF(CQ106="","NULL",CR106)&amp;
", Protocol14_ID = "&amp;IF(CS106="","NULL",#REF!)&amp;", Protocol14_IterationIDStart = "&amp;IF(CS106="","NULL",CT106)&amp;", Protocol14_IterationIDEnd = "&amp;IF(CU106="","NULL",CV106)&amp;
", Protocol15_ID = "&amp;IF(CW106="","NULL",#REF!)&amp;", Protocol15_IterationIDStart = "&amp;IF(CW106="","NULL",CX106)&amp;", Protocol15_IterationIDEnd = "&amp;IF(CY106="","NULL",CZ106)&amp;
", Protocol16_ID = "&amp;IF(DA106="","NULL",#REF!)&amp;", Protocol16_IterationIDStart = "&amp;IF(DA106="","NULL",DB106)&amp;", Protocol16_IterationIDEnd = "&amp;IF(DC106="","NULL",DD106))</f>
        <v>#REF!</v>
      </c>
    </row>
    <row r="107" spans="1:156" hidden="1" x14ac:dyDescent="0.4">
      <c r="A107" s="18">
        <v>359</v>
      </c>
      <c r="B107" s="18">
        <v>1</v>
      </c>
      <c r="C107" s="34" t="s">
        <v>428</v>
      </c>
      <c r="D107" s="18">
        <v>1</v>
      </c>
      <c r="E107" s="74" t="s">
        <v>1022</v>
      </c>
      <c r="F107" s="74" t="s">
        <v>1040</v>
      </c>
      <c r="G107" s="9" t="s">
        <v>434</v>
      </c>
      <c r="I107" s="44"/>
      <c r="J107" s="47" t="str">
        <f>IF(I107="","",VLOOKUP(I107,MetricCalcGroups!A:D,3, FALSE))</f>
        <v/>
      </c>
      <c r="L107" s="9" t="s">
        <v>78</v>
      </c>
      <c r="M107" s="18">
        <v>3</v>
      </c>
      <c r="N107" s="18">
        <v>10</v>
      </c>
      <c r="O107" s="18">
        <v>2</v>
      </c>
      <c r="P107" s="18" t="s">
        <v>78</v>
      </c>
      <c r="Q107" s="18">
        <v>1</v>
      </c>
      <c r="R107" s="75">
        <v>0.1</v>
      </c>
      <c r="S107" s="75">
        <v>1</v>
      </c>
      <c r="T107" s="75">
        <v>0.05</v>
      </c>
      <c r="U107" s="75">
        <v>1.5</v>
      </c>
      <c r="V107" s="78">
        <v>86</v>
      </c>
      <c r="W107" s="75">
        <v>710</v>
      </c>
      <c r="X107" s="15">
        <v>2011</v>
      </c>
      <c r="Y107" s="16">
        <f>IF(X107&lt;&gt;"",VLOOKUP(X107,ProgramIterations!D:E,2,FALSE),"NULL")</f>
        <v>1</v>
      </c>
      <c r="Z107" s="15"/>
      <c r="AA107" s="16" t="str">
        <f>IF(Z107&lt;&gt;"",VLOOKUP(Z107,ProgramIterations!D:E,2,FALSE),"NULL")</f>
        <v>NULL</v>
      </c>
      <c r="AB107" s="9" t="s">
        <v>78</v>
      </c>
      <c r="AC107" s="9">
        <v>75</v>
      </c>
      <c r="AD107" s="36">
        <v>0</v>
      </c>
      <c r="AE107" s="9">
        <v>1</v>
      </c>
      <c r="AF107" s="9">
        <v>1</v>
      </c>
      <c r="AG107" s="49">
        <v>0</v>
      </c>
      <c r="AH107" s="52">
        <v>0</v>
      </c>
      <c r="AI107" s="17">
        <f t="shared" si="10"/>
        <v>0</v>
      </c>
      <c r="AJ107" s="18">
        <v>0</v>
      </c>
      <c r="AK107" s="17">
        <f t="shared" si="8"/>
        <v>0</v>
      </c>
      <c r="AL107" s="17">
        <f t="shared" si="9"/>
        <v>0</v>
      </c>
      <c r="AM107" s="18">
        <v>0</v>
      </c>
      <c r="AN107" s="18">
        <v>0</v>
      </c>
      <c r="AO107" s="37">
        <v>0</v>
      </c>
      <c r="AP107" s="49"/>
      <c r="AQ107" s="37">
        <v>0</v>
      </c>
      <c r="AR107" s="49">
        <v>0</v>
      </c>
      <c r="AS107" s="23">
        <v>2011</v>
      </c>
      <c r="AT107" s="24">
        <f>IF(AS107="","",VLOOKUP(AS107,ProgramIterations!$D:$E,2,FALSE))</f>
        <v>1</v>
      </c>
      <c r="AU107" s="23"/>
      <c r="AV107" s="24" t="str">
        <f>IF(AU107="","",VLOOKUP(AU107,ProgramIterations!$D:$E,2,FALSE))</f>
        <v/>
      </c>
      <c r="AW107" s="23">
        <v>2012</v>
      </c>
      <c r="AX107" s="24">
        <f>IF(AW107="","",VLOOKUP(AW107,ProgramIterations!$D:$E,2,FALSE))</f>
        <v>2</v>
      </c>
      <c r="AY107" s="23"/>
      <c r="AZ107" s="24" t="str">
        <f>IF(AY107="","",VLOOKUP(AY107,ProgramIterations!$D:$E,2,FALSE))</f>
        <v/>
      </c>
      <c r="BA107" s="23">
        <v>2013</v>
      </c>
      <c r="BB107" s="24">
        <f>IF(BA107="","",VLOOKUP(BA107,ProgramIterations!$D:$E,2,FALSE))</f>
        <v>3</v>
      </c>
      <c r="BC107" s="23"/>
      <c r="BD107" s="24" t="str">
        <f>IF(BC107="","",VLOOKUP(BC107,ProgramIterations!$D:$E,2,FALSE))</f>
        <v/>
      </c>
      <c r="BE107" s="23">
        <v>2014</v>
      </c>
      <c r="BF107" s="24">
        <f>IF(BE107="","",VLOOKUP(BE107,ProgramIterations!$D:$E,2,FALSE))</f>
        <v>4</v>
      </c>
      <c r="BG107" s="23"/>
      <c r="BH107" s="24" t="str">
        <f>IF(BG107="","",VLOOKUP(BG107,ProgramIterations!$D:$E,2,FALSE))</f>
        <v/>
      </c>
      <c r="BI107" s="23">
        <v>2014</v>
      </c>
      <c r="BJ107" s="24">
        <f>IF(BI107="","",VLOOKUP(BI107,ProgramIterations!$D:$E,2,FALSE))</f>
        <v>4</v>
      </c>
      <c r="BK107" s="23"/>
      <c r="BL107" s="24" t="str">
        <f>IF(BK107="","",VLOOKUP(BK107,ProgramIterations!$D:$E,2,FALSE))</f>
        <v/>
      </c>
      <c r="BM107" s="23"/>
      <c r="BN107" s="24" t="str">
        <f>IF(BM107="","",VLOOKUP(BM107,ProgramIterations!$D:$E,2,FALSE))</f>
        <v/>
      </c>
      <c r="BO107" s="23"/>
      <c r="BP107" s="24" t="str">
        <f>IF(BO107="","",VLOOKUP(BO107,ProgramIterations!$D:$E,2,FALSE))</f>
        <v/>
      </c>
      <c r="BQ107" s="23"/>
      <c r="BR107" s="24" t="str">
        <f>IF(BQ107="","",VLOOKUP(BQ107,ProgramIterations!$D:$E,2,FALSE))</f>
        <v/>
      </c>
      <c r="BS107" s="23"/>
      <c r="BT107" s="24" t="str">
        <f>IF(BS107="","",VLOOKUP(BS107,ProgramIterations!$D:$E,2,FALSE))</f>
        <v/>
      </c>
      <c r="BU107" s="23"/>
      <c r="BV107" s="24" t="str">
        <f>IF(BU107="","",VLOOKUP(BU107,ProgramIterations!$D:$E,2,FALSE))</f>
        <v/>
      </c>
      <c r="BW107" s="23"/>
      <c r="BX107" s="24" t="str">
        <f>IF(BW107="","",VLOOKUP(BW107,ProgramIterations!$D:$E,2,FALSE))</f>
        <v/>
      </c>
      <c r="BY107" s="23">
        <v>2014</v>
      </c>
      <c r="BZ107" s="24">
        <f>IF(BY107="","",VLOOKUP(BY107,ProgramIterations!$D:$E,2,FALSE))</f>
        <v>4</v>
      </c>
      <c r="CA107" s="23"/>
      <c r="CB107" s="24" t="str">
        <f>IF(CA107="","",VLOOKUP(CA107,ProgramIterations!$D:$E,2,FALSE))</f>
        <v/>
      </c>
      <c r="CC107" s="23">
        <v>2014</v>
      </c>
      <c r="CD107" s="24">
        <f>IF(CC107="","",VLOOKUP(CC107,ProgramIterations!$D:$E,2,FALSE))</f>
        <v>4</v>
      </c>
      <c r="CE107" s="23"/>
      <c r="CF107" s="24" t="str">
        <f>IF(CE107="","",VLOOKUP(CE107,ProgramIterations!$D:$E,2,FALSE))</f>
        <v/>
      </c>
      <c r="CG107" s="23">
        <v>2014</v>
      </c>
      <c r="CH107" s="24">
        <f>IF(CG107="","",VLOOKUP(CG107,ProgramIterations!$D:$E,2,FALSE))</f>
        <v>4</v>
      </c>
      <c r="CI107" s="23"/>
      <c r="CJ107" s="24" t="str">
        <f>IF(CI107="","",VLOOKUP(CI107,ProgramIterations!$D:$E,2,FALSE))</f>
        <v/>
      </c>
      <c r="CK107" s="23"/>
      <c r="CL107" s="24" t="str">
        <f>IF(CK107="","",VLOOKUP(CK107,ProgramIterations!$D:$E,2,FALSE))</f>
        <v/>
      </c>
      <c r="CM107" s="23"/>
      <c r="CN107" s="24" t="str">
        <f>IF(CM107="","",VLOOKUP(CM107,ProgramIterations!$D:$E,2,FALSE))</f>
        <v/>
      </c>
      <c r="CO107" s="23"/>
      <c r="CP107" s="24" t="str">
        <f>IF(CO107="","",VLOOKUP(CO107,ProgramIterations!$D:$E,2,FALSE))</f>
        <v/>
      </c>
      <c r="CQ107" s="23"/>
      <c r="CR107" s="24" t="str">
        <f>IF(CQ107="","",VLOOKUP(CQ107,ProgramIterations!$D:$E,2,FALSE))</f>
        <v/>
      </c>
      <c r="CS107" s="23"/>
      <c r="CT107" s="24" t="str">
        <f>IF(CS107="","",VLOOKUP(CS107,ProgramIterations!$D:$E,2,FALSE))</f>
        <v/>
      </c>
      <c r="CU107" s="23"/>
      <c r="CV107" s="24" t="str">
        <f>IF(CU107="","",VLOOKUP(CU107,ProgramIterations!$D:$E,2,FALSE))</f>
        <v/>
      </c>
      <c r="CW107" s="23"/>
      <c r="CX107" s="24" t="str">
        <f>IF(CW107="","",VLOOKUP(CW107,ProgramIterations!$D:$E,2,FALSE))</f>
        <v/>
      </c>
      <c r="CY107" s="23"/>
      <c r="CZ107" s="24" t="str">
        <f>IF(CY107="","",VLOOKUP(CY107,ProgramIterations!$D:$E,2,FALSE))</f>
        <v/>
      </c>
      <c r="DA107" s="23"/>
      <c r="DB107" s="24" t="str">
        <f>IF(DA107="","",VLOOKUP(DA107,ProgramIterations!$D:$E,2,FALSE))</f>
        <v/>
      </c>
      <c r="DC107" s="23"/>
      <c r="DD107" s="25" t="str">
        <f>IF(DC107="","",VLOOKUP(DC107,ProgramIterations!$D:$E,2,FALSE))</f>
        <v/>
      </c>
      <c r="DE107" s="64" t="str">
        <f>CONCATENATE("ALTER TABLE dbo.",LEFT(C107,FIND(".",C107)-1)," ADD ",RIGHT(C107,LEN(C107)-FIND(".",C107))," ",VLOOKUP(M107,DataTypes!$A$2:$F$12,6),IF(VLOOKUP(M107,DataTypes!$A$2:$F$12,3)=1,CONCATENATE("(",N107,",",O107,")"),"")," NULL")</f>
        <v>ALTER TABLE dbo.ChampMetricVisitInformation ADD CenterlineDepthProfileFilteredMean decimal(10,2) NULL</v>
      </c>
      <c r="DF107" s="56" t="e">
        <f>IF(A107 = "","",#REF! &amp; " SELECT MetricCalcTypeID = "&amp;A107&amp;", EngineID = "&amp;B107&amp;", Name='"&amp;C107&amp;"', DisplayGroupID = "&amp;D107&amp;", DisplayName='"&amp;E107&amp;"', DisplayNameShort = '"&amp;F107&amp;"', PropertyName = '"&amp;G107&amp;"', MethodID = "&amp;IF(H107="","NULL",H107)&amp; ", CalcGroupId = "&amp;IF(I107="","NULL",I107)&amp;", CalcGroupListItemID = " &amp;IF(K107="","NULL",K107)&amp;", Description = "&amp;IF(L107&lt;&gt;"NULL","'"&amp;SUBSTITUTE(L107,"'","''")&amp;"'","NULL")&amp;", DataTypeID = "&amp;M107&amp;",Precision = "&amp;N107&amp;", Scale = "&amp;O107&amp;", Length="&amp;P107&amp;", UOMID = "&amp;Q107&amp;", GlossaryTermID = "&amp;V107&amp;", DisplayOrderID = "&amp;W107&amp;", DomainValueListID = "&amp;AB107&amp;", WidthPixels = "&amp;AC107&amp;", IsDisplayable = "&amp;AD107&amp;", ShowGraphForWatershed= "&amp;AE107&amp;",ShowGraphForProgram="&amp;AF107&amp;",ShowGraphForVisit="&amp;AG107&amp;",IsPrivateInformation="&amp;AM107&amp;", IsCalculated="&amp;AN107&amp;",IsInternal="&amp;AO107&amp;", ExpectedValueMin = "&amp;IF(R107&lt;&gt;"",R107,"NULL")&amp;",  ExpectedValueMax = "&amp;IF(S107&lt;&gt;"",S107,"NULL")&amp;",  AcceptedValueMin = "&amp;IF(T107&lt;&gt;"",T107,"NULL")&amp;",   AcceptedValueMax  = "&amp;IF(U107&lt;&gt;"",U107,"NULL")&amp;", GraphAllowX="&amp;AH107&amp;", GraphAllowY="&amp;AI107&amp;", GraphAllowZ="&amp;AJ107&amp;", MapAllowSize="&amp;AK107&amp;", MapAllowColor = "&amp;AL107&amp;", RbtXpath = "&amp;IF(AP107&lt;&gt;"", "'"&amp;AP107&amp;"'", "NULL")&amp;", RbtIsRequired = "&amp;IF(AP107&lt;&gt;"", AQ107, "NULL")&amp;", MRMetric = "&amp;AR107&amp;
", Protocol1_ID = "&amp;IF(AS107="","NULL",#REF!)&amp;", Protocol1_IterationIDStart = "&amp;IF(AS107="","NULL",AT107)&amp;", Protocol1_IterationIDEnd = "&amp;IF(AU107="","NULL",AV107)&amp;
", Protocol2_ID = "&amp;IF(AW107="","NULL",#REF!)&amp;", Protocol2_IterationIDStart = "&amp;IF(AW107="","NULL",AX107)&amp;", Protocol2_IterationIDEnd = "&amp;IF(AY107="","NULL",AZ107)&amp;
", Protocol3_ID = "&amp;IF(BA107="","NULL",#REF!)&amp;", Protocol3_IterationIDStart = "&amp;IF(BA107="","NULL",BB107)&amp;", Protocol3_IterationIDEnd = "&amp;IF(BC107="","NULL",BD107)&amp;
", Protocol4_ID = "&amp;IF(BE107="","NULL",#REF!)&amp;", Protocol4_IterationIDStart = "&amp;IF(BE107="","NULL",BF107)&amp;", Protocol4_IterationIDEnd = "&amp;IF(BG107="","NULL",BH107)&amp;
", Protocol5_ID = "&amp;IF(BI107="","NULL",#REF!)&amp;", Protocol5_IterationIDStart = "&amp;IF(BI107="","NULL",BJ107)&amp;", Protocol5_IterationIDEnd = "&amp;IF(BK107="","NULL",BL107)&amp;
", Protocol6_ID = "&amp;IF(BM107="","NULL",#REF!)&amp;", Protocol6_IterationIDStart = "&amp;IF(BM107="","NULL",BN107)&amp;", Protocol6_IterationIDEnd = "&amp;IF(BO107="","NULL",BP107)&amp;
", Protocol7_ID = "&amp;IF(BQ107="","NULL",#REF!)&amp;", Protocol7_IterationIDStart = "&amp;IF(BQ107="","NULL",BR107)&amp;", Protocol7_IterationIDEnd = "&amp;IF(BS107="","NULL",BT107)&amp;
", Protocol8_ID = "&amp;IF(BU107="","NULL",#REF!)&amp;", Protocol8_IterationIDStart = "&amp;IF(BU107="","NULL",BV107)&amp;", Protocol8_IterationIDEnd = "&amp;IF(BW107="","NULL",BX107)&amp;
", Protocol9_ID = "&amp;IF(BY107="","NULL",#REF!)&amp;", Protocol9_IterationIDStart = "&amp;IF(BY107="","NULL",BZ107)&amp;", Protocol9_IterationIDEnd = "&amp;IF(CA107="","NULL",CB107)&amp;
", Protocol10_ID = "&amp;IF(CC107="","NULL",#REF!)&amp;", Protocol10_IterationIDStart = "&amp;IF(CC107="","NULL",CD107)&amp;", Protocol10_IterationIDEnd = "&amp;IF(CE107="","NULL",CF107)&amp;
", Protocol11_ID = "&amp;IF(CG107="","NULL",#REF!)&amp;", Protocol11_IterationIDStart = "&amp;IF(CG107="","NULL",CH107)&amp;", Protocol11_IterationIDEnd = "&amp;IF(CI107="","NULL",CJ107)&amp;
", Protocol12_ID = "&amp;IF(CK107="","NULL",#REF!)&amp;", Protocol12_IterationIDStart = "&amp;IF(CK107="","NULL",CL107)&amp;", Protocol12_IterationIDEnd = "&amp;IF(CM107="","NULL",CN107)&amp;
", Protocol13_ID = "&amp;IF(CO107="","NULL",#REF!)&amp;", Protocol13_IterationIDStart = "&amp;IF(CO107="","NULL",CP107)&amp;", Protocol13_IterationIDEnd = "&amp;IF(CQ107="","NULL",CR107)&amp;
", Protocol14_ID = "&amp;IF(CS107="","NULL",#REF!)&amp;", Protocol14_IterationIDStart = "&amp;IF(CS107="","NULL",CT107)&amp;", Protocol14_IterationIDEnd = "&amp;IF(CU107="","NULL",CV107)&amp;
", Protocol15_ID = "&amp;IF(CW107="","NULL",#REF!)&amp;", Protocol15_IterationIDStart = "&amp;IF(CW107="","NULL",CX107)&amp;", Protocol15_IterationIDEnd = "&amp;IF(CY107="","NULL",CZ107)&amp;
", Protocol16_ID = "&amp;IF(DA107="","NULL",#REF!)&amp;", Protocol16_IterationIDStart = "&amp;IF(DA107="","NULL",DB107)&amp;", Protocol16_IterationIDEnd = "&amp;IF(DC107="","NULL",DD107))</f>
        <v>#REF!</v>
      </c>
    </row>
    <row r="108" spans="1:156" hidden="1" x14ac:dyDescent="0.4">
      <c r="A108" s="18">
        <v>360</v>
      </c>
      <c r="B108" s="18">
        <v>1</v>
      </c>
      <c r="C108" s="34" t="s">
        <v>430</v>
      </c>
      <c r="D108" s="18">
        <v>1</v>
      </c>
      <c r="E108" s="74" t="s">
        <v>1024</v>
      </c>
      <c r="F108" s="74" t="s">
        <v>1041</v>
      </c>
      <c r="G108" s="74" t="s">
        <v>436</v>
      </c>
      <c r="I108" s="44"/>
      <c r="J108" s="47" t="str">
        <f>IF(I108="","",VLOOKUP(I108,MetricCalcGroups!A:D,3, FALSE))</f>
        <v/>
      </c>
      <c r="L108" s="9" t="s">
        <v>78</v>
      </c>
      <c r="M108" s="18">
        <v>3</v>
      </c>
      <c r="N108" s="18">
        <v>10</v>
      </c>
      <c r="O108" s="75">
        <v>2</v>
      </c>
      <c r="P108" s="18" t="s">
        <v>78</v>
      </c>
      <c r="Q108" s="18">
        <v>1</v>
      </c>
      <c r="R108" s="39"/>
      <c r="S108" s="39"/>
      <c r="T108" s="75"/>
      <c r="U108" s="75"/>
      <c r="V108" s="78" t="s">
        <v>78</v>
      </c>
      <c r="W108" s="75">
        <v>720</v>
      </c>
      <c r="X108" s="15">
        <v>2011</v>
      </c>
      <c r="Y108" s="16">
        <f>IF(X108&lt;&gt;"",VLOOKUP(X108,ProgramIterations!D:E,2,FALSE),"NULL")</f>
        <v>1</v>
      </c>
      <c r="Z108" s="15"/>
      <c r="AA108" s="16" t="str">
        <f>IF(Z108&lt;&gt;"",VLOOKUP(Z108,ProgramIterations!D:E,2,FALSE),"NULL")</f>
        <v>NULL</v>
      </c>
      <c r="AB108" s="74" t="s">
        <v>78</v>
      </c>
      <c r="AC108" s="74">
        <v>75</v>
      </c>
      <c r="AD108" s="36">
        <v>0</v>
      </c>
      <c r="AE108" s="9">
        <v>1</v>
      </c>
      <c r="AF108" s="9">
        <v>1</v>
      </c>
      <c r="AG108" s="49">
        <v>0</v>
      </c>
      <c r="AH108" s="52">
        <v>0</v>
      </c>
      <c r="AI108" s="17">
        <f t="shared" si="10"/>
        <v>0</v>
      </c>
      <c r="AJ108" s="18">
        <v>0</v>
      </c>
      <c r="AK108" s="17">
        <f t="shared" si="8"/>
        <v>0</v>
      </c>
      <c r="AL108" s="17">
        <f t="shared" si="9"/>
        <v>0</v>
      </c>
      <c r="AM108" s="18">
        <v>0</v>
      </c>
      <c r="AN108" s="18">
        <v>0</v>
      </c>
      <c r="AO108" s="74">
        <v>0</v>
      </c>
      <c r="AP108" s="40"/>
      <c r="AQ108" s="37">
        <v>0</v>
      </c>
      <c r="AR108" s="49">
        <v>0</v>
      </c>
      <c r="AS108" s="23">
        <v>2011</v>
      </c>
      <c r="AT108" s="24">
        <f>IF(AS108="","",VLOOKUP(AS108,ProgramIterations!$D:$E,2,FALSE))</f>
        <v>1</v>
      </c>
      <c r="AU108" s="23"/>
      <c r="AV108" s="24" t="str">
        <f>IF(AU108="","",VLOOKUP(AU108,ProgramIterations!$D:$E,2,FALSE))</f>
        <v/>
      </c>
      <c r="AW108" s="23">
        <v>2012</v>
      </c>
      <c r="AX108" s="24">
        <f>IF(AW108="","",VLOOKUP(AW108,ProgramIterations!$D:$E,2,FALSE))</f>
        <v>2</v>
      </c>
      <c r="AY108" s="23"/>
      <c r="AZ108" s="24" t="str">
        <f>IF(AY108="","",VLOOKUP(AY108,ProgramIterations!$D:$E,2,FALSE))</f>
        <v/>
      </c>
      <c r="BA108" s="23">
        <v>2013</v>
      </c>
      <c r="BB108" s="24">
        <f>IF(BA108="","",VLOOKUP(BA108,ProgramIterations!$D:$E,2,FALSE))</f>
        <v>3</v>
      </c>
      <c r="BC108" s="23"/>
      <c r="BD108" s="24" t="str">
        <f>IF(BC108="","",VLOOKUP(BC108,ProgramIterations!$D:$E,2,FALSE))</f>
        <v/>
      </c>
      <c r="BE108" s="23">
        <v>2014</v>
      </c>
      <c r="BF108" s="24">
        <f>IF(BE108="","",VLOOKUP(BE108,ProgramIterations!$D:$E,2,FALSE))</f>
        <v>4</v>
      </c>
      <c r="BG108" s="23"/>
      <c r="BH108" s="24" t="str">
        <f>IF(BG108="","",VLOOKUP(BG108,ProgramIterations!$D:$E,2,FALSE))</f>
        <v/>
      </c>
      <c r="BI108" s="23">
        <v>2014</v>
      </c>
      <c r="BJ108" s="24">
        <f>IF(BI108="","",VLOOKUP(BI108,ProgramIterations!$D:$E,2,FALSE))</f>
        <v>4</v>
      </c>
      <c r="BK108" s="23"/>
      <c r="BL108" s="24" t="str">
        <f>IF(BK108="","",VLOOKUP(BK108,ProgramIterations!$D:$E,2,FALSE))</f>
        <v/>
      </c>
      <c r="BM108" s="23"/>
      <c r="BN108" s="24" t="str">
        <f>IF(BM108="","",VLOOKUP(BM108,ProgramIterations!$D:$E,2,FALSE))</f>
        <v/>
      </c>
      <c r="BO108" s="23"/>
      <c r="BP108" s="24" t="str">
        <f>IF(BO108="","",VLOOKUP(BO108,ProgramIterations!$D:$E,2,FALSE))</f>
        <v/>
      </c>
      <c r="BQ108" s="23"/>
      <c r="BR108" s="24" t="str">
        <f>IF(BQ108="","",VLOOKUP(BQ108,ProgramIterations!$D:$E,2,FALSE))</f>
        <v/>
      </c>
      <c r="BS108" s="23"/>
      <c r="BT108" s="24" t="str">
        <f>IF(BS108="","",VLOOKUP(BS108,ProgramIterations!$D:$E,2,FALSE))</f>
        <v/>
      </c>
      <c r="BU108" s="23"/>
      <c r="BV108" s="24" t="str">
        <f>IF(BU108="","",VLOOKUP(BU108,ProgramIterations!$D:$E,2,FALSE))</f>
        <v/>
      </c>
      <c r="BW108" s="23"/>
      <c r="BX108" s="24" t="str">
        <f>IF(BW108="","",VLOOKUP(BW108,ProgramIterations!$D:$E,2,FALSE))</f>
        <v/>
      </c>
      <c r="BY108" s="23">
        <v>2014</v>
      </c>
      <c r="BZ108" s="24">
        <f>IF(BY108="","",VLOOKUP(BY108,ProgramIterations!$D:$E,2,FALSE))</f>
        <v>4</v>
      </c>
      <c r="CA108" s="23"/>
      <c r="CB108" s="24" t="str">
        <f>IF(CA108="","",VLOOKUP(CA108,ProgramIterations!$D:$E,2,FALSE))</f>
        <v/>
      </c>
      <c r="CC108" s="23">
        <v>2014</v>
      </c>
      <c r="CD108" s="24">
        <f>IF(CC108="","",VLOOKUP(CC108,ProgramIterations!$D:$E,2,FALSE))</f>
        <v>4</v>
      </c>
      <c r="CE108" s="23"/>
      <c r="CF108" s="24" t="str">
        <f>IF(CE108="","",VLOOKUP(CE108,ProgramIterations!$D:$E,2,FALSE))</f>
        <v/>
      </c>
      <c r="CG108" s="23">
        <v>2014</v>
      </c>
      <c r="CH108" s="24">
        <f>IF(CG108="","",VLOOKUP(CG108,ProgramIterations!$D:$E,2,FALSE))</f>
        <v>4</v>
      </c>
      <c r="CI108" s="23"/>
      <c r="CJ108" s="24" t="str">
        <f>IF(CI108="","",VLOOKUP(CI108,ProgramIterations!$D:$E,2,FALSE))</f>
        <v/>
      </c>
      <c r="CK108" s="23"/>
      <c r="CL108" s="24" t="str">
        <f>IF(CK108="","",VLOOKUP(CK108,ProgramIterations!$D:$E,2,FALSE))</f>
        <v/>
      </c>
      <c r="CM108" s="23"/>
      <c r="CN108" s="24" t="str">
        <f>IF(CM108="","",VLOOKUP(CM108,ProgramIterations!$D:$E,2,FALSE))</f>
        <v/>
      </c>
      <c r="CO108" s="23"/>
      <c r="CP108" s="24" t="str">
        <f>IF(CO108="","",VLOOKUP(CO108,ProgramIterations!$D:$E,2,FALSE))</f>
        <v/>
      </c>
      <c r="CQ108" s="23"/>
      <c r="CR108" s="24" t="str">
        <f>IF(CQ108="","",VLOOKUP(CQ108,ProgramIterations!$D:$E,2,FALSE))</f>
        <v/>
      </c>
      <c r="CS108" s="23"/>
      <c r="CT108" s="24" t="str">
        <f>IF(CS108="","",VLOOKUP(CS108,ProgramIterations!$D:$E,2,FALSE))</f>
        <v/>
      </c>
      <c r="CU108" s="23"/>
      <c r="CV108" s="24" t="str">
        <f>IF(CU108="","",VLOOKUP(CU108,ProgramIterations!$D:$E,2,FALSE))</f>
        <v/>
      </c>
      <c r="CW108" s="23"/>
      <c r="CX108" s="24" t="str">
        <f>IF(CW108="","",VLOOKUP(CW108,ProgramIterations!$D:$E,2,FALSE))</f>
        <v/>
      </c>
      <c r="CY108" s="23"/>
      <c r="CZ108" s="24" t="str">
        <f>IF(CY108="","",VLOOKUP(CY108,ProgramIterations!$D:$E,2,FALSE))</f>
        <v/>
      </c>
      <c r="DA108" s="23"/>
      <c r="DB108" s="24" t="str">
        <f>IF(DA108="","",VLOOKUP(DA108,ProgramIterations!$D:$E,2,FALSE))</f>
        <v/>
      </c>
      <c r="DC108" s="23"/>
      <c r="DD108" s="25" t="str">
        <f>IF(DC108="","",VLOOKUP(DC108,ProgramIterations!$D:$E,2,FALSE))</f>
        <v/>
      </c>
      <c r="DE108" s="64" t="str">
        <f>CONCATENATE("ALTER TABLE dbo.",LEFT(C108,FIND(".",C108)-1)," ADD ",RIGHT(C108,LEN(C108)-FIND(".",C108))," ",VLOOKUP(M108,DataTypes!$A$2:$F$12,6),IF(VLOOKUP(M108,DataTypes!$A$2:$F$12,3)=1,CONCATENATE("(",N108,",",O108,")"),"")," NULL")</f>
        <v>ALTER TABLE dbo.ChampMetricVisitInformation ADD CenterlineDepthProfileFilteredStdDev decimal(10,2) NULL</v>
      </c>
      <c r="DF108" s="56" t="e">
        <f>IF(A108 = "","",#REF! &amp; " SELECT MetricCalcTypeID = "&amp;A108&amp;", EngineID = "&amp;B108&amp;", Name='"&amp;C108&amp;"', DisplayGroupID = "&amp;D108&amp;", DisplayName='"&amp;E108&amp;"', DisplayNameShort = '"&amp;F108&amp;"', PropertyName = '"&amp;G108&amp;"', MethodID = "&amp;IF(H108="","NULL",H108)&amp; ", CalcGroupId = "&amp;IF(I108="","NULL",I108)&amp;", CalcGroupListItemID = " &amp;IF(K108="","NULL",K108)&amp;", Description = "&amp;IF(L108&lt;&gt;"NULL","'"&amp;SUBSTITUTE(L108,"'","''")&amp;"'","NULL")&amp;", DataTypeID = "&amp;M108&amp;",Precision = "&amp;N108&amp;", Scale = "&amp;O108&amp;", Length="&amp;P108&amp;", UOMID = "&amp;Q108&amp;", GlossaryTermID = "&amp;V108&amp;", DisplayOrderID = "&amp;W108&amp;", DomainValueListID = "&amp;AB108&amp;", WidthPixels = "&amp;AC108&amp;", IsDisplayable = "&amp;AD108&amp;", ShowGraphForWatershed= "&amp;AE108&amp;",ShowGraphForProgram="&amp;AF108&amp;",ShowGraphForVisit="&amp;AG108&amp;",IsPrivateInformation="&amp;AM108&amp;", IsCalculated="&amp;AN108&amp;",IsInternal="&amp;AO108&amp;", ExpectedValueMin = "&amp;IF(R108&lt;&gt;"",R108,"NULL")&amp;",  ExpectedValueMax = "&amp;IF(S108&lt;&gt;"",S108,"NULL")&amp;",  AcceptedValueMin = "&amp;IF(T108&lt;&gt;"",T108,"NULL")&amp;",   AcceptedValueMax  = "&amp;IF(U108&lt;&gt;"",U108,"NULL")&amp;", GraphAllowX="&amp;AH108&amp;", GraphAllowY="&amp;AI108&amp;", GraphAllowZ="&amp;AJ108&amp;", MapAllowSize="&amp;AK108&amp;", MapAllowColor = "&amp;AL108&amp;", RbtXpath = "&amp;IF(AP108&lt;&gt;"", "'"&amp;AP108&amp;"'", "NULL")&amp;", RbtIsRequired = "&amp;IF(AP108&lt;&gt;"", AQ108, "NULL")&amp;", MRMetric = "&amp;AR108&amp;
", Protocol1_ID = "&amp;IF(AS108="","NULL",#REF!)&amp;", Protocol1_IterationIDStart = "&amp;IF(AS108="","NULL",AT108)&amp;", Protocol1_IterationIDEnd = "&amp;IF(AU108="","NULL",AV108)&amp;
", Protocol2_ID = "&amp;IF(AW108="","NULL",#REF!)&amp;", Protocol2_IterationIDStart = "&amp;IF(AW108="","NULL",AX108)&amp;", Protocol2_IterationIDEnd = "&amp;IF(AY108="","NULL",AZ108)&amp;
", Protocol3_ID = "&amp;IF(BA108="","NULL",#REF!)&amp;", Protocol3_IterationIDStart = "&amp;IF(BA108="","NULL",BB108)&amp;", Protocol3_IterationIDEnd = "&amp;IF(BC108="","NULL",BD108)&amp;
", Protocol4_ID = "&amp;IF(BE108="","NULL",#REF!)&amp;", Protocol4_IterationIDStart = "&amp;IF(BE108="","NULL",BF108)&amp;", Protocol4_IterationIDEnd = "&amp;IF(BG108="","NULL",BH108)&amp;
", Protocol5_ID = "&amp;IF(BI108="","NULL",#REF!)&amp;", Protocol5_IterationIDStart = "&amp;IF(BI108="","NULL",BJ108)&amp;", Protocol5_IterationIDEnd = "&amp;IF(BK108="","NULL",BL108)&amp;
", Protocol6_ID = "&amp;IF(BM108="","NULL",#REF!)&amp;", Protocol6_IterationIDStart = "&amp;IF(BM108="","NULL",BN108)&amp;", Protocol6_IterationIDEnd = "&amp;IF(BO108="","NULL",BP108)&amp;
", Protocol7_ID = "&amp;IF(BQ108="","NULL",#REF!)&amp;", Protocol7_IterationIDStart = "&amp;IF(BQ108="","NULL",BR108)&amp;", Protocol7_IterationIDEnd = "&amp;IF(BS108="","NULL",BT108)&amp;
", Protocol8_ID = "&amp;IF(BU108="","NULL",#REF!)&amp;", Protocol8_IterationIDStart = "&amp;IF(BU108="","NULL",BV108)&amp;", Protocol8_IterationIDEnd = "&amp;IF(BW108="","NULL",BX108)&amp;
", Protocol9_ID = "&amp;IF(BY108="","NULL",#REF!)&amp;", Protocol9_IterationIDStart = "&amp;IF(BY108="","NULL",BZ108)&amp;", Protocol9_IterationIDEnd = "&amp;IF(CA108="","NULL",CB108)&amp;
", Protocol10_ID = "&amp;IF(CC108="","NULL",#REF!)&amp;", Protocol10_IterationIDStart = "&amp;IF(CC108="","NULL",CD108)&amp;", Protocol10_IterationIDEnd = "&amp;IF(CE108="","NULL",CF108)&amp;
", Protocol11_ID = "&amp;IF(CG108="","NULL",#REF!)&amp;", Protocol11_IterationIDStart = "&amp;IF(CG108="","NULL",CH108)&amp;", Protocol11_IterationIDEnd = "&amp;IF(CI108="","NULL",CJ108)&amp;
", Protocol12_ID = "&amp;IF(CK108="","NULL",#REF!)&amp;", Protocol12_IterationIDStart = "&amp;IF(CK108="","NULL",CL108)&amp;", Protocol12_IterationIDEnd = "&amp;IF(CM108="","NULL",CN108)&amp;
", Protocol13_ID = "&amp;IF(CO108="","NULL",#REF!)&amp;", Protocol13_IterationIDStart = "&amp;IF(CO108="","NULL",CP108)&amp;", Protocol13_IterationIDEnd = "&amp;IF(CQ108="","NULL",CR108)&amp;
", Protocol14_ID = "&amp;IF(CS108="","NULL",#REF!)&amp;", Protocol14_IterationIDStart = "&amp;IF(CS108="","NULL",CT108)&amp;", Protocol14_IterationIDEnd = "&amp;IF(CU108="","NULL",CV108)&amp;
", Protocol15_ID = "&amp;IF(CW108="","NULL",#REF!)&amp;", Protocol15_IterationIDStart = "&amp;IF(CW108="","NULL",CX108)&amp;", Protocol15_IterationIDEnd = "&amp;IF(CY108="","NULL",CZ108)&amp;
", Protocol16_ID = "&amp;IF(DA108="","NULL",#REF!)&amp;", Protocol16_IterationIDStart = "&amp;IF(DA108="","NULL",DB108)&amp;", Protocol16_IterationIDEnd = "&amp;IF(DC108="","NULL",DD108))</f>
        <v>#REF!</v>
      </c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  <c r="DS108" s="74"/>
      <c r="DT108" s="74"/>
      <c r="DU108" s="74"/>
      <c r="DV108" s="74"/>
      <c r="DW108" s="74"/>
      <c r="DX108" s="74"/>
      <c r="DY108" s="74"/>
      <c r="DZ108" s="74"/>
      <c r="EA108" s="74"/>
      <c r="EB108" s="74"/>
      <c r="EC108" s="74"/>
      <c r="ED108" s="74"/>
      <c r="EE108" s="74"/>
      <c r="EF108" s="74"/>
      <c r="EG108" s="74"/>
      <c r="EH108" s="74"/>
      <c r="EI108" s="74"/>
      <c r="EJ108" s="74"/>
      <c r="EK108" s="74"/>
      <c r="EL108" s="74"/>
      <c r="EM108" s="74"/>
      <c r="EN108" s="74"/>
      <c r="EO108" s="74"/>
      <c r="EP108" s="74"/>
      <c r="EQ108" s="74"/>
      <c r="ER108" s="74"/>
      <c r="ES108" s="74"/>
      <c r="ET108" s="74"/>
      <c r="EU108" s="74"/>
      <c r="EV108" s="74"/>
      <c r="EW108" s="74"/>
      <c r="EX108" s="74"/>
      <c r="EY108" s="74"/>
      <c r="EZ108" s="74"/>
    </row>
    <row r="109" spans="1:156" x14ac:dyDescent="0.4">
      <c r="A109" s="18">
        <v>562</v>
      </c>
      <c r="B109" s="18">
        <v>2</v>
      </c>
      <c r="C109" s="57" t="str">
        <f>"ChampMetricChannelUnitTier1Summary." &amp; G109</f>
        <v>ChampMetricChannelUnitTier1Summary.CountOfLamprey</v>
      </c>
      <c r="D109" s="18">
        <v>3</v>
      </c>
      <c r="E109" s="74" t="s">
        <v>1303</v>
      </c>
      <c r="F109" s="74" t="s">
        <v>1292</v>
      </c>
      <c r="G109" s="9" t="s">
        <v>1292</v>
      </c>
      <c r="I109" s="44">
        <v>1</v>
      </c>
      <c r="J109" s="47" t="str">
        <f>IF(I109="","",VLOOKUP(I109,MetricCalcGroups!A:D,3, FALSE))</f>
        <v>Fish Counts</v>
      </c>
      <c r="K109" s="37">
        <v>259</v>
      </c>
      <c r="L109" s="9" t="s">
        <v>78</v>
      </c>
      <c r="M109" s="18">
        <v>2</v>
      </c>
      <c r="N109" s="53" t="s">
        <v>78</v>
      </c>
      <c r="O109" s="18" t="s">
        <v>78</v>
      </c>
      <c r="P109" s="18" t="s">
        <v>78</v>
      </c>
      <c r="Q109" s="18">
        <v>13</v>
      </c>
      <c r="R109" s="75">
        <v>0</v>
      </c>
      <c r="S109" s="75" t="s">
        <v>78</v>
      </c>
      <c r="T109" s="75">
        <v>0</v>
      </c>
      <c r="U109" s="75" t="s">
        <v>78</v>
      </c>
      <c r="V109" s="78" t="s">
        <v>78</v>
      </c>
      <c r="W109" s="75">
        <v>2910</v>
      </c>
      <c r="X109" s="15">
        <v>2014</v>
      </c>
      <c r="Y109" s="16">
        <f>IF(X109&lt;&gt;"",VLOOKUP(X109,ProgramIterations!D:E,2,FALSE),"NULL")</f>
        <v>4</v>
      </c>
      <c r="Z109" s="15"/>
      <c r="AA109" s="16" t="str">
        <f>IF(Z109&lt;&gt;"",VLOOKUP(Z109,ProgramIterations!D:E,2,FALSE),"NULL")</f>
        <v>NULL</v>
      </c>
      <c r="AB109" s="74" t="s">
        <v>78</v>
      </c>
      <c r="AC109" s="74">
        <v>50</v>
      </c>
      <c r="AD109" s="36">
        <v>1</v>
      </c>
      <c r="AE109" s="9">
        <v>1</v>
      </c>
      <c r="AF109" s="9">
        <v>1</v>
      </c>
      <c r="AG109" s="49">
        <v>1</v>
      </c>
      <c r="AH109" s="17">
        <v>0</v>
      </c>
      <c r="AI109" s="17">
        <f t="shared" si="10"/>
        <v>1</v>
      </c>
      <c r="AJ109" s="18">
        <v>0</v>
      </c>
      <c r="AK109" s="17">
        <f t="shared" si="8"/>
        <v>1</v>
      </c>
      <c r="AL109" s="17">
        <f t="shared" si="9"/>
        <v>1</v>
      </c>
      <c r="AM109" s="18">
        <v>0</v>
      </c>
      <c r="AN109" s="18">
        <v>0</v>
      </c>
      <c r="AO109" s="37">
        <v>1</v>
      </c>
      <c r="AP109" s="74"/>
      <c r="AQ109" s="37">
        <v>0</v>
      </c>
      <c r="AR109" s="49">
        <v>0</v>
      </c>
      <c r="AS109" s="23"/>
      <c r="AT109" s="24" t="str">
        <f>IF(AS109="","",VLOOKUP(AS109,ProgramIterations!$D:$E,2,FALSE))</f>
        <v/>
      </c>
      <c r="AU109" s="23"/>
      <c r="AV109" s="24" t="str">
        <f>IF(AU109="","",VLOOKUP(AU109,ProgramIterations!$D:$E,2,FALSE))</f>
        <v/>
      </c>
      <c r="AW109" s="23"/>
      <c r="AX109" s="24" t="str">
        <f>IF(AW109="","",VLOOKUP(AW109,ProgramIterations!$D:$E,2,FALSE))</f>
        <v/>
      </c>
      <c r="AY109" s="23"/>
      <c r="AZ109" s="24" t="str">
        <f>IF(AY109="","",VLOOKUP(AY109,ProgramIterations!$D:$E,2,FALSE))</f>
        <v/>
      </c>
      <c r="BA109" s="23"/>
      <c r="BB109" s="24" t="str">
        <f>IF(BA109="","",VLOOKUP(BA109,ProgramIterations!$D:$E,2,FALSE))</f>
        <v/>
      </c>
      <c r="BC109" s="23"/>
      <c r="BD109" s="24" t="str">
        <f>IF(BC109="","",VLOOKUP(BC109,ProgramIterations!$D:$E,2,FALSE))</f>
        <v/>
      </c>
      <c r="BE109" s="23"/>
      <c r="BF109" s="24" t="str">
        <f>IF(BE109="","",VLOOKUP(BE109,ProgramIterations!$D:$E,2,FALSE))</f>
        <v/>
      </c>
      <c r="BG109" s="23"/>
      <c r="BH109" s="24" t="str">
        <f>IF(BG109="","",VLOOKUP(BG109,ProgramIterations!$D:$E,2,FALSE))</f>
        <v/>
      </c>
      <c r="BI109" s="23"/>
      <c r="BJ109" s="24" t="str">
        <f>IF(BI109="","",VLOOKUP(BI109,ProgramIterations!$D:$E,2,FALSE))</f>
        <v/>
      </c>
      <c r="BK109" s="23"/>
      <c r="BL109" s="24" t="str">
        <f>IF(BK109="","",VLOOKUP(BK109,ProgramIterations!$D:$E,2,FALSE))</f>
        <v/>
      </c>
      <c r="BM109" s="23">
        <v>2014</v>
      </c>
      <c r="BN109" s="24">
        <f>IF(BM109="","",VLOOKUP(BM109,ProgramIterations!$D:$E,2,FALSE))</f>
        <v>4</v>
      </c>
      <c r="BO109" s="23"/>
      <c r="BP109" s="24" t="str">
        <f>IF(BO109="","",VLOOKUP(BO109,ProgramIterations!$D:$E,2,FALSE))</f>
        <v/>
      </c>
      <c r="BQ109" s="23"/>
      <c r="BR109" s="24" t="str">
        <f>IF(BQ109="","",VLOOKUP(BQ109,ProgramIterations!$D:$E,2,FALSE))</f>
        <v/>
      </c>
      <c r="BS109" s="23"/>
      <c r="BT109" s="24" t="str">
        <f>IF(BS109="","",VLOOKUP(BS109,ProgramIterations!$D:$E,2,FALSE))</f>
        <v/>
      </c>
      <c r="BU109" s="23">
        <v>2014</v>
      </c>
      <c r="BV109" s="24">
        <f>IF(BU109="","",VLOOKUP(BU109,ProgramIterations!$D:$E,2,FALSE))</f>
        <v>4</v>
      </c>
      <c r="BW109" s="23"/>
      <c r="BX109" s="24" t="str">
        <f>IF(BW109="","",VLOOKUP(BW109,ProgramIterations!$D:$E,2,FALSE))</f>
        <v/>
      </c>
      <c r="BY109" s="23"/>
      <c r="BZ109" s="24" t="str">
        <f>IF(BY109="","",VLOOKUP(BY109,ProgramIterations!$D:$E,2,FALSE))</f>
        <v/>
      </c>
      <c r="CA109" s="23"/>
      <c r="CB109" s="24" t="str">
        <f>IF(CA109="","",VLOOKUP(CA109,ProgramIterations!$D:$E,2,FALSE))</f>
        <v/>
      </c>
      <c r="CC109" s="23"/>
      <c r="CD109" s="24" t="str">
        <f>IF(CC109="","",VLOOKUP(CC109,ProgramIterations!$D:$E,2,FALSE))</f>
        <v/>
      </c>
      <c r="CE109" s="23"/>
      <c r="CF109" s="24" t="str">
        <f>IF(CE109="","",VLOOKUP(CE109,ProgramIterations!$D:$E,2,FALSE))</f>
        <v/>
      </c>
      <c r="CG109" s="23"/>
      <c r="CH109" s="24" t="str">
        <f>IF(CG109="","",VLOOKUP(CG109,ProgramIterations!$D:$E,2,FALSE))</f>
        <v/>
      </c>
      <c r="CI109" s="23"/>
      <c r="CJ109" s="24" t="str">
        <f>IF(CI109="","",VLOOKUP(CI109,ProgramIterations!$D:$E,2,FALSE))</f>
        <v/>
      </c>
      <c r="CK109" s="23"/>
      <c r="CL109" s="24" t="str">
        <f>IF(CK109="","",VLOOKUP(CK109,ProgramIterations!$D:$E,2,FALSE))</f>
        <v/>
      </c>
      <c r="CM109" s="23"/>
      <c r="CN109" s="24" t="str">
        <f>IF(CM109="","",VLOOKUP(CM109,ProgramIterations!$D:$E,2,FALSE))</f>
        <v/>
      </c>
      <c r="CO109" s="23">
        <v>2014</v>
      </c>
      <c r="CP109" s="24">
        <f>IF(CO109="","",VLOOKUP(CO109,ProgramIterations!$D:$E,2,FALSE))</f>
        <v>4</v>
      </c>
      <c r="CQ109" s="23"/>
      <c r="CR109" s="24" t="str">
        <f>IF(CQ109="","",VLOOKUP(CQ109,ProgramIterations!$D:$E,2,FALSE))</f>
        <v/>
      </c>
      <c r="CS109" s="23">
        <v>2014</v>
      </c>
      <c r="CT109" s="24">
        <f>IF(CS109="","",VLOOKUP(CS109,ProgramIterations!$D:$E,2,FALSE))</f>
        <v>4</v>
      </c>
      <c r="CU109" s="23"/>
      <c r="CV109" s="24" t="str">
        <f>IF(CU109="","",VLOOKUP(CU109,ProgramIterations!$D:$E,2,FALSE))</f>
        <v/>
      </c>
      <c r="CW109" s="23"/>
      <c r="CX109" s="24" t="str">
        <f>IF(CW109="","",VLOOKUP(CW109,ProgramIterations!$D:$E,2,FALSE))</f>
        <v/>
      </c>
      <c r="CY109" s="23"/>
      <c r="CZ109" s="24" t="str">
        <f>IF(CY109="","",VLOOKUP(CY109,ProgramIterations!$D:$E,2,FALSE))</f>
        <v/>
      </c>
      <c r="DA109" s="23"/>
      <c r="DB109" s="24" t="str">
        <f>IF(DA109="","",VLOOKUP(DA109,ProgramIterations!$D:$E,2,FALSE))</f>
        <v/>
      </c>
      <c r="DC109" s="23"/>
      <c r="DD109" s="25" t="str">
        <f>IF(DC109="","",VLOOKUP(DC109,ProgramIterations!$D:$E,2,FALSE))</f>
        <v/>
      </c>
      <c r="DE109" s="64" t="str">
        <f>CONCATENATE("ALTER TABLE dbo.",LEFT(C109,FIND(".",C109)-1)," ADD ",RIGHT(C109,LEN(C109)-FIND(".",C109))," ",VLOOKUP(M109,DataTypes!$A$2:$F$12,6),IF(VLOOKUP(M109,DataTypes!$A$2:$F$12,3)=1,CONCATENATE("(",N109,",",O109,")"),"")," NULL")</f>
        <v>ALTER TABLE dbo.ChampMetricChannelUnitTier1Summary ADD CountOfLamprey int NULL</v>
      </c>
      <c r="DF109" s="56" t="e">
        <f>IF(A109 = "","",#REF! &amp; " SELECT MetricCalcTypeID = "&amp;A109&amp;", EngineID = "&amp;B109&amp;", Name='"&amp;C109&amp;"', DisplayGroupID = "&amp;D109&amp;", DisplayName='"&amp;E109&amp;"', DisplayNameShort = '"&amp;F109&amp;"', PropertyName = '"&amp;G109&amp;"', MethodID = "&amp;IF(H109="","NULL",H109)&amp; ", CalcGroupId = "&amp;IF(I109="","NULL",I109)&amp;", CalcGroupListItemID = " &amp;IF(K109="","NULL",K109)&amp;", Description = "&amp;IF(L109&lt;&gt;"NULL","'"&amp;SUBSTITUTE(L109,"'","''")&amp;"'","NULL")&amp;", DataTypeID = "&amp;M109&amp;",Precision = "&amp;N109&amp;", Scale = "&amp;O109&amp;", Length="&amp;P109&amp;", UOMID = "&amp;Q109&amp;", GlossaryTermID = "&amp;V109&amp;", DisplayOrderID = "&amp;W109&amp;", DomainValueListID = "&amp;AB109&amp;", WidthPixels = "&amp;AC109&amp;", IsDisplayable = "&amp;AD109&amp;", ShowGraphForWatershed= "&amp;AE109&amp;",ShowGraphForProgram="&amp;AF109&amp;",ShowGraphForVisit="&amp;AG109&amp;",IsPrivateInformation="&amp;AM109&amp;", IsCalculated="&amp;AN109&amp;",IsInternal="&amp;AO109&amp;", ExpectedValueMin = "&amp;IF(R109&lt;&gt;"",R109,"NULL")&amp;",  ExpectedValueMax = "&amp;IF(S109&lt;&gt;"",S109,"NULL")&amp;",  AcceptedValueMin = "&amp;IF(T109&lt;&gt;"",T109,"NULL")&amp;",   AcceptedValueMax  = "&amp;IF(U109&lt;&gt;"",U109,"NULL")&amp;", GraphAllowX="&amp;AH109&amp;", GraphAllowY="&amp;AI109&amp;", GraphAllowZ="&amp;AJ109&amp;", MapAllowSize="&amp;AK109&amp;", MapAllowColor = "&amp;AL109&amp;", RbtXpath = "&amp;IF(AP109&lt;&gt;"", "'"&amp;AP109&amp;"'", "NULL")&amp;", RbtIsRequired = "&amp;IF(AP109&lt;&gt;"", AQ109, "NULL")&amp;", MRMetric = "&amp;AR109&amp;
", Protocol1_ID = "&amp;IF(AS109="","NULL",#REF!)&amp;", Protocol1_IterationIDStart = "&amp;IF(AS109="","NULL",AT109)&amp;", Protocol1_IterationIDEnd = "&amp;IF(AU109="","NULL",AV109)&amp;
", Protocol2_ID = "&amp;IF(AW109="","NULL",#REF!)&amp;", Protocol2_IterationIDStart = "&amp;IF(AW109="","NULL",AX109)&amp;", Protocol2_IterationIDEnd = "&amp;IF(AY109="","NULL",AZ109)&amp;
", Protocol3_ID = "&amp;IF(BA109="","NULL",#REF!)&amp;", Protocol3_IterationIDStart = "&amp;IF(BA109="","NULL",BB109)&amp;", Protocol3_IterationIDEnd = "&amp;IF(BC109="","NULL",BD109)&amp;
", Protocol4_ID = "&amp;IF(BE109="","NULL",#REF!)&amp;", Protocol4_IterationIDStart = "&amp;IF(BE109="","NULL",BF109)&amp;", Protocol4_IterationIDEnd = "&amp;IF(BG109="","NULL",BH109)&amp;
", Protocol5_ID = "&amp;IF(BI109="","NULL",#REF!)&amp;", Protocol5_IterationIDStart = "&amp;IF(BI109="","NULL",BJ109)&amp;", Protocol5_IterationIDEnd = "&amp;IF(BK109="","NULL",BL109)&amp;
", Protocol6_ID = "&amp;IF(BM109="","NULL",#REF!)&amp;", Protocol6_IterationIDStart = "&amp;IF(BM109="","NULL",BN109)&amp;", Protocol6_IterationIDEnd = "&amp;IF(BO109="","NULL",BP109)&amp;
", Protocol7_ID = "&amp;IF(BQ109="","NULL",#REF!)&amp;", Protocol7_IterationIDStart = "&amp;IF(BQ109="","NULL",BR109)&amp;", Protocol7_IterationIDEnd = "&amp;IF(BS109="","NULL",BT109)&amp;
", Protocol8_ID = "&amp;IF(BU109="","NULL",#REF!)&amp;", Protocol8_IterationIDStart = "&amp;IF(BU109="","NULL",BV109)&amp;", Protocol8_IterationIDEnd = "&amp;IF(BW109="","NULL",BX109)&amp;
", Protocol9_ID = "&amp;IF(BY109="","NULL",#REF!)&amp;", Protocol9_IterationIDStart = "&amp;IF(BY109="","NULL",BZ109)&amp;", Protocol9_IterationIDEnd = "&amp;IF(CA109="","NULL",CB109)&amp;
", Protocol10_ID = "&amp;IF(CC109="","NULL",#REF!)&amp;", Protocol10_IterationIDStart = "&amp;IF(CC109="","NULL",CD109)&amp;", Protocol10_IterationIDEnd = "&amp;IF(CE109="","NULL",CF109)&amp;
", Protocol11_ID = "&amp;IF(CG109="","NULL",#REF!)&amp;", Protocol11_IterationIDStart = "&amp;IF(CG109="","NULL",CH109)&amp;", Protocol11_IterationIDEnd = "&amp;IF(CI109="","NULL",CJ109)&amp;
", Protocol12_ID = "&amp;IF(CK109="","NULL",#REF!)&amp;", Protocol12_IterationIDStart = "&amp;IF(CK109="","NULL",CL109)&amp;", Protocol12_IterationIDEnd = "&amp;IF(CM109="","NULL",CN109)&amp;
", Protocol13_ID = "&amp;IF(CO109="","NULL",#REF!)&amp;", Protocol13_IterationIDStart = "&amp;IF(CO109="","NULL",CP109)&amp;", Protocol13_IterationIDEnd = "&amp;IF(CQ109="","NULL",CR109)&amp;
", Protocol14_ID = "&amp;IF(CS109="","NULL",#REF!)&amp;", Protocol14_IterationIDStart = "&amp;IF(CS109="","NULL",CT109)&amp;", Protocol14_IterationIDEnd = "&amp;IF(CU109="","NULL",CV109)&amp;
", Protocol15_ID = "&amp;IF(CW109="","NULL",#REF!)&amp;", Protocol15_IterationIDStart = "&amp;IF(CW109="","NULL",CX109)&amp;", Protocol15_IterationIDEnd = "&amp;IF(CY109="","NULL",CZ109)&amp;
", Protocol16_ID = "&amp;IF(DA109="","NULL",#REF!)&amp;", Protocol16_IterationIDStart = "&amp;IF(DA109="","NULL",DB109)&amp;", Protocol16_IterationIDEnd = "&amp;IF(DC109="","NULL",DD109))</f>
        <v>#REF!</v>
      </c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  <c r="DS109" s="74"/>
      <c r="DT109" s="74"/>
      <c r="DU109" s="74"/>
      <c r="DV109" s="74"/>
      <c r="DW109" s="74"/>
      <c r="DX109" s="74"/>
      <c r="DY109" s="74"/>
      <c r="DZ109" s="74"/>
      <c r="EA109" s="74"/>
      <c r="EB109" s="74"/>
      <c r="EC109" s="74"/>
      <c r="ED109" s="74"/>
      <c r="EE109" s="74"/>
      <c r="EF109" s="74"/>
      <c r="EG109" s="74"/>
      <c r="EH109" s="74"/>
      <c r="EI109" s="74"/>
      <c r="EJ109" s="74"/>
      <c r="EK109" s="74"/>
      <c r="EL109" s="74"/>
      <c r="EM109" s="74"/>
      <c r="EN109" s="74"/>
      <c r="EO109" s="74"/>
      <c r="EP109" s="74"/>
      <c r="EQ109" s="74"/>
      <c r="ER109" s="74"/>
      <c r="ES109" s="74"/>
      <c r="ET109" s="74"/>
      <c r="EU109" s="74"/>
      <c r="EV109" s="74"/>
      <c r="EW109" s="74"/>
      <c r="EX109" s="74"/>
      <c r="EY109" s="74"/>
      <c r="EZ109" s="74"/>
    </row>
    <row r="110" spans="1:156" x14ac:dyDescent="0.4">
      <c r="A110" s="18">
        <v>584</v>
      </c>
      <c r="B110" s="18">
        <v>2</v>
      </c>
      <c r="C110" s="57" t="str">
        <f>"ChampMetricChannelUnitSummary." &amp; G110</f>
        <v>ChampMetricChannelUnitSummary.CountOfLamprey</v>
      </c>
      <c r="D110" s="18">
        <v>2</v>
      </c>
      <c r="E110" s="74" t="s">
        <v>1303</v>
      </c>
      <c r="F110" s="74" t="s">
        <v>1292</v>
      </c>
      <c r="G110" s="9" t="s">
        <v>1292</v>
      </c>
      <c r="I110" s="44">
        <v>1</v>
      </c>
      <c r="J110" s="47" t="str">
        <f>IF(I110="","",VLOOKUP(I110,MetricCalcGroups!A:D,3, FALSE))</f>
        <v>Fish Counts</v>
      </c>
      <c r="K110" s="37">
        <v>259</v>
      </c>
      <c r="L110" s="9" t="s">
        <v>78</v>
      </c>
      <c r="M110" s="18">
        <v>2</v>
      </c>
      <c r="N110" s="18" t="s">
        <v>78</v>
      </c>
      <c r="O110" s="18" t="s">
        <v>78</v>
      </c>
      <c r="P110" s="18" t="s">
        <v>78</v>
      </c>
      <c r="Q110" s="18">
        <v>13</v>
      </c>
      <c r="R110" s="53">
        <v>0</v>
      </c>
      <c r="S110" s="18" t="s">
        <v>78</v>
      </c>
      <c r="T110" s="18">
        <v>0</v>
      </c>
      <c r="U110" s="18" t="s">
        <v>78</v>
      </c>
      <c r="V110" s="78" t="s">
        <v>78</v>
      </c>
      <c r="W110" s="18">
        <v>3130</v>
      </c>
      <c r="X110" s="15">
        <v>2014</v>
      </c>
      <c r="Y110" s="16">
        <f>IF(X110&lt;&gt;"",VLOOKUP(X110,ProgramIterations!D:E,2,FALSE),"NULL")</f>
        <v>4</v>
      </c>
      <c r="Z110" s="15"/>
      <c r="AA110" s="16" t="str">
        <f>IF(Z110&lt;&gt;"",VLOOKUP(Z110,ProgramIterations!D:E,2,FALSE),"NULL")</f>
        <v>NULL</v>
      </c>
      <c r="AB110" s="74" t="s">
        <v>78</v>
      </c>
      <c r="AC110" s="74">
        <v>50</v>
      </c>
      <c r="AD110" s="36">
        <v>1</v>
      </c>
      <c r="AE110" s="9">
        <v>1</v>
      </c>
      <c r="AF110" s="9">
        <v>1</v>
      </c>
      <c r="AG110" s="49">
        <v>1</v>
      </c>
      <c r="AH110" s="17">
        <v>0</v>
      </c>
      <c r="AI110" s="17">
        <f t="shared" si="10"/>
        <v>1</v>
      </c>
      <c r="AJ110" s="18">
        <v>0</v>
      </c>
      <c r="AK110" s="17">
        <f t="shared" si="8"/>
        <v>1</v>
      </c>
      <c r="AL110" s="17">
        <f t="shared" si="9"/>
        <v>1</v>
      </c>
      <c r="AM110" s="18">
        <v>0</v>
      </c>
      <c r="AN110" s="18">
        <v>0</v>
      </c>
      <c r="AO110" s="37">
        <v>1</v>
      </c>
      <c r="AP110" s="49"/>
      <c r="AQ110" s="49">
        <v>0</v>
      </c>
      <c r="AR110" s="49">
        <v>0</v>
      </c>
      <c r="AS110" s="23"/>
      <c r="AT110" s="24" t="str">
        <f>IF(AS110="","",VLOOKUP(AS110,ProgramIterations!$D:$E,2,FALSE))</f>
        <v/>
      </c>
      <c r="AU110" s="23"/>
      <c r="AV110" s="24" t="str">
        <f>IF(AU110="","",VLOOKUP(AU110,ProgramIterations!$D:$E,2,FALSE))</f>
        <v/>
      </c>
      <c r="AW110" s="23"/>
      <c r="AX110" s="24" t="str">
        <f>IF(AW110="","",VLOOKUP(AW110,ProgramIterations!$D:$E,2,FALSE))</f>
        <v/>
      </c>
      <c r="AY110" s="23"/>
      <c r="AZ110" s="24" t="str">
        <f>IF(AY110="","",VLOOKUP(AY110,ProgramIterations!$D:$E,2,FALSE))</f>
        <v/>
      </c>
      <c r="BA110" s="23"/>
      <c r="BB110" s="24" t="str">
        <f>IF(BA110="","",VLOOKUP(BA110,ProgramIterations!$D:$E,2,FALSE))</f>
        <v/>
      </c>
      <c r="BC110" s="23"/>
      <c r="BD110" s="24" t="str">
        <f>IF(BC110="","",VLOOKUP(BC110,ProgramIterations!$D:$E,2,FALSE))</f>
        <v/>
      </c>
      <c r="BE110" s="23"/>
      <c r="BF110" s="24" t="str">
        <f>IF(BE110="","",VLOOKUP(BE110,ProgramIterations!$D:$E,2,FALSE))</f>
        <v/>
      </c>
      <c r="BG110" s="23"/>
      <c r="BH110" s="24" t="str">
        <f>IF(BG110="","",VLOOKUP(BG110,ProgramIterations!$D:$E,2,FALSE))</f>
        <v/>
      </c>
      <c r="BI110" s="23"/>
      <c r="BJ110" s="24" t="str">
        <f>IF(BI110="","",VLOOKUP(BI110,ProgramIterations!$D:$E,2,FALSE))</f>
        <v/>
      </c>
      <c r="BK110" s="23"/>
      <c r="BL110" s="24" t="str">
        <f>IF(BK110="","",VLOOKUP(BK110,ProgramIterations!$D:$E,2,FALSE))</f>
        <v/>
      </c>
      <c r="BM110" s="23">
        <v>2014</v>
      </c>
      <c r="BN110" s="24">
        <f>IF(BM110="","",VLOOKUP(BM110,ProgramIterations!$D:$E,2,FALSE))</f>
        <v>4</v>
      </c>
      <c r="BO110" s="23"/>
      <c r="BP110" s="24" t="str">
        <f>IF(BO110="","",VLOOKUP(BO110,ProgramIterations!$D:$E,2,FALSE))</f>
        <v/>
      </c>
      <c r="BQ110" s="23"/>
      <c r="BR110" s="24" t="str">
        <f>IF(BQ110="","",VLOOKUP(BQ110,ProgramIterations!$D:$E,2,FALSE))</f>
        <v/>
      </c>
      <c r="BS110" s="23"/>
      <c r="BT110" s="24" t="str">
        <f>IF(BS110="","",VLOOKUP(BS110,ProgramIterations!$D:$E,2,FALSE))</f>
        <v/>
      </c>
      <c r="BU110" s="23">
        <v>2014</v>
      </c>
      <c r="BV110" s="24">
        <f>IF(BU110="","",VLOOKUP(BU110,ProgramIterations!$D:$E,2,FALSE))</f>
        <v>4</v>
      </c>
      <c r="BW110" s="23"/>
      <c r="BX110" s="24" t="str">
        <f>IF(BW110="","",VLOOKUP(BW110,ProgramIterations!$D:$E,2,FALSE))</f>
        <v/>
      </c>
      <c r="BY110" s="23"/>
      <c r="BZ110" s="24" t="str">
        <f>IF(BY110="","",VLOOKUP(BY110,ProgramIterations!$D:$E,2,FALSE))</f>
        <v/>
      </c>
      <c r="CA110" s="23"/>
      <c r="CB110" s="24" t="str">
        <f>IF(CA110="","",VLOOKUP(CA110,ProgramIterations!$D:$E,2,FALSE))</f>
        <v/>
      </c>
      <c r="CC110" s="23"/>
      <c r="CD110" s="24" t="str">
        <f>IF(CC110="","",VLOOKUP(CC110,ProgramIterations!$D:$E,2,FALSE))</f>
        <v/>
      </c>
      <c r="CE110" s="23"/>
      <c r="CF110" s="24" t="str">
        <f>IF(CE110="","",VLOOKUP(CE110,ProgramIterations!$D:$E,2,FALSE))</f>
        <v/>
      </c>
      <c r="CG110" s="23"/>
      <c r="CH110" s="24" t="str">
        <f>IF(CG110="","",VLOOKUP(CG110,ProgramIterations!$D:$E,2,FALSE))</f>
        <v/>
      </c>
      <c r="CI110" s="23"/>
      <c r="CJ110" s="24" t="str">
        <f>IF(CI110="","",VLOOKUP(CI110,ProgramIterations!$D:$E,2,FALSE))</f>
        <v/>
      </c>
      <c r="CK110" s="23"/>
      <c r="CL110" s="24" t="str">
        <f>IF(CK110="","",VLOOKUP(CK110,ProgramIterations!$D:$E,2,FALSE))</f>
        <v/>
      </c>
      <c r="CM110" s="23"/>
      <c r="CN110" s="24" t="str">
        <f>IF(CM110="","",VLOOKUP(CM110,ProgramIterations!$D:$E,2,FALSE))</f>
        <v/>
      </c>
      <c r="CO110" s="23">
        <v>2014</v>
      </c>
      <c r="CP110" s="24">
        <f>IF(CO110="","",VLOOKUP(CO110,ProgramIterations!$D:$E,2,FALSE))</f>
        <v>4</v>
      </c>
      <c r="CQ110" s="23"/>
      <c r="CR110" s="24" t="str">
        <f>IF(CQ110="","",VLOOKUP(CQ110,ProgramIterations!$D:$E,2,FALSE))</f>
        <v/>
      </c>
      <c r="CS110" s="23">
        <v>2014</v>
      </c>
      <c r="CT110" s="24">
        <f>IF(CS110="","",VLOOKUP(CS110,ProgramIterations!$D:$E,2,FALSE))</f>
        <v>4</v>
      </c>
      <c r="CU110" s="23"/>
      <c r="CV110" s="24" t="str">
        <f>IF(CU110="","",VLOOKUP(CU110,ProgramIterations!$D:$E,2,FALSE))</f>
        <v/>
      </c>
      <c r="CW110" s="23"/>
      <c r="CX110" s="24" t="str">
        <f>IF(CW110="","",VLOOKUP(CW110,ProgramIterations!$D:$E,2,FALSE))</f>
        <v/>
      </c>
      <c r="CY110" s="23"/>
      <c r="CZ110" s="24" t="str">
        <f>IF(CY110="","",VLOOKUP(CY110,ProgramIterations!$D:$E,2,FALSE))</f>
        <v/>
      </c>
      <c r="DA110" s="23"/>
      <c r="DB110" s="24" t="str">
        <f>IF(DA110="","",VLOOKUP(DA110,ProgramIterations!$D:$E,2,FALSE))</f>
        <v/>
      </c>
      <c r="DC110" s="23"/>
      <c r="DD110" s="25" t="str">
        <f>IF(DC110="","",VLOOKUP(DC110,ProgramIterations!$D:$E,2,FALSE))</f>
        <v/>
      </c>
      <c r="DE110" s="64" t="str">
        <f>CONCATENATE("ALTER TABLE dbo.",LEFT(C110,FIND(".",C110)-1)," ADD ",RIGHT(C110,LEN(C110)-FIND(".",C110))," ",VLOOKUP(M110,DataTypes!$A$2:$F$12,6),IF(VLOOKUP(M110,DataTypes!$A$2:$F$12,3)=1,CONCATENATE("(",N110,",",O110,")"),"")," NULL")</f>
        <v>ALTER TABLE dbo.ChampMetricChannelUnitSummary ADD CountOfLamprey int NULL</v>
      </c>
      <c r="DF110" s="56" t="e">
        <f>IF(A110 = "","",#REF! &amp; " SELECT MetricCalcTypeID = "&amp;A110&amp;", EngineID = "&amp;B110&amp;", Name='"&amp;C110&amp;"', DisplayGroupID = "&amp;D110&amp;", DisplayName='"&amp;E110&amp;"', DisplayNameShort = '"&amp;F110&amp;"', PropertyName = '"&amp;G110&amp;"', MethodID = "&amp;IF(H110="","NULL",H110)&amp; ", CalcGroupId = "&amp;IF(I110="","NULL",I110)&amp;", CalcGroupListItemID = " &amp;IF(K110="","NULL",K110)&amp;", Description = "&amp;IF(L110&lt;&gt;"NULL","'"&amp;SUBSTITUTE(L110,"'","''")&amp;"'","NULL")&amp;", DataTypeID = "&amp;M110&amp;",Precision = "&amp;N110&amp;", Scale = "&amp;O110&amp;", Length="&amp;P110&amp;", UOMID = "&amp;Q110&amp;", GlossaryTermID = "&amp;V110&amp;", DisplayOrderID = "&amp;W110&amp;", DomainValueListID = "&amp;AB110&amp;", WidthPixels = "&amp;AC110&amp;", IsDisplayable = "&amp;AD110&amp;", ShowGraphForWatershed= "&amp;AE110&amp;",ShowGraphForProgram="&amp;AF110&amp;",ShowGraphForVisit="&amp;AG110&amp;",IsPrivateInformation="&amp;AM110&amp;", IsCalculated="&amp;AN110&amp;",IsInternal="&amp;AO110&amp;", ExpectedValueMin = "&amp;IF(R110&lt;&gt;"",R110,"NULL")&amp;",  ExpectedValueMax = "&amp;IF(S110&lt;&gt;"",S110,"NULL")&amp;",  AcceptedValueMin = "&amp;IF(T110&lt;&gt;"",T110,"NULL")&amp;",   AcceptedValueMax  = "&amp;IF(U110&lt;&gt;"",U110,"NULL")&amp;", GraphAllowX="&amp;AH110&amp;", GraphAllowY="&amp;AI110&amp;", GraphAllowZ="&amp;AJ110&amp;", MapAllowSize="&amp;AK110&amp;", MapAllowColor = "&amp;AL110&amp;", RbtXpath = "&amp;IF(AP110&lt;&gt;"", "'"&amp;AP110&amp;"'", "NULL")&amp;", RbtIsRequired = "&amp;IF(AP110&lt;&gt;"", AQ110, "NULL")&amp;", MRMetric = "&amp;AR110&amp;
", Protocol1_ID = "&amp;IF(AS110="","NULL",#REF!)&amp;", Protocol1_IterationIDStart = "&amp;IF(AS110="","NULL",AT110)&amp;", Protocol1_IterationIDEnd = "&amp;IF(AU110="","NULL",AV110)&amp;
", Protocol2_ID = "&amp;IF(AW110="","NULL",#REF!)&amp;", Protocol2_IterationIDStart = "&amp;IF(AW110="","NULL",AX110)&amp;", Protocol2_IterationIDEnd = "&amp;IF(AY110="","NULL",AZ110)&amp;
", Protocol3_ID = "&amp;IF(BA110="","NULL",#REF!)&amp;", Protocol3_IterationIDStart = "&amp;IF(BA110="","NULL",BB110)&amp;", Protocol3_IterationIDEnd = "&amp;IF(BC110="","NULL",BD110)&amp;
", Protocol4_ID = "&amp;IF(BE110="","NULL",#REF!)&amp;", Protocol4_IterationIDStart = "&amp;IF(BE110="","NULL",BF110)&amp;", Protocol4_IterationIDEnd = "&amp;IF(BG110="","NULL",BH110)&amp;
", Protocol5_ID = "&amp;IF(BI110="","NULL",#REF!)&amp;", Protocol5_IterationIDStart = "&amp;IF(BI110="","NULL",BJ110)&amp;", Protocol5_IterationIDEnd = "&amp;IF(BK110="","NULL",BL110)&amp;
", Protocol6_ID = "&amp;IF(BM110="","NULL",#REF!)&amp;", Protocol6_IterationIDStart = "&amp;IF(BM110="","NULL",BN110)&amp;", Protocol6_IterationIDEnd = "&amp;IF(BO110="","NULL",BP110)&amp;
", Protocol7_ID = "&amp;IF(BQ110="","NULL",#REF!)&amp;", Protocol7_IterationIDStart = "&amp;IF(BQ110="","NULL",BR110)&amp;", Protocol7_IterationIDEnd = "&amp;IF(BS110="","NULL",BT110)&amp;
", Protocol8_ID = "&amp;IF(BU110="","NULL",#REF!)&amp;", Protocol8_IterationIDStart = "&amp;IF(BU110="","NULL",BV110)&amp;", Protocol8_IterationIDEnd = "&amp;IF(BW110="","NULL",BX110)&amp;
", Protocol9_ID = "&amp;IF(BY110="","NULL",#REF!)&amp;", Protocol9_IterationIDStart = "&amp;IF(BY110="","NULL",BZ110)&amp;", Protocol9_IterationIDEnd = "&amp;IF(CA110="","NULL",CB110)&amp;
", Protocol10_ID = "&amp;IF(CC110="","NULL",#REF!)&amp;", Protocol10_IterationIDStart = "&amp;IF(CC110="","NULL",CD110)&amp;", Protocol10_IterationIDEnd = "&amp;IF(CE110="","NULL",CF110)&amp;
", Protocol11_ID = "&amp;IF(CG110="","NULL",#REF!)&amp;", Protocol11_IterationIDStart = "&amp;IF(CG110="","NULL",CH110)&amp;", Protocol11_IterationIDEnd = "&amp;IF(CI110="","NULL",CJ110)&amp;
", Protocol12_ID = "&amp;IF(CK110="","NULL",#REF!)&amp;", Protocol12_IterationIDStart = "&amp;IF(CK110="","NULL",CL110)&amp;", Protocol12_IterationIDEnd = "&amp;IF(CM110="","NULL",CN110)&amp;
", Protocol13_ID = "&amp;IF(CO110="","NULL",#REF!)&amp;", Protocol13_IterationIDStart = "&amp;IF(CO110="","NULL",CP110)&amp;", Protocol13_IterationIDEnd = "&amp;IF(CQ110="","NULL",CR110)&amp;
", Protocol14_ID = "&amp;IF(CS110="","NULL",#REF!)&amp;", Protocol14_IterationIDStart = "&amp;IF(CS110="","NULL",CT110)&amp;", Protocol14_IterationIDEnd = "&amp;IF(CU110="","NULL",CV110)&amp;
", Protocol15_ID = "&amp;IF(CW110="","NULL",#REF!)&amp;", Protocol15_IterationIDStart = "&amp;IF(CW110="","NULL",CX110)&amp;", Protocol15_IterationIDEnd = "&amp;IF(CY110="","NULL",CZ110)&amp;
", Protocol16_ID = "&amp;IF(DA110="","NULL",#REF!)&amp;", Protocol16_IterationIDStart = "&amp;IF(DA110="","NULL",DB110)&amp;", Protocol16_IterationIDEnd = "&amp;IF(DC110="","NULL",DD110))</f>
        <v>#REF!</v>
      </c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  <c r="DS110" s="74"/>
      <c r="DT110" s="74"/>
      <c r="DU110" s="74"/>
      <c r="DV110" s="74"/>
      <c r="DW110" s="74"/>
      <c r="DX110" s="74"/>
      <c r="DY110" s="74"/>
      <c r="DZ110" s="74"/>
      <c r="EA110" s="74"/>
      <c r="EB110" s="74"/>
      <c r="EC110" s="74"/>
      <c r="ED110" s="74"/>
      <c r="EE110" s="74"/>
      <c r="EF110" s="74"/>
      <c r="EG110" s="74"/>
      <c r="EH110" s="74"/>
      <c r="EI110" s="74"/>
      <c r="EJ110" s="74"/>
      <c r="EK110" s="74"/>
      <c r="EL110" s="74"/>
      <c r="EM110" s="74"/>
      <c r="EN110" s="74"/>
      <c r="EO110" s="74"/>
      <c r="EP110" s="74"/>
      <c r="EQ110" s="74"/>
      <c r="ER110" s="74"/>
      <c r="ES110" s="74"/>
      <c r="ET110" s="74"/>
      <c r="EU110" s="74"/>
      <c r="EV110" s="74"/>
      <c r="EW110" s="74"/>
      <c r="EX110" s="74"/>
      <c r="EY110" s="74"/>
      <c r="EZ110" s="74"/>
    </row>
    <row r="111" spans="1:156" x14ac:dyDescent="0.4">
      <c r="A111" s="18">
        <v>606</v>
      </c>
      <c r="B111" s="18">
        <v>2</v>
      </c>
      <c r="C111" s="57" t="str">
        <f>"MetricStructureType." &amp; G111</f>
        <v>MetricStructureType.CountOfLamprey</v>
      </c>
      <c r="D111" s="18">
        <v>7</v>
      </c>
      <c r="E111" s="74" t="s">
        <v>1303</v>
      </c>
      <c r="F111" s="74" t="s">
        <v>1292</v>
      </c>
      <c r="G111" s="9" t="s">
        <v>1292</v>
      </c>
      <c r="I111" s="44">
        <v>1</v>
      </c>
      <c r="J111" s="47" t="str">
        <f>IF(I111="","",VLOOKUP(I111,MetricCalcGroups!A:D,3, FALSE))</f>
        <v>Fish Counts</v>
      </c>
      <c r="K111" s="37">
        <v>259</v>
      </c>
      <c r="L111" s="9" t="s">
        <v>78</v>
      </c>
      <c r="M111" s="18">
        <v>2</v>
      </c>
      <c r="N111" s="53" t="s">
        <v>78</v>
      </c>
      <c r="O111" s="18" t="s">
        <v>78</v>
      </c>
      <c r="P111" s="18" t="s">
        <v>78</v>
      </c>
      <c r="Q111" s="18">
        <v>13</v>
      </c>
      <c r="R111" s="53">
        <v>0</v>
      </c>
      <c r="S111" s="38" t="s">
        <v>78</v>
      </c>
      <c r="T111" s="18">
        <v>0</v>
      </c>
      <c r="U111" s="18" t="s">
        <v>78</v>
      </c>
      <c r="V111" s="78" t="s">
        <v>78</v>
      </c>
      <c r="W111" s="18">
        <v>110</v>
      </c>
      <c r="X111" s="15">
        <v>2014</v>
      </c>
      <c r="Y111" s="16">
        <f>IF(X111&lt;&gt;"",VLOOKUP(X111,ProgramIterations!D:E,2,FALSE),"NULL")</f>
        <v>4</v>
      </c>
      <c r="Z111" s="15"/>
      <c r="AA111" s="16" t="str">
        <f>IF(Z111&lt;&gt;"",VLOOKUP(Z111,ProgramIterations!D:E,2,FALSE),"NULL")</f>
        <v>NULL</v>
      </c>
      <c r="AB111" s="74" t="s">
        <v>78</v>
      </c>
      <c r="AC111" s="74">
        <v>50</v>
      </c>
      <c r="AD111" s="36">
        <v>1</v>
      </c>
      <c r="AE111" s="9">
        <v>1</v>
      </c>
      <c r="AF111" s="9">
        <v>1</v>
      </c>
      <c r="AG111" s="49">
        <v>1</v>
      </c>
      <c r="AH111" s="17">
        <v>0</v>
      </c>
      <c r="AI111" s="17">
        <f t="shared" si="10"/>
        <v>1</v>
      </c>
      <c r="AJ111" s="18">
        <v>0</v>
      </c>
      <c r="AK111" s="17">
        <f t="shared" si="8"/>
        <v>1</v>
      </c>
      <c r="AL111" s="17">
        <f t="shared" si="9"/>
        <v>1</v>
      </c>
      <c r="AM111" s="18">
        <v>0</v>
      </c>
      <c r="AN111" s="18">
        <v>0</v>
      </c>
      <c r="AO111" s="37">
        <v>1</v>
      </c>
      <c r="AP111" s="49"/>
      <c r="AQ111" s="49">
        <v>0</v>
      </c>
      <c r="AR111" s="49">
        <v>0</v>
      </c>
      <c r="AS111" s="23"/>
      <c r="AT111" s="24" t="str">
        <f>IF(AS111="","",VLOOKUP(AS111,ProgramIterations!$D:$E,2,FALSE))</f>
        <v/>
      </c>
      <c r="AU111" s="23"/>
      <c r="AV111" s="24" t="str">
        <f>IF(AU111="","",VLOOKUP(AU111,ProgramIterations!$D:$E,2,FALSE))</f>
        <v/>
      </c>
      <c r="AW111" s="23"/>
      <c r="AX111" s="24" t="str">
        <f>IF(AW111="","",VLOOKUP(AW111,ProgramIterations!$D:$E,2,FALSE))</f>
        <v/>
      </c>
      <c r="AY111" s="23"/>
      <c r="AZ111" s="24" t="str">
        <f>IF(AY111="","",VLOOKUP(AY111,ProgramIterations!$D:$E,2,FALSE))</f>
        <v/>
      </c>
      <c r="BA111" s="23"/>
      <c r="BB111" s="24" t="str">
        <f>IF(BA111="","",VLOOKUP(BA111,ProgramIterations!$D:$E,2,FALSE))</f>
        <v/>
      </c>
      <c r="BC111" s="23"/>
      <c r="BD111" s="24" t="str">
        <f>IF(BC111="","",VLOOKUP(BC111,ProgramIterations!$D:$E,2,FALSE))</f>
        <v/>
      </c>
      <c r="BE111" s="23">
        <v>2014</v>
      </c>
      <c r="BF111" s="24">
        <f>IF(BE111="","",VLOOKUP(BE111,ProgramIterations!$D:$E,2,FALSE))</f>
        <v>4</v>
      </c>
      <c r="BG111" s="23"/>
      <c r="BH111" s="24" t="str">
        <f>IF(BG111="","",VLOOKUP(BG111,ProgramIterations!$D:$E,2,FALSE))</f>
        <v/>
      </c>
      <c r="BI111" s="23">
        <v>2014</v>
      </c>
      <c r="BJ111" s="24">
        <f>IF(BI111="","",VLOOKUP(BI111,ProgramIterations!$D:$E,2,FALSE))</f>
        <v>4</v>
      </c>
      <c r="BK111" s="23"/>
      <c r="BL111" s="24" t="str">
        <f>IF(BK111="","",VLOOKUP(BK111,ProgramIterations!$D:$E,2,FALSE))</f>
        <v/>
      </c>
      <c r="BM111" s="23">
        <v>2014</v>
      </c>
      <c r="BN111" s="24">
        <f>IF(BM111="","",VLOOKUP(BM111,ProgramIterations!$D:$E,2,FALSE))</f>
        <v>4</v>
      </c>
      <c r="BO111" s="23"/>
      <c r="BP111" s="24" t="str">
        <f>IF(BO111="","",VLOOKUP(BO111,ProgramIterations!$D:$E,2,FALSE))</f>
        <v/>
      </c>
      <c r="BQ111" s="23"/>
      <c r="BR111" s="24" t="str">
        <f>IF(BQ111="","",VLOOKUP(BQ111,ProgramIterations!$D:$E,2,FALSE))</f>
        <v/>
      </c>
      <c r="BS111" s="23"/>
      <c r="BT111" s="24" t="str">
        <f>IF(BS111="","",VLOOKUP(BS111,ProgramIterations!$D:$E,2,FALSE))</f>
        <v/>
      </c>
      <c r="BU111" s="23">
        <v>2014</v>
      </c>
      <c r="BV111" s="24">
        <f>IF(BU111="","",VLOOKUP(BU111,ProgramIterations!$D:$E,2,FALSE))</f>
        <v>4</v>
      </c>
      <c r="BW111" s="23"/>
      <c r="BX111" s="24" t="str">
        <f>IF(BW111="","",VLOOKUP(BW111,ProgramIterations!$D:$E,2,FALSE))</f>
        <v/>
      </c>
      <c r="BY111" s="23"/>
      <c r="BZ111" s="24" t="str">
        <f>IF(BY111="","",VLOOKUP(BY111,ProgramIterations!$D:$E,2,FALSE))</f>
        <v/>
      </c>
      <c r="CA111" s="23"/>
      <c r="CB111" s="24" t="str">
        <f>IF(CA111="","",VLOOKUP(CA111,ProgramIterations!$D:$E,2,FALSE))</f>
        <v/>
      </c>
      <c r="CC111" s="23">
        <v>2014</v>
      </c>
      <c r="CD111" s="24">
        <f>IF(CC111="","",VLOOKUP(CC111,ProgramIterations!$D:$E,2,FALSE))</f>
        <v>4</v>
      </c>
      <c r="CE111" s="23"/>
      <c r="CF111" s="24" t="str">
        <f>IF(CE111="","",VLOOKUP(CE111,ProgramIterations!$D:$E,2,FALSE))</f>
        <v/>
      </c>
      <c r="CG111" s="23">
        <v>2014</v>
      </c>
      <c r="CH111" s="24">
        <f>IF(CG111="","",VLOOKUP(CG111,ProgramIterations!$D:$E,2,FALSE))</f>
        <v>4</v>
      </c>
      <c r="CI111" s="23"/>
      <c r="CJ111" s="24" t="str">
        <f>IF(CI111="","",VLOOKUP(CI111,ProgramIterations!$D:$E,2,FALSE))</f>
        <v/>
      </c>
      <c r="CK111" s="23"/>
      <c r="CL111" s="24" t="str">
        <f>IF(CK111="","",VLOOKUP(CK111,ProgramIterations!$D:$E,2,FALSE))</f>
        <v/>
      </c>
      <c r="CM111" s="23"/>
      <c r="CN111" s="24" t="str">
        <f>IF(CM111="","",VLOOKUP(CM111,ProgramIterations!$D:$E,2,FALSE))</f>
        <v/>
      </c>
      <c r="CO111" s="23">
        <v>2014</v>
      </c>
      <c r="CP111" s="24">
        <f>IF(CO111="","",VLOOKUP(CO111,ProgramIterations!$D:$E,2,FALSE))</f>
        <v>4</v>
      </c>
      <c r="CQ111" s="23"/>
      <c r="CR111" s="24" t="str">
        <f>IF(CQ111="","",VLOOKUP(CQ111,ProgramIterations!$D:$E,2,FALSE))</f>
        <v/>
      </c>
      <c r="CS111" s="23">
        <v>2014</v>
      </c>
      <c r="CT111" s="24">
        <f>IF(CS111="","",VLOOKUP(CS111,ProgramIterations!$D:$E,2,FALSE))</f>
        <v>4</v>
      </c>
      <c r="CU111" s="23"/>
      <c r="CV111" s="24" t="str">
        <f>IF(CU111="","",VLOOKUP(CU111,ProgramIterations!$D:$E,2,FALSE))</f>
        <v/>
      </c>
      <c r="CW111" s="23"/>
      <c r="CX111" s="24" t="str">
        <f>IF(CW111="","",VLOOKUP(CW111,ProgramIterations!$D:$E,2,FALSE))</f>
        <v/>
      </c>
      <c r="CY111" s="23"/>
      <c r="CZ111" s="24" t="str">
        <f>IF(CY111="","",VLOOKUP(CY111,ProgramIterations!$D:$E,2,FALSE))</f>
        <v/>
      </c>
      <c r="DA111" s="23"/>
      <c r="DB111" s="24" t="str">
        <f>IF(DA111="","",VLOOKUP(DA111,ProgramIterations!$D:$E,2,FALSE))</f>
        <v/>
      </c>
      <c r="DC111" s="23"/>
      <c r="DD111" s="25" t="str">
        <f>IF(DC111="","",VLOOKUP(DC111,ProgramIterations!$D:$E,2,FALSE))</f>
        <v/>
      </c>
      <c r="DE111" s="64" t="str">
        <f>CONCATENATE("ALTER TABLE dbo.",LEFT(C111,FIND(".",C111)-1)," ADD ",RIGHT(C111,LEN(C111)-FIND(".",C111))," ",VLOOKUP(M111,DataTypes!$A$2:$F$12,6),IF(VLOOKUP(M111,DataTypes!$A$2:$F$12,3)=1,CONCATENATE("(",N111,",",O111,")"),"")," NULL")</f>
        <v>ALTER TABLE dbo.MetricStructureType ADD CountOfLamprey int NULL</v>
      </c>
      <c r="DF111" s="56" t="e">
        <f>IF(A111 = "","",#REF! &amp; " SELECT MetricCalcTypeID = "&amp;A111&amp;", EngineID = "&amp;B111&amp;", Name='"&amp;C111&amp;"', DisplayGroupID = "&amp;D111&amp;", DisplayName='"&amp;E111&amp;"', DisplayNameShort = '"&amp;F111&amp;"', PropertyName = '"&amp;G111&amp;"', MethodID = "&amp;IF(H111="","NULL",H111)&amp; ", CalcGroupId = "&amp;IF(I111="","NULL",I111)&amp;", CalcGroupListItemID = " &amp;IF(K111="","NULL",K111)&amp;", Description = "&amp;IF(L111&lt;&gt;"NULL","'"&amp;SUBSTITUTE(L111,"'","''")&amp;"'","NULL")&amp;", DataTypeID = "&amp;M111&amp;",Precision = "&amp;N111&amp;", Scale = "&amp;O111&amp;", Length="&amp;P111&amp;", UOMID = "&amp;Q111&amp;", GlossaryTermID = "&amp;V111&amp;", DisplayOrderID = "&amp;W111&amp;", DomainValueListID = "&amp;AB111&amp;", WidthPixels = "&amp;AC111&amp;", IsDisplayable = "&amp;AD111&amp;", ShowGraphForWatershed= "&amp;AE111&amp;",ShowGraphForProgram="&amp;AF111&amp;",ShowGraphForVisit="&amp;AG111&amp;",IsPrivateInformation="&amp;AM111&amp;", IsCalculated="&amp;AN111&amp;",IsInternal="&amp;AO111&amp;", ExpectedValueMin = "&amp;IF(R111&lt;&gt;"",R111,"NULL")&amp;",  ExpectedValueMax = "&amp;IF(S111&lt;&gt;"",S111,"NULL")&amp;",  AcceptedValueMin = "&amp;IF(T111&lt;&gt;"",T111,"NULL")&amp;",   AcceptedValueMax  = "&amp;IF(U111&lt;&gt;"",U111,"NULL")&amp;", GraphAllowX="&amp;AH111&amp;", GraphAllowY="&amp;AI111&amp;", GraphAllowZ="&amp;AJ111&amp;", MapAllowSize="&amp;AK111&amp;", MapAllowColor = "&amp;AL111&amp;", RbtXpath = "&amp;IF(AP111&lt;&gt;"", "'"&amp;AP111&amp;"'", "NULL")&amp;", RbtIsRequired = "&amp;IF(AP111&lt;&gt;"", AQ111, "NULL")&amp;", MRMetric = "&amp;AR111&amp;
", Protocol1_ID = "&amp;IF(AS111="","NULL",#REF!)&amp;", Protocol1_IterationIDStart = "&amp;IF(AS111="","NULL",AT111)&amp;", Protocol1_IterationIDEnd = "&amp;IF(AU111="","NULL",AV111)&amp;
", Protocol2_ID = "&amp;IF(AW111="","NULL",#REF!)&amp;", Protocol2_IterationIDStart = "&amp;IF(AW111="","NULL",AX111)&amp;", Protocol2_IterationIDEnd = "&amp;IF(AY111="","NULL",AZ111)&amp;
", Protocol3_ID = "&amp;IF(BA111="","NULL",#REF!)&amp;", Protocol3_IterationIDStart = "&amp;IF(BA111="","NULL",BB111)&amp;", Protocol3_IterationIDEnd = "&amp;IF(BC111="","NULL",BD111)&amp;
", Protocol4_ID = "&amp;IF(BE111="","NULL",#REF!)&amp;", Protocol4_IterationIDStart = "&amp;IF(BE111="","NULL",BF111)&amp;", Protocol4_IterationIDEnd = "&amp;IF(BG111="","NULL",BH111)&amp;
", Protocol5_ID = "&amp;IF(BI111="","NULL",#REF!)&amp;", Protocol5_IterationIDStart = "&amp;IF(BI111="","NULL",BJ111)&amp;", Protocol5_IterationIDEnd = "&amp;IF(BK111="","NULL",BL111)&amp;
", Protocol6_ID = "&amp;IF(BM111="","NULL",#REF!)&amp;", Protocol6_IterationIDStart = "&amp;IF(BM111="","NULL",BN111)&amp;", Protocol6_IterationIDEnd = "&amp;IF(BO111="","NULL",BP111)&amp;
", Protocol7_ID = "&amp;IF(BQ111="","NULL",#REF!)&amp;", Protocol7_IterationIDStart = "&amp;IF(BQ111="","NULL",BR111)&amp;", Protocol7_IterationIDEnd = "&amp;IF(BS111="","NULL",BT111)&amp;
", Protocol8_ID = "&amp;IF(BU111="","NULL",#REF!)&amp;", Protocol8_IterationIDStart = "&amp;IF(BU111="","NULL",BV111)&amp;", Protocol8_IterationIDEnd = "&amp;IF(BW111="","NULL",BX111)&amp;
", Protocol9_ID = "&amp;IF(BY111="","NULL",#REF!)&amp;", Protocol9_IterationIDStart = "&amp;IF(BY111="","NULL",BZ111)&amp;", Protocol9_IterationIDEnd = "&amp;IF(CA111="","NULL",CB111)&amp;
", Protocol10_ID = "&amp;IF(CC111="","NULL",#REF!)&amp;", Protocol10_IterationIDStart = "&amp;IF(CC111="","NULL",CD111)&amp;", Protocol10_IterationIDEnd = "&amp;IF(CE111="","NULL",CF111)&amp;
", Protocol11_ID = "&amp;IF(CG111="","NULL",#REF!)&amp;", Protocol11_IterationIDStart = "&amp;IF(CG111="","NULL",CH111)&amp;", Protocol11_IterationIDEnd = "&amp;IF(CI111="","NULL",CJ111)&amp;
", Protocol12_ID = "&amp;IF(CK111="","NULL",#REF!)&amp;", Protocol12_IterationIDStart = "&amp;IF(CK111="","NULL",CL111)&amp;", Protocol12_IterationIDEnd = "&amp;IF(CM111="","NULL",CN111)&amp;
", Protocol13_ID = "&amp;IF(CO111="","NULL",#REF!)&amp;", Protocol13_IterationIDStart = "&amp;IF(CO111="","NULL",CP111)&amp;", Protocol13_IterationIDEnd = "&amp;IF(CQ111="","NULL",CR111)&amp;
", Protocol14_ID = "&amp;IF(CS111="","NULL",#REF!)&amp;", Protocol14_IterationIDStart = "&amp;IF(CS111="","NULL",CT111)&amp;", Protocol14_IterationIDEnd = "&amp;IF(CU111="","NULL",CV111)&amp;
", Protocol15_ID = "&amp;IF(CW111="","NULL",#REF!)&amp;", Protocol15_IterationIDStart = "&amp;IF(CW111="","NULL",CX111)&amp;", Protocol15_IterationIDEnd = "&amp;IF(CY111="","NULL",CZ111)&amp;
", Protocol16_ID = "&amp;IF(DA111="","NULL",#REF!)&amp;", Protocol16_IterationIDStart = "&amp;IF(DA111="","NULL",DB111)&amp;", Protocol16_IterationIDEnd = "&amp;IF(DC111="","NULL",DD111))</f>
        <v>#REF!</v>
      </c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  <c r="DS111" s="74"/>
      <c r="DT111" s="74"/>
      <c r="DU111" s="74"/>
      <c r="DV111" s="74"/>
      <c r="DW111" s="74"/>
      <c r="DX111" s="74"/>
      <c r="DY111" s="74"/>
      <c r="DZ111" s="74"/>
      <c r="EA111" s="74"/>
      <c r="EB111" s="74"/>
      <c r="EC111" s="74"/>
      <c r="ED111" s="74"/>
      <c r="EE111" s="74"/>
      <c r="EF111" s="74"/>
      <c r="EG111" s="74"/>
      <c r="EH111" s="74"/>
      <c r="EI111" s="74"/>
      <c r="EJ111" s="74"/>
      <c r="EK111" s="74"/>
      <c r="EL111" s="74"/>
      <c r="EM111" s="74"/>
      <c r="EN111" s="74"/>
      <c r="EO111" s="74"/>
      <c r="EP111" s="74"/>
      <c r="EQ111" s="74"/>
      <c r="ER111" s="74"/>
      <c r="ES111" s="74"/>
      <c r="ET111" s="74"/>
      <c r="EU111" s="74"/>
      <c r="EV111" s="74"/>
      <c r="EW111" s="74"/>
      <c r="EX111" s="74"/>
      <c r="EY111" s="74"/>
      <c r="EZ111" s="74"/>
    </row>
    <row r="112" spans="1:156" hidden="1" x14ac:dyDescent="0.4">
      <c r="A112" s="18">
        <v>361</v>
      </c>
      <c r="B112" s="18">
        <v>1</v>
      </c>
      <c r="C112" s="34" t="s">
        <v>432</v>
      </c>
      <c r="D112" s="18">
        <v>1</v>
      </c>
      <c r="E112" s="74" t="s">
        <v>1042</v>
      </c>
      <c r="F112" s="74" t="s">
        <v>1043</v>
      </c>
      <c r="G112" s="9" t="s">
        <v>438</v>
      </c>
      <c r="I112" s="44"/>
      <c r="J112" s="47" t="str">
        <f>IF(I112="","",VLOOKUP(I112,MetricCalcGroups!A:D,3, FALSE))</f>
        <v/>
      </c>
      <c r="L112" s="9" t="s">
        <v>78</v>
      </c>
      <c r="M112" s="18">
        <v>3</v>
      </c>
      <c r="N112" s="18">
        <v>12</v>
      </c>
      <c r="O112" s="18">
        <v>4</v>
      </c>
      <c r="P112" s="18" t="s">
        <v>78</v>
      </c>
      <c r="Q112" s="18">
        <v>19</v>
      </c>
      <c r="R112" s="75">
        <v>0</v>
      </c>
      <c r="S112" s="75">
        <v>1.5</v>
      </c>
      <c r="T112" s="75">
        <v>0</v>
      </c>
      <c r="U112" s="75">
        <v>2</v>
      </c>
      <c r="V112" s="78">
        <v>77</v>
      </c>
      <c r="W112" s="18">
        <v>730</v>
      </c>
      <c r="X112" s="15">
        <v>2011</v>
      </c>
      <c r="Y112" s="16">
        <f>IF(X112&lt;&gt;"",VLOOKUP(X112,ProgramIterations!D:E,2,FALSE),"NULL")</f>
        <v>1</v>
      </c>
      <c r="Z112" s="15"/>
      <c r="AA112" s="16" t="str">
        <f>IF(Z112&lt;&gt;"",VLOOKUP(Z112,ProgramIterations!D:E,2,FALSE),"NULL")</f>
        <v>NULL</v>
      </c>
      <c r="AB112" s="9" t="s">
        <v>78</v>
      </c>
      <c r="AC112" s="9">
        <v>75</v>
      </c>
      <c r="AD112" s="36">
        <v>0</v>
      </c>
      <c r="AE112" s="9">
        <v>1</v>
      </c>
      <c r="AF112" s="9">
        <v>1</v>
      </c>
      <c r="AG112" s="49">
        <v>0</v>
      </c>
      <c r="AH112" s="52">
        <v>0</v>
      </c>
      <c r="AI112" s="52">
        <f t="shared" si="10"/>
        <v>0</v>
      </c>
      <c r="AJ112" s="18">
        <v>0</v>
      </c>
      <c r="AK112" s="17">
        <f t="shared" si="8"/>
        <v>0</v>
      </c>
      <c r="AL112" s="17">
        <f t="shared" si="9"/>
        <v>0</v>
      </c>
      <c r="AM112" s="18">
        <v>0</v>
      </c>
      <c r="AN112" s="18">
        <v>0</v>
      </c>
      <c r="AO112" s="37">
        <v>0</v>
      </c>
      <c r="AP112" s="49"/>
      <c r="AQ112" s="49">
        <v>0</v>
      </c>
      <c r="AR112" s="49">
        <v>0</v>
      </c>
      <c r="AS112" s="23">
        <v>2011</v>
      </c>
      <c r="AT112" s="24">
        <f>IF(AS112="","",VLOOKUP(AS112,ProgramIterations!$D:$E,2,FALSE))</f>
        <v>1</v>
      </c>
      <c r="AU112" s="23"/>
      <c r="AV112" s="24" t="str">
        <f>IF(AU112="","",VLOOKUP(AU112,ProgramIterations!$D:$E,2,FALSE))</f>
        <v/>
      </c>
      <c r="AW112" s="23">
        <v>2012</v>
      </c>
      <c r="AX112" s="24">
        <f>IF(AW112="","",VLOOKUP(AW112,ProgramIterations!$D:$E,2,FALSE))</f>
        <v>2</v>
      </c>
      <c r="AY112" s="23"/>
      <c r="AZ112" s="24" t="str">
        <f>IF(AY112="","",VLOOKUP(AY112,ProgramIterations!$D:$E,2,FALSE))</f>
        <v/>
      </c>
      <c r="BA112" s="23">
        <v>2013</v>
      </c>
      <c r="BB112" s="24">
        <f>IF(BA112="","",VLOOKUP(BA112,ProgramIterations!$D:$E,2,FALSE))</f>
        <v>3</v>
      </c>
      <c r="BC112" s="23"/>
      <c r="BD112" s="24" t="str">
        <f>IF(BC112="","",VLOOKUP(BC112,ProgramIterations!$D:$E,2,FALSE))</f>
        <v/>
      </c>
      <c r="BE112" s="23">
        <v>2014</v>
      </c>
      <c r="BF112" s="24">
        <f>IF(BE112="","",VLOOKUP(BE112,ProgramIterations!$D:$E,2,FALSE))</f>
        <v>4</v>
      </c>
      <c r="BG112" s="23"/>
      <c r="BH112" s="24" t="str">
        <f>IF(BG112="","",VLOOKUP(BG112,ProgramIterations!$D:$E,2,FALSE))</f>
        <v/>
      </c>
      <c r="BI112" s="23">
        <v>2014</v>
      </c>
      <c r="BJ112" s="24">
        <f>IF(BI112="","",VLOOKUP(BI112,ProgramIterations!$D:$E,2,FALSE))</f>
        <v>4</v>
      </c>
      <c r="BK112" s="23"/>
      <c r="BL112" s="24" t="str">
        <f>IF(BK112="","",VLOOKUP(BK112,ProgramIterations!$D:$E,2,FALSE))</f>
        <v/>
      </c>
      <c r="BM112" s="23"/>
      <c r="BN112" s="24" t="str">
        <f>IF(BM112="","",VLOOKUP(BM112,ProgramIterations!$D:$E,2,FALSE))</f>
        <v/>
      </c>
      <c r="BO112" s="23"/>
      <c r="BP112" s="24" t="str">
        <f>IF(BO112="","",VLOOKUP(BO112,ProgramIterations!$D:$E,2,FALSE))</f>
        <v/>
      </c>
      <c r="BQ112" s="23"/>
      <c r="BR112" s="24" t="str">
        <f>IF(BQ112="","",VLOOKUP(BQ112,ProgramIterations!$D:$E,2,FALSE))</f>
        <v/>
      </c>
      <c r="BS112" s="23"/>
      <c r="BT112" s="24" t="str">
        <f>IF(BS112="","",VLOOKUP(BS112,ProgramIterations!$D:$E,2,FALSE))</f>
        <v/>
      </c>
      <c r="BU112" s="23"/>
      <c r="BV112" s="24" t="str">
        <f>IF(BU112="","",VLOOKUP(BU112,ProgramIterations!$D:$E,2,FALSE))</f>
        <v/>
      </c>
      <c r="BW112" s="23"/>
      <c r="BX112" s="24" t="str">
        <f>IF(BW112="","",VLOOKUP(BW112,ProgramIterations!$D:$E,2,FALSE))</f>
        <v/>
      </c>
      <c r="BY112" s="23">
        <v>2014</v>
      </c>
      <c r="BZ112" s="24">
        <f>IF(BY112="","",VLOOKUP(BY112,ProgramIterations!$D:$E,2,FALSE))</f>
        <v>4</v>
      </c>
      <c r="CA112" s="23"/>
      <c r="CB112" s="24" t="str">
        <f>IF(CA112="","",VLOOKUP(CA112,ProgramIterations!$D:$E,2,FALSE))</f>
        <v/>
      </c>
      <c r="CC112" s="23">
        <v>2014</v>
      </c>
      <c r="CD112" s="24">
        <f>IF(CC112="","",VLOOKUP(CC112,ProgramIterations!$D:$E,2,FALSE))</f>
        <v>4</v>
      </c>
      <c r="CE112" s="23"/>
      <c r="CF112" s="24" t="str">
        <f>IF(CE112="","",VLOOKUP(CE112,ProgramIterations!$D:$E,2,FALSE))</f>
        <v/>
      </c>
      <c r="CG112" s="23">
        <v>2014</v>
      </c>
      <c r="CH112" s="24">
        <f>IF(CG112="","",VLOOKUP(CG112,ProgramIterations!$D:$E,2,FALSE))</f>
        <v>4</v>
      </c>
      <c r="CI112" s="23"/>
      <c r="CJ112" s="24" t="str">
        <f>IF(CI112="","",VLOOKUP(CI112,ProgramIterations!$D:$E,2,FALSE))</f>
        <v/>
      </c>
      <c r="CK112" s="23"/>
      <c r="CL112" s="24" t="str">
        <f>IF(CK112="","",VLOOKUP(CK112,ProgramIterations!$D:$E,2,FALSE))</f>
        <v/>
      </c>
      <c r="CM112" s="23"/>
      <c r="CN112" s="24" t="str">
        <f>IF(CM112="","",VLOOKUP(CM112,ProgramIterations!$D:$E,2,FALSE))</f>
        <v/>
      </c>
      <c r="CO112" s="23"/>
      <c r="CP112" s="24" t="str">
        <f>IF(CO112="","",VLOOKUP(CO112,ProgramIterations!$D:$E,2,FALSE))</f>
        <v/>
      </c>
      <c r="CQ112" s="23"/>
      <c r="CR112" s="24" t="str">
        <f>IF(CQ112="","",VLOOKUP(CQ112,ProgramIterations!$D:$E,2,FALSE))</f>
        <v/>
      </c>
      <c r="CS112" s="23"/>
      <c r="CT112" s="24" t="str">
        <f>IF(CS112="","",VLOOKUP(CS112,ProgramIterations!$D:$E,2,FALSE))</f>
        <v/>
      </c>
      <c r="CU112" s="23"/>
      <c r="CV112" s="24" t="str">
        <f>IF(CU112="","",VLOOKUP(CU112,ProgramIterations!$D:$E,2,FALSE))</f>
        <v/>
      </c>
      <c r="CW112" s="23"/>
      <c r="CX112" s="24" t="str">
        <f>IF(CW112="","",VLOOKUP(CW112,ProgramIterations!$D:$E,2,FALSE))</f>
        <v/>
      </c>
      <c r="CY112" s="23"/>
      <c r="CZ112" s="24" t="str">
        <f>IF(CY112="","",VLOOKUP(CY112,ProgramIterations!$D:$E,2,FALSE))</f>
        <v/>
      </c>
      <c r="DA112" s="23"/>
      <c r="DB112" s="24" t="str">
        <f>IF(DA112="","",VLOOKUP(DA112,ProgramIterations!$D:$E,2,FALSE))</f>
        <v/>
      </c>
      <c r="DC112" s="23"/>
      <c r="DD112" s="25" t="str">
        <f>IF(DC112="","",VLOOKUP(DC112,ProgramIterations!$D:$E,2,FALSE))</f>
        <v/>
      </c>
      <c r="DE112" s="64" t="str">
        <f>CONCATENATE("ALTER TABLE dbo.",LEFT(C112,FIND(".",C112)-1)," ADD ",RIGHT(C112,LEN(C112)-FIND(".",C112))," ",VLOOKUP(M112,DataTypes!$A$2:$F$12,6),IF(VLOOKUP(M112,DataTypes!$A$2:$F$12,3)=1,CONCATENATE("(",N112,",",O112,")"),"")," NULL")</f>
        <v>ALTER TABLE dbo.ChampMetricVisitInformation ADD CenterlineDepthProfileFilteredCoefficientOfVariation decimal(12,4) NULL</v>
      </c>
      <c r="DF112" s="56" t="e">
        <f>IF(A112 = "","",#REF! &amp; " SELECT MetricCalcTypeID = "&amp;A112&amp;", EngineID = "&amp;B112&amp;", Name='"&amp;C112&amp;"', DisplayGroupID = "&amp;D112&amp;", DisplayName='"&amp;E112&amp;"', DisplayNameShort = '"&amp;F112&amp;"', PropertyName = '"&amp;G112&amp;"', MethodID = "&amp;IF(H112="","NULL",H112)&amp; ", CalcGroupId = "&amp;IF(I112="","NULL",I112)&amp;", CalcGroupListItemID = " &amp;IF(K112="","NULL",K112)&amp;", Description = "&amp;IF(L112&lt;&gt;"NULL","'"&amp;SUBSTITUTE(L112,"'","''")&amp;"'","NULL")&amp;", DataTypeID = "&amp;M112&amp;",Precision = "&amp;N112&amp;", Scale = "&amp;O112&amp;", Length="&amp;P112&amp;", UOMID = "&amp;Q112&amp;", GlossaryTermID = "&amp;V112&amp;", DisplayOrderID = "&amp;W112&amp;", DomainValueListID = "&amp;AB112&amp;", WidthPixels = "&amp;AC112&amp;", IsDisplayable = "&amp;AD112&amp;", ShowGraphForWatershed= "&amp;AE112&amp;",ShowGraphForProgram="&amp;AF112&amp;",ShowGraphForVisit="&amp;AG112&amp;",IsPrivateInformation="&amp;AM112&amp;", IsCalculated="&amp;AN112&amp;",IsInternal="&amp;AO112&amp;", ExpectedValueMin = "&amp;IF(R112&lt;&gt;"",R112,"NULL")&amp;",  ExpectedValueMax = "&amp;IF(S112&lt;&gt;"",S112,"NULL")&amp;",  AcceptedValueMin = "&amp;IF(T112&lt;&gt;"",T112,"NULL")&amp;",   AcceptedValueMax  = "&amp;IF(U112&lt;&gt;"",U112,"NULL")&amp;", GraphAllowX="&amp;AH112&amp;", GraphAllowY="&amp;AI112&amp;", GraphAllowZ="&amp;AJ112&amp;", MapAllowSize="&amp;AK112&amp;", MapAllowColor = "&amp;AL112&amp;", RbtXpath = "&amp;IF(AP112&lt;&gt;"", "'"&amp;AP112&amp;"'", "NULL")&amp;", RbtIsRequired = "&amp;IF(AP112&lt;&gt;"", AQ112, "NULL")&amp;", MRMetric = "&amp;AR112&amp;
", Protocol1_ID = "&amp;IF(AS112="","NULL",#REF!)&amp;", Protocol1_IterationIDStart = "&amp;IF(AS112="","NULL",AT112)&amp;", Protocol1_IterationIDEnd = "&amp;IF(AU112="","NULL",AV112)&amp;
", Protocol2_ID = "&amp;IF(AW112="","NULL",#REF!)&amp;", Protocol2_IterationIDStart = "&amp;IF(AW112="","NULL",AX112)&amp;", Protocol2_IterationIDEnd = "&amp;IF(AY112="","NULL",AZ112)&amp;
", Protocol3_ID = "&amp;IF(BA112="","NULL",#REF!)&amp;", Protocol3_IterationIDStart = "&amp;IF(BA112="","NULL",BB112)&amp;", Protocol3_IterationIDEnd = "&amp;IF(BC112="","NULL",BD112)&amp;
", Protocol4_ID = "&amp;IF(BE112="","NULL",#REF!)&amp;", Protocol4_IterationIDStart = "&amp;IF(BE112="","NULL",BF112)&amp;", Protocol4_IterationIDEnd = "&amp;IF(BG112="","NULL",BH112)&amp;
", Protocol5_ID = "&amp;IF(BI112="","NULL",#REF!)&amp;", Protocol5_IterationIDStart = "&amp;IF(BI112="","NULL",BJ112)&amp;", Protocol5_IterationIDEnd = "&amp;IF(BK112="","NULL",BL112)&amp;
", Protocol6_ID = "&amp;IF(BM112="","NULL",#REF!)&amp;", Protocol6_IterationIDStart = "&amp;IF(BM112="","NULL",BN112)&amp;", Protocol6_IterationIDEnd = "&amp;IF(BO112="","NULL",BP112)&amp;
", Protocol7_ID = "&amp;IF(BQ112="","NULL",#REF!)&amp;", Protocol7_IterationIDStart = "&amp;IF(BQ112="","NULL",BR112)&amp;", Protocol7_IterationIDEnd = "&amp;IF(BS112="","NULL",BT112)&amp;
", Protocol8_ID = "&amp;IF(BU112="","NULL",#REF!)&amp;", Protocol8_IterationIDStart = "&amp;IF(BU112="","NULL",BV112)&amp;", Protocol8_IterationIDEnd = "&amp;IF(BW112="","NULL",BX112)&amp;
", Protocol9_ID = "&amp;IF(BY112="","NULL",#REF!)&amp;", Protocol9_IterationIDStart = "&amp;IF(BY112="","NULL",BZ112)&amp;", Protocol9_IterationIDEnd = "&amp;IF(CA112="","NULL",CB112)&amp;
", Protocol10_ID = "&amp;IF(CC112="","NULL",#REF!)&amp;", Protocol10_IterationIDStart = "&amp;IF(CC112="","NULL",CD112)&amp;", Protocol10_IterationIDEnd = "&amp;IF(CE112="","NULL",CF112)&amp;
", Protocol11_ID = "&amp;IF(CG112="","NULL",#REF!)&amp;", Protocol11_IterationIDStart = "&amp;IF(CG112="","NULL",CH112)&amp;", Protocol11_IterationIDEnd = "&amp;IF(CI112="","NULL",CJ112)&amp;
", Protocol12_ID = "&amp;IF(CK112="","NULL",#REF!)&amp;", Protocol12_IterationIDStart = "&amp;IF(CK112="","NULL",CL112)&amp;", Protocol12_IterationIDEnd = "&amp;IF(CM112="","NULL",CN112)&amp;
", Protocol13_ID = "&amp;IF(CO112="","NULL",#REF!)&amp;", Protocol13_IterationIDStart = "&amp;IF(CO112="","NULL",CP112)&amp;", Protocol13_IterationIDEnd = "&amp;IF(CQ112="","NULL",CR112)&amp;
", Protocol14_ID = "&amp;IF(CS112="","NULL",#REF!)&amp;", Protocol14_IterationIDStart = "&amp;IF(CS112="","NULL",CT112)&amp;", Protocol14_IterationIDEnd = "&amp;IF(CU112="","NULL",CV112)&amp;
", Protocol15_ID = "&amp;IF(CW112="","NULL",#REF!)&amp;", Protocol15_IterationIDStart = "&amp;IF(CW112="","NULL",CX112)&amp;", Protocol15_IterationIDEnd = "&amp;IF(CY112="","NULL",CZ112)&amp;
", Protocol16_ID = "&amp;IF(DA112="","NULL",#REF!)&amp;", Protocol16_IterationIDStart = "&amp;IF(DA112="","NULL",DB112)&amp;", Protocol16_IterationIDEnd = "&amp;IF(DC112="","NULL",DD112))</f>
        <v>#REF!</v>
      </c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  <c r="DS112" s="74"/>
      <c r="DT112" s="74"/>
      <c r="DU112" s="74"/>
      <c r="DV112" s="74"/>
      <c r="DW112" s="74"/>
      <c r="DX112" s="74"/>
      <c r="DY112" s="74"/>
      <c r="DZ112" s="74"/>
      <c r="EA112" s="74"/>
      <c r="EB112" s="74"/>
      <c r="EC112" s="74"/>
      <c r="ED112" s="74"/>
      <c r="EE112" s="74"/>
      <c r="EF112" s="74"/>
      <c r="EG112" s="74"/>
      <c r="EH112" s="74"/>
      <c r="EI112" s="74"/>
      <c r="EJ112" s="74"/>
      <c r="EK112" s="74"/>
      <c r="EL112" s="74"/>
      <c r="EM112" s="74"/>
      <c r="EN112" s="74"/>
      <c r="EO112" s="74"/>
      <c r="EP112" s="74"/>
      <c r="EQ112" s="74"/>
      <c r="ER112" s="74"/>
      <c r="ES112" s="74"/>
      <c r="ET112" s="74"/>
      <c r="EU112" s="74"/>
      <c r="EV112" s="74"/>
      <c r="EW112" s="74"/>
      <c r="EX112" s="74"/>
      <c r="EY112" s="74"/>
      <c r="EZ112" s="74"/>
    </row>
    <row r="113" spans="1:156" x14ac:dyDescent="0.4">
      <c r="A113" s="18">
        <v>619</v>
      </c>
      <c r="B113" s="18">
        <v>2</v>
      </c>
      <c r="C113" s="34" t="str">
        <f>"ChampMetricChannelUnitSummary." &amp; G113</f>
        <v>ChampMetricChannelUnitSummary.LargeWoodyPiecesCount</v>
      </c>
      <c r="D113" s="18">
        <v>2</v>
      </c>
      <c r="E113" s="40" t="s">
        <v>1330</v>
      </c>
      <c r="F113" s="9" t="s">
        <v>1328</v>
      </c>
      <c r="G113" s="9" t="s">
        <v>1327</v>
      </c>
      <c r="I113" s="44"/>
      <c r="J113" s="47" t="str">
        <f>IF(I113="","",VLOOKUP(I113,MetricCalcGroups!A:D,3, FALSE))</f>
        <v/>
      </c>
      <c r="L113" s="9" t="s">
        <v>78</v>
      </c>
      <c r="M113" s="18">
        <v>2</v>
      </c>
      <c r="N113" s="18" t="s">
        <v>78</v>
      </c>
      <c r="O113" s="18" t="s">
        <v>78</v>
      </c>
      <c r="P113" s="18" t="s">
        <v>78</v>
      </c>
      <c r="Q113" s="18">
        <v>13</v>
      </c>
      <c r="R113" s="53">
        <v>0</v>
      </c>
      <c r="S113" s="38" t="s">
        <v>78</v>
      </c>
      <c r="T113" s="18">
        <v>0</v>
      </c>
      <c r="U113" s="18" t="s">
        <v>78</v>
      </c>
      <c r="V113" s="78" t="s">
        <v>78</v>
      </c>
      <c r="W113" s="18">
        <v>100</v>
      </c>
      <c r="X113" s="15">
        <v>2014</v>
      </c>
      <c r="Y113" s="16">
        <f>IF(X113&lt;&gt;"",VLOOKUP(X113,ProgramIterations!D:E,2,FALSE),"NULL")</f>
        <v>4</v>
      </c>
      <c r="Z113" s="15"/>
      <c r="AA113" s="16" t="str">
        <f>IF(Z113&lt;&gt;"",VLOOKUP(Z113,ProgramIterations!D:E,2,FALSE),"NULL")</f>
        <v>NULL</v>
      </c>
      <c r="AB113" s="9" t="s">
        <v>78</v>
      </c>
      <c r="AC113" s="9">
        <v>50</v>
      </c>
      <c r="AD113" s="36">
        <v>1</v>
      </c>
      <c r="AE113" s="9">
        <v>1</v>
      </c>
      <c r="AF113" s="9">
        <v>1</v>
      </c>
      <c r="AG113" s="49">
        <v>1</v>
      </c>
      <c r="AH113" s="17">
        <v>0</v>
      </c>
      <c r="AI113" s="17">
        <f t="shared" si="10"/>
        <v>1</v>
      </c>
      <c r="AJ113" s="18">
        <v>0</v>
      </c>
      <c r="AK113" s="17">
        <f t="shared" si="8"/>
        <v>1</v>
      </c>
      <c r="AL113" s="17">
        <f t="shared" si="9"/>
        <v>1</v>
      </c>
      <c r="AM113" s="18">
        <v>0</v>
      </c>
      <c r="AN113" s="18">
        <v>0</v>
      </c>
      <c r="AO113" s="37">
        <v>1</v>
      </c>
      <c r="AP113" s="49"/>
      <c r="AQ113" s="49">
        <v>0</v>
      </c>
      <c r="AR113" s="49">
        <v>0</v>
      </c>
      <c r="AS113" s="23"/>
      <c r="AT113" s="24" t="str">
        <f>IF(AS113="","",VLOOKUP(AS113,ProgramIterations!$D:$E,2,FALSE))</f>
        <v/>
      </c>
      <c r="AU113" s="23"/>
      <c r="AV113" s="24" t="str">
        <f>IF(AU113="","",VLOOKUP(AU113,ProgramIterations!$D:$E,2,FALSE))</f>
        <v/>
      </c>
      <c r="AW113" s="23"/>
      <c r="AX113" s="24" t="str">
        <f>IF(AW113="","",VLOOKUP(AW113,ProgramIterations!$D:$E,2,FALSE))</f>
        <v/>
      </c>
      <c r="AY113" s="23"/>
      <c r="AZ113" s="24" t="str">
        <f>IF(AY113="","",VLOOKUP(AY113,ProgramIterations!$D:$E,2,FALSE))</f>
        <v/>
      </c>
      <c r="BA113" s="23"/>
      <c r="BB113" s="24" t="str">
        <f>IF(BA113="","",VLOOKUP(BA113,ProgramIterations!$D:$E,2,FALSE))</f>
        <v/>
      </c>
      <c r="BC113" s="23"/>
      <c r="BD113" s="24" t="str">
        <f>IF(BC113="","",VLOOKUP(BC113,ProgramIterations!$D:$E,2,FALSE))</f>
        <v/>
      </c>
      <c r="BE113" s="23">
        <v>2014</v>
      </c>
      <c r="BF113" s="24">
        <f>IF(BE113="","",VLOOKUP(BE113,ProgramIterations!$D:$E,2,FALSE))</f>
        <v>4</v>
      </c>
      <c r="BG113" s="23"/>
      <c r="BH113" s="24" t="str">
        <f>IF(BG113="","",VLOOKUP(BG113,ProgramIterations!$D:$E,2,FALSE))</f>
        <v/>
      </c>
      <c r="BI113" s="23">
        <v>2014</v>
      </c>
      <c r="BJ113" s="24">
        <f>IF(BI113="","",VLOOKUP(BI113,ProgramIterations!$D:$E,2,FALSE))</f>
        <v>4</v>
      </c>
      <c r="BK113" s="23"/>
      <c r="BL113" s="24" t="str">
        <f>IF(BK113="","",VLOOKUP(BK113,ProgramIterations!$D:$E,2,FALSE))</f>
        <v/>
      </c>
      <c r="BM113" s="23"/>
      <c r="BN113" s="24" t="str">
        <f>IF(BM113="","",VLOOKUP(BM113,ProgramIterations!$D:$E,2,FALSE))</f>
        <v/>
      </c>
      <c r="BO113" s="23"/>
      <c r="BP113" s="24" t="str">
        <f>IF(BO113="","",VLOOKUP(BO113,ProgramIterations!$D:$E,2,FALSE))</f>
        <v/>
      </c>
      <c r="BQ113" s="23"/>
      <c r="BR113" s="24" t="str">
        <f>IF(BQ113="","",VLOOKUP(BQ113,ProgramIterations!$D:$E,2,FALSE))</f>
        <v/>
      </c>
      <c r="BS113" s="23"/>
      <c r="BT113" s="24" t="str">
        <f>IF(BS113="","",VLOOKUP(BS113,ProgramIterations!$D:$E,2,FALSE))</f>
        <v/>
      </c>
      <c r="BU113" s="23"/>
      <c r="BV113" s="24" t="str">
        <f>IF(BU113="","",VLOOKUP(BU113,ProgramIterations!$D:$E,2,FALSE))</f>
        <v/>
      </c>
      <c r="BW113" s="23"/>
      <c r="BX113" s="24" t="str">
        <f>IF(BW113="","",VLOOKUP(BW113,ProgramIterations!$D:$E,2,FALSE))</f>
        <v/>
      </c>
      <c r="BY113" s="23">
        <v>2014</v>
      </c>
      <c r="BZ113" s="24">
        <f>IF(BY113="","",VLOOKUP(BY113,ProgramIterations!$D:$E,2,FALSE))</f>
        <v>4</v>
      </c>
      <c r="CA113" s="23"/>
      <c r="CB113" s="24" t="str">
        <f>IF(CA113="","",VLOOKUP(CA113,ProgramIterations!$D:$E,2,FALSE))</f>
        <v/>
      </c>
      <c r="CC113" s="23">
        <v>2014</v>
      </c>
      <c r="CD113" s="24">
        <f>IF(CC113="","",VLOOKUP(CC113,ProgramIterations!$D:$E,2,FALSE))</f>
        <v>4</v>
      </c>
      <c r="CE113" s="23"/>
      <c r="CF113" s="24" t="str">
        <f>IF(CE113="","",VLOOKUP(CE113,ProgramIterations!$D:$E,2,FALSE))</f>
        <v/>
      </c>
      <c r="CG113" s="23">
        <v>2014</v>
      </c>
      <c r="CH113" s="24">
        <f>IF(CG113="","",VLOOKUP(CG113,ProgramIterations!$D:$E,2,FALSE))</f>
        <v>4</v>
      </c>
      <c r="CI113" s="23"/>
      <c r="CJ113" s="24" t="str">
        <f>IF(CI113="","",VLOOKUP(CI113,ProgramIterations!$D:$E,2,FALSE))</f>
        <v/>
      </c>
      <c r="CK113" s="23"/>
      <c r="CL113" s="24" t="str">
        <f>IF(CK113="","",VLOOKUP(CK113,ProgramIterations!$D:$E,2,FALSE))</f>
        <v/>
      </c>
      <c r="CM113" s="23"/>
      <c r="CN113" s="24" t="str">
        <f>IF(CM113="","",VLOOKUP(CM113,ProgramIterations!$D:$E,2,FALSE))</f>
        <v/>
      </c>
      <c r="CO113" s="23"/>
      <c r="CP113" s="24" t="str">
        <f>IF(CO113="","",VLOOKUP(CO113,ProgramIterations!$D:$E,2,FALSE))</f>
        <v/>
      </c>
      <c r="CQ113" s="23"/>
      <c r="CR113" s="24" t="str">
        <f>IF(CQ113="","",VLOOKUP(CQ113,ProgramIterations!$D:$E,2,FALSE))</f>
        <v/>
      </c>
      <c r="CS113" s="23"/>
      <c r="CT113" s="24" t="str">
        <f>IF(CS113="","",VLOOKUP(CS113,ProgramIterations!$D:$E,2,FALSE))</f>
        <v/>
      </c>
      <c r="CU113" s="23"/>
      <c r="CV113" s="24" t="str">
        <f>IF(CU113="","",VLOOKUP(CU113,ProgramIterations!$D:$E,2,FALSE))</f>
        <v/>
      </c>
      <c r="CW113" s="23"/>
      <c r="CX113" s="24" t="str">
        <f>IF(CW113="","",VLOOKUP(CW113,ProgramIterations!$D:$E,2,FALSE))</f>
        <v/>
      </c>
      <c r="CY113" s="23"/>
      <c r="CZ113" s="24" t="str">
        <f>IF(CY113="","",VLOOKUP(CY113,ProgramIterations!$D:$E,2,FALSE))</f>
        <v/>
      </c>
      <c r="DA113" s="23"/>
      <c r="DB113" s="24" t="str">
        <f>IF(DA113="","",VLOOKUP(DA113,ProgramIterations!$D:$E,2,FALSE))</f>
        <v/>
      </c>
      <c r="DC113" s="23"/>
      <c r="DD113" s="25" t="str">
        <f>IF(DC113="","",VLOOKUP(DC113,ProgramIterations!$D:$E,2,FALSE))</f>
        <v/>
      </c>
      <c r="DE113" s="64" t="str">
        <f>CONCATENATE("ALTER TABLE dbo.",LEFT(C113,FIND(".",C113)-1)," ADD ",RIGHT(C113,LEN(C113)-FIND(".",C113))," ",VLOOKUP(M113,DataTypes!$A$2:$F$12,6),IF(VLOOKUP(M113,DataTypes!$A$2:$F$12,3)=1,CONCATENATE("(",N113,",",O113,")"),"")," NULL")</f>
        <v>ALTER TABLE dbo.ChampMetricChannelUnitSummary ADD LargeWoodyPiecesCount int NULL</v>
      </c>
      <c r="DF113" s="56" t="e">
        <f>IF(A113 = "","",#REF! &amp; " SELECT MetricCalcTypeID = "&amp;A113&amp;", EngineID = "&amp;B113&amp;", Name='"&amp;C113&amp;"', DisplayGroupID = "&amp;D113&amp;", DisplayName='"&amp;E113&amp;"', DisplayNameShort = '"&amp;F113&amp;"', PropertyName = '"&amp;G113&amp;"', MethodID = "&amp;IF(H113="","NULL",H113)&amp; ", CalcGroupId = "&amp;IF(I113="","NULL",I113)&amp;", CalcGroupListItemID = " &amp;IF(K113="","NULL",K113)&amp;", Description = "&amp;IF(L113&lt;&gt;"NULL","'"&amp;SUBSTITUTE(L113,"'","''")&amp;"'","NULL")&amp;", DataTypeID = "&amp;M113&amp;",Precision = "&amp;N113&amp;", Scale = "&amp;O113&amp;", Length="&amp;P113&amp;", UOMID = "&amp;Q113&amp;", GlossaryTermID = "&amp;V113&amp;", DisplayOrderID = "&amp;W113&amp;", DomainValueListID = "&amp;AB113&amp;", WidthPixels = "&amp;AC113&amp;", IsDisplayable = "&amp;AD113&amp;", ShowGraphForWatershed= "&amp;AE113&amp;",ShowGraphForProgram="&amp;AF113&amp;",ShowGraphForVisit="&amp;AG113&amp;",IsPrivateInformation="&amp;AM113&amp;", IsCalculated="&amp;AN113&amp;",IsInternal="&amp;AO113&amp;", ExpectedValueMin = "&amp;IF(R113&lt;&gt;"",R113,"NULL")&amp;",  ExpectedValueMax = "&amp;IF(S113&lt;&gt;"",S113,"NULL")&amp;",  AcceptedValueMin = "&amp;IF(T113&lt;&gt;"",T113,"NULL")&amp;",   AcceptedValueMax  = "&amp;IF(U113&lt;&gt;"",U113,"NULL")&amp;", GraphAllowX="&amp;AH113&amp;", GraphAllowY="&amp;AI113&amp;", GraphAllowZ="&amp;AJ113&amp;", MapAllowSize="&amp;AK113&amp;", MapAllowColor = "&amp;AL113&amp;", RbtXpath = "&amp;IF(AP113&lt;&gt;"", "'"&amp;AP113&amp;"'", "NULL")&amp;", RbtIsRequired = "&amp;IF(AP113&lt;&gt;"", AQ113, "NULL")&amp;", MRMetric = "&amp;AR113&amp;
", Protocol1_ID = "&amp;IF(AS113="","NULL",#REF!)&amp;", Protocol1_IterationIDStart = "&amp;IF(AS113="","NULL",AT113)&amp;", Protocol1_IterationIDEnd = "&amp;IF(AU113="","NULL",AV113)&amp;
", Protocol2_ID = "&amp;IF(AW113="","NULL",#REF!)&amp;", Protocol2_IterationIDStart = "&amp;IF(AW113="","NULL",AX113)&amp;", Protocol2_IterationIDEnd = "&amp;IF(AY113="","NULL",AZ113)&amp;
", Protocol3_ID = "&amp;IF(BA113="","NULL",#REF!)&amp;", Protocol3_IterationIDStart = "&amp;IF(BA113="","NULL",BB113)&amp;", Protocol3_IterationIDEnd = "&amp;IF(BC113="","NULL",BD113)&amp;
", Protocol4_ID = "&amp;IF(BE113="","NULL",#REF!)&amp;", Protocol4_IterationIDStart = "&amp;IF(BE113="","NULL",BF113)&amp;", Protocol4_IterationIDEnd = "&amp;IF(BG113="","NULL",BH113)&amp;
", Protocol5_ID = "&amp;IF(BI113="","NULL",#REF!)&amp;", Protocol5_IterationIDStart = "&amp;IF(BI113="","NULL",BJ113)&amp;", Protocol5_IterationIDEnd = "&amp;IF(BK113="","NULL",BL113)&amp;
", Protocol6_ID = "&amp;IF(BM113="","NULL",#REF!)&amp;", Protocol6_IterationIDStart = "&amp;IF(BM113="","NULL",BN113)&amp;", Protocol6_IterationIDEnd = "&amp;IF(BO113="","NULL",BP113)&amp;
", Protocol7_ID = "&amp;IF(BQ113="","NULL",#REF!)&amp;", Protocol7_IterationIDStart = "&amp;IF(BQ113="","NULL",BR113)&amp;", Protocol7_IterationIDEnd = "&amp;IF(BS113="","NULL",BT113)&amp;
", Protocol8_ID = "&amp;IF(BU113="","NULL",#REF!)&amp;", Protocol8_IterationIDStart = "&amp;IF(BU113="","NULL",BV113)&amp;", Protocol8_IterationIDEnd = "&amp;IF(BW113="","NULL",BX113)&amp;
", Protocol9_ID = "&amp;IF(BY113="","NULL",#REF!)&amp;", Protocol9_IterationIDStart = "&amp;IF(BY113="","NULL",BZ113)&amp;", Protocol9_IterationIDEnd = "&amp;IF(CA113="","NULL",CB113)&amp;
", Protocol10_ID = "&amp;IF(CC113="","NULL",#REF!)&amp;", Protocol10_IterationIDStart = "&amp;IF(CC113="","NULL",CD113)&amp;", Protocol10_IterationIDEnd = "&amp;IF(CE113="","NULL",CF113)&amp;
", Protocol11_ID = "&amp;IF(CG113="","NULL",#REF!)&amp;", Protocol11_IterationIDStart = "&amp;IF(CG113="","NULL",CH113)&amp;", Protocol11_IterationIDEnd = "&amp;IF(CI113="","NULL",CJ113)&amp;
", Protocol12_ID = "&amp;IF(CK113="","NULL",#REF!)&amp;", Protocol12_IterationIDStart = "&amp;IF(CK113="","NULL",CL113)&amp;", Protocol12_IterationIDEnd = "&amp;IF(CM113="","NULL",CN113)&amp;
", Protocol13_ID = "&amp;IF(CO113="","NULL",#REF!)&amp;", Protocol13_IterationIDStart = "&amp;IF(CO113="","NULL",CP113)&amp;", Protocol13_IterationIDEnd = "&amp;IF(CQ113="","NULL",CR113)&amp;
", Protocol14_ID = "&amp;IF(CS113="","NULL",#REF!)&amp;", Protocol14_IterationIDStart = "&amp;IF(CS113="","NULL",CT113)&amp;", Protocol14_IterationIDEnd = "&amp;IF(CU113="","NULL",CV113)&amp;
", Protocol15_ID = "&amp;IF(CW113="","NULL",#REF!)&amp;", Protocol15_IterationIDStart = "&amp;IF(CW113="","NULL",CX113)&amp;", Protocol15_IterationIDEnd = "&amp;IF(CY113="","NULL",CZ113)&amp;
", Protocol16_ID = "&amp;IF(DA113="","NULL",#REF!)&amp;", Protocol16_IterationIDStart = "&amp;IF(DA113="","NULL",DB113)&amp;", Protocol16_IterationIDEnd = "&amp;IF(DC113="","NULL",DD113))</f>
        <v>#REF!</v>
      </c>
    </row>
    <row r="114" spans="1:156" x14ac:dyDescent="0.4">
      <c r="A114" s="18">
        <v>620</v>
      </c>
      <c r="B114" s="18">
        <v>2</v>
      </c>
      <c r="C114" s="34" t="str">
        <f>"ChampMetricChannelUnitTier1Summary." &amp; G114</f>
        <v>ChampMetricChannelUnitTier1Summary.LargeWoodyPiecesCount</v>
      </c>
      <c r="D114" s="18">
        <v>3</v>
      </c>
      <c r="E114" s="49" t="s">
        <v>1330</v>
      </c>
      <c r="F114" s="9" t="s">
        <v>1328</v>
      </c>
      <c r="G114" s="9" t="s">
        <v>1327</v>
      </c>
      <c r="I114" s="44"/>
      <c r="J114" s="47" t="str">
        <f>IF(I114="","",VLOOKUP(I114,MetricCalcGroups!A:D,3, FALSE))</f>
        <v/>
      </c>
      <c r="L114" s="9" t="s">
        <v>78</v>
      </c>
      <c r="M114" s="18">
        <v>2</v>
      </c>
      <c r="N114" s="18" t="s">
        <v>78</v>
      </c>
      <c r="O114" s="18" t="s">
        <v>78</v>
      </c>
      <c r="P114" s="18" t="s">
        <v>78</v>
      </c>
      <c r="Q114" s="18">
        <v>13</v>
      </c>
      <c r="R114" s="75">
        <v>0</v>
      </c>
      <c r="S114" s="75" t="s">
        <v>78</v>
      </c>
      <c r="T114" s="18">
        <v>0</v>
      </c>
      <c r="U114" s="18" t="s">
        <v>78</v>
      </c>
      <c r="V114" s="78" t="s">
        <v>78</v>
      </c>
      <c r="W114" s="18">
        <v>395</v>
      </c>
      <c r="X114" s="15">
        <v>2014</v>
      </c>
      <c r="Y114" s="16">
        <f>IF(X114&lt;&gt;"",VLOOKUP(X114,ProgramIterations!D:E,2,FALSE),"NULL")</f>
        <v>4</v>
      </c>
      <c r="Z114" s="15"/>
      <c r="AA114" s="16" t="str">
        <f>IF(Z114&lt;&gt;"",VLOOKUP(Z114,ProgramIterations!D:E,2,FALSE),"NULL")</f>
        <v>NULL</v>
      </c>
      <c r="AB114" s="9" t="s">
        <v>78</v>
      </c>
      <c r="AC114" s="9">
        <v>50</v>
      </c>
      <c r="AD114" s="36">
        <v>1</v>
      </c>
      <c r="AE114" s="9">
        <v>1</v>
      </c>
      <c r="AF114" s="9">
        <v>1</v>
      </c>
      <c r="AG114" s="49">
        <v>1</v>
      </c>
      <c r="AH114" s="17">
        <v>0</v>
      </c>
      <c r="AI114" s="17">
        <f t="shared" si="10"/>
        <v>1</v>
      </c>
      <c r="AJ114" s="18">
        <v>0</v>
      </c>
      <c r="AK114" s="17">
        <f t="shared" si="8"/>
        <v>1</v>
      </c>
      <c r="AL114" s="17">
        <f t="shared" si="9"/>
        <v>1</v>
      </c>
      <c r="AM114" s="18">
        <v>0</v>
      </c>
      <c r="AN114" s="18">
        <v>0</v>
      </c>
      <c r="AO114" s="37">
        <v>1</v>
      </c>
      <c r="AP114" s="49"/>
      <c r="AQ114" s="37">
        <v>0</v>
      </c>
      <c r="AR114" s="49">
        <v>0</v>
      </c>
      <c r="AS114" s="23"/>
      <c r="AT114" s="24" t="str">
        <f>IF(AS114="","",VLOOKUP(AS114,ProgramIterations!$D:$E,2,FALSE))</f>
        <v/>
      </c>
      <c r="AU114" s="23"/>
      <c r="AV114" s="24" t="str">
        <f>IF(AU114="","",VLOOKUP(AU114,ProgramIterations!$D:$E,2,FALSE))</f>
        <v/>
      </c>
      <c r="AW114" s="23"/>
      <c r="AX114" s="24" t="str">
        <f>IF(AW114="","",VLOOKUP(AW114,ProgramIterations!$D:$E,2,FALSE))</f>
        <v/>
      </c>
      <c r="AY114" s="23"/>
      <c r="AZ114" s="24" t="str">
        <f>IF(AY114="","",VLOOKUP(AY114,ProgramIterations!$D:$E,2,FALSE))</f>
        <v/>
      </c>
      <c r="BA114" s="23"/>
      <c r="BB114" s="24" t="str">
        <f>IF(BA114="","",VLOOKUP(BA114,ProgramIterations!$D:$E,2,FALSE))</f>
        <v/>
      </c>
      <c r="BC114" s="23"/>
      <c r="BD114" s="24" t="str">
        <f>IF(BC114="","",VLOOKUP(BC114,ProgramIterations!$D:$E,2,FALSE))</f>
        <v/>
      </c>
      <c r="BE114" s="23">
        <v>2014</v>
      </c>
      <c r="BF114" s="24">
        <f>IF(BE114="","",VLOOKUP(BE114,ProgramIterations!$D:$E,2,FALSE))</f>
        <v>4</v>
      </c>
      <c r="BG114" s="23"/>
      <c r="BH114" s="24" t="str">
        <f>IF(BG114="","",VLOOKUP(BG114,ProgramIterations!$D:$E,2,FALSE))</f>
        <v/>
      </c>
      <c r="BI114" s="23">
        <v>2014</v>
      </c>
      <c r="BJ114" s="24">
        <f>IF(BI114="","",VLOOKUP(BI114,ProgramIterations!$D:$E,2,FALSE))</f>
        <v>4</v>
      </c>
      <c r="BK114" s="23"/>
      <c r="BL114" s="24" t="str">
        <f>IF(BK114="","",VLOOKUP(BK114,ProgramIterations!$D:$E,2,FALSE))</f>
        <v/>
      </c>
      <c r="BM114" s="23"/>
      <c r="BN114" s="24" t="str">
        <f>IF(BM114="","",VLOOKUP(BM114,ProgramIterations!$D:$E,2,FALSE))</f>
        <v/>
      </c>
      <c r="BO114" s="23"/>
      <c r="BP114" s="24" t="str">
        <f>IF(BO114="","",VLOOKUP(BO114,ProgramIterations!$D:$E,2,FALSE))</f>
        <v/>
      </c>
      <c r="BQ114" s="23"/>
      <c r="BR114" s="24" t="str">
        <f>IF(BQ114="","",VLOOKUP(BQ114,ProgramIterations!$D:$E,2,FALSE))</f>
        <v/>
      </c>
      <c r="BS114" s="23"/>
      <c r="BT114" s="24" t="str">
        <f>IF(BS114="","",VLOOKUP(BS114,ProgramIterations!$D:$E,2,FALSE))</f>
        <v/>
      </c>
      <c r="BU114" s="23"/>
      <c r="BV114" s="24" t="str">
        <f>IF(BU114="","",VLOOKUP(BU114,ProgramIterations!$D:$E,2,FALSE))</f>
        <v/>
      </c>
      <c r="BW114" s="23"/>
      <c r="BX114" s="24" t="str">
        <f>IF(BW114="","",VLOOKUP(BW114,ProgramIterations!$D:$E,2,FALSE))</f>
        <v/>
      </c>
      <c r="BY114" s="23">
        <v>2014</v>
      </c>
      <c r="BZ114" s="24">
        <f>IF(BY114="","",VLOOKUP(BY114,ProgramIterations!$D:$E,2,FALSE))</f>
        <v>4</v>
      </c>
      <c r="CA114" s="23"/>
      <c r="CB114" s="24" t="str">
        <f>IF(CA114="","",VLOOKUP(CA114,ProgramIterations!$D:$E,2,FALSE))</f>
        <v/>
      </c>
      <c r="CC114" s="23">
        <v>2014</v>
      </c>
      <c r="CD114" s="24">
        <f>IF(CC114="","",VLOOKUP(CC114,ProgramIterations!$D:$E,2,FALSE))</f>
        <v>4</v>
      </c>
      <c r="CE114" s="23"/>
      <c r="CF114" s="24" t="str">
        <f>IF(CE114="","",VLOOKUP(CE114,ProgramIterations!$D:$E,2,FALSE))</f>
        <v/>
      </c>
      <c r="CG114" s="23">
        <v>2014</v>
      </c>
      <c r="CH114" s="24">
        <f>IF(CG114="","",VLOOKUP(CG114,ProgramIterations!$D:$E,2,FALSE))</f>
        <v>4</v>
      </c>
      <c r="CI114" s="23"/>
      <c r="CJ114" s="24" t="str">
        <f>IF(CI114="","",VLOOKUP(CI114,ProgramIterations!$D:$E,2,FALSE))</f>
        <v/>
      </c>
      <c r="CK114" s="23"/>
      <c r="CL114" s="24" t="str">
        <f>IF(CK114="","",VLOOKUP(CK114,ProgramIterations!$D:$E,2,FALSE))</f>
        <v/>
      </c>
      <c r="CM114" s="23"/>
      <c r="CN114" s="24" t="str">
        <f>IF(CM114="","",VLOOKUP(CM114,ProgramIterations!$D:$E,2,FALSE))</f>
        <v/>
      </c>
      <c r="CO114" s="23"/>
      <c r="CP114" s="24" t="str">
        <f>IF(CO114="","",VLOOKUP(CO114,ProgramIterations!$D:$E,2,FALSE))</f>
        <v/>
      </c>
      <c r="CQ114" s="23"/>
      <c r="CR114" s="24" t="str">
        <f>IF(CQ114="","",VLOOKUP(CQ114,ProgramIterations!$D:$E,2,FALSE))</f>
        <v/>
      </c>
      <c r="CS114" s="23"/>
      <c r="CT114" s="24" t="str">
        <f>IF(CS114="","",VLOOKUP(CS114,ProgramIterations!$D:$E,2,FALSE))</f>
        <v/>
      </c>
      <c r="CU114" s="23"/>
      <c r="CV114" s="24" t="str">
        <f>IF(CU114="","",VLOOKUP(CU114,ProgramIterations!$D:$E,2,FALSE))</f>
        <v/>
      </c>
      <c r="CW114" s="23"/>
      <c r="CX114" s="24" t="str">
        <f>IF(CW114="","",VLOOKUP(CW114,ProgramIterations!$D:$E,2,FALSE))</f>
        <v/>
      </c>
      <c r="CY114" s="23"/>
      <c r="CZ114" s="24" t="str">
        <f>IF(CY114="","",VLOOKUP(CY114,ProgramIterations!$D:$E,2,FALSE))</f>
        <v/>
      </c>
      <c r="DA114" s="23"/>
      <c r="DB114" s="24" t="str">
        <f>IF(DA114="","",VLOOKUP(DA114,ProgramIterations!$D:$E,2,FALSE))</f>
        <v/>
      </c>
      <c r="DC114" s="23"/>
      <c r="DD114" s="25" t="str">
        <f>IF(DC114="","",VLOOKUP(DC114,ProgramIterations!$D:$E,2,FALSE))</f>
        <v/>
      </c>
      <c r="DE114" s="64" t="str">
        <f>CONCATENATE("ALTER TABLE dbo.",LEFT(C114,FIND(".",C114)-1)," ADD ",RIGHT(C114,LEN(C114)-FIND(".",C114))," ",VLOOKUP(M114,DataTypes!$A$2:$F$12,6),IF(VLOOKUP(M114,DataTypes!$A$2:$F$12,3)=1,CONCATENATE("(",N114,",",O114,")"),"")," NULL")</f>
        <v>ALTER TABLE dbo.ChampMetricChannelUnitTier1Summary ADD LargeWoodyPiecesCount int NULL</v>
      </c>
      <c r="DF114" s="56" t="e">
        <f>IF(A114 = "","",#REF! &amp; " SELECT MetricCalcTypeID = "&amp;A114&amp;", EngineID = "&amp;B114&amp;", Name='"&amp;C114&amp;"', DisplayGroupID = "&amp;D114&amp;", DisplayName='"&amp;E114&amp;"', DisplayNameShort = '"&amp;F114&amp;"', PropertyName = '"&amp;G114&amp;"', MethodID = "&amp;IF(H114="","NULL",H114)&amp; ", CalcGroupId = "&amp;IF(I114="","NULL",I114)&amp;", CalcGroupListItemID = " &amp;IF(K114="","NULL",K114)&amp;", Description = "&amp;IF(L114&lt;&gt;"NULL","'"&amp;SUBSTITUTE(L114,"'","''")&amp;"'","NULL")&amp;", DataTypeID = "&amp;M114&amp;",Precision = "&amp;N114&amp;", Scale = "&amp;O114&amp;", Length="&amp;P114&amp;", UOMID = "&amp;Q114&amp;", GlossaryTermID = "&amp;V114&amp;", DisplayOrderID = "&amp;W114&amp;", DomainValueListID = "&amp;AB114&amp;", WidthPixels = "&amp;AC114&amp;", IsDisplayable = "&amp;AD114&amp;", ShowGraphForWatershed= "&amp;AE114&amp;",ShowGraphForProgram="&amp;AF114&amp;",ShowGraphForVisit="&amp;AG114&amp;",IsPrivateInformation="&amp;AM114&amp;", IsCalculated="&amp;AN114&amp;",IsInternal="&amp;AO114&amp;", ExpectedValueMin = "&amp;IF(R114&lt;&gt;"",R114,"NULL")&amp;",  ExpectedValueMax = "&amp;IF(S114&lt;&gt;"",S114,"NULL")&amp;",  AcceptedValueMin = "&amp;IF(T114&lt;&gt;"",T114,"NULL")&amp;",   AcceptedValueMax  = "&amp;IF(U114&lt;&gt;"",U114,"NULL")&amp;", GraphAllowX="&amp;AH114&amp;", GraphAllowY="&amp;AI114&amp;", GraphAllowZ="&amp;AJ114&amp;", MapAllowSize="&amp;AK114&amp;", MapAllowColor = "&amp;AL114&amp;", RbtXpath = "&amp;IF(AP114&lt;&gt;"", "'"&amp;AP114&amp;"'", "NULL")&amp;", RbtIsRequired = "&amp;IF(AP114&lt;&gt;"", AQ114, "NULL")&amp;", MRMetric = "&amp;AR114&amp;
", Protocol1_ID = "&amp;IF(AS114="","NULL",#REF!)&amp;", Protocol1_IterationIDStart = "&amp;IF(AS114="","NULL",AT114)&amp;", Protocol1_IterationIDEnd = "&amp;IF(AU114="","NULL",AV114)&amp;
", Protocol2_ID = "&amp;IF(AW114="","NULL",#REF!)&amp;", Protocol2_IterationIDStart = "&amp;IF(AW114="","NULL",AX114)&amp;", Protocol2_IterationIDEnd = "&amp;IF(AY114="","NULL",AZ114)&amp;
", Protocol3_ID = "&amp;IF(BA114="","NULL",#REF!)&amp;", Protocol3_IterationIDStart = "&amp;IF(BA114="","NULL",BB114)&amp;", Protocol3_IterationIDEnd = "&amp;IF(BC114="","NULL",BD114)&amp;
", Protocol4_ID = "&amp;IF(BE114="","NULL",#REF!)&amp;", Protocol4_IterationIDStart = "&amp;IF(BE114="","NULL",BF114)&amp;", Protocol4_IterationIDEnd = "&amp;IF(BG114="","NULL",BH114)&amp;
", Protocol5_ID = "&amp;IF(BI114="","NULL",#REF!)&amp;", Protocol5_IterationIDStart = "&amp;IF(BI114="","NULL",BJ114)&amp;", Protocol5_IterationIDEnd = "&amp;IF(BK114="","NULL",BL114)&amp;
", Protocol6_ID = "&amp;IF(BM114="","NULL",#REF!)&amp;", Protocol6_IterationIDStart = "&amp;IF(BM114="","NULL",BN114)&amp;", Protocol6_IterationIDEnd = "&amp;IF(BO114="","NULL",BP114)&amp;
", Protocol7_ID = "&amp;IF(BQ114="","NULL",#REF!)&amp;", Protocol7_IterationIDStart = "&amp;IF(BQ114="","NULL",BR114)&amp;", Protocol7_IterationIDEnd = "&amp;IF(BS114="","NULL",BT114)&amp;
", Protocol8_ID = "&amp;IF(BU114="","NULL",#REF!)&amp;", Protocol8_IterationIDStart = "&amp;IF(BU114="","NULL",BV114)&amp;", Protocol8_IterationIDEnd = "&amp;IF(BW114="","NULL",BX114)&amp;
", Protocol9_ID = "&amp;IF(BY114="","NULL",#REF!)&amp;", Protocol9_IterationIDStart = "&amp;IF(BY114="","NULL",BZ114)&amp;", Protocol9_IterationIDEnd = "&amp;IF(CA114="","NULL",CB114)&amp;
", Protocol10_ID = "&amp;IF(CC114="","NULL",#REF!)&amp;", Protocol10_IterationIDStart = "&amp;IF(CC114="","NULL",CD114)&amp;", Protocol10_IterationIDEnd = "&amp;IF(CE114="","NULL",CF114)&amp;
", Protocol11_ID = "&amp;IF(CG114="","NULL",#REF!)&amp;", Protocol11_IterationIDStart = "&amp;IF(CG114="","NULL",CH114)&amp;", Protocol11_IterationIDEnd = "&amp;IF(CI114="","NULL",CJ114)&amp;
", Protocol12_ID = "&amp;IF(CK114="","NULL",#REF!)&amp;", Protocol12_IterationIDStart = "&amp;IF(CK114="","NULL",CL114)&amp;", Protocol12_IterationIDEnd = "&amp;IF(CM114="","NULL",CN114)&amp;
", Protocol13_ID = "&amp;IF(CO114="","NULL",#REF!)&amp;", Protocol13_IterationIDStart = "&amp;IF(CO114="","NULL",CP114)&amp;", Protocol13_IterationIDEnd = "&amp;IF(CQ114="","NULL",CR114)&amp;
", Protocol14_ID = "&amp;IF(CS114="","NULL",#REF!)&amp;", Protocol14_IterationIDStart = "&amp;IF(CS114="","NULL",CT114)&amp;", Protocol14_IterationIDEnd = "&amp;IF(CU114="","NULL",CV114)&amp;
", Protocol15_ID = "&amp;IF(CW114="","NULL",#REF!)&amp;", Protocol15_IterationIDStart = "&amp;IF(CW114="","NULL",CX114)&amp;", Protocol15_IterationIDEnd = "&amp;IF(CY114="","NULL",CZ114)&amp;
", Protocol16_ID = "&amp;IF(DA114="","NULL",#REF!)&amp;", Protocol16_IterationIDStart = "&amp;IF(DA114="","NULL",DB114)&amp;", Protocol16_IterationIDEnd = "&amp;IF(DC114="","NULL",DD114))</f>
        <v>#REF!</v>
      </c>
    </row>
    <row r="115" spans="1:156" x14ac:dyDescent="0.4">
      <c r="A115" s="18">
        <v>70</v>
      </c>
      <c r="B115" s="18">
        <v>1</v>
      </c>
      <c r="C115" s="34" t="s">
        <v>260</v>
      </c>
      <c r="D115" s="18">
        <v>1</v>
      </c>
      <c r="E115" s="74" t="s">
        <v>842</v>
      </c>
      <c r="F115" s="74" t="s">
        <v>929</v>
      </c>
      <c r="G115" s="9" t="s">
        <v>282</v>
      </c>
      <c r="I115" s="44"/>
      <c r="J115" s="47" t="str">
        <f>IF(I115="","",VLOOKUP(I115,MetricCalcGroups!A:D,3, FALSE))</f>
        <v/>
      </c>
      <c r="L115" s="9" t="s">
        <v>78</v>
      </c>
      <c r="M115" s="18">
        <v>3</v>
      </c>
      <c r="N115" s="18">
        <v>10</v>
      </c>
      <c r="O115" s="18">
        <v>2</v>
      </c>
      <c r="P115" s="18" t="s">
        <v>78</v>
      </c>
      <c r="Q115" s="18">
        <v>1</v>
      </c>
      <c r="R115" s="75">
        <v>2</v>
      </c>
      <c r="S115" s="75">
        <v>35</v>
      </c>
      <c r="T115" s="75">
        <v>0</v>
      </c>
      <c r="U115" s="75">
        <v>70</v>
      </c>
      <c r="V115" s="78">
        <v>83</v>
      </c>
      <c r="W115" s="75">
        <v>740</v>
      </c>
      <c r="X115" s="15">
        <v>2011</v>
      </c>
      <c r="Y115" s="16">
        <f>IF(X115&lt;&gt;"",VLOOKUP(X115,ProgramIterations!D:E,2,FALSE),"NULL")</f>
        <v>1</v>
      </c>
      <c r="Z115" s="15"/>
      <c r="AA115" s="16" t="str">
        <f>IF(Z115&lt;&gt;"",VLOOKUP(Z115,ProgramIterations!D:E,2,FALSE),"NULL")</f>
        <v>NULL</v>
      </c>
      <c r="AB115" s="9" t="s">
        <v>78</v>
      </c>
      <c r="AC115" s="9">
        <v>75</v>
      </c>
      <c r="AD115" s="36">
        <v>1</v>
      </c>
      <c r="AE115" s="9">
        <v>1</v>
      </c>
      <c r="AF115" s="9">
        <v>1</v>
      </c>
      <c r="AG115" s="49">
        <v>0</v>
      </c>
      <c r="AH115" s="52">
        <v>1</v>
      </c>
      <c r="AI115" s="17">
        <f t="shared" si="10"/>
        <v>1</v>
      </c>
      <c r="AJ115" s="18">
        <v>0</v>
      </c>
      <c r="AK115" s="17">
        <f t="shared" si="8"/>
        <v>1</v>
      </c>
      <c r="AL115" s="17">
        <f t="shared" si="9"/>
        <v>1</v>
      </c>
      <c r="AM115" s="18">
        <v>0</v>
      </c>
      <c r="AN115" s="18">
        <v>0</v>
      </c>
      <c r="AO115" s="37">
        <v>0</v>
      </c>
      <c r="AP115" s="82" t="s">
        <v>1597</v>
      </c>
      <c r="AQ115" s="37">
        <v>0</v>
      </c>
      <c r="AR115" s="49">
        <v>0</v>
      </c>
      <c r="AS115" s="23">
        <v>2011</v>
      </c>
      <c r="AT115" s="24">
        <f>IF(AS115="","",VLOOKUP(AS115,ProgramIterations!$D:$E,2,FALSE))</f>
        <v>1</v>
      </c>
      <c r="AU115" s="23"/>
      <c r="AV115" s="24" t="str">
        <f>IF(AU115="","",VLOOKUP(AU115,ProgramIterations!$D:$E,2,FALSE))</f>
        <v/>
      </c>
      <c r="AW115" s="23">
        <v>2012</v>
      </c>
      <c r="AX115" s="24">
        <f>IF(AW115="","",VLOOKUP(AW115,ProgramIterations!$D:$E,2,FALSE))</f>
        <v>2</v>
      </c>
      <c r="AY115" s="23"/>
      <c r="AZ115" s="24" t="str">
        <f>IF(AY115="","",VLOOKUP(AY115,ProgramIterations!$D:$E,2,FALSE))</f>
        <v/>
      </c>
      <c r="BA115" s="23">
        <v>2013</v>
      </c>
      <c r="BB115" s="24">
        <f>IF(BA115="","",VLOOKUP(BA115,ProgramIterations!$D:$E,2,FALSE))</f>
        <v>3</v>
      </c>
      <c r="BC115" s="23"/>
      <c r="BD115" s="24" t="str">
        <f>IF(BC115="","",VLOOKUP(BC115,ProgramIterations!$D:$E,2,FALSE))</f>
        <v/>
      </c>
      <c r="BE115" s="23">
        <v>2014</v>
      </c>
      <c r="BF115" s="24">
        <f>IF(BE115="","",VLOOKUP(BE115,ProgramIterations!$D:$E,2,FALSE))</f>
        <v>4</v>
      </c>
      <c r="BG115" s="23"/>
      <c r="BH115" s="24" t="str">
        <f>IF(BG115="","",VLOOKUP(BG115,ProgramIterations!$D:$E,2,FALSE))</f>
        <v/>
      </c>
      <c r="BI115" s="23">
        <v>2014</v>
      </c>
      <c r="BJ115" s="24">
        <f>IF(BI115="","",VLOOKUP(BI115,ProgramIterations!$D:$E,2,FALSE))</f>
        <v>4</v>
      </c>
      <c r="BK115" s="23"/>
      <c r="BL115" s="24" t="str">
        <f>IF(BK115="","",VLOOKUP(BK115,ProgramIterations!$D:$E,2,FALSE))</f>
        <v/>
      </c>
      <c r="BM115" s="23"/>
      <c r="BN115" s="24" t="str">
        <f>IF(BM115="","",VLOOKUP(BM115,ProgramIterations!$D:$E,2,FALSE))</f>
        <v/>
      </c>
      <c r="BO115" s="23"/>
      <c r="BP115" s="24" t="str">
        <f>IF(BO115="","",VLOOKUP(BO115,ProgramIterations!$D:$E,2,FALSE))</f>
        <v/>
      </c>
      <c r="BQ115" s="23"/>
      <c r="BR115" s="24" t="str">
        <f>IF(BQ115="","",VLOOKUP(BQ115,ProgramIterations!$D:$E,2,FALSE))</f>
        <v/>
      </c>
      <c r="BS115" s="23"/>
      <c r="BT115" s="24" t="str">
        <f>IF(BS115="","",VLOOKUP(BS115,ProgramIterations!$D:$E,2,FALSE))</f>
        <v/>
      </c>
      <c r="BU115" s="23"/>
      <c r="BV115" s="24" t="str">
        <f>IF(BU115="","",VLOOKUP(BU115,ProgramIterations!$D:$E,2,FALSE))</f>
        <v/>
      </c>
      <c r="BW115" s="23"/>
      <c r="BX115" s="24" t="str">
        <f>IF(BW115="","",VLOOKUP(BW115,ProgramIterations!$D:$E,2,FALSE))</f>
        <v/>
      </c>
      <c r="BY115" s="23">
        <v>2014</v>
      </c>
      <c r="BZ115" s="24">
        <f>IF(BY115="","",VLOOKUP(BY115,ProgramIterations!$D:$E,2,FALSE))</f>
        <v>4</v>
      </c>
      <c r="CA115" s="23"/>
      <c r="CB115" s="24" t="str">
        <f>IF(CA115="","",VLOOKUP(CA115,ProgramIterations!$D:$E,2,FALSE))</f>
        <v/>
      </c>
      <c r="CC115" s="23">
        <v>2014</v>
      </c>
      <c r="CD115" s="24">
        <f>IF(CC115="","",VLOOKUP(CC115,ProgramIterations!$D:$E,2,FALSE))</f>
        <v>4</v>
      </c>
      <c r="CE115" s="23"/>
      <c r="CF115" s="24" t="str">
        <f>IF(CE115="","",VLOOKUP(CE115,ProgramIterations!$D:$E,2,FALSE))</f>
        <v/>
      </c>
      <c r="CG115" s="23">
        <v>2014</v>
      </c>
      <c r="CH115" s="24">
        <f>IF(CG115="","",VLOOKUP(CG115,ProgramIterations!$D:$E,2,FALSE))</f>
        <v>4</v>
      </c>
      <c r="CI115" s="23"/>
      <c r="CJ115" s="24" t="str">
        <f>IF(CI115="","",VLOOKUP(CI115,ProgramIterations!$D:$E,2,FALSE))</f>
        <v/>
      </c>
      <c r="CK115" s="23"/>
      <c r="CL115" s="24" t="str">
        <f>IF(CK115="","",VLOOKUP(CK115,ProgramIterations!$D:$E,2,FALSE))</f>
        <v/>
      </c>
      <c r="CM115" s="23"/>
      <c r="CN115" s="24" t="str">
        <f>IF(CM115="","",VLOOKUP(CM115,ProgramIterations!$D:$E,2,FALSE))</f>
        <v/>
      </c>
      <c r="CO115" s="23"/>
      <c r="CP115" s="24" t="str">
        <f>IF(CO115="","",VLOOKUP(CO115,ProgramIterations!$D:$E,2,FALSE))</f>
        <v/>
      </c>
      <c r="CQ115" s="23"/>
      <c r="CR115" s="24" t="str">
        <f>IF(CQ115="","",VLOOKUP(CQ115,ProgramIterations!$D:$E,2,FALSE))</f>
        <v/>
      </c>
      <c r="CS115" s="23"/>
      <c r="CT115" s="24" t="str">
        <f>IF(CS115="","",VLOOKUP(CS115,ProgramIterations!$D:$E,2,FALSE))</f>
        <v/>
      </c>
      <c r="CU115" s="23"/>
      <c r="CV115" s="24" t="str">
        <f>IF(CU115="","",VLOOKUP(CU115,ProgramIterations!$D:$E,2,FALSE))</f>
        <v/>
      </c>
      <c r="CW115" s="23"/>
      <c r="CX115" s="24" t="str">
        <f>IF(CW115="","",VLOOKUP(CW115,ProgramIterations!$D:$E,2,FALSE))</f>
        <v/>
      </c>
      <c r="CY115" s="23"/>
      <c r="CZ115" s="24" t="str">
        <f>IF(CY115="","",VLOOKUP(CY115,ProgramIterations!$D:$E,2,FALSE))</f>
        <v/>
      </c>
      <c r="DA115" s="23"/>
      <c r="DB115" s="24" t="str">
        <f>IF(DA115="","",VLOOKUP(DA115,ProgramIterations!$D:$E,2,FALSE))</f>
        <v/>
      </c>
      <c r="DC115" s="23"/>
      <c r="DD115" s="25" t="str">
        <f>IF(DC115="","",VLOOKUP(DC115,ProgramIterations!$D:$E,2,FALSE))</f>
        <v/>
      </c>
      <c r="DE115" s="64" t="str">
        <f>CONCATENATE("ALTER TABLE dbo.",LEFT(C115,FIND(".",C115)-1)," ADD ",RIGHT(C115,LEN(C115)-FIND(".",C115))," ",VLOOKUP(M115,DataTypes!$A$2:$F$12,6),IF(VLOOKUP(M115,DataTypes!$A$2:$F$12,3)=1,CONCATENATE("(",N115,",",O115,")"),"")," NULL")</f>
        <v>ALTER TABLE dbo.ChampMetricVisitInformation ADD BankfullWidthProfileFilteredMean decimal(10,2) NULL</v>
      </c>
      <c r="DF115" s="56" t="e">
        <f>IF(A115 = "","",#REF! &amp; " SELECT MetricCalcTypeID = "&amp;A115&amp;", EngineID = "&amp;B115&amp;", Name='"&amp;C115&amp;"', DisplayGroupID = "&amp;D115&amp;", DisplayName='"&amp;E115&amp;"', DisplayNameShort = '"&amp;F115&amp;"', PropertyName = '"&amp;G115&amp;"', MethodID = "&amp;IF(H115="","NULL",H115)&amp; ", CalcGroupId = "&amp;IF(I115="","NULL",I115)&amp;", CalcGroupListItemID = " &amp;IF(K115="","NULL",K115)&amp;", Description = "&amp;IF(L115&lt;&gt;"NULL","'"&amp;SUBSTITUTE(L115,"'","''")&amp;"'","NULL")&amp;", DataTypeID = "&amp;M115&amp;",Precision = "&amp;N115&amp;", Scale = "&amp;O115&amp;", Length="&amp;P115&amp;", UOMID = "&amp;Q115&amp;", GlossaryTermID = "&amp;V115&amp;", DisplayOrderID = "&amp;W115&amp;", DomainValueListID = "&amp;AB115&amp;", WidthPixels = "&amp;AC115&amp;", IsDisplayable = "&amp;AD115&amp;", ShowGraphForWatershed= "&amp;AE115&amp;",ShowGraphForProgram="&amp;AF115&amp;",ShowGraphForVisit="&amp;AG115&amp;",IsPrivateInformation="&amp;AM115&amp;", IsCalculated="&amp;AN115&amp;",IsInternal="&amp;AO115&amp;", ExpectedValueMin = "&amp;IF(R115&lt;&gt;"",R115,"NULL")&amp;",  ExpectedValueMax = "&amp;IF(S115&lt;&gt;"",S115,"NULL")&amp;",  AcceptedValueMin = "&amp;IF(T115&lt;&gt;"",T115,"NULL")&amp;",   AcceptedValueMax  = "&amp;IF(U115&lt;&gt;"",U115,"NULL")&amp;", GraphAllowX="&amp;AH115&amp;", GraphAllowY="&amp;AI115&amp;", GraphAllowZ="&amp;AJ115&amp;", MapAllowSize="&amp;AK115&amp;", MapAllowColor = "&amp;AL115&amp;", RbtXpath = "&amp;IF(AP115&lt;&gt;"", "'"&amp;AP115&amp;"'", "NULL")&amp;", RbtIsRequired = "&amp;IF(AP115&lt;&gt;"", AQ115, "NULL")&amp;", MRMetric = "&amp;AR115&amp;
", Protocol1_ID = "&amp;IF(AS115="","NULL",#REF!)&amp;", Protocol1_IterationIDStart = "&amp;IF(AS115="","NULL",AT115)&amp;", Protocol1_IterationIDEnd = "&amp;IF(AU115="","NULL",AV115)&amp;
", Protocol2_ID = "&amp;IF(AW115="","NULL",#REF!)&amp;", Protocol2_IterationIDStart = "&amp;IF(AW115="","NULL",AX115)&amp;", Protocol2_IterationIDEnd = "&amp;IF(AY115="","NULL",AZ115)&amp;
", Protocol3_ID = "&amp;IF(BA115="","NULL",#REF!)&amp;", Protocol3_IterationIDStart = "&amp;IF(BA115="","NULL",BB115)&amp;", Protocol3_IterationIDEnd = "&amp;IF(BC115="","NULL",BD115)&amp;
", Protocol4_ID = "&amp;IF(BE115="","NULL",#REF!)&amp;", Protocol4_IterationIDStart = "&amp;IF(BE115="","NULL",BF115)&amp;", Protocol4_IterationIDEnd = "&amp;IF(BG115="","NULL",BH115)&amp;
", Protocol5_ID = "&amp;IF(BI115="","NULL",#REF!)&amp;", Protocol5_IterationIDStart = "&amp;IF(BI115="","NULL",BJ115)&amp;", Protocol5_IterationIDEnd = "&amp;IF(BK115="","NULL",BL115)&amp;
", Protocol6_ID = "&amp;IF(BM115="","NULL",#REF!)&amp;", Protocol6_IterationIDStart = "&amp;IF(BM115="","NULL",BN115)&amp;", Protocol6_IterationIDEnd = "&amp;IF(BO115="","NULL",BP115)&amp;
", Protocol7_ID = "&amp;IF(BQ115="","NULL",#REF!)&amp;", Protocol7_IterationIDStart = "&amp;IF(BQ115="","NULL",BR115)&amp;", Protocol7_IterationIDEnd = "&amp;IF(BS115="","NULL",BT115)&amp;
", Protocol8_ID = "&amp;IF(BU115="","NULL",#REF!)&amp;", Protocol8_IterationIDStart = "&amp;IF(BU115="","NULL",BV115)&amp;", Protocol8_IterationIDEnd = "&amp;IF(BW115="","NULL",BX115)&amp;
", Protocol9_ID = "&amp;IF(BY115="","NULL",#REF!)&amp;", Protocol9_IterationIDStart = "&amp;IF(BY115="","NULL",BZ115)&amp;", Protocol9_IterationIDEnd = "&amp;IF(CA115="","NULL",CB115)&amp;
", Protocol10_ID = "&amp;IF(CC115="","NULL",#REF!)&amp;", Protocol10_IterationIDStart = "&amp;IF(CC115="","NULL",CD115)&amp;", Protocol10_IterationIDEnd = "&amp;IF(CE115="","NULL",CF115)&amp;
", Protocol11_ID = "&amp;IF(CG115="","NULL",#REF!)&amp;", Protocol11_IterationIDStart = "&amp;IF(CG115="","NULL",CH115)&amp;", Protocol11_IterationIDEnd = "&amp;IF(CI115="","NULL",CJ115)&amp;
", Protocol12_ID = "&amp;IF(CK115="","NULL",#REF!)&amp;", Protocol12_IterationIDStart = "&amp;IF(CK115="","NULL",CL115)&amp;", Protocol12_IterationIDEnd = "&amp;IF(CM115="","NULL",CN115)&amp;
", Protocol13_ID = "&amp;IF(CO115="","NULL",#REF!)&amp;", Protocol13_IterationIDStart = "&amp;IF(CO115="","NULL",CP115)&amp;", Protocol13_IterationIDEnd = "&amp;IF(CQ115="","NULL",CR115)&amp;
", Protocol14_ID = "&amp;IF(CS115="","NULL",#REF!)&amp;", Protocol14_IterationIDStart = "&amp;IF(CS115="","NULL",CT115)&amp;", Protocol14_IterationIDEnd = "&amp;IF(CU115="","NULL",CV115)&amp;
", Protocol15_ID = "&amp;IF(CW115="","NULL",#REF!)&amp;", Protocol15_IterationIDStart = "&amp;IF(CW115="","NULL",CX115)&amp;", Protocol15_IterationIDEnd = "&amp;IF(CY115="","NULL",CZ115)&amp;
", Protocol16_ID = "&amp;IF(DA115="","NULL",#REF!)&amp;", Protocol16_IterationIDStart = "&amp;IF(DA115="","NULL",DB115)&amp;", Protocol16_IterationIDEnd = "&amp;IF(DC115="","NULL",DD115))</f>
        <v>#REF!</v>
      </c>
    </row>
    <row r="116" spans="1:156" hidden="1" x14ac:dyDescent="0.4">
      <c r="A116" s="18">
        <v>71</v>
      </c>
      <c r="B116" s="18">
        <v>1</v>
      </c>
      <c r="C116" s="34" t="s">
        <v>269</v>
      </c>
      <c r="D116" s="18">
        <v>1</v>
      </c>
      <c r="E116" s="74" t="s">
        <v>844</v>
      </c>
      <c r="F116" s="74" t="s">
        <v>930</v>
      </c>
      <c r="G116" s="9" t="s">
        <v>291</v>
      </c>
      <c r="I116" s="44"/>
      <c r="J116" s="47" t="str">
        <f>IF(I116="","",VLOOKUP(I116,MetricCalcGroups!A:D,3, FALSE))</f>
        <v/>
      </c>
      <c r="L116" s="9" t="s">
        <v>78</v>
      </c>
      <c r="M116" s="18">
        <v>3</v>
      </c>
      <c r="N116" s="18">
        <v>10</v>
      </c>
      <c r="O116" s="18">
        <v>2</v>
      </c>
      <c r="P116" s="18" t="s">
        <v>78</v>
      </c>
      <c r="Q116" s="18">
        <v>1</v>
      </c>
      <c r="R116" s="39"/>
      <c r="S116" s="39"/>
      <c r="T116" s="75"/>
      <c r="U116" s="75"/>
      <c r="V116" s="78" t="s">
        <v>78</v>
      </c>
      <c r="W116" s="75">
        <v>750</v>
      </c>
      <c r="X116" s="15">
        <v>2011</v>
      </c>
      <c r="Y116" s="16">
        <f>IF(X116&lt;&gt;"",VLOOKUP(X116,ProgramIterations!D:E,2,FALSE),"NULL")</f>
        <v>1</v>
      </c>
      <c r="Z116" s="15"/>
      <c r="AA116" s="16" t="str">
        <f>IF(Z116&lt;&gt;"",VLOOKUP(Z116,ProgramIterations!D:E,2,FALSE),"NULL")</f>
        <v>NULL</v>
      </c>
      <c r="AB116" s="9" t="s">
        <v>78</v>
      </c>
      <c r="AC116" s="9">
        <v>75</v>
      </c>
      <c r="AD116" s="36">
        <v>0</v>
      </c>
      <c r="AE116" s="9">
        <v>1</v>
      </c>
      <c r="AF116" s="9">
        <v>1</v>
      </c>
      <c r="AG116" s="49">
        <v>0</v>
      </c>
      <c r="AH116" s="52">
        <v>0</v>
      </c>
      <c r="AI116" s="17">
        <f t="shared" si="10"/>
        <v>0</v>
      </c>
      <c r="AJ116" s="18">
        <v>0</v>
      </c>
      <c r="AK116" s="17">
        <f t="shared" si="8"/>
        <v>0</v>
      </c>
      <c r="AL116" s="17">
        <f t="shared" si="9"/>
        <v>0</v>
      </c>
      <c r="AM116" s="18">
        <v>0</v>
      </c>
      <c r="AN116" s="18">
        <v>0</v>
      </c>
      <c r="AO116" s="37">
        <v>0</v>
      </c>
      <c r="AP116" s="49"/>
      <c r="AQ116" s="37">
        <v>0</v>
      </c>
      <c r="AR116" s="49">
        <v>0</v>
      </c>
      <c r="AS116" s="23">
        <v>2011</v>
      </c>
      <c r="AT116" s="24">
        <f>IF(AS116="","",VLOOKUP(AS116,ProgramIterations!$D:$E,2,FALSE))</f>
        <v>1</v>
      </c>
      <c r="AU116" s="23"/>
      <c r="AV116" s="24" t="str">
        <f>IF(AU116="","",VLOOKUP(AU116,ProgramIterations!$D:$E,2,FALSE))</f>
        <v/>
      </c>
      <c r="AW116" s="23">
        <v>2012</v>
      </c>
      <c r="AX116" s="24">
        <f>IF(AW116="","",VLOOKUP(AW116,ProgramIterations!$D:$E,2,FALSE))</f>
        <v>2</v>
      </c>
      <c r="AY116" s="23"/>
      <c r="AZ116" s="24" t="str">
        <f>IF(AY116="","",VLOOKUP(AY116,ProgramIterations!$D:$E,2,FALSE))</f>
        <v/>
      </c>
      <c r="BA116" s="23">
        <v>2013</v>
      </c>
      <c r="BB116" s="24">
        <f>IF(BA116="","",VLOOKUP(BA116,ProgramIterations!$D:$E,2,FALSE))</f>
        <v>3</v>
      </c>
      <c r="BC116" s="23"/>
      <c r="BD116" s="24" t="str">
        <f>IF(BC116="","",VLOOKUP(BC116,ProgramIterations!$D:$E,2,FALSE))</f>
        <v/>
      </c>
      <c r="BE116" s="23">
        <v>2014</v>
      </c>
      <c r="BF116" s="24">
        <f>IF(BE116="","",VLOOKUP(BE116,ProgramIterations!$D:$E,2,FALSE))</f>
        <v>4</v>
      </c>
      <c r="BG116" s="23"/>
      <c r="BH116" s="24" t="str">
        <f>IF(BG116="","",VLOOKUP(BG116,ProgramIterations!$D:$E,2,FALSE))</f>
        <v/>
      </c>
      <c r="BI116" s="23">
        <v>2014</v>
      </c>
      <c r="BJ116" s="24">
        <f>IF(BI116="","",VLOOKUP(BI116,ProgramIterations!$D:$E,2,FALSE))</f>
        <v>4</v>
      </c>
      <c r="BK116" s="23"/>
      <c r="BL116" s="24" t="str">
        <f>IF(BK116="","",VLOOKUP(BK116,ProgramIterations!$D:$E,2,FALSE))</f>
        <v/>
      </c>
      <c r="BM116" s="23"/>
      <c r="BN116" s="24" t="str">
        <f>IF(BM116="","",VLOOKUP(BM116,ProgramIterations!$D:$E,2,FALSE))</f>
        <v/>
      </c>
      <c r="BO116" s="23"/>
      <c r="BP116" s="24" t="str">
        <f>IF(BO116="","",VLOOKUP(BO116,ProgramIterations!$D:$E,2,FALSE))</f>
        <v/>
      </c>
      <c r="BQ116" s="23"/>
      <c r="BR116" s="24" t="str">
        <f>IF(BQ116="","",VLOOKUP(BQ116,ProgramIterations!$D:$E,2,FALSE))</f>
        <v/>
      </c>
      <c r="BS116" s="23"/>
      <c r="BT116" s="24" t="str">
        <f>IF(BS116="","",VLOOKUP(BS116,ProgramIterations!$D:$E,2,FALSE))</f>
        <v/>
      </c>
      <c r="BU116" s="23"/>
      <c r="BV116" s="24" t="str">
        <f>IF(BU116="","",VLOOKUP(BU116,ProgramIterations!$D:$E,2,FALSE))</f>
        <v/>
      </c>
      <c r="BW116" s="23"/>
      <c r="BX116" s="24" t="str">
        <f>IF(BW116="","",VLOOKUP(BW116,ProgramIterations!$D:$E,2,FALSE))</f>
        <v/>
      </c>
      <c r="BY116" s="23">
        <v>2014</v>
      </c>
      <c r="BZ116" s="24">
        <f>IF(BY116="","",VLOOKUP(BY116,ProgramIterations!$D:$E,2,FALSE))</f>
        <v>4</v>
      </c>
      <c r="CA116" s="23"/>
      <c r="CB116" s="24" t="str">
        <f>IF(CA116="","",VLOOKUP(CA116,ProgramIterations!$D:$E,2,FALSE))</f>
        <v/>
      </c>
      <c r="CC116" s="23">
        <v>2014</v>
      </c>
      <c r="CD116" s="24">
        <f>IF(CC116="","",VLOOKUP(CC116,ProgramIterations!$D:$E,2,FALSE))</f>
        <v>4</v>
      </c>
      <c r="CE116" s="23"/>
      <c r="CF116" s="24" t="str">
        <f>IF(CE116="","",VLOOKUP(CE116,ProgramIterations!$D:$E,2,FALSE))</f>
        <v/>
      </c>
      <c r="CG116" s="23">
        <v>2014</v>
      </c>
      <c r="CH116" s="24">
        <f>IF(CG116="","",VLOOKUP(CG116,ProgramIterations!$D:$E,2,FALSE))</f>
        <v>4</v>
      </c>
      <c r="CI116" s="23"/>
      <c r="CJ116" s="24" t="str">
        <f>IF(CI116="","",VLOOKUP(CI116,ProgramIterations!$D:$E,2,FALSE))</f>
        <v/>
      </c>
      <c r="CK116" s="23"/>
      <c r="CL116" s="24" t="str">
        <f>IF(CK116="","",VLOOKUP(CK116,ProgramIterations!$D:$E,2,FALSE))</f>
        <v/>
      </c>
      <c r="CM116" s="23"/>
      <c r="CN116" s="24" t="str">
        <f>IF(CM116="","",VLOOKUP(CM116,ProgramIterations!$D:$E,2,FALSE))</f>
        <v/>
      </c>
      <c r="CO116" s="23"/>
      <c r="CP116" s="24" t="str">
        <f>IF(CO116="","",VLOOKUP(CO116,ProgramIterations!$D:$E,2,FALSE))</f>
        <v/>
      </c>
      <c r="CQ116" s="23"/>
      <c r="CR116" s="24" t="str">
        <f>IF(CQ116="","",VLOOKUP(CQ116,ProgramIterations!$D:$E,2,FALSE))</f>
        <v/>
      </c>
      <c r="CS116" s="23"/>
      <c r="CT116" s="24" t="str">
        <f>IF(CS116="","",VLOOKUP(CS116,ProgramIterations!$D:$E,2,FALSE))</f>
        <v/>
      </c>
      <c r="CU116" s="23"/>
      <c r="CV116" s="24" t="str">
        <f>IF(CU116="","",VLOOKUP(CU116,ProgramIterations!$D:$E,2,FALSE))</f>
        <v/>
      </c>
      <c r="CW116" s="23"/>
      <c r="CX116" s="24" t="str">
        <f>IF(CW116="","",VLOOKUP(CW116,ProgramIterations!$D:$E,2,FALSE))</f>
        <v/>
      </c>
      <c r="CY116" s="23"/>
      <c r="CZ116" s="24" t="str">
        <f>IF(CY116="","",VLOOKUP(CY116,ProgramIterations!$D:$E,2,FALSE))</f>
        <v/>
      </c>
      <c r="DA116" s="23"/>
      <c r="DB116" s="24" t="str">
        <f>IF(DA116="","",VLOOKUP(DA116,ProgramIterations!$D:$E,2,FALSE))</f>
        <v/>
      </c>
      <c r="DC116" s="23"/>
      <c r="DD116" s="25" t="str">
        <f>IF(DC116="","",VLOOKUP(DC116,ProgramIterations!$D:$E,2,FALSE))</f>
        <v/>
      </c>
      <c r="DE116" s="64" t="str">
        <f>CONCATENATE("ALTER TABLE dbo.",LEFT(C116,FIND(".",C116)-1)," ADD ",RIGHT(C116,LEN(C116)-FIND(".",C116))," ",VLOOKUP(M116,DataTypes!$A$2:$F$12,6),IF(VLOOKUP(M116,DataTypes!$A$2:$F$12,3)=1,CONCATENATE("(",N116,",",O116,")"),"")," NULL")</f>
        <v>ALTER TABLE dbo.ChampMetricVisitInformation ADD BankfullWidthProfileFilteredStdDev decimal(10,2) NULL</v>
      </c>
      <c r="DF116" s="56" t="e">
        <f>IF(A116 = "","",#REF! &amp; " SELECT MetricCalcTypeID = "&amp;A116&amp;", EngineID = "&amp;B116&amp;", Name='"&amp;C116&amp;"', DisplayGroupID = "&amp;D116&amp;", DisplayName='"&amp;E116&amp;"', DisplayNameShort = '"&amp;F116&amp;"', PropertyName = '"&amp;G116&amp;"', MethodID = "&amp;IF(H116="","NULL",H116)&amp; ", CalcGroupId = "&amp;IF(I116="","NULL",I116)&amp;", CalcGroupListItemID = " &amp;IF(K116="","NULL",K116)&amp;", Description = "&amp;IF(L116&lt;&gt;"NULL","'"&amp;SUBSTITUTE(L116,"'","''")&amp;"'","NULL")&amp;", DataTypeID = "&amp;M116&amp;",Precision = "&amp;N116&amp;", Scale = "&amp;O116&amp;", Length="&amp;P116&amp;", UOMID = "&amp;Q116&amp;", GlossaryTermID = "&amp;V116&amp;", DisplayOrderID = "&amp;W116&amp;", DomainValueListID = "&amp;AB116&amp;", WidthPixels = "&amp;AC116&amp;", IsDisplayable = "&amp;AD116&amp;", ShowGraphForWatershed= "&amp;AE116&amp;",ShowGraphForProgram="&amp;AF116&amp;",ShowGraphForVisit="&amp;AG116&amp;",IsPrivateInformation="&amp;AM116&amp;", IsCalculated="&amp;AN116&amp;",IsInternal="&amp;AO116&amp;", ExpectedValueMin = "&amp;IF(R116&lt;&gt;"",R116,"NULL")&amp;",  ExpectedValueMax = "&amp;IF(S116&lt;&gt;"",S116,"NULL")&amp;",  AcceptedValueMin = "&amp;IF(T116&lt;&gt;"",T116,"NULL")&amp;",   AcceptedValueMax  = "&amp;IF(U116&lt;&gt;"",U116,"NULL")&amp;", GraphAllowX="&amp;AH116&amp;", GraphAllowY="&amp;AI116&amp;", GraphAllowZ="&amp;AJ116&amp;", MapAllowSize="&amp;AK116&amp;", MapAllowColor = "&amp;AL116&amp;", RbtXpath = "&amp;IF(AP116&lt;&gt;"", "'"&amp;AP116&amp;"'", "NULL")&amp;", RbtIsRequired = "&amp;IF(AP116&lt;&gt;"", AQ116, "NULL")&amp;", MRMetric = "&amp;AR116&amp;
", Protocol1_ID = "&amp;IF(AS116="","NULL",#REF!)&amp;", Protocol1_IterationIDStart = "&amp;IF(AS116="","NULL",AT116)&amp;", Protocol1_IterationIDEnd = "&amp;IF(AU116="","NULL",AV116)&amp;
", Protocol2_ID = "&amp;IF(AW116="","NULL",#REF!)&amp;", Protocol2_IterationIDStart = "&amp;IF(AW116="","NULL",AX116)&amp;", Protocol2_IterationIDEnd = "&amp;IF(AY116="","NULL",AZ116)&amp;
", Protocol3_ID = "&amp;IF(BA116="","NULL",#REF!)&amp;", Protocol3_IterationIDStart = "&amp;IF(BA116="","NULL",BB116)&amp;", Protocol3_IterationIDEnd = "&amp;IF(BC116="","NULL",BD116)&amp;
", Protocol4_ID = "&amp;IF(BE116="","NULL",#REF!)&amp;", Protocol4_IterationIDStart = "&amp;IF(BE116="","NULL",BF116)&amp;", Protocol4_IterationIDEnd = "&amp;IF(BG116="","NULL",BH116)&amp;
", Protocol5_ID = "&amp;IF(BI116="","NULL",#REF!)&amp;", Protocol5_IterationIDStart = "&amp;IF(BI116="","NULL",BJ116)&amp;", Protocol5_IterationIDEnd = "&amp;IF(BK116="","NULL",BL116)&amp;
", Protocol6_ID = "&amp;IF(BM116="","NULL",#REF!)&amp;", Protocol6_IterationIDStart = "&amp;IF(BM116="","NULL",BN116)&amp;", Protocol6_IterationIDEnd = "&amp;IF(BO116="","NULL",BP116)&amp;
", Protocol7_ID = "&amp;IF(BQ116="","NULL",#REF!)&amp;", Protocol7_IterationIDStart = "&amp;IF(BQ116="","NULL",BR116)&amp;", Protocol7_IterationIDEnd = "&amp;IF(BS116="","NULL",BT116)&amp;
", Protocol8_ID = "&amp;IF(BU116="","NULL",#REF!)&amp;", Protocol8_IterationIDStart = "&amp;IF(BU116="","NULL",BV116)&amp;", Protocol8_IterationIDEnd = "&amp;IF(BW116="","NULL",BX116)&amp;
", Protocol9_ID = "&amp;IF(BY116="","NULL",#REF!)&amp;", Protocol9_IterationIDStart = "&amp;IF(BY116="","NULL",BZ116)&amp;", Protocol9_IterationIDEnd = "&amp;IF(CA116="","NULL",CB116)&amp;
", Protocol10_ID = "&amp;IF(CC116="","NULL",#REF!)&amp;", Protocol10_IterationIDStart = "&amp;IF(CC116="","NULL",CD116)&amp;", Protocol10_IterationIDEnd = "&amp;IF(CE116="","NULL",CF116)&amp;
", Protocol11_ID = "&amp;IF(CG116="","NULL",#REF!)&amp;", Protocol11_IterationIDStart = "&amp;IF(CG116="","NULL",CH116)&amp;", Protocol11_IterationIDEnd = "&amp;IF(CI116="","NULL",CJ116)&amp;
", Protocol12_ID = "&amp;IF(CK116="","NULL",#REF!)&amp;", Protocol12_IterationIDStart = "&amp;IF(CK116="","NULL",CL116)&amp;", Protocol12_IterationIDEnd = "&amp;IF(CM116="","NULL",CN116)&amp;
", Protocol13_ID = "&amp;IF(CO116="","NULL",#REF!)&amp;", Protocol13_IterationIDStart = "&amp;IF(CO116="","NULL",CP116)&amp;", Protocol13_IterationIDEnd = "&amp;IF(CQ116="","NULL",CR116)&amp;
", Protocol14_ID = "&amp;IF(CS116="","NULL",#REF!)&amp;", Protocol14_IterationIDStart = "&amp;IF(CS116="","NULL",CT116)&amp;", Protocol14_IterationIDEnd = "&amp;IF(CU116="","NULL",CV116)&amp;
", Protocol15_ID = "&amp;IF(CW116="","NULL",#REF!)&amp;", Protocol15_IterationIDStart = "&amp;IF(CW116="","NULL",CX116)&amp;", Protocol15_IterationIDEnd = "&amp;IF(CY116="","NULL",CZ116)&amp;
", Protocol16_ID = "&amp;IF(DA116="","NULL",#REF!)&amp;", Protocol16_IterationIDStart = "&amp;IF(DA116="","NULL",DB116)&amp;", Protocol16_IterationIDEnd = "&amp;IF(DC116="","NULL",DD116))</f>
        <v>#REF!</v>
      </c>
    </row>
    <row r="117" spans="1:156" x14ac:dyDescent="0.4">
      <c r="A117" s="18">
        <v>362</v>
      </c>
      <c r="B117" s="18">
        <v>1</v>
      </c>
      <c r="C117" s="34" t="s">
        <v>443</v>
      </c>
      <c r="D117" s="18">
        <v>1</v>
      </c>
      <c r="E117" s="74" t="s">
        <v>446</v>
      </c>
      <c r="F117" s="74" t="s">
        <v>1044</v>
      </c>
      <c r="G117" s="9" t="s">
        <v>445</v>
      </c>
      <c r="I117" s="44"/>
      <c r="J117" s="47" t="str">
        <f>IF(I117="","",VLOOKUP(I117,MetricCalcGroups!A:D,3, FALSE))</f>
        <v/>
      </c>
      <c r="L117" s="9" t="s">
        <v>78</v>
      </c>
      <c r="M117" s="18">
        <v>3</v>
      </c>
      <c r="N117" s="18">
        <v>12</v>
      </c>
      <c r="O117" s="18">
        <v>3</v>
      </c>
      <c r="P117" s="18" t="s">
        <v>78</v>
      </c>
      <c r="Q117" s="18">
        <v>19</v>
      </c>
      <c r="R117" s="75">
        <v>0</v>
      </c>
      <c r="S117" s="75">
        <v>1</v>
      </c>
      <c r="T117" s="75">
        <v>0</v>
      </c>
      <c r="U117" s="75">
        <v>2</v>
      </c>
      <c r="V117" s="78">
        <v>79</v>
      </c>
      <c r="W117" s="75">
        <v>760</v>
      </c>
      <c r="X117" s="15">
        <v>2011</v>
      </c>
      <c r="Y117" s="16">
        <f>IF(X117&lt;&gt;"",VLOOKUP(X117,ProgramIterations!D:E,2,FALSE),"NULL")</f>
        <v>1</v>
      </c>
      <c r="Z117" s="15"/>
      <c r="AA117" s="16" t="str">
        <f>IF(Z117&lt;&gt;"",VLOOKUP(Z117,ProgramIterations!D:E,2,FALSE),"NULL")</f>
        <v>NULL</v>
      </c>
      <c r="AB117" s="9" t="s">
        <v>78</v>
      </c>
      <c r="AC117" s="9">
        <v>75</v>
      </c>
      <c r="AD117" s="74">
        <v>1</v>
      </c>
      <c r="AE117" s="9">
        <v>1</v>
      </c>
      <c r="AF117" s="9">
        <v>1</v>
      </c>
      <c r="AG117" s="49">
        <v>0</v>
      </c>
      <c r="AH117" s="85">
        <v>1</v>
      </c>
      <c r="AI117" s="17">
        <f t="shared" si="10"/>
        <v>1</v>
      </c>
      <c r="AJ117" s="18">
        <v>0</v>
      </c>
      <c r="AK117" s="17">
        <f t="shared" si="8"/>
        <v>1</v>
      </c>
      <c r="AL117" s="17">
        <f t="shared" si="9"/>
        <v>1</v>
      </c>
      <c r="AM117" s="18">
        <v>0</v>
      </c>
      <c r="AN117" s="18">
        <v>0</v>
      </c>
      <c r="AO117" s="37">
        <v>0</v>
      </c>
      <c r="AP117" s="82" t="s">
        <v>1601</v>
      </c>
      <c r="AQ117" s="37">
        <v>0</v>
      </c>
      <c r="AR117" s="49">
        <v>0</v>
      </c>
      <c r="AS117" s="23">
        <v>2011</v>
      </c>
      <c r="AT117" s="24">
        <f>IF(AS117="","",VLOOKUP(AS117,ProgramIterations!$D:$E,2,FALSE))</f>
        <v>1</v>
      </c>
      <c r="AU117" s="23"/>
      <c r="AV117" s="24" t="str">
        <f>IF(AU117="","",VLOOKUP(AU117,ProgramIterations!$D:$E,2,FALSE))</f>
        <v/>
      </c>
      <c r="AW117" s="23">
        <v>2012</v>
      </c>
      <c r="AX117" s="24">
        <f>IF(AW117="","",VLOOKUP(AW117,ProgramIterations!$D:$E,2,FALSE))</f>
        <v>2</v>
      </c>
      <c r="AY117" s="23"/>
      <c r="AZ117" s="24" t="str">
        <f>IF(AY117="","",VLOOKUP(AY117,ProgramIterations!$D:$E,2,FALSE))</f>
        <v/>
      </c>
      <c r="BA117" s="23">
        <v>2013</v>
      </c>
      <c r="BB117" s="24">
        <f>IF(BA117="","",VLOOKUP(BA117,ProgramIterations!$D:$E,2,FALSE))</f>
        <v>3</v>
      </c>
      <c r="BC117" s="23"/>
      <c r="BD117" s="24" t="str">
        <f>IF(BC117="","",VLOOKUP(BC117,ProgramIterations!$D:$E,2,FALSE))</f>
        <v/>
      </c>
      <c r="BE117" s="23">
        <v>2014</v>
      </c>
      <c r="BF117" s="24">
        <f>IF(BE117="","",VLOOKUP(BE117,ProgramIterations!$D:$E,2,FALSE))</f>
        <v>4</v>
      </c>
      <c r="BG117" s="23"/>
      <c r="BH117" s="24" t="str">
        <f>IF(BG117="","",VLOOKUP(BG117,ProgramIterations!$D:$E,2,FALSE))</f>
        <v/>
      </c>
      <c r="BI117" s="23">
        <v>2014</v>
      </c>
      <c r="BJ117" s="24">
        <f>IF(BI117="","",VLOOKUP(BI117,ProgramIterations!$D:$E,2,FALSE))</f>
        <v>4</v>
      </c>
      <c r="BK117" s="23"/>
      <c r="BL117" s="24" t="str">
        <f>IF(BK117="","",VLOOKUP(BK117,ProgramIterations!$D:$E,2,FALSE))</f>
        <v/>
      </c>
      <c r="BM117" s="23"/>
      <c r="BN117" s="24" t="str">
        <f>IF(BM117="","",VLOOKUP(BM117,ProgramIterations!$D:$E,2,FALSE))</f>
        <v/>
      </c>
      <c r="BO117" s="23"/>
      <c r="BP117" s="24" t="str">
        <f>IF(BO117="","",VLOOKUP(BO117,ProgramIterations!$D:$E,2,FALSE))</f>
        <v/>
      </c>
      <c r="BQ117" s="23"/>
      <c r="BR117" s="24" t="str">
        <f>IF(BQ117="","",VLOOKUP(BQ117,ProgramIterations!$D:$E,2,FALSE))</f>
        <v/>
      </c>
      <c r="BS117" s="23"/>
      <c r="BT117" s="24" t="str">
        <f>IF(BS117="","",VLOOKUP(BS117,ProgramIterations!$D:$E,2,FALSE))</f>
        <v/>
      </c>
      <c r="BU117" s="23"/>
      <c r="BV117" s="24" t="str">
        <f>IF(BU117="","",VLOOKUP(BU117,ProgramIterations!$D:$E,2,FALSE))</f>
        <v/>
      </c>
      <c r="BW117" s="23"/>
      <c r="BX117" s="24" t="str">
        <f>IF(BW117="","",VLOOKUP(BW117,ProgramIterations!$D:$E,2,FALSE))</f>
        <v/>
      </c>
      <c r="BY117" s="23">
        <v>2014</v>
      </c>
      <c r="BZ117" s="24">
        <f>IF(BY117="","",VLOOKUP(BY117,ProgramIterations!$D:$E,2,FALSE))</f>
        <v>4</v>
      </c>
      <c r="CA117" s="23"/>
      <c r="CB117" s="24" t="str">
        <f>IF(CA117="","",VLOOKUP(CA117,ProgramIterations!$D:$E,2,FALSE))</f>
        <v/>
      </c>
      <c r="CC117" s="23">
        <v>2014</v>
      </c>
      <c r="CD117" s="24">
        <f>IF(CC117="","",VLOOKUP(CC117,ProgramIterations!$D:$E,2,FALSE))</f>
        <v>4</v>
      </c>
      <c r="CE117" s="23"/>
      <c r="CF117" s="24" t="str">
        <f>IF(CE117="","",VLOOKUP(CE117,ProgramIterations!$D:$E,2,FALSE))</f>
        <v/>
      </c>
      <c r="CG117" s="23">
        <v>2014</v>
      </c>
      <c r="CH117" s="24">
        <f>IF(CG117="","",VLOOKUP(CG117,ProgramIterations!$D:$E,2,FALSE))</f>
        <v>4</v>
      </c>
      <c r="CI117" s="23"/>
      <c r="CJ117" s="24" t="str">
        <f>IF(CI117="","",VLOOKUP(CI117,ProgramIterations!$D:$E,2,FALSE))</f>
        <v/>
      </c>
      <c r="CK117" s="23"/>
      <c r="CL117" s="24" t="str">
        <f>IF(CK117="","",VLOOKUP(CK117,ProgramIterations!$D:$E,2,FALSE))</f>
        <v/>
      </c>
      <c r="CM117" s="23"/>
      <c r="CN117" s="24" t="str">
        <f>IF(CM117="","",VLOOKUP(CM117,ProgramIterations!$D:$E,2,FALSE))</f>
        <v/>
      </c>
      <c r="CO117" s="23"/>
      <c r="CP117" s="24" t="str">
        <f>IF(CO117="","",VLOOKUP(CO117,ProgramIterations!$D:$E,2,FALSE))</f>
        <v/>
      </c>
      <c r="CQ117" s="23"/>
      <c r="CR117" s="24" t="str">
        <f>IF(CQ117="","",VLOOKUP(CQ117,ProgramIterations!$D:$E,2,FALSE))</f>
        <v/>
      </c>
      <c r="CS117" s="23"/>
      <c r="CT117" s="24" t="str">
        <f>IF(CS117="","",VLOOKUP(CS117,ProgramIterations!$D:$E,2,FALSE))</f>
        <v/>
      </c>
      <c r="CU117" s="23"/>
      <c r="CV117" s="24" t="str">
        <f>IF(CU117="","",VLOOKUP(CU117,ProgramIterations!$D:$E,2,FALSE))</f>
        <v/>
      </c>
      <c r="CW117" s="23"/>
      <c r="CX117" s="24" t="str">
        <f>IF(CW117="","",VLOOKUP(CW117,ProgramIterations!$D:$E,2,FALSE))</f>
        <v/>
      </c>
      <c r="CY117" s="23"/>
      <c r="CZ117" s="24" t="str">
        <f>IF(CY117="","",VLOOKUP(CY117,ProgramIterations!$D:$E,2,FALSE))</f>
        <v/>
      </c>
      <c r="DA117" s="23"/>
      <c r="DB117" s="24" t="str">
        <f>IF(DA117="","",VLOOKUP(DA117,ProgramIterations!$D:$E,2,FALSE))</f>
        <v/>
      </c>
      <c r="DC117" s="23"/>
      <c r="DD117" s="25" t="str">
        <f>IF(DC117="","",VLOOKUP(DC117,ProgramIterations!$D:$E,2,FALSE))</f>
        <v/>
      </c>
      <c r="DE117" s="64" t="str">
        <f>CONCATENATE("ALTER TABLE dbo.",LEFT(C117,FIND(".",C117)-1)," ADD ",RIGHT(C117,LEN(C117)-FIND(".",C117))," ",VLOOKUP(M117,DataTypes!$A$2:$F$12,6),IF(VLOOKUP(M117,DataTypes!$A$2:$F$12,3)=1,CONCATENATE("(",N117,",",O117,")"),"")," NULL")</f>
        <v>ALTER TABLE dbo.ChampMetricVisitInformation ADD BankfullWidthProfileFilteredCoefficientOfVariation decimal(12,3) NULL</v>
      </c>
      <c r="DF117" s="56" t="e">
        <f>IF(A117 = "","",#REF! &amp; " SELECT MetricCalcTypeID = "&amp;A117&amp;", EngineID = "&amp;B117&amp;", Name='"&amp;C117&amp;"', DisplayGroupID = "&amp;D117&amp;", DisplayName='"&amp;E117&amp;"', DisplayNameShort = '"&amp;F117&amp;"', PropertyName = '"&amp;G117&amp;"', MethodID = "&amp;IF(H117="","NULL",H117)&amp; ", CalcGroupId = "&amp;IF(I117="","NULL",I117)&amp;", CalcGroupListItemID = " &amp;IF(K117="","NULL",K117)&amp;", Description = "&amp;IF(L117&lt;&gt;"NULL","'"&amp;SUBSTITUTE(L117,"'","''")&amp;"'","NULL")&amp;", DataTypeID = "&amp;M117&amp;",Precision = "&amp;N117&amp;", Scale = "&amp;O117&amp;", Length="&amp;P117&amp;", UOMID = "&amp;Q117&amp;", GlossaryTermID = "&amp;V117&amp;", DisplayOrderID = "&amp;W117&amp;", DomainValueListID = "&amp;AB117&amp;", WidthPixels = "&amp;AC117&amp;", IsDisplayable = "&amp;AD117&amp;", ShowGraphForWatershed= "&amp;AE117&amp;",ShowGraphForProgram="&amp;AF117&amp;",ShowGraphForVisit="&amp;AG117&amp;",IsPrivateInformation="&amp;AM117&amp;", IsCalculated="&amp;AN117&amp;",IsInternal="&amp;AO117&amp;", ExpectedValueMin = "&amp;IF(R117&lt;&gt;"",R117,"NULL")&amp;",  ExpectedValueMax = "&amp;IF(S117&lt;&gt;"",S117,"NULL")&amp;",  AcceptedValueMin = "&amp;IF(T117&lt;&gt;"",T117,"NULL")&amp;",   AcceptedValueMax  = "&amp;IF(U117&lt;&gt;"",U117,"NULL")&amp;", GraphAllowX="&amp;AH117&amp;", GraphAllowY="&amp;AI117&amp;", GraphAllowZ="&amp;AJ117&amp;", MapAllowSize="&amp;AK117&amp;", MapAllowColor = "&amp;AL117&amp;", RbtXpath = "&amp;IF(AP117&lt;&gt;"", "'"&amp;AP117&amp;"'", "NULL")&amp;", RbtIsRequired = "&amp;IF(AP117&lt;&gt;"", AQ117, "NULL")&amp;", MRMetric = "&amp;AR117&amp;
", Protocol1_ID = "&amp;IF(AS117="","NULL",#REF!)&amp;", Protocol1_IterationIDStart = "&amp;IF(AS117="","NULL",AT117)&amp;", Protocol1_IterationIDEnd = "&amp;IF(AU117="","NULL",AV117)&amp;
", Protocol2_ID = "&amp;IF(AW117="","NULL",#REF!)&amp;", Protocol2_IterationIDStart = "&amp;IF(AW117="","NULL",AX117)&amp;", Protocol2_IterationIDEnd = "&amp;IF(AY117="","NULL",AZ117)&amp;
", Protocol3_ID = "&amp;IF(BA117="","NULL",#REF!)&amp;", Protocol3_IterationIDStart = "&amp;IF(BA117="","NULL",BB117)&amp;", Protocol3_IterationIDEnd = "&amp;IF(BC117="","NULL",BD117)&amp;
", Protocol4_ID = "&amp;IF(BE117="","NULL",#REF!)&amp;", Protocol4_IterationIDStart = "&amp;IF(BE117="","NULL",BF117)&amp;", Protocol4_IterationIDEnd = "&amp;IF(BG117="","NULL",BH117)&amp;
", Protocol5_ID = "&amp;IF(BI117="","NULL",#REF!)&amp;", Protocol5_IterationIDStart = "&amp;IF(BI117="","NULL",BJ117)&amp;", Protocol5_IterationIDEnd = "&amp;IF(BK117="","NULL",BL117)&amp;
", Protocol6_ID = "&amp;IF(BM117="","NULL",#REF!)&amp;", Protocol6_IterationIDStart = "&amp;IF(BM117="","NULL",BN117)&amp;", Protocol6_IterationIDEnd = "&amp;IF(BO117="","NULL",BP117)&amp;
", Protocol7_ID = "&amp;IF(BQ117="","NULL",#REF!)&amp;", Protocol7_IterationIDStart = "&amp;IF(BQ117="","NULL",BR117)&amp;", Protocol7_IterationIDEnd = "&amp;IF(BS117="","NULL",BT117)&amp;
", Protocol8_ID = "&amp;IF(BU117="","NULL",#REF!)&amp;", Protocol8_IterationIDStart = "&amp;IF(BU117="","NULL",BV117)&amp;", Protocol8_IterationIDEnd = "&amp;IF(BW117="","NULL",BX117)&amp;
", Protocol9_ID = "&amp;IF(BY117="","NULL",#REF!)&amp;", Protocol9_IterationIDStart = "&amp;IF(BY117="","NULL",BZ117)&amp;", Protocol9_IterationIDEnd = "&amp;IF(CA117="","NULL",CB117)&amp;
", Protocol10_ID = "&amp;IF(CC117="","NULL",#REF!)&amp;", Protocol10_IterationIDStart = "&amp;IF(CC117="","NULL",CD117)&amp;", Protocol10_IterationIDEnd = "&amp;IF(CE117="","NULL",CF117)&amp;
", Protocol11_ID = "&amp;IF(CG117="","NULL",#REF!)&amp;", Protocol11_IterationIDStart = "&amp;IF(CG117="","NULL",CH117)&amp;", Protocol11_IterationIDEnd = "&amp;IF(CI117="","NULL",CJ117)&amp;
", Protocol12_ID = "&amp;IF(CK117="","NULL",#REF!)&amp;", Protocol12_IterationIDStart = "&amp;IF(CK117="","NULL",CL117)&amp;", Protocol12_IterationIDEnd = "&amp;IF(CM117="","NULL",CN117)&amp;
", Protocol13_ID = "&amp;IF(CO117="","NULL",#REF!)&amp;", Protocol13_IterationIDStart = "&amp;IF(CO117="","NULL",CP117)&amp;", Protocol13_IterationIDEnd = "&amp;IF(CQ117="","NULL",CR117)&amp;
", Protocol14_ID = "&amp;IF(CS117="","NULL",#REF!)&amp;", Protocol14_IterationIDStart = "&amp;IF(CS117="","NULL",CT117)&amp;", Protocol14_IterationIDEnd = "&amp;IF(CU117="","NULL",CV117)&amp;
", Protocol15_ID = "&amp;IF(CW117="","NULL",#REF!)&amp;", Protocol15_IterationIDStart = "&amp;IF(CW117="","NULL",CX117)&amp;", Protocol15_IterationIDEnd = "&amp;IF(CY117="","NULL",CZ117)&amp;
", Protocol16_ID = "&amp;IF(DA117="","NULL",#REF!)&amp;", Protocol16_IterationIDStart = "&amp;IF(DA117="","NULL",DB117)&amp;", Protocol16_IterationIDEnd = "&amp;IF(DC117="","NULL",DD117))</f>
        <v>#REF!</v>
      </c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  <c r="DS117" s="74"/>
      <c r="DT117" s="74"/>
      <c r="DU117" s="74"/>
      <c r="DV117" s="74"/>
      <c r="DW117" s="74"/>
      <c r="DX117" s="74"/>
      <c r="DY117" s="74"/>
      <c r="DZ117" s="74"/>
      <c r="EA117" s="74"/>
      <c r="EB117" s="74"/>
      <c r="EC117" s="74"/>
      <c r="ED117" s="74"/>
      <c r="EE117" s="74"/>
      <c r="EF117" s="74"/>
      <c r="EG117" s="74"/>
      <c r="EH117" s="74"/>
      <c r="EI117" s="74"/>
      <c r="EJ117" s="74"/>
      <c r="EK117" s="74"/>
      <c r="EL117" s="74"/>
      <c r="EM117" s="74"/>
      <c r="EN117" s="74"/>
      <c r="EO117" s="74"/>
      <c r="EP117" s="74"/>
      <c r="EQ117" s="74"/>
      <c r="ER117" s="74"/>
      <c r="ES117" s="74"/>
      <c r="ET117" s="74"/>
      <c r="EU117" s="74"/>
      <c r="EV117" s="74"/>
      <c r="EW117" s="74"/>
      <c r="EX117" s="74"/>
      <c r="EY117" s="74"/>
      <c r="EZ117" s="74"/>
    </row>
    <row r="118" spans="1:156" x14ac:dyDescent="0.4">
      <c r="A118" s="18">
        <v>557</v>
      </c>
      <c r="B118" s="18">
        <v>2</v>
      </c>
      <c r="C118" s="57" t="str">
        <f>"ChampMetricChannelUnitTier1Summary." &amp; G118</f>
        <v>ChampMetricChannelUnitTier1Summary.CountOfOmykiss</v>
      </c>
      <c r="D118" s="18">
        <v>3</v>
      </c>
      <c r="E118" s="74" t="s">
        <v>1298</v>
      </c>
      <c r="F118" s="74" t="s">
        <v>1287</v>
      </c>
      <c r="G118" s="9" t="s">
        <v>1287</v>
      </c>
      <c r="I118" s="44">
        <v>1</v>
      </c>
      <c r="J118" s="47" t="str">
        <f>IF(I118="","",VLOOKUP(I118,MetricCalcGroups!A:D,3, FALSE))</f>
        <v>Fish Counts</v>
      </c>
      <c r="K118" s="37">
        <v>250</v>
      </c>
      <c r="L118" s="9" t="s">
        <v>78</v>
      </c>
      <c r="M118" s="18">
        <v>2</v>
      </c>
      <c r="N118" s="18" t="s">
        <v>78</v>
      </c>
      <c r="O118" s="18" t="s">
        <v>78</v>
      </c>
      <c r="P118" s="18" t="s">
        <v>78</v>
      </c>
      <c r="Q118" s="18">
        <v>13</v>
      </c>
      <c r="R118" s="75">
        <v>0</v>
      </c>
      <c r="S118" s="75" t="s">
        <v>78</v>
      </c>
      <c r="T118" s="75">
        <v>0</v>
      </c>
      <c r="U118" s="75" t="s">
        <v>78</v>
      </c>
      <c r="V118" s="78" t="s">
        <v>78</v>
      </c>
      <c r="W118" s="75">
        <v>2860</v>
      </c>
      <c r="X118" s="15">
        <v>2014</v>
      </c>
      <c r="Y118" s="16">
        <f>IF(X118&lt;&gt;"",VLOOKUP(X118,ProgramIterations!D:E,2,FALSE),"NULL")</f>
        <v>4</v>
      </c>
      <c r="Z118" s="15"/>
      <c r="AA118" s="16" t="str">
        <f>IF(Z118&lt;&gt;"",VLOOKUP(Z118,ProgramIterations!D:E,2,FALSE),"NULL")</f>
        <v>NULL</v>
      </c>
      <c r="AB118" s="9" t="s">
        <v>78</v>
      </c>
      <c r="AC118" s="9">
        <v>50</v>
      </c>
      <c r="AD118" s="36">
        <v>1</v>
      </c>
      <c r="AE118" s="9">
        <v>1</v>
      </c>
      <c r="AF118" s="9">
        <v>1</v>
      </c>
      <c r="AG118" s="49">
        <v>1</v>
      </c>
      <c r="AH118" s="52">
        <v>0</v>
      </c>
      <c r="AI118" s="17">
        <f t="shared" si="10"/>
        <v>1</v>
      </c>
      <c r="AJ118" s="18">
        <v>0</v>
      </c>
      <c r="AK118" s="17">
        <f t="shared" si="8"/>
        <v>1</v>
      </c>
      <c r="AL118" s="17">
        <f t="shared" si="9"/>
        <v>1</v>
      </c>
      <c r="AM118" s="18">
        <v>0</v>
      </c>
      <c r="AN118" s="18">
        <v>0</v>
      </c>
      <c r="AO118" s="37">
        <v>1</v>
      </c>
      <c r="AP118" s="74"/>
      <c r="AQ118" s="37">
        <v>0</v>
      </c>
      <c r="AR118" s="49">
        <v>0</v>
      </c>
      <c r="AS118" s="23"/>
      <c r="AT118" s="24" t="str">
        <f>IF(AS118="","",VLOOKUP(AS118,ProgramIterations!$D:$E,2,FALSE))</f>
        <v/>
      </c>
      <c r="AU118" s="23"/>
      <c r="AV118" s="24" t="str">
        <f>IF(AU118="","",VLOOKUP(AU118,ProgramIterations!$D:$E,2,FALSE))</f>
        <v/>
      </c>
      <c r="AW118" s="23"/>
      <c r="AX118" s="24" t="str">
        <f>IF(AW118="","",VLOOKUP(AW118,ProgramIterations!$D:$E,2,FALSE))</f>
        <v/>
      </c>
      <c r="AY118" s="23"/>
      <c r="AZ118" s="24" t="str">
        <f>IF(AY118="","",VLOOKUP(AY118,ProgramIterations!$D:$E,2,FALSE))</f>
        <v/>
      </c>
      <c r="BA118" s="23"/>
      <c r="BB118" s="24" t="str">
        <f>IF(BA118="","",VLOOKUP(BA118,ProgramIterations!$D:$E,2,FALSE))</f>
        <v/>
      </c>
      <c r="BC118" s="23"/>
      <c r="BD118" s="24" t="str">
        <f>IF(BC118="","",VLOOKUP(BC118,ProgramIterations!$D:$E,2,FALSE))</f>
        <v/>
      </c>
      <c r="BE118" s="23"/>
      <c r="BF118" s="24" t="str">
        <f>IF(BE118="","",VLOOKUP(BE118,ProgramIterations!$D:$E,2,FALSE))</f>
        <v/>
      </c>
      <c r="BG118" s="23"/>
      <c r="BH118" s="24" t="str">
        <f>IF(BG118="","",VLOOKUP(BG118,ProgramIterations!$D:$E,2,FALSE))</f>
        <v/>
      </c>
      <c r="BI118" s="23"/>
      <c r="BJ118" s="24" t="str">
        <f>IF(BI118="","",VLOOKUP(BI118,ProgramIterations!$D:$E,2,FALSE))</f>
        <v/>
      </c>
      <c r="BK118" s="23"/>
      <c r="BL118" s="24" t="str">
        <f>IF(BK118="","",VLOOKUP(BK118,ProgramIterations!$D:$E,2,FALSE))</f>
        <v/>
      </c>
      <c r="BM118" s="23">
        <v>2014</v>
      </c>
      <c r="BN118" s="24">
        <f>IF(BM118="","",VLOOKUP(BM118,ProgramIterations!$D:$E,2,FALSE))</f>
        <v>4</v>
      </c>
      <c r="BO118" s="23"/>
      <c r="BP118" s="24" t="str">
        <f>IF(BO118="","",VLOOKUP(BO118,ProgramIterations!$D:$E,2,FALSE))</f>
        <v/>
      </c>
      <c r="BQ118" s="23"/>
      <c r="BR118" s="24" t="str">
        <f>IF(BQ118="","",VLOOKUP(BQ118,ProgramIterations!$D:$E,2,FALSE))</f>
        <v/>
      </c>
      <c r="BS118" s="23"/>
      <c r="BT118" s="24" t="str">
        <f>IF(BS118="","",VLOOKUP(BS118,ProgramIterations!$D:$E,2,FALSE))</f>
        <v/>
      </c>
      <c r="BU118" s="23">
        <v>2014</v>
      </c>
      <c r="BV118" s="24">
        <f>IF(BU118="","",VLOOKUP(BU118,ProgramIterations!$D:$E,2,FALSE))</f>
        <v>4</v>
      </c>
      <c r="BW118" s="23"/>
      <c r="BX118" s="24" t="str">
        <f>IF(BW118="","",VLOOKUP(BW118,ProgramIterations!$D:$E,2,FALSE))</f>
        <v/>
      </c>
      <c r="BY118" s="23"/>
      <c r="BZ118" s="24" t="str">
        <f>IF(BY118="","",VLOOKUP(BY118,ProgramIterations!$D:$E,2,FALSE))</f>
        <v/>
      </c>
      <c r="CA118" s="23"/>
      <c r="CB118" s="24" t="str">
        <f>IF(CA118="","",VLOOKUP(CA118,ProgramIterations!$D:$E,2,FALSE))</f>
        <v/>
      </c>
      <c r="CC118" s="23"/>
      <c r="CD118" s="24" t="str">
        <f>IF(CC118="","",VLOOKUP(CC118,ProgramIterations!$D:$E,2,FALSE))</f>
        <v/>
      </c>
      <c r="CE118" s="23"/>
      <c r="CF118" s="24" t="str">
        <f>IF(CE118="","",VLOOKUP(CE118,ProgramIterations!$D:$E,2,FALSE))</f>
        <v/>
      </c>
      <c r="CG118" s="23"/>
      <c r="CH118" s="24" t="str">
        <f>IF(CG118="","",VLOOKUP(CG118,ProgramIterations!$D:$E,2,FALSE))</f>
        <v/>
      </c>
      <c r="CI118" s="23"/>
      <c r="CJ118" s="24" t="str">
        <f>IF(CI118="","",VLOOKUP(CI118,ProgramIterations!$D:$E,2,FALSE))</f>
        <v/>
      </c>
      <c r="CK118" s="23"/>
      <c r="CL118" s="24" t="str">
        <f>IF(CK118="","",VLOOKUP(CK118,ProgramIterations!$D:$E,2,FALSE))</f>
        <v/>
      </c>
      <c r="CM118" s="23"/>
      <c r="CN118" s="24" t="str">
        <f>IF(CM118="","",VLOOKUP(CM118,ProgramIterations!$D:$E,2,FALSE))</f>
        <v/>
      </c>
      <c r="CO118" s="23">
        <v>2014</v>
      </c>
      <c r="CP118" s="24">
        <f>IF(CO118="","",VLOOKUP(CO118,ProgramIterations!$D:$E,2,FALSE))</f>
        <v>4</v>
      </c>
      <c r="CQ118" s="23"/>
      <c r="CR118" s="24" t="str">
        <f>IF(CQ118="","",VLOOKUP(CQ118,ProgramIterations!$D:$E,2,FALSE))</f>
        <v/>
      </c>
      <c r="CS118" s="23">
        <v>2014</v>
      </c>
      <c r="CT118" s="24">
        <f>IF(CS118="","",VLOOKUP(CS118,ProgramIterations!$D:$E,2,FALSE))</f>
        <v>4</v>
      </c>
      <c r="CU118" s="23"/>
      <c r="CV118" s="24" t="str">
        <f>IF(CU118="","",VLOOKUP(CU118,ProgramIterations!$D:$E,2,FALSE))</f>
        <v/>
      </c>
      <c r="CW118" s="23"/>
      <c r="CX118" s="24" t="str">
        <f>IF(CW118="","",VLOOKUP(CW118,ProgramIterations!$D:$E,2,FALSE))</f>
        <v/>
      </c>
      <c r="CY118" s="23"/>
      <c r="CZ118" s="24" t="str">
        <f>IF(CY118="","",VLOOKUP(CY118,ProgramIterations!$D:$E,2,FALSE))</f>
        <v/>
      </c>
      <c r="DA118" s="23"/>
      <c r="DB118" s="24" t="str">
        <f>IF(DA118="","",VLOOKUP(DA118,ProgramIterations!$D:$E,2,FALSE))</f>
        <v/>
      </c>
      <c r="DC118" s="23"/>
      <c r="DD118" s="25" t="str">
        <f>IF(DC118="","",VLOOKUP(DC118,ProgramIterations!$D:$E,2,FALSE))</f>
        <v/>
      </c>
      <c r="DE118" s="64" t="str">
        <f>CONCATENATE("ALTER TABLE dbo.",LEFT(C118,FIND(".",C118)-1)," ADD ",RIGHT(C118,LEN(C118)-FIND(".",C118))," ",VLOOKUP(M118,DataTypes!$A$2:$F$12,6),IF(VLOOKUP(M118,DataTypes!$A$2:$F$12,3)=1,CONCATENATE("(",N118,",",O118,")"),"")," NULL")</f>
        <v>ALTER TABLE dbo.ChampMetricChannelUnitTier1Summary ADD CountOfOmykiss int NULL</v>
      </c>
      <c r="DF118" s="56" t="e">
        <f>IF(A118 = "","",#REF! &amp; " SELECT MetricCalcTypeID = "&amp;A118&amp;", EngineID = "&amp;B118&amp;", Name='"&amp;C118&amp;"', DisplayGroupID = "&amp;D118&amp;", DisplayName='"&amp;E118&amp;"', DisplayNameShort = '"&amp;F118&amp;"', PropertyName = '"&amp;G118&amp;"', MethodID = "&amp;IF(H118="","NULL",H118)&amp; ", CalcGroupId = "&amp;IF(I118="","NULL",I118)&amp;", CalcGroupListItemID = " &amp;IF(K118="","NULL",K118)&amp;", Description = "&amp;IF(L118&lt;&gt;"NULL","'"&amp;SUBSTITUTE(L118,"'","''")&amp;"'","NULL")&amp;", DataTypeID = "&amp;M118&amp;",Precision = "&amp;N118&amp;", Scale = "&amp;O118&amp;", Length="&amp;P118&amp;", UOMID = "&amp;Q118&amp;", GlossaryTermID = "&amp;V118&amp;", DisplayOrderID = "&amp;W118&amp;", DomainValueListID = "&amp;AB118&amp;", WidthPixels = "&amp;AC118&amp;", IsDisplayable = "&amp;AD118&amp;", ShowGraphForWatershed= "&amp;AE118&amp;",ShowGraphForProgram="&amp;AF118&amp;",ShowGraphForVisit="&amp;AG118&amp;",IsPrivateInformation="&amp;AM118&amp;", IsCalculated="&amp;AN118&amp;",IsInternal="&amp;AO118&amp;", ExpectedValueMin = "&amp;IF(R118&lt;&gt;"",R118,"NULL")&amp;",  ExpectedValueMax = "&amp;IF(S118&lt;&gt;"",S118,"NULL")&amp;",  AcceptedValueMin = "&amp;IF(T118&lt;&gt;"",T118,"NULL")&amp;",   AcceptedValueMax  = "&amp;IF(U118&lt;&gt;"",U118,"NULL")&amp;", GraphAllowX="&amp;AH118&amp;", GraphAllowY="&amp;AI118&amp;", GraphAllowZ="&amp;AJ118&amp;", MapAllowSize="&amp;AK118&amp;", MapAllowColor = "&amp;AL118&amp;", RbtXpath = "&amp;IF(AP118&lt;&gt;"", "'"&amp;AP118&amp;"'", "NULL")&amp;", RbtIsRequired = "&amp;IF(AP118&lt;&gt;"", AQ118, "NULL")&amp;", MRMetric = "&amp;AR118&amp;
", Protocol1_ID = "&amp;IF(AS118="","NULL",#REF!)&amp;", Protocol1_IterationIDStart = "&amp;IF(AS118="","NULL",AT118)&amp;", Protocol1_IterationIDEnd = "&amp;IF(AU118="","NULL",AV118)&amp;
", Protocol2_ID = "&amp;IF(AW118="","NULL",#REF!)&amp;", Protocol2_IterationIDStart = "&amp;IF(AW118="","NULL",AX118)&amp;", Protocol2_IterationIDEnd = "&amp;IF(AY118="","NULL",AZ118)&amp;
", Protocol3_ID = "&amp;IF(BA118="","NULL",#REF!)&amp;", Protocol3_IterationIDStart = "&amp;IF(BA118="","NULL",BB118)&amp;", Protocol3_IterationIDEnd = "&amp;IF(BC118="","NULL",BD118)&amp;
", Protocol4_ID = "&amp;IF(BE118="","NULL",#REF!)&amp;", Protocol4_IterationIDStart = "&amp;IF(BE118="","NULL",BF118)&amp;", Protocol4_IterationIDEnd = "&amp;IF(BG118="","NULL",BH118)&amp;
", Protocol5_ID = "&amp;IF(BI118="","NULL",#REF!)&amp;", Protocol5_IterationIDStart = "&amp;IF(BI118="","NULL",BJ118)&amp;", Protocol5_IterationIDEnd = "&amp;IF(BK118="","NULL",BL118)&amp;
", Protocol6_ID = "&amp;IF(BM118="","NULL",#REF!)&amp;", Protocol6_IterationIDStart = "&amp;IF(BM118="","NULL",BN118)&amp;", Protocol6_IterationIDEnd = "&amp;IF(BO118="","NULL",BP118)&amp;
", Protocol7_ID = "&amp;IF(BQ118="","NULL",#REF!)&amp;", Protocol7_IterationIDStart = "&amp;IF(BQ118="","NULL",BR118)&amp;", Protocol7_IterationIDEnd = "&amp;IF(BS118="","NULL",BT118)&amp;
", Protocol8_ID = "&amp;IF(BU118="","NULL",#REF!)&amp;", Protocol8_IterationIDStart = "&amp;IF(BU118="","NULL",BV118)&amp;", Protocol8_IterationIDEnd = "&amp;IF(BW118="","NULL",BX118)&amp;
", Protocol9_ID = "&amp;IF(BY118="","NULL",#REF!)&amp;", Protocol9_IterationIDStart = "&amp;IF(BY118="","NULL",BZ118)&amp;", Protocol9_IterationIDEnd = "&amp;IF(CA118="","NULL",CB118)&amp;
", Protocol10_ID = "&amp;IF(CC118="","NULL",#REF!)&amp;", Protocol10_IterationIDStart = "&amp;IF(CC118="","NULL",CD118)&amp;", Protocol10_IterationIDEnd = "&amp;IF(CE118="","NULL",CF118)&amp;
", Protocol11_ID = "&amp;IF(CG118="","NULL",#REF!)&amp;", Protocol11_IterationIDStart = "&amp;IF(CG118="","NULL",CH118)&amp;", Protocol11_IterationIDEnd = "&amp;IF(CI118="","NULL",CJ118)&amp;
", Protocol12_ID = "&amp;IF(CK118="","NULL",#REF!)&amp;", Protocol12_IterationIDStart = "&amp;IF(CK118="","NULL",CL118)&amp;", Protocol12_IterationIDEnd = "&amp;IF(CM118="","NULL",CN118)&amp;
", Protocol13_ID = "&amp;IF(CO118="","NULL",#REF!)&amp;", Protocol13_IterationIDStart = "&amp;IF(CO118="","NULL",CP118)&amp;", Protocol13_IterationIDEnd = "&amp;IF(CQ118="","NULL",CR118)&amp;
", Protocol14_ID = "&amp;IF(CS118="","NULL",#REF!)&amp;", Protocol14_IterationIDStart = "&amp;IF(CS118="","NULL",CT118)&amp;", Protocol14_IterationIDEnd = "&amp;IF(CU118="","NULL",CV118)&amp;
", Protocol15_ID = "&amp;IF(CW118="","NULL",#REF!)&amp;", Protocol15_IterationIDStart = "&amp;IF(CW118="","NULL",CX118)&amp;", Protocol15_IterationIDEnd = "&amp;IF(CY118="","NULL",CZ118)&amp;
", Protocol16_ID = "&amp;IF(DA118="","NULL",#REF!)&amp;", Protocol16_IterationIDStart = "&amp;IF(DA118="","NULL",DB118)&amp;", Protocol16_IterationIDEnd = "&amp;IF(DC118="","NULL",DD118))</f>
        <v>#REF!</v>
      </c>
    </row>
    <row r="119" spans="1:156" x14ac:dyDescent="0.4">
      <c r="A119" s="18">
        <v>579</v>
      </c>
      <c r="B119" s="18">
        <v>2</v>
      </c>
      <c r="C119" s="57" t="str">
        <f>"ChampMetricChannelUnitSummary." &amp; G119</f>
        <v>ChampMetricChannelUnitSummary.CountOfOmykiss</v>
      </c>
      <c r="D119" s="18">
        <v>2</v>
      </c>
      <c r="E119" s="49" t="s">
        <v>1298</v>
      </c>
      <c r="F119" s="74" t="s">
        <v>1287</v>
      </c>
      <c r="G119" s="9" t="s">
        <v>1287</v>
      </c>
      <c r="I119" s="44">
        <v>1</v>
      </c>
      <c r="J119" s="47" t="str">
        <f>IF(I119="","",VLOOKUP(I119,MetricCalcGroups!A:D,3, FALSE))</f>
        <v>Fish Counts</v>
      </c>
      <c r="K119" s="37">
        <v>250</v>
      </c>
      <c r="L119" s="9" t="s">
        <v>78</v>
      </c>
      <c r="M119" s="18">
        <v>2</v>
      </c>
      <c r="N119" s="18" t="s">
        <v>78</v>
      </c>
      <c r="O119" s="18" t="s">
        <v>78</v>
      </c>
      <c r="P119" s="18" t="s">
        <v>78</v>
      </c>
      <c r="Q119" s="18">
        <v>13</v>
      </c>
      <c r="R119" s="53">
        <v>0</v>
      </c>
      <c r="S119" s="53" t="s">
        <v>78</v>
      </c>
      <c r="T119" s="18">
        <v>0</v>
      </c>
      <c r="U119" s="18" t="s">
        <v>78</v>
      </c>
      <c r="V119" s="78" t="s">
        <v>78</v>
      </c>
      <c r="W119" s="18">
        <v>3080</v>
      </c>
      <c r="X119" s="15">
        <v>2014</v>
      </c>
      <c r="Y119" s="16">
        <f>IF(X119&lt;&gt;"",VLOOKUP(X119,ProgramIterations!D:E,2,FALSE),"NULL")</f>
        <v>4</v>
      </c>
      <c r="Z119" s="15"/>
      <c r="AA119" s="16" t="str">
        <f>IF(Z119&lt;&gt;"",VLOOKUP(Z119,ProgramIterations!D:E,2,FALSE),"NULL")</f>
        <v>NULL</v>
      </c>
      <c r="AB119" s="9" t="s">
        <v>78</v>
      </c>
      <c r="AC119" s="9">
        <v>50</v>
      </c>
      <c r="AD119" s="36">
        <v>1</v>
      </c>
      <c r="AE119" s="9">
        <v>1</v>
      </c>
      <c r="AF119" s="9">
        <v>1</v>
      </c>
      <c r="AG119" s="49">
        <v>1</v>
      </c>
      <c r="AH119" s="17">
        <v>0</v>
      </c>
      <c r="AI119" s="17">
        <f t="shared" si="10"/>
        <v>1</v>
      </c>
      <c r="AJ119" s="18">
        <v>0</v>
      </c>
      <c r="AK119" s="17">
        <f t="shared" si="8"/>
        <v>1</v>
      </c>
      <c r="AL119" s="17">
        <f t="shared" si="9"/>
        <v>1</v>
      </c>
      <c r="AM119" s="18">
        <v>0</v>
      </c>
      <c r="AN119" s="18">
        <v>0</v>
      </c>
      <c r="AO119" s="37">
        <v>1</v>
      </c>
      <c r="AP119" s="49"/>
      <c r="AQ119" s="37">
        <v>0</v>
      </c>
      <c r="AR119" s="49">
        <v>0</v>
      </c>
      <c r="AS119" s="23"/>
      <c r="AT119" s="24" t="str">
        <f>IF(AS119="","",VLOOKUP(AS119,ProgramIterations!$D:$E,2,FALSE))</f>
        <v/>
      </c>
      <c r="AU119" s="23"/>
      <c r="AV119" s="24" t="str">
        <f>IF(AU119="","",VLOOKUP(AU119,ProgramIterations!$D:$E,2,FALSE))</f>
        <v/>
      </c>
      <c r="AW119" s="23"/>
      <c r="AX119" s="24" t="str">
        <f>IF(AW119="","",VLOOKUP(AW119,ProgramIterations!$D:$E,2,FALSE))</f>
        <v/>
      </c>
      <c r="AY119" s="23"/>
      <c r="AZ119" s="24" t="str">
        <f>IF(AY119="","",VLOOKUP(AY119,ProgramIterations!$D:$E,2,FALSE))</f>
        <v/>
      </c>
      <c r="BA119" s="23"/>
      <c r="BB119" s="24" t="str">
        <f>IF(BA119="","",VLOOKUP(BA119,ProgramIterations!$D:$E,2,FALSE))</f>
        <v/>
      </c>
      <c r="BC119" s="23"/>
      <c r="BD119" s="24" t="str">
        <f>IF(BC119="","",VLOOKUP(BC119,ProgramIterations!$D:$E,2,FALSE))</f>
        <v/>
      </c>
      <c r="BE119" s="23"/>
      <c r="BF119" s="24" t="str">
        <f>IF(BE119="","",VLOOKUP(BE119,ProgramIterations!$D:$E,2,FALSE))</f>
        <v/>
      </c>
      <c r="BG119" s="23"/>
      <c r="BH119" s="24" t="str">
        <f>IF(BG119="","",VLOOKUP(BG119,ProgramIterations!$D:$E,2,FALSE))</f>
        <v/>
      </c>
      <c r="BI119" s="23"/>
      <c r="BJ119" s="24" t="str">
        <f>IF(BI119="","",VLOOKUP(BI119,ProgramIterations!$D:$E,2,FALSE))</f>
        <v/>
      </c>
      <c r="BK119" s="23"/>
      <c r="BL119" s="24" t="str">
        <f>IF(BK119="","",VLOOKUP(BK119,ProgramIterations!$D:$E,2,FALSE))</f>
        <v/>
      </c>
      <c r="BM119" s="23">
        <v>2014</v>
      </c>
      <c r="BN119" s="24">
        <f>IF(BM119="","",VLOOKUP(BM119,ProgramIterations!$D:$E,2,FALSE))</f>
        <v>4</v>
      </c>
      <c r="BO119" s="23"/>
      <c r="BP119" s="24" t="str">
        <f>IF(BO119="","",VLOOKUP(BO119,ProgramIterations!$D:$E,2,FALSE))</f>
        <v/>
      </c>
      <c r="BQ119" s="23"/>
      <c r="BR119" s="24" t="str">
        <f>IF(BQ119="","",VLOOKUP(BQ119,ProgramIterations!$D:$E,2,FALSE))</f>
        <v/>
      </c>
      <c r="BS119" s="23"/>
      <c r="BT119" s="24" t="str">
        <f>IF(BS119="","",VLOOKUP(BS119,ProgramIterations!$D:$E,2,FALSE))</f>
        <v/>
      </c>
      <c r="BU119" s="23">
        <v>2014</v>
      </c>
      <c r="BV119" s="24">
        <f>IF(BU119="","",VLOOKUP(BU119,ProgramIterations!$D:$E,2,FALSE))</f>
        <v>4</v>
      </c>
      <c r="BW119" s="23"/>
      <c r="BX119" s="24" t="str">
        <f>IF(BW119="","",VLOOKUP(BW119,ProgramIterations!$D:$E,2,FALSE))</f>
        <v/>
      </c>
      <c r="BY119" s="23"/>
      <c r="BZ119" s="24" t="str">
        <f>IF(BY119="","",VLOOKUP(BY119,ProgramIterations!$D:$E,2,FALSE))</f>
        <v/>
      </c>
      <c r="CA119" s="23"/>
      <c r="CB119" s="24" t="str">
        <f>IF(CA119="","",VLOOKUP(CA119,ProgramIterations!$D:$E,2,FALSE))</f>
        <v/>
      </c>
      <c r="CC119" s="23"/>
      <c r="CD119" s="24" t="str">
        <f>IF(CC119="","",VLOOKUP(CC119,ProgramIterations!$D:$E,2,FALSE))</f>
        <v/>
      </c>
      <c r="CE119" s="23"/>
      <c r="CF119" s="24" t="str">
        <f>IF(CE119="","",VLOOKUP(CE119,ProgramIterations!$D:$E,2,FALSE))</f>
        <v/>
      </c>
      <c r="CG119" s="23"/>
      <c r="CH119" s="24" t="str">
        <f>IF(CG119="","",VLOOKUP(CG119,ProgramIterations!$D:$E,2,FALSE))</f>
        <v/>
      </c>
      <c r="CI119" s="23"/>
      <c r="CJ119" s="24" t="str">
        <f>IF(CI119="","",VLOOKUP(CI119,ProgramIterations!$D:$E,2,FALSE))</f>
        <v/>
      </c>
      <c r="CK119" s="23"/>
      <c r="CL119" s="24" t="str">
        <f>IF(CK119="","",VLOOKUP(CK119,ProgramIterations!$D:$E,2,FALSE))</f>
        <v/>
      </c>
      <c r="CM119" s="23"/>
      <c r="CN119" s="24" t="str">
        <f>IF(CM119="","",VLOOKUP(CM119,ProgramIterations!$D:$E,2,FALSE))</f>
        <v/>
      </c>
      <c r="CO119" s="23">
        <v>2014</v>
      </c>
      <c r="CP119" s="24">
        <f>IF(CO119="","",VLOOKUP(CO119,ProgramIterations!$D:$E,2,FALSE))</f>
        <v>4</v>
      </c>
      <c r="CQ119" s="23"/>
      <c r="CR119" s="24" t="str">
        <f>IF(CQ119="","",VLOOKUP(CQ119,ProgramIterations!$D:$E,2,FALSE))</f>
        <v/>
      </c>
      <c r="CS119" s="23">
        <v>2014</v>
      </c>
      <c r="CT119" s="24">
        <f>IF(CS119="","",VLOOKUP(CS119,ProgramIterations!$D:$E,2,FALSE))</f>
        <v>4</v>
      </c>
      <c r="CU119" s="23"/>
      <c r="CV119" s="24" t="str">
        <f>IF(CU119="","",VLOOKUP(CU119,ProgramIterations!$D:$E,2,FALSE))</f>
        <v/>
      </c>
      <c r="CW119" s="23"/>
      <c r="CX119" s="24" t="str">
        <f>IF(CW119="","",VLOOKUP(CW119,ProgramIterations!$D:$E,2,FALSE))</f>
        <v/>
      </c>
      <c r="CY119" s="23"/>
      <c r="CZ119" s="24" t="str">
        <f>IF(CY119="","",VLOOKUP(CY119,ProgramIterations!$D:$E,2,FALSE))</f>
        <v/>
      </c>
      <c r="DA119" s="23"/>
      <c r="DB119" s="24" t="str">
        <f>IF(DA119="","",VLOOKUP(DA119,ProgramIterations!$D:$E,2,FALSE))</f>
        <v/>
      </c>
      <c r="DC119" s="23"/>
      <c r="DD119" s="25" t="str">
        <f>IF(DC119="","",VLOOKUP(DC119,ProgramIterations!$D:$E,2,FALSE))</f>
        <v/>
      </c>
      <c r="DE119" s="64" t="str">
        <f>CONCATENATE("ALTER TABLE dbo.",LEFT(C119,FIND(".",C119)-1)," ADD ",RIGHT(C119,LEN(C119)-FIND(".",C119))," ",VLOOKUP(M119,DataTypes!$A$2:$F$12,6),IF(VLOOKUP(M119,DataTypes!$A$2:$F$12,3)=1,CONCATENATE("(",N119,",",O119,")"),"")," NULL")</f>
        <v>ALTER TABLE dbo.ChampMetricChannelUnitSummary ADD CountOfOmykiss int NULL</v>
      </c>
      <c r="DF119" s="56" t="e">
        <f>IF(A119 = "","",#REF! &amp; " SELECT MetricCalcTypeID = "&amp;A119&amp;", EngineID = "&amp;B119&amp;", Name='"&amp;C119&amp;"', DisplayGroupID = "&amp;D119&amp;", DisplayName='"&amp;E119&amp;"', DisplayNameShort = '"&amp;F119&amp;"', PropertyName = '"&amp;G119&amp;"', MethodID = "&amp;IF(H119="","NULL",H119)&amp; ", CalcGroupId = "&amp;IF(I119="","NULL",I119)&amp;", CalcGroupListItemID = " &amp;IF(K119="","NULL",K119)&amp;", Description = "&amp;IF(L119&lt;&gt;"NULL","'"&amp;SUBSTITUTE(L119,"'","''")&amp;"'","NULL")&amp;", DataTypeID = "&amp;M119&amp;",Precision = "&amp;N119&amp;", Scale = "&amp;O119&amp;", Length="&amp;P119&amp;", UOMID = "&amp;Q119&amp;", GlossaryTermID = "&amp;V119&amp;", DisplayOrderID = "&amp;W119&amp;", DomainValueListID = "&amp;AB119&amp;", WidthPixels = "&amp;AC119&amp;", IsDisplayable = "&amp;AD119&amp;", ShowGraphForWatershed= "&amp;AE119&amp;",ShowGraphForProgram="&amp;AF119&amp;",ShowGraphForVisit="&amp;AG119&amp;",IsPrivateInformation="&amp;AM119&amp;", IsCalculated="&amp;AN119&amp;",IsInternal="&amp;AO119&amp;", ExpectedValueMin = "&amp;IF(R119&lt;&gt;"",R119,"NULL")&amp;",  ExpectedValueMax = "&amp;IF(S119&lt;&gt;"",S119,"NULL")&amp;",  AcceptedValueMin = "&amp;IF(T119&lt;&gt;"",T119,"NULL")&amp;",   AcceptedValueMax  = "&amp;IF(U119&lt;&gt;"",U119,"NULL")&amp;", GraphAllowX="&amp;AH119&amp;", GraphAllowY="&amp;AI119&amp;", GraphAllowZ="&amp;AJ119&amp;", MapAllowSize="&amp;AK119&amp;", MapAllowColor = "&amp;AL119&amp;", RbtXpath = "&amp;IF(AP119&lt;&gt;"", "'"&amp;AP119&amp;"'", "NULL")&amp;", RbtIsRequired = "&amp;IF(AP119&lt;&gt;"", AQ119, "NULL")&amp;", MRMetric = "&amp;AR119&amp;
", Protocol1_ID = "&amp;IF(AS119="","NULL",#REF!)&amp;", Protocol1_IterationIDStart = "&amp;IF(AS119="","NULL",AT119)&amp;", Protocol1_IterationIDEnd = "&amp;IF(AU119="","NULL",AV119)&amp;
", Protocol2_ID = "&amp;IF(AW119="","NULL",#REF!)&amp;", Protocol2_IterationIDStart = "&amp;IF(AW119="","NULL",AX119)&amp;", Protocol2_IterationIDEnd = "&amp;IF(AY119="","NULL",AZ119)&amp;
", Protocol3_ID = "&amp;IF(BA119="","NULL",#REF!)&amp;", Protocol3_IterationIDStart = "&amp;IF(BA119="","NULL",BB119)&amp;", Protocol3_IterationIDEnd = "&amp;IF(BC119="","NULL",BD119)&amp;
", Protocol4_ID = "&amp;IF(BE119="","NULL",#REF!)&amp;", Protocol4_IterationIDStart = "&amp;IF(BE119="","NULL",BF119)&amp;", Protocol4_IterationIDEnd = "&amp;IF(BG119="","NULL",BH119)&amp;
", Protocol5_ID = "&amp;IF(BI119="","NULL",#REF!)&amp;", Protocol5_IterationIDStart = "&amp;IF(BI119="","NULL",BJ119)&amp;", Protocol5_IterationIDEnd = "&amp;IF(BK119="","NULL",BL119)&amp;
", Protocol6_ID = "&amp;IF(BM119="","NULL",#REF!)&amp;", Protocol6_IterationIDStart = "&amp;IF(BM119="","NULL",BN119)&amp;", Protocol6_IterationIDEnd = "&amp;IF(BO119="","NULL",BP119)&amp;
", Protocol7_ID = "&amp;IF(BQ119="","NULL",#REF!)&amp;", Protocol7_IterationIDStart = "&amp;IF(BQ119="","NULL",BR119)&amp;", Protocol7_IterationIDEnd = "&amp;IF(BS119="","NULL",BT119)&amp;
", Protocol8_ID = "&amp;IF(BU119="","NULL",#REF!)&amp;", Protocol8_IterationIDStart = "&amp;IF(BU119="","NULL",BV119)&amp;", Protocol8_IterationIDEnd = "&amp;IF(BW119="","NULL",BX119)&amp;
", Protocol9_ID = "&amp;IF(BY119="","NULL",#REF!)&amp;", Protocol9_IterationIDStart = "&amp;IF(BY119="","NULL",BZ119)&amp;", Protocol9_IterationIDEnd = "&amp;IF(CA119="","NULL",CB119)&amp;
", Protocol10_ID = "&amp;IF(CC119="","NULL",#REF!)&amp;", Protocol10_IterationIDStart = "&amp;IF(CC119="","NULL",CD119)&amp;", Protocol10_IterationIDEnd = "&amp;IF(CE119="","NULL",CF119)&amp;
", Protocol11_ID = "&amp;IF(CG119="","NULL",#REF!)&amp;", Protocol11_IterationIDStart = "&amp;IF(CG119="","NULL",CH119)&amp;", Protocol11_IterationIDEnd = "&amp;IF(CI119="","NULL",CJ119)&amp;
", Protocol12_ID = "&amp;IF(CK119="","NULL",#REF!)&amp;", Protocol12_IterationIDStart = "&amp;IF(CK119="","NULL",CL119)&amp;", Protocol12_IterationIDEnd = "&amp;IF(CM119="","NULL",CN119)&amp;
", Protocol13_ID = "&amp;IF(CO119="","NULL",#REF!)&amp;", Protocol13_IterationIDStart = "&amp;IF(CO119="","NULL",CP119)&amp;", Protocol13_IterationIDEnd = "&amp;IF(CQ119="","NULL",CR119)&amp;
", Protocol14_ID = "&amp;IF(CS119="","NULL",#REF!)&amp;", Protocol14_IterationIDStart = "&amp;IF(CS119="","NULL",CT119)&amp;", Protocol14_IterationIDEnd = "&amp;IF(CU119="","NULL",CV119)&amp;
", Protocol15_ID = "&amp;IF(CW119="","NULL",#REF!)&amp;", Protocol15_IterationIDStart = "&amp;IF(CW119="","NULL",CX119)&amp;", Protocol15_IterationIDEnd = "&amp;IF(CY119="","NULL",CZ119)&amp;
", Protocol16_ID = "&amp;IF(DA119="","NULL",#REF!)&amp;", Protocol16_IterationIDStart = "&amp;IF(DA119="","NULL",DB119)&amp;", Protocol16_IterationIDEnd = "&amp;IF(DC119="","NULL",DD119))</f>
        <v>#REF!</v>
      </c>
    </row>
    <row r="120" spans="1:156" x14ac:dyDescent="0.4">
      <c r="A120" s="18">
        <v>601</v>
      </c>
      <c r="B120" s="18">
        <v>2</v>
      </c>
      <c r="C120" s="57" t="str">
        <f>"MetricStructureType." &amp; G120</f>
        <v>MetricStructureType.CountOfOmykiss</v>
      </c>
      <c r="D120" s="18">
        <v>7</v>
      </c>
      <c r="E120" s="49" t="s">
        <v>1298</v>
      </c>
      <c r="F120" s="74" t="s">
        <v>1287</v>
      </c>
      <c r="G120" s="9" t="s">
        <v>1287</v>
      </c>
      <c r="I120" s="44">
        <v>1</v>
      </c>
      <c r="J120" s="47" t="str">
        <f>IF(I120="","",VLOOKUP(I120,MetricCalcGroups!A:D,3, FALSE))</f>
        <v>Fish Counts</v>
      </c>
      <c r="K120" s="37">
        <v>250</v>
      </c>
      <c r="L120" s="9" t="s">
        <v>78</v>
      </c>
      <c r="M120" s="18">
        <v>2</v>
      </c>
      <c r="N120" s="18" t="s">
        <v>78</v>
      </c>
      <c r="O120" s="18" t="s">
        <v>78</v>
      </c>
      <c r="P120" s="18" t="s">
        <v>78</v>
      </c>
      <c r="Q120" s="18">
        <v>13</v>
      </c>
      <c r="R120" s="18">
        <v>0</v>
      </c>
      <c r="S120" s="18" t="s">
        <v>78</v>
      </c>
      <c r="T120" s="18">
        <v>0</v>
      </c>
      <c r="U120" s="18" t="s">
        <v>78</v>
      </c>
      <c r="V120" s="78" t="s">
        <v>78</v>
      </c>
      <c r="W120" s="18">
        <v>60</v>
      </c>
      <c r="X120" s="15">
        <v>2014</v>
      </c>
      <c r="Y120" s="16">
        <f>IF(X120&lt;&gt;"",VLOOKUP(X120,ProgramIterations!D:E,2,FALSE),"NULL")</f>
        <v>4</v>
      </c>
      <c r="Z120" s="15"/>
      <c r="AA120" s="16" t="str">
        <f>IF(Z120&lt;&gt;"",VLOOKUP(Z120,ProgramIterations!D:E,2,FALSE),"NULL")</f>
        <v>NULL</v>
      </c>
      <c r="AB120" s="49" t="s">
        <v>78</v>
      </c>
      <c r="AC120" s="49">
        <v>50</v>
      </c>
      <c r="AD120" s="36">
        <v>1</v>
      </c>
      <c r="AE120" s="49">
        <v>1</v>
      </c>
      <c r="AF120" s="49">
        <v>1</v>
      </c>
      <c r="AG120" s="49">
        <v>1</v>
      </c>
      <c r="AH120" s="52">
        <v>0</v>
      </c>
      <c r="AI120" s="52">
        <f t="shared" si="10"/>
        <v>1</v>
      </c>
      <c r="AJ120" s="53">
        <v>0</v>
      </c>
      <c r="AK120" s="17">
        <f t="shared" si="8"/>
        <v>1</v>
      </c>
      <c r="AL120" s="17">
        <f t="shared" si="9"/>
        <v>1</v>
      </c>
      <c r="AM120" s="53">
        <v>0</v>
      </c>
      <c r="AN120" s="53">
        <v>0</v>
      </c>
      <c r="AO120" s="37">
        <v>1</v>
      </c>
      <c r="AP120" s="40"/>
      <c r="AQ120" s="37">
        <v>0</v>
      </c>
      <c r="AR120" s="49">
        <v>0</v>
      </c>
      <c r="AS120" s="23"/>
      <c r="AT120" s="24" t="str">
        <f>IF(AS120="","",VLOOKUP(AS120,ProgramIterations!$D:$E,2,FALSE))</f>
        <v/>
      </c>
      <c r="AU120" s="23"/>
      <c r="AV120" s="24" t="str">
        <f>IF(AU120="","",VLOOKUP(AU120,ProgramIterations!$D:$E,2,FALSE))</f>
        <v/>
      </c>
      <c r="AW120" s="23"/>
      <c r="AX120" s="24" t="str">
        <f>IF(AW120="","",VLOOKUP(AW120,ProgramIterations!$D:$E,2,FALSE))</f>
        <v/>
      </c>
      <c r="AY120" s="23"/>
      <c r="AZ120" s="24" t="str">
        <f>IF(AY120="","",VLOOKUP(AY120,ProgramIterations!$D:$E,2,FALSE))</f>
        <v/>
      </c>
      <c r="BA120" s="23"/>
      <c r="BB120" s="24" t="str">
        <f>IF(BA120="","",VLOOKUP(BA120,ProgramIterations!$D:$E,2,FALSE))</f>
        <v/>
      </c>
      <c r="BC120" s="23"/>
      <c r="BD120" s="24" t="str">
        <f>IF(BC120="","",VLOOKUP(BC120,ProgramIterations!$D:$E,2,FALSE))</f>
        <v/>
      </c>
      <c r="BE120" s="23">
        <v>2014</v>
      </c>
      <c r="BF120" s="24">
        <f>IF(BE120="","",VLOOKUP(BE120,ProgramIterations!$D:$E,2,FALSE))</f>
        <v>4</v>
      </c>
      <c r="BG120" s="23"/>
      <c r="BH120" s="24" t="str">
        <f>IF(BG120="","",VLOOKUP(BG120,ProgramIterations!$D:$E,2,FALSE))</f>
        <v/>
      </c>
      <c r="BI120" s="23">
        <v>2014</v>
      </c>
      <c r="BJ120" s="24">
        <f>IF(BI120="","",VLOOKUP(BI120,ProgramIterations!$D:$E,2,FALSE))</f>
        <v>4</v>
      </c>
      <c r="BK120" s="23"/>
      <c r="BL120" s="24" t="str">
        <f>IF(BK120="","",VLOOKUP(BK120,ProgramIterations!$D:$E,2,FALSE))</f>
        <v/>
      </c>
      <c r="BM120" s="23">
        <v>2014</v>
      </c>
      <c r="BN120" s="24">
        <f>IF(BM120="","",VLOOKUP(BM120,ProgramIterations!$D:$E,2,FALSE))</f>
        <v>4</v>
      </c>
      <c r="BO120" s="23"/>
      <c r="BP120" s="24" t="str">
        <f>IF(BO120="","",VLOOKUP(BO120,ProgramIterations!$D:$E,2,FALSE))</f>
        <v/>
      </c>
      <c r="BQ120" s="23"/>
      <c r="BR120" s="24" t="str">
        <f>IF(BQ120="","",VLOOKUP(BQ120,ProgramIterations!$D:$E,2,FALSE))</f>
        <v/>
      </c>
      <c r="BS120" s="23"/>
      <c r="BT120" s="24" t="str">
        <f>IF(BS120="","",VLOOKUP(BS120,ProgramIterations!$D:$E,2,FALSE))</f>
        <v/>
      </c>
      <c r="BU120" s="23">
        <v>2014</v>
      </c>
      <c r="BV120" s="24">
        <f>IF(BU120="","",VLOOKUP(BU120,ProgramIterations!$D:$E,2,FALSE))</f>
        <v>4</v>
      </c>
      <c r="BW120" s="23"/>
      <c r="BX120" s="24" t="str">
        <f>IF(BW120="","",VLOOKUP(BW120,ProgramIterations!$D:$E,2,FALSE))</f>
        <v/>
      </c>
      <c r="BY120" s="23"/>
      <c r="BZ120" s="24" t="str">
        <f>IF(BY120="","",VLOOKUP(BY120,ProgramIterations!$D:$E,2,FALSE))</f>
        <v/>
      </c>
      <c r="CA120" s="23"/>
      <c r="CB120" s="24" t="str">
        <f>IF(CA120="","",VLOOKUP(CA120,ProgramIterations!$D:$E,2,FALSE))</f>
        <v/>
      </c>
      <c r="CC120" s="23">
        <v>2014</v>
      </c>
      <c r="CD120" s="24">
        <f>IF(CC120="","",VLOOKUP(CC120,ProgramIterations!$D:$E,2,FALSE))</f>
        <v>4</v>
      </c>
      <c r="CE120" s="23"/>
      <c r="CF120" s="24" t="str">
        <f>IF(CE120="","",VLOOKUP(CE120,ProgramIterations!$D:$E,2,FALSE))</f>
        <v/>
      </c>
      <c r="CG120" s="23">
        <v>2014</v>
      </c>
      <c r="CH120" s="24">
        <f>IF(CG120="","",VLOOKUP(CG120,ProgramIterations!$D:$E,2,FALSE))</f>
        <v>4</v>
      </c>
      <c r="CI120" s="23"/>
      <c r="CJ120" s="24" t="str">
        <f>IF(CI120="","",VLOOKUP(CI120,ProgramIterations!$D:$E,2,FALSE))</f>
        <v/>
      </c>
      <c r="CK120" s="23"/>
      <c r="CL120" s="24" t="str">
        <f>IF(CK120="","",VLOOKUP(CK120,ProgramIterations!$D:$E,2,FALSE))</f>
        <v/>
      </c>
      <c r="CM120" s="23"/>
      <c r="CN120" s="24" t="str">
        <f>IF(CM120="","",VLOOKUP(CM120,ProgramIterations!$D:$E,2,FALSE))</f>
        <v/>
      </c>
      <c r="CO120" s="23">
        <v>2014</v>
      </c>
      <c r="CP120" s="24">
        <f>IF(CO120="","",VLOOKUP(CO120,ProgramIterations!$D:$E,2,FALSE))</f>
        <v>4</v>
      </c>
      <c r="CQ120" s="23"/>
      <c r="CR120" s="24" t="str">
        <f>IF(CQ120="","",VLOOKUP(CQ120,ProgramIterations!$D:$E,2,FALSE))</f>
        <v/>
      </c>
      <c r="CS120" s="23">
        <v>2014</v>
      </c>
      <c r="CT120" s="24">
        <f>IF(CS120="","",VLOOKUP(CS120,ProgramIterations!$D:$E,2,FALSE))</f>
        <v>4</v>
      </c>
      <c r="CU120" s="23"/>
      <c r="CV120" s="24" t="str">
        <f>IF(CU120="","",VLOOKUP(CU120,ProgramIterations!$D:$E,2,FALSE))</f>
        <v/>
      </c>
      <c r="CW120" s="23"/>
      <c r="CX120" s="24" t="str">
        <f>IF(CW120="","",VLOOKUP(CW120,ProgramIterations!$D:$E,2,FALSE))</f>
        <v/>
      </c>
      <c r="CY120" s="23"/>
      <c r="CZ120" s="24" t="str">
        <f>IF(CY120="","",VLOOKUP(CY120,ProgramIterations!$D:$E,2,FALSE))</f>
        <v/>
      </c>
      <c r="DA120" s="23"/>
      <c r="DB120" s="24" t="str">
        <f>IF(DA120="","",VLOOKUP(DA120,ProgramIterations!$D:$E,2,FALSE))</f>
        <v/>
      </c>
      <c r="DC120" s="23"/>
      <c r="DD120" s="25" t="str">
        <f>IF(DC120="","",VLOOKUP(DC120,ProgramIterations!$D:$E,2,FALSE))</f>
        <v/>
      </c>
      <c r="DE120" s="64" t="str">
        <f>CONCATENATE("ALTER TABLE dbo.",LEFT(C120,FIND(".",C120)-1)," ADD ",RIGHT(C120,LEN(C120)-FIND(".",C120))," ",VLOOKUP(M120,DataTypes!$A$2:$F$12,6),IF(VLOOKUP(M120,DataTypes!$A$2:$F$12,3)=1,CONCATENATE("(",N120,",",O120,")"),"")," NULL")</f>
        <v>ALTER TABLE dbo.MetricStructureType ADD CountOfOmykiss int NULL</v>
      </c>
      <c r="DF120" s="56" t="e">
        <f>IF(A120 = "","",#REF! &amp; " SELECT MetricCalcTypeID = "&amp;A120&amp;", EngineID = "&amp;B120&amp;", Name='"&amp;C120&amp;"', DisplayGroupID = "&amp;D120&amp;", DisplayName='"&amp;E120&amp;"', DisplayNameShort = '"&amp;F120&amp;"', PropertyName = '"&amp;G120&amp;"', MethodID = "&amp;IF(H120="","NULL",H120)&amp; ", CalcGroupId = "&amp;IF(I120="","NULL",I120)&amp;", CalcGroupListItemID = " &amp;IF(K120="","NULL",K120)&amp;", Description = "&amp;IF(L120&lt;&gt;"NULL","'"&amp;SUBSTITUTE(L120,"'","''")&amp;"'","NULL")&amp;", DataTypeID = "&amp;M120&amp;",Precision = "&amp;N120&amp;", Scale = "&amp;O120&amp;", Length="&amp;P120&amp;", UOMID = "&amp;Q120&amp;", GlossaryTermID = "&amp;V120&amp;", DisplayOrderID = "&amp;W120&amp;", DomainValueListID = "&amp;AB120&amp;", WidthPixels = "&amp;AC120&amp;", IsDisplayable = "&amp;AD120&amp;", ShowGraphForWatershed= "&amp;AE120&amp;",ShowGraphForProgram="&amp;AF120&amp;",ShowGraphForVisit="&amp;AG120&amp;",IsPrivateInformation="&amp;AM120&amp;", IsCalculated="&amp;AN120&amp;",IsInternal="&amp;AO120&amp;", ExpectedValueMin = "&amp;IF(R120&lt;&gt;"",R120,"NULL")&amp;",  ExpectedValueMax = "&amp;IF(S120&lt;&gt;"",S120,"NULL")&amp;",  AcceptedValueMin = "&amp;IF(T120&lt;&gt;"",T120,"NULL")&amp;",   AcceptedValueMax  = "&amp;IF(U120&lt;&gt;"",U120,"NULL")&amp;", GraphAllowX="&amp;AH120&amp;", GraphAllowY="&amp;AI120&amp;", GraphAllowZ="&amp;AJ120&amp;", MapAllowSize="&amp;AK120&amp;", MapAllowColor = "&amp;AL120&amp;", RbtXpath = "&amp;IF(AP120&lt;&gt;"", "'"&amp;AP120&amp;"'", "NULL")&amp;", RbtIsRequired = "&amp;IF(AP120&lt;&gt;"", AQ120, "NULL")&amp;", MRMetric = "&amp;AR120&amp;
", Protocol1_ID = "&amp;IF(AS120="","NULL",#REF!)&amp;", Protocol1_IterationIDStart = "&amp;IF(AS120="","NULL",AT120)&amp;", Protocol1_IterationIDEnd = "&amp;IF(AU120="","NULL",AV120)&amp;
", Protocol2_ID = "&amp;IF(AW120="","NULL",#REF!)&amp;", Protocol2_IterationIDStart = "&amp;IF(AW120="","NULL",AX120)&amp;", Protocol2_IterationIDEnd = "&amp;IF(AY120="","NULL",AZ120)&amp;
", Protocol3_ID = "&amp;IF(BA120="","NULL",#REF!)&amp;", Protocol3_IterationIDStart = "&amp;IF(BA120="","NULL",BB120)&amp;", Protocol3_IterationIDEnd = "&amp;IF(BC120="","NULL",BD120)&amp;
", Protocol4_ID = "&amp;IF(BE120="","NULL",#REF!)&amp;", Protocol4_IterationIDStart = "&amp;IF(BE120="","NULL",BF120)&amp;", Protocol4_IterationIDEnd = "&amp;IF(BG120="","NULL",BH120)&amp;
", Protocol5_ID = "&amp;IF(BI120="","NULL",#REF!)&amp;", Protocol5_IterationIDStart = "&amp;IF(BI120="","NULL",BJ120)&amp;", Protocol5_IterationIDEnd = "&amp;IF(BK120="","NULL",BL120)&amp;
", Protocol6_ID = "&amp;IF(BM120="","NULL",#REF!)&amp;", Protocol6_IterationIDStart = "&amp;IF(BM120="","NULL",BN120)&amp;", Protocol6_IterationIDEnd = "&amp;IF(BO120="","NULL",BP120)&amp;
", Protocol7_ID = "&amp;IF(BQ120="","NULL",#REF!)&amp;", Protocol7_IterationIDStart = "&amp;IF(BQ120="","NULL",BR120)&amp;", Protocol7_IterationIDEnd = "&amp;IF(BS120="","NULL",BT120)&amp;
", Protocol8_ID = "&amp;IF(BU120="","NULL",#REF!)&amp;", Protocol8_IterationIDStart = "&amp;IF(BU120="","NULL",BV120)&amp;", Protocol8_IterationIDEnd = "&amp;IF(BW120="","NULL",BX120)&amp;
", Protocol9_ID = "&amp;IF(BY120="","NULL",#REF!)&amp;", Protocol9_IterationIDStart = "&amp;IF(BY120="","NULL",BZ120)&amp;", Protocol9_IterationIDEnd = "&amp;IF(CA120="","NULL",CB120)&amp;
", Protocol10_ID = "&amp;IF(CC120="","NULL",#REF!)&amp;", Protocol10_IterationIDStart = "&amp;IF(CC120="","NULL",CD120)&amp;", Protocol10_IterationIDEnd = "&amp;IF(CE120="","NULL",CF120)&amp;
", Protocol11_ID = "&amp;IF(CG120="","NULL",#REF!)&amp;", Protocol11_IterationIDStart = "&amp;IF(CG120="","NULL",CH120)&amp;", Protocol11_IterationIDEnd = "&amp;IF(CI120="","NULL",CJ120)&amp;
", Protocol12_ID = "&amp;IF(CK120="","NULL",#REF!)&amp;", Protocol12_IterationIDStart = "&amp;IF(CK120="","NULL",CL120)&amp;", Protocol12_IterationIDEnd = "&amp;IF(CM120="","NULL",CN120)&amp;
", Protocol13_ID = "&amp;IF(CO120="","NULL",#REF!)&amp;", Protocol13_IterationIDStart = "&amp;IF(CO120="","NULL",CP120)&amp;", Protocol13_IterationIDEnd = "&amp;IF(CQ120="","NULL",CR120)&amp;
", Protocol14_ID = "&amp;IF(CS120="","NULL",#REF!)&amp;", Protocol14_IterationIDStart = "&amp;IF(CS120="","NULL",CT120)&amp;", Protocol14_IterationIDEnd = "&amp;IF(CU120="","NULL",CV120)&amp;
", Protocol15_ID = "&amp;IF(CW120="","NULL",#REF!)&amp;", Protocol15_IterationIDStart = "&amp;IF(CW120="","NULL",CX120)&amp;", Protocol15_IterationIDEnd = "&amp;IF(CY120="","NULL",CZ120)&amp;
", Protocol16_ID = "&amp;IF(DA120="","NULL",#REF!)&amp;", Protocol16_IterationIDStart = "&amp;IF(DA120="","NULL",DB120)&amp;", Protocol16_IterationIDEnd = "&amp;IF(DC120="","NULL",DD120))</f>
        <v>#REF!</v>
      </c>
    </row>
    <row r="121" spans="1:156" x14ac:dyDescent="0.4">
      <c r="A121" s="18">
        <v>652</v>
      </c>
      <c r="B121" s="18">
        <v>1</v>
      </c>
      <c r="C121" s="34" t="s">
        <v>1640</v>
      </c>
      <c r="D121" s="18">
        <v>1</v>
      </c>
      <c r="E121" s="19" t="s">
        <v>1641</v>
      </c>
      <c r="F121" s="19" t="s">
        <v>1679</v>
      </c>
      <c r="G121" s="74" t="s">
        <v>1642</v>
      </c>
      <c r="I121" s="74"/>
      <c r="J121" s="47" t="str">
        <f>IF(I121="","",VLOOKUP(I121,MetricCalcGroups!A:D,3, FALSE))</f>
        <v/>
      </c>
      <c r="L121" s="9" t="s">
        <v>78</v>
      </c>
      <c r="M121" s="18">
        <v>3</v>
      </c>
      <c r="N121" s="18">
        <v>12</v>
      </c>
      <c r="O121" s="18">
        <v>2</v>
      </c>
      <c r="P121" s="18" t="s">
        <v>78</v>
      </c>
      <c r="Q121" s="18">
        <v>19</v>
      </c>
      <c r="R121" s="76">
        <v>2</v>
      </c>
      <c r="S121" s="76">
        <v>60</v>
      </c>
      <c r="T121" s="76">
        <v>1</v>
      </c>
      <c r="U121" s="76">
        <v>70</v>
      </c>
      <c r="V121" s="78">
        <v>220</v>
      </c>
      <c r="W121" s="18">
        <v>761</v>
      </c>
      <c r="X121" s="15">
        <v>2011</v>
      </c>
      <c r="Y121" s="16">
        <f>IF(X121&lt;&gt;"",VLOOKUP(X121,ProgramIterations!D:E,2,FALSE),"NULL")</f>
        <v>1</v>
      </c>
      <c r="Z121" s="15"/>
      <c r="AA121" s="16" t="str">
        <f>IF(Z121&lt;&gt;"",VLOOKUP(Z121,ProgramIterations!D:E,2,FALSE),"NULL")</f>
        <v>NULL</v>
      </c>
      <c r="AB121" s="9" t="s">
        <v>78</v>
      </c>
      <c r="AC121" s="9">
        <v>75</v>
      </c>
      <c r="AD121" s="36">
        <v>1</v>
      </c>
      <c r="AE121" s="9">
        <v>1</v>
      </c>
      <c r="AF121" s="9">
        <v>1</v>
      </c>
      <c r="AG121" s="49">
        <v>0</v>
      </c>
      <c r="AH121" s="85">
        <v>1</v>
      </c>
      <c r="AI121" s="17">
        <f t="shared" si="10"/>
        <v>1</v>
      </c>
      <c r="AJ121" s="18">
        <v>0</v>
      </c>
      <c r="AK121" s="17">
        <f t="shared" si="8"/>
        <v>1</v>
      </c>
      <c r="AL121" s="17">
        <f t="shared" si="9"/>
        <v>1</v>
      </c>
      <c r="AM121" s="18">
        <v>0</v>
      </c>
      <c r="AN121" s="18">
        <v>0</v>
      </c>
      <c r="AO121" s="60">
        <v>1</v>
      </c>
      <c r="AP121" s="81" t="s">
        <v>1598</v>
      </c>
      <c r="AQ121" s="37">
        <v>0</v>
      </c>
      <c r="AR121" s="49">
        <v>0</v>
      </c>
      <c r="AS121" s="23">
        <v>2011</v>
      </c>
      <c r="AT121" s="24">
        <f>IF(AS121="","",VLOOKUP(AS121,ProgramIterations!$D:$E,2,FALSE))</f>
        <v>1</v>
      </c>
      <c r="AU121" s="23"/>
      <c r="AV121" s="24" t="str">
        <f>IF(AU121="","",VLOOKUP(AU121,ProgramIterations!$D:$E,2,FALSE))</f>
        <v/>
      </c>
      <c r="AW121" s="23">
        <v>2012</v>
      </c>
      <c r="AX121" s="24">
        <f>IF(AW121="","",VLOOKUP(AW121,ProgramIterations!$D:$E,2,FALSE))</f>
        <v>2</v>
      </c>
      <c r="AY121" s="23"/>
      <c r="AZ121" s="24" t="str">
        <f>IF(AY121="","",VLOOKUP(AY121,ProgramIterations!$D:$E,2,FALSE))</f>
        <v/>
      </c>
      <c r="BA121" s="23">
        <v>2013</v>
      </c>
      <c r="BB121" s="24">
        <f>IF(BA121="","",VLOOKUP(BA121,ProgramIterations!$D:$E,2,FALSE))</f>
        <v>3</v>
      </c>
      <c r="BC121" s="23"/>
      <c r="BD121" s="24" t="str">
        <f>IF(BC121="","",VLOOKUP(BC121,ProgramIterations!$D:$E,2,FALSE))</f>
        <v/>
      </c>
      <c r="BE121" s="23">
        <v>2014</v>
      </c>
      <c r="BF121" s="24">
        <f>IF(BE121="","",VLOOKUP(BE121,ProgramIterations!$D:$E,2,FALSE))</f>
        <v>4</v>
      </c>
      <c r="BG121" s="23"/>
      <c r="BH121" s="24"/>
      <c r="BI121" s="23">
        <v>2014</v>
      </c>
      <c r="BJ121" s="24">
        <f>IF(BI121="","",VLOOKUP(BI121,ProgramIterations!$D:$E,2,FALSE))</f>
        <v>4</v>
      </c>
      <c r="BK121" s="23"/>
      <c r="BL121" s="24"/>
      <c r="BM121" s="23"/>
      <c r="BN121" s="24" t="str">
        <f>IF(BM121="","",VLOOKUP(BM121,ProgramIterations!$D:$E,2,FALSE))</f>
        <v/>
      </c>
      <c r="BO121" s="23"/>
      <c r="BP121" s="24" t="str">
        <f>IF(BO121="","",VLOOKUP(BO121,ProgramIterations!$D:$E,2,FALSE))</f>
        <v/>
      </c>
      <c r="BQ121" s="23"/>
      <c r="BR121" s="24" t="str">
        <f>IF(BQ121="","",VLOOKUP(BQ121,ProgramIterations!$D:$E,2,FALSE))</f>
        <v/>
      </c>
      <c r="BS121" s="23"/>
      <c r="BT121" s="24" t="str">
        <f>IF(BS121="","",VLOOKUP(BS121,ProgramIterations!$D:$E,2,FALSE))</f>
        <v/>
      </c>
      <c r="BU121" s="23"/>
      <c r="BV121" s="24" t="str">
        <f>IF(BU121="","",VLOOKUP(BU121,ProgramIterations!$D:$E,2,FALSE))</f>
        <v/>
      </c>
      <c r="BW121" s="23"/>
      <c r="BX121" s="24" t="str">
        <f>IF(BW121="","",VLOOKUP(BW121,ProgramIterations!$D:$E,2,FALSE))</f>
        <v/>
      </c>
      <c r="BY121" s="23">
        <v>2014</v>
      </c>
      <c r="BZ121" s="24">
        <f>IF(BY121="","",VLOOKUP(BY121,ProgramIterations!$D:$E,2,FALSE))</f>
        <v>4</v>
      </c>
      <c r="CA121" s="23"/>
      <c r="CB121" s="24" t="str">
        <f>IF(CA121="","",VLOOKUP(CA121,ProgramIterations!$D:$E,2,FALSE))</f>
        <v/>
      </c>
      <c r="CC121" s="23">
        <v>2014</v>
      </c>
      <c r="CD121" s="24">
        <f>IF(CC121="","",VLOOKUP(CC121,ProgramIterations!$D:$E,2,FALSE))</f>
        <v>4</v>
      </c>
      <c r="CE121" s="23"/>
      <c r="CF121" s="24" t="s">
        <v>1437</v>
      </c>
      <c r="CG121" s="23">
        <v>2014</v>
      </c>
      <c r="CH121" s="24">
        <f>IF(CG121="","",VLOOKUP(CG121,ProgramIterations!$D:$E,2,FALSE))</f>
        <v>4</v>
      </c>
      <c r="CI121" s="23"/>
      <c r="CJ121" s="24" t="str">
        <f>IF(CI121="","",VLOOKUP(CI121,ProgramIterations!$D:$E,2,FALSE))</f>
        <v/>
      </c>
      <c r="CK121" s="23"/>
      <c r="CL121" s="24" t="str">
        <f>IF(CK121="","",VLOOKUP(CK121,ProgramIterations!$D:$E,2,FALSE))</f>
        <v/>
      </c>
      <c r="CM121" s="23"/>
      <c r="CN121" s="24" t="str">
        <f>IF(CM121="","",VLOOKUP(CM121,ProgramIterations!$D:$E,2,FALSE))</f>
        <v/>
      </c>
      <c r="CO121" s="23"/>
      <c r="CP121" s="24" t="str">
        <f>IF(CO121="","",VLOOKUP(CO121,ProgramIterations!$D:$E,2,FALSE))</f>
        <v/>
      </c>
      <c r="CQ121" s="23"/>
      <c r="CR121" s="24" t="str">
        <f>IF(CQ121="","",VLOOKUP(CQ121,ProgramIterations!$D:$E,2,FALSE))</f>
        <v/>
      </c>
      <c r="CS121" s="23"/>
      <c r="CT121" s="24" t="str">
        <f>IF(CS121="","",VLOOKUP(CS121,ProgramIterations!$D:$E,2,FALSE))</f>
        <v/>
      </c>
      <c r="CU121" s="23"/>
      <c r="CV121" s="24" t="str">
        <f>IF(CU121="","",VLOOKUP(CU121,ProgramIterations!$D:$E,2,FALSE))</f>
        <v/>
      </c>
      <c r="CW121" s="23"/>
      <c r="CX121" s="24" t="str">
        <f>IF(CW121="","",VLOOKUP(CW121,ProgramIterations!$D:$E,2,FALSE))</f>
        <v/>
      </c>
      <c r="CY121" s="23"/>
      <c r="CZ121" s="24" t="str">
        <f>IF(CY121="","",VLOOKUP(CY121,ProgramIterations!$D:$E,2,FALSE))</f>
        <v/>
      </c>
      <c r="DA121" s="23"/>
      <c r="DB121" s="24" t="str">
        <f>IF(DA121="","",VLOOKUP(DA121,ProgramIterations!$D:$E,2,FALSE))</f>
        <v/>
      </c>
      <c r="DC121" s="23"/>
      <c r="DD121" s="25" t="str">
        <f>IF(DC121="","",VLOOKUP(DC121,ProgramIterations!$D:$E,2,FALSE))</f>
        <v/>
      </c>
      <c r="DE121" s="64" t="str">
        <f>CONCATENATE("ALTER TABLE dbo.",LEFT(C121,FIND(".",C121)-1)," ADD ",RIGHT(C121,LEN(C121)-FIND(".",C121))," ",VLOOKUP(M121,DataTypes!$A$2:$F$12,6),IF(VLOOKUP(M121,DataTypes!$A$2:$F$12,3)=1,CONCATENATE("(",N121,",",O121,")"),"")," NULL")</f>
        <v>ALTER TABLE dbo.ChampMetricVisitInformation ADD BankfullWidthtoMaxDepthRatioAvg decimal(12,2) NULL</v>
      </c>
      <c r="DF121" s="56" t="e">
        <f>IF(A121 = "","",#REF! &amp; " SELECT MetricCalcTypeID = "&amp;A121&amp;", EngineID = "&amp;B121&amp;", Name='"&amp;C121&amp;"', DisplayGroupID = "&amp;D121&amp;", DisplayName='"&amp;E121&amp;"', DisplayNameShort = '"&amp;F121&amp;"', PropertyName = '"&amp;G121&amp;"', MethodID = "&amp;IF(H121="","NULL",H121)&amp; ", CalcGroupId = "&amp;IF(I121="","NULL",I121)&amp;", CalcGroupListItemID = " &amp;IF(K121="","NULL",K121)&amp;", Description = "&amp;IF(L121&lt;&gt;"NULL","'"&amp;SUBSTITUTE(L121,"'","''")&amp;"'","NULL")&amp;", DataTypeID = "&amp;M121&amp;",Precision = "&amp;N121&amp;", Scale = "&amp;O121&amp;", Length="&amp;P121&amp;", UOMID = "&amp;Q121&amp;", GlossaryTermID = "&amp;V121&amp;", DisplayOrderID = "&amp;W121&amp;", DomainValueListID = "&amp;AB121&amp;", WidthPixels = "&amp;AC121&amp;", IsDisplayable = "&amp;AD121&amp;", ShowGraphForWatershed= "&amp;AE121&amp;",ShowGraphForProgram="&amp;AF121&amp;",ShowGraphForVisit="&amp;AG121&amp;",IsPrivateInformation="&amp;AM121&amp;", IsCalculated="&amp;AN121&amp;",IsInternal="&amp;AO121&amp;", ExpectedValueMin = "&amp;IF(R121&lt;&gt;"",R121,"NULL")&amp;",  ExpectedValueMax = "&amp;IF(S121&lt;&gt;"",S121,"NULL")&amp;",  AcceptedValueMin = "&amp;IF(T121&lt;&gt;"",T121,"NULL")&amp;",   AcceptedValueMax  = "&amp;IF(U121&lt;&gt;"",U121,"NULL")&amp;", GraphAllowX="&amp;AH121&amp;", GraphAllowY="&amp;AI121&amp;", GraphAllowZ="&amp;AJ121&amp;", MapAllowSize="&amp;AK121&amp;", MapAllowColor = "&amp;AL121&amp;", RbtXpath = "&amp;IF(AP121&lt;&gt;"", "'"&amp;AP121&amp;"'", "NULL")&amp;", RbtIsRequired = "&amp;IF(AP121&lt;&gt;"", AQ121, "NULL")&amp;", MRMetric = "&amp;AR121&amp;
", Protocol1_ID = "&amp;IF(AS121="","NULL",#REF!)&amp;", Protocol1_IterationIDStart = "&amp;IF(AS121="","NULL",AT121)&amp;", Protocol1_IterationIDEnd = "&amp;IF(AU121="","NULL",AV121)&amp;
", Protocol2_ID = "&amp;IF(AW121="","NULL",#REF!)&amp;", Protocol2_IterationIDStart = "&amp;IF(AW121="","NULL",AX121)&amp;", Protocol2_IterationIDEnd = "&amp;IF(AY121="","NULL",AZ121)&amp;
", Protocol3_ID = "&amp;IF(BA121="","NULL",#REF!)&amp;", Protocol3_IterationIDStart = "&amp;IF(BA121="","NULL",BB121)&amp;", Protocol3_IterationIDEnd = "&amp;IF(BC121="","NULL",BD121)&amp;
", Protocol4_ID = "&amp;IF(BE121="","NULL",#REF!)&amp;", Protocol4_IterationIDStart = "&amp;IF(BE121="","NULL",BF121)&amp;", Protocol4_IterationIDEnd = "&amp;IF(BG121="","NULL",BH121)&amp;
", Protocol5_ID = "&amp;IF(BI121="","NULL",#REF!)&amp;", Protocol5_IterationIDStart = "&amp;IF(BI121="","NULL",BJ121)&amp;", Protocol5_IterationIDEnd = "&amp;IF(BK121="","NULL",BL121)&amp;
", Protocol6_ID = "&amp;IF(BM121="","NULL",#REF!)&amp;", Protocol6_IterationIDStart = "&amp;IF(BM121="","NULL",BN121)&amp;", Protocol6_IterationIDEnd = "&amp;IF(BO121="","NULL",BP121)&amp;
", Protocol7_ID = "&amp;IF(BQ121="","NULL",#REF!)&amp;", Protocol7_IterationIDStart = "&amp;IF(BQ121="","NULL",BR121)&amp;", Protocol7_IterationIDEnd = "&amp;IF(BS121="","NULL",BT121)&amp;
", Protocol8_ID = "&amp;IF(BU121="","NULL",#REF!)&amp;", Protocol8_IterationIDStart = "&amp;IF(BU121="","NULL",BV121)&amp;", Protocol8_IterationIDEnd = "&amp;IF(BW121="","NULL",BX121)&amp;
", Protocol9_ID = "&amp;IF(BY121="","NULL",#REF!)&amp;", Protocol9_IterationIDStart = "&amp;IF(BY121="","NULL",BZ121)&amp;", Protocol9_IterationIDEnd = "&amp;IF(CA121="","NULL",CB121)&amp;
", Protocol10_ID = "&amp;IF(CC121="","NULL",#REF!)&amp;", Protocol10_IterationIDStart = "&amp;IF(CC121="","NULL",CD121)&amp;", Protocol10_IterationIDEnd = "&amp;IF(CE121="","NULL",CF121)&amp;
", Protocol11_ID = "&amp;IF(CG121="","NULL",#REF!)&amp;", Protocol11_IterationIDStart = "&amp;IF(CG121="","NULL",CH121)&amp;", Protocol11_IterationIDEnd = "&amp;IF(CI121="","NULL",CJ121)&amp;
", Protocol12_ID = "&amp;IF(CK121="","NULL",#REF!)&amp;", Protocol12_IterationIDStart = "&amp;IF(CK121="","NULL",CL121)&amp;", Protocol12_IterationIDEnd = "&amp;IF(CM121="","NULL",CN121)&amp;
", Protocol13_ID = "&amp;IF(CO121="","NULL",#REF!)&amp;", Protocol13_IterationIDStart = "&amp;IF(CO121="","NULL",CP121)&amp;", Protocol13_IterationIDEnd = "&amp;IF(CQ121="","NULL",CR121)&amp;
", Protocol14_ID = "&amp;IF(CS121="","NULL",#REF!)&amp;", Protocol14_IterationIDStart = "&amp;IF(CS121="","NULL",CT121)&amp;", Protocol14_IterationIDEnd = "&amp;IF(CU121="","NULL",CV121)&amp;
", Protocol15_ID = "&amp;IF(CW121="","NULL",#REF!)&amp;", Protocol15_IterationIDStart = "&amp;IF(CW121="","NULL",CX121)&amp;", Protocol15_IterationIDEnd = "&amp;IF(CY121="","NULL",CZ121)&amp;
", Protocol16_ID = "&amp;IF(DA121="","NULL",#REF!)&amp;", Protocol16_IterationIDStart = "&amp;IF(DA121="","NULL",DB121)&amp;", Protocol16_IterationIDEnd = "&amp;IF(DC121="","NULL",DD121))</f>
        <v>#REF!</v>
      </c>
    </row>
    <row r="122" spans="1:156" x14ac:dyDescent="0.4">
      <c r="A122" s="18">
        <v>563</v>
      </c>
      <c r="B122" s="18">
        <v>2</v>
      </c>
      <c r="C122" s="57" t="str">
        <f>"ChampMetricChannelUnitTier1Summary." &amp; G122</f>
        <v>ChampMetricChannelUnitTier1Summary.CountOfOtherSpecies</v>
      </c>
      <c r="D122" s="18">
        <v>3</v>
      </c>
      <c r="E122" s="74" t="s">
        <v>1304</v>
      </c>
      <c r="F122" s="74" t="s">
        <v>1293</v>
      </c>
      <c r="G122" s="9" t="s">
        <v>1293</v>
      </c>
      <c r="I122" s="44">
        <v>1</v>
      </c>
      <c r="J122" s="47" t="str">
        <f>IF(I122="","",VLOOKUP(I122,MetricCalcGroups!A:D,3, FALSE))</f>
        <v>Fish Counts</v>
      </c>
      <c r="L122" s="9" t="s">
        <v>78</v>
      </c>
      <c r="M122" s="18">
        <v>2</v>
      </c>
      <c r="N122" s="18" t="s">
        <v>78</v>
      </c>
      <c r="O122" s="18" t="s">
        <v>78</v>
      </c>
      <c r="P122" s="18" t="s">
        <v>78</v>
      </c>
      <c r="Q122" s="18">
        <v>13</v>
      </c>
      <c r="R122" s="75">
        <v>0</v>
      </c>
      <c r="S122" s="75" t="s">
        <v>78</v>
      </c>
      <c r="T122" s="75">
        <v>0</v>
      </c>
      <c r="U122" s="75" t="s">
        <v>78</v>
      </c>
      <c r="V122" s="78" t="s">
        <v>78</v>
      </c>
      <c r="W122" s="75">
        <v>2920</v>
      </c>
      <c r="X122" s="15">
        <v>2014</v>
      </c>
      <c r="Y122" s="16">
        <f>IF(X122&lt;&gt;"",VLOOKUP(X122,ProgramIterations!D:E,2,FALSE),"NULL")</f>
        <v>4</v>
      </c>
      <c r="Z122" s="15"/>
      <c r="AA122" s="16" t="str">
        <f>IF(Z122&lt;&gt;"",VLOOKUP(Z122,ProgramIterations!D:E,2,FALSE),"NULL")</f>
        <v>NULL</v>
      </c>
      <c r="AB122" s="49" t="s">
        <v>78</v>
      </c>
      <c r="AC122" s="49">
        <v>50</v>
      </c>
      <c r="AD122" s="36">
        <v>1</v>
      </c>
      <c r="AE122" s="49">
        <v>1</v>
      </c>
      <c r="AF122" s="49">
        <v>1</v>
      </c>
      <c r="AG122" s="49">
        <v>1</v>
      </c>
      <c r="AH122" s="52">
        <v>0</v>
      </c>
      <c r="AI122" s="52">
        <f t="shared" si="10"/>
        <v>1</v>
      </c>
      <c r="AJ122" s="53">
        <v>0</v>
      </c>
      <c r="AK122" s="17">
        <f t="shared" si="8"/>
        <v>1</v>
      </c>
      <c r="AL122" s="17">
        <f t="shared" si="9"/>
        <v>1</v>
      </c>
      <c r="AM122" s="53">
        <v>0</v>
      </c>
      <c r="AN122" s="53">
        <v>0</v>
      </c>
      <c r="AO122" s="37">
        <v>1</v>
      </c>
      <c r="AP122" s="74"/>
      <c r="AQ122" s="37">
        <v>0</v>
      </c>
      <c r="AR122" s="49">
        <v>0</v>
      </c>
      <c r="AS122" s="23"/>
      <c r="AT122" s="24" t="str">
        <f>IF(AS122="","",VLOOKUP(AS122,ProgramIterations!$D:$E,2,FALSE))</f>
        <v/>
      </c>
      <c r="AU122" s="23"/>
      <c r="AV122" s="24" t="str">
        <f>IF(AU122="","",VLOOKUP(AU122,ProgramIterations!$D:$E,2,FALSE))</f>
        <v/>
      </c>
      <c r="AW122" s="23"/>
      <c r="AX122" s="24" t="str">
        <f>IF(AW122="","",VLOOKUP(AW122,ProgramIterations!$D:$E,2,FALSE))</f>
        <v/>
      </c>
      <c r="AY122" s="23"/>
      <c r="AZ122" s="24" t="str">
        <f>IF(AY122="","",VLOOKUP(AY122,ProgramIterations!$D:$E,2,FALSE))</f>
        <v/>
      </c>
      <c r="BA122" s="23"/>
      <c r="BB122" s="24" t="str">
        <f>IF(BA122="","",VLOOKUP(BA122,ProgramIterations!$D:$E,2,FALSE))</f>
        <v/>
      </c>
      <c r="BC122" s="23"/>
      <c r="BD122" s="24" t="str">
        <f>IF(BC122="","",VLOOKUP(BC122,ProgramIterations!$D:$E,2,FALSE))</f>
        <v/>
      </c>
      <c r="BE122" s="23"/>
      <c r="BF122" s="24" t="str">
        <f>IF(BE122="","",VLOOKUP(BE122,ProgramIterations!$D:$E,2,FALSE))</f>
        <v/>
      </c>
      <c r="BG122" s="23"/>
      <c r="BH122" s="24" t="str">
        <f>IF(BG122="","",VLOOKUP(BG122,ProgramIterations!$D:$E,2,FALSE))</f>
        <v/>
      </c>
      <c r="BI122" s="23"/>
      <c r="BJ122" s="24" t="str">
        <f>IF(BI122="","",VLOOKUP(BI122,ProgramIterations!$D:$E,2,FALSE))</f>
        <v/>
      </c>
      <c r="BK122" s="23"/>
      <c r="BL122" s="24" t="str">
        <f>IF(BK122="","",VLOOKUP(BK122,ProgramIterations!$D:$E,2,FALSE))</f>
        <v/>
      </c>
      <c r="BM122" s="23">
        <v>2014</v>
      </c>
      <c r="BN122" s="24">
        <f>IF(BM122="","",VLOOKUP(BM122,ProgramIterations!$D:$E,2,FALSE))</f>
        <v>4</v>
      </c>
      <c r="BO122" s="23"/>
      <c r="BP122" s="24" t="str">
        <f>IF(BO122="","",VLOOKUP(BO122,ProgramIterations!$D:$E,2,FALSE))</f>
        <v/>
      </c>
      <c r="BQ122" s="23"/>
      <c r="BR122" s="24" t="str">
        <f>IF(BQ122="","",VLOOKUP(BQ122,ProgramIterations!$D:$E,2,FALSE))</f>
        <v/>
      </c>
      <c r="BS122" s="23"/>
      <c r="BT122" s="24" t="str">
        <f>IF(BS122="","",VLOOKUP(BS122,ProgramIterations!$D:$E,2,FALSE))</f>
        <v/>
      </c>
      <c r="BU122" s="23">
        <v>2014</v>
      </c>
      <c r="BV122" s="24">
        <f>IF(BU122="","",VLOOKUP(BU122,ProgramIterations!$D:$E,2,FALSE))</f>
        <v>4</v>
      </c>
      <c r="BW122" s="23"/>
      <c r="BX122" s="24" t="str">
        <f>IF(BW122="","",VLOOKUP(BW122,ProgramIterations!$D:$E,2,FALSE))</f>
        <v/>
      </c>
      <c r="BY122" s="23"/>
      <c r="BZ122" s="24" t="str">
        <f>IF(BY122="","",VLOOKUP(BY122,ProgramIterations!$D:$E,2,FALSE))</f>
        <v/>
      </c>
      <c r="CA122" s="23"/>
      <c r="CB122" s="24" t="str">
        <f>IF(CA122="","",VLOOKUP(CA122,ProgramIterations!$D:$E,2,FALSE))</f>
        <v/>
      </c>
      <c r="CC122" s="23"/>
      <c r="CD122" s="24" t="str">
        <f>IF(CC122="","",VLOOKUP(CC122,ProgramIterations!$D:$E,2,FALSE))</f>
        <v/>
      </c>
      <c r="CE122" s="23"/>
      <c r="CF122" s="24" t="str">
        <f>IF(CE122="","",VLOOKUP(CE122,ProgramIterations!$D:$E,2,FALSE))</f>
        <v/>
      </c>
      <c r="CG122" s="23"/>
      <c r="CH122" s="24" t="str">
        <f>IF(CG122="","",VLOOKUP(CG122,ProgramIterations!$D:$E,2,FALSE))</f>
        <v/>
      </c>
      <c r="CI122" s="23"/>
      <c r="CJ122" s="24" t="str">
        <f>IF(CI122="","",VLOOKUP(CI122,ProgramIterations!$D:$E,2,FALSE))</f>
        <v/>
      </c>
      <c r="CK122" s="23"/>
      <c r="CL122" s="24" t="str">
        <f>IF(CK122="","",VLOOKUP(CK122,ProgramIterations!$D:$E,2,FALSE))</f>
        <v/>
      </c>
      <c r="CM122" s="23"/>
      <c r="CN122" s="24" t="str">
        <f>IF(CM122="","",VLOOKUP(CM122,ProgramIterations!$D:$E,2,FALSE))</f>
        <v/>
      </c>
      <c r="CO122" s="23">
        <v>2014</v>
      </c>
      <c r="CP122" s="24">
        <f>IF(CO122="","",VLOOKUP(CO122,ProgramIterations!$D:$E,2,FALSE))</f>
        <v>4</v>
      </c>
      <c r="CQ122" s="23"/>
      <c r="CR122" s="24" t="str">
        <f>IF(CQ122="","",VLOOKUP(CQ122,ProgramIterations!$D:$E,2,FALSE))</f>
        <v/>
      </c>
      <c r="CS122" s="23">
        <v>2014</v>
      </c>
      <c r="CT122" s="24">
        <f>IF(CS122="","",VLOOKUP(CS122,ProgramIterations!$D:$E,2,FALSE))</f>
        <v>4</v>
      </c>
      <c r="CU122" s="23"/>
      <c r="CV122" s="24" t="str">
        <f>IF(CU122="","",VLOOKUP(CU122,ProgramIterations!$D:$E,2,FALSE))</f>
        <v/>
      </c>
      <c r="CW122" s="23"/>
      <c r="CX122" s="24" t="str">
        <f>IF(CW122="","",VLOOKUP(CW122,ProgramIterations!$D:$E,2,FALSE))</f>
        <v/>
      </c>
      <c r="CY122" s="23"/>
      <c r="CZ122" s="24" t="str">
        <f>IF(CY122="","",VLOOKUP(CY122,ProgramIterations!$D:$E,2,FALSE))</f>
        <v/>
      </c>
      <c r="DA122" s="23"/>
      <c r="DB122" s="24" t="str">
        <f>IF(DA122="","",VLOOKUP(DA122,ProgramIterations!$D:$E,2,FALSE))</f>
        <v/>
      </c>
      <c r="DC122" s="23"/>
      <c r="DD122" s="25" t="str">
        <f>IF(DC122="","",VLOOKUP(DC122,ProgramIterations!$D:$E,2,FALSE))</f>
        <v/>
      </c>
      <c r="DE122" s="64" t="str">
        <f>CONCATENATE("ALTER TABLE dbo.",LEFT(C122,FIND(".",C122)-1)," ADD ",RIGHT(C122,LEN(C122)-FIND(".",C122))," ",VLOOKUP(M122,DataTypes!$A$2:$F$12,6),IF(VLOOKUP(M122,DataTypes!$A$2:$F$12,3)=1,CONCATENATE("(",N122,",",O122,")"),"")," NULL")</f>
        <v>ALTER TABLE dbo.ChampMetricChannelUnitTier1Summary ADD CountOfOtherSpecies int NULL</v>
      </c>
      <c r="DF122" s="56" t="e">
        <f>IF(A122 = "","",#REF! &amp; " SELECT MetricCalcTypeID = "&amp;A122&amp;", EngineID = "&amp;B122&amp;", Name='"&amp;C122&amp;"', DisplayGroupID = "&amp;D122&amp;", DisplayName='"&amp;E122&amp;"', DisplayNameShort = '"&amp;F122&amp;"', PropertyName = '"&amp;G122&amp;"', MethodID = "&amp;IF(H122="","NULL",H122)&amp; ", CalcGroupId = "&amp;IF(I122="","NULL",I122)&amp;", CalcGroupListItemID = " &amp;IF(K122="","NULL",K122)&amp;", Description = "&amp;IF(L122&lt;&gt;"NULL","'"&amp;SUBSTITUTE(L122,"'","''")&amp;"'","NULL")&amp;", DataTypeID = "&amp;M122&amp;",Precision = "&amp;N122&amp;", Scale = "&amp;O122&amp;", Length="&amp;P122&amp;", UOMID = "&amp;Q122&amp;", GlossaryTermID = "&amp;V122&amp;", DisplayOrderID = "&amp;W122&amp;", DomainValueListID = "&amp;AB122&amp;", WidthPixels = "&amp;AC122&amp;", IsDisplayable = "&amp;AD122&amp;", ShowGraphForWatershed= "&amp;AE122&amp;",ShowGraphForProgram="&amp;AF122&amp;",ShowGraphForVisit="&amp;AG122&amp;",IsPrivateInformation="&amp;AM122&amp;", IsCalculated="&amp;AN122&amp;",IsInternal="&amp;AO122&amp;", ExpectedValueMin = "&amp;IF(R122&lt;&gt;"",R122,"NULL")&amp;",  ExpectedValueMax = "&amp;IF(S122&lt;&gt;"",S122,"NULL")&amp;",  AcceptedValueMin = "&amp;IF(T122&lt;&gt;"",T122,"NULL")&amp;",   AcceptedValueMax  = "&amp;IF(U122&lt;&gt;"",U122,"NULL")&amp;", GraphAllowX="&amp;AH122&amp;", GraphAllowY="&amp;AI122&amp;", GraphAllowZ="&amp;AJ122&amp;", MapAllowSize="&amp;AK122&amp;", MapAllowColor = "&amp;AL122&amp;", RbtXpath = "&amp;IF(AP122&lt;&gt;"", "'"&amp;AP122&amp;"'", "NULL")&amp;", RbtIsRequired = "&amp;IF(AP122&lt;&gt;"", AQ122, "NULL")&amp;", MRMetric = "&amp;AR122&amp;
", Protocol1_ID = "&amp;IF(AS122="","NULL",#REF!)&amp;", Protocol1_IterationIDStart = "&amp;IF(AS122="","NULL",AT122)&amp;", Protocol1_IterationIDEnd = "&amp;IF(AU122="","NULL",AV122)&amp;
", Protocol2_ID = "&amp;IF(AW122="","NULL",#REF!)&amp;", Protocol2_IterationIDStart = "&amp;IF(AW122="","NULL",AX122)&amp;", Protocol2_IterationIDEnd = "&amp;IF(AY122="","NULL",AZ122)&amp;
", Protocol3_ID = "&amp;IF(BA122="","NULL",#REF!)&amp;", Protocol3_IterationIDStart = "&amp;IF(BA122="","NULL",BB122)&amp;", Protocol3_IterationIDEnd = "&amp;IF(BC122="","NULL",BD122)&amp;
", Protocol4_ID = "&amp;IF(BE122="","NULL",#REF!)&amp;", Protocol4_IterationIDStart = "&amp;IF(BE122="","NULL",BF122)&amp;", Protocol4_IterationIDEnd = "&amp;IF(BG122="","NULL",BH122)&amp;
", Protocol5_ID = "&amp;IF(BI122="","NULL",#REF!)&amp;", Protocol5_IterationIDStart = "&amp;IF(BI122="","NULL",BJ122)&amp;", Protocol5_IterationIDEnd = "&amp;IF(BK122="","NULL",BL122)&amp;
", Protocol6_ID = "&amp;IF(BM122="","NULL",#REF!)&amp;", Protocol6_IterationIDStart = "&amp;IF(BM122="","NULL",BN122)&amp;", Protocol6_IterationIDEnd = "&amp;IF(BO122="","NULL",BP122)&amp;
", Protocol7_ID = "&amp;IF(BQ122="","NULL",#REF!)&amp;", Protocol7_IterationIDStart = "&amp;IF(BQ122="","NULL",BR122)&amp;", Protocol7_IterationIDEnd = "&amp;IF(BS122="","NULL",BT122)&amp;
", Protocol8_ID = "&amp;IF(BU122="","NULL",#REF!)&amp;", Protocol8_IterationIDStart = "&amp;IF(BU122="","NULL",BV122)&amp;", Protocol8_IterationIDEnd = "&amp;IF(BW122="","NULL",BX122)&amp;
", Protocol9_ID = "&amp;IF(BY122="","NULL",#REF!)&amp;", Protocol9_IterationIDStart = "&amp;IF(BY122="","NULL",BZ122)&amp;", Protocol9_IterationIDEnd = "&amp;IF(CA122="","NULL",CB122)&amp;
", Protocol10_ID = "&amp;IF(CC122="","NULL",#REF!)&amp;", Protocol10_IterationIDStart = "&amp;IF(CC122="","NULL",CD122)&amp;", Protocol10_IterationIDEnd = "&amp;IF(CE122="","NULL",CF122)&amp;
", Protocol11_ID = "&amp;IF(CG122="","NULL",#REF!)&amp;", Protocol11_IterationIDStart = "&amp;IF(CG122="","NULL",CH122)&amp;", Protocol11_IterationIDEnd = "&amp;IF(CI122="","NULL",CJ122)&amp;
", Protocol12_ID = "&amp;IF(CK122="","NULL",#REF!)&amp;", Protocol12_IterationIDStart = "&amp;IF(CK122="","NULL",CL122)&amp;", Protocol12_IterationIDEnd = "&amp;IF(CM122="","NULL",CN122)&amp;
", Protocol13_ID = "&amp;IF(CO122="","NULL",#REF!)&amp;", Protocol13_IterationIDStart = "&amp;IF(CO122="","NULL",CP122)&amp;", Protocol13_IterationIDEnd = "&amp;IF(CQ122="","NULL",CR122)&amp;
", Protocol14_ID = "&amp;IF(CS122="","NULL",#REF!)&amp;", Protocol14_IterationIDStart = "&amp;IF(CS122="","NULL",CT122)&amp;", Protocol14_IterationIDEnd = "&amp;IF(CU122="","NULL",CV122)&amp;
", Protocol15_ID = "&amp;IF(CW122="","NULL",#REF!)&amp;", Protocol15_IterationIDStart = "&amp;IF(CW122="","NULL",CX122)&amp;", Protocol15_IterationIDEnd = "&amp;IF(CY122="","NULL",CZ122)&amp;
", Protocol16_ID = "&amp;IF(DA122="","NULL",#REF!)&amp;", Protocol16_IterationIDStart = "&amp;IF(DA122="","NULL",DB122)&amp;", Protocol16_IterationIDEnd = "&amp;IF(DC122="","NULL",DD122))</f>
        <v>#REF!</v>
      </c>
    </row>
    <row r="123" spans="1:156" x14ac:dyDescent="0.4">
      <c r="A123" s="18">
        <v>585</v>
      </c>
      <c r="B123" s="18">
        <v>2</v>
      </c>
      <c r="C123" s="57" t="str">
        <f>"ChampMetricChannelUnitSummary." &amp; G123</f>
        <v>ChampMetricChannelUnitSummary.CountOfOtherSpecies</v>
      </c>
      <c r="D123" s="18">
        <v>2</v>
      </c>
      <c r="E123" s="40" t="s">
        <v>1304</v>
      </c>
      <c r="F123" s="74" t="s">
        <v>1293</v>
      </c>
      <c r="G123" s="9" t="s">
        <v>1293</v>
      </c>
      <c r="I123" s="44">
        <v>1</v>
      </c>
      <c r="J123" s="47" t="str">
        <f>IF(I123="","",VLOOKUP(I123,MetricCalcGroups!A:D,3, FALSE))</f>
        <v>Fish Counts</v>
      </c>
      <c r="L123" s="9" t="s">
        <v>78</v>
      </c>
      <c r="M123" s="18">
        <v>2</v>
      </c>
      <c r="N123" s="18" t="s">
        <v>78</v>
      </c>
      <c r="O123" s="18" t="s">
        <v>78</v>
      </c>
      <c r="P123" s="18" t="s">
        <v>78</v>
      </c>
      <c r="Q123" s="18">
        <v>13</v>
      </c>
      <c r="R123" s="18">
        <v>0</v>
      </c>
      <c r="S123" s="18" t="s">
        <v>78</v>
      </c>
      <c r="T123" s="18">
        <v>0</v>
      </c>
      <c r="U123" s="18" t="s">
        <v>78</v>
      </c>
      <c r="V123" s="78" t="s">
        <v>78</v>
      </c>
      <c r="W123" s="18">
        <v>3140</v>
      </c>
      <c r="X123" s="15">
        <v>2014</v>
      </c>
      <c r="Y123" s="16">
        <f>IF(X123&lt;&gt;"",VLOOKUP(X123,ProgramIterations!D:E,2,FALSE),"NULL")</f>
        <v>4</v>
      </c>
      <c r="Z123" s="15"/>
      <c r="AA123" s="16" t="str">
        <f>IF(Z123&lt;&gt;"",VLOOKUP(Z123,ProgramIterations!D:E,2,FALSE),"NULL")</f>
        <v>NULL</v>
      </c>
      <c r="AB123" s="9" t="s">
        <v>78</v>
      </c>
      <c r="AC123" s="9">
        <v>50</v>
      </c>
      <c r="AD123" s="36">
        <v>1</v>
      </c>
      <c r="AE123" s="9">
        <v>1</v>
      </c>
      <c r="AF123" s="9">
        <v>1</v>
      </c>
      <c r="AG123" s="49">
        <v>1</v>
      </c>
      <c r="AH123" s="17">
        <v>0</v>
      </c>
      <c r="AI123" s="17">
        <f t="shared" si="10"/>
        <v>1</v>
      </c>
      <c r="AJ123" s="18">
        <v>0</v>
      </c>
      <c r="AK123" s="17">
        <f t="shared" si="8"/>
        <v>1</v>
      </c>
      <c r="AL123" s="17">
        <f t="shared" si="9"/>
        <v>1</v>
      </c>
      <c r="AM123" s="18">
        <v>0</v>
      </c>
      <c r="AN123" s="18">
        <v>0</v>
      </c>
      <c r="AO123" s="37">
        <v>1</v>
      </c>
      <c r="AP123" s="74"/>
      <c r="AQ123" s="37">
        <v>0</v>
      </c>
      <c r="AR123" s="49">
        <v>0</v>
      </c>
      <c r="AS123" s="23"/>
      <c r="AT123" s="24" t="str">
        <f>IF(AS123="","",VLOOKUP(AS123,ProgramIterations!$D:$E,2,FALSE))</f>
        <v/>
      </c>
      <c r="AU123" s="23"/>
      <c r="AV123" s="24" t="str">
        <f>IF(AU123="","",VLOOKUP(AU123,ProgramIterations!$D:$E,2,FALSE))</f>
        <v/>
      </c>
      <c r="AW123" s="23"/>
      <c r="AX123" s="24" t="str">
        <f>IF(AW123="","",VLOOKUP(AW123,ProgramIterations!$D:$E,2,FALSE))</f>
        <v/>
      </c>
      <c r="AY123" s="23"/>
      <c r="AZ123" s="24" t="str">
        <f>IF(AY123="","",VLOOKUP(AY123,ProgramIterations!$D:$E,2,FALSE))</f>
        <v/>
      </c>
      <c r="BA123" s="23"/>
      <c r="BB123" s="24" t="str">
        <f>IF(BA123="","",VLOOKUP(BA123,ProgramIterations!$D:$E,2,FALSE))</f>
        <v/>
      </c>
      <c r="BC123" s="23"/>
      <c r="BD123" s="24" t="str">
        <f>IF(BC123="","",VLOOKUP(BC123,ProgramIterations!$D:$E,2,FALSE))</f>
        <v/>
      </c>
      <c r="BE123" s="23"/>
      <c r="BF123" s="24" t="str">
        <f>IF(BE123="","",VLOOKUP(BE123,ProgramIterations!$D:$E,2,FALSE))</f>
        <v/>
      </c>
      <c r="BG123" s="23"/>
      <c r="BH123" s="24" t="str">
        <f>IF(BG123="","",VLOOKUP(BG123,ProgramIterations!$D:$E,2,FALSE))</f>
        <v/>
      </c>
      <c r="BI123" s="23"/>
      <c r="BJ123" s="24" t="str">
        <f>IF(BI123="","",VLOOKUP(BI123,ProgramIterations!$D:$E,2,FALSE))</f>
        <v/>
      </c>
      <c r="BK123" s="23"/>
      <c r="BL123" s="24" t="str">
        <f>IF(BK123="","",VLOOKUP(BK123,ProgramIterations!$D:$E,2,FALSE))</f>
        <v/>
      </c>
      <c r="BM123" s="23">
        <v>2014</v>
      </c>
      <c r="BN123" s="24">
        <f>IF(BM123="","",VLOOKUP(BM123,ProgramIterations!$D:$E,2,FALSE))</f>
        <v>4</v>
      </c>
      <c r="BO123" s="23"/>
      <c r="BP123" s="24" t="str">
        <f>IF(BO123="","",VLOOKUP(BO123,ProgramIterations!$D:$E,2,FALSE))</f>
        <v/>
      </c>
      <c r="BQ123" s="23"/>
      <c r="BR123" s="24" t="str">
        <f>IF(BQ123="","",VLOOKUP(BQ123,ProgramIterations!$D:$E,2,FALSE))</f>
        <v/>
      </c>
      <c r="BS123" s="23"/>
      <c r="BT123" s="24" t="str">
        <f>IF(BS123="","",VLOOKUP(BS123,ProgramIterations!$D:$E,2,FALSE))</f>
        <v/>
      </c>
      <c r="BU123" s="23">
        <v>2014</v>
      </c>
      <c r="BV123" s="24">
        <f>IF(BU123="","",VLOOKUP(BU123,ProgramIterations!$D:$E,2,FALSE))</f>
        <v>4</v>
      </c>
      <c r="BW123" s="23"/>
      <c r="BX123" s="24" t="str">
        <f>IF(BW123="","",VLOOKUP(BW123,ProgramIterations!$D:$E,2,FALSE))</f>
        <v/>
      </c>
      <c r="BY123" s="23"/>
      <c r="BZ123" s="24" t="str">
        <f>IF(BY123="","",VLOOKUP(BY123,ProgramIterations!$D:$E,2,FALSE))</f>
        <v/>
      </c>
      <c r="CA123" s="23"/>
      <c r="CB123" s="24" t="str">
        <f>IF(CA123="","",VLOOKUP(CA123,ProgramIterations!$D:$E,2,FALSE))</f>
        <v/>
      </c>
      <c r="CC123" s="23"/>
      <c r="CD123" s="24" t="str">
        <f>IF(CC123="","",VLOOKUP(CC123,ProgramIterations!$D:$E,2,FALSE))</f>
        <v/>
      </c>
      <c r="CE123" s="23"/>
      <c r="CF123" s="24" t="str">
        <f>IF(CE123="","",VLOOKUP(CE123,ProgramIterations!$D:$E,2,FALSE))</f>
        <v/>
      </c>
      <c r="CG123" s="23"/>
      <c r="CH123" s="24" t="str">
        <f>IF(CG123="","",VLOOKUP(CG123,ProgramIterations!$D:$E,2,FALSE))</f>
        <v/>
      </c>
      <c r="CI123" s="23"/>
      <c r="CJ123" s="24" t="str">
        <f>IF(CI123="","",VLOOKUP(CI123,ProgramIterations!$D:$E,2,FALSE))</f>
        <v/>
      </c>
      <c r="CK123" s="23"/>
      <c r="CL123" s="24" t="str">
        <f>IF(CK123="","",VLOOKUP(CK123,ProgramIterations!$D:$E,2,FALSE))</f>
        <v/>
      </c>
      <c r="CM123" s="23"/>
      <c r="CN123" s="24" t="str">
        <f>IF(CM123="","",VLOOKUP(CM123,ProgramIterations!$D:$E,2,FALSE))</f>
        <v/>
      </c>
      <c r="CO123" s="23">
        <v>2014</v>
      </c>
      <c r="CP123" s="24">
        <f>IF(CO123="","",VLOOKUP(CO123,ProgramIterations!$D:$E,2,FALSE))</f>
        <v>4</v>
      </c>
      <c r="CQ123" s="23"/>
      <c r="CR123" s="24" t="str">
        <f>IF(CQ123="","",VLOOKUP(CQ123,ProgramIterations!$D:$E,2,FALSE))</f>
        <v/>
      </c>
      <c r="CS123" s="23">
        <v>2014</v>
      </c>
      <c r="CT123" s="24">
        <f>IF(CS123="","",VLOOKUP(CS123,ProgramIterations!$D:$E,2,FALSE))</f>
        <v>4</v>
      </c>
      <c r="CU123" s="23"/>
      <c r="CV123" s="24" t="str">
        <f>IF(CU123="","",VLOOKUP(CU123,ProgramIterations!$D:$E,2,FALSE))</f>
        <v/>
      </c>
      <c r="CW123" s="23"/>
      <c r="CX123" s="24" t="str">
        <f>IF(CW123="","",VLOOKUP(CW123,ProgramIterations!$D:$E,2,FALSE))</f>
        <v/>
      </c>
      <c r="CY123" s="23"/>
      <c r="CZ123" s="24" t="str">
        <f>IF(CY123="","",VLOOKUP(CY123,ProgramIterations!$D:$E,2,FALSE))</f>
        <v/>
      </c>
      <c r="DA123" s="23"/>
      <c r="DB123" s="24" t="str">
        <f>IF(DA123="","",VLOOKUP(DA123,ProgramIterations!$D:$E,2,FALSE))</f>
        <v/>
      </c>
      <c r="DC123" s="23"/>
      <c r="DD123" s="25" t="str">
        <f>IF(DC123="","",VLOOKUP(DC123,ProgramIterations!$D:$E,2,FALSE))</f>
        <v/>
      </c>
      <c r="DE123" s="64" t="str">
        <f>CONCATENATE("ALTER TABLE dbo.",LEFT(C123,FIND(".",C123)-1)," ADD ",RIGHT(C123,LEN(C123)-FIND(".",C123))," ",VLOOKUP(M123,DataTypes!$A$2:$F$12,6),IF(VLOOKUP(M123,DataTypes!$A$2:$F$12,3)=1,CONCATENATE("(",N123,",",O123,")"),"")," NULL")</f>
        <v>ALTER TABLE dbo.ChampMetricChannelUnitSummary ADD CountOfOtherSpecies int NULL</v>
      </c>
      <c r="DF123" s="56" t="e">
        <f>IF(A123 = "","",#REF! &amp; " SELECT MetricCalcTypeID = "&amp;A123&amp;", EngineID = "&amp;B123&amp;", Name='"&amp;C123&amp;"', DisplayGroupID = "&amp;D123&amp;", DisplayName='"&amp;E123&amp;"', DisplayNameShort = '"&amp;F123&amp;"', PropertyName = '"&amp;G123&amp;"', MethodID = "&amp;IF(H123="","NULL",H123)&amp; ", CalcGroupId = "&amp;IF(I123="","NULL",I123)&amp;", CalcGroupListItemID = " &amp;IF(K123="","NULL",K123)&amp;", Description = "&amp;IF(L123&lt;&gt;"NULL","'"&amp;SUBSTITUTE(L123,"'","''")&amp;"'","NULL")&amp;", DataTypeID = "&amp;M123&amp;",Precision = "&amp;N123&amp;", Scale = "&amp;O123&amp;", Length="&amp;P123&amp;", UOMID = "&amp;Q123&amp;", GlossaryTermID = "&amp;V123&amp;", DisplayOrderID = "&amp;W123&amp;", DomainValueListID = "&amp;AB123&amp;", WidthPixels = "&amp;AC123&amp;", IsDisplayable = "&amp;AD123&amp;", ShowGraphForWatershed= "&amp;AE123&amp;",ShowGraphForProgram="&amp;AF123&amp;",ShowGraphForVisit="&amp;AG123&amp;",IsPrivateInformation="&amp;AM123&amp;", IsCalculated="&amp;AN123&amp;",IsInternal="&amp;AO123&amp;", ExpectedValueMin = "&amp;IF(R123&lt;&gt;"",R123,"NULL")&amp;",  ExpectedValueMax = "&amp;IF(S123&lt;&gt;"",S123,"NULL")&amp;",  AcceptedValueMin = "&amp;IF(T123&lt;&gt;"",T123,"NULL")&amp;",   AcceptedValueMax  = "&amp;IF(U123&lt;&gt;"",U123,"NULL")&amp;", GraphAllowX="&amp;AH123&amp;", GraphAllowY="&amp;AI123&amp;", GraphAllowZ="&amp;AJ123&amp;", MapAllowSize="&amp;AK123&amp;", MapAllowColor = "&amp;AL123&amp;", RbtXpath = "&amp;IF(AP123&lt;&gt;"", "'"&amp;AP123&amp;"'", "NULL")&amp;", RbtIsRequired = "&amp;IF(AP123&lt;&gt;"", AQ123, "NULL")&amp;", MRMetric = "&amp;AR123&amp;
", Protocol1_ID = "&amp;IF(AS123="","NULL",#REF!)&amp;", Protocol1_IterationIDStart = "&amp;IF(AS123="","NULL",AT123)&amp;", Protocol1_IterationIDEnd = "&amp;IF(AU123="","NULL",AV123)&amp;
", Protocol2_ID = "&amp;IF(AW123="","NULL",#REF!)&amp;", Protocol2_IterationIDStart = "&amp;IF(AW123="","NULL",AX123)&amp;", Protocol2_IterationIDEnd = "&amp;IF(AY123="","NULL",AZ123)&amp;
", Protocol3_ID = "&amp;IF(BA123="","NULL",#REF!)&amp;", Protocol3_IterationIDStart = "&amp;IF(BA123="","NULL",BB123)&amp;", Protocol3_IterationIDEnd = "&amp;IF(BC123="","NULL",BD123)&amp;
", Protocol4_ID = "&amp;IF(BE123="","NULL",#REF!)&amp;", Protocol4_IterationIDStart = "&amp;IF(BE123="","NULL",BF123)&amp;", Protocol4_IterationIDEnd = "&amp;IF(BG123="","NULL",BH123)&amp;
", Protocol5_ID = "&amp;IF(BI123="","NULL",#REF!)&amp;", Protocol5_IterationIDStart = "&amp;IF(BI123="","NULL",BJ123)&amp;", Protocol5_IterationIDEnd = "&amp;IF(BK123="","NULL",BL123)&amp;
", Protocol6_ID = "&amp;IF(BM123="","NULL",#REF!)&amp;", Protocol6_IterationIDStart = "&amp;IF(BM123="","NULL",BN123)&amp;", Protocol6_IterationIDEnd = "&amp;IF(BO123="","NULL",BP123)&amp;
", Protocol7_ID = "&amp;IF(BQ123="","NULL",#REF!)&amp;", Protocol7_IterationIDStart = "&amp;IF(BQ123="","NULL",BR123)&amp;", Protocol7_IterationIDEnd = "&amp;IF(BS123="","NULL",BT123)&amp;
", Protocol8_ID = "&amp;IF(BU123="","NULL",#REF!)&amp;", Protocol8_IterationIDStart = "&amp;IF(BU123="","NULL",BV123)&amp;", Protocol8_IterationIDEnd = "&amp;IF(BW123="","NULL",BX123)&amp;
", Protocol9_ID = "&amp;IF(BY123="","NULL",#REF!)&amp;", Protocol9_IterationIDStart = "&amp;IF(BY123="","NULL",BZ123)&amp;", Protocol9_IterationIDEnd = "&amp;IF(CA123="","NULL",CB123)&amp;
", Protocol10_ID = "&amp;IF(CC123="","NULL",#REF!)&amp;", Protocol10_IterationIDStart = "&amp;IF(CC123="","NULL",CD123)&amp;", Protocol10_IterationIDEnd = "&amp;IF(CE123="","NULL",CF123)&amp;
", Protocol11_ID = "&amp;IF(CG123="","NULL",#REF!)&amp;", Protocol11_IterationIDStart = "&amp;IF(CG123="","NULL",CH123)&amp;", Protocol11_IterationIDEnd = "&amp;IF(CI123="","NULL",CJ123)&amp;
", Protocol12_ID = "&amp;IF(CK123="","NULL",#REF!)&amp;", Protocol12_IterationIDStart = "&amp;IF(CK123="","NULL",CL123)&amp;", Protocol12_IterationIDEnd = "&amp;IF(CM123="","NULL",CN123)&amp;
", Protocol13_ID = "&amp;IF(CO123="","NULL",#REF!)&amp;", Protocol13_IterationIDStart = "&amp;IF(CO123="","NULL",CP123)&amp;", Protocol13_IterationIDEnd = "&amp;IF(CQ123="","NULL",CR123)&amp;
", Protocol14_ID = "&amp;IF(CS123="","NULL",#REF!)&amp;", Protocol14_IterationIDStart = "&amp;IF(CS123="","NULL",CT123)&amp;", Protocol14_IterationIDEnd = "&amp;IF(CU123="","NULL",CV123)&amp;
", Protocol15_ID = "&amp;IF(CW123="","NULL",#REF!)&amp;", Protocol15_IterationIDStart = "&amp;IF(CW123="","NULL",CX123)&amp;", Protocol15_IterationIDEnd = "&amp;IF(CY123="","NULL",CZ123)&amp;
", Protocol16_ID = "&amp;IF(DA123="","NULL",#REF!)&amp;", Protocol16_IterationIDStart = "&amp;IF(DA123="","NULL",DB123)&amp;", Protocol16_IterationIDEnd = "&amp;IF(DC123="","NULL",DD123))</f>
        <v>#REF!</v>
      </c>
    </row>
    <row r="124" spans="1:156" x14ac:dyDescent="0.4">
      <c r="A124" s="18">
        <v>607</v>
      </c>
      <c r="B124" s="18">
        <v>2</v>
      </c>
      <c r="C124" s="57" t="str">
        <f>"MetricStructureType." &amp; G124</f>
        <v>MetricStructureType.CountOfOtherSpecies</v>
      </c>
      <c r="D124" s="18">
        <v>7</v>
      </c>
      <c r="E124" s="74" t="s">
        <v>1304</v>
      </c>
      <c r="F124" s="74" t="s">
        <v>1293</v>
      </c>
      <c r="G124" s="9" t="s">
        <v>1293</v>
      </c>
      <c r="I124" s="44">
        <v>1</v>
      </c>
      <c r="J124" s="47" t="str">
        <f>IF(I124="","",VLOOKUP(I124,MetricCalcGroups!A:D,3, FALSE))</f>
        <v>Fish Counts</v>
      </c>
      <c r="L124" s="9" t="s">
        <v>78</v>
      </c>
      <c r="M124" s="18">
        <v>2</v>
      </c>
      <c r="N124" s="18" t="s">
        <v>78</v>
      </c>
      <c r="O124" s="18" t="s">
        <v>78</v>
      </c>
      <c r="P124" s="18" t="s">
        <v>78</v>
      </c>
      <c r="Q124" s="18">
        <v>13</v>
      </c>
      <c r="R124" s="18">
        <v>0</v>
      </c>
      <c r="S124" s="18" t="s">
        <v>78</v>
      </c>
      <c r="T124" s="18">
        <v>0</v>
      </c>
      <c r="U124" s="18" t="s">
        <v>78</v>
      </c>
      <c r="V124" s="78" t="s">
        <v>78</v>
      </c>
      <c r="W124" s="18">
        <v>120</v>
      </c>
      <c r="X124" s="15">
        <v>2014</v>
      </c>
      <c r="Y124" s="16">
        <f>IF(X124&lt;&gt;"",VLOOKUP(X124,ProgramIterations!D:E,2,FALSE),"NULL")</f>
        <v>4</v>
      </c>
      <c r="Z124" s="15"/>
      <c r="AA124" s="16" t="str">
        <f>IF(Z124&lt;&gt;"",VLOOKUP(Z124,ProgramIterations!D:E,2,FALSE),"NULL")</f>
        <v>NULL</v>
      </c>
      <c r="AB124" s="9" t="s">
        <v>78</v>
      </c>
      <c r="AC124" s="9">
        <v>50</v>
      </c>
      <c r="AD124" s="36">
        <v>1</v>
      </c>
      <c r="AE124" s="9">
        <v>1</v>
      </c>
      <c r="AF124" s="9">
        <v>1</v>
      </c>
      <c r="AG124" s="49">
        <v>1</v>
      </c>
      <c r="AH124" s="17">
        <v>0</v>
      </c>
      <c r="AI124" s="17">
        <f t="shared" si="10"/>
        <v>1</v>
      </c>
      <c r="AJ124" s="18">
        <v>0</v>
      </c>
      <c r="AK124" s="17">
        <f t="shared" si="8"/>
        <v>1</v>
      </c>
      <c r="AL124" s="17">
        <f t="shared" si="9"/>
        <v>1</v>
      </c>
      <c r="AM124" s="18">
        <v>0</v>
      </c>
      <c r="AN124" s="18">
        <v>0</v>
      </c>
      <c r="AO124" s="37">
        <v>1</v>
      </c>
      <c r="AP124" s="74"/>
      <c r="AQ124" s="37">
        <v>0</v>
      </c>
      <c r="AR124" s="49">
        <v>0</v>
      </c>
      <c r="AS124" s="23"/>
      <c r="AT124" s="24" t="str">
        <f>IF(AS124="","",VLOOKUP(AS124,ProgramIterations!$D:$E,2,FALSE))</f>
        <v/>
      </c>
      <c r="AU124" s="23"/>
      <c r="AV124" s="24" t="str">
        <f>IF(AU124="","",VLOOKUP(AU124,ProgramIterations!$D:$E,2,FALSE))</f>
        <v/>
      </c>
      <c r="AW124" s="23"/>
      <c r="AX124" s="24" t="str">
        <f>IF(AW124="","",VLOOKUP(AW124,ProgramIterations!$D:$E,2,FALSE))</f>
        <v/>
      </c>
      <c r="AY124" s="23"/>
      <c r="AZ124" s="24" t="str">
        <f>IF(AY124="","",VLOOKUP(AY124,ProgramIterations!$D:$E,2,FALSE))</f>
        <v/>
      </c>
      <c r="BA124" s="23"/>
      <c r="BB124" s="24" t="str">
        <f>IF(BA124="","",VLOOKUP(BA124,ProgramIterations!$D:$E,2,FALSE))</f>
        <v/>
      </c>
      <c r="BC124" s="23"/>
      <c r="BD124" s="24" t="str">
        <f>IF(BC124="","",VLOOKUP(BC124,ProgramIterations!$D:$E,2,FALSE))</f>
        <v/>
      </c>
      <c r="BE124" s="23">
        <v>2014</v>
      </c>
      <c r="BF124" s="24">
        <f>IF(BE124="","",VLOOKUP(BE124,ProgramIterations!$D:$E,2,FALSE))</f>
        <v>4</v>
      </c>
      <c r="BG124" s="23"/>
      <c r="BH124" s="24" t="str">
        <f>IF(BG124="","",VLOOKUP(BG124,ProgramIterations!$D:$E,2,FALSE))</f>
        <v/>
      </c>
      <c r="BI124" s="23">
        <v>2014</v>
      </c>
      <c r="BJ124" s="24">
        <f>IF(BI124="","",VLOOKUP(BI124,ProgramIterations!$D:$E,2,FALSE))</f>
        <v>4</v>
      </c>
      <c r="BK124" s="23"/>
      <c r="BL124" s="24" t="str">
        <f>IF(BK124="","",VLOOKUP(BK124,ProgramIterations!$D:$E,2,FALSE))</f>
        <v/>
      </c>
      <c r="BM124" s="23">
        <v>2014</v>
      </c>
      <c r="BN124" s="24">
        <f>IF(BM124="","",VLOOKUP(BM124,ProgramIterations!$D:$E,2,FALSE))</f>
        <v>4</v>
      </c>
      <c r="BO124" s="23"/>
      <c r="BP124" s="24" t="str">
        <f>IF(BO124="","",VLOOKUP(BO124,ProgramIterations!$D:$E,2,FALSE))</f>
        <v/>
      </c>
      <c r="BQ124" s="23"/>
      <c r="BR124" s="24" t="str">
        <f>IF(BQ124="","",VLOOKUP(BQ124,ProgramIterations!$D:$E,2,FALSE))</f>
        <v/>
      </c>
      <c r="BS124" s="23"/>
      <c r="BT124" s="24" t="str">
        <f>IF(BS124="","",VLOOKUP(BS124,ProgramIterations!$D:$E,2,FALSE))</f>
        <v/>
      </c>
      <c r="BU124" s="23">
        <v>2014</v>
      </c>
      <c r="BV124" s="24">
        <f>IF(BU124="","",VLOOKUP(BU124,ProgramIterations!$D:$E,2,FALSE))</f>
        <v>4</v>
      </c>
      <c r="BW124" s="23"/>
      <c r="BX124" s="24" t="str">
        <f>IF(BW124="","",VLOOKUP(BW124,ProgramIterations!$D:$E,2,FALSE))</f>
        <v/>
      </c>
      <c r="BY124" s="23"/>
      <c r="BZ124" s="24" t="str">
        <f>IF(BY124="","",VLOOKUP(BY124,ProgramIterations!$D:$E,2,FALSE))</f>
        <v/>
      </c>
      <c r="CA124" s="23"/>
      <c r="CB124" s="24" t="str">
        <f>IF(CA124="","",VLOOKUP(CA124,ProgramIterations!$D:$E,2,FALSE))</f>
        <v/>
      </c>
      <c r="CC124" s="23">
        <v>2014</v>
      </c>
      <c r="CD124" s="24">
        <f>IF(CC124="","",VLOOKUP(CC124,ProgramIterations!$D:$E,2,FALSE))</f>
        <v>4</v>
      </c>
      <c r="CE124" s="23"/>
      <c r="CF124" s="24" t="str">
        <f>IF(CE124="","",VLOOKUP(CE124,ProgramIterations!$D:$E,2,FALSE))</f>
        <v/>
      </c>
      <c r="CG124" s="23">
        <v>2014</v>
      </c>
      <c r="CH124" s="24">
        <f>IF(CG124="","",VLOOKUP(CG124,ProgramIterations!$D:$E,2,FALSE))</f>
        <v>4</v>
      </c>
      <c r="CI124" s="23"/>
      <c r="CJ124" s="24" t="str">
        <f>IF(CI124="","",VLOOKUP(CI124,ProgramIterations!$D:$E,2,FALSE))</f>
        <v/>
      </c>
      <c r="CK124" s="23"/>
      <c r="CL124" s="24" t="str">
        <f>IF(CK124="","",VLOOKUP(CK124,ProgramIterations!$D:$E,2,FALSE))</f>
        <v/>
      </c>
      <c r="CM124" s="23"/>
      <c r="CN124" s="24" t="str">
        <f>IF(CM124="","",VLOOKUP(CM124,ProgramIterations!$D:$E,2,FALSE))</f>
        <v/>
      </c>
      <c r="CO124" s="23">
        <v>2014</v>
      </c>
      <c r="CP124" s="24">
        <f>IF(CO124="","",VLOOKUP(CO124,ProgramIterations!$D:$E,2,FALSE))</f>
        <v>4</v>
      </c>
      <c r="CQ124" s="23"/>
      <c r="CR124" s="24" t="str">
        <f>IF(CQ124="","",VLOOKUP(CQ124,ProgramIterations!$D:$E,2,FALSE))</f>
        <v/>
      </c>
      <c r="CS124" s="23">
        <v>2014</v>
      </c>
      <c r="CT124" s="24">
        <f>IF(CS124="","",VLOOKUP(CS124,ProgramIterations!$D:$E,2,FALSE))</f>
        <v>4</v>
      </c>
      <c r="CU124" s="23"/>
      <c r="CV124" s="24" t="str">
        <f>IF(CU124="","",VLOOKUP(CU124,ProgramIterations!$D:$E,2,FALSE))</f>
        <v/>
      </c>
      <c r="CW124" s="23"/>
      <c r="CX124" s="24" t="str">
        <f>IF(CW124="","",VLOOKUP(CW124,ProgramIterations!$D:$E,2,FALSE))</f>
        <v/>
      </c>
      <c r="CY124" s="23"/>
      <c r="CZ124" s="24" t="str">
        <f>IF(CY124="","",VLOOKUP(CY124,ProgramIterations!$D:$E,2,FALSE))</f>
        <v/>
      </c>
      <c r="DA124" s="23"/>
      <c r="DB124" s="24" t="str">
        <f>IF(DA124="","",VLOOKUP(DA124,ProgramIterations!$D:$E,2,FALSE))</f>
        <v/>
      </c>
      <c r="DC124" s="23"/>
      <c r="DD124" s="25" t="str">
        <f>IF(DC124="","",VLOOKUP(DC124,ProgramIterations!$D:$E,2,FALSE))</f>
        <v/>
      </c>
      <c r="DE124" s="64" t="str">
        <f>CONCATENATE("ALTER TABLE dbo.",LEFT(C124,FIND(".",C124)-1)," ADD ",RIGHT(C124,LEN(C124)-FIND(".",C124))," ",VLOOKUP(M124,DataTypes!$A$2:$F$12,6),IF(VLOOKUP(M124,DataTypes!$A$2:$F$12,3)=1,CONCATENATE("(",N124,",",O124,")"),"")," NULL")</f>
        <v>ALTER TABLE dbo.MetricStructureType ADD CountOfOtherSpecies int NULL</v>
      </c>
      <c r="DF124" s="56" t="e">
        <f>IF(A124 = "","",#REF! &amp; " SELECT MetricCalcTypeID = "&amp;A124&amp;", EngineID = "&amp;B124&amp;", Name='"&amp;C124&amp;"', DisplayGroupID = "&amp;D124&amp;", DisplayName='"&amp;E124&amp;"', DisplayNameShort = '"&amp;F124&amp;"', PropertyName = '"&amp;G124&amp;"', MethodID = "&amp;IF(H124="","NULL",H124)&amp; ", CalcGroupId = "&amp;IF(I124="","NULL",I124)&amp;", CalcGroupListItemID = " &amp;IF(K124="","NULL",K124)&amp;", Description = "&amp;IF(L124&lt;&gt;"NULL","'"&amp;SUBSTITUTE(L124,"'","''")&amp;"'","NULL")&amp;", DataTypeID = "&amp;M124&amp;",Precision = "&amp;N124&amp;", Scale = "&amp;O124&amp;", Length="&amp;P124&amp;", UOMID = "&amp;Q124&amp;", GlossaryTermID = "&amp;V124&amp;", DisplayOrderID = "&amp;W124&amp;", DomainValueListID = "&amp;AB124&amp;", WidthPixels = "&amp;AC124&amp;", IsDisplayable = "&amp;AD124&amp;", ShowGraphForWatershed= "&amp;AE124&amp;",ShowGraphForProgram="&amp;AF124&amp;",ShowGraphForVisit="&amp;AG124&amp;",IsPrivateInformation="&amp;AM124&amp;", IsCalculated="&amp;AN124&amp;",IsInternal="&amp;AO124&amp;", ExpectedValueMin = "&amp;IF(R124&lt;&gt;"",R124,"NULL")&amp;",  ExpectedValueMax = "&amp;IF(S124&lt;&gt;"",S124,"NULL")&amp;",  AcceptedValueMin = "&amp;IF(T124&lt;&gt;"",T124,"NULL")&amp;",   AcceptedValueMax  = "&amp;IF(U124&lt;&gt;"",U124,"NULL")&amp;", GraphAllowX="&amp;AH124&amp;", GraphAllowY="&amp;AI124&amp;", GraphAllowZ="&amp;AJ124&amp;", MapAllowSize="&amp;AK124&amp;", MapAllowColor = "&amp;AL124&amp;", RbtXpath = "&amp;IF(AP124&lt;&gt;"", "'"&amp;AP124&amp;"'", "NULL")&amp;", RbtIsRequired = "&amp;IF(AP124&lt;&gt;"", AQ124, "NULL")&amp;", MRMetric = "&amp;AR124&amp;
", Protocol1_ID = "&amp;IF(AS124="","NULL",#REF!)&amp;", Protocol1_IterationIDStart = "&amp;IF(AS124="","NULL",AT124)&amp;", Protocol1_IterationIDEnd = "&amp;IF(AU124="","NULL",AV124)&amp;
", Protocol2_ID = "&amp;IF(AW124="","NULL",#REF!)&amp;", Protocol2_IterationIDStart = "&amp;IF(AW124="","NULL",AX124)&amp;", Protocol2_IterationIDEnd = "&amp;IF(AY124="","NULL",AZ124)&amp;
", Protocol3_ID = "&amp;IF(BA124="","NULL",#REF!)&amp;", Protocol3_IterationIDStart = "&amp;IF(BA124="","NULL",BB124)&amp;", Protocol3_IterationIDEnd = "&amp;IF(BC124="","NULL",BD124)&amp;
", Protocol4_ID = "&amp;IF(BE124="","NULL",#REF!)&amp;", Protocol4_IterationIDStart = "&amp;IF(BE124="","NULL",BF124)&amp;", Protocol4_IterationIDEnd = "&amp;IF(BG124="","NULL",BH124)&amp;
", Protocol5_ID = "&amp;IF(BI124="","NULL",#REF!)&amp;", Protocol5_IterationIDStart = "&amp;IF(BI124="","NULL",BJ124)&amp;", Protocol5_IterationIDEnd = "&amp;IF(BK124="","NULL",BL124)&amp;
", Protocol6_ID = "&amp;IF(BM124="","NULL",#REF!)&amp;", Protocol6_IterationIDStart = "&amp;IF(BM124="","NULL",BN124)&amp;", Protocol6_IterationIDEnd = "&amp;IF(BO124="","NULL",BP124)&amp;
", Protocol7_ID = "&amp;IF(BQ124="","NULL",#REF!)&amp;", Protocol7_IterationIDStart = "&amp;IF(BQ124="","NULL",BR124)&amp;", Protocol7_IterationIDEnd = "&amp;IF(BS124="","NULL",BT124)&amp;
", Protocol8_ID = "&amp;IF(BU124="","NULL",#REF!)&amp;", Protocol8_IterationIDStart = "&amp;IF(BU124="","NULL",BV124)&amp;", Protocol8_IterationIDEnd = "&amp;IF(BW124="","NULL",BX124)&amp;
", Protocol9_ID = "&amp;IF(BY124="","NULL",#REF!)&amp;", Protocol9_IterationIDStart = "&amp;IF(BY124="","NULL",BZ124)&amp;", Protocol9_IterationIDEnd = "&amp;IF(CA124="","NULL",CB124)&amp;
", Protocol10_ID = "&amp;IF(CC124="","NULL",#REF!)&amp;", Protocol10_IterationIDStart = "&amp;IF(CC124="","NULL",CD124)&amp;", Protocol10_IterationIDEnd = "&amp;IF(CE124="","NULL",CF124)&amp;
", Protocol11_ID = "&amp;IF(CG124="","NULL",#REF!)&amp;", Protocol11_IterationIDStart = "&amp;IF(CG124="","NULL",CH124)&amp;", Protocol11_IterationIDEnd = "&amp;IF(CI124="","NULL",CJ124)&amp;
", Protocol12_ID = "&amp;IF(CK124="","NULL",#REF!)&amp;", Protocol12_IterationIDStart = "&amp;IF(CK124="","NULL",CL124)&amp;", Protocol12_IterationIDEnd = "&amp;IF(CM124="","NULL",CN124)&amp;
", Protocol13_ID = "&amp;IF(CO124="","NULL",#REF!)&amp;", Protocol13_IterationIDStart = "&amp;IF(CO124="","NULL",CP124)&amp;", Protocol13_IterationIDEnd = "&amp;IF(CQ124="","NULL",CR124)&amp;
", Protocol14_ID = "&amp;IF(CS124="","NULL",#REF!)&amp;", Protocol14_IterationIDStart = "&amp;IF(CS124="","NULL",CT124)&amp;", Protocol14_IterationIDEnd = "&amp;IF(CU124="","NULL",CV124)&amp;
", Protocol15_ID = "&amp;IF(CW124="","NULL",#REF!)&amp;", Protocol15_IterationIDStart = "&amp;IF(CW124="","NULL",CX124)&amp;", Protocol15_IterationIDEnd = "&amp;IF(CY124="","NULL",CZ124)&amp;
", Protocol16_ID = "&amp;IF(DA124="","NULL",#REF!)&amp;", Protocol16_IterationIDStart = "&amp;IF(DA124="","NULL",DB124)&amp;", Protocol16_IterationIDEnd = "&amp;IF(DC124="","NULL",DD124))</f>
        <v>#REF!</v>
      </c>
    </row>
    <row r="125" spans="1:156" x14ac:dyDescent="0.4">
      <c r="A125" s="18">
        <v>651</v>
      </c>
      <c r="B125" s="18">
        <v>1</v>
      </c>
      <c r="C125" s="34" t="s">
        <v>1643</v>
      </c>
      <c r="D125" s="18">
        <v>1</v>
      </c>
      <c r="E125" s="19" t="s">
        <v>1644</v>
      </c>
      <c r="F125" s="19" t="s">
        <v>1645</v>
      </c>
      <c r="G125" s="9" t="s">
        <v>1646</v>
      </c>
      <c r="I125" s="74"/>
      <c r="J125" s="47" t="str">
        <f>IF(I125="","",VLOOKUP(I125,MetricCalcGroups!A:D,3, FALSE))</f>
        <v/>
      </c>
      <c r="L125" s="9" t="s">
        <v>78</v>
      </c>
      <c r="M125" s="18">
        <v>3</v>
      </c>
      <c r="N125" s="18">
        <v>12</v>
      </c>
      <c r="O125" s="18">
        <v>3</v>
      </c>
      <c r="P125" s="18" t="s">
        <v>78</v>
      </c>
      <c r="Q125" s="18">
        <v>19</v>
      </c>
      <c r="R125" s="76">
        <v>0</v>
      </c>
      <c r="S125" s="76">
        <v>1</v>
      </c>
      <c r="T125" s="76">
        <v>0</v>
      </c>
      <c r="U125" s="76">
        <v>1.5</v>
      </c>
      <c r="V125" s="78">
        <v>221</v>
      </c>
      <c r="W125" s="18">
        <v>762</v>
      </c>
      <c r="X125" s="15">
        <v>2011</v>
      </c>
      <c r="Y125" s="16">
        <f>IF(X125&lt;&gt;"",VLOOKUP(X125,ProgramIterations!D:E,2,FALSE),"NULL")</f>
        <v>1</v>
      </c>
      <c r="Z125" s="15"/>
      <c r="AA125" s="16" t="str">
        <f>IF(Z125&lt;&gt;"",VLOOKUP(Z125,ProgramIterations!D:E,2,FALSE),"NULL")</f>
        <v>NULL</v>
      </c>
      <c r="AB125" s="9" t="s">
        <v>78</v>
      </c>
      <c r="AC125" s="9">
        <v>75</v>
      </c>
      <c r="AD125" s="36">
        <v>1</v>
      </c>
      <c r="AE125" s="9">
        <v>1</v>
      </c>
      <c r="AF125" s="9">
        <v>1</v>
      </c>
      <c r="AG125" s="49">
        <v>0</v>
      </c>
      <c r="AH125" s="85">
        <v>1</v>
      </c>
      <c r="AI125" s="52">
        <f t="shared" si="10"/>
        <v>1</v>
      </c>
      <c r="AJ125" s="18">
        <v>0</v>
      </c>
      <c r="AK125" s="52">
        <f t="shared" si="8"/>
        <v>1</v>
      </c>
      <c r="AL125" s="52">
        <f t="shared" si="9"/>
        <v>1</v>
      </c>
      <c r="AM125" s="18">
        <v>0</v>
      </c>
      <c r="AN125" s="18">
        <v>0</v>
      </c>
      <c r="AO125" s="60">
        <v>1</v>
      </c>
      <c r="AP125" s="81" t="s">
        <v>1602</v>
      </c>
      <c r="AQ125" s="37">
        <v>0</v>
      </c>
      <c r="AR125" s="49">
        <v>0</v>
      </c>
      <c r="AS125" s="23">
        <v>2011</v>
      </c>
      <c r="AT125" s="24">
        <f>IF(AS125="","",VLOOKUP(AS125,ProgramIterations!$D:$E,2,FALSE))</f>
        <v>1</v>
      </c>
      <c r="AU125" s="23"/>
      <c r="AV125" s="24" t="str">
        <f>IF(AU125="","",VLOOKUP(AU125,ProgramIterations!$D:$E,2,FALSE))</f>
        <v/>
      </c>
      <c r="AW125" s="23">
        <v>2012</v>
      </c>
      <c r="AX125" s="24">
        <f>IF(AW125="","",VLOOKUP(AW125,ProgramIterations!$D:$E,2,FALSE))</f>
        <v>2</v>
      </c>
      <c r="AY125" s="23"/>
      <c r="AZ125" s="24" t="str">
        <f>IF(AY125="","",VLOOKUP(AY125,ProgramIterations!$D:$E,2,FALSE))</f>
        <v/>
      </c>
      <c r="BA125" s="23">
        <v>2013</v>
      </c>
      <c r="BB125" s="24">
        <f>IF(BA125="","",VLOOKUP(BA125,ProgramIterations!$D:$E,2,FALSE))</f>
        <v>3</v>
      </c>
      <c r="BC125" s="23"/>
      <c r="BD125" s="24" t="str">
        <f>IF(BC125="","",VLOOKUP(BC125,ProgramIterations!$D:$E,2,FALSE))</f>
        <v/>
      </c>
      <c r="BE125" s="23">
        <v>2014</v>
      </c>
      <c r="BF125" s="24">
        <f>IF(BE125="","",VLOOKUP(BE125,ProgramIterations!$D:$E,2,FALSE))</f>
        <v>4</v>
      </c>
      <c r="BG125" s="23"/>
      <c r="BH125" s="24"/>
      <c r="BI125" s="23">
        <v>2014</v>
      </c>
      <c r="BJ125" s="24">
        <f>IF(BI125="","",VLOOKUP(BI125,ProgramIterations!$D:$E,2,FALSE))</f>
        <v>4</v>
      </c>
      <c r="BK125" s="23"/>
      <c r="BL125" s="24"/>
      <c r="BM125" s="23"/>
      <c r="BN125" s="24" t="str">
        <f>IF(BM125="","",VLOOKUP(BM125,ProgramIterations!$D:$E,2,FALSE))</f>
        <v/>
      </c>
      <c r="BO125" s="23"/>
      <c r="BP125" s="24" t="str">
        <f>IF(BO125="","",VLOOKUP(BO125,ProgramIterations!$D:$E,2,FALSE))</f>
        <v/>
      </c>
      <c r="BQ125" s="23"/>
      <c r="BR125" s="24" t="str">
        <f>IF(BQ125="","",VLOOKUP(BQ125,ProgramIterations!$D:$E,2,FALSE))</f>
        <v/>
      </c>
      <c r="BS125" s="23"/>
      <c r="BT125" s="24" t="str">
        <f>IF(BS125="","",VLOOKUP(BS125,ProgramIterations!$D:$E,2,FALSE))</f>
        <v/>
      </c>
      <c r="BU125" s="23"/>
      <c r="BV125" s="24" t="str">
        <f>IF(BU125="","",VLOOKUP(BU125,ProgramIterations!$D:$E,2,FALSE))</f>
        <v/>
      </c>
      <c r="BW125" s="23"/>
      <c r="BX125" s="24" t="str">
        <f>IF(BW125="","",VLOOKUP(BW125,ProgramIterations!$D:$E,2,FALSE))</f>
        <v/>
      </c>
      <c r="BY125" s="23">
        <v>2014</v>
      </c>
      <c r="BZ125" s="24">
        <f>IF(BY125="","",VLOOKUP(BY125,ProgramIterations!$D:$E,2,FALSE))</f>
        <v>4</v>
      </c>
      <c r="CA125" s="23"/>
      <c r="CB125" s="24" t="str">
        <f>IF(CA125="","",VLOOKUP(CA125,ProgramIterations!$D:$E,2,FALSE))</f>
        <v/>
      </c>
      <c r="CC125" s="23">
        <v>2014</v>
      </c>
      <c r="CD125" s="24">
        <f>IF(CC125="","",VLOOKUP(CC125,ProgramIterations!$D:$E,2,FALSE))</f>
        <v>4</v>
      </c>
      <c r="CE125" s="23"/>
      <c r="CF125" s="24" t="s">
        <v>1437</v>
      </c>
      <c r="CG125" s="23">
        <v>2014</v>
      </c>
      <c r="CH125" s="24">
        <f>IF(CG125="","",VLOOKUP(CG125,ProgramIterations!$D:$E,2,FALSE))</f>
        <v>4</v>
      </c>
      <c r="CI125" s="23"/>
      <c r="CJ125" s="24" t="str">
        <f>IF(CI125="","",VLOOKUP(CI125,ProgramIterations!$D:$E,2,FALSE))</f>
        <v/>
      </c>
      <c r="CK125" s="23"/>
      <c r="CL125" s="24" t="str">
        <f>IF(CK125="","",VLOOKUP(CK125,ProgramIterations!$D:$E,2,FALSE))</f>
        <v/>
      </c>
      <c r="CM125" s="23"/>
      <c r="CN125" s="24" t="str">
        <f>IF(CM125="","",VLOOKUP(CM125,ProgramIterations!$D:$E,2,FALSE))</f>
        <v/>
      </c>
      <c r="CO125" s="23"/>
      <c r="CP125" s="24" t="str">
        <f>IF(CO125="","",VLOOKUP(CO125,ProgramIterations!$D:$E,2,FALSE))</f>
        <v/>
      </c>
      <c r="CQ125" s="23"/>
      <c r="CR125" s="24" t="str">
        <f>IF(CQ125="","",VLOOKUP(CQ125,ProgramIterations!$D:$E,2,FALSE))</f>
        <v/>
      </c>
      <c r="CS125" s="23"/>
      <c r="CT125" s="24" t="str">
        <f>IF(CS125="","",VLOOKUP(CS125,ProgramIterations!$D:$E,2,FALSE))</f>
        <v/>
      </c>
      <c r="CU125" s="23"/>
      <c r="CV125" s="24" t="str">
        <f>IF(CU125="","",VLOOKUP(CU125,ProgramIterations!$D:$E,2,FALSE))</f>
        <v/>
      </c>
      <c r="CW125" s="23"/>
      <c r="CX125" s="24" t="str">
        <f>IF(CW125="","",VLOOKUP(CW125,ProgramIterations!$D:$E,2,FALSE))</f>
        <v/>
      </c>
      <c r="CY125" s="23"/>
      <c r="CZ125" s="24" t="str">
        <f>IF(CY125="","",VLOOKUP(CY125,ProgramIterations!$D:$E,2,FALSE))</f>
        <v/>
      </c>
      <c r="DA125" s="23"/>
      <c r="DB125" s="24" t="str">
        <f>IF(DA125="","",VLOOKUP(DA125,ProgramIterations!$D:$E,2,FALSE))</f>
        <v/>
      </c>
      <c r="DC125" s="23"/>
      <c r="DD125" s="25" t="str">
        <f>IF(DC125="","",VLOOKUP(DC125,ProgramIterations!$D:$E,2,FALSE))</f>
        <v/>
      </c>
      <c r="DE125" s="64" t="str">
        <f>CONCATENATE("ALTER TABLE dbo.",LEFT(C125,FIND(".",C125)-1)," ADD ",RIGHT(C125,LEN(C125)-FIND(".",C125))," ",VLOOKUP(M125,DataTypes!$A$2:$F$12,6),IF(VLOOKUP(M125,DataTypes!$A$2:$F$12,3)=1,CONCATENATE("(",N125,",",O125,")"),"")," NULL")</f>
        <v>ALTER TABLE dbo.ChampMetricVisitInformation ADD BankfullWidthtoMaxDepthRatioCV decimal(12,3) NULL</v>
      </c>
      <c r="DF125" s="56" t="e">
        <f>IF(A125 = "","",#REF! &amp; " SELECT MetricCalcTypeID = "&amp;A125&amp;", EngineID = "&amp;B125&amp;", Name='"&amp;C125&amp;"', DisplayGroupID = "&amp;D125&amp;", DisplayName='"&amp;E125&amp;"', DisplayNameShort = '"&amp;F125&amp;"', PropertyName = '"&amp;G125&amp;"', MethodID = "&amp;IF(H125="","NULL",H125)&amp; ", CalcGroupId = "&amp;IF(I125="","NULL",I125)&amp;", CalcGroupListItemID = " &amp;IF(K125="","NULL",K125)&amp;", Description = "&amp;IF(L125&lt;&gt;"NULL","'"&amp;SUBSTITUTE(L125,"'","''")&amp;"'","NULL")&amp;", DataTypeID = "&amp;M125&amp;",Precision = "&amp;N125&amp;", Scale = "&amp;O125&amp;", Length="&amp;P125&amp;", UOMID = "&amp;Q125&amp;", GlossaryTermID = "&amp;V125&amp;", DisplayOrderID = "&amp;W125&amp;", DomainValueListID = "&amp;AB125&amp;", WidthPixels = "&amp;AC125&amp;", IsDisplayable = "&amp;AD125&amp;", ShowGraphForWatershed= "&amp;AE125&amp;",ShowGraphForProgram="&amp;AF125&amp;",ShowGraphForVisit="&amp;AG125&amp;",IsPrivateInformation="&amp;AM125&amp;", IsCalculated="&amp;AN125&amp;",IsInternal="&amp;AO125&amp;", ExpectedValueMin = "&amp;IF(R125&lt;&gt;"",R125,"NULL")&amp;",  ExpectedValueMax = "&amp;IF(S125&lt;&gt;"",S125,"NULL")&amp;",  AcceptedValueMin = "&amp;IF(T125&lt;&gt;"",T125,"NULL")&amp;",   AcceptedValueMax  = "&amp;IF(U125&lt;&gt;"",U125,"NULL")&amp;", GraphAllowX="&amp;AH125&amp;", GraphAllowY="&amp;AI125&amp;", GraphAllowZ="&amp;AJ125&amp;", MapAllowSize="&amp;AK125&amp;", MapAllowColor = "&amp;AL125&amp;", RbtXpath = "&amp;IF(AP125&lt;&gt;"", "'"&amp;AP125&amp;"'", "NULL")&amp;", RbtIsRequired = "&amp;IF(AP125&lt;&gt;"", AQ125, "NULL")&amp;", MRMetric = "&amp;AR125&amp;
", Protocol1_ID = "&amp;IF(AS125="","NULL",#REF!)&amp;", Protocol1_IterationIDStart = "&amp;IF(AS125="","NULL",AT125)&amp;", Protocol1_IterationIDEnd = "&amp;IF(AU125="","NULL",AV125)&amp;
", Protocol2_ID = "&amp;IF(AW125="","NULL",#REF!)&amp;", Protocol2_IterationIDStart = "&amp;IF(AW125="","NULL",AX125)&amp;", Protocol2_IterationIDEnd = "&amp;IF(AY125="","NULL",AZ125)&amp;
", Protocol3_ID = "&amp;IF(BA125="","NULL",#REF!)&amp;", Protocol3_IterationIDStart = "&amp;IF(BA125="","NULL",BB125)&amp;", Protocol3_IterationIDEnd = "&amp;IF(BC125="","NULL",BD125)&amp;
", Protocol4_ID = "&amp;IF(BE125="","NULL",#REF!)&amp;", Protocol4_IterationIDStart = "&amp;IF(BE125="","NULL",BF125)&amp;", Protocol4_IterationIDEnd = "&amp;IF(BG125="","NULL",BH125)&amp;
", Protocol5_ID = "&amp;IF(BI125="","NULL",#REF!)&amp;", Protocol5_IterationIDStart = "&amp;IF(BI125="","NULL",BJ125)&amp;", Protocol5_IterationIDEnd = "&amp;IF(BK125="","NULL",BL125)&amp;
", Protocol6_ID = "&amp;IF(BM125="","NULL",#REF!)&amp;", Protocol6_IterationIDStart = "&amp;IF(BM125="","NULL",BN125)&amp;", Protocol6_IterationIDEnd = "&amp;IF(BO125="","NULL",BP125)&amp;
", Protocol7_ID = "&amp;IF(BQ125="","NULL",#REF!)&amp;", Protocol7_IterationIDStart = "&amp;IF(BQ125="","NULL",BR125)&amp;", Protocol7_IterationIDEnd = "&amp;IF(BS125="","NULL",BT125)&amp;
", Protocol8_ID = "&amp;IF(BU125="","NULL",#REF!)&amp;", Protocol8_IterationIDStart = "&amp;IF(BU125="","NULL",BV125)&amp;", Protocol8_IterationIDEnd = "&amp;IF(BW125="","NULL",BX125)&amp;
", Protocol9_ID = "&amp;IF(BY125="","NULL",#REF!)&amp;", Protocol9_IterationIDStart = "&amp;IF(BY125="","NULL",BZ125)&amp;", Protocol9_IterationIDEnd = "&amp;IF(CA125="","NULL",CB125)&amp;
", Protocol10_ID = "&amp;IF(CC125="","NULL",#REF!)&amp;", Protocol10_IterationIDStart = "&amp;IF(CC125="","NULL",CD125)&amp;", Protocol10_IterationIDEnd = "&amp;IF(CE125="","NULL",CF125)&amp;
", Protocol11_ID = "&amp;IF(CG125="","NULL",#REF!)&amp;", Protocol11_IterationIDStart = "&amp;IF(CG125="","NULL",CH125)&amp;", Protocol11_IterationIDEnd = "&amp;IF(CI125="","NULL",CJ125)&amp;
", Protocol12_ID = "&amp;IF(CK125="","NULL",#REF!)&amp;", Protocol12_IterationIDStart = "&amp;IF(CK125="","NULL",CL125)&amp;", Protocol12_IterationIDEnd = "&amp;IF(CM125="","NULL",CN125)&amp;
", Protocol13_ID = "&amp;IF(CO125="","NULL",#REF!)&amp;", Protocol13_IterationIDStart = "&amp;IF(CO125="","NULL",CP125)&amp;", Protocol13_IterationIDEnd = "&amp;IF(CQ125="","NULL",CR125)&amp;
", Protocol14_ID = "&amp;IF(CS125="","NULL",#REF!)&amp;", Protocol14_IterationIDStart = "&amp;IF(CS125="","NULL",CT125)&amp;", Protocol14_IterationIDEnd = "&amp;IF(CU125="","NULL",CV125)&amp;
", Protocol15_ID = "&amp;IF(CW125="","NULL",#REF!)&amp;", Protocol15_IterationIDStart = "&amp;IF(CW125="","NULL",CX125)&amp;", Protocol15_IterationIDEnd = "&amp;IF(CY125="","NULL",CZ125)&amp;
", Protocol16_ID = "&amp;IF(DA125="","NULL",#REF!)&amp;", Protocol16_IterationIDStart = "&amp;IF(DA125="","NULL",DB125)&amp;", Protocol16_IterationIDEnd = "&amp;IF(DC125="","NULL",DD125))</f>
        <v>#REF!</v>
      </c>
    </row>
    <row r="126" spans="1:156" x14ac:dyDescent="0.4">
      <c r="A126" s="18">
        <v>558</v>
      </c>
      <c r="B126" s="18">
        <v>2</v>
      </c>
      <c r="C126" s="57" t="str">
        <f>"ChampMetricChannelUnitTier1Summary." &amp; G126</f>
        <v>ChampMetricChannelUnitTier1Summary.CountOfPink</v>
      </c>
      <c r="D126" s="18">
        <v>3</v>
      </c>
      <c r="E126" s="74" t="s">
        <v>1299</v>
      </c>
      <c r="F126" s="74" t="s">
        <v>1288</v>
      </c>
      <c r="G126" s="9" t="s">
        <v>1288</v>
      </c>
      <c r="I126" s="44">
        <v>1</v>
      </c>
      <c r="J126" s="47" t="str">
        <f>IF(I126="","",VLOOKUP(I126,MetricCalcGroups!A:D,3, FALSE))</f>
        <v>Fish Counts</v>
      </c>
      <c r="K126" s="37">
        <v>251</v>
      </c>
      <c r="L126" s="9" t="s">
        <v>78</v>
      </c>
      <c r="M126" s="18">
        <v>2</v>
      </c>
      <c r="N126" s="18" t="s">
        <v>78</v>
      </c>
      <c r="O126" s="18" t="s">
        <v>78</v>
      </c>
      <c r="P126" s="18" t="s">
        <v>78</v>
      </c>
      <c r="Q126" s="18">
        <v>13</v>
      </c>
      <c r="R126" s="75">
        <v>0</v>
      </c>
      <c r="S126" s="75" t="s">
        <v>78</v>
      </c>
      <c r="T126" s="75">
        <v>0</v>
      </c>
      <c r="U126" s="75" t="s">
        <v>78</v>
      </c>
      <c r="V126" s="78" t="s">
        <v>78</v>
      </c>
      <c r="W126" s="75">
        <v>2870</v>
      </c>
      <c r="X126" s="15">
        <v>2014</v>
      </c>
      <c r="Y126" s="16">
        <f>IF(X126&lt;&gt;"",VLOOKUP(X126,ProgramIterations!D:E,2,FALSE),"NULL")</f>
        <v>4</v>
      </c>
      <c r="Z126" s="15"/>
      <c r="AA126" s="16" t="str">
        <f>IF(Z126&lt;&gt;"",VLOOKUP(Z126,ProgramIterations!D:E,2,FALSE),"NULL")</f>
        <v>NULL</v>
      </c>
      <c r="AB126" s="9" t="s">
        <v>78</v>
      </c>
      <c r="AC126" s="9">
        <v>50</v>
      </c>
      <c r="AD126" s="36">
        <v>1</v>
      </c>
      <c r="AE126" s="9">
        <v>1</v>
      </c>
      <c r="AF126" s="9">
        <v>1</v>
      </c>
      <c r="AG126" s="49">
        <v>1</v>
      </c>
      <c r="AH126" s="17">
        <v>0</v>
      </c>
      <c r="AI126" s="17">
        <f t="shared" si="10"/>
        <v>1</v>
      </c>
      <c r="AJ126" s="18">
        <v>0</v>
      </c>
      <c r="AK126" s="17">
        <f t="shared" si="8"/>
        <v>1</v>
      </c>
      <c r="AL126" s="17">
        <f t="shared" si="9"/>
        <v>1</v>
      </c>
      <c r="AM126" s="18">
        <v>0</v>
      </c>
      <c r="AN126" s="18">
        <v>0</v>
      </c>
      <c r="AO126" s="37">
        <v>1</v>
      </c>
      <c r="AP126" s="74"/>
      <c r="AQ126" s="37">
        <v>0</v>
      </c>
      <c r="AR126" s="49">
        <v>0</v>
      </c>
      <c r="AS126" s="23"/>
      <c r="AT126" s="24" t="str">
        <f>IF(AS126="","",VLOOKUP(AS126,ProgramIterations!$D:$E,2,FALSE))</f>
        <v/>
      </c>
      <c r="AU126" s="23"/>
      <c r="AV126" s="24" t="str">
        <f>IF(AU126="","",VLOOKUP(AU126,ProgramIterations!$D:$E,2,FALSE))</f>
        <v/>
      </c>
      <c r="AW126" s="23"/>
      <c r="AX126" s="24" t="str">
        <f>IF(AW126="","",VLOOKUP(AW126,ProgramIterations!$D:$E,2,FALSE))</f>
        <v/>
      </c>
      <c r="AY126" s="23"/>
      <c r="AZ126" s="24" t="str">
        <f>IF(AY126="","",VLOOKUP(AY126,ProgramIterations!$D:$E,2,FALSE))</f>
        <v/>
      </c>
      <c r="BA126" s="23"/>
      <c r="BB126" s="24" t="str">
        <f>IF(BA126="","",VLOOKUP(BA126,ProgramIterations!$D:$E,2,FALSE))</f>
        <v/>
      </c>
      <c r="BC126" s="23"/>
      <c r="BD126" s="24" t="str">
        <f>IF(BC126="","",VLOOKUP(BC126,ProgramIterations!$D:$E,2,FALSE))</f>
        <v/>
      </c>
      <c r="BE126" s="23"/>
      <c r="BF126" s="24" t="str">
        <f>IF(BE126="","",VLOOKUP(BE126,ProgramIterations!$D:$E,2,FALSE))</f>
        <v/>
      </c>
      <c r="BG126" s="23"/>
      <c r="BH126" s="24" t="str">
        <f>IF(BG126="","",VLOOKUP(BG126,ProgramIterations!$D:$E,2,FALSE))</f>
        <v/>
      </c>
      <c r="BI126" s="23"/>
      <c r="BJ126" s="24" t="str">
        <f>IF(BI126="","",VLOOKUP(BI126,ProgramIterations!$D:$E,2,FALSE))</f>
        <v/>
      </c>
      <c r="BK126" s="23"/>
      <c r="BL126" s="24" t="str">
        <f>IF(BK126="","",VLOOKUP(BK126,ProgramIterations!$D:$E,2,FALSE))</f>
        <v/>
      </c>
      <c r="BM126" s="23">
        <v>2014</v>
      </c>
      <c r="BN126" s="24">
        <f>IF(BM126="","",VLOOKUP(BM126,ProgramIterations!$D:$E,2,FALSE))</f>
        <v>4</v>
      </c>
      <c r="BO126" s="23"/>
      <c r="BP126" s="24" t="str">
        <f>IF(BO126="","",VLOOKUP(BO126,ProgramIterations!$D:$E,2,FALSE))</f>
        <v/>
      </c>
      <c r="BQ126" s="23"/>
      <c r="BR126" s="24" t="str">
        <f>IF(BQ126="","",VLOOKUP(BQ126,ProgramIterations!$D:$E,2,FALSE))</f>
        <v/>
      </c>
      <c r="BS126" s="23"/>
      <c r="BT126" s="24" t="str">
        <f>IF(BS126="","",VLOOKUP(BS126,ProgramIterations!$D:$E,2,FALSE))</f>
        <v/>
      </c>
      <c r="BU126" s="23">
        <v>2014</v>
      </c>
      <c r="BV126" s="24">
        <f>IF(BU126="","",VLOOKUP(BU126,ProgramIterations!$D:$E,2,FALSE))</f>
        <v>4</v>
      </c>
      <c r="BW126" s="23"/>
      <c r="BX126" s="24" t="str">
        <f>IF(BW126="","",VLOOKUP(BW126,ProgramIterations!$D:$E,2,FALSE))</f>
        <v/>
      </c>
      <c r="BY126" s="23"/>
      <c r="BZ126" s="24" t="str">
        <f>IF(BY126="","",VLOOKUP(BY126,ProgramIterations!$D:$E,2,FALSE))</f>
        <v/>
      </c>
      <c r="CA126" s="23"/>
      <c r="CB126" s="24" t="str">
        <f>IF(CA126="","",VLOOKUP(CA126,ProgramIterations!$D:$E,2,FALSE))</f>
        <v/>
      </c>
      <c r="CC126" s="23"/>
      <c r="CD126" s="24" t="str">
        <f>IF(CC126="","",VLOOKUP(CC126,ProgramIterations!$D:$E,2,FALSE))</f>
        <v/>
      </c>
      <c r="CE126" s="23"/>
      <c r="CF126" s="24" t="str">
        <f>IF(CE126="","",VLOOKUP(CE126,ProgramIterations!$D:$E,2,FALSE))</f>
        <v/>
      </c>
      <c r="CG126" s="23"/>
      <c r="CH126" s="24" t="str">
        <f>IF(CG126="","",VLOOKUP(CG126,ProgramIterations!$D:$E,2,FALSE))</f>
        <v/>
      </c>
      <c r="CI126" s="23"/>
      <c r="CJ126" s="24" t="str">
        <f>IF(CI126="","",VLOOKUP(CI126,ProgramIterations!$D:$E,2,FALSE))</f>
        <v/>
      </c>
      <c r="CK126" s="23"/>
      <c r="CL126" s="24" t="str">
        <f>IF(CK126="","",VLOOKUP(CK126,ProgramIterations!$D:$E,2,FALSE))</f>
        <v/>
      </c>
      <c r="CM126" s="23"/>
      <c r="CN126" s="24" t="str">
        <f>IF(CM126="","",VLOOKUP(CM126,ProgramIterations!$D:$E,2,FALSE))</f>
        <v/>
      </c>
      <c r="CO126" s="23">
        <v>2014</v>
      </c>
      <c r="CP126" s="24">
        <f>IF(CO126="","",VLOOKUP(CO126,ProgramIterations!$D:$E,2,FALSE))</f>
        <v>4</v>
      </c>
      <c r="CQ126" s="23"/>
      <c r="CR126" s="24" t="str">
        <f>IF(CQ126="","",VLOOKUP(CQ126,ProgramIterations!$D:$E,2,FALSE))</f>
        <v/>
      </c>
      <c r="CS126" s="23">
        <v>2014</v>
      </c>
      <c r="CT126" s="24">
        <f>IF(CS126="","",VLOOKUP(CS126,ProgramIterations!$D:$E,2,FALSE))</f>
        <v>4</v>
      </c>
      <c r="CU126" s="23"/>
      <c r="CV126" s="24" t="str">
        <f>IF(CU126="","",VLOOKUP(CU126,ProgramIterations!$D:$E,2,FALSE))</f>
        <v/>
      </c>
      <c r="CW126" s="23"/>
      <c r="CX126" s="24" t="str">
        <f>IF(CW126="","",VLOOKUP(CW126,ProgramIterations!$D:$E,2,FALSE))</f>
        <v/>
      </c>
      <c r="CY126" s="23"/>
      <c r="CZ126" s="24" t="str">
        <f>IF(CY126="","",VLOOKUP(CY126,ProgramIterations!$D:$E,2,FALSE))</f>
        <v/>
      </c>
      <c r="DA126" s="23"/>
      <c r="DB126" s="24" t="str">
        <f>IF(DA126="","",VLOOKUP(DA126,ProgramIterations!$D:$E,2,FALSE))</f>
        <v/>
      </c>
      <c r="DC126" s="23"/>
      <c r="DD126" s="25" t="str">
        <f>IF(DC126="","",VLOOKUP(DC126,ProgramIterations!$D:$E,2,FALSE))</f>
        <v/>
      </c>
      <c r="DE126" s="64" t="str">
        <f>CONCATENATE("ALTER TABLE dbo.",LEFT(C126,FIND(".",C126)-1)," ADD ",RIGHT(C126,LEN(C126)-FIND(".",C126))," ",VLOOKUP(M126,DataTypes!$A$2:$F$12,6),IF(VLOOKUP(M126,DataTypes!$A$2:$F$12,3)=1,CONCATENATE("(",N126,",",O126,")"),"")," NULL")</f>
        <v>ALTER TABLE dbo.ChampMetricChannelUnitTier1Summary ADD CountOfPink int NULL</v>
      </c>
      <c r="DF126" s="56" t="e">
        <f>IF(A126 = "","",#REF! &amp; " SELECT MetricCalcTypeID = "&amp;A126&amp;", EngineID = "&amp;B126&amp;", Name='"&amp;C126&amp;"', DisplayGroupID = "&amp;D126&amp;", DisplayName='"&amp;E126&amp;"', DisplayNameShort = '"&amp;F126&amp;"', PropertyName = '"&amp;G126&amp;"', MethodID = "&amp;IF(H126="","NULL",H126)&amp; ", CalcGroupId = "&amp;IF(I126="","NULL",I126)&amp;", CalcGroupListItemID = " &amp;IF(K126="","NULL",K126)&amp;", Description = "&amp;IF(L126&lt;&gt;"NULL","'"&amp;SUBSTITUTE(L126,"'","''")&amp;"'","NULL")&amp;", DataTypeID = "&amp;M126&amp;",Precision = "&amp;N126&amp;", Scale = "&amp;O126&amp;", Length="&amp;P126&amp;", UOMID = "&amp;Q126&amp;", GlossaryTermID = "&amp;V126&amp;", DisplayOrderID = "&amp;W126&amp;", DomainValueListID = "&amp;AB126&amp;", WidthPixels = "&amp;AC126&amp;", IsDisplayable = "&amp;AD126&amp;", ShowGraphForWatershed= "&amp;AE126&amp;",ShowGraphForProgram="&amp;AF126&amp;",ShowGraphForVisit="&amp;AG126&amp;",IsPrivateInformation="&amp;AM126&amp;", IsCalculated="&amp;AN126&amp;",IsInternal="&amp;AO126&amp;", ExpectedValueMin = "&amp;IF(R126&lt;&gt;"",R126,"NULL")&amp;",  ExpectedValueMax = "&amp;IF(S126&lt;&gt;"",S126,"NULL")&amp;",  AcceptedValueMin = "&amp;IF(T126&lt;&gt;"",T126,"NULL")&amp;",   AcceptedValueMax  = "&amp;IF(U126&lt;&gt;"",U126,"NULL")&amp;", GraphAllowX="&amp;AH126&amp;", GraphAllowY="&amp;AI126&amp;", GraphAllowZ="&amp;AJ126&amp;", MapAllowSize="&amp;AK126&amp;", MapAllowColor = "&amp;AL126&amp;", RbtXpath = "&amp;IF(AP126&lt;&gt;"", "'"&amp;AP126&amp;"'", "NULL")&amp;", RbtIsRequired = "&amp;IF(AP126&lt;&gt;"", AQ126, "NULL")&amp;", MRMetric = "&amp;AR126&amp;
", Protocol1_ID = "&amp;IF(AS126="","NULL",#REF!)&amp;", Protocol1_IterationIDStart = "&amp;IF(AS126="","NULL",AT126)&amp;", Protocol1_IterationIDEnd = "&amp;IF(AU126="","NULL",AV126)&amp;
", Protocol2_ID = "&amp;IF(AW126="","NULL",#REF!)&amp;", Protocol2_IterationIDStart = "&amp;IF(AW126="","NULL",AX126)&amp;", Protocol2_IterationIDEnd = "&amp;IF(AY126="","NULL",AZ126)&amp;
", Protocol3_ID = "&amp;IF(BA126="","NULL",#REF!)&amp;", Protocol3_IterationIDStart = "&amp;IF(BA126="","NULL",BB126)&amp;", Protocol3_IterationIDEnd = "&amp;IF(BC126="","NULL",BD126)&amp;
", Protocol4_ID = "&amp;IF(BE126="","NULL",#REF!)&amp;", Protocol4_IterationIDStart = "&amp;IF(BE126="","NULL",BF126)&amp;", Protocol4_IterationIDEnd = "&amp;IF(BG126="","NULL",BH126)&amp;
", Protocol5_ID = "&amp;IF(BI126="","NULL",#REF!)&amp;", Protocol5_IterationIDStart = "&amp;IF(BI126="","NULL",BJ126)&amp;", Protocol5_IterationIDEnd = "&amp;IF(BK126="","NULL",BL126)&amp;
", Protocol6_ID = "&amp;IF(BM126="","NULL",#REF!)&amp;", Protocol6_IterationIDStart = "&amp;IF(BM126="","NULL",BN126)&amp;", Protocol6_IterationIDEnd = "&amp;IF(BO126="","NULL",BP126)&amp;
", Protocol7_ID = "&amp;IF(BQ126="","NULL",#REF!)&amp;", Protocol7_IterationIDStart = "&amp;IF(BQ126="","NULL",BR126)&amp;", Protocol7_IterationIDEnd = "&amp;IF(BS126="","NULL",BT126)&amp;
", Protocol8_ID = "&amp;IF(BU126="","NULL",#REF!)&amp;", Protocol8_IterationIDStart = "&amp;IF(BU126="","NULL",BV126)&amp;", Protocol8_IterationIDEnd = "&amp;IF(BW126="","NULL",BX126)&amp;
", Protocol9_ID = "&amp;IF(BY126="","NULL",#REF!)&amp;", Protocol9_IterationIDStart = "&amp;IF(BY126="","NULL",BZ126)&amp;", Protocol9_IterationIDEnd = "&amp;IF(CA126="","NULL",CB126)&amp;
", Protocol10_ID = "&amp;IF(CC126="","NULL",#REF!)&amp;", Protocol10_IterationIDStart = "&amp;IF(CC126="","NULL",CD126)&amp;", Protocol10_IterationIDEnd = "&amp;IF(CE126="","NULL",CF126)&amp;
", Protocol11_ID = "&amp;IF(CG126="","NULL",#REF!)&amp;", Protocol11_IterationIDStart = "&amp;IF(CG126="","NULL",CH126)&amp;", Protocol11_IterationIDEnd = "&amp;IF(CI126="","NULL",CJ126)&amp;
", Protocol12_ID = "&amp;IF(CK126="","NULL",#REF!)&amp;", Protocol12_IterationIDStart = "&amp;IF(CK126="","NULL",CL126)&amp;", Protocol12_IterationIDEnd = "&amp;IF(CM126="","NULL",CN126)&amp;
", Protocol13_ID = "&amp;IF(CO126="","NULL",#REF!)&amp;", Protocol13_IterationIDStart = "&amp;IF(CO126="","NULL",CP126)&amp;", Protocol13_IterationIDEnd = "&amp;IF(CQ126="","NULL",CR126)&amp;
", Protocol14_ID = "&amp;IF(CS126="","NULL",#REF!)&amp;", Protocol14_IterationIDStart = "&amp;IF(CS126="","NULL",CT126)&amp;", Protocol14_IterationIDEnd = "&amp;IF(CU126="","NULL",CV126)&amp;
", Protocol15_ID = "&amp;IF(CW126="","NULL",#REF!)&amp;", Protocol15_IterationIDStart = "&amp;IF(CW126="","NULL",CX126)&amp;", Protocol15_IterationIDEnd = "&amp;IF(CY126="","NULL",CZ126)&amp;
", Protocol16_ID = "&amp;IF(DA126="","NULL",#REF!)&amp;", Protocol16_IterationIDStart = "&amp;IF(DA126="","NULL",DB126)&amp;", Protocol16_IterationIDEnd = "&amp;IF(DC126="","NULL",DD126))</f>
        <v>#REF!</v>
      </c>
    </row>
    <row r="127" spans="1:156" x14ac:dyDescent="0.4">
      <c r="A127" s="18">
        <v>580</v>
      </c>
      <c r="B127" s="18">
        <v>2</v>
      </c>
      <c r="C127" s="57" t="str">
        <f>"ChampMetricChannelUnitSummary." &amp; G127</f>
        <v>ChampMetricChannelUnitSummary.CountOfPink</v>
      </c>
      <c r="D127" s="18">
        <v>2</v>
      </c>
      <c r="E127" s="74" t="s">
        <v>1299</v>
      </c>
      <c r="F127" s="74" t="s">
        <v>1288</v>
      </c>
      <c r="G127" s="9" t="s">
        <v>1288</v>
      </c>
      <c r="I127" s="44">
        <v>1</v>
      </c>
      <c r="J127" s="47" t="str">
        <f>IF(I127="","",VLOOKUP(I127,MetricCalcGroups!A:D,3, FALSE))</f>
        <v>Fish Counts</v>
      </c>
      <c r="K127" s="37">
        <v>251</v>
      </c>
      <c r="L127" s="9" t="s">
        <v>78</v>
      </c>
      <c r="M127" s="18">
        <v>2</v>
      </c>
      <c r="N127" s="18" t="s">
        <v>78</v>
      </c>
      <c r="O127" s="18" t="s">
        <v>78</v>
      </c>
      <c r="P127" s="18" t="s">
        <v>78</v>
      </c>
      <c r="Q127" s="18">
        <v>13</v>
      </c>
      <c r="R127" s="75">
        <v>0</v>
      </c>
      <c r="S127" s="75" t="s">
        <v>78</v>
      </c>
      <c r="T127" s="75">
        <v>0</v>
      </c>
      <c r="U127" s="75" t="s">
        <v>78</v>
      </c>
      <c r="V127" s="78" t="s">
        <v>78</v>
      </c>
      <c r="W127" s="18">
        <v>3090</v>
      </c>
      <c r="X127" s="15">
        <v>2014</v>
      </c>
      <c r="Y127" s="16">
        <f>IF(X127&lt;&gt;"",VLOOKUP(X127,ProgramIterations!D:E,2,FALSE),"NULL")</f>
        <v>4</v>
      </c>
      <c r="Z127" s="15"/>
      <c r="AA127" s="16" t="str">
        <f>IF(Z127&lt;&gt;"",VLOOKUP(Z127,ProgramIterations!D:E,2,FALSE),"NULL")</f>
        <v>NULL</v>
      </c>
      <c r="AB127" s="9" t="s">
        <v>78</v>
      </c>
      <c r="AC127" s="9">
        <v>50</v>
      </c>
      <c r="AD127" s="36">
        <v>1</v>
      </c>
      <c r="AE127" s="9">
        <v>1</v>
      </c>
      <c r="AF127" s="9">
        <v>1</v>
      </c>
      <c r="AG127" s="49">
        <v>1</v>
      </c>
      <c r="AH127" s="17">
        <v>0</v>
      </c>
      <c r="AI127" s="17">
        <f t="shared" si="10"/>
        <v>1</v>
      </c>
      <c r="AJ127" s="18">
        <v>0</v>
      </c>
      <c r="AK127" s="17">
        <f t="shared" si="8"/>
        <v>1</v>
      </c>
      <c r="AL127" s="17">
        <f t="shared" si="9"/>
        <v>1</v>
      </c>
      <c r="AM127" s="18">
        <v>0</v>
      </c>
      <c r="AN127" s="18">
        <v>0</v>
      </c>
      <c r="AO127" s="49">
        <v>1</v>
      </c>
      <c r="AP127" s="74"/>
      <c r="AQ127" s="37">
        <v>0</v>
      </c>
      <c r="AR127" s="49">
        <v>0</v>
      </c>
      <c r="AS127" s="23"/>
      <c r="AT127" s="24" t="str">
        <f>IF(AS127="","",VLOOKUP(AS127,ProgramIterations!$D:$E,2,FALSE))</f>
        <v/>
      </c>
      <c r="AU127" s="23"/>
      <c r="AV127" s="24" t="str">
        <f>IF(AU127="","",VLOOKUP(AU127,ProgramIterations!$D:$E,2,FALSE))</f>
        <v/>
      </c>
      <c r="AW127" s="23"/>
      <c r="AX127" s="24" t="str">
        <f>IF(AW127="","",VLOOKUP(AW127,ProgramIterations!$D:$E,2,FALSE))</f>
        <v/>
      </c>
      <c r="AY127" s="23"/>
      <c r="AZ127" s="24" t="str">
        <f>IF(AY127="","",VLOOKUP(AY127,ProgramIterations!$D:$E,2,FALSE))</f>
        <v/>
      </c>
      <c r="BA127" s="23"/>
      <c r="BB127" s="24" t="str">
        <f>IF(BA127="","",VLOOKUP(BA127,ProgramIterations!$D:$E,2,FALSE))</f>
        <v/>
      </c>
      <c r="BC127" s="23"/>
      <c r="BD127" s="24" t="str">
        <f>IF(BC127="","",VLOOKUP(BC127,ProgramIterations!$D:$E,2,FALSE))</f>
        <v/>
      </c>
      <c r="BE127" s="23"/>
      <c r="BF127" s="24" t="str">
        <f>IF(BE127="","",VLOOKUP(BE127,ProgramIterations!$D:$E,2,FALSE))</f>
        <v/>
      </c>
      <c r="BG127" s="23"/>
      <c r="BH127" s="24" t="str">
        <f>IF(BG127="","",VLOOKUP(BG127,ProgramIterations!$D:$E,2,FALSE))</f>
        <v/>
      </c>
      <c r="BI127" s="23"/>
      <c r="BJ127" s="24" t="str">
        <f>IF(BI127="","",VLOOKUP(BI127,ProgramIterations!$D:$E,2,FALSE))</f>
        <v/>
      </c>
      <c r="BK127" s="23"/>
      <c r="BL127" s="24" t="str">
        <f>IF(BK127="","",VLOOKUP(BK127,ProgramIterations!$D:$E,2,FALSE))</f>
        <v/>
      </c>
      <c r="BM127" s="23">
        <v>2014</v>
      </c>
      <c r="BN127" s="24">
        <f>IF(BM127="","",VLOOKUP(BM127,ProgramIterations!$D:$E,2,FALSE))</f>
        <v>4</v>
      </c>
      <c r="BO127" s="23"/>
      <c r="BP127" s="24" t="str">
        <f>IF(BO127="","",VLOOKUP(BO127,ProgramIterations!$D:$E,2,FALSE))</f>
        <v/>
      </c>
      <c r="BQ127" s="23"/>
      <c r="BR127" s="24" t="str">
        <f>IF(BQ127="","",VLOOKUP(BQ127,ProgramIterations!$D:$E,2,FALSE))</f>
        <v/>
      </c>
      <c r="BS127" s="23"/>
      <c r="BT127" s="24" t="str">
        <f>IF(BS127="","",VLOOKUP(BS127,ProgramIterations!$D:$E,2,FALSE))</f>
        <v/>
      </c>
      <c r="BU127" s="23">
        <v>2014</v>
      </c>
      <c r="BV127" s="24">
        <f>IF(BU127="","",VLOOKUP(BU127,ProgramIterations!$D:$E,2,FALSE))</f>
        <v>4</v>
      </c>
      <c r="BW127" s="23"/>
      <c r="BX127" s="24" t="str">
        <f>IF(BW127="","",VLOOKUP(BW127,ProgramIterations!$D:$E,2,FALSE))</f>
        <v/>
      </c>
      <c r="BY127" s="23"/>
      <c r="BZ127" s="24" t="str">
        <f>IF(BY127="","",VLOOKUP(BY127,ProgramIterations!$D:$E,2,FALSE))</f>
        <v/>
      </c>
      <c r="CA127" s="23"/>
      <c r="CB127" s="24" t="str">
        <f>IF(CA127="","",VLOOKUP(CA127,ProgramIterations!$D:$E,2,FALSE))</f>
        <v/>
      </c>
      <c r="CC127" s="23"/>
      <c r="CD127" s="24" t="str">
        <f>IF(CC127="","",VLOOKUP(CC127,ProgramIterations!$D:$E,2,FALSE))</f>
        <v/>
      </c>
      <c r="CE127" s="23"/>
      <c r="CF127" s="24" t="str">
        <f>IF(CE127="","",VLOOKUP(CE127,ProgramIterations!$D:$E,2,FALSE))</f>
        <v/>
      </c>
      <c r="CG127" s="23"/>
      <c r="CH127" s="24" t="str">
        <f>IF(CG127="","",VLOOKUP(CG127,ProgramIterations!$D:$E,2,FALSE))</f>
        <v/>
      </c>
      <c r="CI127" s="23"/>
      <c r="CJ127" s="24" t="str">
        <f>IF(CI127="","",VLOOKUP(CI127,ProgramIterations!$D:$E,2,FALSE))</f>
        <v/>
      </c>
      <c r="CK127" s="23"/>
      <c r="CL127" s="24" t="str">
        <f>IF(CK127="","",VLOOKUP(CK127,ProgramIterations!$D:$E,2,FALSE))</f>
        <v/>
      </c>
      <c r="CM127" s="23"/>
      <c r="CN127" s="24" t="str">
        <f>IF(CM127="","",VLOOKUP(CM127,ProgramIterations!$D:$E,2,FALSE))</f>
        <v/>
      </c>
      <c r="CO127" s="23">
        <v>2014</v>
      </c>
      <c r="CP127" s="24">
        <f>IF(CO127="","",VLOOKUP(CO127,ProgramIterations!$D:$E,2,FALSE))</f>
        <v>4</v>
      </c>
      <c r="CQ127" s="23"/>
      <c r="CR127" s="24" t="str">
        <f>IF(CQ127="","",VLOOKUP(CQ127,ProgramIterations!$D:$E,2,FALSE))</f>
        <v/>
      </c>
      <c r="CS127" s="23">
        <v>2014</v>
      </c>
      <c r="CT127" s="24">
        <f>IF(CS127="","",VLOOKUP(CS127,ProgramIterations!$D:$E,2,FALSE))</f>
        <v>4</v>
      </c>
      <c r="CU127" s="23"/>
      <c r="CV127" s="24" t="str">
        <f>IF(CU127="","",VLOOKUP(CU127,ProgramIterations!$D:$E,2,FALSE))</f>
        <v/>
      </c>
      <c r="CW127" s="23"/>
      <c r="CX127" s="24" t="str">
        <f>IF(CW127="","",VLOOKUP(CW127,ProgramIterations!$D:$E,2,FALSE))</f>
        <v/>
      </c>
      <c r="CY127" s="23"/>
      <c r="CZ127" s="24" t="str">
        <f>IF(CY127="","",VLOOKUP(CY127,ProgramIterations!$D:$E,2,FALSE))</f>
        <v/>
      </c>
      <c r="DA127" s="23"/>
      <c r="DB127" s="24" t="str">
        <f>IF(DA127="","",VLOOKUP(DA127,ProgramIterations!$D:$E,2,FALSE))</f>
        <v/>
      </c>
      <c r="DC127" s="23"/>
      <c r="DD127" s="25" t="str">
        <f>IF(DC127="","",VLOOKUP(DC127,ProgramIterations!$D:$E,2,FALSE))</f>
        <v/>
      </c>
      <c r="DE127" s="64" t="str">
        <f>CONCATENATE("ALTER TABLE dbo.",LEFT(C127,FIND(".",C127)-1)," ADD ",RIGHT(C127,LEN(C127)-FIND(".",C127))," ",VLOOKUP(M127,DataTypes!$A$2:$F$12,6),IF(VLOOKUP(M127,DataTypes!$A$2:$F$12,3)=1,CONCATENATE("(",N127,",",O127,")"),"")," NULL")</f>
        <v>ALTER TABLE dbo.ChampMetricChannelUnitSummary ADD CountOfPink int NULL</v>
      </c>
      <c r="DF127" s="56" t="e">
        <f>IF(A127 = "","",#REF! &amp; " SELECT MetricCalcTypeID = "&amp;A127&amp;", EngineID = "&amp;B127&amp;", Name='"&amp;C127&amp;"', DisplayGroupID = "&amp;D127&amp;", DisplayName='"&amp;E127&amp;"', DisplayNameShort = '"&amp;F127&amp;"', PropertyName = '"&amp;G127&amp;"', MethodID = "&amp;IF(H127="","NULL",H127)&amp; ", CalcGroupId = "&amp;IF(I127="","NULL",I127)&amp;", CalcGroupListItemID = " &amp;IF(K127="","NULL",K127)&amp;", Description = "&amp;IF(L127&lt;&gt;"NULL","'"&amp;SUBSTITUTE(L127,"'","''")&amp;"'","NULL")&amp;", DataTypeID = "&amp;M127&amp;",Precision = "&amp;N127&amp;", Scale = "&amp;O127&amp;", Length="&amp;P127&amp;", UOMID = "&amp;Q127&amp;", GlossaryTermID = "&amp;V127&amp;", DisplayOrderID = "&amp;W127&amp;", DomainValueListID = "&amp;AB127&amp;", WidthPixels = "&amp;AC127&amp;", IsDisplayable = "&amp;AD127&amp;", ShowGraphForWatershed= "&amp;AE127&amp;",ShowGraphForProgram="&amp;AF127&amp;",ShowGraphForVisit="&amp;AG127&amp;",IsPrivateInformation="&amp;AM127&amp;", IsCalculated="&amp;AN127&amp;",IsInternal="&amp;AO127&amp;", ExpectedValueMin = "&amp;IF(R127&lt;&gt;"",R127,"NULL")&amp;",  ExpectedValueMax = "&amp;IF(S127&lt;&gt;"",S127,"NULL")&amp;",  AcceptedValueMin = "&amp;IF(T127&lt;&gt;"",T127,"NULL")&amp;",   AcceptedValueMax  = "&amp;IF(U127&lt;&gt;"",U127,"NULL")&amp;", GraphAllowX="&amp;AH127&amp;", GraphAllowY="&amp;AI127&amp;", GraphAllowZ="&amp;AJ127&amp;", MapAllowSize="&amp;AK127&amp;", MapAllowColor = "&amp;AL127&amp;", RbtXpath = "&amp;IF(AP127&lt;&gt;"", "'"&amp;AP127&amp;"'", "NULL")&amp;", RbtIsRequired = "&amp;IF(AP127&lt;&gt;"", AQ127, "NULL")&amp;", MRMetric = "&amp;AR127&amp;
", Protocol1_ID = "&amp;IF(AS127="","NULL",#REF!)&amp;", Protocol1_IterationIDStart = "&amp;IF(AS127="","NULL",AT127)&amp;", Protocol1_IterationIDEnd = "&amp;IF(AU127="","NULL",AV127)&amp;
", Protocol2_ID = "&amp;IF(AW127="","NULL",#REF!)&amp;", Protocol2_IterationIDStart = "&amp;IF(AW127="","NULL",AX127)&amp;", Protocol2_IterationIDEnd = "&amp;IF(AY127="","NULL",AZ127)&amp;
", Protocol3_ID = "&amp;IF(BA127="","NULL",#REF!)&amp;", Protocol3_IterationIDStart = "&amp;IF(BA127="","NULL",BB127)&amp;", Protocol3_IterationIDEnd = "&amp;IF(BC127="","NULL",BD127)&amp;
", Protocol4_ID = "&amp;IF(BE127="","NULL",#REF!)&amp;", Protocol4_IterationIDStart = "&amp;IF(BE127="","NULL",BF127)&amp;", Protocol4_IterationIDEnd = "&amp;IF(BG127="","NULL",BH127)&amp;
", Protocol5_ID = "&amp;IF(BI127="","NULL",#REF!)&amp;", Protocol5_IterationIDStart = "&amp;IF(BI127="","NULL",BJ127)&amp;", Protocol5_IterationIDEnd = "&amp;IF(BK127="","NULL",BL127)&amp;
", Protocol6_ID = "&amp;IF(BM127="","NULL",#REF!)&amp;", Protocol6_IterationIDStart = "&amp;IF(BM127="","NULL",BN127)&amp;", Protocol6_IterationIDEnd = "&amp;IF(BO127="","NULL",BP127)&amp;
", Protocol7_ID = "&amp;IF(BQ127="","NULL",#REF!)&amp;", Protocol7_IterationIDStart = "&amp;IF(BQ127="","NULL",BR127)&amp;", Protocol7_IterationIDEnd = "&amp;IF(BS127="","NULL",BT127)&amp;
", Protocol8_ID = "&amp;IF(BU127="","NULL",#REF!)&amp;", Protocol8_IterationIDStart = "&amp;IF(BU127="","NULL",BV127)&amp;", Protocol8_IterationIDEnd = "&amp;IF(BW127="","NULL",BX127)&amp;
", Protocol9_ID = "&amp;IF(BY127="","NULL",#REF!)&amp;", Protocol9_IterationIDStart = "&amp;IF(BY127="","NULL",BZ127)&amp;", Protocol9_IterationIDEnd = "&amp;IF(CA127="","NULL",CB127)&amp;
", Protocol10_ID = "&amp;IF(CC127="","NULL",#REF!)&amp;", Protocol10_IterationIDStart = "&amp;IF(CC127="","NULL",CD127)&amp;", Protocol10_IterationIDEnd = "&amp;IF(CE127="","NULL",CF127)&amp;
", Protocol11_ID = "&amp;IF(CG127="","NULL",#REF!)&amp;", Protocol11_IterationIDStart = "&amp;IF(CG127="","NULL",CH127)&amp;", Protocol11_IterationIDEnd = "&amp;IF(CI127="","NULL",CJ127)&amp;
", Protocol12_ID = "&amp;IF(CK127="","NULL",#REF!)&amp;", Protocol12_IterationIDStart = "&amp;IF(CK127="","NULL",CL127)&amp;", Protocol12_IterationIDEnd = "&amp;IF(CM127="","NULL",CN127)&amp;
", Protocol13_ID = "&amp;IF(CO127="","NULL",#REF!)&amp;", Protocol13_IterationIDStart = "&amp;IF(CO127="","NULL",CP127)&amp;", Protocol13_IterationIDEnd = "&amp;IF(CQ127="","NULL",CR127)&amp;
", Protocol14_ID = "&amp;IF(CS127="","NULL",#REF!)&amp;", Protocol14_IterationIDStart = "&amp;IF(CS127="","NULL",CT127)&amp;", Protocol14_IterationIDEnd = "&amp;IF(CU127="","NULL",CV127)&amp;
", Protocol15_ID = "&amp;IF(CW127="","NULL",#REF!)&amp;", Protocol15_IterationIDStart = "&amp;IF(CW127="","NULL",CX127)&amp;", Protocol15_IterationIDEnd = "&amp;IF(CY127="","NULL",CZ127)&amp;
", Protocol16_ID = "&amp;IF(DA127="","NULL",#REF!)&amp;", Protocol16_IterationIDStart = "&amp;IF(DA127="","NULL",DB127)&amp;", Protocol16_IterationIDEnd = "&amp;IF(DC127="","NULL",DD127))</f>
        <v>#REF!</v>
      </c>
    </row>
    <row r="128" spans="1:156" x14ac:dyDescent="0.4">
      <c r="A128" s="18">
        <v>602</v>
      </c>
      <c r="B128" s="18">
        <v>2</v>
      </c>
      <c r="C128" s="57" t="str">
        <f>"MetricStructureType." &amp; G128</f>
        <v>MetricStructureType.CountOfPink</v>
      </c>
      <c r="D128" s="18">
        <v>7</v>
      </c>
      <c r="E128" s="74" t="s">
        <v>1299</v>
      </c>
      <c r="F128" s="74" t="s">
        <v>1288</v>
      </c>
      <c r="G128" s="9" t="s">
        <v>1288</v>
      </c>
      <c r="I128" s="44">
        <v>1</v>
      </c>
      <c r="J128" s="47" t="str">
        <f>IF(I128="","",VLOOKUP(I128,MetricCalcGroups!A:D,3, FALSE))</f>
        <v>Fish Counts</v>
      </c>
      <c r="K128" s="37">
        <v>251</v>
      </c>
      <c r="L128" s="9" t="s">
        <v>78</v>
      </c>
      <c r="M128" s="18">
        <v>2</v>
      </c>
      <c r="N128" s="18" t="s">
        <v>78</v>
      </c>
      <c r="O128" s="18" t="s">
        <v>78</v>
      </c>
      <c r="P128" s="18" t="s">
        <v>78</v>
      </c>
      <c r="Q128" s="18">
        <v>13</v>
      </c>
      <c r="R128" s="75">
        <v>0</v>
      </c>
      <c r="S128" s="75" t="s">
        <v>78</v>
      </c>
      <c r="T128" s="75">
        <v>0</v>
      </c>
      <c r="U128" s="75" t="s">
        <v>78</v>
      </c>
      <c r="V128" s="78" t="s">
        <v>78</v>
      </c>
      <c r="W128" s="18">
        <v>70</v>
      </c>
      <c r="X128" s="15">
        <v>2014</v>
      </c>
      <c r="Y128" s="16">
        <f>IF(X128&lt;&gt;"",VLOOKUP(X128,ProgramIterations!D:E,2,FALSE),"NULL")</f>
        <v>4</v>
      </c>
      <c r="Z128" s="15"/>
      <c r="AA128" s="16" t="str">
        <f>IF(Z128&lt;&gt;"",VLOOKUP(Z128,ProgramIterations!D:E,2,FALSE),"NULL")</f>
        <v>NULL</v>
      </c>
      <c r="AB128" s="9" t="s">
        <v>78</v>
      </c>
      <c r="AC128" s="9">
        <v>50</v>
      </c>
      <c r="AD128" s="36">
        <v>1</v>
      </c>
      <c r="AE128" s="9">
        <v>1</v>
      </c>
      <c r="AF128" s="9">
        <v>1</v>
      </c>
      <c r="AG128" s="49">
        <v>1</v>
      </c>
      <c r="AH128" s="17">
        <v>0</v>
      </c>
      <c r="AI128" s="17">
        <f t="shared" si="10"/>
        <v>1</v>
      </c>
      <c r="AJ128" s="18">
        <v>0</v>
      </c>
      <c r="AK128" s="17">
        <f t="shared" si="8"/>
        <v>1</v>
      </c>
      <c r="AL128" s="17">
        <f t="shared" si="9"/>
        <v>1</v>
      </c>
      <c r="AM128" s="18">
        <v>0</v>
      </c>
      <c r="AN128" s="18">
        <v>0</v>
      </c>
      <c r="AO128" s="49">
        <v>1</v>
      </c>
      <c r="AP128" s="74"/>
      <c r="AQ128" s="37">
        <v>0</v>
      </c>
      <c r="AR128" s="49">
        <v>0</v>
      </c>
      <c r="AS128" s="23"/>
      <c r="AT128" s="24" t="str">
        <f>IF(AS128="","",VLOOKUP(AS128,ProgramIterations!$D:$E,2,FALSE))</f>
        <v/>
      </c>
      <c r="AU128" s="23"/>
      <c r="AV128" s="24" t="str">
        <f>IF(AU128="","",VLOOKUP(AU128,ProgramIterations!$D:$E,2,FALSE))</f>
        <v/>
      </c>
      <c r="AW128" s="23"/>
      <c r="AX128" s="24" t="str">
        <f>IF(AW128="","",VLOOKUP(AW128,ProgramIterations!$D:$E,2,FALSE))</f>
        <v/>
      </c>
      <c r="AY128" s="23"/>
      <c r="AZ128" s="24" t="str">
        <f>IF(AY128="","",VLOOKUP(AY128,ProgramIterations!$D:$E,2,FALSE))</f>
        <v/>
      </c>
      <c r="BA128" s="23"/>
      <c r="BB128" s="24" t="str">
        <f>IF(BA128="","",VLOOKUP(BA128,ProgramIterations!$D:$E,2,FALSE))</f>
        <v/>
      </c>
      <c r="BC128" s="23"/>
      <c r="BD128" s="24" t="str">
        <f>IF(BC128="","",VLOOKUP(BC128,ProgramIterations!$D:$E,2,FALSE))</f>
        <v/>
      </c>
      <c r="BE128" s="23">
        <v>2014</v>
      </c>
      <c r="BF128" s="24">
        <f>IF(BE128="","",VLOOKUP(BE128,ProgramIterations!$D:$E,2,FALSE))</f>
        <v>4</v>
      </c>
      <c r="BG128" s="23"/>
      <c r="BH128" s="24" t="str">
        <f>IF(BG128="","",VLOOKUP(BG128,ProgramIterations!$D:$E,2,FALSE))</f>
        <v/>
      </c>
      <c r="BI128" s="23">
        <v>2014</v>
      </c>
      <c r="BJ128" s="24">
        <f>IF(BI128="","",VLOOKUP(BI128,ProgramIterations!$D:$E,2,FALSE))</f>
        <v>4</v>
      </c>
      <c r="BK128" s="23"/>
      <c r="BL128" s="24" t="str">
        <f>IF(BK128="","",VLOOKUP(BK128,ProgramIterations!$D:$E,2,FALSE))</f>
        <v/>
      </c>
      <c r="BM128" s="23">
        <v>2014</v>
      </c>
      <c r="BN128" s="24">
        <f>IF(BM128="","",VLOOKUP(BM128,ProgramIterations!$D:$E,2,FALSE))</f>
        <v>4</v>
      </c>
      <c r="BO128" s="23"/>
      <c r="BP128" s="24" t="str">
        <f>IF(BO128="","",VLOOKUP(BO128,ProgramIterations!$D:$E,2,FALSE))</f>
        <v/>
      </c>
      <c r="BQ128" s="23"/>
      <c r="BR128" s="24" t="str">
        <f>IF(BQ128="","",VLOOKUP(BQ128,ProgramIterations!$D:$E,2,FALSE))</f>
        <v/>
      </c>
      <c r="BS128" s="23"/>
      <c r="BT128" s="24" t="str">
        <f>IF(BS128="","",VLOOKUP(BS128,ProgramIterations!$D:$E,2,FALSE))</f>
        <v/>
      </c>
      <c r="BU128" s="23">
        <v>2014</v>
      </c>
      <c r="BV128" s="24">
        <f>IF(BU128="","",VLOOKUP(BU128,ProgramIterations!$D:$E,2,FALSE))</f>
        <v>4</v>
      </c>
      <c r="BW128" s="23"/>
      <c r="BX128" s="24" t="str">
        <f>IF(BW128="","",VLOOKUP(BW128,ProgramIterations!$D:$E,2,FALSE))</f>
        <v/>
      </c>
      <c r="BY128" s="23"/>
      <c r="BZ128" s="24" t="str">
        <f>IF(BY128="","",VLOOKUP(BY128,ProgramIterations!$D:$E,2,FALSE))</f>
        <v/>
      </c>
      <c r="CA128" s="23"/>
      <c r="CB128" s="24" t="str">
        <f>IF(CA128="","",VLOOKUP(CA128,ProgramIterations!$D:$E,2,FALSE))</f>
        <v/>
      </c>
      <c r="CC128" s="23">
        <v>2014</v>
      </c>
      <c r="CD128" s="24">
        <f>IF(CC128="","",VLOOKUP(CC128,ProgramIterations!$D:$E,2,FALSE))</f>
        <v>4</v>
      </c>
      <c r="CE128" s="23"/>
      <c r="CF128" s="24" t="str">
        <f>IF(CE128="","",VLOOKUP(CE128,ProgramIterations!$D:$E,2,FALSE))</f>
        <v/>
      </c>
      <c r="CG128" s="23">
        <v>2014</v>
      </c>
      <c r="CH128" s="24">
        <f>IF(CG128="","",VLOOKUP(CG128,ProgramIterations!$D:$E,2,FALSE))</f>
        <v>4</v>
      </c>
      <c r="CI128" s="23"/>
      <c r="CJ128" s="24" t="str">
        <f>IF(CI128="","",VLOOKUP(CI128,ProgramIterations!$D:$E,2,FALSE))</f>
        <v/>
      </c>
      <c r="CK128" s="23"/>
      <c r="CL128" s="24" t="str">
        <f>IF(CK128="","",VLOOKUP(CK128,ProgramIterations!$D:$E,2,FALSE))</f>
        <v/>
      </c>
      <c r="CM128" s="23"/>
      <c r="CN128" s="24" t="str">
        <f>IF(CM128="","",VLOOKUP(CM128,ProgramIterations!$D:$E,2,FALSE))</f>
        <v/>
      </c>
      <c r="CO128" s="23">
        <v>2014</v>
      </c>
      <c r="CP128" s="24">
        <f>IF(CO128="","",VLOOKUP(CO128,ProgramIterations!$D:$E,2,FALSE))</f>
        <v>4</v>
      </c>
      <c r="CQ128" s="23"/>
      <c r="CR128" s="24" t="str">
        <f>IF(CQ128="","",VLOOKUP(CQ128,ProgramIterations!$D:$E,2,FALSE))</f>
        <v/>
      </c>
      <c r="CS128" s="23">
        <v>2014</v>
      </c>
      <c r="CT128" s="24">
        <f>IF(CS128="","",VLOOKUP(CS128,ProgramIterations!$D:$E,2,FALSE))</f>
        <v>4</v>
      </c>
      <c r="CU128" s="23"/>
      <c r="CV128" s="24" t="str">
        <f>IF(CU128="","",VLOOKUP(CU128,ProgramIterations!$D:$E,2,FALSE))</f>
        <v/>
      </c>
      <c r="CW128" s="23"/>
      <c r="CX128" s="24" t="str">
        <f>IF(CW128="","",VLOOKUP(CW128,ProgramIterations!$D:$E,2,FALSE))</f>
        <v/>
      </c>
      <c r="CY128" s="23"/>
      <c r="CZ128" s="24" t="str">
        <f>IF(CY128="","",VLOOKUP(CY128,ProgramIterations!$D:$E,2,FALSE))</f>
        <v/>
      </c>
      <c r="DA128" s="23"/>
      <c r="DB128" s="24" t="str">
        <f>IF(DA128="","",VLOOKUP(DA128,ProgramIterations!$D:$E,2,FALSE))</f>
        <v/>
      </c>
      <c r="DC128" s="23"/>
      <c r="DD128" s="25" t="str">
        <f>IF(DC128="","",VLOOKUP(DC128,ProgramIterations!$D:$E,2,FALSE))</f>
        <v/>
      </c>
      <c r="DE128" s="64" t="str">
        <f>CONCATENATE("ALTER TABLE dbo.",LEFT(C128,FIND(".",C128)-1)," ADD ",RIGHT(C128,LEN(C128)-FIND(".",C128))," ",VLOOKUP(M128,DataTypes!$A$2:$F$12,6),IF(VLOOKUP(M128,DataTypes!$A$2:$F$12,3)=1,CONCATENATE("(",N128,",",O128,")"),"")," NULL")</f>
        <v>ALTER TABLE dbo.MetricStructureType ADD CountOfPink int NULL</v>
      </c>
      <c r="DF128" s="56" t="e">
        <f>IF(A128 = "","",#REF! &amp; " SELECT MetricCalcTypeID = "&amp;A128&amp;", EngineID = "&amp;B128&amp;", Name='"&amp;C128&amp;"', DisplayGroupID = "&amp;D128&amp;", DisplayName='"&amp;E128&amp;"', DisplayNameShort = '"&amp;F128&amp;"', PropertyName = '"&amp;G128&amp;"', MethodID = "&amp;IF(H128="","NULL",H128)&amp; ", CalcGroupId = "&amp;IF(I128="","NULL",I128)&amp;", CalcGroupListItemID = " &amp;IF(K128="","NULL",K128)&amp;", Description = "&amp;IF(L128&lt;&gt;"NULL","'"&amp;SUBSTITUTE(L128,"'","''")&amp;"'","NULL")&amp;", DataTypeID = "&amp;M128&amp;",Precision = "&amp;N128&amp;", Scale = "&amp;O128&amp;", Length="&amp;P128&amp;", UOMID = "&amp;Q128&amp;", GlossaryTermID = "&amp;V128&amp;", DisplayOrderID = "&amp;W128&amp;", DomainValueListID = "&amp;AB128&amp;", WidthPixels = "&amp;AC128&amp;", IsDisplayable = "&amp;AD128&amp;", ShowGraphForWatershed= "&amp;AE128&amp;",ShowGraphForProgram="&amp;AF128&amp;",ShowGraphForVisit="&amp;AG128&amp;",IsPrivateInformation="&amp;AM128&amp;", IsCalculated="&amp;AN128&amp;",IsInternal="&amp;AO128&amp;", ExpectedValueMin = "&amp;IF(R128&lt;&gt;"",R128,"NULL")&amp;",  ExpectedValueMax = "&amp;IF(S128&lt;&gt;"",S128,"NULL")&amp;",  AcceptedValueMin = "&amp;IF(T128&lt;&gt;"",T128,"NULL")&amp;",   AcceptedValueMax  = "&amp;IF(U128&lt;&gt;"",U128,"NULL")&amp;", GraphAllowX="&amp;AH128&amp;", GraphAllowY="&amp;AI128&amp;", GraphAllowZ="&amp;AJ128&amp;", MapAllowSize="&amp;AK128&amp;", MapAllowColor = "&amp;AL128&amp;", RbtXpath = "&amp;IF(AP128&lt;&gt;"", "'"&amp;AP128&amp;"'", "NULL")&amp;", RbtIsRequired = "&amp;IF(AP128&lt;&gt;"", AQ128, "NULL")&amp;", MRMetric = "&amp;AR128&amp;
", Protocol1_ID = "&amp;IF(AS128="","NULL",#REF!)&amp;", Protocol1_IterationIDStart = "&amp;IF(AS128="","NULL",AT128)&amp;", Protocol1_IterationIDEnd = "&amp;IF(AU128="","NULL",AV128)&amp;
", Protocol2_ID = "&amp;IF(AW128="","NULL",#REF!)&amp;", Protocol2_IterationIDStart = "&amp;IF(AW128="","NULL",AX128)&amp;", Protocol2_IterationIDEnd = "&amp;IF(AY128="","NULL",AZ128)&amp;
", Protocol3_ID = "&amp;IF(BA128="","NULL",#REF!)&amp;", Protocol3_IterationIDStart = "&amp;IF(BA128="","NULL",BB128)&amp;", Protocol3_IterationIDEnd = "&amp;IF(BC128="","NULL",BD128)&amp;
", Protocol4_ID = "&amp;IF(BE128="","NULL",#REF!)&amp;", Protocol4_IterationIDStart = "&amp;IF(BE128="","NULL",BF128)&amp;", Protocol4_IterationIDEnd = "&amp;IF(BG128="","NULL",BH128)&amp;
", Protocol5_ID = "&amp;IF(BI128="","NULL",#REF!)&amp;", Protocol5_IterationIDStart = "&amp;IF(BI128="","NULL",BJ128)&amp;", Protocol5_IterationIDEnd = "&amp;IF(BK128="","NULL",BL128)&amp;
", Protocol6_ID = "&amp;IF(BM128="","NULL",#REF!)&amp;", Protocol6_IterationIDStart = "&amp;IF(BM128="","NULL",BN128)&amp;", Protocol6_IterationIDEnd = "&amp;IF(BO128="","NULL",BP128)&amp;
", Protocol7_ID = "&amp;IF(BQ128="","NULL",#REF!)&amp;", Protocol7_IterationIDStart = "&amp;IF(BQ128="","NULL",BR128)&amp;", Protocol7_IterationIDEnd = "&amp;IF(BS128="","NULL",BT128)&amp;
", Protocol8_ID = "&amp;IF(BU128="","NULL",#REF!)&amp;", Protocol8_IterationIDStart = "&amp;IF(BU128="","NULL",BV128)&amp;", Protocol8_IterationIDEnd = "&amp;IF(BW128="","NULL",BX128)&amp;
", Protocol9_ID = "&amp;IF(BY128="","NULL",#REF!)&amp;", Protocol9_IterationIDStart = "&amp;IF(BY128="","NULL",BZ128)&amp;", Protocol9_IterationIDEnd = "&amp;IF(CA128="","NULL",CB128)&amp;
", Protocol10_ID = "&amp;IF(CC128="","NULL",#REF!)&amp;", Protocol10_IterationIDStart = "&amp;IF(CC128="","NULL",CD128)&amp;", Protocol10_IterationIDEnd = "&amp;IF(CE128="","NULL",CF128)&amp;
", Protocol11_ID = "&amp;IF(CG128="","NULL",#REF!)&amp;", Protocol11_IterationIDStart = "&amp;IF(CG128="","NULL",CH128)&amp;", Protocol11_IterationIDEnd = "&amp;IF(CI128="","NULL",CJ128)&amp;
", Protocol12_ID = "&amp;IF(CK128="","NULL",#REF!)&amp;", Protocol12_IterationIDStart = "&amp;IF(CK128="","NULL",CL128)&amp;", Protocol12_IterationIDEnd = "&amp;IF(CM128="","NULL",CN128)&amp;
", Protocol13_ID = "&amp;IF(CO128="","NULL",#REF!)&amp;", Protocol13_IterationIDStart = "&amp;IF(CO128="","NULL",CP128)&amp;", Protocol13_IterationIDEnd = "&amp;IF(CQ128="","NULL",CR128)&amp;
", Protocol14_ID = "&amp;IF(CS128="","NULL",#REF!)&amp;", Protocol14_IterationIDStart = "&amp;IF(CS128="","NULL",CT128)&amp;", Protocol14_IterationIDEnd = "&amp;IF(CU128="","NULL",CV128)&amp;
", Protocol15_ID = "&amp;IF(CW128="","NULL",#REF!)&amp;", Protocol15_IterationIDStart = "&amp;IF(CW128="","NULL",CX128)&amp;", Protocol15_IterationIDEnd = "&amp;IF(CY128="","NULL",CZ128)&amp;
", Protocol16_ID = "&amp;IF(DA128="","NULL",#REF!)&amp;", Protocol16_IterationIDStart = "&amp;IF(DA128="","NULL",DB128)&amp;", Protocol16_IterationIDEnd = "&amp;IF(DC128="","NULL",DD128))</f>
        <v>#REF!</v>
      </c>
    </row>
    <row r="129" spans="1:110" hidden="1" x14ac:dyDescent="0.4">
      <c r="A129" s="18">
        <v>72</v>
      </c>
      <c r="B129" s="18">
        <v>1</v>
      </c>
      <c r="C129" s="34" t="s">
        <v>261</v>
      </c>
      <c r="D129" s="18">
        <v>1</v>
      </c>
      <c r="E129" s="74" t="s">
        <v>846</v>
      </c>
      <c r="F129" s="74" t="s">
        <v>931</v>
      </c>
      <c r="G129" s="9" t="s">
        <v>283</v>
      </c>
      <c r="I129" s="44"/>
      <c r="J129" s="47" t="str">
        <f>IF(I129="","",VLOOKUP(I129,MetricCalcGroups!A:D,3, FALSE))</f>
        <v/>
      </c>
      <c r="L129" s="9" t="s">
        <v>78</v>
      </c>
      <c r="M129" s="18">
        <v>3</v>
      </c>
      <c r="N129" s="18">
        <v>10</v>
      </c>
      <c r="O129" s="18">
        <v>2</v>
      </c>
      <c r="P129" s="18" t="s">
        <v>78</v>
      </c>
      <c r="Q129" s="18">
        <v>1</v>
      </c>
      <c r="R129" s="75">
        <v>-0.5</v>
      </c>
      <c r="S129" s="75">
        <v>0.5</v>
      </c>
      <c r="T129" s="75">
        <v>-0.2</v>
      </c>
      <c r="U129" s="75">
        <v>0.2</v>
      </c>
      <c r="V129" s="78">
        <v>120</v>
      </c>
      <c r="W129" s="18">
        <v>770</v>
      </c>
      <c r="X129" s="15">
        <v>2011</v>
      </c>
      <c r="Y129" s="16">
        <f>IF(X129&lt;&gt;"",VLOOKUP(X129,ProgramIterations!D:E,2,FALSE),"NULL")</f>
        <v>1</v>
      </c>
      <c r="Z129" s="15"/>
      <c r="AA129" s="16" t="str">
        <f>IF(Z129&lt;&gt;"",VLOOKUP(Z129,ProgramIterations!D:E,2,FALSE),"NULL")</f>
        <v>NULL</v>
      </c>
      <c r="AB129" s="9" t="s">
        <v>78</v>
      </c>
      <c r="AC129" s="9">
        <v>75</v>
      </c>
      <c r="AD129" s="36">
        <v>0</v>
      </c>
      <c r="AE129" s="9">
        <v>1</v>
      </c>
      <c r="AF129" s="9">
        <v>1</v>
      </c>
      <c r="AG129" s="49">
        <v>0</v>
      </c>
      <c r="AH129" s="52">
        <v>0</v>
      </c>
      <c r="AI129" s="17">
        <f t="shared" si="10"/>
        <v>0</v>
      </c>
      <c r="AJ129" s="18">
        <v>0</v>
      </c>
      <c r="AK129" s="17">
        <f t="shared" si="8"/>
        <v>0</v>
      </c>
      <c r="AL129" s="17">
        <f t="shared" si="9"/>
        <v>0</v>
      </c>
      <c r="AM129" s="18">
        <v>0</v>
      </c>
      <c r="AN129" s="18">
        <v>0</v>
      </c>
      <c r="AO129" s="74">
        <v>0</v>
      </c>
      <c r="AP129" s="74"/>
      <c r="AQ129" s="37">
        <v>0</v>
      </c>
      <c r="AR129" s="49">
        <v>0</v>
      </c>
      <c r="AS129" s="23">
        <v>2011</v>
      </c>
      <c r="AT129" s="24">
        <f>IF(AS129="","",VLOOKUP(AS129,ProgramIterations!$D:$E,2,FALSE))</f>
        <v>1</v>
      </c>
      <c r="AU129" s="23"/>
      <c r="AV129" s="24" t="str">
        <f>IF(AU129="","",VLOOKUP(AU129,ProgramIterations!$D:$E,2,FALSE))</f>
        <v/>
      </c>
      <c r="AW129" s="23">
        <v>2012</v>
      </c>
      <c r="AX129" s="24">
        <f>IF(AW129="","",VLOOKUP(AW129,ProgramIterations!$D:$E,2,FALSE))</f>
        <v>2</v>
      </c>
      <c r="AY129" s="23"/>
      <c r="AZ129" s="24" t="str">
        <f>IF(AY129="","",VLOOKUP(AY129,ProgramIterations!$D:$E,2,FALSE))</f>
        <v/>
      </c>
      <c r="BA129" s="23">
        <v>2013</v>
      </c>
      <c r="BB129" s="24">
        <f>IF(BA129="","",VLOOKUP(BA129,ProgramIterations!$D:$E,2,FALSE))</f>
        <v>3</v>
      </c>
      <c r="BC129" s="23"/>
      <c r="BD129" s="24" t="str">
        <f>IF(BC129="","",VLOOKUP(BC129,ProgramIterations!$D:$E,2,FALSE))</f>
        <v/>
      </c>
      <c r="BE129" s="23">
        <v>2014</v>
      </c>
      <c r="BF129" s="24">
        <f>IF(BE129="","",VLOOKUP(BE129,ProgramIterations!$D:$E,2,FALSE))</f>
        <v>4</v>
      </c>
      <c r="BG129" s="23"/>
      <c r="BH129" s="24" t="str">
        <f>IF(BG129="","",VLOOKUP(BG129,ProgramIterations!$D:$E,2,FALSE))</f>
        <v/>
      </c>
      <c r="BI129" s="23">
        <v>2014</v>
      </c>
      <c r="BJ129" s="24">
        <f>IF(BI129="","",VLOOKUP(BI129,ProgramIterations!$D:$E,2,FALSE))</f>
        <v>4</v>
      </c>
      <c r="BK129" s="23"/>
      <c r="BL129" s="24" t="str">
        <f>IF(BK129="","",VLOOKUP(BK129,ProgramIterations!$D:$E,2,FALSE))</f>
        <v/>
      </c>
      <c r="BM129" s="23"/>
      <c r="BN129" s="24" t="str">
        <f>IF(BM129="","",VLOOKUP(BM129,ProgramIterations!$D:$E,2,FALSE))</f>
        <v/>
      </c>
      <c r="BO129" s="23"/>
      <c r="BP129" s="24" t="str">
        <f>IF(BO129="","",VLOOKUP(BO129,ProgramIterations!$D:$E,2,FALSE))</f>
        <v/>
      </c>
      <c r="BQ129" s="23"/>
      <c r="BR129" s="24" t="str">
        <f>IF(BQ129="","",VLOOKUP(BQ129,ProgramIterations!$D:$E,2,FALSE))</f>
        <v/>
      </c>
      <c r="BS129" s="23"/>
      <c r="BT129" s="24" t="str">
        <f>IF(BS129="","",VLOOKUP(BS129,ProgramIterations!$D:$E,2,FALSE))</f>
        <v/>
      </c>
      <c r="BU129" s="23"/>
      <c r="BV129" s="24" t="str">
        <f>IF(BU129="","",VLOOKUP(BU129,ProgramIterations!$D:$E,2,FALSE))</f>
        <v/>
      </c>
      <c r="BW129" s="23"/>
      <c r="BX129" s="24" t="str">
        <f>IF(BW129="","",VLOOKUP(BW129,ProgramIterations!$D:$E,2,FALSE))</f>
        <v/>
      </c>
      <c r="BY129" s="23">
        <v>2014</v>
      </c>
      <c r="BZ129" s="24">
        <f>IF(BY129="","",VLOOKUP(BY129,ProgramIterations!$D:$E,2,FALSE))</f>
        <v>4</v>
      </c>
      <c r="CA129" s="23"/>
      <c r="CB129" s="24" t="str">
        <f>IF(CA129="","",VLOOKUP(CA129,ProgramIterations!$D:$E,2,FALSE))</f>
        <v/>
      </c>
      <c r="CC129" s="23">
        <v>2014</v>
      </c>
      <c r="CD129" s="24">
        <f>IF(CC129="","",VLOOKUP(CC129,ProgramIterations!$D:$E,2,FALSE))</f>
        <v>4</v>
      </c>
      <c r="CE129" s="23"/>
      <c r="CF129" s="24" t="str">
        <f>IF(CE129="","",VLOOKUP(CE129,ProgramIterations!$D:$E,2,FALSE))</f>
        <v/>
      </c>
      <c r="CG129" s="23">
        <v>2014</v>
      </c>
      <c r="CH129" s="24">
        <f>IF(CG129="","",VLOOKUP(CG129,ProgramIterations!$D:$E,2,FALSE))</f>
        <v>4</v>
      </c>
      <c r="CI129" s="23"/>
      <c r="CJ129" s="24" t="str">
        <f>IF(CI129="","",VLOOKUP(CI129,ProgramIterations!$D:$E,2,FALSE))</f>
        <v/>
      </c>
      <c r="CK129" s="23"/>
      <c r="CL129" s="24" t="str">
        <f>IF(CK129="","",VLOOKUP(CK129,ProgramIterations!$D:$E,2,FALSE))</f>
        <v/>
      </c>
      <c r="CM129" s="23"/>
      <c r="CN129" s="24" t="str">
        <f>IF(CM129="","",VLOOKUP(CM129,ProgramIterations!$D:$E,2,FALSE))</f>
        <v/>
      </c>
      <c r="CO129" s="23"/>
      <c r="CP129" s="24" t="str">
        <f>IF(CO129="","",VLOOKUP(CO129,ProgramIterations!$D:$E,2,FALSE))</f>
        <v/>
      </c>
      <c r="CQ129" s="23"/>
      <c r="CR129" s="24" t="str">
        <f>IF(CQ129="","",VLOOKUP(CQ129,ProgramIterations!$D:$E,2,FALSE))</f>
        <v/>
      </c>
      <c r="CS129" s="23"/>
      <c r="CT129" s="24" t="str">
        <f>IF(CS129="","",VLOOKUP(CS129,ProgramIterations!$D:$E,2,FALSE))</f>
        <v/>
      </c>
      <c r="CU129" s="23"/>
      <c r="CV129" s="24" t="str">
        <f>IF(CU129="","",VLOOKUP(CU129,ProgramIterations!$D:$E,2,FALSE))</f>
        <v/>
      </c>
      <c r="CW129" s="23"/>
      <c r="CX129" s="24" t="str">
        <f>IF(CW129="","",VLOOKUP(CW129,ProgramIterations!$D:$E,2,FALSE))</f>
        <v/>
      </c>
      <c r="CY129" s="23"/>
      <c r="CZ129" s="24" t="str">
        <f>IF(CY129="","",VLOOKUP(CY129,ProgramIterations!$D:$E,2,FALSE))</f>
        <v/>
      </c>
      <c r="DA129" s="23"/>
      <c r="DB129" s="24" t="str">
        <f>IF(DA129="","",VLOOKUP(DA129,ProgramIterations!$D:$E,2,FALSE))</f>
        <v/>
      </c>
      <c r="DC129" s="23"/>
      <c r="DD129" s="25" t="str">
        <f>IF(DC129="","",VLOOKUP(DC129,ProgramIterations!$D:$E,2,FALSE))</f>
        <v/>
      </c>
      <c r="DE129" s="64" t="str">
        <f>CONCATENATE("ALTER TABLE dbo.",LEFT(C129,FIND(".",C129)-1)," ADD ",RIGHT(C129,LEN(C129)-FIND(".",C129))," ",VLOOKUP(M129,DataTypes!$A$2:$F$12,6),IF(VLOOKUP(M129,DataTypes!$A$2:$F$12,3)=1,CONCATENATE("(",N129,",",O129,")"),"")," NULL")</f>
        <v>ALTER TABLE dbo.ChampMetricVisitInformation ADD BankfullWidthConstrictionProfileFilteredMean decimal(10,2) NULL</v>
      </c>
      <c r="DF129" s="56" t="e">
        <f>IF(A129 = "","",#REF! &amp; " SELECT MetricCalcTypeID = "&amp;A129&amp;", EngineID = "&amp;B129&amp;", Name='"&amp;C129&amp;"', DisplayGroupID = "&amp;D129&amp;", DisplayName='"&amp;E129&amp;"', DisplayNameShort = '"&amp;F129&amp;"', PropertyName = '"&amp;G129&amp;"', MethodID = "&amp;IF(H129="","NULL",H129)&amp; ", CalcGroupId = "&amp;IF(I129="","NULL",I129)&amp;", CalcGroupListItemID = " &amp;IF(K129="","NULL",K129)&amp;", Description = "&amp;IF(L129&lt;&gt;"NULL","'"&amp;SUBSTITUTE(L129,"'","''")&amp;"'","NULL")&amp;", DataTypeID = "&amp;M129&amp;",Precision = "&amp;N129&amp;", Scale = "&amp;O129&amp;", Length="&amp;P129&amp;", UOMID = "&amp;Q129&amp;", GlossaryTermID = "&amp;V129&amp;", DisplayOrderID = "&amp;W129&amp;", DomainValueListID = "&amp;AB129&amp;", WidthPixels = "&amp;AC129&amp;", IsDisplayable = "&amp;AD129&amp;", ShowGraphForWatershed= "&amp;AE129&amp;",ShowGraphForProgram="&amp;AF129&amp;",ShowGraphForVisit="&amp;AG129&amp;",IsPrivateInformation="&amp;AM129&amp;", IsCalculated="&amp;AN129&amp;",IsInternal="&amp;AO129&amp;", ExpectedValueMin = "&amp;IF(R129&lt;&gt;"",R129,"NULL")&amp;",  ExpectedValueMax = "&amp;IF(S129&lt;&gt;"",S129,"NULL")&amp;",  AcceptedValueMin = "&amp;IF(T129&lt;&gt;"",T129,"NULL")&amp;",   AcceptedValueMax  = "&amp;IF(U129&lt;&gt;"",U129,"NULL")&amp;", GraphAllowX="&amp;AH129&amp;", GraphAllowY="&amp;AI129&amp;", GraphAllowZ="&amp;AJ129&amp;", MapAllowSize="&amp;AK129&amp;", MapAllowColor = "&amp;AL129&amp;", RbtXpath = "&amp;IF(AP129&lt;&gt;"", "'"&amp;AP129&amp;"'", "NULL")&amp;", RbtIsRequired = "&amp;IF(AP129&lt;&gt;"", AQ129, "NULL")&amp;", MRMetric = "&amp;AR129&amp;
", Protocol1_ID = "&amp;IF(AS129="","NULL",#REF!)&amp;", Protocol1_IterationIDStart = "&amp;IF(AS129="","NULL",AT129)&amp;", Protocol1_IterationIDEnd = "&amp;IF(AU129="","NULL",AV129)&amp;
", Protocol2_ID = "&amp;IF(AW129="","NULL",#REF!)&amp;", Protocol2_IterationIDStart = "&amp;IF(AW129="","NULL",AX129)&amp;", Protocol2_IterationIDEnd = "&amp;IF(AY129="","NULL",AZ129)&amp;
", Protocol3_ID = "&amp;IF(BA129="","NULL",#REF!)&amp;", Protocol3_IterationIDStart = "&amp;IF(BA129="","NULL",BB129)&amp;", Protocol3_IterationIDEnd = "&amp;IF(BC129="","NULL",BD129)&amp;
", Protocol4_ID = "&amp;IF(BE129="","NULL",#REF!)&amp;", Protocol4_IterationIDStart = "&amp;IF(BE129="","NULL",BF129)&amp;", Protocol4_IterationIDEnd = "&amp;IF(BG129="","NULL",BH129)&amp;
", Protocol5_ID = "&amp;IF(BI129="","NULL",#REF!)&amp;", Protocol5_IterationIDStart = "&amp;IF(BI129="","NULL",BJ129)&amp;", Protocol5_IterationIDEnd = "&amp;IF(BK129="","NULL",BL129)&amp;
", Protocol6_ID = "&amp;IF(BM129="","NULL",#REF!)&amp;", Protocol6_IterationIDStart = "&amp;IF(BM129="","NULL",BN129)&amp;", Protocol6_IterationIDEnd = "&amp;IF(BO129="","NULL",BP129)&amp;
", Protocol7_ID = "&amp;IF(BQ129="","NULL",#REF!)&amp;", Protocol7_IterationIDStart = "&amp;IF(BQ129="","NULL",BR129)&amp;", Protocol7_IterationIDEnd = "&amp;IF(BS129="","NULL",BT129)&amp;
", Protocol8_ID = "&amp;IF(BU129="","NULL",#REF!)&amp;", Protocol8_IterationIDStart = "&amp;IF(BU129="","NULL",BV129)&amp;", Protocol8_IterationIDEnd = "&amp;IF(BW129="","NULL",BX129)&amp;
", Protocol9_ID = "&amp;IF(BY129="","NULL",#REF!)&amp;", Protocol9_IterationIDStart = "&amp;IF(BY129="","NULL",BZ129)&amp;", Protocol9_IterationIDEnd = "&amp;IF(CA129="","NULL",CB129)&amp;
", Protocol10_ID = "&amp;IF(CC129="","NULL",#REF!)&amp;", Protocol10_IterationIDStart = "&amp;IF(CC129="","NULL",CD129)&amp;", Protocol10_IterationIDEnd = "&amp;IF(CE129="","NULL",CF129)&amp;
", Protocol11_ID = "&amp;IF(CG129="","NULL",#REF!)&amp;", Protocol11_IterationIDStart = "&amp;IF(CG129="","NULL",CH129)&amp;", Protocol11_IterationIDEnd = "&amp;IF(CI129="","NULL",CJ129)&amp;
", Protocol12_ID = "&amp;IF(CK129="","NULL",#REF!)&amp;", Protocol12_IterationIDStart = "&amp;IF(CK129="","NULL",CL129)&amp;", Protocol12_IterationIDEnd = "&amp;IF(CM129="","NULL",CN129)&amp;
", Protocol13_ID = "&amp;IF(CO129="","NULL",#REF!)&amp;", Protocol13_IterationIDStart = "&amp;IF(CO129="","NULL",CP129)&amp;", Protocol13_IterationIDEnd = "&amp;IF(CQ129="","NULL",CR129)&amp;
", Protocol14_ID = "&amp;IF(CS129="","NULL",#REF!)&amp;", Protocol14_IterationIDStart = "&amp;IF(CS129="","NULL",CT129)&amp;", Protocol14_IterationIDEnd = "&amp;IF(CU129="","NULL",CV129)&amp;
", Protocol15_ID = "&amp;IF(CW129="","NULL",#REF!)&amp;", Protocol15_IterationIDStart = "&amp;IF(CW129="","NULL",CX129)&amp;", Protocol15_IterationIDEnd = "&amp;IF(CY129="","NULL",CZ129)&amp;
", Protocol16_ID = "&amp;IF(DA129="","NULL",#REF!)&amp;", Protocol16_IterationIDStart = "&amp;IF(DA129="","NULL",DB129)&amp;", Protocol16_IterationIDEnd = "&amp;IF(DC129="","NULL",DD129))</f>
        <v>#REF!</v>
      </c>
    </row>
    <row r="130" spans="1:110" hidden="1" x14ac:dyDescent="0.4">
      <c r="A130" s="53">
        <v>73</v>
      </c>
      <c r="B130" s="53">
        <v>1</v>
      </c>
      <c r="C130" s="34" t="s">
        <v>270</v>
      </c>
      <c r="D130" s="18">
        <v>1</v>
      </c>
      <c r="E130" s="74" t="s">
        <v>848</v>
      </c>
      <c r="F130" s="74" t="s">
        <v>932</v>
      </c>
      <c r="G130" s="49" t="s">
        <v>292</v>
      </c>
      <c r="I130" s="44"/>
      <c r="J130" s="47" t="str">
        <f>IF(I130="","",VLOOKUP(I130,MetricCalcGroups!A:D,3, FALSE))</f>
        <v/>
      </c>
      <c r="L130" s="9" t="s">
        <v>78</v>
      </c>
      <c r="M130" s="18">
        <v>3</v>
      </c>
      <c r="N130" s="18">
        <v>10</v>
      </c>
      <c r="O130" s="18">
        <v>2</v>
      </c>
      <c r="P130" s="18" t="s">
        <v>78</v>
      </c>
      <c r="Q130" s="18">
        <v>1</v>
      </c>
      <c r="R130" s="39"/>
      <c r="S130" s="39"/>
      <c r="T130" s="75"/>
      <c r="U130" s="75"/>
      <c r="V130" s="78" t="s">
        <v>78</v>
      </c>
      <c r="W130" s="75">
        <v>780</v>
      </c>
      <c r="X130" s="15">
        <v>2011</v>
      </c>
      <c r="Y130" s="16">
        <f>IF(X130&lt;&gt;"",VLOOKUP(X130,ProgramIterations!D:E,2,FALSE),"NULL")</f>
        <v>1</v>
      </c>
      <c r="Z130" s="15"/>
      <c r="AA130" s="16" t="str">
        <f>IF(Z130&lt;&gt;"",VLOOKUP(Z130,ProgramIterations!D:E,2,FALSE),"NULL")</f>
        <v>NULL</v>
      </c>
      <c r="AB130" s="9" t="s">
        <v>78</v>
      </c>
      <c r="AC130" s="9">
        <v>75</v>
      </c>
      <c r="AD130" s="36">
        <v>0</v>
      </c>
      <c r="AE130" s="9">
        <v>1</v>
      </c>
      <c r="AF130" s="9">
        <v>1</v>
      </c>
      <c r="AG130" s="49">
        <v>0</v>
      </c>
      <c r="AH130" s="52">
        <v>0</v>
      </c>
      <c r="AI130" s="17">
        <f t="shared" si="10"/>
        <v>0</v>
      </c>
      <c r="AJ130" s="18">
        <v>0</v>
      </c>
      <c r="AK130" s="17">
        <f t="shared" si="8"/>
        <v>0</v>
      </c>
      <c r="AL130" s="17">
        <f t="shared" si="9"/>
        <v>0</v>
      </c>
      <c r="AM130" s="18">
        <v>0</v>
      </c>
      <c r="AN130" s="18">
        <v>0</v>
      </c>
      <c r="AO130" s="74">
        <v>0</v>
      </c>
      <c r="AP130" s="74"/>
      <c r="AQ130" s="37">
        <v>0</v>
      </c>
      <c r="AR130" s="49">
        <v>0</v>
      </c>
      <c r="AS130" s="23">
        <v>2011</v>
      </c>
      <c r="AT130" s="24">
        <f>IF(AS130="","",VLOOKUP(AS130,ProgramIterations!$D:$E,2,FALSE))</f>
        <v>1</v>
      </c>
      <c r="AU130" s="23"/>
      <c r="AV130" s="24" t="str">
        <f>IF(AU130="","",VLOOKUP(AU130,ProgramIterations!$D:$E,2,FALSE))</f>
        <v/>
      </c>
      <c r="AW130" s="23">
        <v>2012</v>
      </c>
      <c r="AX130" s="24">
        <f>IF(AW130="","",VLOOKUP(AW130,ProgramIterations!$D:$E,2,FALSE))</f>
        <v>2</v>
      </c>
      <c r="AY130" s="23"/>
      <c r="AZ130" s="24" t="str">
        <f>IF(AY130="","",VLOOKUP(AY130,ProgramIterations!$D:$E,2,FALSE))</f>
        <v/>
      </c>
      <c r="BA130" s="23">
        <v>2013</v>
      </c>
      <c r="BB130" s="24">
        <f>IF(BA130="","",VLOOKUP(BA130,ProgramIterations!$D:$E,2,FALSE))</f>
        <v>3</v>
      </c>
      <c r="BC130" s="23"/>
      <c r="BD130" s="24" t="str">
        <f>IF(BC130="","",VLOOKUP(BC130,ProgramIterations!$D:$E,2,FALSE))</f>
        <v/>
      </c>
      <c r="BE130" s="23">
        <v>2014</v>
      </c>
      <c r="BF130" s="24">
        <f>IF(BE130="","",VLOOKUP(BE130,ProgramIterations!$D:$E,2,FALSE))</f>
        <v>4</v>
      </c>
      <c r="BG130" s="23"/>
      <c r="BH130" s="24" t="str">
        <f>IF(BG130="","",VLOOKUP(BG130,ProgramIterations!$D:$E,2,FALSE))</f>
        <v/>
      </c>
      <c r="BI130" s="23">
        <v>2014</v>
      </c>
      <c r="BJ130" s="24">
        <f>IF(BI130="","",VLOOKUP(BI130,ProgramIterations!$D:$E,2,FALSE))</f>
        <v>4</v>
      </c>
      <c r="BK130" s="23"/>
      <c r="BL130" s="24" t="str">
        <f>IF(BK130="","",VLOOKUP(BK130,ProgramIterations!$D:$E,2,FALSE))</f>
        <v/>
      </c>
      <c r="BM130" s="23"/>
      <c r="BN130" s="24" t="str">
        <f>IF(BM130="","",VLOOKUP(BM130,ProgramIterations!$D:$E,2,FALSE))</f>
        <v/>
      </c>
      <c r="BO130" s="23"/>
      <c r="BP130" s="24" t="str">
        <f>IF(BO130="","",VLOOKUP(BO130,ProgramIterations!$D:$E,2,FALSE))</f>
        <v/>
      </c>
      <c r="BQ130" s="23"/>
      <c r="BR130" s="24" t="str">
        <f>IF(BQ130="","",VLOOKUP(BQ130,ProgramIterations!$D:$E,2,FALSE))</f>
        <v/>
      </c>
      <c r="BS130" s="23"/>
      <c r="BT130" s="24" t="str">
        <f>IF(BS130="","",VLOOKUP(BS130,ProgramIterations!$D:$E,2,FALSE))</f>
        <v/>
      </c>
      <c r="BU130" s="23"/>
      <c r="BV130" s="24" t="str">
        <f>IF(BU130="","",VLOOKUP(BU130,ProgramIterations!$D:$E,2,FALSE))</f>
        <v/>
      </c>
      <c r="BW130" s="23"/>
      <c r="BX130" s="24" t="str">
        <f>IF(BW130="","",VLOOKUP(BW130,ProgramIterations!$D:$E,2,FALSE))</f>
        <v/>
      </c>
      <c r="BY130" s="23">
        <v>2014</v>
      </c>
      <c r="BZ130" s="24">
        <f>IF(BY130="","",VLOOKUP(BY130,ProgramIterations!$D:$E,2,FALSE))</f>
        <v>4</v>
      </c>
      <c r="CA130" s="23"/>
      <c r="CB130" s="24" t="str">
        <f>IF(CA130="","",VLOOKUP(CA130,ProgramIterations!$D:$E,2,FALSE))</f>
        <v/>
      </c>
      <c r="CC130" s="23">
        <v>2014</v>
      </c>
      <c r="CD130" s="24">
        <f>IF(CC130="","",VLOOKUP(CC130,ProgramIterations!$D:$E,2,FALSE))</f>
        <v>4</v>
      </c>
      <c r="CE130" s="23"/>
      <c r="CF130" s="24" t="str">
        <f>IF(CE130="","",VLOOKUP(CE130,ProgramIterations!$D:$E,2,FALSE))</f>
        <v/>
      </c>
      <c r="CG130" s="23">
        <v>2014</v>
      </c>
      <c r="CH130" s="24">
        <f>IF(CG130="","",VLOOKUP(CG130,ProgramIterations!$D:$E,2,FALSE))</f>
        <v>4</v>
      </c>
      <c r="CI130" s="23"/>
      <c r="CJ130" s="24" t="str">
        <f>IF(CI130="","",VLOOKUP(CI130,ProgramIterations!$D:$E,2,FALSE))</f>
        <v/>
      </c>
      <c r="CK130" s="23"/>
      <c r="CL130" s="24" t="str">
        <f>IF(CK130="","",VLOOKUP(CK130,ProgramIterations!$D:$E,2,FALSE))</f>
        <v/>
      </c>
      <c r="CM130" s="23"/>
      <c r="CN130" s="24" t="str">
        <f>IF(CM130="","",VLOOKUP(CM130,ProgramIterations!$D:$E,2,FALSE))</f>
        <v/>
      </c>
      <c r="CO130" s="23"/>
      <c r="CP130" s="24" t="str">
        <f>IF(CO130="","",VLOOKUP(CO130,ProgramIterations!$D:$E,2,FALSE))</f>
        <v/>
      </c>
      <c r="CQ130" s="23"/>
      <c r="CR130" s="24" t="str">
        <f>IF(CQ130="","",VLOOKUP(CQ130,ProgramIterations!$D:$E,2,FALSE))</f>
        <v/>
      </c>
      <c r="CS130" s="23"/>
      <c r="CT130" s="24" t="str">
        <f>IF(CS130="","",VLOOKUP(CS130,ProgramIterations!$D:$E,2,FALSE))</f>
        <v/>
      </c>
      <c r="CU130" s="23"/>
      <c r="CV130" s="24" t="str">
        <f>IF(CU130="","",VLOOKUP(CU130,ProgramIterations!$D:$E,2,FALSE))</f>
        <v/>
      </c>
      <c r="CW130" s="23"/>
      <c r="CX130" s="24" t="str">
        <f>IF(CW130="","",VLOOKUP(CW130,ProgramIterations!$D:$E,2,FALSE))</f>
        <v/>
      </c>
      <c r="CY130" s="23"/>
      <c r="CZ130" s="24" t="str">
        <f>IF(CY130="","",VLOOKUP(CY130,ProgramIterations!$D:$E,2,FALSE))</f>
        <v/>
      </c>
      <c r="DA130" s="23"/>
      <c r="DB130" s="24" t="str">
        <f>IF(DA130="","",VLOOKUP(DA130,ProgramIterations!$D:$E,2,FALSE))</f>
        <v/>
      </c>
      <c r="DC130" s="23"/>
      <c r="DD130" s="25" t="str">
        <f>IF(DC130="","",VLOOKUP(DC130,ProgramIterations!$D:$E,2,FALSE))</f>
        <v/>
      </c>
      <c r="DE130" s="64" t="str">
        <f>CONCATENATE("ALTER TABLE dbo.",LEFT(C130,FIND(".",C130)-1)," ADD ",RIGHT(C130,LEN(C130)-FIND(".",C130))," ",VLOOKUP(M130,DataTypes!$A$2:$F$12,6),IF(VLOOKUP(M130,DataTypes!$A$2:$F$12,3)=1,CONCATENATE("(",N130,",",O130,")"),"")," NULL")</f>
        <v>ALTER TABLE dbo.ChampMetricVisitInformation ADD BankfullWidthConstrictionFilteredStdDev decimal(10,2) NULL</v>
      </c>
      <c r="DF130" s="56" t="e">
        <f>IF(A130 = "","",#REF! &amp; " SELECT MetricCalcTypeID = "&amp;A130&amp;", EngineID = "&amp;B130&amp;", Name='"&amp;C130&amp;"', DisplayGroupID = "&amp;D130&amp;", DisplayName='"&amp;E130&amp;"', DisplayNameShort = '"&amp;F130&amp;"', PropertyName = '"&amp;G130&amp;"', MethodID = "&amp;IF(H130="","NULL",H130)&amp; ", CalcGroupId = "&amp;IF(I130="","NULL",I130)&amp;", CalcGroupListItemID = " &amp;IF(K130="","NULL",K130)&amp;", Description = "&amp;IF(L130&lt;&gt;"NULL","'"&amp;SUBSTITUTE(L130,"'","''")&amp;"'","NULL")&amp;", DataTypeID = "&amp;M130&amp;",Precision = "&amp;N130&amp;", Scale = "&amp;O130&amp;", Length="&amp;P130&amp;", UOMID = "&amp;Q130&amp;", GlossaryTermID = "&amp;V130&amp;", DisplayOrderID = "&amp;W130&amp;", DomainValueListID = "&amp;AB130&amp;", WidthPixels = "&amp;AC130&amp;", IsDisplayable = "&amp;AD130&amp;", ShowGraphForWatershed= "&amp;AE130&amp;",ShowGraphForProgram="&amp;AF130&amp;",ShowGraphForVisit="&amp;AG130&amp;",IsPrivateInformation="&amp;AM130&amp;", IsCalculated="&amp;AN130&amp;",IsInternal="&amp;AO130&amp;", ExpectedValueMin = "&amp;IF(R130&lt;&gt;"",R130,"NULL")&amp;",  ExpectedValueMax = "&amp;IF(S130&lt;&gt;"",S130,"NULL")&amp;",  AcceptedValueMin = "&amp;IF(T130&lt;&gt;"",T130,"NULL")&amp;",   AcceptedValueMax  = "&amp;IF(U130&lt;&gt;"",U130,"NULL")&amp;", GraphAllowX="&amp;AH130&amp;", GraphAllowY="&amp;AI130&amp;", GraphAllowZ="&amp;AJ130&amp;", MapAllowSize="&amp;AK130&amp;", MapAllowColor = "&amp;AL130&amp;", RbtXpath = "&amp;IF(AP130&lt;&gt;"", "'"&amp;AP130&amp;"'", "NULL")&amp;", RbtIsRequired = "&amp;IF(AP130&lt;&gt;"", AQ130, "NULL")&amp;", MRMetric = "&amp;AR130&amp;
", Protocol1_ID = "&amp;IF(AS130="","NULL",#REF!)&amp;", Protocol1_IterationIDStart = "&amp;IF(AS130="","NULL",AT130)&amp;", Protocol1_IterationIDEnd = "&amp;IF(AU130="","NULL",AV130)&amp;
", Protocol2_ID = "&amp;IF(AW130="","NULL",#REF!)&amp;", Protocol2_IterationIDStart = "&amp;IF(AW130="","NULL",AX130)&amp;", Protocol2_IterationIDEnd = "&amp;IF(AY130="","NULL",AZ130)&amp;
", Protocol3_ID = "&amp;IF(BA130="","NULL",#REF!)&amp;", Protocol3_IterationIDStart = "&amp;IF(BA130="","NULL",BB130)&amp;", Protocol3_IterationIDEnd = "&amp;IF(BC130="","NULL",BD130)&amp;
", Protocol4_ID = "&amp;IF(BE130="","NULL",#REF!)&amp;", Protocol4_IterationIDStart = "&amp;IF(BE130="","NULL",BF130)&amp;", Protocol4_IterationIDEnd = "&amp;IF(BG130="","NULL",BH130)&amp;
", Protocol5_ID = "&amp;IF(BI130="","NULL",#REF!)&amp;", Protocol5_IterationIDStart = "&amp;IF(BI130="","NULL",BJ130)&amp;", Protocol5_IterationIDEnd = "&amp;IF(BK130="","NULL",BL130)&amp;
", Protocol6_ID = "&amp;IF(BM130="","NULL",#REF!)&amp;", Protocol6_IterationIDStart = "&amp;IF(BM130="","NULL",BN130)&amp;", Protocol6_IterationIDEnd = "&amp;IF(BO130="","NULL",BP130)&amp;
", Protocol7_ID = "&amp;IF(BQ130="","NULL",#REF!)&amp;", Protocol7_IterationIDStart = "&amp;IF(BQ130="","NULL",BR130)&amp;", Protocol7_IterationIDEnd = "&amp;IF(BS130="","NULL",BT130)&amp;
", Protocol8_ID = "&amp;IF(BU130="","NULL",#REF!)&amp;", Protocol8_IterationIDStart = "&amp;IF(BU130="","NULL",BV130)&amp;", Protocol8_IterationIDEnd = "&amp;IF(BW130="","NULL",BX130)&amp;
", Protocol9_ID = "&amp;IF(BY130="","NULL",#REF!)&amp;", Protocol9_IterationIDStart = "&amp;IF(BY130="","NULL",BZ130)&amp;", Protocol9_IterationIDEnd = "&amp;IF(CA130="","NULL",CB130)&amp;
", Protocol10_ID = "&amp;IF(CC130="","NULL",#REF!)&amp;", Protocol10_IterationIDStart = "&amp;IF(CC130="","NULL",CD130)&amp;", Protocol10_IterationIDEnd = "&amp;IF(CE130="","NULL",CF130)&amp;
", Protocol11_ID = "&amp;IF(CG130="","NULL",#REF!)&amp;", Protocol11_IterationIDStart = "&amp;IF(CG130="","NULL",CH130)&amp;", Protocol11_IterationIDEnd = "&amp;IF(CI130="","NULL",CJ130)&amp;
", Protocol12_ID = "&amp;IF(CK130="","NULL",#REF!)&amp;", Protocol12_IterationIDStart = "&amp;IF(CK130="","NULL",CL130)&amp;", Protocol12_IterationIDEnd = "&amp;IF(CM130="","NULL",CN130)&amp;
", Protocol13_ID = "&amp;IF(CO130="","NULL",#REF!)&amp;", Protocol13_IterationIDStart = "&amp;IF(CO130="","NULL",CP130)&amp;", Protocol13_IterationIDEnd = "&amp;IF(CQ130="","NULL",CR130)&amp;
", Protocol14_ID = "&amp;IF(CS130="","NULL",#REF!)&amp;", Protocol14_IterationIDStart = "&amp;IF(CS130="","NULL",CT130)&amp;", Protocol14_IterationIDEnd = "&amp;IF(CU130="","NULL",CV130)&amp;
", Protocol15_ID = "&amp;IF(CW130="","NULL",#REF!)&amp;", Protocol15_IterationIDStart = "&amp;IF(CW130="","NULL",CX130)&amp;", Protocol15_IterationIDEnd = "&amp;IF(CY130="","NULL",CZ130)&amp;
", Protocol16_ID = "&amp;IF(DA130="","NULL",#REF!)&amp;", Protocol16_IterationIDStart = "&amp;IF(DA130="","NULL",DB130)&amp;", Protocol16_IterationIDEnd = "&amp;IF(DC130="","NULL",DD130))</f>
        <v>#REF!</v>
      </c>
    </row>
    <row r="131" spans="1:110" hidden="1" x14ac:dyDescent="0.4">
      <c r="A131" s="53">
        <v>363</v>
      </c>
      <c r="B131" s="53">
        <v>1</v>
      </c>
      <c r="C131" s="34" t="s">
        <v>449</v>
      </c>
      <c r="D131" s="18">
        <v>1</v>
      </c>
      <c r="E131" s="74" t="s">
        <v>450</v>
      </c>
      <c r="F131" s="74" t="s">
        <v>1045</v>
      </c>
      <c r="G131" s="49" t="s">
        <v>452</v>
      </c>
      <c r="I131" s="44"/>
      <c r="J131" s="47" t="str">
        <f>IF(I131="","",VLOOKUP(I131,MetricCalcGroups!A:D,3, FALSE))</f>
        <v/>
      </c>
      <c r="L131" s="9" t="s">
        <v>78</v>
      </c>
      <c r="M131" s="18">
        <v>3</v>
      </c>
      <c r="N131" s="18">
        <v>12</v>
      </c>
      <c r="O131" s="18">
        <v>4</v>
      </c>
      <c r="P131" s="18" t="s">
        <v>78</v>
      </c>
      <c r="Q131" s="18">
        <v>19</v>
      </c>
      <c r="R131" s="75">
        <v>0</v>
      </c>
      <c r="S131" s="75">
        <v>1.5</v>
      </c>
      <c r="T131" s="75">
        <v>0</v>
      </c>
      <c r="U131" s="75">
        <v>4</v>
      </c>
      <c r="V131" s="78">
        <v>107</v>
      </c>
      <c r="W131" s="75">
        <v>790</v>
      </c>
      <c r="X131" s="15">
        <v>2011</v>
      </c>
      <c r="Y131" s="16">
        <f>IF(X131&lt;&gt;"",VLOOKUP(X131,ProgramIterations!D:E,2,FALSE),"NULL")</f>
        <v>1</v>
      </c>
      <c r="Z131" s="15"/>
      <c r="AA131" s="16" t="str">
        <f>IF(Z131&lt;&gt;"",VLOOKUP(Z131,ProgramIterations!D:E,2,FALSE),"NULL")</f>
        <v>NULL</v>
      </c>
      <c r="AB131" s="9" t="s">
        <v>78</v>
      </c>
      <c r="AC131" s="9">
        <v>75</v>
      </c>
      <c r="AD131" s="36">
        <v>0</v>
      </c>
      <c r="AE131" s="9">
        <v>1</v>
      </c>
      <c r="AF131" s="9">
        <v>1</v>
      </c>
      <c r="AG131" s="49">
        <v>0</v>
      </c>
      <c r="AH131" s="52">
        <v>0</v>
      </c>
      <c r="AI131" s="17">
        <f t="shared" si="10"/>
        <v>0</v>
      </c>
      <c r="AJ131" s="18">
        <v>0</v>
      </c>
      <c r="AK131" s="17">
        <f t="shared" si="8"/>
        <v>0</v>
      </c>
      <c r="AL131" s="17">
        <f t="shared" si="9"/>
        <v>0</v>
      </c>
      <c r="AM131" s="18">
        <v>0</v>
      </c>
      <c r="AN131" s="18">
        <v>0</v>
      </c>
      <c r="AO131" s="49">
        <v>0</v>
      </c>
      <c r="AP131" s="74"/>
      <c r="AQ131" s="37">
        <v>0</v>
      </c>
      <c r="AR131" s="49">
        <v>0</v>
      </c>
      <c r="AS131" s="23">
        <v>2011</v>
      </c>
      <c r="AT131" s="24">
        <f>IF(AS131="","",VLOOKUP(AS131,ProgramIterations!$D:$E,2,FALSE))</f>
        <v>1</v>
      </c>
      <c r="AU131" s="23"/>
      <c r="AV131" s="24" t="str">
        <f>IF(AU131="","",VLOOKUP(AU131,ProgramIterations!$D:$E,2,FALSE))</f>
        <v/>
      </c>
      <c r="AW131" s="23">
        <v>2012</v>
      </c>
      <c r="AX131" s="24">
        <f>IF(AW131="","",VLOOKUP(AW131,ProgramIterations!$D:$E,2,FALSE))</f>
        <v>2</v>
      </c>
      <c r="AY131" s="23"/>
      <c r="AZ131" s="24" t="str">
        <f>IF(AY131="","",VLOOKUP(AY131,ProgramIterations!$D:$E,2,FALSE))</f>
        <v/>
      </c>
      <c r="BA131" s="23">
        <v>2013</v>
      </c>
      <c r="BB131" s="24">
        <f>IF(BA131="","",VLOOKUP(BA131,ProgramIterations!$D:$E,2,FALSE))</f>
        <v>3</v>
      </c>
      <c r="BC131" s="23"/>
      <c r="BD131" s="24" t="str">
        <f>IF(BC131="","",VLOOKUP(BC131,ProgramIterations!$D:$E,2,FALSE))</f>
        <v/>
      </c>
      <c r="BE131" s="23">
        <v>2014</v>
      </c>
      <c r="BF131" s="24">
        <f>IF(BE131="","",VLOOKUP(BE131,ProgramIterations!$D:$E,2,FALSE))</f>
        <v>4</v>
      </c>
      <c r="BG131" s="23"/>
      <c r="BH131" s="24" t="str">
        <f>IF(BG131="","",VLOOKUP(BG131,ProgramIterations!$D:$E,2,FALSE))</f>
        <v/>
      </c>
      <c r="BI131" s="23">
        <v>2014</v>
      </c>
      <c r="BJ131" s="24">
        <f>IF(BI131="","",VLOOKUP(BI131,ProgramIterations!$D:$E,2,FALSE))</f>
        <v>4</v>
      </c>
      <c r="BK131" s="23"/>
      <c r="BL131" s="24" t="str">
        <f>IF(BK131="","",VLOOKUP(BK131,ProgramIterations!$D:$E,2,FALSE))</f>
        <v/>
      </c>
      <c r="BM131" s="23"/>
      <c r="BN131" s="24" t="str">
        <f>IF(BM131="","",VLOOKUP(BM131,ProgramIterations!$D:$E,2,FALSE))</f>
        <v/>
      </c>
      <c r="BO131" s="23"/>
      <c r="BP131" s="24" t="str">
        <f>IF(BO131="","",VLOOKUP(BO131,ProgramIterations!$D:$E,2,FALSE))</f>
        <v/>
      </c>
      <c r="BQ131" s="23"/>
      <c r="BR131" s="24" t="str">
        <f>IF(BQ131="","",VLOOKUP(BQ131,ProgramIterations!$D:$E,2,FALSE))</f>
        <v/>
      </c>
      <c r="BS131" s="23"/>
      <c r="BT131" s="24" t="str">
        <f>IF(BS131="","",VLOOKUP(BS131,ProgramIterations!$D:$E,2,FALSE))</f>
        <v/>
      </c>
      <c r="BU131" s="23"/>
      <c r="BV131" s="24" t="str">
        <f>IF(BU131="","",VLOOKUP(BU131,ProgramIterations!$D:$E,2,FALSE))</f>
        <v/>
      </c>
      <c r="BW131" s="23"/>
      <c r="BX131" s="24" t="str">
        <f>IF(BW131="","",VLOOKUP(BW131,ProgramIterations!$D:$E,2,FALSE))</f>
        <v/>
      </c>
      <c r="BY131" s="23">
        <v>2014</v>
      </c>
      <c r="BZ131" s="24">
        <f>IF(BY131="","",VLOOKUP(BY131,ProgramIterations!$D:$E,2,FALSE))</f>
        <v>4</v>
      </c>
      <c r="CA131" s="23"/>
      <c r="CB131" s="24" t="str">
        <f>IF(CA131="","",VLOOKUP(CA131,ProgramIterations!$D:$E,2,FALSE))</f>
        <v/>
      </c>
      <c r="CC131" s="23">
        <v>2014</v>
      </c>
      <c r="CD131" s="24">
        <f>IF(CC131="","",VLOOKUP(CC131,ProgramIterations!$D:$E,2,FALSE))</f>
        <v>4</v>
      </c>
      <c r="CE131" s="23"/>
      <c r="CF131" s="24" t="str">
        <f>IF(CE131="","",VLOOKUP(CE131,ProgramIterations!$D:$E,2,FALSE))</f>
        <v/>
      </c>
      <c r="CG131" s="23">
        <v>2014</v>
      </c>
      <c r="CH131" s="24">
        <f>IF(CG131="","",VLOOKUP(CG131,ProgramIterations!$D:$E,2,FALSE))</f>
        <v>4</v>
      </c>
      <c r="CI131" s="23"/>
      <c r="CJ131" s="24" t="str">
        <f>IF(CI131="","",VLOOKUP(CI131,ProgramIterations!$D:$E,2,FALSE))</f>
        <v/>
      </c>
      <c r="CK131" s="23"/>
      <c r="CL131" s="24" t="str">
        <f>IF(CK131="","",VLOOKUP(CK131,ProgramIterations!$D:$E,2,FALSE))</f>
        <v/>
      </c>
      <c r="CM131" s="23"/>
      <c r="CN131" s="24" t="str">
        <f>IF(CM131="","",VLOOKUP(CM131,ProgramIterations!$D:$E,2,FALSE))</f>
        <v/>
      </c>
      <c r="CO131" s="23"/>
      <c r="CP131" s="24" t="str">
        <f>IF(CO131="","",VLOOKUP(CO131,ProgramIterations!$D:$E,2,FALSE))</f>
        <v/>
      </c>
      <c r="CQ131" s="23"/>
      <c r="CR131" s="24" t="str">
        <f>IF(CQ131="","",VLOOKUP(CQ131,ProgramIterations!$D:$E,2,FALSE))</f>
        <v/>
      </c>
      <c r="CS131" s="23"/>
      <c r="CT131" s="24" t="str">
        <f>IF(CS131="","",VLOOKUP(CS131,ProgramIterations!$D:$E,2,FALSE))</f>
        <v/>
      </c>
      <c r="CU131" s="23"/>
      <c r="CV131" s="24" t="str">
        <f>IF(CU131="","",VLOOKUP(CU131,ProgramIterations!$D:$E,2,FALSE))</f>
        <v/>
      </c>
      <c r="CW131" s="23"/>
      <c r="CX131" s="24" t="str">
        <f>IF(CW131="","",VLOOKUP(CW131,ProgramIterations!$D:$E,2,FALSE))</f>
        <v/>
      </c>
      <c r="CY131" s="23"/>
      <c r="CZ131" s="24" t="str">
        <f>IF(CY131="","",VLOOKUP(CY131,ProgramIterations!$D:$E,2,FALSE))</f>
        <v/>
      </c>
      <c r="DA131" s="23"/>
      <c r="DB131" s="24" t="str">
        <f>IF(DA131="","",VLOOKUP(DA131,ProgramIterations!$D:$E,2,FALSE))</f>
        <v/>
      </c>
      <c r="DC131" s="23"/>
      <c r="DD131" s="25" t="str">
        <f>IF(DC131="","",VLOOKUP(DC131,ProgramIterations!$D:$E,2,FALSE))</f>
        <v/>
      </c>
      <c r="DE131" s="64" t="str">
        <f>CONCATENATE("ALTER TABLE dbo.",LEFT(C131,FIND(".",C131)-1)," ADD ",RIGHT(C131,LEN(C131)-FIND(".",C131))," ",VLOOKUP(M131,DataTypes!$A$2:$F$12,6),IF(VLOOKUP(M131,DataTypes!$A$2:$F$12,3)=1,CONCATENATE("(",N131,",",O131,")"),"")," NULL")</f>
        <v>ALTER TABLE dbo.ChampMetricVisitInformation ADD BankfullWidthConstrictionFilteredCoefficientOfVariation decimal(12,4) NULL</v>
      </c>
      <c r="DF131" s="56" t="e">
        <f>IF(A131 = "","",#REF! &amp; " SELECT MetricCalcTypeID = "&amp;A131&amp;", EngineID = "&amp;B131&amp;", Name='"&amp;C131&amp;"', DisplayGroupID = "&amp;D131&amp;", DisplayName='"&amp;E131&amp;"', DisplayNameShort = '"&amp;F131&amp;"', PropertyName = '"&amp;G131&amp;"', MethodID = "&amp;IF(H131="","NULL",H131)&amp; ", CalcGroupId = "&amp;IF(I131="","NULL",I131)&amp;", CalcGroupListItemID = " &amp;IF(K131="","NULL",K131)&amp;", Description = "&amp;IF(L131&lt;&gt;"NULL","'"&amp;SUBSTITUTE(L131,"'","''")&amp;"'","NULL")&amp;", DataTypeID = "&amp;M131&amp;",Precision = "&amp;N131&amp;", Scale = "&amp;O131&amp;", Length="&amp;P131&amp;", UOMID = "&amp;Q131&amp;", GlossaryTermID = "&amp;V131&amp;", DisplayOrderID = "&amp;W131&amp;", DomainValueListID = "&amp;AB131&amp;", WidthPixels = "&amp;AC131&amp;", IsDisplayable = "&amp;AD131&amp;", ShowGraphForWatershed= "&amp;AE131&amp;",ShowGraphForProgram="&amp;AF131&amp;",ShowGraphForVisit="&amp;AG131&amp;",IsPrivateInformation="&amp;AM131&amp;", IsCalculated="&amp;AN131&amp;",IsInternal="&amp;AO131&amp;", ExpectedValueMin = "&amp;IF(R131&lt;&gt;"",R131,"NULL")&amp;",  ExpectedValueMax = "&amp;IF(S131&lt;&gt;"",S131,"NULL")&amp;",  AcceptedValueMin = "&amp;IF(T131&lt;&gt;"",T131,"NULL")&amp;",   AcceptedValueMax  = "&amp;IF(U131&lt;&gt;"",U131,"NULL")&amp;", GraphAllowX="&amp;AH131&amp;", GraphAllowY="&amp;AI131&amp;", GraphAllowZ="&amp;AJ131&amp;", MapAllowSize="&amp;AK131&amp;", MapAllowColor = "&amp;AL131&amp;", RbtXpath = "&amp;IF(AP131&lt;&gt;"", "'"&amp;AP131&amp;"'", "NULL")&amp;", RbtIsRequired = "&amp;IF(AP131&lt;&gt;"", AQ131, "NULL")&amp;", MRMetric = "&amp;AR131&amp;
", Protocol1_ID = "&amp;IF(AS131="","NULL",#REF!)&amp;", Protocol1_IterationIDStart = "&amp;IF(AS131="","NULL",AT131)&amp;", Protocol1_IterationIDEnd = "&amp;IF(AU131="","NULL",AV131)&amp;
", Protocol2_ID = "&amp;IF(AW131="","NULL",#REF!)&amp;", Protocol2_IterationIDStart = "&amp;IF(AW131="","NULL",AX131)&amp;", Protocol2_IterationIDEnd = "&amp;IF(AY131="","NULL",AZ131)&amp;
", Protocol3_ID = "&amp;IF(BA131="","NULL",#REF!)&amp;", Protocol3_IterationIDStart = "&amp;IF(BA131="","NULL",BB131)&amp;", Protocol3_IterationIDEnd = "&amp;IF(BC131="","NULL",BD131)&amp;
", Protocol4_ID = "&amp;IF(BE131="","NULL",#REF!)&amp;", Protocol4_IterationIDStart = "&amp;IF(BE131="","NULL",BF131)&amp;", Protocol4_IterationIDEnd = "&amp;IF(BG131="","NULL",BH131)&amp;
", Protocol5_ID = "&amp;IF(BI131="","NULL",#REF!)&amp;", Protocol5_IterationIDStart = "&amp;IF(BI131="","NULL",BJ131)&amp;", Protocol5_IterationIDEnd = "&amp;IF(BK131="","NULL",BL131)&amp;
", Protocol6_ID = "&amp;IF(BM131="","NULL",#REF!)&amp;", Protocol6_IterationIDStart = "&amp;IF(BM131="","NULL",BN131)&amp;", Protocol6_IterationIDEnd = "&amp;IF(BO131="","NULL",BP131)&amp;
", Protocol7_ID = "&amp;IF(BQ131="","NULL",#REF!)&amp;", Protocol7_IterationIDStart = "&amp;IF(BQ131="","NULL",BR131)&amp;", Protocol7_IterationIDEnd = "&amp;IF(BS131="","NULL",BT131)&amp;
", Protocol8_ID = "&amp;IF(BU131="","NULL",#REF!)&amp;", Protocol8_IterationIDStart = "&amp;IF(BU131="","NULL",BV131)&amp;", Protocol8_IterationIDEnd = "&amp;IF(BW131="","NULL",BX131)&amp;
", Protocol9_ID = "&amp;IF(BY131="","NULL",#REF!)&amp;", Protocol9_IterationIDStart = "&amp;IF(BY131="","NULL",BZ131)&amp;", Protocol9_IterationIDEnd = "&amp;IF(CA131="","NULL",CB131)&amp;
", Protocol10_ID = "&amp;IF(CC131="","NULL",#REF!)&amp;", Protocol10_IterationIDStart = "&amp;IF(CC131="","NULL",CD131)&amp;", Protocol10_IterationIDEnd = "&amp;IF(CE131="","NULL",CF131)&amp;
", Protocol11_ID = "&amp;IF(CG131="","NULL",#REF!)&amp;", Protocol11_IterationIDStart = "&amp;IF(CG131="","NULL",CH131)&amp;", Protocol11_IterationIDEnd = "&amp;IF(CI131="","NULL",CJ131)&amp;
", Protocol12_ID = "&amp;IF(CK131="","NULL",#REF!)&amp;", Protocol12_IterationIDStart = "&amp;IF(CK131="","NULL",CL131)&amp;", Protocol12_IterationIDEnd = "&amp;IF(CM131="","NULL",CN131)&amp;
", Protocol13_ID = "&amp;IF(CO131="","NULL",#REF!)&amp;", Protocol13_IterationIDStart = "&amp;IF(CO131="","NULL",CP131)&amp;", Protocol13_IterationIDEnd = "&amp;IF(CQ131="","NULL",CR131)&amp;
", Protocol14_ID = "&amp;IF(CS131="","NULL",#REF!)&amp;", Protocol14_IterationIDStart = "&amp;IF(CS131="","NULL",CT131)&amp;", Protocol14_IterationIDEnd = "&amp;IF(CU131="","NULL",CV131)&amp;
", Protocol15_ID = "&amp;IF(CW131="","NULL",#REF!)&amp;", Protocol15_IterationIDStart = "&amp;IF(CW131="","NULL",CX131)&amp;", Protocol15_IterationIDEnd = "&amp;IF(CY131="","NULL",CZ131)&amp;
", Protocol16_ID = "&amp;IF(DA131="","NULL",#REF!)&amp;", Protocol16_IterationIDStart = "&amp;IF(DA131="","NULL",DB131)&amp;", Protocol16_IterationIDEnd = "&amp;IF(DC131="","NULL",DD131))</f>
        <v>#REF!</v>
      </c>
    </row>
    <row r="132" spans="1:110" x14ac:dyDescent="0.4">
      <c r="A132" s="53">
        <v>555</v>
      </c>
      <c r="B132" s="53">
        <v>2</v>
      </c>
      <c r="C132" s="57" t="str">
        <f>"ChampMetricChannelUnitTier1Summary." &amp; G132</f>
        <v>ChampMetricChannelUnitTier1Summary.CountOfSockeye</v>
      </c>
      <c r="D132" s="18">
        <v>3</v>
      </c>
      <c r="E132" s="74" t="s">
        <v>1296</v>
      </c>
      <c r="F132" s="74" t="s">
        <v>1285</v>
      </c>
      <c r="G132" s="49" t="s">
        <v>1285</v>
      </c>
      <c r="I132" s="44">
        <v>1</v>
      </c>
      <c r="J132" s="47" t="str">
        <f>IF(I132="","",VLOOKUP(I132,MetricCalcGroups!A:D,3, FALSE))</f>
        <v>Fish Counts</v>
      </c>
      <c r="K132" s="37">
        <v>248</v>
      </c>
      <c r="L132" s="9" t="s">
        <v>78</v>
      </c>
      <c r="M132" s="18">
        <v>2</v>
      </c>
      <c r="N132" s="18" t="s">
        <v>78</v>
      </c>
      <c r="O132" s="18" t="s">
        <v>78</v>
      </c>
      <c r="P132" s="18" t="s">
        <v>78</v>
      </c>
      <c r="Q132" s="18">
        <v>13</v>
      </c>
      <c r="R132" s="75">
        <v>0</v>
      </c>
      <c r="S132" s="75" t="s">
        <v>78</v>
      </c>
      <c r="T132" s="75">
        <v>0</v>
      </c>
      <c r="U132" s="75" t="s">
        <v>78</v>
      </c>
      <c r="V132" s="78" t="s">
        <v>78</v>
      </c>
      <c r="W132" s="75">
        <v>2840</v>
      </c>
      <c r="X132" s="15">
        <v>2014</v>
      </c>
      <c r="Y132" s="16">
        <f>IF(X132&lt;&gt;"",VLOOKUP(X132,ProgramIterations!D:E,2,FALSE),"NULL")</f>
        <v>4</v>
      </c>
      <c r="Z132" s="15"/>
      <c r="AA132" s="16" t="str">
        <f>IF(Z132&lt;&gt;"",VLOOKUP(Z132,ProgramIterations!D:E,2,FALSE),"NULL")</f>
        <v>NULL</v>
      </c>
      <c r="AB132" s="9" t="s">
        <v>78</v>
      </c>
      <c r="AC132" s="9">
        <v>50</v>
      </c>
      <c r="AD132" s="36">
        <v>1</v>
      </c>
      <c r="AE132" s="9">
        <v>1</v>
      </c>
      <c r="AF132" s="9">
        <v>1</v>
      </c>
      <c r="AG132" s="49">
        <v>1</v>
      </c>
      <c r="AH132" s="52">
        <v>0</v>
      </c>
      <c r="AI132" s="17">
        <f t="shared" si="10"/>
        <v>1</v>
      </c>
      <c r="AJ132" s="18">
        <v>0</v>
      </c>
      <c r="AK132" s="17">
        <f t="shared" si="8"/>
        <v>1</v>
      </c>
      <c r="AL132" s="17">
        <f t="shared" si="9"/>
        <v>1</v>
      </c>
      <c r="AM132" s="18">
        <v>0</v>
      </c>
      <c r="AN132" s="18">
        <v>0</v>
      </c>
      <c r="AO132" s="37">
        <v>1</v>
      </c>
      <c r="AP132" s="74"/>
      <c r="AQ132" s="37">
        <v>0</v>
      </c>
      <c r="AR132" s="49">
        <v>0</v>
      </c>
      <c r="AS132" s="23"/>
      <c r="AT132" s="24" t="str">
        <f>IF(AS132="","",VLOOKUP(AS132,ProgramIterations!$D:$E,2,FALSE))</f>
        <v/>
      </c>
      <c r="AU132" s="23"/>
      <c r="AV132" s="24" t="str">
        <f>IF(AU132="","",VLOOKUP(AU132,ProgramIterations!$D:$E,2,FALSE))</f>
        <v/>
      </c>
      <c r="AW132" s="23"/>
      <c r="AX132" s="24" t="str">
        <f>IF(AW132="","",VLOOKUP(AW132,ProgramIterations!$D:$E,2,FALSE))</f>
        <v/>
      </c>
      <c r="AY132" s="23"/>
      <c r="AZ132" s="24" t="str">
        <f>IF(AY132="","",VLOOKUP(AY132,ProgramIterations!$D:$E,2,FALSE))</f>
        <v/>
      </c>
      <c r="BA132" s="23"/>
      <c r="BB132" s="24" t="str">
        <f>IF(BA132="","",VLOOKUP(BA132,ProgramIterations!$D:$E,2,FALSE))</f>
        <v/>
      </c>
      <c r="BC132" s="23"/>
      <c r="BD132" s="24" t="str">
        <f>IF(BC132="","",VLOOKUP(BC132,ProgramIterations!$D:$E,2,FALSE))</f>
        <v/>
      </c>
      <c r="BE132" s="23"/>
      <c r="BF132" s="24" t="str">
        <f>IF(BE132="","",VLOOKUP(BE132,ProgramIterations!$D:$E,2,FALSE))</f>
        <v/>
      </c>
      <c r="BG132" s="23"/>
      <c r="BH132" s="24" t="str">
        <f>IF(BG132="","",VLOOKUP(BG132,ProgramIterations!$D:$E,2,FALSE))</f>
        <v/>
      </c>
      <c r="BI132" s="23"/>
      <c r="BJ132" s="24" t="str">
        <f>IF(BI132="","",VLOOKUP(BI132,ProgramIterations!$D:$E,2,FALSE))</f>
        <v/>
      </c>
      <c r="BK132" s="23"/>
      <c r="BL132" s="24" t="str">
        <f>IF(BK132="","",VLOOKUP(BK132,ProgramIterations!$D:$E,2,FALSE))</f>
        <v/>
      </c>
      <c r="BM132" s="23">
        <v>2014</v>
      </c>
      <c r="BN132" s="24">
        <f>IF(BM132="","",VLOOKUP(BM132,ProgramIterations!$D:$E,2,FALSE))</f>
        <v>4</v>
      </c>
      <c r="BO132" s="23"/>
      <c r="BP132" s="24" t="str">
        <f>IF(BO132="","",VLOOKUP(BO132,ProgramIterations!$D:$E,2,FALSE))</f>
        <v/>
      </c>
      <c r="BQ132" s="23"/>
      <c r="BR132" s="24" t="str">
        <f>IF(BQ132="","",VLOOKUP(BQ132,ProgramIterations!$D:$E,2,FALSE))</f>
        <v/>
      </c>
      <c r="BS132" s="23"/>
      <c r="BT132" s="24" t="str">
        <f>IF(BS132="","",VLOOKUP(BS132,ProgramIterations!$D:$E,2,FALSE))</f>
        <v/>
      </c>
      <c r="BU132" s="23">
        <v>2014</v>
      </c>
      <c r="BV132" s="24">
        <f>IF(BU132="","",VLOOKUP(BU132,ProgramIterations!$D:$E,2,FALSE))</f>
        <v>4</v>
      </c>
      <c r="BW132" s="23"/>
      <c r="BX132" s="24" t="str">
        <f>IF(BW132="","",VLOOKUP(BW132,ProgramIterations!$D:$E,2,FALSE))</f>
        <v/>
      </c>
      <c r="BY132" s="23"/>
      <c r="BZ132" s="24" t="str">
        <f>IF(BY132="","",VLOOKUP(BY132,ProgramIterations!$D:$E,2,FALSE))</f>
        <v/>
      </c>
      <c r="CA132" s="23"/>
      <c r="CB132" s="24" t="str">
        <f>IF(CA132="","",VLOOKUP(CA132,ProgramIterations!$D:$E,2,FALSE))</f>
        <v/>
      </c>
      <c r="CC132" s="23"/>
      <c r="CD132" s="24" t="str">
        <f>IF(CC132="","",VLOOKUP(CC132,ProgramIterations!$D:$E,2,FALSE))</f>
        <v/>
      </c>
      <c r="CE132" s="23"/>
      <c r="CF132" s="24" t="str">
        <f>IF(CE132="","",VLOOKUP(CE132,ProgramIterations!$D:$E,2,FALSE))</f>
        <v/>
      </c>
      <c r="CG132" s="23"/>
      <c r="CH132" s="24" t="str">
        <f>IF(CG132="","",VLOOKUP(CG132,ProgramIterations!$D:$E,2,FALSE))</f>
        <v/>
      </c>
      <c r="CI132" s="23"/>
      <c r="CJ132" s="24" t="str">
        <f>IF(CI132="","",VLOOKUP(CI132,ProgramIterations!$D:$E,2,FALSE))</f>
        <v/>
      </c>
      <c r="CK132" s="23"/>
      <c r="CL132" s="24" t="str">
        <f>IF(CK132="","",VLOOKUP(CK132,ProgramIterations!$D:$E,2,FALSE))</f>
        <v/>
      </c>
      <c r="CM132" s="23"/>
      <c r="CN132" s="24" t="str">
        <f>IF(CM132="","",VLOOKUP(CM132,ProgramIterations!$D:$E,2,FALSE))</f>
        <v/>
      </c>
      <c r="CO132" s="23">
        <v>2014</v>
      </c>
      <c r="CP132" s="24">
        <f>IF(CO132="","",VLOOKUP(CO132,ProgramIterations!$D:$E,2,FALSE))</f>
        <v>4</v>
      </c>
      <c r="CQ132" s="23"/>
      <c r="CR132" s="24" t="str">
        <f>IF(CQ132="","",VLOOKUP(CQ132,ProgramIterations!$D:$E,2,FALSE))</f>
        <v/>
      </c>
      <c r="CS132" s="23">
        <v>2014</v>
      </c>
      <c r="CT132" s="24">
        <f>IF(CS132="","",VLOOKUP(CS132,ProgramIterations!$D:$E,2,FALSE))</f>
        <v>4</v>
      </c>
      <c r="CU132" s="23"/>
      <c r="CV132" s="24" t="str">
        <f>IF(CU132="","",VLOOKUP(CU132,ProgramIterations!$D:$E,2,FALSE))</f>
        <v/>
      </c>
      <c r="CW132" s="23"/>
      <c r="CX132" s="24" t="str">
        <f>IF(CW132="","",VLOOKUP(CW132,ProgramIterations!$D:$E,2,FALSE))</f>
        <v/>
      </c>
      <c r="CY132" s="23"/>
      <c r="CZ132" s="24" t="str">
        <f>IF(CY132="","",VLOOKUP(CY132,ProgramIterations!$D:$E,2,FALSE))</f>
        <v/>
      </c>
      <c r="DA132" s="23"/>
      <c r="DB132" s="24" t="str">
        <f>IF(DA132="","",VLOOKUP(DA132,ProgramIterations!$D:$E,2,FALSE))</f>
        <v/>
      </c>
      <c r="DC132" s="23"/>
      <c r="DD132" s="25" t="str">
        <f>IF(DC132="","",VLOOKUP(DC132,ProgramIterations!$D:$E,2,FALSE))</f>
        <v/>
      </c>
      <c r="DE132" s="64" t="str">
        <f>CONCATENATE("ALTER TABLE dbo.",LEFT(C132,FIND(".",C132)-1)," ADD ",RIGHT(C132,LEN(C132)-FIND(".",C132))," ",VLOOKUP(M132,DataTypes!$A$2:$F$12,6),IF(VLOOKUP(M132,DataTypes!$A$2:$F$12,3)=1,CONCATENATE("(",N132,",",O132,")"),"")," NULL")</f>
        <v>ALTER TABLE dbo.ChampMetricChannelUnitTier1Summary ADD CountOfSockeye int NULL</v>
      </c>
      <c r="DF132" s="56" t="e">
        <f>IF(A132 = "","",#REF! &amp; " SELECT MetricCalcTypeID = "&amp;A132&amp;", EngineID = "&amp;B132&amp;", Name='"&amp;C132&amp;"', DisplayGroupID = "&amp;D132&amp;", DisplayName='"&amp;E132&amp;"', DisplayNameShort = '"&amp;F132&amp;"', PropertyName = '"&amp;G132&amp;"', MethodID = "&amp;IF(H132="","NULL",H132)&amp; ", CalcGroupId = "&amp;IF(I132="","NULL",I132)&amp;", CalcGroupListItemID = " &amp;IF(K132="","NULL",K132)&amp;", Description = "&amp;IF(L132&lt;&gt;"NULL","'"&amp;SUBSTITUTE(L132,"'","''")&amp;"'","NULL")&amp;", DataTypeID = "&amp;M132&amp;",Precision = "&amp;N132&amp;", Scale = "&amp;O132&amp;", Length="&amp;P132&amp;", UOMID = "&amp;Q132&amp;", GlossaryTermID = "&amp;V132&amp;", DisplayOrderID = "&amp;W132&amp;", DomainValueListID = "&amp;AB132&amp;", WidthPixels = "&amp;AC132&amp;", IsDisplayable = "&amp;AD132&amp;", ShowGraphForWatershed= "&amp;AE132&amp;",ShowGraphForProgram="&amp;AF132&amp;",ShowGraphForVisit="&amp;AG132&amp;",IsPrivateInformation="&amp;AM132&amp;", IsCalculated="&amp;AN132&amp;",IsInternal="&amp;AO132&amp;", ExpectedValueMin = "&amp;IF(R132&lt;&gt;"",R132,"NULL")&amp;",  ExpectedValueMax = "&amp;IF(S132&lt;&gt;"",S132,"NULL")&amp;",  AcceptedValueMin = "&amp;IF(T132&lt;&gt;"",T132,"NULL")&amp;",   AcceptedValueMax  = "&amp;IF(U132&lt;&gt;"",U132,"NULL")&amp;", GraphAllowX="&amp;AH132&amp;", GraphAllowY="&amp;AI132&amp;", GraphAllowZ="&amp;AJ132&amp;", MapAllowSize="&amp;AK132&amp;", MapAllowColor = "&amp;AL132&amp;", RbtXpath = "&amp;IF(AP132&lt;&gt;"", "'"&amp;AP132&amp;"'", "NULL")&amp;", RbtIsRequired = "&amp;IF(AP132&lt;&gt;"", AQ132, "NULL")&amp;", MRMetric = "&amp;AR132&amp;
", Protocol1_ID = "&amp;IF(AS132="","NULL",#REF!)&amp;", Protocol1_IterationIDStart = "&amp;IF(AS132="","NULL",AT132)&amp;", Protocol1_IterationIDEnd = "&amp;IF(AU132="","NULL",AV132)&amp;
", Protocol2_ID = "&amp;IF(AW132="","NULL",#REF!)&amp;", Protocol2_IterationIDStart = "&amp;IF(AW132="","NULL",AX132)&amp;", Protocol2_IterationIDEnd = "&amp;IF(AY132="","NULL",AZ132)&amp;
", Protocol3_ID = "&amp;IF(BA132="","NULL",#REF!)&amp;", Protocol3_IterationIDStart = "&amp;IF(BA132="","NULL",BB132)&amp;", Protocol3_IterationIDEnd = "&amp;IF(BC132="","NULL",BD132)&amp;
", Protocol4_ID = "&amp;IF(BE132="","NULL",#REF!)&amp;", Protocol4_IterationIDStart = "&amp;IF(BE132="","NULL",BF132)&amp;", Protocol4_IterationIDEnd = "&amp;IF(BG132="","NULL",BH132)&amp;
", Protocol5_ID = "&amp;IF(BI132="","NULL",#REF!)&amp;", Protocol5_IterationIDStart = "&amp;IF(BI132="","NULL",BJ132)&amp;", Protocol5_IterationIDEnd = "&amp;IF(BK132="","NULL",BL132)&amp;
", Protocol6_ID = "&amp;IF(BM132="","NULL",#REF!)&amp;", Protocol6_IterationIDStart = "&amp;IF(BM132="","NULL",BN132)&amp;", Protocol6_IterationIDEnd = "&amp;IF(BO132="","NULL",BP132)&amp;
", Protocol7_ID = "&amp;IF(BQ132="","NULL",#REF!)&amp;", Protocol7_IterationIDStart = "&amp;IF(BQ132="","NULL",BR132)&amp;", Protocol7_IterationIDEnd = "&amp;IF(BS132="","NULL",BT132)&amp;
", Protocol8_ID = "&amp;IF(BU132="","NULL",#REF!)&amp;", Protocol8_IterationIDStart = "&amp;IF(BU132="","NULL",BV132)&amp;", Protocol8_IterationIDEnd = "&amp;IF(BW132="","NULL",BX132)&amp;
", Protocol9_ID = "&amp;IF(BY132="","NULL",#REF!)&amp;", Protocol9_IterationIDStart = "&amp;IF(BY132="","NULL",BZ132)&amp;", Protocol9_IterationIDEnd = "&amp;IF(CA132="","NULL",CB132)&amp;
", Protocol10_ID = "&amp;IF(CC132="","NULL",#REF!)&amp;", Protocol10_IterationIDStart = "&amp;IF(CC132="","NULL",CD132)&amp;", Protocol10_IterationIDEnd = "&amp;IF(CE132="","NULL",CF132)&amp;
", Protocol11_ID = "&amp;IF(CG132="","NULL",#REF!)&amp;", Protocol11_IterationIDStart = "&amp;IF(CG132="","NULL",CH132)&amp;", Protocol11_IterationIDEnd = "&amp;IF(CI132="","NULL",CJ132)&amp;
", Protocol12_ID = "&amp;IF(CK132="","NULL",#REF!)&amp;", Protocol12_IterationIDStart = "&amp;IF(CK132="","NULL",CL132)&amp;", Protocol12_IterationIDEnd = "&amp;IF(CM132="","NULL",CN132)&amp;
", Protocol13_ID = "&amp;IF(CO132="","NULL",#REF!)&amp;", Protocol13_IterationIDStart = "&amp;IF(CO132="","NULL",CP132)&amp;", Protocol13_IterationIDEnd = "&amp;IF(CQ132="","NULL",CR132)&amp;
", Protocol14_ID = "&amp;IF(CS132="","NULL",#REF!)&amp;", Protocol14_IterationIDStart = "&amp;IF(CS132="","NULL",CT132)&amp;", Protocol14_IterationIDEnd = "&amp;IF(CU132="","NULL",CV132)&amp;
", Protocol15_ID = "&amp;IF(CW132="","NULL",#REF!)&amp;", Protocol15_IterationIDStart = "&amp;IF(CW132="","NULL",CX132)&amp;", Protocol15_IterationIDEnd = "&amp;IF(CY132="","NULL",CZ132)&amp;
", Protocol16_ID = "&amp;IF(DA132="","NULL",#REF!)&amp;", Protocol16_IterationIDStart = "&amp;IF(DA132="","NULL",DB132)&amp;", Protocol16_IterationIDEnd = "&amp;IF(DC132="","NULL",DD132))</f>
        <v>#REF!</v>
      </c>
    </row>
    <row r="133" spans="1:110" x14ac:dyDescent="0.4">
      <c r="A133" s="18">
        <v>577</v>
      </c>
      <c r="B133" s="18">
        <v>2</v>
      </c>
      <c r="C133" s="57" t="str">
        <f>"ChampMetricChannelUnitSummary." &amp; G133</f>
        <v>ChampMetricChannelUnitSummary.CountOfSockeye</v>
      </c>
      <c r="D133" s="18">
        <v>2</v>
      </c>
      <c r="E133" s="74" t="s">
        <v>1296</v>
      </c>
      <c r="F133" s="74" t="s">
        <v>1285</v>
      </c>
      <c r="G133" s="9" t="s">
        <v>1285</v>
      </c>
      <c r="I133" s="44">
        <v>1</v>
      </c>
      <c r="J133" s="47" t="str">
        <f>IF(I133="","",VLOOKUP(I133,MetricCalcGroups!A:D,3, FALSE))</f>
        <v>Fish Counts</v>
      </c>
      <c r="K133" s="37">
        <v>248</v>
      </c>
      <c r="L133" s="9" t="s">
        <v>78</v>
      </c>
      <c r="M133" s="18">
        <v>2</v>
      </c>
      <c r="N133" s="18" t="s">
        <v>78</v>
      </c>
      <c r="O133" s="18" t="s">
        <v>78</v>
      </c>
      <c r="P133" s="18" t="s">
        <v>78</v>
      </c>
      <c r="Q133" s="18">
        <v>13</v>
      </c>
      <c r="R133" s="75">
        <v>0</v>
      </c>
      <c r="S133" s="75" t="s">
        <v>78</v>
      </c>
      <c r="T133" s="75">
        <v>0</v>
      </c>
      <c r="U133" s="75" t="s">
        <v>78</v>
      </c>
      <c r="V133" s="78" t="s">
        <v>78</v>
      </c>
      <c r="W133" s="18">
        <v>3060</v>
      </c>
      <c r="X133" s="15">
        <v>2014</v>
      </c>
      <c r="Y133" s="16">
        <f>IF(X133&lt;&gt;"",VLOOKUP(X133,ProgramIterations!D:E,2,FALSE),"NULL")</f>
        <v>4</v>
      </c>
      <c r="Z133" s="15"/>
      <c r="AA133" s="16" t="str">
        <f>IF(Z133&lt;&gt;"",VLOOKUP(Z133,ProgramIterations!D:E,2,FALSE),"NULL")</f>
        <v>NULL</v>
      </c>
      <c r="AB133" s="49" t="s">
        <v>78</v>
      </c>
      <c r="AC133" s="49">
        <v>50</v>
      </c>
      <c r="AD133" s="36">
        <v>1</v>
      </c>
      <c r="AE133" s="49">
        <v>1</v>
      </c>
      <c r="AF133" s="49">
        <v>1</v>
      </c>
      <c r="AG133" s="49">
        <v>1</v>
      </c>
      <c r="AH133" s="52">
        <v>0</v>
      </c>
      <c r="AI133" s="52">
        <f t="shared" si="10"/>
        <v>1</v>
      </c>
      <c r="AJ133" s="53">
        <v>0</v>
      </c>
      <c r="AK133" s="17">
        <f t="shared" si="8"/>
        <v>1</v>
      </c>
      <c r="AL133" s="17">
        <f t="shared" si="9"/>
        <v>1</v>
      </c>
      <c r="AM133" s="53">
        <v>0</v>
      </c>
      <c r="AN133" s="53">
        <v>0</v>
      </c>
      <c r="AO133" s="74">
        <v>1</v>
      </c>
      <c r="AP133" s="74"/>
      <c r="AQ133" s="37">
        <v>0</v>
      </c>
      <c r="AR133" s="49">
        <v>0</v>
      </c>
      <c r="AS133" s="23"/>
      <c r="AT133" s="24" t="str">
        <f>IF(AS133="","",VLOOKUP(AS133,ProgramIterations!$D:$E,2,FALSE))</f>
        <v/>
      </c>
      <c r="AU133" s="23"/>
      <c r="AV133" s="24" t="str">
        <f>IF(AU133="","",VLOOKUP(AU133,ProgramIterations!$D:$E,2,FALSE))</f>
        <v/>
      </c>
      <c r="AW133" s="23"/>
      <c r="AX133" s="24" t="str">
        <f>IF(AW133="","",VLOOKUP(AW133,ProgramIterations!$D:$E,2,FALSE))</f>
        <v/>
      </c>
      <c r="AY133" s="23"/>
      <c r="AZ133" s="24" t="str">
        <f>IF(AY133="","",VLOOKUP(AY133,ProgramIterations!$D:$E,2,FALSE))</f>
        <v/>
      </c>
      <c r="BA133" s="23"/>
      <c r="BB133" s="24" t="str">
        <f>IF(BA133="","",VLOOKUP(BA133,ProgramIterations!$D:$E,2,FALSE))</f>
        <v/>
      </c>
      <c r="BC133" s="23"/>
      <c r="BD133" s="24" t="str">
        <f>IF(BC133="","",VLOOKUP(BC133,ProgramIterations!$D:$E,2,FALSE))</f>
        <v/>
      </c>
      <c r="BE133" s="23"/>
      <c r="BF133" s="24" t="str">
        <f>IF(BE133="","",VLOOKUP(BE133,ProgramIterations!$D:$E,2,FALSE))</f>
        <v/>
      </c>
      <c r="BG133" s="23"/>
      <c r="BH133" s="24" t="str">
        <f>IF(BG133="","",VLOOKUP(BG133,ProgramIterations!$D:$E,2,FALSE))</f>
        <v/>
      </c>
      <c r="BI133" s="23"/>
      <c r="BJ133" s="24" t="str">
        <f>IF(BI133="","",VLOOKUP(BI133,ProgramIterations!$D:$E,2,FALSE))</f>
        <v/>
      </c>
      <c r="BK133" s="23"/>
      <c r="BL133" s="24" t="str">
        <f>IF(BK133="","",VLOOKUP(BK133,ProgramIterations!$D:$E,2,FALSE))</f>
        <v/>
      </c>
      <c r="BM133" s="23">
        <v>2014</v>
      </c>
      <c r="BN133" s="24">
        <f>IF(BM133="","",VLOOKUP(BM133,ProgramIterations!$D:$E,2,FALSE))</f>
        <v>4</v>
      </c>
      <c r="BO133" s="23"/>
      <c r="BP133" s="24" t="str">
        <f>IF(BO133="","",VLOOKUP(BO133,ProgramIterations!$D:$E,2,FALSE))</f>
        <v/>
      </c>
      <c r="BQ133" s="23"/>
      <c r="BR133" s="24" t="str">
        <f>IF(BQ133="","",VLOOKUP(BQ133,ProgramIterations!$D:$E,2,FALSE))</f>
        <v/>
      </c>
      <c r="BS133" s="23"/>
      <c r="BT133" s="24" t="str">
        <f>IF(BS133="","",VLOOKUP(BS133,ProgramIterations!$D:$E,2,FALSE))</f>
        <v/>
      </c>
      <c r="BU133" s="23">
        <v>2014</v>
      </c>
      <c r="BV133" s="24">
        <f>IF(BU133="","",VLOOKUP(BU133,ProgramIterations!$D:$E,2,FALSE))</f>
        <v>4</v>
      </c>
      <c r="BW133" s="23"/>
      <c r="BX133" s="24" t="str">
        <f>IF(BW133="","",VLOOKUP(BW133,ProgramIterations!$D:$E,2,FALSE))</f>
        <v/>
      </c>
      <c r="BY133" s="23"/>
      <c r="BZ133" s="24" t="str">
        <f>IF(BY133="","",VLOOKUP(BY133,ProgramIterations!$D:$E,2,FALSE))</f>
        <v/>
      </c>
      <c r="CA133" s="23"/>
      <c r="CB133" s="24" t="str">
        <f>IF(CA133="","",VLOOKUP(CA133,ProgramIterations!$D:$E,2,FALSE))</f>
        <v/>
      </c>
      <c r="CC133" s="23"/>
      <c r="CD133" s="24" t="str">
        <f>IF(CC133="","",VLOOKUP(CC133,ProgramIterations!$D:$E,2,FALSE))</f>
        <v/>
      </c>
      <c r="CE133" s="23"/>
      <c r="CF133" s="24" t="str">
        <f>IF(CE133="","",VLOOKUP(CE133,ProgramIterations!$D:$E,2,FALSE))</f>
        <v/>
      </c>
      <c r="CG133" s="23"/>
      <c r="CH133" s="24" t="str">
        <f>IF(CG133="","",VLOOKUP(CG133,ProgramIterations!$D:$E,2,FALSE))</f>
        <v/>
      </c>
      <c r="CI133" s="23"/>
      <c r="CJ133" s="24" t="str">
        <f>IF(CI133="","",VLOOKUP(CI133,ProgramIterations!$D:$E,2,FALSE))</f>
        <v/>
      </c>
      <c r="CK133" s="23"/>
      <c r="CL133" s="24" t="str">
        <f>IF(CK133="","",VLOOKUP(CK133,ProgramIterations!$D:$E,2,FALSE))</f>
        <v/>
      </c>
      <c r="CM133" s="23"/>
      <c r="CN133" s="24" t="str">
        <f>IF(CM133="","",VLOOKUP(CM133,ProgramIterations!$D:$E,2,FALSE))</f>
        <v/>
      </c>
      <c r="CO133" s="23">
        <v>2014</v>
      </c>
      <c r="CP133" s="24">
        <f>IF(CO133="","",VLOOKUP(CO133,ProgramIterations!$D:$E,2,FALSE))</f>
        <v>4</v>
      </c>
      <c r="CQ133" s="23"/>
      <c r="CR133" s="24" t="str">
        <f>IF(CQ133="","",VLOOKUP(CQ133,ProgramIterations!$D:$E,2,FALSE))</f>
        <v/>
      </c>
      <c r="CS133" s="23">
        <v>2014</v>
      </c>
      <c r="CT133" s="24">
        <f>IF(CS133="","",VLOOKUP(CS133,ProgramIterations!$D:$E,2,FALSE))</f>
        <v>4</v>
      </c>
      <c r="CU133" s="23"/>
      <c r="CV133" s="24" t="str">
        <f>IF(CU133="","",VLOOKUP(CU133,ProgramIterations!$D:$E,2,FALSE))</f>
        <v/>
      </c>
      <c r="CW133" s="23"/>
      <c r="CX133" s="24" t="str">
        <f>IF(CW133="","",VLOOKUP(CW133,ProgramIterations!$D:$E,2,FALSE))</f>
        <v/>
      </c>
      <c r="CY133" s="23"/>
      <c r="CZ133" s="24" t="str">
        <f>IF(CY133="","",VLOOKUP(CY133,ProgramIterations!$D:$E,2,FALSE))</f>
        <v/>
      </c>
      <c r="DA133" s="23"/>
      <c r="DB133" s="24" t="str">
        <f>IF(DA133="","",VLOOKUP(DA133,ProgramIterations!$D:$E,2,FALSE))</f>
        <v/>
      </c>
      <c r="DC133" s="23"/>
      <c r="DD133" s="25" t="str">
        <f>IF(DC133="","",VLOOKUP(DC133,ProgramIterations!$D:$E,2,FALSE))</f>
        <v/>
      </c>
      <c r="DE133" s="64" t="str">
        <f>CONCATENATE("ALTER TABLE dbo.",LEFT(C133,FIND(".",C133)-1)," ADD ",RIGHT(C133,LEN(C133)-FIND(".",C133))," ",VLOOKUP(M133,DataTypes!$A$2:$F$12,6),IF(VLOOKUP(M133,DataTypes!$A$2:$F$12,3)=1,CONCATENATE("(",N133,",",O133,")"),"")," NULL")</f>
        <v>ALTER TABLE dbo.ChampMetricChannelUnitSummary ADD CountOfSockeye int NULL</v>
      </c>
      <c r="DF133" s="56" t="e">
        <f>IF(A133 = "","",#REF! &amp; " SELECT MetricCalcTypeID = "&amp;A133&amp;", EngineID = "&amp;B133&amp;", Name='"&amp;C133&amp;"', DisplayGroupID = "&amp;D133&amp;", DisplayName='"&amp;E133&amp;"', DisplayNameShort = '"&amp;F133&amp;"', PropertyName = '"&amp;G133&amp;"', MethodID = "&amp;IF(H133="","NULL",H133)&amp; ", CalcGroupId = "&amp;IF(I133="","NULL",I133)&amp;", CalcGroupListItemID = " &amp;IF(K133="","NULL",K133)&amp;", Description = "&amp;IF(L133&lt;&gt;"NULL","'"&amp;SUBSTITUTE(L133,"'","''")&amp;"'","NULL")&amp;", DataTypeID = "&amp;M133&amp;",Precision = "&amp;N133&amp;", Scale = "&amp;O133&amp;", Length="&amp;P133&amp;", UOMID = "&amp;Q133&amp;", GlossaryTermID = "&amp;V133&amp;", DisplayOrderID = "&amp;W133&amp;", DomainValueListID = "&amp;AB133&amp;", WidthPixels = "&amp;AC133&amp;", IsDisplayable = "&amp;AD133&amp;", ShowGraphForWatershed= "&amp;AE133&amp;",ShowGraphForProgram="&amp;AF133&amp;",ShowGraphForVisit="&amp;AG133&amp;",IsPrivateInformation="&amp;AM133&amp;", IsCalculated="&amp;AN133&amp;",IsInternal="&amp;AO133&amp;", ExpectedValueMin = "&amp;IF(R133&lt;&gt;"",R133,"NULL")&amp;",  ExpectedValueMax = "&amp;IF(S133&lt;&gt;"",S133,"NULL")&amp;",  AcceptedValueMin = "&amp;IF(T133&lt;&gt;"",T133,"NULL")&amp;",   AcceptedValueMax  = "&amp;IF(U133&lt;&gt;"",U133,"NULL")&amp;", GraphAllowX="&amp;AH133&amp;", GraphAllowY="&amp;AI133&amp;", GraphAllowZ="&amp;AJ133&amp;", MapAllowSize="&amp;AK133&amp;", MapAllowColor = "&amp;AL133&amp;", RbtXpath = "&amp;IF(AP133&lt;&gt;"", "'"&amp;AP133&amp;"'", "NULL")&amp;", RbtIsRequired = "&amp;IF(AP133&lt;&gt;"", AQ133, "NULL")&amp;", MRMetric = "&amp;AR133&amp;
", Protocol1_ID = "&amp;IF(AS133="","NULL",#REF!)&amp;", Protocol1_IterationIDStart = "&amp;IF(AS133="","NULL",AT133)&amp;", Protocol1_IterationIDEnd = "&amp;IF(AU133="","NULL",AV133)&amp;
", Protocol2_ID = "&amp;IF(AW133="","NULL",#REF!)&amp;", Protocol2_IterationIDStart = "&amp;IF(AW133="","NULL",AX133)&amp;", Protocol2_IterationIDEnd = "&amp;IF(AY133="","NULL",AZ133)&amp;
", Protocol3_ID = "&amp;IF(BA133="","NULL",#REF!)&amp;", Protocol3_IterationIDStart = "&amp;IF(BA133="","NULL",BB133)&amp;", Protocol3_IterationIDEnd = "&amp;IF(BC133="","NULL",BD133)&amp;
", Protocol4_ID = "&amp;IF(BE133="","NULL",#REF!)&amp;", Protocol4_IterationIDStart = "&amp;IF(BE133="","NULL",BF133)&amp;", Protocol4_IterationIDEnd = "&amp;IF(BG133="","NULL",BH133)&amp;
", Protocol5_ID = "&amp;IF(BI133="","NULL",#REF!)&amp;", Protocol5_IterationIDStart = "&amp;IF(BI133="","NULL",BJ133)&amp;", Protocol5_IterationIDEnd = "&amp;IF(BK133="","NULL",BL133)&amp;
", Protocol6_ID = "&amp;IF(BM133="","NULL",#REF!)&amp;", Protocol6_IterationIDStart = "&amp;IF(BM133="","NULL",BN133)&amp;", Protocol6_IterationIDEnd = "&amp;IF(BO133="","NULL",BP133)&amp;
", Protocol7_ID = "&amp;IF(BQ133="","NULL",#REF!)&amp;", Protocol7_IterationIDStart = "&amp;IF(BQ133="","NULL",BR133)&amp;", Protocol7_IterationIDEnd = "&amp;IF(BS133="","NULL",BT133)&amp;
", Protocol8_ID = "&amp;IF(BU133="","NULL",#REF!)&amp;", Protocol8_IterationIDStart = "&amp;IF(BU133="","NULL",BV133)&amp;", Protocol8_IterationIDEnd = "&amp;IF(BW133="","NULL",BX133)&amp;
", Protocol9_ID = "&amp;IF(BY133="","NULL",#REF!)&amp;", Protocol9_IterationIDStart = "&amp;IF(BY133="","NULL",BZ133)&amp;", Protocol9_IterationIDEnd = "&amp;IF(CA133="","NULL",CB133)&amp;
", Protocol10_ID = "&amp;IF(CC133="","NULL",#REF!)&amp;", Protocol10_IterationIDStart = "&amp;IF(CC133="","NULL",CD133)&amp;", Protocol10_IterationIDEnd = "&amp;IF(CE133="","NULL",CF133)&amp;
", Protocol11_ID = "&amp;IF(CG133="","NULL",#REF!)&amp;", Protocol11_IterationIDStart = "&amp;IF(CG133="","NULL",CH133)&amp;", Protocol11_IterationIDEnd = "&amp;IF(CI133="","NULL",CJ133)&amp;
", Protocol12_ID = "&amp;IF(CK133="","NULL",#REF!)&amp;", Protocol12_IterationIDStart = "&amp;IF(CK133="","NULL",CL133)&amp;", Protocol12_IterationIDEnd = "&amp;IF(CM133="","NULL",CN133)&amp;
", Protocol13_ID = "&amp;IF(CO133="","NULL",#REF!)&amp;", Protocol13_IterationIDStart = "&amp;IF(CO133="","NULL",CP133)&amp;", Protocol13_IterationIDEnd = "&amp;IF(CQ133="","NULL",CR133)&amp;
", Protocol14_ID = "&amp;IF(CS133="","NULL",#REF!)&amp;", Protocol14_IterationIDStart = "&amp;IF(CS133="","NULL",CT133)&amp;", Protocol14_IterationIDEnd = "&amp;IF(CU133="","NULL",CV133)&amp;
", Protocol15_ID = "&amp;IF(CW133="","NULL",#REF!)&amp;", Protocol15_IterationIDStart = "&amp;IF(CW133="","NULL",CX133)&amp;", Protocol15_IterationIDEnd = "&amp;IF(CY133="","NULL",CZ133)&amp;
", Protocol16_ID = "&amp;IF(DA133="","NULL",#REF!)&amp;", Protocol16_IterationIDStart = "&amp;IF(DA133="","NULL",DB133)&amp;", Protocol16_IterationIDEnd = "&amp;IF(DC133="","NULL",DD133))</f>
        <v>#REF!</v>
      </c>
    </row>
    <row r="134" spans="1:110" x14ac:dyDescent="0.4">
      <c r="A134" s="18">
        <v>599</v>
      </c>
      <c r="B134" s="18">
        <v>2</v>
      </c>
      <c r="C134" s="57" t="str">
        <f>"MetricStructureType." &amp; G134</f>
        <v>MetricStructureType.CountOfSockeye</v>
      </c>
      <c r="D134" s="18">
        <v>7</v>
      </c>
      <c r="E134" s="74" t="s">
        <v>1296</v>
      </c>
      <c r="F134" s="74" t="s">
        <v>1285</v>
      </c>
      <c r="G134" s="9" t="s">
        <v>1285</v>
      </c>
      <c r="I134" s="44">
        <v>1</v>
      </c>
      <c r="J134" s="47" t="str">
        <f>IF(I134="","",VLOOKUP(I134,MetricCalcGroups!A:D,3, FALSE))</f>
        <v>Fish Counts</v>
      </c>
      <c r="K134" s="37">
        <v>248</v>
      </c>
      <c r="L134" s="9" t="s">
        <v>78</v>
      </c>
      <c r="M134" s="18">
        <v>2</v>
      </c>
      <c r="N134" s="18" t="s">
        <v>78</v>
      </c>
      <c r="O134" s="18" t="s">
        <v>78</v>
      </c>
      <c r="P134" s="18" t="s">
        <v>78</v>
      </c>
      <c r="Q134" s="18">
        <v>13</v>
      </c>
      <c r="R134" s="75">
        <v>0</v>
      </c>
      <c r="S134" s="75" t="s">
        <v>78</v>
      </c>
      <c r="T134" s="75">
        <v>0</v>
      </c>
      <c r="U134" s="75" t="s">
        <v>78</v>
      </c>
      <c r="V134" s="78" t="s">
        <v>78</v>
      </c>
      <c r="W134" s="18">
        <v>40</v>
      </c>
      <c r="X134" s="15">
        <v>2014</v>
      </c>
      <c r="Y134" s="16">
        <f>IF(X134&lt;&gt;"",VLOOKUP(X134,ProgramIterations!D:E,2,FALSE),"NULL")</f>
        <v>4</v>
      </c>
      <c r="Z134" s="15"/>
      <c r="AA134" s="16" t="str">
        <f>IF(Z134&lt;&gt;"",VLOOKUP(Z134,ProgramIterations!D:E,2,FALSE),"NULL")</f>
        <v>NULL</v>
      </c>
      <c r="AB134" s="49" t="s">
        <v>78</v>
      </c>
      <c r="AC134" s="49">
        <v>50</v>
      </c>
      <c r="AD134" s="36">
        <v>1</v>
      </c>
      <c r="AE134" s="49">
        <v>1</v>
      </c>
      <c r="AF134" s="49">
        <v>1</v>
      </c>
      <c r="AG134" s="49">
        <v>1</v>
      </c>
      <c r="AH134" s="52">
        <v>0</v>
      </c>
      <c r="AI134" s="52">
        <f t="shared" si="10"/>
        <v>1</v>
      </c>
      <c r="AJ134" s="53">
        <v>0</v>
      </c>
      <c r="AK134" s="17">
        <f t="shared" si="8"/>
        <v>1</v>
      </c>
      <c r="AL134" s="17">
        <f t="shared" si="9"/>
        <v>1</v>
      </c>
      <c r="AM134" s="53">
        <v>0</v>
      </c>
      <c r="AN134" s="53">
        <v>0</v>
      </c>
      <c r="AO134" s="74">
        <v>1</v>
      </c>
      <c r="AP134" s="40"/>
      <c r="AQ134" s="37">
        <v>0</v>
      </c>
      <c r="AR134" s="49">
        <v>0</v>
      </c>
      <c r="AS134" s="23"/>
      <c r="AT134" s="24" t="str">
        <f>IF(AS134="","",VLOOKUP(AS134,ProgramIterations!$D:$E,2,FALSE))</f>
        <v/>
      </c>
      <c r="AU134" s="23"/>
      <c r="AV134" s="24" t="str">
        <f>IF(AU134="","",VLOOKUP(AU134,ProgramIterations!$D:$E,2,FALSE))</f>
        <v/>
      </c>
      <c r="AW134" s="23"/>
      <c r="AX134" s="24" t="str">
        <f>IF(AW134="","",VLOOKUP(AW134,ProgramIterations!$D:$E,2,FALSE))</f>
        <v/>
      </c>
      <c r="AY134" s="23"/>
      <c r="AZ134" s="24" t="str">
        <f>IF(AY134="","",VLOOKUP(AY134,ProgramIterations!$D:$E,2,FALSE))</f>
        <v/>
      </c>
      <c r="BA134" s="23"/>
      <c r="BB134" s="24" t="str">
        <f>IF(BA134="","",VLOOKUP(BA134,ProgramIterations!$D:$E,2,FALSE))</f>
        <v/>
      </c>
      <c r="BC134" s="23"/>
      <c r="BD134" s="24" t="str">
        <f>IF(BC134="","",VLOOKUP(BC134,ProgramIterations!$D:$E,2,FALSE))</f>
        <v/>
      </c>
      <c r="BE134" s="23">
        <v>2014</v>
      </c>
      <c r="BF134" s="24">
        <f>IF(BE134="","",VLOOKUP(BE134,ProgramIterations!$D:$E,2,FALSE))</f>
        <v>4</v>
      </c>
      <c r="BG134" s="23"/>
      <c r="BH134" s="24" t="str">
        <f>IF(BG134="","",VLOOKUP(BG134,ProgramIterations!$D:$E,2,FALSE))</f>
        <v/>
      </c>
      <c r="BI134" s="23">
        <v>2014</v>
      </c>
      <c r="BJ134" s="24">
        <f>IF(BI134="","",VLOOKUP(BI134,ProgramIterations!$D:$E,2,FALSE))</f>
        <v>4</v>
      </c>
      <c r="BK134" s="23"/>
      <c r="BL134" s="24" t="str">
        <f>IF(BK134="","",VLOOKUP(BK134,ProgramIterations!$D:$E,2,FALSE))</f>
        <v/>
      </c>
      <c r="BM134" s="23">
        <v>2014</v>
      </c>
      <c r="BN134" s="24">
        <f>IF(BM134="","",VLOOKUP(BM134,ProgramIterations!$D:$E,2,FALSE))</f>
        <v>4</v>
      </c>
      <c r="BO134" s="23"/>
      <c r="BP134" s="24" t="str">
        <f>IF(BO134="","",VLOOKUP(BO134,ProgramIterations!$D:$E,2,FALSE))</f>
        <v/>
      </c>
      <c r="BQ134" s="23"/>
      <c r="BR134" s="24" t="str">
        <f>IF(BQ134="","",VLOOKUP(BQ134,ProgramIterations!$D:$E,2,FALSE))</f>
        <v/>
      </c>
      <c r="BS134" s="23"/>
      <c r="BT134" s="24" t="str">
        <f>IF(BS134="","",VLOOKUP(BS134,ProgramIterations!$D:$E,2,FALSE))</f>
        <v/>
      </c>
      <c r="BU134" s="23">
        <v>2014</v>
      </c>
      <c r="BV134" s="24">
        <f>IF(BU134="","",VLOOKUP(BU134,ProgramIterations!$D:$E,2,FALSE))</f>
        <v>4</v>
      </c>
      <c r="BW134" s="23"/>
      <c r="BX134" s="24" t="str">
        <f>IF(BW134="","",VLOOKUP(BW134,ProgramIterations!$D:$E,2,FALSE))</f>
        <v/>
      </c>
      <c r="BY134" s="23"/>
      <c r="BZ134" s="24" t="str">
        <f>IF(BY134="","",VLOOKUP(BY134,ProgramIterations!$D:$E,2,FALSE))</f>
        <v/>
      </c>
      <c r="CA134" s="23"/>
      <c r="CB134" s="24" t="str">
        <f>IF(CA134="","",VLOOKUP(CA134,ProgramIterations!$D:$E,2,FALSE))</f>
        <v/>
      </c>
      <c r="CC134" s="23">
        <v>2014</v>
      </c>
      <c r="CD134" s="24">
        <f>IF(CC134="","",VLOOKUP(CC134,ProgramIterations!$D:$E,2,FALSE))</f>
        <v>4</v>
      </c>
      <c r="CE134" s="23"/>
      <c r="CF134" s="24" t="str">
        <f>IF(CE134="","",VLOOKUP(CE134,ProgramIterations!$D:$E,2,FALSE))</f>
        <v/>
      </c>
      <c r="CG134" s="23">
        <v>2014</v>
      </c>
      <c r="CH134" s="24">
        <f>IF(CG134="","",VLOOKUP(CG134,ProgramIterations!$D:$E,2,FALSE))</f>
        <v>4</v>
      </c>
      <c r="CI134" s="23"/>
      <c r="CJ134" s="24" t="str">
        <f>IF(CI134="","",VLOOKUP(CI134,ProgramIterations!$D:$E,2,FALSE))</f>
        <v/>
      </c>
      <c r="CK134" s="23"/>
      <c r="CL134" s="24" t="str">
        <f>IF(CK134="","",VLOOKUP(CK134,ProgramIterations!$D:$E,2,FALSE))</f>
        <v/>
      </c>
      <c r="CM134" s="23"/>
      <c r="CN134" s="24" t="str">
        <f>IF(CM134="","",VLOOKUP(CM134,ProgramIterations!$D:$E,2,FALSE))</f>
        <v/>
      </c>
      <c r="CO134" s="23">
        <v>2014</v>
      </c>
      <c r="CP134" s="24">
        <f>IF(CO134="","",VLOOKUP(CO134,ProgramIterations!$D:$E,2,FALSE))</f>
        <v>4</v>
      </c>
      <c r="CQ134" s="23"/>
      <c r="CR134" s="24" t="str">
        <f>IF(CQ134="","",VLOOKUP(CQ134,ProgramIterations!$D:$E,2,FALSE))</f>
        <v/>
      </c>
      <c r="CS134" s="23">
        <v>2014</v>
      </c>
      <c r="CT134" s="24">
        <f>IF(CS134="","",VLOOKUP(CS134,ProgramIterations!$D:$E,2,FALSE))</f>
        <v>4</v>
      </c>
      <c r="CU134" s="23"/>
      <c r="CV134" s="24" t="str">
        <f>IF(CU134="","",VLOOKUP(CU134,ProgramIterations!$D:$E,2,FALSE))</f>
        <v/>
      </c>
      <c r="CW134" s="23"/>
      <c r="CX134" s="24" t="str">
        <f>IF(CW134="","",VLOOKUP(CW134,ProgramIterations!$D:$E,2,FALSE))</f>
        <v/>
      </c>
      <c r="CY134" s="23"/>
      <c r="CZ134" s="24" t="str">
        <f>IF(CY134="","",VLOOKUP(CY134,ProgramIterations!$D:$E,2,FALSE))</f>
        <v/>
      </c>
      <c r="DA134" s="23"/>
      <c r="DB134" s="24" t="str">
        <f>IF(DA134="","",VLOOKUP(DA134,ProgramIterations!$D:$E,2,FALSE))</f>
        <v/>
      </c>
      <c r="DC134" s="23"/>
      <c r="DD134" s="25" t="str">
        <f>IF(DC134="","",VLOOKUP(DC134,ProgramIterations!$D:$E,2,FALSE))</f>
        <v/>
      </c>
      <c r="DE134" s="64" t="str">
        <f>CONCATENATE("ALTER TABLE dbo.",LEFT(C134,FIND(".",C134)-1)," ADD ",RIGHT(C134,LEN(C134)-FIND(".",C134))," ",VLOOKUP(M134,DataTypes!$A$2:$F$12,6),IF(VLOOKUP(M134,DataTypes!$A$2:$F$12,3)=1,CONCATENATE("(",N134,",",O134,")"),"")," NULL")</f>
        <v>ALTER TABLE dbo.MetricStructureType ADD CountOfSockeye int NULL</v>
      </c>
      <c r="DF134" s="56" t="e">
        <f>IF(A134 = "","",#REF! &amp; " SELECT MetricCalcTypeID = "&amp;A134&amp;", EngineID = "&amp;B134&amp;", Name='"&amp;C134&amp;"', DisplayGroupID = "&amp;D134&amp;", DisplayName='"&amp;E134&amp;"', DisplayNameShort = '"&amp;F134&amp;"', PropertyName = '"&amp;G134&amp;"', MethodID = "&amp;IF(H134="","NULL",H134)&amp; ", CalcGroupId = "&amp;IF(I134="","NULL",I134)&amp;", CalcGroupListItemID = " &amp;IF(K134="","NULL",K134)&amp;", Description = "&amp;IF(L134&lt;&gt;"NULL","'"&amp;SUBSTITUTE(L134,"'","''")&amp;"'","NULL")&amp;", DataTypeID = "&amp;M134&amp;",Precision = "&amp;N134&amp;", Scale = "&amp;O134&amp;", Length="&amp;P134&amp;", UOMID = "&amp;Q134&amp;", GlossaryTermID = "&amp;V134&amp;", DisplayOrderID = "&amp;W134&amp;", DomainValueListID = "&amp;AB134&amp;", WidthPixels = "&amp;AC134&amp;", IsDisplayable = "&amp;AD134&amp;", ShowGraphForWatershed= "&amp;AE134&amp;",ShowGraphForProgram="&amp;AF134&amp;",ShowGraphForVisit="&amp;AG134&amp;",IsPrivateInformation="&amp;AM134&amp;", IsCalculated="&amp;AN134&amp;",IsInternal="&amp;AO134&amp;", ExpectedValueMin = "&amp;IF(R134&lt;&gt;"",R134,"NULL")&amp;",  ExpectedValueMax = "&amp;IF(S134&lt;&gt;"",S134,"NULL")&amp;",  AcceptedValueMin = "&amp;IF(T134&lt;&gt;"",T134,"NULL")&amp;",   AcceptedValueMax  = "&amp;IF(U134&lt;&gt;"",U134,"NULL")&amp;", GraphAllowX="&amp;AH134&amp;", GraphAllowY="&amp;AI134&amp;", GraphAllowZ="&amp;AJ134&amp;", MapAllowSize="&amp;AK134&amp;", MapAllowColor = "&amp;AL134&amp;", RbtXpath = "&amp;IF(AP134&lt;&gt;"", "'"&amp;AP134&amp;"'", "NULL")&amp;", RbtIsRequired = "&amp;IF(AP134&lt;&gt;"", AQ134, "NULL")&amp;", MRMetric = "&amp;AR134&amp;
", Protocol1_ID = "&amp;IF(AS134="","NULL",#REF!)&amp;", Protocol1_IterationIDStart = "&amp;IF(AS134="","NULL",AT134)&amp;", Protocol1_IterationIDEnd = "&amp;IF(AU134="","NULL",AV134)&amp;
", Protocol2_ID = "&amp;IF(AW134="","NULL",#REF!)&amp;", Protocol2_IterationIDStart = "&amp;IF(AW134="","NULL",AX134)&amp;", Protocol2_IterationIDEnd = "&amp;IF(AY134="","NULL",AZ134)&amp;
", Protocol3_ID = "&amp;IF(BA134="","NULL",#REF!)&amp;", Protocol3_IterationIDStart = "&amp;IF(BA134="","NULL",BB134)&amp;", Protocol3_IterationIDEnd = "&amp;IF(BC134="","NULL",BD134)&amp;
", Protocol4_ID = "&amp;IF(BE134="","NULL",#REF!)&amp;", Protocol4_IterationIDStart = "&amp;IF(BE134="","NULL",BF134)&amp;", Protocol4_IterationIDEnd = "&amp;IF(BG134="","NULL",BH134)&amp;
", Protocol5_ID = "&amp;IF(BI134="","NULL",#REF!)&amp;", Protocol5_IterationIDStart = "&amp;IF(BI134="","NULL",BJ134)&amp;", Protocol5_IterationIDEnd = "&amp;IF(BK134="","NULL",BL134)&amp;
", Protocol6_ID = "&amp;IF(BM134="","NULL",#REF!)&amp;", Protocol6_IterationIDStart = "&amp;IF(BM134="","NULL",BN134)&amp;", Protocol6_IterationIDEnd = "&amp;IF(BO134="","NULL",BP134)&amp;
", Protocol7_ID = "&amp;IF(BQ134="","NULL",#REF!)&amp;", Protocol7_IterationIDStart = "&amp;IF(BQ134="","NULL",BR134)&amp;", Protocol7_IterationIDEnd = "&amp;IF(BS134="","NULL",BT134)&amp;
", Protocol8_ID = "&amp;IF(BU134="","NULL",#REF!)&amp;", Protocol8_IterationIDStart = "&amp;IF(BU134="","NULL",BV134)&amp;", Protocol8_IterationIDEnd = "&amp;IF(BW134="","NULL",BX134)&amp;
", Protocol9_ID = "&amp;IF(BY134="","NULL",#REF!)&amp;", Protocol9_IterationIDStart = "&amp;IF(BY134="","NULL",BZ134)&amp;", Protocol9_IterationIDEnd = "&amp;IF(CA134="","NULL",CB134)&amp;
", Protocol10_ID = "&amp;IF(CC134="","NULL",#REF!)&amp;", Protocol10_IterationIDStart = "&amp;IF(CC134="","NULL",CD134)&amp;", Protocol10_IterationIDEnd = "&amp;IF(CE134="","NULL",CF134)&amp;
", Protocol11_ID = "&amp;IF(CG134="","NULL",#REF!)&amp;", Protocol11_IterationIDStart = "&amp;IF(CG134="","NULL",CH134)&amp;", Protocol11_IterationIDEnd = "&amp;IF(CI134="","NULL",CJ134)&amp;
", Protocol12_ID = "&amp;IF(CK134="","NULL",#REF!)&amp;", Protocol12_IterationIDStart = "&amp;IF(CK134="","NULL",CL134)&amp;", Protocol12_IterationIDEnd = "&amp;IF(CM134="","NULL",CN134)&amp;
", Protocol13_ID = "&amp;IF(CO134="","NULL",#REF!)&amp;", Protocol13_IterationIDStart = "&amp;IF(CO134="","NULL",CP134)&amp;", Protocol13_IterationIDEnd = "&amp;IF(CQ134="","NULL",CR134)&amp;
", Protocol14_ID = "&amp;IF(CS134="","NULL",#REF!)&amp;", Protocol14_IterationIDStart = "&amp;IF(CS134="","NULL",CT134)&amp;", Protocol14_IterationIDEnd = "&amp;IF(CU134="","NULL",CV134)&amp;
", Protocol15_ID = "&amp;IF(CW134="","NULL",#REF!)&amp;", Protocol15_IterationIDStart = "&amp;IF(CW134="","NULL",CX134)&amp;", Protocol15_IterationIDEnd = "&amp;IF(CY134="","NULL",CZ134)&amp;
", Protocol16_ID = "&amp;IF(DA134="","NULL",#REF!)&amp;", Protocol16_IterationIDStart = "&amp;IF(DA134="","NULL",DB134)&amp;", Protocol16_IterationIDEnd = "&amp;IF(DC134="","NULL",DD134))</f>
        <v>#REF!</v>
      </c>
    </row>
    <row r="135" spans="1:110" x14ac:dyDescent="0.4">
      <c r="A135" s="18">
        <v>74</v>
      </c>
      <c r="B135" s="18">
        <v>1</v>
      </c>
      <c r="C135" s="34" t="s">
        <v>262</v>
      </c>
      <c r="D135" s="18">
        <v>1</v>
      </c>
      <c r="E135" s="74" t="s">
        <v>850</v>
      </c>
      <c r="F135" s="74" t="s">
        <v>933</v>
      </c>
      <c r="G135" s="9" t="s">
        <v>284</v>
      </c>
      <c r="I135" s="44"/>
      <c r="J135" s="47" t="str">
        <f>IF(I135="","",VLOOKUP(I135,MetricCalcGroups!A:D,3, FALSE))</f>
        <v/>
      </c>
      <c r="L135" s="9" t="s">
        <v>78</v>
      </c>
      <c r="M135" s="18">
        <v>3</v>
      </c>
      <c r="N135" s="18">
        <v>12</v>
      </c>
      <c r="O135" s="18">
        <v>2</v>
      </c>
      <c r="P135" s="18" t="s">
        <v>78</v>
      </c>
      <c r="Q135" s="18">
        <v>19</v>
      </c>
      <c r="R135" s="75">
        <v>5</v>
      </c>
      <c r="S135" s="75">
        <v>30</v>
      </c>
      <c r="T135" s="75">
        <v>2</v>
      </c>
      <c r="U135" s="75">
        <v>50</v>
      </c>
      <c r="V135" s="78">
        <v>84</v>
      </c>
      <c r="W135" s="18">
        <v>800</v>
      </c>
      <c r="X135" s="15">
        <v>2011</v>
      </c>
      <c r="Y135" s="16">
        <f>IF(X135&lt;&gt;"",VLOOKUP(X135,ProgramIterations!D:E,2,FALSE),"NULL")</f>
        <v>1</v>
      </c>
      <c r="Z135" s="15"/>
      <c r="AA135" s="16" t="str">
        <f>IF(Z135&lt;&gt;"",VLOOKUP(Z135,ProgramIterations!D:E,2,FALSE),"NULL")</f>
        <v>NULL</v>
      </c>
      <c r="AB135" s="9" t="s">
        <v>78</v>
      </c>
      <c r="AC135" s="9">
        <v>75</v>
      </c>
      <c r="AD135" s="36">
        <v>1</v>
      </c>
      <c r="AE135" s="9">
        <v>1</v>
      </c>
      <c r="AF135" s="9">
        <v>1</v>
      </c>
      <c r="AG135" s="49">
        <v>0</v>
      </c>
      <c r="AH135" s="52">
        <v>0</v>
      </c>
      <c r="AI135" s="17">
        <f t="shared" si="10"/>
        <v>1</v>
      </c>
      <c r="AJ135" s="18">
        <v>0</v>
      </c>
      <c r="AK135" s="17">
        <f t="shared" si="8"/>
        <v>1</v>
      </c>
      <c r="AL135" s="17">
        <f t="shared" si="9"/>
        <v>1</v>
      </c>
      <c r="AM135" s="18">
        <v>0</v>
      </c>
      <c r="AN135" s="18">
        <v>0</v>
      </c>
      <c r="AO135" s="74">
        <v>0</v>
      </c>
      <c r="AP135" s="93" t="s">
        <v>1760</v>
      </c>
      <c r="AQ135" s="37">
        <v>0</v>
      </c>
      <c r="AR135" s="49">
        <v>0</v>
      </c>
      <c r="AS135" s="23">
        <v>2011</v>
      </c>
      <c r="AT135" s="24">
        <f>IF(AS135="","",VLOOKUP(AS135,ProgramIterations!$D:$E,2,FALSE))</f>
        <v>1</v>
      </c>
      <c r="AU135" s="23"/>
      <c r="AV135" s="24" t="str">
        <f>IF(AU135="","",VLOOKUP(AU135,ProgramIterations!$D:$E,2,FALSE))</f>
        <v/>
      </c>
      <c r="AW135" s="23">
        <v>2012</v>
      </c>
      <c r="AX135" s="24">
        <f>IF(AW135="","",VLOOKUP(AW135,ProgramIterations!$D:$E,2,FALSE))</f>
        <v>2</v>
      </c>
      <c r="AY135" s="23"/>
      <c r="AZ135" s="24" t="str">
        <f>IF(AY135="","",VLOOKUP(AY135,ProgramIterations!$D:$E,2,FALSE))</f>
        <v/>
      </c>
      <c r="BA135" s="23">
        <v>2013</v>
      </c>
      <c r="BB135" s="24">
        <f>IF(BA135="","",VLOOKUP(BA135,ProgramIterations!$D:$E,2,FALSE))</f>
        <v>3</v>
      </c>
      <c r="BC135" s="23"/>
      <c r="BD135" s="24" t="str">
        <f>IF(BC135="","",VLOOKUP(BC135,ProgramIterations!$D:$E,2,FALSE))</f>
        <v/>
      </c>
      <c r="BE135" s="23">
        <v>2014</v>
      </c>
      <c r="BF135" s="24">
        <f>IF(BE135="","",VLOOKUP(BE135,ProgramIterations!$D:$E,2,FALSE))</f>
        <v>4</v>
      </c>
      <c r="BG135" s="23"/>
      <c r="BH135" s="24" t="str">
        <f>IF(BG135="","",VLOOKUP(BG135,ProgramIterations!$D:$E,2,FALSE))</f>
        <v/>
      </c>
      <c r="BI135" s="23">
        <v>2014</v>
      </c>
      <c r="BJ135" s="24">
        <f>IF(BI135="","",VLOOKUP(BI135,ProgramIterations!$D:$E,2,FALSE))</f>
        <v>4</v>
      </c>
      <c r="BK135" s="23"/>
      <c r="BL135" s="24" t="str">
        <f>IF(BK135="","",VLOOKUP(BK135,ProgramIterations!$D:$E,2,FALSE))</f>
        <v/>
      </c>
      <c r="BM135" s="23"/>
      <c r="BN135" s="24" t="str">
        <f>IF(BM135="","",VLOOKUP(BM135,ProgramIterations!$D:$E,2,FALSE))</f>
        <v/>
      </c>
      <c r="BO135" s="23"/>
      <c r="BP135" s="24" t="str">
        <f>IF(BO135="","",VLOOKUP(BO135,ProgramIterations!$D:$E,2,FALSE))</f>
        <v/>
      </c>
      <c r="BQ135" s="23"/>
      <c r="BR135" s="24" t="str">
        <f>IF(BQ135="","",VLOOKUP(BQ135,ProgramIterations!$D:$E,2,FALSE))</f>
        <v/>
      </c>
      <c r="BS135" s="23"/>
      <c r="BT135" s="24" t="str">
        <f>IF(BS135="","",VLOOKUP(BS135,ProgramIterations!$D:$E,2,FALSE))</f>
        <v/>
      </c>
      <c r="BU135" s="23"/>
      <c r="BV135" s="24" t="str">
        <f>IF(BU135="","",VLOOKUP(BU135,ProgramIterations!$D:$E,2,FALSE))</f>
        <v/>
      </c>
      <c r="BW135" s="23"/>
      <c r="BX135" s="24" t="str">
        <f>IF(BW135="","",VLOOKUP(BW135,ProgramIterations!$D:$E,2,FALSE))</f>
        <v/>
      </c>
      <c r="BY135" s="23">
        <v>2014</v>
      </c>
      <c r="BZ135" s="24">
        <f>IF(BY135="","",VLOOKUP(BY135,ProgramIterations!$D:$E,2,FALSE))</f>
        <v>4</v>
      </c>
      <c r="CA135" s="23"/>
      <c r="CB135" s="24" t="str">
        <f>IF(CA135="","",VLOOKUP(CA135,ProgramIterations!$D:$E,2,FALSE))</f>
        <v/>
      </c>
      <c r="CC135" s="23">
        <v>2014</v>
      </c>
      <c r="CD135" s="24">
        <f>IF(CC135="","",VLOOKUP(CC135,ProgramIterations!$D:$E,2,FALSE))</f>
        <v>4</v>
      </c>
      <c r="CE135" s="23"/>
      <c r="CF135" s="24" t="str">
        <f>IF(CE135="","",VLOOKUP(CE135,ProgramIterations!$D:$E,2,FALSE))</f>
        <v/>
      </c>
      <c r="CG135" s="23">
        <v>2014</v>
      </c>
      <c r="CH135" s="24">
        <f>IF(CG135="","",VLOOKUP(CG135,ProgramIterations!$D:$E,2,FALSE))</f>
        <v>4</v>
      </c>
      <c r="CI135" s="23"/>
      <c r="CJ135" s="24" t="str">
        <f>IF(CI135="","",VLOOKUP(CI135,ProgramIterations!$D:$E,2,FALSE))</f>
        <v/>
      </c>
      <c r="CK135" s="23"/>
      <c r="CL135" s="24" t="str">
        <f>IF(CK135="","",VLOOKUP(CK135,ProgramIterations!$D:$E,2,FALSE))</f>
        <v/>
      </c>
      <c r="CM135" s="23"/>
      <c r="CN135" s="24" t="str">
        <f>IF(CM135="","",VLOOKUP(CM135,ProgramIterations!$D:$E,2,FALSE))</f>
        <v/>
      </c>
      <c r="CO135" s="23"/>
      <c r="CP135" s="24" t="str">
        <f>IF(CO135="","",VLOOKUP(CO135,ProgramIterations!$D:$E,2,FALSE))</f>
        <v/>
      </c>
      <c r="CQ135" s="23"/>
      <c r="CR135" s="24" t="str">
        <f>IF(CQ135="","",VLOOKUP(CQ135,ProgramIterations!$D:$E,2,FALSE))</f>
        <v/>
      </c>
      <c r="CS135" s="23"/>
      <c r="CT135" s="24" t="str">
        <f>IF(CS135="","",VLOOKUP(CS135,ProgramIterations!$D:$E,2,FALSE))</f>
        <v/>
      </c>
      <c r="CU135" s="23"/>
      <c r="CV135" s="24" t="str">
        <f>IF(CU135="","",VLOOKUP(CU135,ProgramIterations!$D:$E,2,FALSE))</f>
        <v/>
      </c>
      <c r="CW135" s="23"/>
      <c r="CX135" s="24" t="str">
        <f>IF(CW135="","",VLOOKUP(CW135,ProgramIterations!$D:$E,2,FALSE))</f>
        <v/>
      </c>
      <c r="CY135" s="23"/>
      <c r="CZ135" s="24" t="str">
        <f>IF(CY135="","",VLOOKUP(CY135,ProgramIterations!$D:$E,2,FALSE))</f>
        <v/>
      </c>
      <c r="DA135" s="23"/>
      <c r="DB135" s="24" t="str">
        <f>IF(DA135="","",VLOOKUP(DA135,ProgramIterations!$D:$E,2,FALSE))</f>
        <v/>
      </c>
      <c r="DC135" s="23"/>
      <c r="DD135" s="25" t="str">
        <f>IF(DC135="","",VLOOKUP(DC135,ProgramIterations!$D:$E,2,FALSE))</f>
        <v/>
      </c>
      <c r="DE135" s="64" t="str">
        <f>CONCATENATE("ALTER TABLE dbo.",LEFT(C135,FIND(".",C135)-1)," ADD ",RIGHT(C135,LEN(C135)-FIND(".",C135))," ",VLOOKUP(M135,DataTypes!$A$2:$F$12,6),IF(VLOOKUP(M135,DataTypes!$A$2:$F$12,3)=1,CONCATENATE("(",N135,",",O135,")"),"")," NULL")</f>
        <v>ALTER TABLE dbo.ChampMetricVisitInformation ADD BankfullWidthToDepthRatioProfileFilteredMean decimal(12,2) NULL</v>
      </c>
      <c r="DF135" s="56" t="e">
        <f>IF(A135 = "","",#REF! &amp; " SELECT MetricCalcTypeID = "&amp;A135&amp;", EngineID = "&amp;B135&amp;", Name='"&amp;C135&amp;"', DisplayGroupID = "&amp;D135&amp;", DisplayName='"&amp;E135&amp;"', DisplayNameShort = '"&amp;F135&amp;"', PropertyName = '"&amp;G135&amp;"', MethodID = "&amp;IF(H135="","NULL",H135)&amp; ", CalcGroupId = "&amp;IF(I135="","NULL",I135)&amp;", CalcGroupListItemID = " &amp;IF(K135="","NULL",K135)&amp;", Description = "&amp;IF(L135&lt;&gt;"NULL","'"&amp;SUBSTITUTE(L135,"'","''")&amp;"'","NULL")&amp;", DataTypeID = "&amp;M135&amp;",Precision = "&amp;N135&amp;", Scale = "&amp;O135&amp;", Length="&amp;P135&amp;", UOMID = "&amp;Q135&amp;", GlossaryTermID = "&amp;V135&amp;", DisplayOrderID = "&amp;W135&amp;", DomainValueListID = "&amp;AB135&amp;", WidthPixels = "&amp;AC135&amp;", IsDisplayable = "&amp;AD135&amp;", ShowGraphForWatershed= "&amp;AE135&amp;",ShowGraphForProgram="&amp;AF135&amp;",ShowGraphForVisit="&amp;AG135&amp;",IsPrivateInformation="&amp;AM135&amp;", IsCalculated="&amp;AN135&amp;",IsInternal="&amp;AO135&amp;", ExpectedValueMin = "&amp;IF(R135&lt;&gt;"",R135,"NULL")&amp;",  ExpectedValueMax = "&amp;IF(S135&lt;&gt;"",S135,"NULL")&amp;",  AcceptedValueMin = "&amp;IF(T135&lt;&gt;"",T135,"NULL")&amp;",   AcceptedValueMax  = "&amp;IF(U135&lt;&gt;"",U135,"NULL")&amp;", GraphAllowX="&amp;AH135&amp;", GraphAllowY="&amp;AI135&amp;", GraphAllowZ="&amp;AJ135&amp;", MapAllowSize="&amp;AK135&amp;", MapAllowColor = "&amp;AL135&amp;", RbtXpath = "&amp;IF(AP135&lt;&gt;"", "'"&amp;AP135&amp;"'", "NULL")&amp;", RbtIsRequired = "&amp;IF(AP135&lt;&gt;"", AQ135, "NULL")&amp;", MRMetric = "&amp;AR135&amp;
", Protocol1_ID = "&amp;IF(AS135="","NULL",#REF!)&amp;", Protocol1_IterationIDStart = "&amp;IF(AS135="","NULL",AT135)&amp;", Protocol1_IterationIDEnd = "&amp;IF(AU135="","NULL",AV135)&amp;
", Protocol2_ID = "&amp;IF(AW135="","NULL",#REF!)&amp;", Protocol2_IterationIDStart = "&amp;IF(AW135="","NULL",AX135)&amp;", Protocol2_IterationIDEnd = "&amp;IF(AY135="","NULL",AZ135)&amp;
", Protocol3_ID = "&amp;IF(BA135="","NULL",#REF!)&amp;", Protocol3_IterationIDStart = "&amp;IF(BA135="","NULL",BB135)&amp;", Protocol3_IterationIDEnd = "&amp;IF(BC135="","NULL",BD135)&amp;
", Protocol4_ID = "&amp;IF(BE135="","NULL",#REF!)&amp;", Protocol4_IterationIDStart = "&amp;IF(BE135="","NULL",BF135)&amp;", Protocol4_IterationIDEnd = "&amp;IF(BG135="","NULL",BH135)&amp;
", Protocol5_ID = "&amp;IF(BI135="","NULL",#REF!)&amp;", Protocol5_IterationIDStart = "&amp;IF(BI135="","NULL",BJ135)&amp;", Protocol5_IterationIDEnd = "&amp;IF(BK135="","NULL",BL135)&amp;
", Protocol6_ID = "&amp;IF(BM135="","NULL",#REF!)&amp;", Protocol6_IterationIDStart = "&amp;IF(BM135="","NULL",BN135)&amp;", Protocol6_IterationIDEnd = "&amp;IF(BO135="","NULL",BP135)&amp;
", Protocol7_ID = "&amp;IF(BQ135="","NULL",#REF!)&amp;", Protocol7_IterationIDStart = "&amp;IF(BQ135="","NULL",BR135)&amp;", Protocol7_IterationIDEnd = "&amp;IF(BS135="","NULL",BT135)&amp;
", Protocol8_ID = "&amp;IF(BU135="","NULL",#REF!)&amp;", Protocol8_IterationIDStart = "&amp;IF(BU135="","NULL",BV135)&amp;", Protocol8_IterationIDEnd = "&amp;IF(BW135="","NULL",BX135)&amp;
", Protocol9_ID = "&amp;IF(BY135="","NULL",#REF!)&amp;", Protocol9_IterationIDStart = "&amp;IF(BY135="","NULL",BZ135)&amp;", Protocol9_IterationIDEnd = "&amp;IF(CA135="","NULL",CB135)&amp;
", Protocol10_ID = "&amp;IF(CC135="","NULL",#REF!)&amp;", Protocol10_IterationIDStart = "&amp;IF(CC135="","NULL",CD135)&amp;", Protocol10_IterationIDEnd = "&amp;IF(CE135="","NULL",CF135)&amp;
", Protocol11_ID = "&amp;IF(CG135="","NULL",#REF!)&amp;", Protocol11_IterationIDStart = "&amp;IF(CG135="","NULL",CH135)&amp;", Protocol11_IterationIDEnd = "&amp;IF(CI135="","NULL",CJ135)&amp;
", Protocol12_ID = "&amp;IF(CK135="","NULL",#REF!)&amp;", Protocol12_IterationIDStart = "&amp;IF(CK135="","NULL",CL135)&amp;", Protocol12_IterationIDEnd = "&amp;IF(CM135="","NULL",CN135)&amp;
", Protocol13_ID = "&amp;IF(CO135="","NULL",#REF!)&amp;", Protocol13_IterationIDStart = "&amp;IF(CO135="","NULL",CP135)&amp;", Protocol13_IterationIDEnd = "&amp;IF(CQ135="","NULL",CR135)&amp;
", Protocol14_ID = "&amp;IF(CS135="","NULL",#REF!)&amp;", Protocol14_IterationIDStart = "&amp;IF(CS135="","NULL",CT135)&amp;", Protocol14_IterationIDEnd = "&amp;IF(CU135="","NULL",CV135)&amp;
", Protocol15_ID = "&amp;IF(CW135="","NULL",#REF!)&amp;", Protocol15_IterationIDStart = "&amp;IF(CW135="","NULL",CX135)&amp;", Protocol15_IterationIDEnd = "&amp;IF(CY135="","NULL",CZ135)&amp;
", Protocol16_ID = "&amp;IF(DA135="","NULL",#REF!)&amp;", Protocol16_IterationIDStart = "&amp;IF(DA135="","NULL",DB135)&amp;", Protocol16_IterationIDEnd = "&amp;IF(DC135="","NULL",DD135))</f>
        <v>#REF!</v>
      </c>
    </row>
    <row r="136" spans="1:110" x14ac:dyDescent="0.4">
      <c r="A136" s="53">
        <v>572</v>
      </c>
      <c r="B136" s="53">
        <v>3</v>
      </c>
      <c r="C136" s="57" t="str">
        <f>"ChampMetricChannelUnitTier1Summary." &amp; G136</f>
        <v>ChampMetricChannelUnitTier1Summary.DensityOfBrooktrout</v>
      </c>
      <c r="D136" s="18">
        <v>3</v>
      </c>
      <c r="E136" s="74" t="s">
        <v>1324</v>
      </c>
      <c r="F136" s="74" t="s">
        <v>1313</v>
      </c>
      <c r="G136" s="49" t="s">
        <v>1313</v>
      </c>
      <c r="I136" s="44">
        <v>2</v>
      </c>
      <c r="J136" s="47" t="str">
        <f>IF(I136="","",VLOOKUP(I136,MetricCalcGroups!A:D,3, FALSE))</f>
        <v>Fish Density</v>
      </c>
      <c r="K136" s="37">
        <v>257</v>
      </c>
      <c r="L136" s="9" t="s">
        <v>78</v>
      </c>
      <c r="M136" s="18">
        <v>1</v>
      </c>
      <c r="N136" s="18">
        <v>15</v>
      </c>
      <c r="O136" s="18">
        <v>5</v>
      </c>
      <c r="P136" s="18" t="s">
        <v>78</v>
      </c>
      <c r="Q136" s="18">
        <v>37</v>
      </c>
      <c r="R136" s="75">
        <v>0</v>
      </c>
      <c r="S136" s="75" t="s">
        <v>78</v>
      </c>
      <c r="T136" s="75">
        <v>0</v>
      </c>
      <c r="U136" s="75" t="s">
        <v>78</v>
      </c>
      <c r="V136" s="78" t="s">
        <v>78</v>
      </c>
      <c r="W136" s="75">
        <v>3010</v>
      </c>
      <c r="X136" s="15">
        <v>2014</v>
      </c>
      <c r="Y136" s="16">
        <f>IF(X136&lt;&gt;"",VLOOKUP(X136,ProgramIterations!D:E,2,FALSE),"NULL")</f>
        <v>4</v>
      </c>
      <c r="Z136" s="15"/>
      <c r="AA136" s="16" t="str">
        <f>IF(Z136&lt;&gt;"",VLOOKUP(Z136,ProgramIterations!D:E,2,FALSE),"NULL")</f>
        <v>NULL</v>
      </c>
      <c r="AB136" s="9" t="s">
        <v>78</v>
      </c>
      <c r="AC136" s="9">
        <v>50</v>
      </c>
      <c r="AD136" s="36">
        <v>1</v>
      </c>
      <c r="AE136" s="9">
        <v>1</v>
      </c>
      <c r="AF136" s="9">
        <v>1</v>
      </c>
      <c r="AG136" s="49">
        <v>1</v>
      </c>
      <c r="AH136" s="17">
        <v>0</v>
      </c>
      <c r="AI136" s="17">
        <f t="shared" si="10"/>
        <v>1</v>
      </c>
      <c r="AJ136" s="18">
        <v>0</v>
      </c>
      <c r="AK136" s="17">
        <f t="shared" ref="AK136:AK199" si="11">AI136</f>
        <v>1</v>
      </c>
      <c r="AL136" s="17">
        <f t="shared" ref="AL136:AL199" si="12">AI136</f>
        <v>1</v>
      </c>
      <c r="AM136" s="18">
        <v>0</v>
      </c>
      <c r="AN136" s="18">
        <v>0</v>
      </c>
      <c r="AO136" s="37">
        <v>1</v>
      </c>
      <c r="AP136" s="40"/>
      <c r="AQ136" s="37">
        <v>0</v>
      </c>
      <c r="AR136" s="49">
        <v>0</v>
      </c>
      <c r="AS136" s="23"/>
      <c r="AT136" s="24" t="str">
        <f>IF(AS136="","",VLOOKUP(AS136,ProgramIterations!$D:$E,2,FALSE))</f>
        <v/>
      </c>
      <c r="AU136" s="23"/>
      <c r="AV136" s="24" t="str">
        <f>IF(AU136="","",VLOOKUP(AU136,ProgramIterations!$D:$E,2,FALSE))</f>
        <v/>
      </c>
      <c r="AW136" s="23"/>
      <c r="AX136" s="24" t="str">
        <f>IF(AW136="","",VLOOKUP(AW136,ProgramIterations!$D:$E,2,FALSE))</f>
        <v/>
      </c>
      <c r="AY136" s="23"/>
      <c r="AZ136" s="24" t="str">
        <f>IF(AY136="","",VLOOKUP(AY136,ProgramIterations!$D:$E,2,FALSE))</f>
        <v/>
      </c>
      <c r="BA136" s="23"/>
      <c r="BB136" s="24" t="str">
        <f>IF(BA136="","",VLOOKUP(BA136,ProgramIterations!$D:$E,2,FALSE))</f>
        <v/>
      </c>
      <c r="BC136" s="23"/>
      <c r="BD136" s="24" t="str">
        <f>IF(BC136="","",VLOOKUP(BC136,ProgramIterations!$D:$E,2,FALSE))</f>
        <v/>
      </c>
      <c r="BE136" s="23"/>
      <c r="BF136" s="24" t="str">
        <f>IF(BE136="","",VLOOKUP(BE136,ProgramIterations!$D:$E,2,FALSE))</f>
        <v/>
      </c>
      <c r="BG136" s="23"/>
      <c r="BH136" s="24" t="str">
        <f>IF(BG136="","",VLOOKUP(BG136,ProgramIterations!$D:$E,2,FALSE))</f>
        <v/>
      </c>
      <c r="BI136" s="23"/>
      <c r="BJ136" s="24" t="str">
        <f>IF(BI136="","",VLOOKUP(BI136,ProgramIterations!$D:$E,2,FALSE))</f>
        <v/>
      </c>
      <c r="BK136" s="23"/>
      <c r="BL136" s="24" t="str">
        <f>IF(BK136="","",VLOOKUP(BK136,ProgramIterations!$D:$E,2,FALSE))</f>
        <v/>
      </c>
      <c r="BM136" s="23">
        <v>2014</v>
      </c>
      <c r="BN136" s="24">
        <f>IF(BM136="","",VLOOKUP(BM136,ProgramIterations!$D:$E,2,FALSE))</f>
        <v>4</v>
      </c>
      <c r="BO136" s="23"/>
      <c r="BP136" s="24" t="str">
        <f>IF(BO136="","",VLOOKUP(BO136,ProgramIterations!$D:$E,2,FALSE))</f>
        <v/>
      </c>
      <c r="BQ136" s="23"/>
      <c r="BR136" s="24" t="str">
        <f>IF(BQ136="","",VLOOKUP(BQ136,ProgramIterations!$D:$E,2,FALSE))</f>
        <v/>
      </c>
      <c r="BS136" s="23"/>
      <c r="BT136" s="24" t="str">
        <f>IF(BS136="","",VLOOKUP(BS136,ProgramIterations!$D:$E,2,FALSE))</f>
        <v/>
      </c>
      <c r="BU136" s="23">
        <v>2014</v>
      </c>
      <c r="BV136" s="24">
        <f>IF(BU136="","",VLOOKUP(BU136,ProgramIterations!$D:$E,2,FALSE))</f>
        <v>4</v>
      </c>
      <c r="BW136" s="23"/>
      <c r="BX136" s="24" t="str">
        <f>IF(BW136="","",VLOOKUP(BW136,ProgramIterations!$D:$E,2,FALSE))</f>
        <v/>
      </c>
      <c r="BY136" s="23"/>
      <c r="BZ136" s="24" t="str">
        <f>IF(BY136="","",VLOOKUP(BY136,ProgramIterations!$D:$E,2,FALSE))</f>
        <v/>
      </c>
      <c r="CA136" s="23"/>
      <c r="CB136" s="24" t="str">
        <f>IF(CA136="","",VLOOKUP(CA136,ProgramIterations!$D:$E,2,FALSE))</f>
        <v/>
      </c>
      <c r="CC136" s="23"/>
      <c r="CD136" s="24" t="str">
        <f>IF(CC136="","",VLOOKUP(CC136,ProgramIterations!$D:$E,2,FALSE))</f>
        <v/>
      </c>
      <c r="CE136" s="23"/>
      <c r="CF136" s="24" t="str">
        <f>IF(CE136="","",VLOOKUP(CE136,ProgramIterations!$D:$E,2,FALSE))</f>
        <v/>
      </c>
      <c r="CG136" s="23"/>
      <c r="CH136" s="24" t="str">
        <f>IF(CG136="","",VLOOKUP(CG136,ProgramIterations!$D:$E,2,FALSE))</f>
        <v/>
      </c>
      <c r="CI136" s="23"/>
      <c r="CJ136" s="24" t="str">
        <f>IF(CI136="","",VLOOKUP(CI136,ProgramIterations!$D:$E,2,FALSE))</f>
        <v/>
      </c>
      <c r="CK136" s="23"/>
      <c r="CL136" s="24" t="str">
        <f>IF(CK136="","",VLOOKUP(CK136,ProgramIterations!$D:$E,2,FALSE))</f>
        <v/>
      </c>
      <c r="CM136" s="23"/>
      <c r="CN136" s="24" t="str">
        <f>IF(CM136="","",VLOOKUP(CM136,ProgramIterations!$D:$E,2,FALSE))</f>
        <v/>
      </c>
      <c r="CO136" s="23">
        <v>2014</v>
      </c>
      <c r="CP136" s="24">
        <f>IF(CO136="","",VLOOKUP(CO136,ProgramIterations!$D:$E,2,FALSE))</f>
        <v>4</v>
      </c>
      <c r="CQ136" s="23"/>
      <c r="CR136" s="24" t="str">
        <f>IF(CQ136="","",VLOOKUP(CQ136,ProgramIterations!$D:$E,2,FALSE))</f>
        <v/>
      </c>
      <c r="CS136" s="23">
        <v>2014</v>
      </c>
      <c r="CT136" s="24">
        <f>IF(CS136="","",VLOOKUP(CS136,ProgramIterations!$D:$E,2,FALSE))</f>
        <v>4</v>
      </c>
      <c r="CU136" s="23"/>
      <c r="CV136" s="24" t="str">
        <f>IF(CU136="","",VLOOKUP(CU136,ProgramIterations!$D:$E,2,FALSE))</f>
        <v/>
      </c>
      <c r="CW136" s="23"/>
      <c r="CX136" s="24" t="str">
        <f>IF(CW136="","",VLOOKUP(CW136,ProgramIterations!$D:$E,2,FALSE))</f>
        <v/>
      </c>
      <c r="CY136" s="23"/>
      <c r="CZ136" s="24" t="str">
        <f>IF(CY136="","",VLOOKUP(CY136,ProgramIterations!$D:$E,2,FALSE))</f>
        <v/>
      </c>
      <c r="DA136" s="23"/>
      <c r="DB136" s="24" t="str">
        <f>IF(DA136="","",VLOOKUP(DA136,ProgramIterations!$D:$E,2,FALSE))</f>
        <v/>
      </c>
      <c r="DC136" s="23"/>
      <c r="DD136" s="25" t="str">
        <f>IF(DC136="","",VLOOKUP(DC136,ProgramIterations!$D:$E,2,FALSE))</f>
        <v/>
      </c>
      <c r="DE136" s="64" t="str">
        <f>CONCATENATE("ALTER TABLE dbo.",LEFT(C136,FIND(".",C136)-1)," ADD ",RIGHT(C136,LEN(C136)-FIND(".",C136))," ",VLOOKUP(M136,DataTypes!$A$2:$F$12,6),IF(VLOOKUP(M136,DataTypes!$A$2:$F$12,3)=1,CONCATENATE("(",N136,",",O136,")"),"")," NULL")</f>
        <v>ALTER TABLE dbo.ChampMetricChannelUnitTier1Summary ADD DensityOfBrooktrout decimal(15,5) NULL</v>
      </c>
      <c r="DF136" s="56" t="e">
        <f>IF(A136 = "","",#REF! &amp; " SELECT MetricCalcTypeID = "&amp;A136&amp;", EngineID = "&amp;B136&amp;", Name='"&amp;C136&amp;"', DisplayGroupID = "&amp;D136&amp;", DisplayName='"&amp;E136&amp;"', DisplayNameShort = '"&amp;F136&amp;"', PropertyName = '"&amp;G136&amp;"', MethodID = "&amp;IF(H136="","NULL",H136)&amp; ", CalcGroupId = "&amp;IF(I136="","NULL",I136)&amp;", CalcGroupListItemID = " &amp;IF(K136="","NULL",K136)&amp;", Description = "&amp;IF(L136&lt;&gt;"NULL","'"&amp;SUBSTITUTE(L136,"'","''")&amp;"'","NULL")&amp;", DataTypeID = "&amp;M136&amp;",Precision = "&amp;N136&amp;", Scale = "&amp;O136&amp;", Length="&amp;P136&amp;", UOMID = "&amp;Q136&amp;", GlossaryTermID = "&amp;V136&amp;", DisplayOrderID = "&amp;W136&amp;", DomainValueListID = "&amp;AB136&amp;", WidthPixels = "&amp;AC136&amp;", IsDisplayable = "&amp;AD136&amp;", ShowGraphForWatershed= "&amp;AE136&amp;",ShowGraphForProgram="&amp;AF136&amp;",ShowGraphForVisit="&amp;AG136&amp;",IsPrivateInformation="&amp;AM136&amp;", IsCalculated="&amp;AN136&amp;",IsInternal="&amp;AO136&amp;", ExpectedValueMin = "&amp;IF(R136&lt;&gt;"",R136,"NULL")&amp;",  ExpectedValueMax = "&amp;IF(S136&lt;&gt;"",S136,"NULL")&amp;",  AcceptedValueMin = "&amp;IF(T136&lt;&gt;"",T136,"NULL")&amp;",   AcceptedValueMax  = "&amp;IF(U136&lt;&gt;"",U136,"NULL")&amp;", GraphAllowX="&amp;AH136&amp;", GraphAllowY="&amp;AI136&amp;", GraphAllowZ="&amp;AJ136&amp;", MapAllowSize="&amp;AK136&amp;", MapAllowColor = "&amp;AL136&amp;", RbtXpath = "&amp;IF(AP136&lt;&gt;"", "'"&amp;AP136&amp;"'", "NULL")&amp;", RbtIsRequired = "&amp;IF(AP136&lt;&gt;"", AQ136, "NULL")&amp;", MRMetric = "&amp;AR136&amp;
", Protocol1_ID = "&amp;IF(AS136="","NULL",#REF!)&amp;", Protocol1_IterationIDStart = "&amp;IF(AS136="","NULL",AT136)&amp;", Protocol1_IterationIDEnd = "&amp;IF(AU136="","NULL",AV136)&amp;
", Protocol2_ID = "&amp;IF(AW136="","NULL",#REF!)&amp;", Protocol2_IterationIDStart = "&amp;IF(AW136="","NULL",AX136)&amp;", Protocol2_IterationIDEnd = "&amp;IF(AY136="","NULL",AZ136)&amp;
", Protocol3_ID = "&amp;IF(BA136="","NULL",#REF!)&amp;", Protocol3_IterationIDStart = "&amp;IF(BA136="","NULL",BB136)&amp;", Protocol3_IterationIDEnd = "&amp;IF(BC136="","NULL",BD136)&amp;
", Protocol4_ID = "&amp;IF(BE136="","NULL",#REF!)&amp;", Protocol4_IterationIDStart = "&amp;IF(BE136="","NULL",BF136)&amp;", Protocol4_IterationIDEnd = "&amp;IF(BG136="","NULL",BH136)&amp;
", Protocol5_ID = "&amp;IF(BI136="","NULL",#REF!)&amp;", Protocol5_IterationIDStart = "&amp;IF(BI136="","NULL",BJ136)&amp;", Protocol5_IterationIDEnd = "&amp;IF(BK136="","NULL",BL136)&amp;
", Protocol6_ID = "&amp;IF(BM136="","NULL",#REF!)&amp;", Protocol6_IterationIDStart = "&amp;IF(BM136="","NULL",BN136)&amp;", Protocol6_IterationIDEnd = "&amp;IF(BO136="","NULL",BP136)&amp;
", Protocol7_ID = "&amp;IF(BQ136="","NULL",#REF!)&amp;", Protocol7_IterationIDStart = "&amp;IF(BQ136="","NULL",BR136)&amp;", Protocol7_IterationIDEnd = "&amp;IF(BS136="","NULL",BT136)&amp;
", Protocol8_ID = "&amp;IF(BU136="","NULL",#REF!)&amp;", Protocol8_IterationIDStart = "&amp;IF(BU136="","NULL",BV136)&amp;", Protocol8_IterationIDEnd = "&amp;IF(BW136="","NULL",BX136)&amp;
", Protocol9_ID = "&amp;IF(BY136="","NULL",#REF!)&amp;", Protocol9_IterationIDStart = "&amp;IF(BY136="","NULL",BZ136)&amp;", Protocol9_IterationIDEnd = "&amp;IF(CA136="","NULL",CB136)&amp;
", Protocol10_ID = "&amp;IF(CC136="","NULL",#REF!)&amp;", Protocol10_IterationIDStart = "&amp;IF(CC136="","NULL",CD136)&amp;", Protocol10_IterationIDEnd = "&amp;IF(CE136="","NULL",CF136)&amp;
", Protocol11_ID = "&amp;IF(CG136="","NULL",#REF!)&amp;", Protocol11_IterationIDStart = "&amp;IF(CG136="","NULL",CH136)&amp;", Protocol11_IterationIDEnd = "&amp;IF(CI136="","NULL",CJ136)&amp;
", Protocol12_ID = "&amp;IF(CK136="","NULL",#REF!)&amp;", Protocol12_IterationIDStart = "&amp;IF(CK136="","NULL",CL136)&amp;", Protocol12_IterationIDEnd = "&amp;IF(CM136="","NULL",CN136)&amp;
", Protocol13_ID = "&amp;IF(CO136="","NULL",#REF!)&amp;", Protocol13_IterationIDStart = "&amp;IF(CO136="","NULL",CP136)&amp;", Protocol13_IterationIDEnd = "&amp;IF(CQ136="","NULL",CR136)&amp;
", Protocol14_ID = "&amp;IF(CS136="","NULL",#REF!)&amp;", Protocol14_IterationIDStart = "&amp;IF(CS136="","NULL",CT136)&amp;", Protocol14_IterationIDEnd = "&amp;IF(CU136="","NULL",CV136)&amp;
", Protocol15_ID = "&amp;IF(CW136="","NULL",#REF!)&amp;", Protocol15_IterationIDStart = "&amp;IF(CW136="","NULL",CX136)&amp;", Protocol15_IterationIDEnd = "&amp;IF(CY136="","NULL",CZ136)&amp;
", Protocol16_ID = "&amp;IF(DA136="","NULL",#REF!)&amp;", Protocol16_IterationIDStart = "&amp;IF(DA136="","NULL",DB136)&amp;", Protocol16_IterationIDEnd = "&amp;IF(DC136="","NULL",DD136))</f>
        <v>#REF!</v>
      </c>
    </row>
    <row r="137" spans="1:110" x14ac:dyDescent="0.4">
      <c r="A137" s="18">
        <v>594</v>
      </c>
      <c r="B137" s="18">
        <v>3</v>
      </c>
      <c r="C137" s="57" t="str">
        <f>"ChampMetricChannelUnitSummary." &amp; G137</f>
        <v>ChampMetricChannelUnitSummary.DensityOfBrooktrout</v>
      </c>
      <c r="D137" s="18">
        <v>2</v>
      </c>
      <c r="E137" s="40" t="s">
        <v>1324</v>
      </c>
      <c r="F137" s="74" t="s">
        <v>1313</v>
      </c>
      <c r="G137" s="49" t="s">
        <v>1313</v>
      </c>
      <c r="I137" s="44">
        <v>2</v>
      </c>
      <c r="J137" s="47" t="str">
        <f>IF(I137="","",VLOOKUP(I137,MetricCalcGroups!A:D,3, FALSE))</f>
        <v>Fish Density</v>
      </c>
      <c r="K137" s="37">
        <v>257</v>
      </c>
      <c r="L137" s="9" t="s">
        <v>78</v>
      </c>
      <c r="M137" s="18">
        <v>1</v>
      </c>
      <c r="N137" s="18">
        <v>15</v>
      </c>
      <c r="O137" s="18">
        <v>5</v>
      </c>
      <c r="P137" s="18" t="s">
        <v>78</v>
      </c>
      <c r="Q137" s="18">
        <v>37</v>
      </c>
      <c r="R137" s="75">
        <v>0</v>
      </c>
      <c r="S137" s="75" t="s">
        <v>78</v>
      </c>
      <c r="T137" s="75">
        <v>0</v>
      </c>
      <c r="U137" s="75" t="s">
        <v>78</v>
      </c>
      <c r="V137" s="78" t="s">
        <v>78</v>
      </c>
      <c r="W137" s="18">
        <v>3230</v>
      </c>
      <c r="X137" s="15">
        <v>2014</v>
      </c>
      <c r="Y137" s="16">
        <f>IF(X137&lt;&gt;"",VLOOKUP(X137,ProgramIterations!D:E,2,FALSE),"NULL")</f>
        <v>4</v>
      </c>
      <c r="Z137" s="15"/>
      <c r="AA137" s="16" t="str">
        <f>IF(Z137&lt;&gt;"",VLOOKUP(Z137,ProgramIterations!D:E,2,FALSE),"NULL")</f>
        <v>NULL</v>
      </c>
      <c r="AB137" s="9" t="s">
        <v>78</v>
      </c>
      <c r="AC137" s="9">
        <v>50</v>
      </c>
      <c r="AD137" s="36">
        <v>1</v>
      </c>
      <c r="AE137" s="9">
        <v>1</v>
      </c>
      <c r="AF137" s="9">
        <v>1</v>
      </c>
      <c r="AG137" s="49">
        <v>1</v>
      </c>
      <c r="AH137" s="17">
        <v>0</v>
      </c>
      <c r="AI137" s="17">
        <f t="shared" si="10"/>
        <v>1</v>
      </c>
      <c r="AJ137" s="18">
        <v>0</v>
      </c>
      <c r="AK137" s="17">
        <f t="shared" si="11"/>
        <v>1</v>
      </c>
      <c r="AL137" s="17">
        <f t="shared" si="12"/>
        <v>1</v>
      </c>
      <c r="AM137" s="18">
        <v>0</v>
      </c>
      <c r="AN137" s="18">
        <v>0</v>
      </c>
      <c r="AO137" s="49">
        <v>1</v>
      </c>
      <c r="AP137" s="74"/>
      <c r="AQ137" s="37">
        <v>0</v>
      </c>
      <c r="AR137" s="49">
        <v>0</v>
      </c>
      <c r="AS137" s="23"/>
      <c r="AT137" s="24" t="str">
        <f>IF(AS137="","",VLOOKUP(AS137,ProgramIterations!$D:$E,2,FALSE))</f>
        <v/>
      </c>
      <c r="AU137" s="23"/>
      <c r="AV137" s="24" t="str">
        <f>IF(AU137="","",VLOOKUP(AU137,ProgramIterations!$D:$E,2,FALSE))</f>
        <v/>
      </c>
      <c r="AW137" s="23"/>
      <c r="AX137" s="24" t="str">
        <f>IF(AW137="","",VLOOKUP(AW137,ProgramIterations!$D:$E,2,FALSE))</f>
        <v/>
      </c>
      <c r="AY137" s="23"/>
      <c r="AZ137" s="24" t="str">
        <f>IF(AY137="","",VLOOKUP(AY137,ProgramIterations!$D:$E,2,FALSE))</f>
        <v/>
      </c>
      <c r="BA137" s="23"/>
      <c r="BB137" s="24" t="str">
        <f>IF(BA137="","",VLOOKUP(BA137,ProgramIterations!$D:$E,2,FALSE))</f>
        <v/>
      </c>
      <c r="BC137" s="23"/>
      <c r="BD137" s="24" t="str">
        <f>IF(BC137="","",VLOOKUP(BC137,ProgramIterations!$D:$E,2,FALSE))</f>
        <v/>
      </c>
      <c r="BE137" s="23"/>
      <c r="BF137" s="24" t="str">
        <f>IF(BE137="","",VLOOKUP(BE137,ProgramIterations!$D:$E,2,FALSE))</f>
        <v/>
      </c>
      <c r="BG137" s="23"/>
      <c r="BH137" s="24" t="str">
        <f>IF(BG137="","",VLOOKUP(BG137,ProgramIterations!$D:$E,2,FALSE))</f>
        <v/>
      </c>
      <c r="BI137" s="23"/>
      <c r="BJ137" s="24" t="str">
        <f>IF(BI137="","",VLOOKUP(BI137,ProgramIterations!$D:$E,2,FALSE))</f>
        <v/>
      </c>
      <c r="BK137" s="23"/>
      <c r="BL137" s="24" t="str">
        <f>IF(BK137="","",VLOOKUP(BK137,ProgramIterations!$D:$E,2,FALSE))</f>
        <v/>
      </c>
      <c r="BM137" s="23">
        <v>2014</v>
      </c>
      <c r="BN137" s="24">
        <f>IF(BM137="","",VLOOKUP(BM137,ProgramIterations!$D:$E,2,FALSE))</f>
        <v>4</v>
      </c>
      <c r="BO137" s="23"/>
      <c r="BP137" s="24" t="str">
        <f>IF(BO137="","",VLOOKUP(BO137,ProgramIterations!$D:$E,2,FALSE))</f>
        <v/>
      </c>
      <c r="BQ137" s="23"/>
      <c r="BR137" s="24" t="str">
        <f>IF(BQ137="","",VLOOKUP(BQ137,ProgramIterations!$D:$E,2,FALSE))</f>
        <v/>
      </c>
      <c r="BS137" s="23"/>
      <c r="BT137" s="24" t="str">
        <f>IF(BS137="","",VLOOKUP(BS137,ProgramIterations!$D:$E,2,FALSE))</f>
        <v/>
      </c>
      <c r="BU137" s="23">
        <v>2014</v>
      </c>
      <c r="BV137" s="24">
        <f>IF(BU137="","",VLOOKUP(BU137,ProgramIterations!$D:$E,2,FALSE))</f>
        <v>4</v>
      </c>
      <c r="BW137" s="23"/>
      <c r="BX137" s="24" t="str">
        <f>IF(BW137="","",VLOOKUP(BW137,ProgramIterations!$D:$E,2,FALSE))</f>
        <v/>
      </c>
      <c r="BY137" s="23"/>
      <c r="BZ137" s="24" t="str">
        <f>IF(BY137="","",VLOOKUP(BY137,ProgramIterations!$D:$E,2,FALSE))</f>
        <v/>
      </c>
      <c r="CA137" s="23"/>
      <c r="CB137" s="24" t="str">
        <f>IF(CA137="","",VLOOKUP(CA137,ProgramIterations!$D:$E,2,FALSE))</f>
        <v/>
      </c>
      <c r="CC137" s="23"/>
      <c r="CD137" s="24" t="str">
        <f>IF(CC137="","",VLOOKUP(CC137,ProgramIterations!$D:$E,2,FALSE))</f>
        <v/>
      </c>
      <c r="CE137" s="23"/>
      <c r="CF137" s="24" t="str">
        <f>IF(CE137="","",VLOOKUP(CE137,ProgramIterations!$D:$E,2,FALSE))</f>
        <v/>
      </c>
      <c r="CG137" s="23"/>
      <c r="CH137" s="24" t="str">
        <f>IF(CG137="","",VLOOKUP(CG137,ProgramIterations!$D:$E,2,FALSE))</f>
        <v/>
      </c>
      <c r="CI137" s="23"/>
      <c r="CJ137" s="24" t="str">
        <f>IF(CI137="","",VLOOKUP(CI137,ProgramIterations!$D:$E,2,FALSE))</f>
        <v/>
      </c>
      <c r="CK137" s="23"/>
      <c r="CL137" s="24" t="str">
        <f>IF(CK137="","",VLOOKUP(CK137,ProgramIterations!$D:$E,2,FALSE))</f>
        <v/>
      </c>
      <c r="CM137" s="23"/>
      <c r="CN137" s="24" t="str">
        <f>IF(CM137="","",VLOOKUP(CM137,ProgramIterations!$D:$E,2,FALSE))</f>
        <v/>
      </c>
      <c r="CO137" s="23">
        <v>2014</v>
      </c>
      <c r="CP137" s="24">
        <f>IF(CO137="","",VLOOKUP(CO137,ProgramIterations!$D:$E,2,FALSE))</f>
        <v>4</v>
      </c>
      <c r="CQ137" s="23"/>
      <c r="CR137" s="24" t="str">
        <f>IF(CQ137="","",VLOOKUP(CQ137,ProgramIterations!$D:$E,2,FALSE))</f>
        <v/>
      </c>
      <c r="CS137" s="23">
        <v>2014</v>
      </c>
      <c r="CT137" s="24">
        <f>IF(CS137="","",VLOOKUP(CS137,ProgramIterations!$D:$E,2,FALSE))</f>
        <v>4</v>
      </c>
      <c r="CU137" s="23"/>
      <c r="CV137" s="24" t="str">
        <f>IF(CU137="","",VLOOKUP(CU137,ProgramIterations!$D:$E,2,FALSE))</f>
        <v/>
      </c>
      <c r="CW137" s="23"/>
      <c r="CX137" s="24" t="str">
        <f>IF(CW137="","",VLOOKUP(CW137,ProgramIterations!$D:$E,2,FALSE))</f>
        <v/>
      </c>
      <c r="CY137" s="23"/>
      <c r="CZ137" s="24" t="str">
        <f>IF(CY137="","",VLOOKUP(CY137,ProgramIterations!$D:$E,2,FALSE))</f>
        <v/>
      </c>
      <c r="DA137" s="23"/>
      <c r="DB137" s="24" t="str">
        <f>IF(DA137="","",VLOOKUP(DA137,ProgramIterations!$D:$E,2,FALSE))</f>
        <v/>
      </c>
      <c r="DC137" s="23"/>
      <c r="DD137" s="25" t="str">
        <f>IF(DC137="","",VLOOKUP(DC137,ProgramIterations!$D:$E,2,FALSE))</f>
        <v/>
      </c>
      <c r="DE137" s="64" t="str">
        <f>CONCATENATE("ALTER TABLE dbo.",LEFT(C137,FIND(".",C137)-1)," ADD ",RIGHT(C137,LEN(C137)-FIND(".",C137))," ",VLOOKUP(M137,DataTypes!$A$2:$F$12,6),IF(VLOOKUP(M137,DataTypes!$A$2:$F$12,3)=1,CONCATENATE("(",N137,",",O137,")"),"")," NULL")</f>
        <v>ALTER TABLE dbo.ChampMetricChannelUnitSummary ADD DensityOfBrooktrout decimal(15,5) NULL</v>
      </c>
      <c r="DF137" s="56" t="e">
        <f>IF(A137 = "","",#REF! &amp; " SELECT MetricCalcTypeID = "&amp;A137&amp;", EngineID = "&amp;B137&amp;", Name='"&amp;C137&amp;"', DisplayGroupID = "&amp;D137&amp;", DisplayName='"&amp;E137&amp;"', DisplayNameShort = '"&amp;F137&amp;"', PropertyName = '"&amp;G137&amp;"', MethodID = "&amp;IF(H137="","NULL",H137)&amp; ", CalcGroupId = "&amp;IF(I137="","NULL",I137)&amp;", CalcGroupListItemID = " &amp;IF(K137="","NULL",K137)&amp;", Description = "&amp;IF(L137&lt;&gt;"NULL","'"&amp;SUBSTITUTE(L137,"'","''")&amp;"'","NULL")&amp;", DataTypeID = "&amp;M137&amp;",Precision = "&amp;N137&amp;", Scale = "&amp;O137&amp;", Length="&amp;P137&amp;", UOMID = "&amp;Q137&amp;", GlossaryTermID = "&amp;V137&amp;", DisplayOrderID = "&amp;W137&amp;", DomainValueListID = "&amp;AB137&amp;", WidthPixels = "&amp;AC137&amp;", IsDisplayable = "&amp;AD137&amp;", ShowGraphForWatershed= "&amp;AE137&amp;",ShowGraphForProgram="&amp;AF137&amp;",ShowGraphForVisit="&amp;AG137&amp;",IsPrivateInformation="&amp;AM137&amp;", IsCalculated="&amp;AN137&amp;",IsInternal="&amp;AO137&amp;", ExpectedValueMin = "&amp;IF(R137&lt;&gt;"",R137,"NULL")&amp;",  ExpectedValueMax = "&amp;IF(S137&lt;&gt;"",S137,"NULL")&amp;",  AcceptedValueMin = "&amp;IF(T137&lt;&gt;"",T137,"NULL")&amp;",   AcceptedValueMax  = "&amp;IF(U137&lt;&gt;"",U137,"NULL")&amp;", GraphAllowX="&amp;AH137&amp;", GraphAllowY="&amp;AI137&amp;", GraphAllowZ="&amp;AJ137&amp;", MapAllowSize="&amp;AK137&amp;", MapAllowColor = "&amp;AL137&amp;", RbtXpath = "&amp;IF(AP137&lt;&gt;"", "'"&amp;AP137&amp;"'", "NULL")&amp;", RbtIsRequired = "&amp;IF(AP137&lt;&gt;"", AQ137, "NULL")&amp;", MRMetric = "&amp;AR137&amp;
", Protocol1_ID = "&amp;IF(AS137="","NULL",#REF!)&amp;", Protocol1_IterationIDStart = "&amp;IF(AS137="","NULL",AT137)&amp;", Protocol1_IterationIDEnd = "&amp;IF(AU137="","NULL",AV137)&amp;
", Protocol2_ID = "&amp;IF(AW137="","NULL",#REF!)&amp;", Protocol2_IterationIDStart = "&amp;IF(AW137="","NULL",AX137)&amp;", Protocol2_IterationIDEnd = "&amp;IF(AY137="","NULL",AZ137)&amp;
", Protocol3_ID = "&amp;IF(BA137="","NULL",#REF!)&amp;", Protocol3_IterationIDStart = "&amp;IF(BA137="","NULL",BB137)&amp;", Protocol3_IterationIDEnd = "&amp;IF(BC137="","NULL",BD137)&amp;
", Protocol4_ID = "&amp;IF(BE137="","NULL",#REF!)&amp;", Protocol4_IterationIDStart = "&amp;IF(BE137="","NULL",BF137)&amp;", Protocol4_IterationIDEnd = "&amp;IF(BG137="","NULL",BH137)&amp;
", Protocol5_ID = "&amp;IF(BI137="","NULL",#REF!)&amp;", Protocol5_IterationIDStart = "&amp;IF(BI137="","NULL",BJ137)&amp;", Protocol5_IterationIDEnd = "&amp;IF(BK137="","NULL",BL137)&amp;
", Protocol6_ID = "&amp;IF(BM137="","NULL",#REF!)&amp;", Protocol6_IterationIDStart = "&amp;IF(BM137="","NULL",BN137)&amp;", Protocol6_IterationIDEnd = "&amp;IF(BO137="","NULL",BP137)&amp;
", Protocol7_ID = "&amp;IF(BQ137="","NULL",#REF!)&amp;", Protocol7_IterationIDStart = "&amp;IF(BQ137="","NULL",BR137)&amp;", Protocol7_IterationIDEnd = "&amp;IF(BS137="","NULL",BT137)&amp;
", Protocol8_ID = "&amp;IF(BU137="","NULL",#REF!)&amp;", Protocol8_IterationIDStart = "&amp;IF(BU137="","NULL",BV137)&amp;", Protocol8_IterationIDEnd = "&amp;IF(BW137="","NULL",BX137)&amp;
", Protocol9_ID = "&amp;IF(BY137="","NULL",#REF!)&amp;", Protocol9_IterationIDStart = "&amp;IF(BY137="","NULL",BZ137)&amp;", Protocol9_IterationIDEnd = "&amp;IF(CA137="","NULL",CB137)&amp;
", Protocol10_ID = "&amp;IF(CC137="","NULL",#REF!)&amp;", Protocol10_IterationIDStart = "&amp;IF(CC137="","NULL",CD137)&amp;", Protocol10_IterationIDEnd = "&amp;IF(CE137="","NULL",CF137)&amp;
", Protocol11_ID = "&amp;IF(CG137="","NULL",#REF!)&amp;", Protocol11_IterationIDStart = "&amp;IF(CG137="","NULL",CH137)&amp;", Protocol11_IterationIDEnd = "&amp;IF(CI137="","NULL",CJ137)&amp;
", Protocol12_ID = "&amp;IF(CK137="","NULL",#REF!)&amp;", Protocol12_IterationIDStart = "&amp;IF(CK137="","NULL",CL137)&amp;", Protocol12_IterationIDEnd = "&amp;IF(CM137="","NULL",CN137)&amp;
", Protocol13_ID = "&amp;IF(CO137="","NULL",#REF!)&amp;", Protocol13_IterationIDStart = "&amp;IF(CO137="","NULL",CP137)&amp;", Protocol13_IterationIDEnd = "&amp;IF(CQ137="","NULL",CR137)&amp;
", Protocol14_ID = "&amp;IF(CS137="","NULL",#REF!)&amp;", Protocol14_IterationIDStart = "&amp;IF(CS137="","NULL",CT137)&amp;", Protocol14_IterationIDEnd = "&amp;IF(CU137="","NULL",CV137)&amp;
", Protocol15_ID = "&amp;IF(CW137="","NULL",#REF!)&amp;", Protocol15_IterationIDStart = "&amp;IF(CW137="","NULL",CX137)&amp;", Protocol15_IterationIDEnd = "&amp;IF(CY137="","NULL",CZ137)&amp;
", Protocol16_ID = "&amp;IF(DA137="","NULL",#REF!)&amp;", Protocol16_IterationIDStart = "&amp;IF(DA137="","NULL",DB137)&amp;", Protocol16_IterationIDEnd = "&amp;IF(DC137="","NULL",DD137))</f>
        <v>#REF!</v>
      </c>
    </row>
    <row r="138" spans="1:110" hidden="1" x14ac:dyDescent="0.4">
      <c r="A138" s="18">
        <v>75</v>
      </c>
      <c r="B138" s="18">
        <v>1</v>
      </c>
      <c r="C138" s="34" t="s">
        <v>271</v>
      </c>
      <c r="D138" s="18">
        <v>1</v>
      </c>
      <c r="E138" s="74" t="s">
        <v>852</v>
      </c>
      <c r="F138" s="74" t="s">
        <v>934</v>
      </c>
      <c r="G138" s="49" t="s">
        <v>293</v>
      </c>
      <c r="I138" s="44"/>
      <c r="J138" s="47" t="str">
        <f>IF(I138="","",VLOOKUP(I138,MetricCalcGroups!A:D,3, FALSE))</f>
        <v/>
      </c>
      <c r="L138" s="9" t="s">
        <v>78</v>
      </c>
      <c r="M138" s="18">
        <v>3</v>
      </c>
      <c r="N138" s="18">
        <v>12</v>
      </c>
      <c r="O138" s="18">
        <v>4</v>
      </c>
      <c r="P138" s="18" t="s">
        <v>78</v>
      </c>
      <c r="Q138" s="18">
        <v>19</v>
      </c>
      <c r="R138" s="39"/>
      <c r="S138" s="39"/>
      <c r="T138" s="75"/>
      <c r="U138" s="75"/>
      <c r="V138" s="78" t="s">
        <v>78</v>
      </c>
      <c r="W138" s="18">
        <v>810</v>
      </c>
      <c r="X138" s="15">
        <v>2011</v>
      </c>
      <c r="Y138" s="16">
        <f>IF(X138&lt;&gt;"",VLOOKUP(X138,ProgramIterations!D:E,2,FALSE),"NULL")</f>
        <v>1</v>
      </c>
      <c r="Z138" s="15"/>
      <c r="AA138" s="16" t="str">
        <f>IF(Z138&lt;&gt;"",VLOOKUP(Z138,ProgramIterations!D:E,2,FALSE),"NULL")</f>
        <v>NULL</v>
      </c>
      <c r="AB138" s="9" t="s">
        <v>78</v>
      </c>
      <c r="AC138" s="9">
        <v>75</v>
      </c>
      <c r="AD138" s="36">
        <v>0</v>
      </c>
      <c r="AE138" s="9">
        <v>1</v>
      </c>
      <c r="AF138" s="9">
        <v>1</v>
      </c>
      <c r="AG138" s="49">
        <v>0</v>
      </c>
      <c r="AH138" s="52">
        <v>0</v>
      </c>
      <c r="AI138" s="17">
        <f t="shared" si="10"/>
        <v>0</v>
      </c>
      <c r="AJ138" s="18">
        <v>0</v>
      </c>
      <c r="AK138" s="17">
        <f t="shared" si="11"/>
        <v>0</v>
      </c>
      <c r="AL138" s="17">
        <f t="shared" si="12"/>
        <v>0</v>
      </c>
      <c r="AM138" s="18">
        <v>0</v>
      </c>
      <c r="AN138" s="18">
        <v>0</v>
      </c>
      <c r="AO138" s="74">
        <v>0</v>
      </c>
      <c r="AP138" s="74" t="s">
        <v>1464</v>
      </c>
      <c r="AQ138" s="37">
        <v>0</v>
      </c>
      <c r="AR138" s="49">
        <v>0</v>
      </c>
      <c r="AS138" s="23">
        <v>2011</v>
      </c>
      <c r="AT138" s="24">
        <f>IF(AS138="","",VLOOKUP(AS138,ProgramIterations!$D:$E,2,FALSE))</f>
        <v>1</v>
      </c>
      <c r="AU138" s="23"/>
      <c r="AV138" s="24" t="str">
        <f>IF(AU138="","",VLOOKUP(AU138,ProgramIterations!$D:$E,2,FALSE))</f>
        <v/>
      </c>
      <c r="AW138" s="23">
        <v>2012</v>
      </c>
      <c r="AX138" s="24">
        <f>IF(AW138="","",VLOOKUP(AW138,ProgramIterations!$D:$E,2,FALSE))</f>
        <v>2</v>
      </c>
      <c r="AY138" s="23"/>
      <c r="AZ138" s="24" t="str">
        <f>IF(AY138="","",VLOOKUP(AY138,ProgramIterations!$D:$E,2,FALSE))</f>
        <v/>
      </c>
      <c r="BA138" s="23">
        <v>2013</v>
      </c>
      <c r="BB138" s="24">
        <f>IF(BA138="","",VLOOKUP(BA138,ProgramIterations!$D:$E,2,FALSE))</f>
        <v>3</v>
      </c>
      <c r="BC138" s="23"/>
      <c r="BD138" s="24" t="str">
        <f>IF(BC138="","",VLOOKUP(BC138,ProgramIterations!$D:$E,2,FALSE))</f>
        <v/>
      </c>
      <c r="BE138" s="23">
        <v>2014</v>
      </c>
      <c r="BF138" s="24">
        <f>IF(BE138="","",VLOOKUP(BE138,ProgramIterations!$D:$E,2,FALSE))</f>
        <v>4</v>
      </c>
      <c r="BG138" s="23"/>
      <c r="BH138" s="24" t="str">
        <f>IF(BG138="","",VLOOKUP(BG138,ProgramIterations!$D:$E,2,FALSE))</f>
        <v/>
      </c>
      <c r="BI138" s="23">
        <v>2014</v>
      </c>
      <c r="BJ138" s="24">
        <f>IF(BI138="","",VLOOKUP(BI138,ProgramIterations!$D:$E,2,FALSE))</f>
        <v>4</v>
      </c>
      <c r="BK138" s="23"/>
      <c r="BL138" s="24" t="str">
        <f>IF(BK138="","",VLOOKUP(BK138,ProgramIterations!$D:$E,2,FALSE))</f>
        <v/>
      </c>
      <c r="BM138" s="23"/>
      <c r="BN138" s="24" t="str">
        <f>IF(BM138="","",VLOOKUP(BM138,ProgramIterations!$D:$E,2,FALSE))</f>
        <v/>
      </c>
      <c r="BO138" s="23"/>
      <c r="BP138" s="24" t="str">
        <f>IF(BO138="","",VLOOKUP(BO138,ProgramIterations!$D:$E,2,FALSE))</f>
        <v/>
      </c>
      <c r="BQ138" s="23"/>
      <c r="BR138" s="24" t="str">
        <f>IF(BQ138="","",VLOOKUP(BQ138,ProgramIterations!$D:$E,2,FALSE))</f>
        <v/>
      </c>
      <c r="BS138" s="23"/>
      <c r="BT138" s="24" t="str">
        <f>IF(BS138="","",VLOOKUP(BS138,ProgramIterations!$D:$E,2,FALSE))</f>
        <v/>
      </c>
      <c r="BU138" s="23"/>
      <c r="BV138" s="24" t="str">
        <f>IF(BU138="","",VLOOKUP(BU138,ProgramIterations!$D:$E,2,FALSE))</f>
        <v/>
      </c>
      <c r="BW138" s="23"/>
      <c r="BX138" s="24" t="str">
        <f>IF(BW138="","",VLOOKUP(BW138,ProgramIterations!$D:$E,2,FALSE))</f>
        <v/>
      </c>
      <c r="BY138" s="23">
        <v>2014</v>
      </c>
      <c r="BZ138" s="24">
        <f>IF(BY138="","",VLOOKUP(BY138,ProgramIterations!$D:$E,2,FALSE))</f>
        <v>4</v>
      </c>
      <c r="CA138" s="23"/>
      <c r="CB138" s="24" t="str">
        <f>IF(CA138="","",VLOOKUP(CA138,ProgramIterations!$D:$E,2,FALSE))</f>
        <v/>
      </c>
      <c r="CC138" s="23">
        <v>2014</v>
      </c>
      <c r="CD138" s="24">
        <f>IF(CC138="","",VLOOKUP(CC138,ProgramIterations!$D:$E,2,FALSE))</f>
        <v>4</v>
      </c>
      <c r="CE138" s="23"/>
      <c r="CF138" s="24" t="str">
        <f>IF(CE138="","",VLOOKUP(CE138,ProgramIterations!$D:$E,2,FALSE))</f>
        <v/>
      </c>
      <c r="CG138" s="23">
        <v>2014</v>
      </c>
      <c r="CH138" s="24">
        <f>IF(CG138="","",VLOOKUP(CG138,ProgramIterations!$D:$E,2,FALSE))</f>
        <v>4</v>
      </c>
      <c r="CI138" s="23"/>
      <c r="CJ138" s="24" t="str">
        <f>IF(CI138="","",VLOOKUP(CI138,ProgramIterations!$D:$E,2,FALSE))</f>
        <v/>
      </c>
      <c r="CK138" s="23"/>
      <c r="CL138" s="24" t="str">
        <f>IF(CK138="","",VLOOKUP(CK138,ProgramIterations!$D:$E,2,FALSE))</f>
        <v/>
      </c>
      <c r="CM138" s="23"/>
      <c r="CN138" s="24" t="str">
        <f>IF(CM138="","",VLOOKUP(CM138,ProgramIterations!$D:$E,2,FALSE))</f>
        <v/>
      </c>
      <c r="CO138" s="23"/>
      <c r="CP138" s="24" t="str">
        <f>IF(CO138="","",VLOOKUP(CO138,ProgramIterations!$D:$E,2,FALSE))</f>
        <v/>
      </c>
      <c r="CQ138" s="23"/>
      <c r="CR138" s="24" t="str">
        <f>IF(CQ138="","",VLOOKUP(CQ138,ProgramIterations!$D:$E,2,FALSE))</f>
        <v/>
      </c>
      <c r="CS138" s="23"/>
      <c r="CT138" s="24" t="str">
        <f>IF(CS138="","",VLOOKUP(CS138,ProgramIterations!$D:$E,2,FALSE))</f>
        <v/>
      </c>
      <c r="CU138" s="23"/>
      <c r="CV138" s="24" t="str">
        <f>IF(CU138="","",VLOOKUP(CU138,ProgramIterations!$D:$E,2,FALSE))</f>
        <v/>
      </c>
      <c r="CW138" s="23"/>
      <c r="CX138" s="24" t="str">
        <f>IF(CW138="","",VLOOKUP(CW138,ProgramIterations!$D:$E,2,FALSE))</f>
        <v/>
      </c>
      <c r="CY138" s="23"/>
      <c r="CZ138" s="24" t="str">
        <f>IF(CY138="","",VLOOKUP(CY138,ProgramIterations!$D:$E,2,FALSE))</f>
        <v/>
      </c>
      <c r="DA138" s="23"/>
      <c r="DB138" s="24" t="str">
        <f>IF(DA138="","",VLOOKUP(DA138,ProgramIterations!$D:$E,2,FALSE))</f>
        <v/>
      </c>
      <c r="DC138" s="23"/>
      <c r="DD138" s="25" t="str">
        <f>IF(DC138="","",VLOOKUP(DC138,ProgramIterations!$D:$E,2,FALSE))</f>
        <v/>
      </c>
      <c r="DE138" s="64" t="str">
        <f>CONCATENATE("ALTER TABLE dbo.",LEFT(C138,FIND(".",C138)-1)," ADD ",RIGHT(C138,LEN(C138)-FIND(".",C138))," ",VLOOKUP(M138,DataTypes!$A$2:$F$12,6),IF(VLOOKUP(M138,DataTypes!$A$2:$F$12,3)=1,CONCATENATE("(",N138,",",O138,")"),"")," NULL")</f>
        <v>ALTER TABLE dbo.ChampMetricVisitInformation ADD BankfullWidthToDepthRatioProfileFilteredStdDev decimal(12,4) NULL</v>
      </c>
      <c r="DF138" s="56" t="e">
        <f>IF(A138 = "","",#REF! &amp; " SELECT MetricCalcTypeID = "&amp;A138&amp;", EngineID = "&amp;B138&amp;", Name='"&amp;C138&amp;"', DisplayGroupID = "&amp;D138&amp;", DisplayName='"&amp;E138&amp;"', DisplayNameShort = '"&amp;F138&amp;"', PropertyName = '"&amp;G138&amp;"', MethodID = "&amp;IF(H138="","NULL",H138)&amp; ", CalcGroupId = "&amp;IF(I138="","NULL",I138)&amp;", CalcGroupListItemID = " &amp;IF(K138="","NULL",K138)&amp;", Description = "&amp;IF(L138&lt;&gt;"NULL","'"&amp;SUBSTITUTE(L138,"'","''")&amp;"'","NULL")&amp;", DataTypeID = "&amp;M138&amp;",Precision = "&amp;N138&amp;", Scale = "&amp;O138&amp;", Length="&amp;P138&amp;", UOMID = "&amp;Q138&amp;", GlossaryTermID = "&amp;V138&amp;", DisplayOrderID = "&amp;W138&amp;", DomainValueListID = "&amp;AB138&amp;", WidthPixels = "&amp;AC138&amp;", IsDisplayable = "&amp;AD138&amp;", ShowGraphForWatershed= "&amp;AE138&amp;",ShowGraphForProgram="&amp;AF138&amp;",ShowGraphForVisit="&amp;AG138&amp;",IsPrivateInformation="&amp;AM138&amp;", IsCalculated="&amp;AN138&amp;",IsInternal="&amp;AO138&amp;", ExpectedValueMin = "&amp;IF(R138&lt;&gt;"",R138,"NULL")&amp;",  ExpectedValueMax = "&amp;IF(S138&lt;&gt;"",S138,"NULL")&amp;",  AcceptedValueMin = "&amp;IF(T138&lt;&gt;"",T138,"NULL")&amp;",   AcceptedValueMax  = "&amp;IF(U138&lt;&gt;"",U138,"NULL")&amp;", GraphAllowX="&amp;AH138&amp;", GraphAllowY="&amp;AI138&amp;", GraphAllowZ="&amp;AJ138&amp;", MapAllowSize="&amp;AK138&amp;", MapAllowColor = "&amp;AL138&amp;", RbtXpath = "&amp;IF(AP138&lt;&gt;"", "'"&amp;AP138&amp;"'", "NULL")&amp;", RbtIsRequired = "&amp;IF(AP138&lt;&gt;"", AQ138, "NULL")&amp;", MRMetric = "&amp;AR138&amp;
", Protocol1_ID = "&amp;IF(AS138="","NULL",#REF!)&amp;", Protocol1_IterationIDStart = "&amp;IF(AS138="","NULL",AT138)&amp;", Protocol1_IterationIDEnd = "&amp;IF(AU138="","NULL",AV138)&amp;
", Protocol2_ID = "&amp;IF(AW138="","NULL",#REF!)&amp;", Protocol2_IterationIDStart = "&amp;IF(AW138="","NULL",AX138)&amp;", Protocol2_IterationIDEnd = "&amp;IF(AY138="","NULL",AZ138)&amp;
", Protocol3_ID = "&amp;IF(BA138="","NULL",#REF!)&amp;", Protocol3_IterationIDStart = "&amp;IF(BA138="","NULL",BB138)&amp;", Protocol3_IterationIDEnd = "&amp;IF(BC138="","NULL",BD138)&amp;
", Protocol4_ID = "&amp;IF(BE138="","NULL",#REF!)&amp;", Protocol4_IterationIDStart = "&amp;IF(BE138="","NULL",BF138)&amp;", Protocol4_IterationIDEnd = "&amp;IF(BG138="","NULL",BH138)&amp;
", Protocol5_ID = "&amp;IF(BI138="","NULL",#REF!)&amp;", Protocol5_IterationIDStart = "&amp;IF(BI138="","NULL",BJ138)&amp;", Protocol5_IterationIDEnd = "&amp;IF(BK138="","NULL",BL138)&amp;
", Protocol6_ID = "&amp;IF(BM138="","NULL",#REF!)&amp;", Protocol6_IterationIDStart = "&amp;IF(BM138="","NULL",BN138)&amp;", Protocol6_IterationIDEnd = "&amp;IF(BO138="","NULL",BP138)&amp;
", Protocol7_ID = "&amp;IF(BQ138="","NULL",#REF!)&amp;", Protocol7_IterationIDStart = "&amp;IF(BQ138="","NULL",BR138)&amp;", Protocol7_IterationIDEnd = "&amp;IF(BS138="","NULL",BT138)&amp;
", Protocol8_ID = "&amp;IF(BU138="","NULL",#REF!)&amp;", Protocol8_IterationIDStart = "&amp;IF(BU138="","NULL",BV138)&amp;", Protocol8_IterationIDEnd = "&amp;IF(BW138="","NULL",BX138)&amp;
", Protocol9_ID = "&amp;IF(BY138="","NULL",#REF!)&amp;", Protocol9_IterationIDStart = "&amp;IF(BY138="","NULL",BZ138)&amp;", Protocol9_IterationIDEnd = "&amp;IF(CA138="","NULL",CB138)&amp;
", Protocol10_ID = "&amp;IF(CC138="","NULL",#REF!)&amp;", Protocol10_IterationIDStart = "&amp;IF(CC138="","NULL",CD138)&amp;", Protocol10_IterationIDEnd = "&amp;IF(CE138="","NULL",CF138)&amp;
", Protocol11_ID = "&amp;IF(CG138="","NULL",#REF!)&amp;", Protocol11_IterationIDStart = "&amp;IF(CG138="","NULL",CH138)&amp;", Protocol11_IterationIDEnd = "&amp;IF(CI138="","NULL",CJ138)&amp;
", Protocol12_ID = "&amp;IF(CK138="","NULL",#REF!)&amp;", Protocol12_IterationIDStart = "&amp;IF(CK138="","NULL",CL138)&amp;", Protocol12_IterationIDEnd = "&amp;IF(CM138="","NULL",CN138)&amp;
", Protocol13_ID = "&amp;IF(CO138="","NULL",#REF!)&amp;", Protocol13_IterationIDStart = "&amp;IF(CO138="","NULL",CP138)&amp;", Protocol13_IterationIDEnd = "&amp;IF(CQ138="","NULL",CR138)&amp;
", Protocol14_ID = "&amp;IF(CS138="","NULL",#REF!)&amp;", Protocol14_IterationIDStart = "&amp;IF(CS138="","NULL",CT138)&amp;", Protocol14_IterationIDEnd = "&amp;IF(CU138="","NULL",CV138)&amp;
", Protocol15_ID = "&amp;IF(CW138="","NULL",#REF!)&amp;", Protocol15_IterationIDStart = "&amp;IF(CW138="","NULL",CX138)&amp;", Protocol15_IterationIDEnd = "&amp;IF(CY138="","NULL",CZ138)&amp;
", Protocol16_ID = "&amp;IF(DA138="","NULL",#REF!)&amp;", Protocol16_IterationIDStart = "&amp;IF(DA138="","NULL",DB138)&amp;", Protocol16_IterationIDEnd = "&amp;IF(DC138="","NULL",DD138))</f>
        <v>#REF!</v>
      </c>
    </row>
    <row r="139" spans="1:110" x14ac:dyDescent="0.4">
      <c r="A139" s="18">
        <v>571</v>
      </c>
      <c r="B139" s="18">
        <v>3</v>
      </c>
      <c r="C139" s="57" t="str">
        <f>"ChampMetricChannelUnitTier1Summary." &amp; G139</f>
        <v>ChampMetricChannelUnitTier1Summary.DensityOfBulltrout</v>
      </c>
      <c r="D139" s="18">
        <v>3</v>
      </c>
      <c r="E139" s="74" t="s">
        <v>1323</v>
      </c>
      <c r="F139" s="74" t="s">
        <v>1312</v>
      </c>
      <c r="G139" s="49" t="s">
        <v>1312</v>
      </c>
      <c r="I139" s="44">
        <v>2</v>
      </c>
      <c r="J139" s="47" t="str">
        <f>IF(I139="","",VLOOKUP(I139,MetricCalcGroups!A:D,3, FALSE))</f>
        <v>Fish Density</v>
      </c>
      <c r="K139" s="37">
        <v>256</v>
      </c>
      <c r="L139" s="9" t="s">
        <v>78</v>
      </c>
      <c r="M139" s="18">
        <v>1</v>
      </c>
      <c r="N139" s="18">
        <v>15</v>
      </c>
      <c r="O139" s="18">
        <v>5</v>
      </c>
      <c r="P139" s="18" t="s">
        <v>78</v>
      </c>
      <c r="Q139" s="18">
        <v>37</v>
      </c>
      <c r="R139" s="75">
        <v>0</v>
      </c>
      <c r="S139" s="75" t="s">
        <v>78</v>
      </c>
      <c r="T139" s="75">
        <v>0</v>
      </c>
      <c r="U139" s="75" t="s">
        <v>78</v>
      </c>
      <c r="V139" s="78" t="s">
        <v>78</v>
      </c>
      <c r="W139" s="75">
        <v>3000</v>
      </c>
      <c r="X139" s="15">
        <v>2014</v>
      </c>
      <c r="Y139" s="16">
        <f>IF(X139&lt;&gt;"",VLOOKUP(X139,ProgramIterations!D:E,2,FALSE),"NULL")</f>
        <v>4</v>
      </c>
      <c r="Z139" s="15"/>
      <c r="AA139" s="16" t="str">
        <f>IF(Z139&lt;&gt;"",VLOOKUP(Z139,ProgramIterations!D:E,2,FALSE),"NULL")</f>
        <v>NULL</v>
      </c>
      <c r="AB139" s="9" t="s">
        <v>78</v>
      </c>
      <c r="AC139" s="9">
        <v>50</v>
      </c>
      <c r="AD139" s="36">
        <v>1</v>
      </c>
      <c r="AE139" s="9">
        <v>1</v>
      </c>
      <c r="AF139" s="9">
        <v>1</v>
      </c>
      <c r="AG139" s="49">
        <v>1</v>
      </c>
      <c r="AH139" s="52">
        <v>0</v>
      </c>
      <c r="AI139" s="17">
        <f t="shared" si="10"/>
        <v>1</v>
      </c>
      <c r="AJ139" s="18">
        <v>0</v>
      </c>
      <c r="AK139" s="17">
        <f t="shared" si="11"/>
        <v>1</v>
      </c>
      <c r="AL139" s="17">
        <f t="shared" si="12"/>
        <v>1</v>
      </c>
      <c r="AM139" s="18">
        <v>0</v>
      </c>
      <c r="AN139" s="18">
        <v>0</v>
      </c>
      <c r="AO139" s="74">
        <v>1</v>
      </c>
      <c r="AP139" s="74"/>
      <c r="AQ139" s="37">
        <v>0</v>
      </c>
      <c r="AR139" s="49">
        <v>0</v>
      </c>
      <c r="AS139" s="23"/>
      <c r="AT139" s="24" t="str">
        <f>IF(AS139="","",VLOOKUP(AS139,ProgramIterations!$D:$E,2,FALSE))</f>
        <v/>
      </c>
      <c r="AU139" s="23"/>
      <c r="AV139" s="24" t="str">
        <f>IF(AU139="","",VLOOKUP(AU139,ProgramIterations!$D:$E,2,FALSE))</f>
        <v/>
      </c>
      <c r="AW139" s="23"/>
      <c r="AX139" s="24" t="str">
        <f>IF(AW139="","",VLOOKUP(AW139,ProgramIterations!$D:$E,2,FALSE))</f>
        <v/>
      </c>
      <c r="AY139" s="23"/>
      <c r="AZ139" s="24" t="str">
        <f>IF(AY139="","",VLOOKUP(AY139,ProgramIterations!$D:$E,2,FALSE))</f>
        <v/>
      </c>
      <c r="BA139" s="23"/>
      <c r="BB139" s="24" t="str">
        <f>IF(BA139="","",VLOOKUP(BA139,ProgramIterations!$D:$E,2,FALSE))</f>
        <v/>
      </c>
      <c r="BC139" s="23"/>
      <c r="BD139" s="24" t="str">
        <f>IF(BC139="","",VLOOKUP(BC139,ProgramIterations!$D:$E,2,FALSE))</f>
        <v/>
      </c>
      <c r="BE139" s="23"/>
      <c r="BF139" s="24" t="str">
        <f>IF(BE139="","",VLOOKUP(BE139,ProgramIterations!$D:$E,2,FALSE))</f>
        <v/>
      </c>
      <c r="BG139" s="23"/>
      <c r="BH139" s="24" t="str">
        <f>IF(BG139="","",VLOOKUP(BG139,ProgramIterations!$D:$E,2,FALSE))</f>
        <v/>
      </c>
      <c r="BI139" s="23"/>
      <c r="BJ139" s="24" t="str">
        <f>IF(BI139="","",VLOOKUP(BI139,ProgramIterations!$D:$E,2,FALSE))</f>
        <v/>
      </c>
      <c r="BK139" s="23"/>
      <c r="BL139" s="24" t="str">
        <f>IF(BK139="","",VLOOKUP(BK139,ProgramIterations!$D:$E,2,FALSE))</f>
        <v/>
      </c>
      <c r="BM139" s="23">
        <v>2014</v>
      </c>
      <c r="BN139" s="24">
        <f>IF(BM139="","",VLOOKUP(BM139,ProgramIterations!$D:$E,2,FALSE))</f>
        <v>4</v>
      </c>
      <c r="BO139" s="23"/>
      <c r="BP139" s="24" t="str">
        <f>IF(BO139="","",VLOOKUP(BO139,ProgramIterations!$D:$E,2,FALSE))</f>
        <v/>
      </c>
      <c r="BQ139" s="23"/>
      <c r="BR139" s="24" t="str">
        <f>IF(BQ139="","",VLOOKUP(BQ139,ProgramIterations!$D:$E,2,FALSE))</f>
        <v/>
      </c>
      <c r="BS139" s="23"/>
      <c r="BT139" s="24" t="str">
        <f>IF(BS139="","",VLOOKUP(BS139,ProgramIterations!$D:$E,2,FALSE))</f>
        <v/>
      </c>
      <c r="BU139" s="23">
        <v>2014</v>
      </c>
      <c r="BV139" s="24">
        <f>IF(BU139="","",VLOOKUP(BU139,ProgramIterations!$D:$E,2,FALSE))</f>
        <v>4</v>
      </c>
      <c r="BW139" s="23"/>
      <c r="BX139" s="24" t="str">
        <f>IF(BW139="","",VLOOKUP(BW139,ProgramIterations!$D:$E,2,FALSE))</f>
        <v/>
      </c>
      <c r="BY139" s="23"/>
      <c r="BZ139" s="24" t="str">
        <f>IF(BY139="","",VLOOKUP(BY139,ProgramIterations!$D:$E,2,FALSE))</f>
        <v/>
      </c>
      <c r="CA139" s="23"/>
      <c r="CB139" s="24" t="str">
        <f>IF(CA139="","",VLOOKUP(CA139,ProgramIterations!$D:$E,2,FALSE))</f>
        <v/>
      </c>
      <c r="CC139" s="23"/>
      <c r="CD139" s="24" t="str">
        <f>IF(CC139="","",VLOOKUP(CC139,ProgramIterations!$D:$E,2,FALSE))</f>
        <v/>
      </c>
      <c r="CE139" s="23"/>
      <c r="CF139" s="24" t="str">
        <f>IF(CE139="","",VLOOKUP(CE139,ProgramIterations!$D:$E,2,FALSE))</f>
        <v/>
      </c>
      <c r="CG139" s="23"/>
      <c r="CH139" s="24" t="str">
        <f>IF(CG139="","",VLOOKUP(CG139,ProgramIterations!$D:$E,2,FALSE))</f>
        <v/>
      </c>
      <c r="CI139" s="23"/>
      <c r="CJ139" s="24" t="str">
        <f>IF(CI139="","",VLOOKUP(CI139,ProgramIterations!$D:$E,2,FALSE))</f>
        <v/>
      </c>
      <c r="CK139" s="23"/>
      <c r="CL139" s="24" t="str">
        <f>IF(CK139="","",VLOOKUP(CK139,ProgramIterations!$D:$E,2,FALSE))</f>
        <v/>
      </c>
      <c r="CM139" s="23"/>
      <c r="CN139" s="24" t="str">
        <f>IF(CM139="","",VLOOKUP(CM139,ProgramIterations!$D:$E,2,FALSE))</f>
        <v/>
      </c>
      <c r="CO139" s="23">
        <v>2014</v>
      </c>
      <c r="CP139" s="24">
        <f>IF(CO139="","",VLOOKUP(CO139,ProgramIterations!$D:$E,2,FALSE))</f>
        <v>4</v>
      </c>
      <c r="CQ139" s="23"/>
      <c r="CR139" s="24" t="str">
        <f>IF(CQ139="","",VLOOKUP(CQ139,ProgramIterations!$D:$E,2,FALSE))</f>
        <v/>
      </c>
      <c r="CS139" s="23">
        <v>2014</v>
      </c>
      <c r="CT139" s="24">
        <f>IF(CS139="","",VLOOKUP(CS139,ProgramIterations!$D:$E,2,FALSE))</f>
        <v>4</v>
      </c>
      <c r="CU139" s="23"/>
      <c r="CV139" s="24" t="str">
        <f>IF(CU139="","",VLOOKUP(CU139,ProgramIterations!$D:$E,2,FALSE))</f>
        <v/>
      </c>
      <c r="CW139" s="23"/>
      <c r="CX139" s="24" t="str">
        <f>IF(CW139="","",VLOOKUP(CW139,ProgramIterations!$D:$E,2,FALSE))</f>
        <v/>
      </c>
      <c r="CY139" s="23"/>
      <c r="CZ139" s="24" t="str">
        <f>IF(CY139="","",VLOOKUP(CY139,ProgramIterations!$D:$E,2,FALSE))</f>
        <v/>
      </c>
      <c r="DA139" s="23"/>
      <c r="DB139" s="24" t="str">
        <f>IF(DA139="","",VLOOKUP(DA139,ProgramIterations!$D:$E,2,FALSE))</f>
        <v/>
      </c>
      <c r="DC139" s="23"/>
      <c r="DD139" s="25" t="str">
        <f>IF(DC139="","",VLOOKUP(DC139,ProgramIterations!$D:$E,2,FALSE))</f>
        <v/>
      </c>
      <c r="DE139" s="64" t="str">
        <f>CONCATENATE("ALTER TABLE dbo.",LEFT(C139,FIND(".",C139)-1)," ADD ",RIGHT(C139,LEN(C139)-FIND(".",C139))," ",VLOOKUP(M139,DataTypes!$A$2:$F$12,6),IF(VLOOKUP(M139,DataTypes!$A$2:$F$12,3)=1,CONCATENATE("(",N139,",",O139,")"),"")," NULL")</f>
        <v>ALTER TABLE dbo.ChampMetricChannelUnitTier1Summary ADD DensityOfBulltrout decimal(15,5) NULL</v>
      </c>
      <c r="DF139" s="56" t="e">
        <f>IF(A139 = "","",#REF! &amp; " SELECT MetricCalcTypeID = "&amp;A139&amp;", EngineID = "&amp;B139&amp;", Name='"&amp;C139&amp;"', DisplayGroupID = "&amp;D139&amp;", DisplayName='"&amp;E139&amp;"', DisplayNameShort = '"&amp;F139&amp;"', PropertyName = '"&amp;G139&amp;"', MethodID = "&amp;IF(H139="","NULL",H139)&amp; ", CalcGroupId = "&amp;IF(I139="","NULL",I139)&amp;", CalcGroupListItemID = " &amp;IF(K139="","NULL",K139)&amp;", Description = "&amp;IF(L139&lt;&gt;"NULL","'"&amp;SUBSTITUTE(L139,"'","''")&amp;"'","NULL")&amp;", DataTypeID = "&amp;M139&amp;",Precision = "&amp;N139&amp;", Scale = "&amp;O139&amp;", Length="&amp;P139&amp;", UOMID = "&amp;Q139&amp;", GlossaryTermID = "&amp;V139&amp;", DisplayOrderID = "&amp;W139&amp;", DomainValueListID = "&amp;AB139&amp;", WidthPixels = "&amp;AC139&amp;", IsDisplayable = "&amp;AD139&amp;", ShowGraphForWatershed= "&amp;AE139&amp;",ShowGraphForProgram="&amp;AF139&amp;",ShowGraphForVisit="&amp;AG139&amp;",IsPrivateInformation="&amp;AM139&amp;", IsCalculated="&amp;AN139&amp;",IsInternal="&amp;AO139&amp;", ExpectedValueMin = "&amp;IF(R139&lt;&gt;"",R139,"NULL")&amp;",  ExpectedValueMax = "&amp;IF(S139&lt;&gt;"",S139,"NULL")&amp;",  AcceptedValueMin = "&amp;IF(T139&lt;&gt;"",T139,"NULL")&amp;",   AcceptedValueMax  = "&amp;IF(U139&lt;&gt;"",U139,"NULL")&amp;", GraphAllowX="&amp;AH139&amp;", GraphAllowY="&amp;AI139&amp;", GraphAllowZ="&amp;AJ139&amp;", MapAllowSize="&amp;AK139&amp;", MapAllowColor = "&amp;AL139&amp;", RbtXpath = "&amp;IF(AP139&lt;&gt;"", "'"&amp;AP139&amp;"'", "NULL")&amp;", RbtIsRequired = "&amp;IF(AP139&lt;&gt;"", AQ139, "NULL")&amp;", MRMetric = "&amp;AR139&amp;
", Protocol1_ID = "&amp;IF(AS139="","NULL",#REF!)&amp;", Protocol1_IterationIDStart = "&amp;IF(AS139="","NULL",AT139)&amp;", Protocol1_IterationIDEnd = "&amp;IF(AU139="","NULL",AV139)&amp;
", Protocol2_ID = "&amp;IF(AW139="","NULL",#REF!)&amp;", Protocol2_IterationIDStart = "&amp;IF(AW139="","NULL",AX139)&amp;", Protocol2_IterationIDEnd = "&amp;IF(AY139="","NULL",AZ139)&amp;
", Protocol3_ID = "&amp;IF(BA139="","NULL",#REF!)&amp;", Protocol3_IterationIDStart = "&amp;IF(BA139="","NULL",BB139)&amp;", Protocol3_IterationIDEnd = "&amp;IF(BC139="","NULL",BD139)&amp;
", Protocol4_ID = "&amp;IF(BE139="","NULL",#REF!)&amp;", Protocol4_IterationIDStart = "&amp;IF(BE139="","NULL",BF139)&amp;", Protocol4_IterationIDEnd = "&amp;IF(BG139="","NULL",BH139)&amp;
", Protocol5_ID = "&amp;IF(BI139="","NULL",#REF!)&amp;", Protocol5_IterationIDStart = "&amp;IF(BI139="","NULL",BJ139)&amp;", Protocol5_IterationIDEnd = "&amp;IF(BK139="","NULL",BL139)&amp;
", Protocol6_ID = "&amp;IF(BM139="","NULL",#REF!)&amp;", Protocol6_IterationIDStart = "&amp;IF(BM139="","NULL",BN139)&amp;", Protocol6_IterationIDEnd = "&amp;IF(BO139="","NULL",BP139)&amp;
", Protocol7_ID = "&amp;IF(BQ139="","NULL",#REF!)&amp;", Protocol7_IterationIDStart = "&amp;IF(BQ139="","NULL",BR139)&amp;", Protocol7_IterationIDEnd = "&amp;IF(BS139="","NULL",BT139)&amp;
", Protocol8_ID = "&amp;IF(BU139="","NULL",#REF!)&amp;", Protocol8_IterationIDStart = "&amp;IF(BU139="","NULL",BV139)&amp;", Protocol8_IterationIDEnd = "&amp;IF(BW139="","NULL",BX139)&amp;
", Protocol9_ID = "&amp;IF(BY139="","NULL",#REF!)&amp;", Protocol9_IterationIDStart = "&amp;IF(BY139="","NULL",BZ139)&amp;", Protocol9_IterationIDEnd = "&amp;IF(CA139="","NULL",CB139)&amp;
", Protocol10_ID = "&amp;IF(CC139="","NULL",#REF!)&amp;", Protocol10_IterationIDStart = "&amp;IF(CC139="","NULL",CD139)&amp;", Protocol10_IterationIDEnd = "&amp;IF(CE139="","NULL",CF139)&amp;
", Protocol11_ID = "&amp;IF(CG139="","NULL",#REF!)&amp;", Protocol11_IterationIDStart = "&amp;IF(CG139="","NULL",CH139)&amp;", Protocol11_IterationIDEnd = "&amp;IF(CI139="","NULL",CJ139)&amp;
", Protocol12_ID = "&amp;IF(CK139="","NULL",#REF!)&amp;", Protocol12_IterationIDStart = "&amp;IF(CK139="","NULL",CL139)&amp;", Protocol12_IterationIDEnd = "&amp;IF(CM139="","NULL",CN139)&amp;
", Protocol13_ID = "&amp;IF(CO139="","NULL",#REF!)&amp;", Protocol13_IterationIDStart = "&amp;IF(CO139="","NULL",CP139)&amp;", Protocol13_IterationIDEnd = "&amp;IF(CQ139="","NULL",CR139)&amp;
", Protocol14_ID = "&amp;IF(CS139="","NULL",#REF!)&amp;", Protocol14_IterationIDStart = "&amp;IF(CS139="","NULL",CT139)&amp;", Protocol14_IterationIDEnd = "&amp;IF(CU139="","NULL",CV139)&amp;
", Protocol15_ID = "&amp;IF(CW139="","NULL",#REF!)&amp;", Protocol15_IterationIDStart = "&amp;IF(CW139="","NULL",CX139)&amp;", Protocol15_IterationIDEnd = "&amp;IF(CY139="","NULL",CZ139)&amp;
", Protocol16_ID = "&amp;IF(DA139="","NULL",#REF!)&amp;", Protocol16_IterationIDStart = "&amp;IF(DA139="","NULL",DB139)&amp;", Protocol16_IterationIDEnd = "&amp;IF(DC139="","NULL",DD139))</f>
        <v>#REF!</v>
      </c>
    </row>
    <row r="140" spans="1:110" x14ac:dyDescent="0.4">
      <c r="A140" s="18">
        <v>593</v>
      </c>
      <c r="B140" s="18">
        <v>3</v>
      </c>
      <c r="C140" s="57" t="str">
        <f>"ChampMetricChannelUnitSummary." &amp; G140</f>
        <v>ChampMetricChannelUnitSummary.DensityOfBulltrout</v>
      </c>
      <c r="D140" s="18">
        <v>2</v>
      </c>
      <c r="E140" s="40" t="s">
        <v>1323</v>
      </c>
      <c r="F140" s="74" t="s">
        <v>1312</v>
      </c>
      <c r="G140" s="49" t="s">
        <v>1312</v>
      </c>
      <c r="I140" s="44">
        <v>2</v>
      </c>
      <c r="J140" s="47" t="str">
        <f>IF(I140="","",VLOOKUP(I140,MetricCalcGroups!A:D,3, FALSE))</f>
        <v>Fish Density</v>
      </c>
      <c r="K140" s="37">
        <v>256</v>
      </c>
      <c r="L140" s="9" t="s">
        <v>78</v>
      </c>
      <c r="M140" s="18">
        <v>1</v>
      </c>
      <c r="N140" s="18">
        <v>15</v>
      </c>
      <c r="O140" s="18">
        <v>5</v>
      </c>
      <c r="P140" s="18" t="s">
        <v>78</v>
      </c>
      <c r="Q140" s="18">
        <v>37</v>
      </c>
      <c r="R140" s="75">
        <v>0</v>
      </c>
      <c r="S140" s="75" t="s">
        <v>78</v>
      </c>
      <c r="T140" s="75">
        <v>0</v>
      </c>
      <c r="U140" s="75" t="s">
        <v>78</v>
      </c>
      <c r="V140" s="78" t="s">
        <v>78</v>
      </c>
      <c r="W140" s="18">
        <v>3220</v>
      </c>
      <c r="X140" s="15">
        <v>2014</v>
      </c>
      <c r="Y140" s="16">
        <f>IF(X140&lt;&gt;"",VLOOKUP(X140,ProgramIterations!D:E,2,FALSE),"NULL")</f>
        <v>4</v>
      </c>
      <c r="Z140" s="15"/>
      <c r="AA140" s="16" t="str">
        <f>IF(Z140&lt;&gt;"",VLOOKUP(Z140,ProgramIterations!D:E,2,FALSE),"NULL")</f>
        <v>NULL</v>
      </c>
      <c r="AB140" s="9" t="s">
        <v>78</v>
      </c>
      <c r="AC140" s="9">
        <v>50</v>
      </c>
      <c r="AD140" s="36">
        <v>1</v>
      </c>
      <c r="AE140" s="9">
        <v>1</v>
      </c>
      <c r="AF140" s="9">
        <v>1</v>
      </c>
      <c r="AG140" s="9">
        <v>1</v>
      </c>
      <c r="AH140" s="17">
        <v>0</v>
      </c>
      <c r="AI140" s="17">
        <f t="shared" si="10"/>
        <v>1</v>
      </c>
      <c r="AJ140" s="18">
        <v>0</v>
      </c>
      <c r="AK140" s="17">
        <f t="shared" si="11"/>
        <v>1</v>
      </c>
      <c r="AL140" s="17">
        <f t="shared" si="12"/>
        <v>1</v>
      </c>
      <c r="AM140" s="18">
        <v>0</v>
      </c>
      <c r="AN140" s="18">
        <v>0</v>
      </c>
      <c r="AO140" s="74">
        <v>1</v>
      </c>
      <c r="AP140" s="74"/>
      <c r="AQ140" s="37">
        <v>0</v>
      </c>
      <c r="AR140" s="49">
        <v>0</v>
      </c>
      <c r="AS140" s="23"/>
      <c r="AT140" s="24" t="str">
        <f>IF(AS140="","",VLOOKUP(AS140,ProgramIterations!$D:$E,2,FALSE))</f>
        <v/>
      </c>
      <c r="AU140" s="23"/>
      <c r="AV140" s="24" t="str">
        <f>IF(AU140="","",VLOOKUP(AU140,ProgramIterations!$D:$E,2,FALSE))</f>
        <v/>
      </c>
      <c r="AW140" s="23"/>
      <c r="AX140" s="24" t="str">
        <f>IF(AW140="","",VLOOKUP(AW140,ProgramIterations!$D:$E,2,FALSE))</f>
        <v/>
      </c>
      <c r="AY140" s="23"/>
      <c r="AZ140" s="24" t="str">
        <f>IF(AY140="","",VLOOKUP(AY140,ProgramIterations!$D:$E,2,FALSE))</f>
        <v/>
      </c>
      <c r="BA140" s="23"/>
      <c r="BB140" s="24" t="str">
        <f>IF(BA140="","",VLOOKUP(BA140,ProgramIterations!$D:$E,2,FALSE))</f>
        <v/>
      </c>
      <c r="BC140" s="23"/>
      <c r="BD140" s="24" t="str">
        <f>IF(BC140="","",VLOOKUP(BC140,ProgramIterations!$D:$E,2,FALSE))</f>
        <v/>
      </c>
      <c r="BE140" s="23"/>
      <c r="BF140" s="24" t="str">
        <f>IF(BE140="","",VLOOKUP(BE140,ProgramIterations!$D:$E,2,FALSE))</f>
        <v/>
      </c>
      <c r="BG140" s="23"/>
      <c r="BH140" s="24" t="str">
        <f>IF(BG140="","",VLOOKUP(BG140,ProgramIterations!$D:$E,2,FALSE))</f>
        <v/>
      </c>
      <c r="BI140" s="23"/>
      <c r="BJ140" s="24" t="str">
        <f>IF(BI140="","",VLOOKUP(BI140,ProgramIterations!$D:$E,2,FALSE))</f>
        <v/>
      </c>
      <c r="BK140" s="23"/>
      <c r="BL140" s="24" t="str">
        <f>IF(BK140="","",VLOOKUP(BK140,ProgramIterations!$D:$E,2,FALSE))</f>
        <v/>
      </c>
      <c r="BM140" s="23">
        <v>2014</v>
      </c>
      <c r="BN140" s="24">
        <f>IF(BM140="","",VLOOKUP(BM140,ProgramIterations!$D:$E,2,FALSE))</f>
        <v>4</v>
      </c>
      <c r="BO140" s="23"/>
      <c r="BP140" s="24" t="str">
        <f>IF(BO140="","",VLOOKUP(BO140,ProgramIterations!$D:$E,2,FALSE))</f>
        <v/>
      </c>
      <c r="BQ140" s="23"/>
      <c r="BR140" s="24" t="str">
        <f>IF(BQ140="","",VLOOKUP(BQ140,ProgramIterations!$D:$E,2,FALSE))</f>
        <v/>
      </c>
      <c r="BS140" s="23"/>
      <c r="BT140" s="24" t="str">
        <f>IF(BS140="","",VLOOKUP(BS140,ProgramIterations!$D:$E,2,FALSE))</f>
        <v/>
      </c>
      <c r="BU140" s="23">
        <v>2014</v>
      </c>
      <c r="BV140" s="24">
        <f>IF(BU140="","",VLOOKUP(BU140,ProgramIterations!$D:$E,2,FALSE))</f>
        <v>4</v>
      </c>
      <c r="BW140" s="23"/>
      <c r="BX140" s="24" t="str">
        <f>IF(BW140="","",VLOOKUP(BW140,ProgramIterations!$D:$E,2,FALSE))</f>
        <v/>
      </c>
      <c r="BY140" s="23"/>
      <c r="BZ140" s="24" t="str">
        <f>IF(BY140="","",VLOOKUP(BY140,ProgramIterations!$D:$E,2,FALSE))</f>
        <v/>
      </c>
      <c r="CA140" s="23"/>
      <c r="CB140" s="24" t="str">
        <f>IF(CA140="","",VLOOKUP(CA140,ProgramIterations!$D:$E,2,FALSE))</f>
        <v/>
      </c>
      <c r="CC140" s="23"/>
      <c r="CD140" s="24" t="str">
        <f>IF(CC140="","",VLOOKUP(CC140,ProgramIterations!$D:$E,2,FALSE))</f>
        <v/>
      </c>
      <c r="CE140" s="23"/>
      <c r="CF140" s="24" t="str">
        <f>IF(CE140="","",VLOOKUP(CE140,ProgramIterations!$D:$E,2,FALSE))</f>
        <v/>
      </c>
      <c r="CG140" s="23"/>
      <c r="CH140" s="24" t="str">
        <f>IF(CG140="","",VLOOKUP(CG140,ProgramIterations!$D:$E,2,FALSE))</f>
        <v/>
      </c>
      <c r="CI140" s="23"/>
      <c r="CJ140" s="24" t="str">
        <f>IF(CI140="","",VLOOKUP(CI140,ProgramIterations!$D:$E,2,FALSE))</f>
        <v/>
      </c>
      <c r="CK140" s="23"/>
      <c r="CL140" s="24" t="str">
        <f>IF(CK140="","",VLOOKUP(CK140,ProgramIterations!$D:$E,2,FALSE))</f>
        <v/>
      </c>
      <c r="CM140" s="23"/>
      <c r="CN140" s="24" t="str">
        <f>IF(CM140="","",VLOOKUP(CM140,ProgramIterations!$D:$E,2,FALSE))</f>
        <v/>
      </c>
      <c r="CO140" s="23">
        <v>2014</v>
      </c>
      <c r="CP140" s="24">
        <f>IF(CO140="","",VLOOKUP(CO140,ProgramIterations!$D:$E,2,FALSE))</f>
        <v>4</v>
      </c>
      <c r="CQ140" s="23"/>
      <c r="CR140" s="24" t="str">
        <f>IF(CQ140="","",VLOOKUP(CQ140,ProgramIterations!$D:$E,2,FALSE))</f>
        <v/>
      </c>
      <c r="CS140" s="23">
        <v>2014</v>
      </c>
      <c r="CT140" s="24">
        <f>IF(CS140="","",VLOOKUP(CS140,ProgramIterations!$D:$E,2,FALSE))</f>
        <v>4</v>
      </c>
      <c r="CU140" s="23"/>
      <c r="CV140" s="24" t="str">
        <f>IF(CU140="","",VLOOKUP(CU140,ProgramIterations!$D:$E,2,FALSE))</f>
        <v/>
      </c>
      <c r="CW140" s="23"/>
      <c r="CX140" s="24" t="str">
        <f>IF(CW140="","",VLOOKUP(CW140,ProgramIterations!$D:$E,2,FALSE))</f>
        <v/>
      </c>
      <c r="CY140" s="23"/>
      <c r="CZ140" s="24" t="str">
        <f>IF(CY140="","",VLOOKUP(CY140,ProgramIterations!$D:$E,2,FALSE))</f>
        <v/>
      </c>
      <c r="DA140" s="23"/>
      <c r="DB140" s="24" t="str">
        <f>IF(DA140="","",VLOOKUP(DA140,ProgramIterations!$D:$E,2,FALSE))</f>
        <v/>
      </c>
      <c r="DC140" s="23"/>
      <c r="DD140" s="25" t="str">
        <f>IF(DC140="","",VLOOKUP(DC140,ProgramIterations!$D:$E,2,FALSE))</f>
        <v/>
      </c>
      <c r="DE140" s="64" t="str">
        <f>CONCATENATE("ALTER TABLE dbo.",LEFT(C140,FIND(".",C140)-1)," ADD ",RIGHT(C140,LEN(C140)-FIND(".",C140))," ",VLOOKUP(M140,DataTypes!$A$2:$F$12,6),IF(VLOOKUP(M140,DataTypes!$A$2:$F$12,3)=1,CONCATENATE("(",N140,",",O140,")"),"")," NULL")</f>
        <v>ALTER TABLE dbo.ChampMetricChannelUnitSummary ADD DensityOfBulltrout decimal(15,5) NULL</v>
      </c>
      <c r="DF140" s="56" t="e">
        <f>IF(A140 = "","",#REF! &amp; " SELECT MetricCalcTypeID = "&amp;A140&amp;", EngineID = "&amp;B140&amp;", Name='"&amp;C140&amp;"', DisplayGroupID = "&amp;D140&amp;", DisplayName='"&amp;E140&amp;"', DisplayNameShort = '"&amp;F140&amp;"', PropertyName = '"&amp;G140&amp;"', MethodID = "&amp;IF(H140="","NULL",H140)&amp; ", CalcGroupId = "&amp;IF(I140="","NULL",I140)&amp;", CalcGroupListItemID = " &amp;IF(K140="","NULL",K140)&amp;", Description = "&amp;IF(L140&lt;&gt;"NULL","'"&amp;SUBSTITUTE(L140,"'","''")&amp;"'","NULL")&amp;", DataTypeID = "&amp;M140&amp;",Precision = "&amp;N140&amp;", Scale = "&amp;O140&amp;", Length="&amp;P140&amp;", UOMID = "&amp;Q140&amp;", GlossaryTermID = "&amp;V140&amp;", DisplayOrderID = "&amp;W140&amp;", DomainValueListID = "&amp;AB140&amp;", WidthPixels = "&amp;AC140&amp;", IsDisplayable = "&amp;AD140&amp;", ShowGraphForWatershed= "&amp;AE140&amp;",ShowGraphForProgram="&amp;AF140&amp;",ShowGraphForVisit="&amp;AG140&amp;",IsPrivateInformation="&amp;AM140&amp;", IsCalculated="&amp;AN140&amp;",IsInternal="&amp;AO140&amp;", ExpectedValueMin = "&amp;IF(R140&lt;&gt;"",R140,"NULL")&amp;",  ExpectedValueMax = "&amp;IF(S140&lt;&gt;"",S140,"NULL")&amp;",  AcceptedValueMin = "&amp;IF(T140&lt;&gt;"",T140,"NULL")&amp;",   AcceptedValueMax  = "&amp;IF(U140&lt;&gt;"",U140,"NULL")&amp;", GraphAllowX="&amp;AH140&amp;", GraphAllowY="&amp;AI140&amp;", GraphAllowZ="&amp;AJ140&amp;", MapAllowSize="&amp;AK140&amp;", MapAllowColor = "&amp;AL140&amp;", RbtXpath = "&amp;IF(AP140&lt;&gt;"", "'"&amp;AP140&amp;"'", "NULL")&amp;", RbtIsRequired = "&amp;IF(AP140&lt;&gt;"", AQ140, "NULL")&amp;", MRMetric = "&amp;AR140&amp;
", Protocol1_ID = "&amp;IF(AS140="","NULL",#REF!)&amp;", Protocol1_IterationIDStart = "&amp;IF(AS140="","NULL",AT140)&amp;", Protocol1_IterationIDEnd = "&amp;IF(AU140="","NULL",AV140)&amp;
", Protocol2_ID = "&amp;IF(AW140="","NULL",#REF!)&amp;", Protocol2_IterationIDStart = "&amp;IF(AW140="","NULL",AX140)&amp;", Protocol2_IterationIDEnd = "&amp;IF(AY140="","NULL",AZ140)&amp;
", Protocol3_ID = "&amp;IF(BA140="","NULL",#REF!)&amp;", Protocol3_IterationIDStart = "&amp;IF(BA140="","NULL",BB140)&amp;", Protocol3_IterationIDEnd = "&amp;IF(BC140="","NULL",BD140)&amp;
", Protocol4_ID = "&amp;IF(BE140="","NULL",#REF!)&amp;", Protocol4_IterationIDStart = "&amp;IF(BE140="","NULL",BF140)&amp;", Protocol4_IterationIDEnd = "&amp;IF(BG140="","NULL",BH140)&amp;
", Protocol5_ID = "&amp;IF(BI140="","NULL",#REF!)&amp;", Protocol5_IterationIDStart = "&amp;IF(BI140="","NULL",BJ140)&amp;", Protocol5_IterationIDEnd = "&amp;IF(BK140="","NULL",BL140)&amp;
", Protocol6_ID = "&amp;IF(BM140="","NULL",#REF!)&amp;", Protocol6_IterationIDStart = "&amp;IF(BM140="","NULL",BN140)&amp;", Protocol6_IterationIDEnd = "&amp;IF(BO140="","NULL",BP140)&amp;
", Protocol7_ID = "&amp;IF(BQ140="","NULL",#REF!)&amp;", Protocol7_IterationIDStart = "&amp;IF(BQ140="","NULL",BR140)&amp;", Protocol7_IterationIDEnd = "&amp;IF(BS140="","NULL",BT140)&amp;
", Protocol8_ID = "&amp;IF(BU140="","NULL",#REF!)&amp;", Protocol8_IterationIDStart = "&amp;IF(BU140="","NULL",BV140)&amp;", Protocol8_IterationIDEnd = "&amp;IF(BW140="","NULL",BX140)&amp;
", Protocol9_ID = "&amp;IF(BY140="","NULL",#REF!)&amp;", Protocol9_IterationIDStart = "&amp;IF(BY140="","NULL",BZ140)&amp;", Protocol9_IterationIDEnd = "&amp;IF(CA140="","NULL",CB140)&amp;
", Protocol10_ID = "&amp;IF(CC140="","NULL",#REF!)&amp;", Protocol10_IterationIDStart = "&amp;IF(CC140="","NULL",CD140)&amp;", Protocol10_IterationIDEnd = "&amp;IF(CE140="","NULL",CF140)&amp;
", Protocol11_ID = "&amp;IF(CG140="","NULL",#REF!)&amp;", Protocol11_IterationIDStart = "&amp;IF(CG140="","NULL",CH140)&amp;", Protocol11_IterationIDEnd = "&amp;IF(CI140="","NULL",CJ140)&amp;
", Protocol12_ID = "&amp;IF(CK140="","NULL",#REF!)&amp;", Protocol12_IterationIDStart = "&amp;IF(CK140="","NULL",CL140)&amp;", Protocol12_IterationIDEnd = "&amp;IF(CM140="","NULL",CN140)&amp;
", Protocol13_ID = "&amp;IF(CO140="","NULL",#REF!)&amp;", Protocol13_IterationIDStart = "&amp;IF(CO140="","NULL",CP140)&amp;", Protocol13_IterationIDEnd = "&amp;IF(CQ140="","NULL",CR140)&amp;
", Protocol14_ID = "&amp;IF(CS140="","NULL",#REF!)&amp;", Protocol14_IterationIDStart = "&amp;IF(CS140="","NULL",CT140)&amp;", Protocol14_IterationIDEnd = "&amp;IF(CU140="","NULL",CV140)&amp;
", Protocol15_ID = "&amp;IF(CW140="","NULL",#REF!)&amp;", Protocol15_IterationIDStart = "&amp;IF(CW140="","NULL",CX140)&amp;", Protocol15_IterationIDEnd = "&amp;IF(CY140="","NULL",CZ140)&amp;
", Protocol16_ID = "&amp;IF(DA140="","NULL",#REF!)&amp;", Protocol16_IterationIDStart = "&amp;IF(DA140="","NULL",DB140)&amp;", Protocol16_IterationIDEnd = "&amp;IF(DC140="","NULL",DD140))</f>
        <v>#REF!</v>
      </c>
    </row>
    <row r="141" spans="1:110" x14ac:dyDescent="0.4">
      <c r="A141" s="18">
        <v>364</v>
      </c>
      <c r="B141" s="18">
        <v>1</v>
      </c>
      <c r="C141" s="34" t="s">
        <v>454</v>
      </c>
      <c r="D141" s="18">
        <v>1</v>
      </c>
      <c r="E141" s="74" t="s">
        <v>1029</v>
      </c>
      <c r="F141" s="74" t="s">
        <v>1046</v>
      </c>
      <c r="G141" s="9" t="s">
        <v>456</v>
      </c>
      <c r="I141" s="44"/>
      <c r="J141" s="47" t="str">
        <f>IF(I141="","",VLOOKUP(I141,MetricCalcGroups!A:D,3, FALSE))</f>
        <v/>
      </c>
      <c r="L141" s="9" t="s">
        <v>78</v>
      </c>
      <c r="M141" s="18">
        <v>3</v>
      </c>
      <c r="N141" s="18">
        <v>12</v>
      </c>
      <c r="O141" s="18">
        <v>3</v>
      </c>
      <c r="P141" s="18" t="s">
        <v>78</v>
      </c>
      <c r="Q141" s="18">
        <v>19</v>
      </c>
      <c r="R141" s="75">
        <v>0</v>
      </c>
      <c r="S141" s="75">
        <v>1</v>
      </c>
      <c r="T141" s="75">
        <v>0</v>
      </c>
      <c r="U141" s="75">
        <v>1.5</v>
      </c>
      <c r="V141" s="78">
        <v>78</v>
      </c>
      <c r="W141" s="18">
        <v>820</v>
      </c>
      <c r="X141" s="15">
        <v>2011</v>
      </c>
      <c r="Y141" s="16">
        <f>IF(X141&lt;&gt;"",VLOOKUP(X141,ProgramIterations!D:E,2,FALSE),"NULL")</f>
        <v>1</v>
      </c>
      <c r="Z141" s="15"/>
      <c r="AA141" s="16" t="str">
        <f>IF(Z141&lt;&gt;"",VLOOKUP(Z141,ProgramIterations!D:E,2,FALSE),"NULL")</f>
        <v>NULL</v>
      </c>
      <c r="AB141" s="9" t="s">
        <v>78</v>
      </c>
      <c r="AC141" s="9">
        <v>75</v>
      </c>
      <c r="AD141" s="36">
        <v>1</v>
      </c>
      <c r="AE141" s="9">
        <v>1</v>
      </c>
      <c r="AF141" s="9">
        <v>1</v>
      </c>
      <c r="AG141" s="9">
        <v>0</v>
      </c>
      <c r="AH141" s="17">
        <v>0</v>
      </c>
      <c r="AI141" s="17">
        <f t="shared" si="10"/>
        <v>1</v>
      </c>
      <c r="AJ141" s="18">
        <v>0</v>
      </c>
      <c r="AK141" s="17">
        <f t="shared" si="11"/>
        <v>1</v>
      </c>
      <c r="AL141" s="17">
        <f t="shared" si="12"/>
        <v>1</v>
      </c>
      <c r="AM141" s="18">
        <v>0</v>
      </c>
      <c r="AN141" s="18">
        <v>0</v>
      </c>
      <c r="AO141" s="74">
        <v>0</v>
      </c>
      <c r="AP141" s="81" t="s">
        <v>1761</v>
      </c>
      <c r="AQ141" s="37">
        <v>0</v>
      </c>
      <c r="AR141" s="49">
        <v>0</v>
      </c>
      <c r="AS141" s="23">
        <v>2011</v>
      </c>
      <c r="AT141" s="24">
        <f>IF(AS141="","",VLOOKUP(AS141,ProgramIterations!$D:$E,2,FALSE))</f>
        <v>1</v>
      </c>
      <c r="AU141" s="23"/>
      <c r="AV141" s="24" t="str">
        <f>IF(AU141="","",VLOOKUP(AU141,ProgramIterations!$D:$E,2,FALSE))</f>
        <v/>
      </c>
      <c r="AW141" s="23">
        <v>2012</v>
      </c>
      <c r="AX141" s="24">
        <f>IF(AW141="","",VLOOKUP(AW141,ProgramIterations!$D:$E,2,FALSE))</f>
        <v>2</v>
      </c>
      <c r="AY141" s="23"/>
      <c r="AZ141" s="24" t="str">
        <f>IF(AY141="","",VLOOKUP(AY141,ProgramIterations!$D:$E,2,FALSE))</f>
        <v/>
      </c>
      <c r="BA141" s="23">
        <v>2013</v>
      </c>
      <c r="BB141" s="24">
        <f>IF(BA141="","",VLOOKUP(BA141,ProgramIterations!$D:$E,2,FALSE))</f>
        <v>3</v>
      </c>
      <c r="BC141" s="23"/>
      <c r="BD141" s="24" t="str">
        <f>IF(BC141="","",VLOOKUP(BC141,ProgramIterations!$D:$E,2,FALSE))</f>
        <v/>
      </c>
      <c r="BE141" s="23">
        <v>2014</v>
      </c>
      <c r="BF141" s="24">
        <f>IF(BE141="","",VLOOKUP(BE141,ProgramIterations!$D:$E,2,FALSE))</f>
        <v>4</v>
      </c>
      <c r="BG141" s="23"/>
      <c r="BH141" s="24" t="str">
        <f>IF(BG141="","",VLOOKUP(BG141,ProgramIterations!$D:$E,2,FALSE))</f>
        <v/>
      </c>
      <c r="BI141" s="23">
        <v>2014</v>
      </c>
      <c r="BJ141" s="24">
        <f>IF(BI141="","",VLOOKUP(BI141,ProgramIterations!$D:$E,2,FALSE))</f>
        <v>4</v>
      </c>
      <c r="BK141" s="23"/>
      <c r="BL141" s="24" t="str">
        <f>IF(BK141="","",VLOOKUP(BK141,ProgramIterations!$D:$E,2,FALSE))</f>
        <v/>
      </c>
      <c r="BM141" s="23"/>
      <c r="BN141" s="24" t="str">
        <f>IF(BM141="","",VLOOKUP(BM141,ProgramIterations!$D:$E,2,FALSE))</f>
        <v/>
      </c>
      <c r="BO141" s="23"/>
      <c r="BP141" s="24" t="str">
        <f>IF(BO141="","",VLOOKUP(BO141,ProgramIterations!$D:$E,2,FALSE))</f>
        <v/>
      </c>
      <c r="BQ141" s="23"/>
      <c r="BR141" s="24" t="str">
        <f>IF(BQ141="","",VLOOKUP(BQ141,ProgramIterations!$D:$E,2,FALSE))</f>
        <v/>
      </c>
      <c r="BS141" s="23"/>
      <c r="BT141" s="24" t="str">
        <f>IF(BS141="","",VLOOKUP(BS141,ProgramIterations!$D:$E,2,FALSE))</f>
        <v/>
      </c>
      <c r="BU141" s="23"/>
      <c r="BV141" s="24" t="str">
        <f>IF(BU141="","",VLOOKUP(BU141,ProgramIterations!$D:$E,2,FALSE))</f>
        <v/>
      </c>
      <c r="BW141" s="23"/>
      <c r="BX141" s="24" t="str">
        <f>IF(BW141="","",VLOOKUP(BW141,ProgramIterations!$D:$E,2,FALSE))</f>
        <v/>
      </c>
      <c r="BY141" s="23">
        <v>2014</v>
      </c>
      <c r="BZ141" s="24">
        <f>IF(BY141="","",VLOOKUP(BY141,ProgramIterations!$D:$E,2,FALSE))</f>
        <v>4</v>
      </c>
      <c r="CA141" s="23"/>
      <c r="CB141" s="24" t="str">
        <f>IF(CA141="","",VLOOKUP(CA141,ProgramIterations!$D:$E,2,FALSE))</f>
        <v/>
      </c>
      <c r="CC141" s="23">
        <v>2014</v>
      </c>
      <c r="CD141" s="24">
        <f>IF(CC141="","",VLOOKUP(CC141,ProgramIterations!$D:$E,2,FALSE))</f>
        <v>4</v>
      </c>
      <c r="CE141" s="23"/>
      <c r="CF141" s="24" t="str">
        <f>IF(CE141="","",VLOOKUP(CE141,ProgramIterations!$D:$E,2,FALSE))</f>
        <v/>
      </c>
      <c r="CG141" s="23">
        <v>2014</v>
      </c>
      <c r="CH141" s="24">
        <f>IF(CG141="","",VLOOKUP(CG141,ProgramIterations!$D:$E,2,FALSE))</f>
        <v>4</v>
      </c>
      <c r="CI141" s="23"/>
      <c r="CJ141" s="24" t="str">
        <f>IF(CI141="","",VLOOKUP(CI141,ProgramIterations!$D:$E,2,FALSE))</f>
        <v/>
      </c>
      <c r="CK141" s="23"/>
      <c r="CL141" s="24" t="str">
        <f>IF(CK141="","",VLOOKUP(CK141,ProgramIterations!$D:$E,2,FALSE))</f>
        <v/>
      </c>
      <c r="CM141" s="23"/>
      <c r="CN141" s="24" t="str">
        <f>IF(CM141="","",VLOOKUP(CM141,ProgramIterations!$D:$E,2,FALSE))</f>
        <v/>
      </c>
      <c r="CO141" s="23"/>
      <c r="CP141" s="24" t="str">
        <f>IF(CO141="","",VLOOKUP(CO141,ProgramIterations!$D:$E,2,FALSE))</f>
        <v/>
      </c>
      <c r="CQ141" s="23"/>
      <c r="CR141" s="24" t="str">
        <f>IF(CQ141="","",VLOOKUP(CQ141,ProgramIterations!$D:$E,2,FALSE))</f>
        <v/>
      </c>
      <c r="CS141" s="23"/>
      <c r="CT141" s="24" t="str">
        <f>IF(CS141="","",VLOOKUP(CS141,ProgramIterations!$D:$E,2,FALSE))</f>
        <v/>
      </c>
      <c r="CU141" s="23"/>
      <c r="CV141" s="24" t="str">
        <f>IF(CU141="","",VLOOKUP(CU141,ProgramIterations!$D:$E,2,FALSE))</f>
        <v/>
      </c>
      <c r="CW141" s="23"/>
      <c r="CX141" s="24" t="str">
        <f>IF(CW141="","",VLOOKUP(CW141,ProgramIterations!$D:$E,2,FALSE))</f>
        <v/>
      </c>
      <c r="CY141" s="23"/>
      <c r="CZ141" s="24" t="str">
        <f>IF(CY141="","",VLOOKUP(CY141,ProgramIterations!$D:$E,2,FALSE))</f>
        <v/>
      </c>
      <c r="DA141" s="23"/>
      <c r="DB141" s="24" t="str">
        <f>IF(DA141="","",VLOOKUP(DA141,ProgramIterations!$D:$E,2,FALSE))</f>
        <v/>
      </c>
      <c r="DC141" s="23"/>
      <c r="DD141" s="25" t="str">
        <f>IF(DC141="","",VLOOKUP(DC141,ProgramIterations!$D:$E,2,FALSE))</f>
        <v/>
      </c>
      <c r="DE141" s="64" t="str">
        <f>CONCATENATE("ALTER TABLE dbo.",LEFT(C141,FIND(".",C141)-1)," ADD ",RIGHT(C141,LEN(C141)-FIND(".",C141))," ",VLOOKUP(M141,DataTypes!$A$2:$F$12,6),IF(VLOOKUP(M141,DataTypes!$A$2:$F$12,3)=1,CONCATENATE("(",N141,",",O141,")"),"")," NULL")</f>
        <v>ALTER TABLE dbo.ChampMetricVisitInformation ADD BankfullWidthToDepthRatioProfileFilteredCoefficientOfVariation decimal(12,3) NULL</v>
      </c>
      <c r="DF141" s="56" t="e">
        <f>IF(A141 = "","",#REF! &amp; " SELECT MetricCalcTypeID = "&amp;A141&amp;", EngineID = "&amp;B141&amp;", Name='"&amp;C141&amp;"', DisplayGroupID = "&amp;D141&amp;", DisplayName='"&amp;E141&amp;"', DisplayNameShort = '"&amp;F141&amp;"', PropertyName = '"&amp;G141&amp;"', MethodID = "&amp;IF(H141="","NULL",H141)&amp; ", CalcGroupId = "&amp;IF(I141="","NULL",I141)&amp;", CalcGroupListItemID = " &amp;IF(K141="","NULL",K141)&amp;", Description = "&amp;IF(L141&lt;&gt;"NULL","'"&amp;SUBSTITUTE(L141,"'","''")&amp;"'","NULL")&amp;", DataTypeID = "&amp;M141&amp;",Precision = "&amp;N141&amp;", Scale = "&amp;O141&amp;", Length="&amp;P141&amp;", UOMID = "&amp;Q141&amp;", GlossaryTermID = "&amp;V141&amp;", DisplayOrderID = "&amp;W141&amp;", DomainValueListID = "&amp;AB141&amp;", WidthPixels = "&amp;AC141&amp;", IsDisplayable = "&amp;AD141&amp;", ShowGraphForWatershed= "&amp;AE141&amp;",ShowGraphForProgram="&amp;AF141&amp;",ShowGraphForVisit="&amp;AG141&amp;",IsPrivateInformation="&amp;AM141&amp;", IsCalculated="&amp;AN141&amp;",IsInternal="&amp;AO141&amp;", ExpectedValueMin = "&amp;IF(R141&lt;&gt;"",R141,"NULL")&amp;",  ExpectedValueMax = "&amp;IF(S141&lt;&gt;"",S141,"NULL")&amp;",  AcceptedValueMin = "&amp;IF(T141&lt;&gt;"",T141,"NULL")&amp;",   AcceptedValueMax  = "&amp;IF(U141&lt;&gt;"",U141,"NULL")&amp;", GraphAllowX="&amp;AH141&amp;", GraphAllowY="&amp;AI141&amp;", GraphAllowZ="&amp;AJ141&amp;", MapAllowSize="&amp;AK141&amp;", MapAllowColor = "&amp;AL141&amp;", RbtXpath = "&amp;IF(AP141&lt;&gt;"", "'"&amp;AP141&amp;"'", "NULL")&amp;", RbtIsRequired = "&amp;IF(AP141&lt;&gt;"", AQ141, "NULL")&amp;", MRMetric = "&amp;AR141&amp;
", Protocol1_ID = "&amp;IF(AS141="","NULL",#REF!)&amp;", Protocol1_IterationIDStart = "&amp;IF(AS141="","NULL",AT141)&amp;", Protocol1_IterationIDEnd = "&amp;IF(AU141="","NULL",AV141)&amp;
", Protocol2_ID = "&amp;IF(AW141="","NULL",#REF!)&amp;", Protocol2_IterationIDStart = "&amp;IF(AW141="","NULL",AX141)&amp;", Protocol2_IterationIDEnd = "&amp;IF(AY141="","NULL",AZ141)&amp;
", Protocol3_ID = "&amp;IF(BA141="","NULL",#REF!)&amp;", Protocol3_IterationIDStart = "&amp;IF(BA141="","NULL",BB141)&amp;", Protocol3_IterationIDEnd = "&amp;IF(BC141="","NULL",BD141)&amp;
", Protocol4_ID = "&amp;IF(BE141="","NULL",#REF!)&amp;", Protocol4_IterationIDStart = "&amp;IF(BE141="","NULL",BF141)&amp;", Protocol4_IterationIDEnd = "&amp;IF(BG141="","NULL",BH141)&amp;
", Protocol5_ID = "&amp;IF(BI141="","NULL",#REF!)&amp;", Protocol5_IterationIDStart = "&amp;IF(BI141="","NULL",BJ141)&amp;", Protocol5_IterationIDEnd = "&amp;IF(BK141="","NULL",BL141)&amp;
", Protocol6_ID = "&amp;IF(BM141="","NULL",#REF!)&amp;", Protocol6_IterationIDStart = "&amp;IF(BM141="","NULL",BN141)&amp;", Protocol6_IterationIDEnd = "&amp;IF(BO141="","NULL",BP141)&amp;
", Protocol7_ID = "&amp;IF(BQ141="","NULL",#REF!)&amp;", Protocol7_IterationIDStart = "&amp;IF(BQ141="","NULL",BR141)&amp;", Protocol7_IterationIDEnd = "&amp;IF(BS141="","NULL",BT141)&amp;
", Protocol8_ID = "&amp;IF(BU141="","NULL",#REF!)&amp;", Protocol8_IterationIDStart = "&amp;IF(BU141="","NULL",BV141)&amp;", Protocol8_IterationIDEnd = "&amp;IF(BW141="","NULL",BX141)&amp;
", Protocol9_ID = "&amp;IF(BY141="","NULL",#REF!)&amp;", Protocol9_IterationIDStart = "&amp;IF(BY141="","NULL",BZ141)&amp;", Protocol9_IterationIDEnd = "&amp;IF(CA141="","NULL",CB141)&amp;
", Protocol10_ID = "&amp;IF(CC141="","NULL",#REF!)&amp;", Protocol10_IterationIDStart = "&amp;IF(CC141="","NULL",CD141)&amp;", Protocol10_IterationIDEnd = "&amp;IF(CE141="","NULL",CF141)&amp;
", Protocol11_ID = "&amp;IF(CG141="","NULL",#REF!)&amp;", Protocol11_IterationIDStart = "&amp;IF(CG141="","NULL",CH141)&amp;", Protocol11_IterationIDEnd = "&amp;IF(CI141="","NULL",CJ141)&amp;
", Protocol12_ID = "&amp;IF(CK141="","NULL",#REF!)&amp;", Protocol12_IterationIDStart = "&amp;IF(CK141="","NULL",CL141)&amp;", Protocol12_IterationIDEnd = "&amp;IF(CM141="","NULL",CN141)&amp;
", Protocol13_ID = "&amp;IF(CO141="","NULL",#REF!)&amp;", Protocol13_IterationIDStart = "&amp;IF(CO141="","NULL",CP141)&amp;", Protocol13_IterationIDEnd = "&amp;IF(CQ141="","NULL",CR141)&amp;
", Protocol14_ID = "&amp;IF(CS141="","NULL",#REF!)&amp;", Protocol14_IterationIDStart = "&amp;IF(CS141="","NULL",CT141)&amp;", Protocol14_IterationIDEnd = "&amp;IF(CU141="","NULL",CV141)&amp;
", Protocol15_ID = "&amp;IF(CW141="","NULL",#REF!)&amp;", Protocol15_IterationIDStart = "&amp;IF(CW141="","NULL",CX141)&amp;", Protocol15_IterationIDEnd = "&amp;IF(CY141="","NULL",CZ141)&amp;
", Protocol16_ID = "&amp;IF(DA141="","NULL",#REF!)&amp;", Protocol16_IterationIDStart = "&amp;IF(DA141="","NULL",DB141)&amp;", Protocol16_IterationIDEnd = "&amp;IF(DC141="","NULL",DD141))</f>
        <v>#REF!</v>
      </c>
    </row>
    <row r="142" spans="1:110" x14ac:dyDescent="0.4">
      <c r="A142" s="18">
        <v>564</v>
      </c>
      <c r="B142" s="18">
        <v>3</v>
      </c>
      <c r="C142" s="57" t="str">
        <f>"ChampMetricChannelUnitTier1Summary." &amp; G142</f>
        <v>ChampMetricChannelUnitTier1Summary.DensityOfChinook</v>
      </c>
      <c r="D142" s="18">
        <v>3</v>
      </c>
      <c r="E142" s="74" t="s">
        <v>1316</v>
      </c>
      <c r="F142" s="74" t="s">
        <v>1305</v>
      </c>
      <c r="G142" s="49" t="s">
        <v>1305</v>
      </c>
      <c r="I142" s="44">
        <v>2</v>
      </c>
      <c r="J142" s="47" t="str">
        <f>IF(I142="","",VLOOKUP(I142,MetricCalcGroups!A:D,3, FALSE))</f>
        <v>Fish Density</v>
      </c>
      <c r="K142" s="37">
        <v>246</v>
      </c>
      <c r="L142" s="9" t="s">
        <v>78</v>
      </c>
      <c r="M142" s="18">
        <v>1</v>
      </c>
      <c r="N142" s="18">
        <v>15</v>
      </c>
      <c r="O142" s="18">
        <v>5</v>
      </c>
      <c r="P142" s="18" t="s">
        <v>78</v>
      </c>
      <c r="Q142" s="18">
        <v>37</v>
      </c>
      <c r="R142" s="75">
        <v>0</v>
      </c>
      <c r="S142" s="75" t="s">
        <v>78</v>
      </c>
      <c r="T142" s="75">
        <v>0</v>
      </c>
      <c r="U142" s="75" t="s">
        <v>78</v>
      </c>
      <c r="V142" s="78" t="s">
        <v>78</v>
      </c>
      <c r="W142" s="75">
        <v>2930</v>
      </c>
      <c r="X142" s="15">
        <v>2014</v>
      </c>
      <c r="Y142" s="16">
        <f>IF(X142&lt;&gt;"",VLOOKUP(X142,ProgramIterations!D:E,2,FALSE),"NULL")</f>
        <v>4</v>
      </c>
      <c r="Z142" s="15"/>
      <c r="AA142" s="16" t="str">
        <f>IF(Z142&lt;&gt;"",VLOOKUP(Z142,ProgramIterations!D:E,2,FALSE),"NULL")</f>
        <v>NULL</v>
      </c>
      <c r="AB142" s="9" t="s">
        <v>78</v>
      </c>
      <c r="AC142" s="9">
        <v>50</v>
      </c>
      <c r="AD142" s="36">
        <v>1</v>
      </c>
      <c r="AE142" s="9">
        <v>1</v>
      </c>
      <c r="AF142" s="9">
        <v>1</v>
      </c>
      <c r="AG142" s="9">
        <v>1</v>
      </c>
      <c r="AH142" s="17">
        <v>0</v>
      </c>
      <c r="AI142" s="17">
        <f t="shared" si="10"/>
        <v>1</v>
      </c>
      <c r="AJ142" s="18">
        <v>0</v>
      </c>
      <c r="AK142" s="17">
        <f t="shared" si="11"/>
        <v>1</v>
      </c>
      <c r="AL142" s="17">
        <f t="shared" si="12"/>
        <v>1</v>
      </c>
      <c r="AM142" s="18">
        <v>0</v>
      </c>
      <c r="AN142" s="18">
        <v>0</v>
      </c>
      <c r="AO142" s="74">
        <v>1</v>
      </c>
      <c r="AP142" s="74"/>
      <c r="AQ142" s="37">
        <v>0</v>
      </c>
      <c r="AR142" s="49">
        <v>0</v>
      </c>
      <c r="AS142" s="23"/>
      <c r="AT142" s="24" t="str">
        <f>IF(AS142="","",VLOOKUP(AS142,ProgramIterations!$D:$E,2,FALSE))</f>
        <v/>
      </c>
      <c r="AU142" s="23"/>
      <c r="AV142" s="24" t="str">
        <f>IF(AU142="","",VLOOKUP(AU142,ProgramIterations!$D:$E,2,FALSE))</f>
        <v/>
      </c>
      <c r="AW142" s="23"/>
      <c r="AX142" s="24" t="str">
        <f>IF(AW142="","",VLOOKUP(AW142,ProgramIterations!$D:$E,2,FALSE))</f>
        <v/>
      </c>
      <c r="AY142" s="23"/>
      <c r="AZ142" s="24" t="str">
        <f>IF(AY142="","",VLOOKUP(AY142,ProgramIterations!$D:$E,2,FALSE))</f>
        <v/>
      </c>
      <c r="BA142" s="23"/>
      <c r="BB142" s="24" t="str">
        <f>IF(BA142="","",VLOOKUP(BA142,ProgramIterations!$D:$E,2,FALSE))</f>
        <v/>
      </c>
      <c r="BC142" s="23"/>
      <c r="BD142" s="24" t="str">
        <f>IF(BC142="","",VLOOKUP(BC142,ProgramIterations!$D:$E,2,FALSE))</f>
        <v/>
      </c>
      <c r="BE142" s="23"/>
      <c r="BF142" s="24" t="str">
        <f>IF(BE142="","",VLOOKUP(BE142,ProgramIterations!$D:$E,2,FALSE))</f>
        <v/>
      </c>
      <c r="BG142" s="23"/>
      <c r="BH142" s="24" t="str">
        <f>IF(BG142="","",VLOOKUP(BG142,ProgramIterations!$D:$E,2,FALSE))</f>
        <v/>
      </c>
      <c r="BI142" s="23"/>
      <c r="BJ142" s="24" t="str">
        <f>IF(BI142="","",VLOOKUP(BI142,ProgramIterations!$D:$E,2,FALSE))</f>
        <v/>
      </c>
      <c r="BK142" s="23"/>
      <c r="BL142" s="24" t="str">
        <f>IF(BK142="","",VLOOKUP(BK142,ProgramIterations!$D:$E,2,FALSE))</f>
        <v/>
      </c>
      <c r="BM142" s="23">
        <v>2014</v>
      </c>
      <c r="BN142" s="24">
        <f>IF(BM142="","",VLOOKUP(BM142,ProgramIterations!$D:$E,2,FALSE))</f>
        <v>4</v>
      </c>
      <c r="BO142" s="23"/>
      <c r="BP142" s="24" t="str">
        <f>IF(BO142="","",VLOOKUP(BO142,ProgramIterations!$D:$E,2,FALSE))</f>
        <v/>
      </c>
      <c r="BQ142" s="23"/>
      <c r="BR142" s="24" t="str">
        <f>IF(BQ142="","",VLOOKUP(BQ142,ProgramIterations!$D:$E,2,FALSE))</f>
        <v/>
      </c>
      <c r="BS142" s="23"/>
      <c r="BT142" s="24" t="str">
        <f>IF(BS142="","",VLOOKUP(BS142,ProgramIterations!$D:$E,2,FALSE))</f>
        <v/>
      </c>
      <c r="BU142" s="23">
        <v>2014</v>
      </c>
      <c r="BV142" s="24">
        <f>IF(BU142="","",VLOOKUP(BU142,ProgramIterations!$D:$E,2,FALSE))</f>
        <v>4</v>
      </c>
      <c r="BW142" s="23"/>
      <c r="BX142" s="24" t="str">
        <f>IF(BW142="","",VLOOKUP(BW142,ProgramIterations!$D:$E,2,FALSE))</f>
        <v/>
      </c>
      <c r="BY142" s="23"/>
      <c r="BZ142" s="24" t="str">
        <f>IF(BY142="","",VLOOKUP(BY142,ProgramIterations!$D:$E,2,FALSE))</f>
        <v/>
      </c>
      <c r="CA142" s="23"/>
      <c r="CB142" s="24" t="str">
        <f>IF(CA142="","",VLOOKUP(CA142,ProgramIterations!$D:$E,2,FALSE))</f>
        <v/>
      </c>
      <c r="CC142" s="23"/>
      <c r="CD142" s="24" t="str">
        <f>IF(CC142="","",VLOOKUP(CC142,ProgramIterations!$D:$E,2,FALSE))</f>
        <v/>
      </c>
      <c r="CE142" s="23"/>
      <c r="CF142" s="24" t="str">
        <f>IF(CE142="","",VLOOKUP(CE142,ProgramIterations!$D:$E,2,FALSE))</f>
        <v/>
      </c>
      <c r="CG142" s="23"/>
      <c r="CH142" s="24" t="str">
        <f>IF(CG142="","",VLOOKUP(CG142,ProgramIterations!$D:$E,2,FALSE))</f>
        <v/>
      </c>
      <c r="CI142" s="23"/>
      <c r="CJ142" s="24" t="str">
        <f>IF(CI142="","",VLOOKUP(CI142,ProgramIterations!$D:$E,2,FALSE))</f>
        <v/>
      </c>
      <c r="CK142" s="23"/>
      <c r="CL142" s="24" t="str">
        <f>IF(CK142="","",VLOOKUP(CK142,ProgramIterations!$D:$E,2,FALSE))</f>
        <v/>
      </c>
      <c r="CM142" s="23"/>
      <c r="CN142" s="24" t="str">
        <f>IF(CM142="","",VLOOKUP(CM142,ProgramIterations!$D:$E,2,FALSE))</f>
        <v/>
      </c>
      <c r="CO142" s="23">
        <v>2014</v>
      </c>
      <c r="CP142" s="24">
        <f>IF(CO142="","",VLOOKUP(CO142,ProgramIterations!$D:$E,2,FALSE))</f>
        <v>4</v>
      </c>
      <c r="CQ142" s="23"/>
      <c r="CR142" s="24" t="str">
        <f>IF(CQ142="","",VLOOKUP(CQ142,ProgramIterations!$D:$E,2,FALSE))</f>
        <v/>
      </c>
      <c r="CS142" s="23">
        <v>2014</v>
      </c>
      <c r="CT142" s="24">
        <f>IF(CS142="","",VLOOKUP(CS142,ProgramIterations!$D:$E,2,FALSE))</f>
        <v>4</v>
      </c>
      <c r="CU142" s="23"/>
      <c r="CV142" s="24" t="str">
        <f>IF(CU142="","",VLOOKUP(CU142,ProgramIterations!$D:$E,2,FALSE))</f>
        <v/>
      </c>
      <c r="CW142" s="23"/>
      <c r="CX142" s="24" t="str">
        <f>IF(CW142="","",VLOOKUP(CW142,ProgramIterations!$D:$E,2,FALSE))</f>
        <v/>
      </c>
      <c r="CY142" s="23"/>
      <c r="CZ142" s="24" t="str">
        <f>IF(CY142="","",VLOOKUP(CY142,ProgramIterations!$D:$E,2,FALSE))</f>
        <v/>
      </c>
      <c r="DA142" s="23"/>
      <c r="DB142" s="24" t="str">
        <f>IF(DA142="","",VLOOKUP(DA142,ProgramIterations!$D:$E,2,FALSE))</f>
        <v/>
      </c>
      <c r="DC142" s="23"/>
      <c r="DD142" s="25" t="str">
        <f>IF(DC142="","",VLOOKUP(DC142,ProgramIterations!$D:$E,2,FALSE))</f>
        <v/>
      </c>
      <c r="DE142" s="64" t="str">
        <f>CONCATENATE("ALTER TABLE dbo.",LEFT(C142,FIND(".",C142)-1)," ADD ",RIGHT(C142,LEN(C142)-FIND(".",C142))," ",VLOOKUP(M142,DataTypes!$A$2:$F$12,6),IF(VLOOKUP(M142,DataTypes!$A$2:$F$12,3)=1,CONCATENATE("(",N142,",",O142,")"),"")," NULL")</f>
        <v>ALTER TABLE dbo.ChampMetricChannelUnitTier1Summary ADD DensityOfChinook decimal(15,5) NULL</v>
      </c>
      <c r="DF142" s="56" t="e">
        <f>IF(A142 = "","",#REF! &amp; " SELECT MetricCalcTypeID = "&amp;A142&amp;", EngineID = "&amp;B142&amp;", Name='"&amp;C142&amp;"', DisplayGroupID = "&amp;D142&amp;", DisplayName='"&amp;E142&amp;"', DisplayNameShort = '"&amp;F142&amp;"', PropertyName = '"&amp;G142&amp;"', MethodID = "&amp;IF(H142="","NULL",H142)&amp; ", CalcGroupId = "&amp;IF(I142="","NULL",I142)&amp;", CalcGroupListItemID = " &amp;IF(K142="","NULL",K142)&amp;", Description = "&amp;IF(L142&lt;&gt;"NULL","'"&amp;SUBSTITUTE(L142,"'","''")&amp;"'","NULL")&amp;", DataTypeID = "&amp;M142&amp;",Precision = "&amp;N142&amp;", Scale = "&amp;O142&amp;", Length="&amp;P142&amp;", UOMID = "&amp;Q142&amp;", GlossaryTermID = "&amp;V142&amp;", DisplayOrderID = "&amp;W142&amp;", DomainValueListID = "&amp;AB142&amp;", WidthPixels = "&amp;AC142&amp;", IsDisplayable = "&amp;AD142&amp;", ShowGraphForWatershed= "&amp;AE142&amp;",ShowGraphForProgram="&amp;AF142&amp;",ShowGraphForVisit="&amp;AG142&amp;",IsPrivateInformation="&amp;AM142&amp;", IsCalculated="&amp;AN142&amp;",IsInternal="&amp;AO142&amp;", ExpectedValueMin = "&amp;IF(R142&lt;&gt;"",R142,"NULL")&amp;",  ExpectedValueMax = "&amp;IF(S142&lt;&gt;"",S142,"NULL")&amp;",  AcceptedValueMin = "&amp;IF(T142&lt;&gt;"",T142,"NULL")&amp;",   AcceptedValueMax  = "&amp;IF(U142&lt;&gt;"",U142,"NULL")&amp;", GraphAllowX="&amp;AH142&amp;", GraphAllowY="&amp;AI142&amp;", GraphAllowZ="&amp;AJ142&amp;", MapAllowSize="&amp;AK142&amp;", MapAllowColor = "&amp;AL142&amp;", RbtXpath = "&amp;IF(AP142&lt;&gt;"", "'"&amp;AP142&amp;"'", "NULL")&amp;", RbtIsRequired = "&amp;IF(AP142&lt;&gt;"", AQ142, "NULL")&amp;", MRMetric = "&amp;AR142&amp;
", Protocol1_ID = "&amp;IF(AS142="","NULL",#REF!)&amp;", Protocol1_IterationIDStart = "&amp;IF(AS142="","NULL",AT142)&amp;", Protocol1_IterationIDEnd = "&amp;IF(AU142="","NULL",AV142)&amp;
", Protocol2_ID = "&amp;IF(AW142="","NULL",#REF!)&amp;", Protocol2_IterationIDStart = "&amp;IF(AW142="","NULL",AX142)&amp;", Protocol2_IterationIDEnd = "&amp;IF(AY142="","NULL",AZ142)&amp;
", Protocol3_ID = "&amp;IF(BA142="","NULL",#REF!)&amp;", Protocol3_IterationIDStart = "&amp;IF(BA142="","NULL",BB142)&amp;", Protocol3_IterationIDEnd = "&amp;IF(BC142="","NULL",BD142)&amp;
", Protocol4_ID = "&amp;IF(BE142="","NULL",#REF!)&amp;", Protocol4_IterationIDStart = "&amp;IF(BE142="","NULL",BF142)&amp;", Protocol4_IterationIDEnd = "&amp;IF(BG142="","NULL",BH142)&amp;
", Protocol5_ID = "&amp;IF(BI142="","NULL",#REF!)&amp;", Protocol5_IterationIDStart = "&amp;IF(BI142="","NULL",BJ142)&amp;", Protocol5_IterationIDEnd = "&amp;IF(BK142="","NULL",BL142)&amp;
", Protocol6_ID = "&amp;IF(BM142="","NULL",#REF!)&amp;", Protocol6_IterationIDStart = "&amp;IF(BM142="","NULL",BN142)&amp;", Protocol6_IterationIDEnd = "&amp;IF(BO142="","NULL",BP142)&amp;
", Protocol7_ID = "&amp;IF(BQ142="","NULL",#REF!)&amp;", Protocol7_IterationIDStart = "&amp;IF(BQ142="","NULL",BR142)&amp;", Protocol7_IterationIDEnd = "&amp;IF(BS142="","NULL",BT142)&amp;
", Protocol8_ID = "&amp;IF(BU142="","NULL",#REF!)&amp;", Protocol8_IterationIDStart = "&amp;IF(BU142="","NULL",BV142)&amp;", Protocol8_IterationIDEnd = "&amp;IF(BW142="","NULL",BX142)&amp;
", Protocol9_ID = "&amp;IF(BY142="","NULL",#REF!)&amp;", Protocol9_IterationIDStart = "&amp;IF(BY142="","NULL",BZ142)&amp;", Protocol9_IterationIDEnd = "&amp;IF(CA142="","NULL",CB142)&amp;
", Protocol10_ID = "&amp;IF(CC142="","NULL",#REF!)&amp;", Protocol10_IterationIDStart = "&amp;IF(CC142="","NULL",CD142)&amp;", Protocol10_IterationIDEnd = "&amp;IF(CE142="","NULL",CF142)&amp;
", Protocol11_ID = "&amp;IF(CG142="","NULL",#REF!)&amp;", Protocol11_IterationIDStart = "&amp;IF(CG142="","NULL",CH142)&amp;", Protocol11_IterationIDEnd = "&amp;IF(CI142="","NULL",CJ142)&amp;
", Protocol12_ID = "&amp;IF(CK142="","NULL",#REF!)&amp;", Protocol12_IterationIDStart = "&amp;IF(CK142="","NULL",CL142)&amp;", Protocol12_IterationIDEnd = "&amp;IF(CM142="","NULL",CN142)&amp;
", Protocol13_ID = "&amp;IF(CO142="","NULL",#REF!)&amp;", Protocol13_IterationIDStart = "&amp;IF(CO142="","NULL",CP142)&amp;", Protocol13_IterationIDEnd = "&amp;IF(CQ142="","NULL",CR142)&amp;
", Protocol14_ID = "&amp;IF(CS142="","NULL",#REF!)&amp;", Protocol14_IterationIDStart = "&amp;IF(CS142="","NULL",CT142)&amp;", Protocol14_IterationIDEnd = "&amp;IF(CU142="","NULL",CV142)&amp;
", Protocol15_ID = "&amp;IF(CW142="","NULL",#REF!)&amp;", Protocol15_IterationIDStart = "&amp;IF(CW142="","NULL",CX142)&amp;", Protocol15_IterationIDEnd = "&amp;IF(CY142="","NULL",CZ142)&amp;
", Protocol16_ID = "&amp;IF(DA142="","NULL",#REF!)&amp;", Protocol16_IterationIDStart = "&amp;IF(DA142="","NULL",DB142)&amp;", Protocol16_IterationIDEnd = "&amp;IF(DC142="","NULL",DD142))</f>
        <v>#REF!</v>
      </c>
    </row>
    <row r="143" spans="1:110" x14ac:dyDescent="0.4">
      <c r="A143" s="18">
        <v>586</v>
      </c>
      <c r="B143" s="18">
        <v>3</v>
      </c>
      <c r="C143" s="57" t="str">
        <f>"ChampMetricChannelUnitSummary." &amp; G143</f>
        <v>ChampMetricChannelUnitSummary.DensityOfChinook</v>
      </c>
      <c r="D143" s="18">
        <v>2</v>
      </c>
      <c r="E143" s="40" t="s">
        <v>1316</v>
      </c>
      <c r="F143" s="74" t="s">
        <v>1305</v>
      </c>
      <c r="G143" s="49" t="s">
        <v>1305</v>
      </c>
      <c r="I143" s="44">
        <v>2</v>
      </c>
      <c r="J143" s="47" t="str">
        <f>IF(I143="","",VLOOKUP(I143,MetricCalcGroups!A:D,3, FALSE))</f>
        <v>Fish Density</v>
      </c>
      <c r="K143" s="37">
        <v>246</v>
      </c>
      <c r="L143" s="9" t="s">
        <v>78</v>
      </c>
      <c r="M143" s="18">
        <v>1</v>
      </c>
      <c r="N143" s="18">
        <v>15</v>
      </c>
      <c r="O143" s="18">
        <v>5</v>
      </c>
      <c r="P143" s="18" t="s">
        <v>78</v>
      </c>
      <c r="Q143" s="18">
        <v>37</v>
      </c>
      <c r="R143" s="75">
        <v>0</v>
      </c>
      <c r="S143" s="75" t="s">
        <v>78</v>
      </c>
      <c r="T143" s="75">
        <v>0</v>
      </c>
      <c r="U143" s="75" t="s">
        <v>78</v>
      </c>
      <c r="V143" s="78" t="s">
        <v>78</v>
      </c>
      <c r="W143" s="18">
        <v>3150</v>
      </c>
      <c r="X143" s="15">
        <v>2014</v>
      </c>
      <c r="Y143" s="16">
        <f>IF(X143&lt;&gt;"",VLOOKUP(X143,ProgramIterations!D:E,2,FALSE),"NULL")</f>
        <v>4</v>
      </c>
      <c r="Z143" s="15"/>
      <c r="AA143" s="16" t="str">
        <f>IF(Z143&lt;&gt;"",VLOOKUP(Z143,ProgramIterations!D:E,2,FALSE),"NULL")</f>
        <v>NULL</v>
      </c>
      <c r="AB143" s="9" t="s">
        <v>78</v>
      </c>
      <c r="AC143" s="9">
        <v>50</v>
      </c>
      <c r="AD143" s="36">
        <v>1</v>
      </c>
      <c r="AE143" s="9">
        <v>1</v>
      </c>
      <c r="AF143" s="9">
        <v>1</v>
      </c>
      <c r="AG143" s="9">
        <v>1</v>
      </c>
      <c r="AH143" s="17">
        <v>0</v>
      </c>
      <c r="AI143" s="17">
        <f t="shared" ref="AI143:AI206" si="13">AD143</f>
        <v>1</v>
      </c>
      <c r="AJ143" s="18">
        <v>0</v>
      </c>
      <c r="AK143" s="17">
        <f t="shared" si="11"/>
        <v>1</v>
      </c>
      <c r="AL143" s="17">
        <f t="shared" si="12"/>
        <v>1</v>
      </c>
      <c r="AM143" s="18">
        <v>0</v>
      </c>
      <c r="AN143" s="18">
        <v>0</v>
      </c>
      <c r="AO143" s="74">
        <v>1</v>
      </c>
      <c r="AP143" s="74"/>
      <c r="AQ143" s="37">
        <v>0</v>
      </c>
      <c r="AR143" s="49">
        <v>0</v>
      </c>
      <c r="AS143" s="23"/>
      <c r="AT143" s="24" t="str">
        <f>IF(AS143="","",VLOOKUP(AS143,ProgramIterations!$D:$E,2,FALSE))</f>
        <v/>
      </c>
      <c r="AU143" s="23"/>
      <c r="AV143" s="24" t="str">
        <f>IF(AU143="","",VLOOKUP(AU143,ProgramIterations!$D:$E,2,FALSE))</f>
        <v/>
      </c>
      <c r="AW143" s="23"/>
      <c r="AX143" s="24" t="str">
        <f>IF(AW143="","",VLOOKUP(AW143,ProgramIterations!$D:$E,2,FALSE))</f>
        <v/>
      </c>
      <c r="AY143" s="23"/>
      <c r="AZ143" s="24" t="str">
        <f>IF(AY143="","",VLOOKUP(AY143,ProgramIterations!$D:$E,2,FALSE))</f>
        <v/>
      </c>
      <c r="BA143" s="23"/>
      <c r="BB143" s="24" t="str">
        <f>IF(BA143="","",VLOOKUP(BA143,ProgramIterations!$D:$E,2,FALSE))</f>
        <v/>
      </c>
      <c r="BC143" s="23"/>
      <c r="BD143" s="24" t="str">
        <f>IF(BC143="","",VLOOKUP(BC143,ProgramIterations!$D:$E,2,FALSE))</f>
        <v/>
      </c>
      <c r="BE143" s="23"/>
      <c r="BF143" s="24" t="str">
        <f>IF(BE143="","",VLOOKUP(BE143,ProgramIterations!$D:$E,2,FALSE))</f>
        <v/>
      </c>
      <c r="BG143" s="23"/>
      <c r="BH143" s="24" t="str">
        <f>IF(BG143="","",VLOOKUP(BG143,ProgramIterations!$D:$E,2,FALSE))</f>
        <v/>
      </c>
      <c r="BI143" s="23"/>
      <c r="BJ143" s="24" t="str">
        <f>IF(BI143="","",VLOOKUP(BI143,ProgramIterations!$D:$E,2,FALSE))</f>
        <v/>
      </c>
      <c r="BK143" s="23"/>
      <c r="BL143" s="24" t="str">
        <f>IF(BK143="","",VLOOKUP(BK143,ProgramIterations!$D:$E,2,FALSE))</f>
        <v/>
      </c>
      <c r="BM143" s="23">
        <v>2014</v>
      </c>
      <c r="BN143" s="24">
        <f>IF(BM143="","",VLOOKUP(BM143,ProgramIterations!$D:$E,2,FALSE))</f>
        <v>4</v>
      </c>
      <c r="BO143" s="23"/>
      <c r="BP143" s="24" t="str">
        <f>IF(BO143="","",VLOOKUP(BO143,ProgramIterations!$D:$E,2,FALSE))</f>
        <v/>
      </c>
      <c r="BQ143" s="23"/>
      <c r="BR143" s="24" t="str">
        <f>IF(BQ143="","",VLOOKUP(BQ143,ProgramIterations!$D:$E,2,FALSE))</f>
        <v/>
      </c>
      <c r="BS143" s="23"/>
      <c r="BT143" s="24" t="str">
        <f>IF(BS143="","",VLOOKUP(BS143,ProgramIterations!$D:$E,2,FALSE))</f>
        <v/>
      </c>
      <c r="BU143" s="23">
        <v>2014</v>
      </c>
      <c r="BV143" s="24">
        <f>IF(BU143="","",VLOOKUP(BU143,ProgramIterations!$D:$E,2,FALSE))</f>
        <v>4</v>
      </c>
      <c r="BW143" s="23"/>
      <c r="BX143" s="24" t="str">
        <f>IF(BW143="","",VLOOKUP(BW143,ProgramIterations!$D:$E,2,FALSE))</f>
        <v/>
      </c>
      <c r="BY143" s="23"/>
      <c r="BZ143" s="24" t="str">
        <f>IF(BY143="","",VLOOKUP(BY143,ProgramIterations!$D:$E,2,FALSE))</f>
        <v/>
      </c>
      <c r="CA143" s="23"/>
      <c r="CB143" s="24" t="str">
        <f>IF(CA143="","",VLOOKUP(CA143,ProgramIterations!$D:$E,2,FALSE))</f>
        <v/>
      </c>
      <c r="CC143" s="23"/>
      <c r="CD143" s="24" t="str">
        <f>IF(CC143="","",VLOOKUP(CC143,ProgramIterations!$D:$E,2,FALSE))</f>
        <v/>
      </c>
      <c r="CE143" s="23"/>
      <c r="CF143" s="24" t="str">
        <f>IF(CE143="","",VLOOKUP(CE143,ProgramIterations!$D:$E,2,FALSE))</f>
        <v/>
      </c>
      <c r="CG143" s="23"/>
      <c r="CH143" s="24" t="str">
        <f>IF(CG143="","",VLOOKUP(CG143,ProgramIterations!$D:$E,2,FALSE))</f>
        <v/>
      </c>
      <c r="CI143" s="23"/>
      <c r="CJ143" s="24" t="str">
        <f>IF(CI143="","",VLOOKUP(CI143,ProgramIterations!$D:$E,2,FALSE))</f>
        <v/>
      </c>
      <c r="CK143" s="23"/>
      <c r="CL143" s="24" t="str">
        <f>IF(CK143="","",VLOOKUP(CK143,ProgramIterations!$D:$E,2,FALSE))</f>
        <v/>
      </c>
      <c r="CM143" s="23"/>
      <c r="CN143" s="24" t="str">
        <f>IF(CM143="","",VLOOKUP(CM143,ProgramIterations!$D:$E,2,FALSE))</f>
        <v/>
      </c>
      <c r="CO143" s="23">
        <v>2014</v>
      </c>
      <c r="CP143" s="24">
        <f>IF(CO143="","",VLOOKUP(CO143,ProgramIterations!$D:$E,2,FALSE))</f>
        <v>4</v>
      </c>
      <c r="CQ143" s="23"/>
      <c r="CR143" s="24" t="str">
        <f>IF(CQ143="","",VLOOKUP(CQ143,ProgramIterations!$D:$E,2,FALSE))</f>
        <v/>
      </c>
      <c r="CS143" s="23">
        <v>2014</v>
      </c>
      <c r="CT143" s="24">
        <f>IF(CS143="","",VLOOKUP(CS143,ProgramIterations!$D:$E,2,FALSE))</f>
        <v>4</v>
      </c>
      <c r="CU143" s="23"/>
      <c r="CV143" s="24" t="str">
        <f>IF(CU143="","",VLOOKUP(CU143,ProgramIterations!$D:$E,2,FALSE))</f>
        <v/>
      </c>
      <c r="CW143" s="23"/>
      <c r="CX143" s="24" t="str">
        <f>IF(CW143="","",VLOOKUP(CW143,ProgramIterations!$D:$E,2,FALSE))</f>
        <v/>
      </c>
      <c r="CY143" s="23"/>
      <c r="CZ143" s="24" t="str">
        <f>IF(CY143="","",VLOOKUP(CY143,ProgramIterations!$D:$E,2,FALSE))</f>
        <v/>
      </c>
      <c r="DA143" s="23"/>
      <c r="DB143" s="24" t="str">
        <f>IF(DA143="","",VLOOKUP(DA143,ProgramIterations!$D:$E,2,FALSE))</f>
        <v/>
      </c>
      <c r="DC143" s="23"/>
      <c r="DD143" s="25" t="str">
        <f>IF(DC143="","",VLOOKUP(DC143,ProgramIterations!$D:$E,2,FALSE))</f>
        <v/>
      </c>
      <c r="DE143" s="64" t="str">
        <f>CONCATENATE("ALTER TABLE dbo.",LEFT(C143,FIND(".",C143)-1)," ADD ",RIGHT(C143,LEN(C143)-FIND(".",C143))," ",VLOOKUP(M143,DataTypes!$A$2:$F$12,6),IF(VLOOKUP(M143,DataTypes!$A$2:$F$12,3)=1,CONCATENATE("(",N143,",",O143,")"),"")," NULL")</f>
        <v>ALTER TABLE dbo.ChampMetricChannelUnitSummary ADD DensityOfChinook decimal(15,5) NULL</v>
      </c>
      <c r="DF143" s="56" t="e">
        <f>IF(A143 = "","",#REF! &amp; " SELECT MetricCalcTypeID = "&amp;A143&amp;", EngineID = "&amp;B143&amp;", Name='"&amp;C143&amp;"', DisplayGroupID = "&amp;D143&amp;", DisplayName='"&amp;E143&amp;"', DisplayNameShort = '"&amp;F143&amp;"', PropertyName = '"&amp;G143&amp;"', MethodID = "&amp;IF(H143="","NULL",H143)&amp; ", CalcGroupId = "&amp;IF(I143="","NULL",I143)&amp;", CalcGroupListItemID = " &amp;IF(K143="","NULL",K143)&amp;", Description = "&amp;IF(L143&lt;&gt;"NULL","'"&amp;SUBSTITUTE(L143,"'","''")&amp;"'","NULL")&amp;", DataTypeID = "&amp;M143&amp;",Precision = "&amp;N143&amp;", Scale = "&amp;O143&amp;", Length="&amp;P143&amp;", UOMID = "&amp;Q143&amp;", GlossaryTermID = "&amp;V143&amp;", DisplayOrderID = "&amp;W143&amp;", DomainValueListID = "&amp;AB143&amp;", WidthPixels = "&amp;AC143&amp;", IsDisplayable = "&amp;AD143&amp;", ShowGraphForWatershed= "&amp;AE143&amp;",ShowGraphForProgram="&amp;AF143&amp;",ShowGraphForVisit="&amp;AG143&amp;",IsPrivateInformation="&amp;AM143&amp;", IsCalculated="&amp;AN143&amp;",IsInternal="&amp;AO143&amp;", ExpectedValueMin = "&amp;IF(R143&lt;&gt;"",R143,"NULL")&amp;",  ExpectedValueMax = "&amp;IF(S143&lt;&gt;"",S143,"NULL")&amp;",  AcceptedValueMin = "&amp;IF(T143&lt;&gt;"",T143,"NULL")&amp;",   AcceptedValueMax  = "&amp;IF(U143&lt;&gt;"",U143,"NULL")&amp;", GraphAllowX="&amp;AH143&amp;", GraphAllowY="&amp;AI143&amp;", GraphAllowZ="&amp;AJ143&amp;", MapAllowSize="&amp;AK143&amp;", MapAllowColor = "&amp;AL143&amp;", RbtXpath = "&amp;IF(AP143&lt;&gt;"", "'"&amp;AP143&amp;"'", "NULL")&amp;", RbtIsRequired = "&amp;IF(AP143&lt;&gt;"", AQ143, "NULL")&amp;", MRMetric = "&amp;AR143&amp;
", Protocol1_ID = "&amp;IF(AS143="","NULL",#REF!)&amp;", Protocol1_IterationIDStart = "&amp;IF(AS143="","NULL",AT143)&amp;", Protocol1_IterationIDEnd = "&amp;IF(AU143="","NULL",AV143)&amp;
", Protocol2_ID = "&amp;IF(AW143="","NULL",#REF!)&amp;", Protocol2_IterationIDStart = "&amp;IF(AW143="","NULL",AX143)&amp;", Protocol2_IterationIDEnd = "&amp;IF(AY143="","NULL",AZ143)&amp;
", Protocol3_ID = "&amp;IF(BA143="","NULL",#REF!)&amp;", Protocol3_IterationIDStart = "&amp;IF(BA143="","NULL",BB143)&amp;", Protocol3_IterationIDEnd = "&amp;IF(BC143="","NULL",BD143)&amp;
", Protocol4_ID = "&amp;IF(BE143="","NULL",#REF!)&amp;", Protocol4_IterationIDStart = "&amp;IF(BE143="","NULL",BF143)&amp;", Protocol4_IterationIDEnd = "&amp;IF(BG143="","NULL",BH143)&amp;
", Protocol5_ID = "&amp;IF(BI143="","NULL",#REF!)&amp;", Protocol5_IterationIDStart = "&amp;IF(BI143="","NULL",BJ143)&amp;", Protocol5_IterationIDEnd = "&amp;IF(BK143="","NULL",BL143)&amp;
", Protocol6_ID = "&amp;IF(BM143="","NULL",#REF!)&amp;", Protocol6_IterationIDStart = "&amp;IF(BM143="","NULL",BN143)&amp;", Protocol6_IterationIDEnd = "&amp;IF(BO143="","NULL",BP143)&amp;
", Protocol7_ID = "&amp;IF(BQ143="","NULL",#REF!)&amp;", Protocol7_IterationIDStart = "&amp;IF(BQ143="","NULL",BR143)&amp;", Protocol7_IterationIDEnd = "&amp;IF(BS143="","NULL",BT143)&amp;
", Protocol8_ID = "&amp;IF(BU143="","NULL",#REF!)&amp;", Protocol8_IterationIDStart = "&amp;IF(BU143="","NULL",BV143)&amp;", Protocol8_IterationIDEnd = "&amp;IF(BW143="","NULL",BX143)&amp;
", Protocol9_ID = "&amp;IF(BY143="","NULL",#REF!)&amp;", Protocol9_IterationIDStart = "&amp;IF(BY143="","NULL",BZ143)&amp;", Protocol9_IterationIDEnd = "&amp;IF(CA143="","NULL",CB143)&amp;
", Protocol10_ID = "&amp;IF(CC143="","NULL",#REF!)&amp;", Protocol10_IterationIDStart = "&amp;IF(CC143="","NULL",CD143)&amp;", Protocol10_IterationIDEnd = "&amp;IF(CE143="","NULL",CF143)&amp;
", Protocol11_ID = "&amp;IF(CG143="","NULL",#REF!)&amp;", Protocol11_IterationIDStart = "&amp;IF(CG143="","NULL",CH143)&amp;", Protocol11_IterationIDEnd = "&amp;IF(CI143="","NULL",CJ143)&amp;
", Protocol12_ID = "&amp;IF(CK143="","NULL",#REF!)&amp;", Protocol12_IterationIDStart = "&amp;IF(CK143="","NULL",CL143)&amp;", Protocol12_IterationIDEnd = "&amp;IF(CM143="","NULL",CN143)&amp;
", Protocol13_ID = "&amp;IF(CO143="","NULL",#REF!)&amp;", Protocol13_IterationIDStart = "&amp;IF(CO143="","NULL",CP143)&amp;", Protocol13_IterationIDEnd = "&amp;IF(CQ143="","NULL",CR143)&amp;
", Protocol14_ID = "&amp;IF(CS143="","NULL",#REF!)&amp;", Protocol14_IterationIDStart = "&amp;IF(CS143="","NULL",CT143)&amp;", Protocol14_IterationIDEnd = "&amp;IF(CU143="","NULL",CV143)&amp;
", Protocol15_ID = "&amp;IF(CW143="","NULL",#REF!)&amp;", Protocol15_IterationIDStart = "&amp;IF(CW143="","NULL",CX143)&amp;", Protocol15_IterationIDEnd = "&amp;IF(CY143="","NULL",CZ143)&amp;
", Protocol16_ID = "&amp;IF(DA143="","NULL",#REF!)&amp;", Protocol16_IterationIDStart = "&amp;IF(DA143="","NULL",DB143)&amp;", Protocol16_IterationIDEnd = "&amp;IF(DC143="","NULL",DD143))</f>
        <v>#REF!</v>
      </c>
    </row>
    <row r="144" spans="1:110" x14ac:dyDescent="0.4">
      <c r="A144" s="18">
        <v>76</v>
      </c>
      <c r="B144" s="18">
        <v>1</v>
      </c>
      <c r="C144" s="34" t="s">
        <v>263</v>
      </c>
      <c r="D144" s="18">
        <v>1</v>
      </c>
      <c r="E144" s="40" t="s">
        <v>854</v>
      </c>
      <c r="F144" s="74" t="s">
        <v>935</v>
      </c>
      <c r="G144" s="49" t="s">
        <v>285</v>
      </c>
      <c r="I144" s="44"/>
      <c r="J144" s="47" t="str">
        <f>IF(I144="","",VLOOKUP(I144,MetricCalcGroups!A:D,3, FALSE))</f>
        <v/>
      </c>
      <c r="L144" s="9" t="s">
        <v>78</v>
      </c>
      <c r="M144" s="18">
        <v>3</v>
      </c>
      <c r="N144" s="18">
        <v>10</v>
      </c>
      <c r="O144" s="18">
        <v>2</v>
      </c>
      <c r="P144" s="18" t="s">
        <v>78</v>
      </c>
      <c r="Q144" s="18">
        <v>1</v>
      </c>
      <c r="R144" s="75">
        <v>1</v>
      </c>
      <c r="S144" s="75">
        <v>30</v>
      </c>
      <c r="T144" s="75">
        <v>0</v>
      </c>
      <c r="U144" s="75">
        <v>40</v>
      </c>
      <c r="V144" s="78">
        <v>87</v>
      </c>
      <c r="W144" s="18">
        <v>830</v>
      </c>
      <c r="X144" s="15">
        <v>2011</v>
      </c>
      <c r="Y144" s="16">
        <f>IF(X144&lt;&gt;"",VLOOKUP(X144,ProgramIterations!D:E,2,FALSE),"NULL")</f>
        <v>1</v>
      </c>
      <c r="Z144" s="15"/>
      <c r="AA144" s="16" t="str">
        <f>IF(Z144&lt;&gt;"",VLOOKUP(Z144,ProgramIterations!D:E,2,FALSE),"NULL")</f>
        <v>NULL</v>
      </c>
      <c r="AB144" s="49" t="s">
        <v>78</v>
      </c>
      <c r="AC144" s="49">
        <v>75</v>
      </c>
      <c r="AD144" s="36">
        <v>1</v>
      </c>
      <c r="AE144" s="49">
        <v>1</v>
      </c>
      <c r="AF144" s="49">
        <v>1</v>
      </c>
      <c r="AG144" s="9">
        <v>0</v>
      </c>
      <c r="AH144" s="52">
        <v>1</v>
      </c>
      <c r="AI144" s="52">
        <f t="shared" si="13"/>
        <v>1</v>
      </c>
      <c r="AJ144" s="53">
        <v>0</v>
      </c>
      <c r="AK144" s="17">
        <f t="shared" si="11"/>
        <v>1</v>
      </c>
      <c r="AL144" s="17">
        <f t="shared" si="12"/>
        <v>1</v>
      </c>
      <c r="AM144" s="53">
        <v>0</v>
      </c>
      <c r="AN144" s="53">
        <v>0</v>
      </c>
      <c r="AO144" s="74">
        <v>0</v>
      </c>
      <c r="AP144" s="82" t="s">
        <v>1599</v>
      </c>
      <c r="AQ144" s="37">
        <v>0</v>
      </c>
      <c r="AR144" s="49">
        <v>0</v>
      </c>
      <c r="AS144" s="23">
        <v>2011</v>
      </c>
      <c r="AT144" s="24">
        <f>IF(AS144="","",VLOOKUP(AS144,ProgramIterations!$D:$E,2,FALSE))</f>
        <v>1</v>
      </c>
      <c r="AU144" s="23"/>
      <c r="AV144" s="24" t="str">
        <f>IF(AU144="","",VLOOKUP(AU144,ProgramIterations!$D:$E,2,FALSE))</f>
        <v/>
      </c>
      <c r="AW144" s="23">
        <v>2012</v>
      </c>
      <c r="AX144" s="24">
        <f>IF(AW144="","",VLOOKUP(AW144,ProgramIterations!$D:$E,2,FALSE))</f>
        <v>2</v>
      </c>
      <c r="AY144" s="23"/>
      <c r="AZ144" s="24" t="str">
        <f>IF(AY144="","",VLOOKUP(AY144,ProgramIterations!$D:$E,2,FALSE))</f>
        <v/>
      </c>
      <c r="BA144" s="23">
        <v>2013</v>
      </c>
      <c r="BB144" s="24">
        <f>IF(BA144="","",VLOOKUP(BA144,ProgramIterations!$D:$E,2,FALSE))</f>
        <v>3</v>
      </c>
      <c r="BC144" s="23"/>
      <c r="BD144" s="24" t="str">
        <f>IF(BC144="","",VLOOKUP(BC144,ProgramIterations!$D:$E,2,FALSE))</f>
        <v/>
      </c>
      <c r="BE144" s="23">
        <v>2014</v>
      </c>
      <c r="BF144" s="24">
        <f>IF(BE144="","",VLOOKUP(BE144,ProgramIterations!$D:$E,2,FALSE))</f>
        <v>4</v>
      </c>
      <c r="BG144" s="23"/>
      <c r="BH144" s="24" t="str">
        <f>IF(BG144="","",VLOOKUP(BG144,ProgramIterations!$D:$E,2,FALSE))</f>
        <v/>
      </c>
      <c r="BI144" s="23">
        <v>2014</v>
      </c>
      <c r="BJ144" s="24">
        <f>IF(BI144="","",VLOOKUP(BI144,ProgramIterations!$D:$E,2,FALSE))</f>
        <v>4</v>
      </c>
      <c r="BK144" s="23"/>
      <c r="BL144" s="24" t="str">
        <f>IF(BK144="","",VLOOKUP(BK144,ProgramIterations!$D:$E,2,FALSE))</f>
        <v/>
      </c>
      <c r="BM144" s="23"/>
      <c r="BN144" s="24" t="str">
        <f>IF(BM144="","",VLOOKUP(BM144,ProgramIterations!$D:$E,2,FALSE))</f>
        <v/>
      </c>
      <c r="BO144" s="23"/>
      <c r="BP144" s="24" t="str">
        <f>IF(BO144="","",VLOOKUP(BO144,ProgramIterations!$D:$E,2,FALSE))</f>
        <v/>
      </c>
      <c r="BQ144" s="23"/>
      <c r="BR144" s="24" t="str">
        <f>IF(BQ144="","",VLOOKUP(BQ144,ProgramIterations!$D:$E,2,FALSE))</f>
        <v/>
      </c>
      <c r="BS144" s="23"/>
      <c r="BT144" s="24" t="str">
        <f>IF(BS144="","",VLOOKUP(BS144,ProgramIterations!$D:$E,2,FALSE))</f>
        <v/>
      </c>
      <c r="BU144" s="23"/>
      <c r="BV144" s="24" t="str">
        <f>IF(BU144="","",VLOOKUP(BU144,ProgramIterations!$D:$E,2,FALSE))</f>
        <v/>
      </c>
      <c r="BW144" s="23"/>
      <c r="BX144" s="24" t="str">
        <f>IF(BW144="","",VLOOKUP(BW144,ProgramIterations!$D:$E,2,FALSE))</f>
        <v/>
      </c>
      <c r="BY144" s="23">
        <v>2014</v>
      </c>
      <c r="BZ144" s="24">
        <f>IF(BY144="","",VLOOKUP(BY144,ProgramIterations!$D:$E,2,FALSE))</f>
        <v>4</v>
      </c>
      <c r="CA144" s="23"/>
      <c r="CB144" s="24" t="str">
        <f>IF(CA144="","",VLOOKUP(CA144,ProgramIterations!$D:$E,2,FALSE))</f>
        <v/>
      </c>
      <c r="CC144" s="23">
        <v>2014</v>
      </c>
      <c r="CD144" s="24">
        <f>IF(CC144="","",VLOOKUP(CC144,ProgramIterations!$D:$E,2,FALSE))</f>
        <v>4</v>
      </c>
      <c r="CE144" s="23"/>
      <c r="CF144" s="24" t="str">
        <f>IF(CE144="","",VLOOKUP(CE144,ProgramIterations!$D:$E,2,FALSE))</f>
        <v/>
      </c>
      <c r="CG144" s="23">
        <v>2014</v>
      </c>
      <c r="CH144" s="24">
        <f>IF(CG144="","",VLOOKUP(CG144,ProgramIterations!$D:$E,2,FALSE))</f>
        <v>4</v>
      </c>
      <c r="CI144" s="23"/>
      <c r="CJ144" s="24" t="str">
        <f>IF(CI144="","",VLOOKUP(CI144,ProgramIterations!$D:$E,2,FALSE))</f>
        <v/>
      </c>
      <c r="CK144" s="23"/>
      <c r="CL144" s="24" t="str">
        <f>IF(CK144="","",VLOOKUP(CK144,ProgramIterations!$D:$E,2,FALSE))</f>
        <v/>
      </c>
      <c r="CM144" s="23"/>
      <c r="CN144" s="24" t="str">
        <f>IF(CM144="","",VLOOKUP(CM144,ProgramIterations!$D:$E,2,FALSE))</f>
        <v/>
      </c>
      <c r="CO144" s="23"/>
      <c r="CP144" s="24" t="str">
        <f>IF(CO144="","",VLOOKUP(CO144,ProgramIterations!$D:$E,2,FALSE))</f>
        <v/>
      </c>
      <c r="CQ144" s="23"/>
      <c r="CR144" s="24" t="str">
        <f>IF(CQ144="","",VLOOKUP(CQ144,ProgramIterations!$D:$E,2,FALSE))</f>
        <v/>
      </c>
      <c r="CS144" s="23"/>
      <c r="CT144" s="24" t="str">
        <f>IF(CS144="","",VLOOKUP(CS144,ProgramIterations!$D:$E,2,FALSE))</f>
        <v/>
      </c>
      <c r="CU144" s="23"/>
      <c r="CV144" s="24" t="str">
        <f>IF(CU144="","",VLOOKUP(CU144,ProgramIterations!$D:$E,2,FALSE))</f>
        <v/>
      </c>
      <c r="CW144" s="23"/>
      <c r="CX144" s="24" t="str">
        <f>IF(CW144="","",VLOOKUP(CW144,ProgramIterations!$D:$E,2,FALSE))</f>
        <v/>
      </c>
      <c r="CY144" s="23"/>
      <c r="CZ144" s="24" t="str">
        <f>IF(CY144="","",VLOOKUP(CY144,ProgramIterations!$D:$E,2,FALSE))</f>
        <v/>
      </c>
      <c r="DA144" s="23"/>
      <c r="DB144" s="24" t="str">
        <f>IF(DA144="","",VLOOKUP(DA144,ProgramIterations!$D:$E,2,FALSE))</f>
        <v/>
      </c>
      <c r="DC144" s="23"/>
      <c r="DD144" s="25" t="str">
        <f>IF(DC144="","",VLOOKUP(DC144,ProgramIterations!$D:$E,2,FALSE))</f>
        <v/>
      </c>
      <c r="DE144" s="64" t="str">
        <f>CONCATENATE("ALTER TABLE dbo.",LEFT(C144,FIND(".",C144)-1)," ADD ",RIGHT(C144,LEN(C144)-FIND(".",C144))," ",VLOOKUP(M144,DataTypes!$A$2:$F$12,6),IF(VLOOKUP(M144,DataTypes!$A$2:$F$12,3)=1,CONCATENATE("(",N144,",",O144,")"),"")," NULL")</f>
        <v>ALTER TABLE dbo.ChampMetricVisitInformation ADD WettedWidthProfileFilteredMean decimal(10,2) NULL</v>
      </c>
      <c r="DF144" s="56" t="e">
        <f>IF(A144 = "","",#REF! &amp; " SELECT MetricCalcTypeID = "&amp;A144&amp;", EngineID = "&amp;B144&amp;", Name='"&amp;C144&amp;"', DisplayGroupID = "&amp;D144&amp;", DisplayName='"&amp;E144&amp;"', DisplayNameShort = '"&amp;F144&amp;"', PropertyName = '"&amp;G144&amp;"', MethodID = "&amp;IF(H144="","NULL",H144)&amp; ", CalcGroupId = "&amp;IF(I144="","NULL",I144)&amp;", CalcGroupListItemID = " &amp;IF(K144="","NULL",K144)&amp;", Description = "&amp;IF(L144&lt;&gt;"NULL","'"&amp;SUBSTITUTE(L144,"'","''")&amp;"'","NULL")&amp;", DataTypeID = "&amp;M144&amp;",Precision = "&amp;N144&amp;", Scale = "&amp;O144&amp;", Length="&amp;P144&amp;", UOMID = "&amp;Q144&amp;", GlossaryTermID = "&amp;V144&amp;", DisplayOrderID = "&amp;W144&amp;", DomainValueListID = "&amp;AB144&amp;", WidthPixels = "&amp;AC144&amp;", IsDisplayable = "&amp;AD144&amp;", ShowGraphForWatershed= "&amp;AE144&amp;",ShowGraphForProgram="&amp;AF144&amp;",ShowGraphForVisit="&amp;AG144&amp;",IsPrivateInformation="&amp;AM144&amp;", IsCalculated="&amp;AN144&amp;",IsInternal="&amp;AO144&amp;", ExpectedValueMin = "&amp;IF(R144&lt;&gt;"",R144,"NULL")&amp;",  ExpectedValueMax = "&amp;IF(S144&lt;&gt;"",S144,"NULL")&amp;",  AcceptedValueMin = "&amp;IF(T144&lt;&gt;"",T144,"NULL")&amp;",   AcceptedValueMax  = "&amp;IF(U144&lt;&gt;"",U144,"NULL")&amp;", GraphAllowX="&amp;AH144&amp;", GraphAllowY="&amp;AI144&amp;", GraphAllowZ="&amp;AJ144&amp;", MapAllowSize="&amp;AK144&amp;", MapAllowColor = "&amp;AL144&amp;", RbtXpath = "&amp;IF(AP144&lt;&gt;"", "'"&amp;AP144&amp;"'", "NULL")&amp;", RbtIsRequired = "&amp;IF(AP144&lt;&gt;"", AQ144, "NULL")&amp;", MRMetric = "&amp;AR144&amp;
", Protocol1_ID = "&amp;IF(AS144="","NULL",#REF!)&amp;", Protocol1_IterationIDStart = "&amp;IF(AS144="","NULL",AT144)&amp;", Protocol1_IterationIDEnd = "&amp;IF(AU144="","NULL",AV144)&amp;
", Protocol2_ID = "&amp;IF(AW144="","NULL",#REF!)&amp;", Protocol2_IterationIDStart = "&amp;IF(AW144="","NULL",AX144)&amp;", Protocol2_IterationIDEnd = "&amp;IF(AY144="","NULL",AZ144)&amp;
", Protocol3_ID = "&amp;IF(BA144="","NULL",#REF!)&amp;", Protocol3_IterationIDStart = "&amp;IF(BA144="","NULL",BB144)&amp;", Protocol3_IterationIDEnd = "&amp;IF(BC144="","NULL",BD144)&amp;
", Protocol4_ID = "&amp;IF(BE144="","NULL",#REF!)&amp;", Protocol4_IterationIDStart = "&amp;IF(BE144="","NULL",BF144)&amp;", Protocol4_IterationIDEnd = "&amp;IF(BG144="","NULL",BH144)&amp;
", Protocol5_ID = "&amp;IF(BI144="","NULL",#REF!)&amp;", Protocol5_IterationIDStart = "&amp;IF(BI144="","NULL",BJ144)&amp;", Protocol5_IterationIDEnd = "&amp;IF(BK144="","NULL",BL144)&amp;
", Protocol6_ID = "&amp;IF(BM144="","NULL",#REF!)&amp;", Protocol6_IterationIDStart = "&amp;IF(BM144="","NULL",BN144)&amp;", Protocol6_IterationIDEnd = "&amp;IF(BO144="","NULL",BP144)&amp;
", Protocol7_ID = "&amp;IF(BQ144="","NULL",#REF!)&amp;", Protocol7_IterationIDStart = "&amp;IF(BQ144="","NULL",BR144)&amp;", Protocol7_IterationIDEnd = "&amp;IF(BS144="","NULL",BT144)&amp;
", Protocol8_ID = "&amp;IF(BU144="","NULL",#REF!)&amp;", Protocol8_IterationIDStart = "&amp;IF(BU144="","NULL",BV144)&amp;", Protocol8_IterationIDEnd = "&amp;IF(BW144="","NULL",BX144)&amp;
", Protocol9_ID = "&amp;IF(BY144="","NULL",#REF!)&amp;", Protocol9_IterationIDStart = "&amp;IF(BY144="","NULL",BZ144)&amp;", Protocol9_IterationIDEnd = "&amp;IF(CA144="","NULL",CB144)&amp;
", Protocol10_ID = "&amp;IF(CC144="","NULL",#REF!)&amp;", Protocol10_IterationIDStart = "&amp;IF(CC144="","NULL",CD144)&amp;", Protocol10_IterationIDEnd = "&amp;IF(CE144="","NULL",CF144)&amp;
", Protocol11_ID = "&amp;IF(CG144="","NULL",#REF!)&amp;", Protocol11_IterationIDStart = "&amp;IF(CG144="","NULL",CH144)&amp;", Protocol11_IterationIDEnd = "&amp;IF(CI144="","NULL",CJ144)&amp;
", Protocol12_ID = "&amp;IF(CK144="","NULL",#REF!)&amp;", Protocol12_IterationIDStart = "&amp;IF(CK144="","NULL",CL144)&amp;", Protocol12_IterationIDEnd = "&amp;IF(CM144="","NULL",CN144)&amp;
", Protocol13_ID = "&amp;IF(CO144="","NULL",#REF!)&amp;", Protocol13_IterationIDStart = "&amp;IF(CO144="","NULL",CP144)&amp;", Protocol13_IterationIDEnd = "&amp;IF(CQ144="","NULL",CR144)&amp;
", Protocol14_ID = "&amp;IF(CS144="","NULL",#REF!)&amp;", Protocol14_IterationIDStart = "&amp;IF(CS144="","NULL",CT144)&amp;", Protocol14_IterationIDEnd = "&amp;IF(CU144="","NULL",CV144)&amp;
", Protocol15_ID = "&amp;IF(CW144="","NULL",#REF!)&amp;", Protocol15_IterationIDStart = "&amp;IF(CW144="","NULL",CX144)&amp;", Protocol15_IterationIDEnd = "&amp;IF(CY144="","NULL",CZ144)&amp;
", Protocol16_ID = "&amp;IF(DA144="","NULL",#REF!)&amp;", Protocol16_IterationIDStart = "&amp;IF(DA144="","NULL",DB144)&amp;", Protocol16_IterationIDEnd = "&amp;IF(DC144="","NULL",DD144))</f>
        <v>#REF!</v>
      </c>
    </row>
    <row r="145" spans="1:156" x14ac:dyDescent="0.4">
      <c r="A145" s="18">
        <v>567</v>
      </c>
      <c r="B145" s="53">
        <v>3</v>
      </c>
      <c r="C145" s="57" t="str">
        <f>"ChampMetricChannelUnitTier1Summary." &amp; G145</f>
        <v>ChampMetricChannelUnitTier1Summary.DensityOfChum</v>
      </c>
      <c r="D145" s="18">
        <v>3</v>
      </c>
      <c r="E145" s="74" t="s">
        <v>1319</v>
      </c>
      <c r="F145" s="74" t="s">
        <v>1308</v>
      </c>
      <c r="G145" s="74" t="s">
        <v>1308</v>
      </c>
      <c r="I145" s="44">
        <v>2</v>
      </c>
      <c r="J145" s="47" t="str">
        <f>IF(I145="","",VLOOKUP(I145,MetricCalcGroups!A:D,3, FALSE))</f>
        <v>Fish Density</v>
      </c>
      <c r="K145" s="37">
        <v>249</v>
      </c>
      <c r="L145" s="9" t="s">
        <v>78</v>
      </c>
      <c r="M145" s="18">
        <v>1</v>
      </c>
      <c r="N145" s="18">
        <v>15</v>
      </c>
      <c r="O145" s="18">
        <v>5</v>
      </c>
      <c r="P145" s="18" t="s">
        <v>78</v>
      </c>
      <c r="Q145" s="18">
        <v>37</v>
      </c>
      <c r="R145" s="75">
        <v>0</v>
      </c>
      <c r="S145" s="75" t="s">
        <v>78</v>
      </c>
      <c r="T145" s="75">
        <v>0</v>
      </c>
      <c r="U145" s="75" t="s">
        <v>78</v>
      </c>
      <c r="V145" s="78" t="s">
        <v>78</v>
      </c>
      <c r="W145" s="75">
        <v>2960</v>
      </c>
      <c r="X145" s="15">
        <v>2014</v>
      </c>
      <c r="Y145" s="16">
        <f>IF(X145&lt;&gt;"",VLOOKUP(X145,ProgramIterations!D:E,2,FALSE),"NULL")</f>
        <v>4</v>
      </c>
      <c r="Z145" s="15"/>
      <c r="AA145" s="16" t="str">
        <f>IF(Z145&lt;&gt;"",VLOOKUP(Z145,ProgramIterations!D:E,2,FALSE),"NULL")</f>
        <v>NULL</v>
      </c>
      <c r="AB145" s="49" t="s">
        <v>78</v>
      </c>
      <c r="AC145" s="49">
        <v>50</v>
      </c>
      <c r="AD145" s="36">
        <v>1</v>
      </c>
      <c r="AE145" s="49">
        <v>1</v>
      </c>
      <c r="AF145" s="49">
        <v>1</v>
      </c>
      <c r="AG145" s="9">
        <v>1</v>
      </c>
      <c r="AH145" s="52">
        <v>0</v>
      </c>
      <c r="AI145" s="52">
        <f t="shared" si="13"/>
        <v>1</v>
      </c>
      <c r="AJ145" s="53">
        <v>0</v>
      </c>
      <c r="AK145" s="17">
        <f t="shared" si="11"/>
        <v>1</v>
      </c>
      <c r="AL145" s="17">
        <f t="shared" si="12"/>
        <v>1</v>
      </c>
      <c r="AM145" s="53">
        <v>0</v>
      </c>
      <c r="AN145" s="53">
        <v>0</v>
      </c>
      <c r="AO145" s="74">
        <v>1</v>
      </c>
      <c r="AP145" s="74"/>
      <c r="AQ145" s="37">
        <v>0</v>
      </c>
      <c r="AR145" s="49">
        <v>0</v>
      </c>
      <c r="AS145" s="23"/>
      <c r="AT145" s="24" t="str">
        <f>IF(AS145="","",VLOOKUP(AS145,ProgramIterations!$D:$E,2,FALSE))</f>
        <v/>
      </c>
      <c r="AU145" s="23"/>
      <c r="AV145" s="24" t="str">
        <f>IF(AU145="","",VLOOKUP(AU145,ProgramIterations!$D:$E,2,FALSE))</f>
        <v/>
      </c>
      <c r="AW145" s="23"/>
      <c r="AX145" s="24" t="str">
        <f>IF(AW145="","",VLOOKUP(AW145,ProgramIterations!$D:$E,2,FALSE))</f>
        <v/>
      </c>
      <c r="AY145" s="23"/>
      <c r="AZ145" s="24" t="str">
        <f>IF(AY145="","",VLOOKUP(AY145,ProgramIterations!$D:$E,2,FALSE))</f>
        <v/>
      </c>
      <c r="BA145" s="23"/>
      <c r="BB145" s="24" t="str">
        <f>IF(BA145="","",VLOOKUP(BA145,ProgramIterations!$D:$E,2,FALSE))</f>
        <v/>
      </c>
      <c r="BC145" s="23"/>
      <c r="BD145" s="24" t="str">
        <f>IF(BC145="","",VLOOKUP(BC145,ProgramIterations!$D:$E,2,FALSE))</f>
        <v/>
      </c>
      <c r="BE145" s="23"/>
      <c r="BF145" s="24" t="str">
        <f>IF(BE145="","",VLOOKUP(BE145,ProgramIterations!$D:$E,2,FALSE))</f>
        <v/>
      </c>
      <c r="BG145" s="23"/>
      <c r="BH145" s="24" t="str">
        <f>IF(BG145="","",VLOOKUP(BG145,ProgramIterations!$D:$E,2,FALSE))</f>
        <v/>
      </c>
      <c r="BI145" s="23"/>
      <c r="BJ145" s="24" t="str">
        <f>IF(BI145="","",VLOOKUP(BI145,ProgramIterations!$D:$E,2,FALSE))</f>
        <v/>
      </c>
      <c r="BK145" s="23"/>
      <c r="BL145" s="24" t="str">
        <f>IF(BK145="","",VLOOKUP(BK145,ProgramIterations!$D:$E,2,FALSE))</f>
        <v/>
      </c>
      <c r="BM145" s="23">
        <v>2014</v>
      </c>
      <c r="BN145" s="24">
        <f>IF(BM145="","",VLOOKUP(BM145,ProgramIterations!$D:$E,2,FALSE))</f>
        <v>4</v>
      </c>
      <c r="BO145" s="23"/>
      <c r="BP145" s="24" t="str">
        <f>IF(BO145="","",VLOOKUP(BO145,ProgramIterations!$D:$E,2,FALSE))</f>
        <v/>
      </c>
      <c r="BQ145" s="23"/>
      <c r="BR145" s="24" t="str">
        <f>IF(BQ145="","",VLOOKUP(BQ145,ProgramIterations!$D:$E,2,FALSE))</f>
        <v/>
      </c>
      <c r="BS145" s="23"/>
      <c r="BT145" s="24" t="str">
        <f>IF(BS145="","",VLOOKUP(BS145,ProgramIterations!$D:$E,2,FALSE))</f>
        <v/>
      </c>
      <c r="BU145" s="23">
        <v>2014</v>
      </c>
      <c r="BV145" s="24">
        <f>IF(BU145="","",VLOOKUP(BU145,ProgramIterations!$D:$E,2,FALSE))</f>
        <v>4</v>
      </c>
      <c r="BW145" s="23"/>
      <c r="BX145" s="24" t="str">
        <f>IF(BW145="","",VLOOKUP(BW145,ProgramIterations!$D:$E,2,FALSE))</f>
        <v/>
      </c>
      <c r="BY145" s="23"/>
      <c r="BZ145" s="24" t="str">
        <f>IF(BY145="","",VLOOKUP(BY145,ProgramIterations!$D:$E,2,FALSE))</f>
        <v/>
      </c>
      <c r="CA145" s="23"/>
      <c r="CB145" s="24" t="str">
        <f>IF(CA145="","",VLOOKUP(CA145,ProgramIterations!$D:$E,2,FALSE))</f>
        <v/>
      </c>
      <c r="CC145" s="23"/>
      <c r="CD145" s="24" t="str">
        <f>IF(CC145="","",VLOOKUP(CC145,ProgramIterations!$D:$E,2,FALSE))</f>
        <v/>
      </c>
      <c r="CE145" s="23"/>
      <c r="CF145" s="24" t="str">
        <f>IF(CE145="","",VLOOKUP(CE145,ProgramIterations!$D:$E,2,FALSE))</f>
        <v/>
      </c>
      <c r="CG145" s="23"/>
      <c r="CH145" s="24" t="str">
        <f>IF(CG145="","",VLOOKUP(CG145,ProgramIterations!$D:$E,2,FALSE))</f>
        <v/>
      </c>
      <c r="CI145" s="23"/>
      <c r="CJ145" s="24" t="str">
        <f>IF(CI145="","",VLOOKUP(CI145,ProgramIterations!$D:$E,2,FALSE))</f>
        <v/>
      </c>
      <c r="CK145" s="23"/>
      <c r="CL145" s="24" t="str">
        <f>IF(CK145="","",VLOOKUP(CK145,ProgramIterations!$D:$E,2,FALSE))</f>
        <v/>
      </c>
      <c r="CM145" s="23"/>
      <c r="CN145" s="24" t="str">
        <f>IF(CM145="","",VLOOKUP(CM145,ProgramIterations!$D:$E,2,FALSE))</f>
        <v/>
      </c>
      <c r="CO145" s="23">
        <v>2014</v>
      </c>
      <c r="CP145" s="24">
        <f>IF(CO145="","",VLOOKUP(CO145,ProgramIterations!$D:$E,2,FALSE))</f>
        <v>4</v>
      </c>
      <c r="CQ145" s="23"/>
      <c r="CR145" s="24" t="str">
        <f>IF(CQ145="","",VLOOKUP(CQ145,ProgramIterations!$D:$E,2,FALSE))</f>
        <v/>
      </c>
      <c r="CS145" s="23">
        <v>2014</v>
      </c>
      <c r="CT145" s="24">
        <f>IF(CS145="","",VLOOKUP(CS145,ProgramIterations!$D:$E,2,FALSE))</f>
        <v>4</v>
      </c>
      <c r="CU145" s="23"/>
      <c r="CV145" s="24" t="str">
        <f>IF(CU145="","",VLOOKUP(CU145,ProgramIterations!$D:$E,2,FALSE))</f>
        <v/>
      </c>
      <c r="CW145" s="23"/>
      <c r="CX145" s="24" t="str">
        <f>IF(CW145="","",VLOOKUP(CW145,ProgramIterations!$D:$E,2,FALSE))</f>
        <v/>
      </c>
      <c r="CY145" s="23"/>
      <c r="CZ145" s="24" t="str">
        <f>IF(CY145="","",VLOOKUP(CY145,ProgramIterations!$D:$E,2,FALSE))</f>
        <v/>
      </c>
      <c r="DA145" s="23"/>
      <c r="DB145" s="24" t="str">
        <f>IF(DA145="","",VLOOKUP(DA145,ProgramIterations!$D:$E,2,FALSE))</f>
        <v/>
      </c>
      <c r="DC145" s="23"/>
      <c r="DD145" s="25" t="str">
        <f>IF(DC145="","",VLOOKUP(DC145,ProgramIterations!$D:$E,2,FALSE))</f>
        <v/>
      </c>
      <c r="DE145" s="64" t="str">
        <f>CONCATENATE("ALTER TABLE dbo.",LEFT(C145,FIND(".",C145)-1)," ADD ",RIGHT(C145,LEN(C145)-FIND(".",C145))," ",VLOOKUP(M145,DataTypes!$A$2:$F$12,6),IF(VLOOKUP(M145,DataTypes!$A$2:$F$12,3)=1,CONCATENATE("(",N145,",",O145,")"),"")," NULL")</f>
        <v>ALTER TABLE dbo.ChampMetricChannelUnitTier1Summary ADD DensityOfChum decimal(15,5) NULL</v>
      </c>
      <c r="DF145" s="56" t="e">
        <f>IF(A145 = "","",#REF! &amp; " SELECT MetricCalcTypeID = "&amp;A145&amp;", EngineID = "&amp;B145&amp;", Name='"&amp;C145&amp;"', DisplayGroupID = "&amp;D145&amp;", DisplayName='"&amp;E145&amp;"', DisplayNameShort = '"&amp;F145&amp;"', PropertyName = '"&amp;G145&amp;"', MethodID = "&amp;IF(H145="","NULL",H145)&amp; ", CalcGroupId = "&amp;IF(I145="","NULL",I145)&amp;", CalcGroupListItemID = " &amp;IF(K145="","NULL",K145)&amp;", Description = "&amp;IF(L145&lt;&gt;"NULL","'"&amp;SUBSTITUTE(L145,"'","''")&amp;"'","NULL")&amp;", DataTypeID = "&amp;M145&amp;",Precision = "&amp;N145&amp;", Scale = "&amp;O145&amp;", Length="&amp;P145&amp;", UOMID = "&amp;Q145&amp;", GlossaryTermID = "&amp;V145&amp;", DisplayOrderID = "&amp;W145&amp;", DomainValueListID = "&amp;AB145&amp;", WidthPixels = "&amp;AC145&amp;", IsDisplayable = "&amp;AD145&amp;", ShowGraphForWatershed= "&amp;AE145&amp;",ShowGraphForProgram="&amp;AF145&amp;",ShowGraphForVisit="&amp;AG145&amp;",IsPrivateInformation="&amp;AM145&amp;", IsCalculated="&amp;AN145&amp;",IsInternal="&amp;AO145&amp;", ExpectedValueMin = "&amp;IF(R145&lt;&gt;"",R145,"NULL")&amp;",  ExpectedValueMax = "&amp;IF(S145&lt;&gt;"",S145,"NULL")&amp;",  AcceptedValueMin = "&amp;IF(T145&lt;&gt;"",T145,"NULL")&amp;",   AcceptedValueMax  = "&amp;IF(U145&lt;&gt;"",U145,"NULL")&amp;", GraphAllowX="&amp;AH145&amp;", GraphAllowY="&amp;AI145&amp;", GraphAllowZ="&amp;AJ145&amp;", MapAllowSize="&amp;AK145&amp;", MapAllowColor = "&amp;AL145&amp;", RbtXpath = "&amp;IF(AP145&lt;&gt;"", "'"&amp;AP145&amp;"'", "NULL")&amp;", RbtIsRequired = "&amp;IF(AP145&lt;&gt;"", AQ145, "NULL")&amp;", MRMetric = "&amp;AR145&amp;
", Protocol1_ID = "&amp;IF(AS145="","NULL",#REF!)&amp;", Protocol1_IterationIDStart = "&amp;IF(AS145="","NULL",AT145)&amp;", Protocol1_IterationIDEnd = "&amp;IF(AU145="","NULL",AV145)&amp;
", Protocol2_ID = "&amp;IF(AW145="","NULL",#REF!)&amp;", Protocol2_IterationIDStart = "&amp;IF(AW145="","NULL",AX145)&amp;", Protocol2_IterationIDEnd = "&amp;IF(AY145="","NULL",AZ145)&amp;
", Protocol3_ID = "&amp;IF(BA145="","NULL",#REF!)&amp;", Protocol3_IterationIDStart = "&amp;IF(BA145="","NULL",BB145)&amp;", Protocol3_IterationIDEnd = "&amp;IF(BC145="","NULL",BD145)&amp;
", Protocol4_ID = "&amp;IF(BE145="","NULL",#REF!)&amp;", Protocol4_IterationIDStart = "&amp;IF(BE145="","NULL",BF145)&amp;", Protocol4_IterationIDEnd = "&amp;IF(BG145="","NULL",BH145)&amp;
", Protocol5_ID = "&amp;IF(BI145="","NULL",#REF!)&amp;", Protocol5_IterationIDStart = "&amp;IF(BI145="","NULL",BJ145)&amp;", Protocol5_IterationIDEnd = "&amp;IF(BK145="","NULL",BL145)&amp;
", Protocol6_ID = "&amp;IF(BM145="","NULL",#REF!)&amp;", Protocol6_IterationIDStart = "&amp;IF(BM145="","NULL",BN145)&amp;", Protocol6_IterationIDEnd = "&amp;IF(BO145="","NULL",BP145)&amp;
", Protocol7_ID = "&amp;IF(BQ145="","NULL",#REF!)&amp;", Protocol7_IterationIDStart = "&amp;IF(BQ145="","NULL",BR145)&amp;", Protocol7_IterationIDEnd = "&amp;IF(BS145="","NULL",BT145)&amp;
", Protocol8_ID = "&amp;IF(BU145="","NULL",#REF!)&amp;", Protocol8_IterationIDStart = "&amp;IF(BU145="","NULL",BV145)&amp;", Protocol8_IterationIDEnd = "&amp;IF(BW145="","NULL",BX145)&amp;
", Protocol9_ID = "&amp;IF(BY145="","NULL",#REF!)&amp;", Protocol9_IterationIDStart = "&amp;IF(BY145="","NULL",BZ145)&amp;", Protocol9_IterationIDEnd = "&amp;IF(CA145="","NULL",CB145)&amp;
", Protocol10_ID = "&amp;IF(CC145="","NULL",#REF!)&amp;", Protocol10_IterationIDStart = "&amp;IF(CC145="","NULL",CD145)&amp;", Protocol10_IterationIDEnd = "&amp;IF(CE145="","NULL",CF145)&amp;
", Protocol11_ID = "&amp;IF(CG145="","NULL",#REF!)&amp;", Protocol11_IterationIDStart = "&amp;IF(CG145="","NULL",CH145)&amp;", Protocol11_IterationIDEnd = "&amp;IF(CI145="","NULL",CJ145)&amp;
", Protocol12_ID = "&amp;IF(CK145="","NULL",#REF!)&amp;", Protocol12_IterationIDStart = "&amp;IF(CK145="","NULL",CL145)&amp;", Protocol12_IterationIDEnd = "&amp;IF(CM145="","NULL",CN145)&amp;
", Protocol13_ID = "&amp;IF(CO145="","NULL",#REF!)&amp;", Protocol13_IterationIDStart = "&amp;IF(CO145="","NULL",CP145)&amp;", Protocol13_IterationIDEnd = "&amp;IF(CQ145="","NULL",CR145)&amp;
", Protocol14_ID = "&amp;IF(CS145="","NULL",#REF!)&amp;", Protocol14_IterationIDStart = "&amp;IF(CS145="","NULL",CT145)&amp;", Protocol14_IterationIDEnd = "&amp;IF(CU145="","NULL",CV145)&amp;
", Protocol15_ID = "&amp;IF(CW145="","NULL",#REF!)&amp;", Protocol15_IterationIDStart = "&amp;IF(CW145="","NULL",CX145)&amp;", Protocol15_IterationIDEnd = "&amp;IF(CY145="","NULL",CZ145)&amp;
", Protocol16_ID = "&amp;IF(DA145="","NULL",#REF!)&amp;", Protocol16_IterationIDStart = "&amp;IF(DA145="","NULL",DB145)&amp;", Protocol16_IterationIDEnd = "&amp;IF(DC145="","NULL",DD145))</f>
        <v>#REF!</v>
      </c>
    </row>
    <row r="146" spans="1:156" x14ac:dyDescent="0.4">
      <c r="A146" s="18">
        <v>589</v>
      </c>
      <c r="B146" s="53">
        <v>3</v>
      </c>
      <c r="C146" s="57" t="str">
        <f>"ChampMetricChannelUnitSummary." &amp; G146</f>
        <v>ChampMetricChannelUnitSummary.DensityOfChum</v>
      </c>
      <c r="D146" s="18">
        <v>2</v>
      </c>
      <c r="E146" s="40" t="s">
        <v>1319</v>
      </c>
      <c r="F146" s="74" t="s">
        <v>1308</v>
      </c>
      <c r="G146" s="74" t="s">
        <v>1308</v>
      </c>
      <c r="I146" s="44">
        <v>2</v>
      </c>
      <c r="J146" s="47" t="str">
        <f>IF(I146="","",VLOOKUP(I146,MetricCalcGroups!A:D,3, FALSE))</f>
        <v>Fish Density</v>
      </c>
      <c r="K146" s="37">
        <v>249</v>
      </c>
      <c r="L146" s="9" t="s">
        <v>78</v>
      </c>
      <c r="M146" s="18">
        <v>1</v>
      </c>
      <c r="N146" s="18">
        <v>15</v>
      </c>
      <c r="O146" s="18">
        <v>5</v>
      </c>
      <c r="P146" s="18" t="s">
        <v>78</v>
      </c>
      <c r="Q146" s="18">
        <v>37</v>
      </c>
      <c r="R146" s="75">
        <v>0</v>
      </c>
      <c r="S146" s="75" t="s">
        <v>78</v>
      </c>
      <c r="T146" s="18">
        <v>0</v>
      </c>
      <c r="U146" s="18" t="s">
        <v>78</v>
      </c>
      <c r="V146" s="78" t="s">
        <v>78</v>
      </c>
      <c r="W146" s="18">
        <v>3180</v>
      </c>
      <c r="X146" s="15">
        <v>2014</v>
      </c>
      <c r="Y146" s="16">
        <f>IF(X146&lt;&gt;"",VLOOKUP(X146,ProgramIterations!D:E,2,FALSE),"NULL")</f>
        <v>4</v>
      </c>
      <c r="Z146" s="15"/>
      <c r="AA146" s="16" t="str">
        <f>IF(Z146&lt;&gt;"",VLOOKUP(Z146,ProgramIterations!D:E,2,FALSE),"NULL")</f>
        <v>NULL</v>
      </c>
      <c r="AB146" s="49" t="s">
        <v>78</v>
      </c>
      <c r="AC146" s="49">
        <v>50</v>
      </c>
      <c r="AD146" s="36">
        <v>1</v>
      </c>
      <c r="AE146" s="49">
        <v>1</v>
      </c>
      <c r="AF146" s="49">
        <v>1</v>
      </c>
      <c r="AG146" s="9">
        <v>1</v>
      </c>
      <c r="AH146" s="52">
        <v>0</v>
      </c>
      <c r="AI146" s="52">
        <f t="shared" si="13"/>
        <v>1</v>
      </c>
      <c r="AJ146" s="53">
        <v>0</v>
      </c>
      <c r="AK146" s="17">
        <f t="shared" si="11"/>
        <v>1</v>
      </c>
      <c r="AL146" s="17">
        <f t="shared" si="12"/>
        <v>1</v>
      </c>
      <c r="AM146" s="53">
        <v>0</v>
      </c>
      <c r="AN146" s="53">
        <v>0</v>
      </c>
      <c r="AO146" s="74">
        <v>1</v>
      </c>
      <c r="AP146" s="49"/>
      <c r="AQ146" s="37">
        <v>0</v>
      </c>
      <c r="AR146" s="49">
        <v>0</v>
      </c>
      <c r="AS146" s="23"/>
      <c r="AT146" s="24" t="str">
        <f>IF(AS146="","",VLOOKUP(AS146,ProgramIterations!$D:$E,2,FALSE))</f>
        <v/>
      </c>
      <c r="AU146" s="23"/>
      <c r="AV146" s="24" t="str">
        <f>IF(AU146="","",VLOOKUP(AU146,ProgramIterations!$D:$E,2,FALSE))</f>
        <v/>
      </c>
      <c r="AW146" s="23"/>
      <c r="AX146" s="24" t="str">
        <f>IF(AW146="","",VLOOKUP(AW146,ProgramIterations!$D:$E,2,FALSE))</f>
        <v/>
      </c>
      <c r="AY146" s="23"/>
      <c r="AZ146" s="24" t="str">
        <f>IF(AY146="","",VLOOKUP(AY146,ProgramIterations!$D:$E,2,FALSE))</f>
        <v/>
      </c>
      <c r="BA146" s="23"/>
      <c r="BB146" s="24" t="str">
        <f>IF(BA146="","",VLOOKUP(BA146,ProgramIterations!$D:$E,2,FALSE))</f>
        <v/>
      </c>
      <c r="BC146" s="23"/>
      <c r="BD146" s="24" t="str">
        <f>IF(BC146="","",VLOOKUP(BC146,ProgramIterations!$D:$E,2,FALSE))</f>
        <v/>
      </c>
      <c r="BE146" s="23"/>
      <c r="BF146" s="24" t="str">
        <f>IF(BE146="","",VLOOKUP(BE146,ProgramIterations!$D:$E,2,FALSE))</f>
        <v/>
      </c>
      <c r="BG146" s="23"/>
      <c r="BH146" s="24" t="str">
        <f>IF(BG146="","",VLOOKUP(BG146,ProgramIterations!$D:$E,2,FALSE))</f>
        <v/>
      </c>
      <c r="BI146" s="23"/>
      <c r="BJ146" s="24" t="str">
        <f>IF(BI146="","",VLOOKUP(BI146,ProgramIterations!$D:$E,2,FALSE))</f>
        <v/>
      </c>
      <c r="BK146" s="23"/>
      <c r="BL146" s="24" t="str">
        <f>IF(BK146="","",VLOOKUP(BK146,ProgramIterations!$D:$E,2,FALSE))</f>
        <v/>
      </c>
      <c r="BM146" s="23">
        <v>2014</v>
      </c>
      <c r="BN146" s="24">
        <f>IF(BM146="","",VLOOKUP(BM146,ProgramIterations!$D:$E,2,FALSE))</f>
        <v>4</v>
      </c>
      <c r="BO146" s="23"/>
      <c r="BP146" s="24" t="str">
        <f>IF(BO146="","",VLOOKUP(BO146,ProgramIterations!$D:$E,2,FALSE))</f>
        <v/>
      </c>
      <c r="BQ146" s="23"/>
      <c r="BR146" s="24" t="str">
        <f>IF(BQ146="","",VLOOKUP(BQ146,ProgramIterations!$D:$E,2,FALSE))</f>
        <v/>
      </c>
      <c r="BS146" s="23"/>
      <c r="BT146" s="24" t="str">
        <f>IF(BS146="","",VLOOKUP(BS146,ProgramIterations!$D:$E,2,FALSE))</f>
        <v/>
      </c>
      <c r="BU146" s="23">
        <v>2014</v>
      </c>
      <c r="BV146" s="24">
        <f>IF(BU146="","",VLOOKUP(BU146,ProgramIterations!$D:$E,2,FALSE))</f>
        <v>4</v>
      </c>
      <c r="BW146" s="23"/>
      <c r="BX146" s="24" t="str">
        <f>IF(BW146="","",VLOOKUP(BW146,ProgramIterations!$D:$E,2,FALSE))</f>
        <v/>
      </c>
      <c r="BY146" s="23"/>
      <c r="BZ146" s="24" t="str">
        <f>IF(BY146="","",VLOOKUP(BY146,ProgramIterations!$D:$E,2,FALSE))</f>
        <v/>
      </c>
      <c r="CA146" s="23"/>
      <c r="CB146" s="24" t="str">
        <f>IF(CA146="","",VLOOKUP(CA146,ProgramIterations!$D:$E,2,FALSE))</f>
        <v/>
      </c>
      <c r="CC146" s="23"/>
      <c r="CD146" s="24" t="str">
        <f>IF(CC146="","",VLOOKUP(CC146,ProgramIterations!$D:$E,2,FALSE))</f>
        <v/>
      </c>
      <c r="CE146" s="23"/>
      <c r="CF146" s="24" t="str">
        <f>IF(CE146="","",VLOOKUP(CE146,ProgramIterations!$D:$E,2,FALSE))</f>
        <v/>
      </c>
      <c r="CG146" s="23"/>
      <c r="CH146" s="24" t="str">
        <f>IF(CG146="","",VLOOKUP(CG146,ProgramIterations!$D:$E,2,FALSE))</f>
        <v/>
      </c>
      <c r="CI146" s="23"/>
      <c r="CJ146" s="24" t="str">
        <f>IF(CI146="","",VLOOKUP(CI146,ProgramIterations!$D:$E,2,FALSE))</f>
        <v/>
      </c>
      <c r="CK146" s="23"/>
      <c r="CL146" s="24" t="str">
        <f>IF(CK146="","",VLOOKUP(CK146,ProgramIterations!$D:$E,2,FALSE))</f>
        <v/>
      </c>
      <c r="CM146" s="23"/>
      <c r="CN146" s="24" t="str">
        <f>IF(CM146="","",VLOOKUP(CM146,ProgramIterations!$D:$E,2,FALSE))</f>
        <v/>
      </c>
      <c r="CO146" s="23">
        <v>2014</v>
      </c>
      <c r="CP146" s="24">
        <f>IF(CO146="","",VLOOKUP(CO146,ProgramIterations!$D:$E,2,FALSE))</f>
        <v>4</v>
      </c>
      <c r="CQ146" s="23"/>
      <c r="CR146" s="24" t="str">
        <f>IF(CQ146="","",VLOOKUP(CQ146,ProgramIterations!$D:$E,2,FALSE))</f>
        <v/>
      </c>
      <c r="CS146" s="23">
        <v>2014</v>
      </c>
      <c r="CT146" s="24">
        <f>IF(CS146="","",VLOOKUP(CS146,ProgramIterations!$D:$E,2,FALSE))</f>
        <v>4</v>
      </c>
      <c r="CU146" s="23"/>
      <c r="CV146" s="24" t="str">
        <f>IF(CU146="","",VLOOKUP(CU146,ProgramIterations!$D:$E,2,FALSE))</f>
        <v/>
      </c>
      <c r="CW146" s="23"/>
      <c r="CX146" s="24" t="str">
        <f>IF(CW146="","",VLOOKUP(CW146,ProgramIterations!$D:$E,2,FALSE))</f>
        <v/>
      </c>
      <c r="CY146" s="23"/>
      <c r="CZ146" s="24" t="str">
        <f>IF(CY146="","",VLOOKUP(CY146,ProgramIterations!$D:$E,2,FALSE))</f>
        <v/>
      </c>
      <c r="DA146" s="23"/>
      <c r="DB146" s="24" t="str">
        <f>IF(DA146="","",VLOOKUP(DA146,ProgramIterations!$D:$E,2,FALSE))</f>
        <v/>
      </c>
      <c r="DC146" s="23"/>
      <c r="DD146" s="25" t="str">
        <f>IF(DC146="","",VLOOKUP(DC146,ProgramIterations!$D:$E,2,FALSE))</f>
        <v/>
      </c>
      <c r="DE146" s="64" t="str">
        <f>CONCATENATE("ALTER TABLE dbo.",LEFT(C146,FIND(".",C146)-1)," ADD ",RIGHT(C146,LEN(C146)-FIND(".",C146))," ",VLOOKUP(M146,DataTypes!$A$2:$F$12,6),IF(VLOOKUP(M146,DataTypes!$A$2:$F$12,3)=1,CONCATENATE("(",N146,",",O146,")"),"")," NULL")</f>
        <v>ALTER TABLE dbo.ChampMetricChannelUnitSummary ADD DensityOfChum decimal(15,5) NULL</v>
      </c>
      <c r="DF146" s="56" t="e">
        <f>IF(A146 = "","",#REF! &amp; " SELECT MetricCalcTypeID = "&amp;A146&amp;", EngineID = "&amp;B146&amp;", Name='"&amp;C146&amp;"', DisplayGroupID = "&amp;D146&amp;", DisplayName='"&amp;E146&amp;"', DisplayNameShort = '"&amp;F146&amp;"', PropertyName = '"&amp;G146&amp;"', MethodID = "&amp;IF(H146="","NULL",H146)&amp; ", CalcGroupId = "&amp;IF(I146="","NULL",I146)&amp;", CalcGroupListItemID = " &amp;IF(K146="","NULL",K146)&amp;", Description = "&amp;IF(L146&lt;&gt;"NULL","'"&amp;SUBSTITUTE(L146,"'","''")&amp;"'","NULL")&amp;", DataTypeID = "&amp;M146&amp;",Precision = "&amp;N146&amp;", Scale = "&amp;O146&amp;", Length="&amp;P146&amp;", UOMID = "&amp;Q146&amp;", GlossaryTermID = "&amp;V146&amp;", DisplayOrderID = "&amp;W146&amp;", DomainValueListID = "&amp;AB146&amp;", WidthPixels = "&amp;AC146&amp;", IsDisplayable = "&amp;AD146&amp;", ShowGraphForWatershed= "&amp;AE146&amp;",ShowGraphForProgram="&amp;AF146&amp;",ShowGraphForVisit="&amp;AG146&amp;",IsPrivateInformation="&amp;AM146&amp;", IsCalculated="&amp;AN146&amp;",IsInternal="&amp;AO146&amp;", ExpectedValueMin = "&amp;IF(R146&lt;&gt;"",R146,"NULL")&amp;",  ExpectedValueMax = "&amp;IF(S146&lt;&gt;"",S146,"NULL")&amp;",  AcceptedValueMin = "&amp;IF(T146&lt;&gt;"",T146,"NULL")&amp;",   AcceptedValueMax  = "&amp;IF(U146&lt;&gt;"",U146,"NULL")&amp;", GraphAllowX="&amp;AH146&amp;", GraphAllowY="&amp;AI146&amp;", GraphAllowZ="&amp;AJ146&amp;", MapAllowSize="&amp;AK146&amp;", MapAllowColor = "&amp;AL146&amp;", RbtXpath = "&amp;IF(AP146&lt;&gt;"", "'"&amp;AP146&amp;"'", "NULL")&amp;", RbtIsRequired = "&amp;IF(AP146&lt;&gt;"", AQ146, "NULL")&amp;", MRMetric = "&amp;AR146&amp;
", Protocol1_ID = "&amp;IF(AS146="","NULL",#REF!)&amp;", Protocol1_IterationIDStart = "&amp;IF(AS146="","NULL",AT146)&amp;", Protocol1_IterationIDEnd = "&amp;IF(AU146="","NULL",AV146)&amp;
", Protocol2_ID = "&amp;IF(AW146="","NULL",#REF!)&amp;", Protocol2_IterationIDStart = "&amp;IF(AW146="","NULL",AX146)&amp;", Protocol2_IterationIDEnd = "&amp;IF(AY146="","NULL",AZ146)&amp;
", Protocol3_ID = "&amp;IF(BA146="","NULL",#REF!)&amp;", Protocol3_IterationIDStart = "&amp;IF(BA146="","NULL",BB146)&amp;", Protocol3_IterationIDEnd = "&amp;IF(BC146="","NULL",BD146)&amp;
", Protocol4_ID = "&amp;IF(BE146="","NULL",#REF!)&amp;", Protocol4_IterationIDStart = "&amp;IF(BE146="","NULL",BF146)&amp;", Protocol4_IterationIDEnd = "&amp;IF(BG146="","NULL",BH146)&amp;
", Protocol5_ID = "&amp;IF(BI146="","NULL",#REF!)&amp;", Protocol5_IterationIDStart = "&amp;IF(BI146="","NULL",BJ146)&amp;", Protocol5_IterationIDEnd = "&amp;IF(BK146="","NULL",BL146)&amp;
", Protocol6_ID = "&amp;IF(BM146="","NULL",#REF!)&amp;", Protocol6_IterationIDStart = "&amp;IF(BM146="","NULL",BN146)&amp;", Protocol6_IterationIDEnd = "&amp;IF(BO146="","NULL",BP146)&amp;
", Protocol7_ID = "&amp;IF(BQ146="","NULL",#REF!)&amp;", Protocol7_IterationIDStart = "&amp;IF(BQ146="","NULL",BR146)&amp;", Protocol7_IterationIDEnd = "&amp;IF(BS146="","NULL",BT146)&amp;
", Protocol8_ID = "&amp;IF(BU146="","NULL",#REF!)&amp;", Protocol8_IterationIDStart = "&amp;IF(BU146="","NULL",BV146)&amp;", Protocol8_IterationIDEnd = "&amp;IF(BW146="","NULL",BX146)&amp;
", Protocol9_ID = "&amp;IF(BY146="","NULL",#REF!)&amp;", Protocol9_IterationIDStart = "&amp;IF(BY146="","NULL",BZ146)&amp;", Protocol9_IterationIDEnd = "&amp;IF(CA146="","NULL",CB146)&amp;
", Protocol10_ID = "&amp;IF(CC146="","NULL",#REF!)&amp;", Protocol10_IterationIDStart = "&amp;IF(CC146="","NULL",CD146)&amp;", Protocol10_IterationIDEnd = "&amp;IF(CE146="","NULL",CF146)&amp;
", Protocol11_ID = "&amp;IF(CG146="","NULL",#REF!)&amp;", Protocol11_IterationIDStart = "&amp;IF(CG146="","NULL",CH146)&amp;", Protocol11_IterationIDEnd = "&amp;IF(CI146="","NULL",CJ146)&amp;
", Protocol12_ID = "&amp;IF(CK146="","NULL",#REF!)&amp;", Protocol12_IterationIDStart = "&amp;IF(CK146="","NULL",CL146)&amp;", Protocol12_IterationIDEnd = "&amp;IF(CM146="","NULL",CN146)&amp;
", Protocol13_ID = "&amp;IF(CO146="","NULL",#REF!)&amp;", Protocol13_IterationIDStart = "&amp;IF(CO146="","NULL",CP146)&amp;", Protocol13_IterationIDEnd = "&amp;IF(CQ146="","NULL",CR146)&amp;
", Protocol14_ID = "&amp;IF(CS146="","NULL",#REF!)&amp;", Protocol14_IterationIDStart = "&amp;IF(CS146="","NULL",CT146)&amp;", Protocol14_IterationIDEnd = "&amp;IF(CU146="","NULL",CV146)&amp;
", Protocol15_ID = "&amp;IF(CW146="","NULL",#REF!)&amp;", Protocol15_IterationIDStart = "&amp;IF(CW146="","NULL",CX146)&amp;", Protocol15_IterationIDEnd = "&amp;IF(CY146="","NULL",CZ146)&amp;
", Protocol16_ID = "&amp;IF(DA146="","NULL",#REF!)&amp;", Protocol16_IterationIDStart = "&amp;IF(DA146="","NULL",DB146)&amp;", Protocol16_IterationIDEnd = "&amp;IF(DC146="","NULL",DD146))</f>
        <v>#REF!</v>
      </c>
    </row>
    <row r="147" spans="1:156" hidden="1" x14ac:dyDescent="0.4">
      <c r="A147" s="18">
        <v>77</v>
      </c>
      <c r="B147" s="53">
        <v>1</v>
      </c>
      <c r="C147" s="34" t="s">
        <v>272</v>
      </c>
      <c r="D147" s="18">
        <v>1</v>
      </c>
      <c r="E147" s="74" t="s">
        <v>856</v>
      </c>
      <c r="F147" s="49" t="s">
        <v>936</v>
      </c>
      <c r="G147" s="9" t="s">
        <v>294</v>
      </c>
      <c r="I147" s="44"/>
      <c r="J147" s="47" t="str">
        <f>IF(I147="","",VLOOKUP(I147,MetricCalcGroups!A:D,3, FALSE))</f>
        <v/>
      </c>
      <c r="L147" s="9" t="s">
        <v>78</v>
      </c>
      <c r="M147" s="18">
        <v>3</v>
      </c>
      <c r="N147" s="18">
        <v>10</v>
      </c>
      <c r="O147" s="18">
        <v>2</v>
      </c>
      <c r="P147" s="18" t="s">
        <v>78</v>
      </c>
      <c r="Q147" s="18">
        <v>1</v>
      </c>
      <c r="R147" s="39"/>
      <c r="S147" s="39"/>
      <c r="T147" s="75"/>
      <c r="U147" s="75"/>
      <c r="V147" s="78" t="s">
        <v>78</v>
      </c>
      <c r="W147" s="18">
        <v>840</v>
      </c>
      <c r="X147" s="15">
        <v>2011</v>
      </c>
      <c r="Y147" s="16">
        <f>IF(X147&lt;&gt;"",VLOOKUP(X147,ProgramIterations!D:E,2,FALSE),"NULL")</f>
        <v>1</v>
      </c>
      <c r="Z147" s="15"/>
      <c r="AA147" s="16" t="str">
        <f>IF(Z147&lt;&gt;"",VLOOKUP(Z147,ProgramIterations!D:E,2,FALSE),"NULL")</f>
        <v>NULL</v>
      </c>
      <c r="AB147" s="49" t="s">
        <v>78</v>
      </c>
      <c r="AC147" s="49">
        <v>75</v>
      </c>
      <c r="AD147" s="36">
        <v>0</v>
      </c>
      <c r="AE147" s="49">
        <v>1</v>
      </c>
      <c r="AF147" s="49">
        <v>1</v>
      </c>
      <c r="AG147" s="9">
        <v>0</v>
      </c>
      <c r="AH147" s="52">
        <v>0</v>
      </c>
      <c r="AI147" s="52">
        <f t="shared" si="13"/>
        <v>0</v>
      </c>
      <c r="AJ147" s="53">
        <v>0</v>
      </c>
      <c r="AK147" s="17">
        <f t="shared" si="11"/>
        <v>0</v>
      </c>
      <c r="AL147" s="17">
        <f t="shared" si="12"/>
        <v>0</v>
      </c>
      <c r="AM147" s="53">
        <v>0</v>
      </c>
      <c r="AN147" s="53">
        <v>0</v>
      </c>
      <c r="AO147" s="49">
        <v>0</v>
      </c>
      <c r="AP147" s="40"/>
      <c r="AQ147" s="37">
        <v>0</v>
      </c>
      <c r="AR147" s="49">
        <v>0</v>
      </c>
      <c r="AS147" s="23">
        <v>2011</v>
      </c>
      <c r="AT147" s="24">
        <f>IF(AS147="","",VLOOKUP(AS147,ProgramIterations!$D:$E,2,FALSE))</f>
        <v>1</v>
      </c>
      <c r="AU147" s="23"/>
      <c r="AV147" s="24" t="str">
        <f>IF(AU147="","",VLOOKUP(AU147,ProgramIterations!$D:$E,2,FALSE))</f>
        <v/>
      </c>
      <c r="AW147" s="23">
        <v>2012</v>
      </c>
      <c r="AX147" s="24">
        <f>IF(AW147="","",VLOOKUP(AW147,ProgramIterations!$D:$E,2,FALSE))</f>
        <v>2</v>
      </c>
      <c r="AY147" s="23"/>
      <c r="AZ147" s="24" t="str">
        <f>IF(AY147="","",VLOOKUP(AY147,ProgramIterations!$D:$E,2,FALSE))</f>
        <v/>
      </c>
      <c r="BA147" s="23">
        <v>2013</v>
      </c>
      <c r="BB147" s="24">
        <f>IF(BA147="","",VLOOKUP(BA147,ProgramIterations!$D:$E,2,FALSE))</f>
        <v>3</v>
      </c>
      <c r="BC147" s="23"/>
      <c r="BD147" s="24" t="str">
        <f>IF(BC147="","",VLOOKUP(BC147,ProgramIterations!$D:$E,2,FALSE))</f>
        <v/>
      </c>
      <c r="BE147" s="23">
        <v>2014</v>
      </c>
      <c r="BF147" s="24">
        <f>IF(BE147="","",VLOOKUP(BE147,ProgramIterations!$D:$E,2,FALSE))</f>
        <v>4</v>
      </c>
      <c r="BG147" s="23"/>
      <c r="BH147" s="24" t="str">
        <f>IF(BG147="","",VLOOKUP(BG147,ProgramIterations!$D:$E,2,FALSE))</f>
        <v/>
      </c>
      <c r="BI147" s="23">
        <v>2014</v>
      </c>
      <c r="BJ147" s="24">
        <f>IF(BI147="","",VLOOKUP(BI147,ProgramIterations!$D:$E,2,FALSE))</f>
        <v>4</v>
      </c>
      <c r="BK147" s="23"/>
      <c r="BL147" s="24" t="str">
        <f>IF(BK147="","",VLOOKUP(BK147,ProgramIterations!$D:$E,2,FALSE))</f>
        <v/>
      </c>
      <c r="BM147" s="23"/>
      <c r="BN147" s="24" t="str">
        <f>IF(BM147="","",VLOOKUP(BM147,ProgramIterations!$D:$E,2,FALSE))</f>
        <v/>
      </c>
      <c r="BO147" s="23"/>
      <c r="BP147" s="24" t="str">
        <f>IF(BO147="","",VLOOKUP(BO147,ProgramIterations!$D:$E,2,FALSE))</f>
        <v/>
      </c>
      <c r="BQ147" s="23"/>
      <c r="BR147" s="24" t="str">
        <f>IF(BQ147="","",VLOOKUP(BQ147,ProgramIterations!$D:$E,2,FALSE))</f>
        <v/>
      </c>
      <c r="BS147" s="23"/>
      <c r="BT147" s="24" t="str">
        <f>IF(BS147="","",VLOOKUP(BS147,ProgramIterations!$D:$E,2,FALSE))</f>
        <v/>
      </c>
      <c r="BU147" s="23"/>
      <c r="BV147" s="24" t="str">
        <f>IF(BU147="","",VLOOKUP(BU147,ProgramIterations!$D:$E,2,FALSE))</f>
        <v/>
      </c>
      <c r="BW147" s="23"/>
      <c r="BX147" s="24" t="str">
        <f>IF(BW147="","",VLOOKUP(BW147,ProgramIterations!$D:$E,2,FALSE))</f>
        <v/>
      </c>
      <c r="BY147" s="23">
        <v>2014</v>
      </c>
      <c r="BZ147" s="24">
        <f>IF(BY147="","",VLOOKUP(BY147,ProgramIterations!$D:$E,2,FALSE))</f>
        <v>4</v>
      </c>
      <c r="CA147" s="23"/>
      <c r="CB147" s="24" t="str">
        <f>IF(CA147="","",VLOOKUP(CA147,ProgramIterations!$D:$E,2,FALSE))</f>
        <v/>
      </c>
      <c r="CC147" s="23">
        <v>2014</v>
      </c>
      <c r="CD147" s="24">
        <f>IF(CC147="","",VLOOKUP(CC147,ProgramIterations!$D:$E,2,FALSE))</f>
        <v>4</v>
      </c>
      <c r="CE147" s="23"/>
      <c r="CF147" s="24" t="str">
        <f>IF(CE147="","",VLOOKUP(CE147,ProgramIterations!$D:$E,2,FALSE))</f>
        <v/>
      </c>
      <c r="CG147" s="23">
        <v>2014</v>
      </c>
      <c r="CH147" s="24">
        <f>IF(CG147="","",VLOOKUP(CG147,ProgramIterations!$D:$E,2,FALSE))</f>
        <v>4</v>
      </c>
      <c r="CI147" s="23"/>
      <c r="CJ147" s="24" t="str">
        <f>IF(CI147="","",VLOOKUP(CI147,ProgramIterations!$D:$E,2,FALSE))</f>
        <v/>
      </c>
      <c r="CK147" s="23"/>
      <c r="CL147" s="24" t="str">
        <f>IF(CK147="","",VLOOKUP(CK147,ProgramIterations!$D:$E,2,FALSE))</f>
        <v/>
      </c>
      <c r="CM147" s="23"/>
      <c r="CN147" s="24" t="str">
        <f>IF(CM147="","",VLOOKUP(CM147,ProgramIterations!$D:$E,2,FALSE))</f>
        <v/>
      </c>
      <c r="CO147" s="23"/>
      <c r="CP147" s="24" t="str">
        <f>IF(CO147="","",VLOOKUP(CO147,ProgramIterations!$D:$E,2,FALSE))</f>
        <v/>
      </c>
      <c r="CQ147" s="23"/>
      <c r="CR147" s="24" t="str">
        <f>IF(CQ147="","",VLOOKUP(CQ147,ProgramIterations!$D:$E,2,FALSE))</f>
        <v/>
      </c>
      <c r="CS147" s="23"/>
      <c r="CT147" s="24" t="str">
        <f>IF(CS147="","",VLOOKUP(CS147,ProgramIterations!$D:$E,2,FALSE))</f>
        <v/>
      </c>
      <c r="CU147" s="23"/>
      <c r="CV147" s="24" t="str">
        <f>IF(CU147="","",VLOOKUP(CU147,ProgramIterations!$D:$E,2,FALSE))</f>
        <v/>
      </c>
      <c r="CW147" s="23"/>
      <c r="CX147" s="24" t="str">
        <f>IF(CW147="","",VLOOKUP(CW147,ProgramIterations!$D:$E,2,FALSE))</f>
        <v/>
      </c>
      <c r="CY147" s="23"/>
      <c r="CZ147" s="24" t="str">
        <f>IF(CY147="","",VLOOKUP(CY147,ProgramIterations!$D:$E,2,FALSE))</f>
        <v/>
      </c>
      <c r="DA147" s="23"/>
      <c r="DB147" s="24" t="str">
        <f>IF(DA147="","",VLOOKUP(DA147,ProgramIterations!$D:$E,2,FALSE))</f>
        <v/>
      </c>
      <c r="DC147" s="23"/>
      <c r="DD147" s="25" t="str">
        <f>IF(DC147="","",VLOOKUP(DC147,ProgramIterations!$D:$E,2,FALSE))</f>
        <v/>
      </c>
      <c r="DE147" s="64" t="str">
        <f>CONCATENATE("ALTER TABLE dbo.",LEFT(C147,FIND(".",C147)-1)," ADD ",RIGHT(C147,LEN(C147)-FIND(".",C147))," ",VLOOKUP(M147,DataTypes!$A$2:$F$12,6),IF(VLOOKUP(M147,DataTypes!$A$2:$F$12,3)=1,CONCATENATE("(",N147,",",O147,")"),"")," NULL")</f>
        <v>ALTER TABLE dbo.ChampMetricVisitInformation ADD WettedWidthProfileFilteredStdDev decimal(10,2) NULL</v>
      </c>
      <c r="DF147" s="56" t="e">
        <f>IF(A147 = "","",#REF! &amp; " SELECT MetricCalcTypeID = "&amp;A147&amp;", EngineID = "&amp;B147&amp;", Name='"&amp;C147&amp;"', DisplayGroupID = "&amp;D147&amp;", DisplayName='"&amp;E147&amp;"', DisplayNameShort = '"&amp;F147&amp;"', PropertyName = '"&amp;G147&amp;"', MethodID = "&amp;IF(H147="","NULL",H147)&amp; ", CalcGroupId = "&amp;IF(I147="","NULL",I147)&amp;", CalcGroupListItemID = " &amp;IF(K147="","NULL",K147)&amp;", Description = "&amp;IF(L147&lt;&gt;"NULL","'"&amp;SUBSTITUTE(L147,"'","''")&amp;"'","NULL")&amp;", DataTypeID = "&amp;M147&amp;",Precision = "&amp;N147&amp;", Scale = "&amp;O147&amp;", Length="&amp;P147&amp;", UOMID = "&amp;Q147&amp;", GlossaryTermID = "&amp;V147&amp;", DisplayOrderID = "&amp;W147&amp;", DomainValueListID = "&amp;AB147&amp;", WidthPixels = "&amp;AC147&amp;", IsDisplayable = "&amp;AD147&amp;", ShowGraphForWatershed= "&amp;AE147&amp;",ShowGraphForProgram="&amp;AF147&amp;",ShowGraphForVisit="&amp;AG147&amp;",IsPrivateInformation="&amp;AM147&amp;", IsCalculated="&amp;AN147&amp;",IsInternal="&amp;AO147&amp;", ExpectedValueMin = "&amp;IF(R147&lt;&gt;"",R147,"NULL")&amp;",  ExpectedValueMax = "&amp;IF(S147&lt;&gt;"",S147,"NULL")&amp;",  AcceptedValueMin = "&amp;IF(T147&lt;&gt;"",T147,"NULL")&amp;",   AcceptedValueMax  = "&amp;IF(U147&lt;&gt;"",U147,"NULL")&amp;", GraphAllowX="&amp;AH147&amp;", GraphAllowY="&amp;AI147&amp;", GraphAllowZ="&amp;AJ147&amp;", MapAllowSize="&amp;AK147&amp;", MapAllowColor = "&amp;AL147&amp;", RbtXpath = "&amp;IF(AP147&lt;&gt;"", "'"&amp;AP147&amp;"'", "NULL")&amp;", RbtIsRequired = "&amp;IF(AP147&lt;&gt;"", AQ147, "NULL")&amp;", MRMetric = "&amp;AR147&amp;
", Protocol1_ID = "&amp;IF(AS147="","NULL",#REF!)&amp;", Protocol1_IterationIDStart = "&amp;IF(AS147="","NULL",AT147)&amp;", Protocol1_IterationIDEnd = "&amp;IF(AU147="","NULL",AV147)&amp;
", Protocol2_ID = "&amp;IF(AW147="","NULL",#REF!)&amp;", Protocol2_IterationIDStart = "&amp;IF(AW147="","NULL",AX147)&amp;", Protocol2_IterationIDEnd = "&amp;IF(AY147="","NULL",AZ147)&amp;
", Protocol3_ID = "&amp;IF(BA147="","NULL",#REF!)&amp;", Protocol3_IterationIDStart = "&amp;IF(BA147="","NULL",BB147)&amp;", Protocol3_IterationIDEnd = "&amp;IF(BC147="","NULL",BD147)&amp;
", Protocol4_ID = "&amp;IF(BE147="","NULL",#REF!)&amp;", Protocol4_IterationIDStart = "&amp;IF(BE147="","NULL",BF147)&amp;", Protocol4_IterationIDEnd = "&amp;IF(BG147="","NULL",BH147)&amp;
", Protocol5_ID = "&amp;IF(BI147="","NULL",#REF!)&amp;", Protocol5_IterationIDStart = "&amp;IF(BI147="","NULL",BJ147)&amp;", Protocol5_IterationIDEnd = "&amp;IF(BK147="","NULL",BL147)&amp;
", Protocol6_ID = "&amp;IF(BM147="","NULL",#REF!)&amp;", Protocol6_IterationIDStart = "&amp;IF(BM147="","NULL",BN147)&amp;", Protocol6_IterationIDEnd = "&amp;IF(BO147="","NULL",BP147)&amp;
", Protocol7_ID = "&amp;IF(BQ147="","NULL",#REF!)&amp;", Protocol7_IterationIDStart = "&amp;IF(BQ147="","NULL",BR147)&amp;", Protocol7_IterationIDEnd = "&amp;IF(BS147="","NULL",BT147)&amp;
", Protocol8_ID = "&amp;IF(BU147="","NULL",#REF!)&amp;", Protocol8_IterationIDStart = "&amp;IF(BU147="","NULL",BV147)&amp;", Protocol8_IterationIDEnd = "&amp;IF(BW147="","NULL",BX147)&amp;
", Protocol9_ID = "&amp;IF(BY147="","NULL",#REF!)&amp;", Protocol9_IterationIDStart = "&amp;IF(BY147="","NULL",BZ147)&amp;", Protocol9_IterationIDEnd = "&amp;IF(CA147="","NULL",CB147)&amp;
", Protocol10_ID = "&amp;IF(CC147="","NULL",#REF!)&amp;", Protocol10_IterationIDStart = "&amp;IF(CC147="","NULL",CD147)&amp;", Protocol10_IterationIDEnd = "&amp;IF(CE147="","NULL",CF147)&amp;
", Protocol11_ID = "&amp;IF(CG147="","NULL",#REF!)&amp;", Protocol11_IterationIDStart = "&amp;IF(CG147="","NULL",CH147)&amp;", Protocol11_IterationIDEnd = "&amp;IF(CI147="","NULL",CJ147)&amp;
", Protocol12_ID = "&amp;IF(CK147="","NULL",#REF!)&amp;", Protocol12_IterationIDStart = "&amp;IF(CK147="","NULL",CL147)&amp;", Protocol12_IterationIDEnd = "&amp;IF(CM147="","NULL",CN147)&amp;
", Protocol13_ID = "&amp;IF(CO147="","NULL",#REF!)&amp;", Protocol13_IterationIDStart = "&amp;IF(CO147="","NULL",CP147)&amp;", Protocol13_IterationIDEnd = "&amp;IF(CQ147="","NULL",CR147)&amp;
", Protocol14_ID = "&amp;IF(CS147="","NULL",#REF!)&amp;", Protocol14_IterationIDStart = "&amp;IF(CS147="","NULL",CT147)&amp;", Protocol14_IterationIDEnd = "&amp;IF(CU147="","NULL",CV147)&amp;
", Protocol15_ID = "&amp;IF(CW147="","NULL",#REF!)&amp;", Protocol15_IterationIDStart = "&amp;IF(CW147="","NULL",CX147)&amp;", Protocol15_IterationIDEnd = "&amp;IF(CY147="","NULL",CZ147)&amp;
", Protocol16_ID = "&amp;IF(DA147="","NULL",#REF!)&amp;", Protocol16_IterationIDStart = "&amp;IF(DA147="","NULL",DB147)&amp;", Protocol16_IterationIDEnd = "&amp;IF(DC147="","NULL",DD147))</f>
        <v>#REF!</v>
      </c>
    </row>
    <row r="148" spans="1:156" x14ac:dyDescent="0.4">
      <c r="A148" s="18">
        <v>565</v>
      </c>
      <c r="B148" s="53">
        <v>3</v>
      </c>
      <c r="C148" s="57" t="str">
        <f>"ChampMetricChannelUnitTier1Summary." &amp; G148</f>
        <v>ChampMetricChannelUnitTier1Summary.DensityOfCoho</v>
      </c>
      <c r="D148" s="18">
        <v>3</v>
      </c>
      <c r="E148" s="74" t="s">
        <v>1317</v>
      </c>
      <c r="F148" s="74" t="s">
        <v>1306</v>
      </c>
      <c r="G148" s="9" t="s">
        <v>1306</v>
      </c>
      <c r="I148" s="44">
        <v>2</v>
      </c>
      <c r="J148" s="47" t="str">
        <f>IF(I148="","",VLOOKUP(I148,MetricCalcGroups!A:D,3, FALSE))</f>
        <v>Fish Density</v>
      </c>
      <c r="K148" s="37">
        <v>247</v>
      </c>
      <c r="L148" s="9" t="s">
        <v>78</v>
      </c>
      <c r="M148" s="18">
        <v>1</v>
      </c>
      <c r="N148" s="53">
        <v>15</v>
      </c>
      <c r="O148" s="18">
        <v>5</v>
      </c>
      <c r="P148" s="18" t="s">
        <v>78</v>
      </c>
      <c r="Q148" s="18">
        <v>37</v>
      </c>
      <c r="R148" s="75">
        <v>0</v>
      </c>
      <c r="S148" s="75" t="s">
        <v>78</v>
      </c>
      <c r="T148" s="75">
        <v>0</v>
      </c>
      <c r="U148" s="75" t="s">
        <v>78</v>
      </c>
      <c r="V148" s="78" t="s">
        <v>78</v>
      </c>
      <c r="W148" s="75">
        <v>2940</v>
      </c>
      <c r="X148" s="15">
        <v>2014</v>
      </c>
      <c r="Y148" s="16">
        <f>IF(X148&lt;&gt;"",VLOOKUP(X148,ProgramIterations!D:E,2,FALSE),"NULL")</f>
        <v>4</v>
      </c>
      <c r="Z148" s="15"/>
      <c r="AA148" s="16" t="str">
        <f>IF(Z148&lt;&gt;"",VLOOKUP(Z148,ProgramIterations!D:E,2,FALSE),"NULL")</f>
        <v>NULL</v>
      </c>
      <c r="AB148" s="49" t="s">
        <v>78</v>
      </c>
      <c r="AC148" s="49">
        <v>50</v>
      </c>
      <c r="AD148" s="36">
        <v>1</v>
      </c>
      <c r="AE148" s="49">
        <v>1</v>
      </c>
      <c r="AF148" s="49">
        <v>1</v>
      </c>
      <c r="AG148" s="9">
        <v>1</v>
      </c>
      <c r="AH148" s="52">
        <v>0</v>
      </c>
      <c r="AI148" s="52">
        <f t="shared" si="13"/>
        <v>1</v>
      </c>
      <c r="AJ148" s="53">
        <v>0</v>
      </c>
      <c r="AK148" s="17">
        <f t="shared" si="11"/>
        <v>1</v>
      </c>
      <c r="AL148" s="17">
        <f t="shared" si="12"/>
        <v>1</v>
      </c>
      <c r="AM148" s="53">
        <v>0</v>
      </c>
      <c r="AN148" s="53">
        <v>0</v>
      </c>
      <c r="AO148" s="49">
        <v>1</v>
      </c>
      <c r="AP148" s="49"/>
      <c r="AQ148" s="37">
        <v>0</v>
      </c>
      <c r="AR148" s="49">
        <v>0</v>
      </c>
      <c r="AS148" s="23"/>
      <c r="AT148" s="24" t="str">
        <f>IF(AS148="","",VLOOKUP(AS148,ProgramIterations!$D:$E,2,FALSE))</f>
        <v/>
      </c>
      <c r="AU148" s="23"/>
      <c r="AV148" s="24" t="str">
        <f>IF(AU148="","",VLOOKUP(AU148,ProgramIterations!$D:$E,2,FALSE))</f>
        <v/>
      </c>
      <c r="AW148" s="23"/>
      <c r="AX148" s="24" t="str">
        <f>IF(AW148="","",VLOOKUP(AW148,ProgramIterations!$D:$E,2,FALSE))</f>
        <v/>
      </c>
      <c r="AY148" s="23"/>
      <c r="AZ148" s="24" t="str">
        <f>IF(AY148="","",VLOOKUP(AY148,ProgramIterations!$D:$E,2,FALSE))</f>
        <v/>
      </c>
      <c r="BA148" s="23"/>
      <c r="BB148" s="24" t="str">
        <f>IF(BA148="","",VLOOKUP(BA148,ProgramIterations!$D:$E,2,FALSE))</f>
        <v/>
      </c>
      <c r="BC148" s="23"/>
      <c r="BD148" s="24" t="str">
        <f>IF(BC148="","",VLOOKUP(BC148,ProgramIterations!$D:$E,2,FALSE))</f>
        <v/>
      </c>
      <c r="BE148" s="23"/>
      <c r="BF148" s="24" t="str">
        <f>IF(BE148="","",VLOOKUP(BE148,ProgramIterations!$D:$E,2,FALSE))</f>
        <v/>
      </c>
      <c r="BG148" s="23"/>
      <c r="BH148" s="24" t="str">
        <f>IF(BG148="","",VLOOKUP(BG148,ProgramIterations!$D:$E,2,FALSE))</f>
        <v/>
      </c>
      <c r="BI148" s="23"/>
      <c r="BJ148" s="24" t="str">
        <f>IF(BI148="","",VLOOKUP(BI148,ProgramIterations!$D:$E,2,FALSE))</f>
        <v/>
      </c>
      <c r="BK148" s="23"/>
      <c r="BL148" s="24" t="str">
        <f>IF(BK148="","",VLOOKUP(BK148,ProgramIterations!$D:$E,2,FALSE))</f>
        <v/>
      </c>
      <c r="BM148" s="23">
        <v>2014</v>
      </c>
      <c r="BN148" s="24">
        <f>IF(BM148="","",VLOOKUP(BM148,ProgramIterations!$D:$E,2,FALSE))</f>
        <v>4</v>
      </c>
      <c r="BO148" s="23"/>
      <c r="BP148" s="24" t="str">
        <f>IF(BO148="","",VLOOKUP(BO148,ProgramIterations!$D:$E,2,FALSE))</f>
        <v/>
      </c>
      <c r="BQ148" s="23"/>
      <c r="BR148" s="24" t="str">
        <f>IF(BQ148="","",VLOOKUP(BQ148,ProgramIterations!$D:$E,2,FALSE))</f>
        <v/>
      </c>
      <c r="BS148" s="23"/>
      <c r="BT148" s="24" t="str">
        <f>IF(BS148="","",VLOOKUP(BS148,ProgramIterations!$D:$E,2,FALSE))</f>
        <v/>
      </c>
      <c r="BU148" s="23">
        <v>2014</v>
      </c>
      <c r="BV148" s="24">
        <f>IF(BU148="","",VLOOKUP(BU148,ProgramIterations!$D:$E,2,FALSE))</f>
        <v>4</v>
      </c>
      <c r="BW148" s="23"/>
      <c r="BX148" s="24" t="str">
        <f>IF(BW148="","",VLOOKUP(BW148,ProgramIterations!$D:$E,2,FALSE))</f>
        <v/>
      </c>
      <c r="BY148" s="23"/>
      <c r="BZ148" s="24" t="str">
        <f>IF(BY148="","",VLOOKUP(BY148,ProgramIterations!$D:$E,2,FALSE))</f>
        <v/>
      </c>
      <c r="CA148" s="23"/>
      <c r="CB148" s="24" t="str">
        <f>IF(CA148="","",VLOOKUP(CA148,ProgramIterations!$D:$E,2,FALSE))</f>
        <v/>
      </c>
      <c r="CC148" s="23"/>
      <c r="CD148" s="24" t="str">
        <f>IF(CC148="","",VLOOKUP(CC148,ProgramIterations!$D:$E,2,FALSE))</f>
        <v/>
      </c>
      <c r="CE148" s="23"/>
      <c r="CF148" s="24" t="str">
        <f>IF(CE148="","",VLOOKUP(CE148,ProgramIterations!$D:$E,2,FALSE))</f>
        <v/>
      </c>
      <c r="CG148" s="23"/>
      <c r="CH148" s="24" t="str">
        <f>IF(CG148="","",VLOOKUP(CG148,ProgramIterations!$D:$E,2,FALSE))</f>
        <v/>
      </c>
      <c r="CI148" s="23"/>
      <c r="CJ148" s="24" t="str">
        <f>IF(CI148="","",VLOOKUP(CI148,ProgramIterations!$D:$E,2,FALSE))</f>
        <v/>
      </c>
      <c r="CK148" s="23"/>
      <c r="CL148" s="24" t="str">
        <f>IF(CK148="","",VLOOKUP(CK148,ProgramIterations!$D:$E,2,FALSE))</f>
        <v/>
      </c>
      <c r="CM148" s="23"/>
      <c r="CN148" s="24" t="str">
        <f>IF(CM148="","",VLOOKUP(CM148,ProgramIterations!$D:$E,2,FALSE))</f>
        <v/>
      </c>
      <c r="CO148" s="23">
        <v>2014</v>
      </c>
      <c r="CP148" s="24">
        <f>IF(CO148="","",VLOOKUP(CO148,ProgramIterations!$D:$E,2,FALSE))</f>
        <v>4</v>
      </c>
      <c r="CQ148" s="23"/>
      <c r="CR148" s="24" t="str">
        <f>IF(CQ148="","",VLOOKUP(CQ148,ProgramIterations!$D:$E,2,FALSE))</f>
        <v/>
      </c>
      <c r="CS148" s="23">
        <v>2014</v>
      </c>
      <c r="CT148" s="24">
        <f>IF(CS148="","",VLOOKUP(CS148,ProgramIterations!$D:$E,2,FALSE))</f>
        <v>4</v>
      </c>
      <c r="CU148" s="23"/>
      <c r="CV148" s="24" t="str">
        <f>IF(CU148="","",VLOOKUP(CU148,ProgramIterations!$D:$E,2,FALSE))</f>
        <v/>
      </c>
      <c r="CW148" s="23"/>
      <c r="CX148" s="24" t="str">
        <f>IF(CW148="","",VLOOKUP(CW148,ProgramIterations!$D:$E,2,FALSE))</f>
        <v/>
      </c>
      <c r="CY148" s="23"/>
      <c r="CZ148" s="24" t="str">
        <f>IF(CY148="","",VLOOKUP(CY148,ProgramIterations!$D:$E,2,FALSE))</f>
        <v/>
      </c>
      <c r="DA148" s="23"/>
      <c r="DB148" s="24" t="str">
        <f>IF(DA148="","",VLOOKUP(DA148,ProgramIterations!$D:$E,2,FALSE))</f>
        <v/>
      </c>
      <c r="DC148" s="23"/>
      <c r="DD148" s="25" t="str">
        <f>IF(DC148="","",VLOOKUP(DC148,ProgramIterations!$D:$E,2,FALSE))</f>
        <v/>
      </c>
      <c r="DE148" s="64" t="str">
        <f>CONCATENATE("ALTER TABLE dbo.",LEFT(C148,FIND(".",C148)-1)," ADD ",RIGHT(C148,LEN(C148)-FIND(".",C148))," ",VLOOKUP(M148,DataTypes!$A$2:$F$12,6),IF(VLOOKUP(M148,DataTypes!$A$2:$F$12,3)=1,CONCATENATE("(",N148,",",O148,")"),"")," NULL")</f>
        <v>ALTER TABLE dbo.ChampMetricChannelUnitTier1Summary ADD DensityOfCoho decimal(15,5) NULL</v>
      </c>
      <c r="DF148" s="56" t="e">
        <f>IF(A148 = "","",#REF! &amp; " SELECT MetricCalcTypeID = "&amp;A148&amp;", EngineID = "&amp;B148&amp;", Name='"&amp;C148&amp;"', DisplayGroupID = "&amp;D148&amp;", DisplayName='"&amp;E148&amp;"', DisplayNameShort = '"&amp;F148&amp;"', PropertyName = '"&amp;G148&amp;"', MethodID = "&amp;IF(H148="","NULL",H148)&amp; ", CalcGroupId = "&amp;IF(I148="","NULL",I148)&amp;", CalcGroupListItemID = " &amp;IF(K148="","NULL",K148)&amp;", Description = "&amp;IF(L148&lt;&gt;"NULL","'"&amp;SUBSTITUTE(L148,"'","''")&amp;"'","NULL")&amp;", DataTypeID = "&amp;M148&amp;",Precision = "&amp;N148&amp;", Scale = "&amp;O148&amp;", Length="&amp;P148&amp;", UOMID = "&amp;Q148&amp;", GlossaryTermID = "&amp;V148&amp;", DisplayOrderID = "&amp;W148&amp;", DomainValueListID = "&amp;AB148&amp;", WidthPixels = "&amp;AC148&amp;", IsDisplayable = "&amp;AD148&amp;", ShowGraphForWatershed= "&amp;AE148&amp;",ShowGraphForProgram="&amp;AF148&amp;",ShowGraphForVisit="&amp;AG148&amp;",IsPrivateInformation="&amp;AM148&amp;", IsCalculated="&amp;AN148&amp;",IsInternal="&amp;AO148&amp;", ExpectedValueMin = "&amp;IF(R148&lt;&gt;"",R148,"NULL")&amp;",  ExpectedValueMax = "&amp;IF(S148&lt;&gt;"",S148,"NULL")&amp;",  AcceptedValueMin = "&amp;IF(T148&lt;&gt;"",T148,"NULL")&amp;",   AcceptedValueMax  = "&amp;IF(U148&lt;&gt;"",U148,"NULL")&amp;", GraphAllowX="&amp;AH148&amp;", GraphAllowY="&amp;AI148&amp;", GraphAllowZ="&amp;AJ148&amp;", MapAllowSize="&amp;AK148&amp;", MapAllowColor = "&amp;AL148&amp;", RbtXpath = "&amp;IF(AP148&lt;&gt;"", "'"&amp;AP148&amp;"'", "NULL")&amp;", RbtIsRequired = "&amp;IF(AP148&lt;&gt;"", AQ148, "NULL")&amp;", MRMetric = "&amp;AR148&amp;
", Protocol1_ID = "&amp;IF(AS148="","NULL",#REF!)&amp;", Protocol1_IterationIDStart = "&amp;IF(AS148="","NULL",AT148)&amp;", Protocol1_IterationIDEnd = "&amp;IF(AU148="","NULL",AV148)&amp;
", Protocol2_ID = "&amp;IF(AW148="","NULL",#REF!)&amp;", Protocol2_IterationIDStart = "&amp;IF(AW148="","NULL",AX148)&amp;", Protocol2_IterationIDEnd = "&amp;IF(AY148="","NULL",AZ148)&amp;
", Protocol3_ID = "&amp;IF(BA148="","NULL",#REF!)&amp;", Protocol3_IterationIDStart = "&amp;IF(BA148="","NULL",BB148)&amp;", Protocol3_IterationIDEnd = "&amp;IF(BC148="","NULL",BD148)&amp;
", Protocol4_ID = "&amp;IF(BE148="","NULL",#REF!)&amp;", Protocol4_IterationIDStart = "&amp;IF(BE148="","NULL",BF148)&amp;", Protocol4_IterationIDEnd = "&amp;IF(BG148="","NULL",BH148)&amp;
", Protocol5_ID = "&amp;IF(BI148="","NULL",#REF!)&amp;", Protocol5_IterationIDStart = "&amp;IF(BI148="","NULL",BJ148)&amp;", Protocol5_IterationIDEnd = "&amp;IF(BK148="","NULL",BL148)&amp;
", Protocol6_ID = "&amp;IF(BM148="","NULL",#REF!)&amp;", Protocol6_IterationIDStart = "&amp;IF(BM148="","NULL",BN148)&amp;", Protocol6_IterationIDEnd = "&amp;IF(BO148="","NULL",BP148)&amp;
", Protocol7_ID = "&amp;IF(BQ148="","NULL",#REF!)&amp;", Protocol7_IterationIDStart = "&amp;IF(BQ148="","NULL",BR148)&amp;", Protocol7_IterationIDEnd = "&amp;IF(BS148="","NULL",BT148)&amp;
", Protocol8_ID = "&amp;IF(BU148="","NULL",#REF!)&amp;", Protocol8_IterationIDStart = "&amp;IF(BU148="","NULL",BV148)&amp;", Protocol8_IterationIDEnd = "&amp;IF(BW148="","NULL",BX148)&amp;
", Protocol9_ID = "&amp;IF(BY148="","NULL",#REF!)&amp;", Protocol9_IterationIDStart = "&amp;IF(BY148="","NULL",BZ148)&amp;", Protocol9_IterationIDEnd = "&amp;IF(CA148="","NULL",CB148)&amp;
", Protocol10_ID = "&amp;IF(CC148="","NULL",#REF!)&amp;", Protocol10_IterationIDStart = "&amp;IF(CC148="","NULL",CD148)&amp;", Protocol10_IterationIDEnd = "&amp;IF(CE148="","NULL",CF148)&amp;
", Protocol11_ID = "&amp;IF(CG148="","NULL",#REF!)&amp;", Protocol11_IterationIDStart = "&amp;IF(CG148="","NULL",CH148)&amp;", Protocol11_IterationIDEnd = "&amp;IF(CI148="","NULL",CJ148)&amp;
", Protocol12_ID = "&amp;IF(CK148="","NULL",#REF!)&amp;", Protocol12_IterationIDStart = "&amp;IF(CK148="","NULL",CL148)&amp;", Protocol12_IterationIDEnd = "&amp;IF(CM148="","NULL",CN148)&amp;
", Protocol13_ID = "&amp;IF(CO148="","NULL",#REF!)&amp;", Protocol13_IterationIDStart = "&amp;IF(CO148="","NULL",CP148)&amp;", Protocol13_IterationIDEnd = "&amp;IF(CQ148="","NULL",CR148)&amp;
", Protocol14_ID = "&amp;IF(CS148="","NULL",#REF!)&amp;", Protocol14_IterationIDStart = "&amp;IF(CS148="","NULL",CT148)&amp;", Protocol14_IterationIDEnd = "&amp;IF(CU148="","NULL",CV148)&amp;
", Protocol15_ID = "&amp;IF(CW148="","NULL",#REF!)&amp;", Protocol15_IterationIDStart = "&amp;IF(CW148="","NULL",CX148)&amp;", Protocol15_IterationIDEnd = "&amp;IF(CY148="","NULL",CZ148)&amp;
", Protocol16_ID = "&amp;IF(DA148="","NULL",#REF!)&amp;", Protocol16_IterationIDStart = "&amp;IF(DA148="","NULL",DB148)&amp;", Protocol16_IterationIDEnd = "&amp;IF(DC148="","NULL",DD148))</f>
        <v>#REF!</v>
      </c>
    </row>
    <row r="149" spans="1:156" x14ac:dyDescent="0.4">
      <c r="A149" s="18">
        <v>587</v>
      </c>
      <c r="B149" s="53">
        <v>3</v>
      </c>
      <c r="C149" s="57" t="str">
        <f>"ChampMetricChannelUnitSummary." &amp; G149</f>
        <v>ChampMetricChannelUnitSummary.DensityOfCoho</v>
      </c>
      <c r="D149" s="18">
        <v>2</v>
      </c>
      <c r="E149" s="40" t="s">
        <v>1317</v>
      </c>
      <c r="F149" s="74" t="s">
        <v>1306</v>
      </c>
      <c r="G149" s="9" t="s">
        <v>1306</v>
      </c>
      <c r="I149" s="44">
        <v>2</v>
      </c>
      <c r="J149" s="47" t="str">
        <f>IF(I149="","",VLOOKUP(I149,MetricCalcGroups!A:D,3, FALSE))</f>
        <v>Fish Density</v>
      </c>
      <c r="K149" s="37">
        <v>247</v>
      </c>
      <c r="L149" s="9" t="s">
        <v>78</v>
      </c>
      <c r="M149" s="18">
        <v>1</v>
      </c>
      <c r="N149" s="18">
        <v>15</v>
      </c>
      <c r="O149" s="18">
        <v>5</v>
      </c>
      <c r="P149" s="18" t="s">
        <v>78</v>
      </c>
      <c r="Q149" s="18">
        <v>37</v>
      </c>
      <c r="R149" s="18">
        <v>0</v>
      </c>
      <c r="S149" s="18" t="s">
        <v>78</v>
      </c>
      <c r="T149" s="18">
        <v>0</v>
      </c>
      <c r="U149" s="18" t="s">
        <v>78</v>
      </c>
      <c r="V149" s="78" t="s">
        <v>78</v>
      </c>
      <c r="W149" s="18">
        <v>3160</v>
      </c>
      <c r="X149" s="15">
        <v>2014</v>
      </c>
      <c r="Y149" s="16">
        <f>IF(X149&lt;&gt;"",VLOOKUP(X149,ProgramIterations!D:E,2,FALSE),"NULL")</f>
        <v>4</v>
      </c>
      <c r="Z149" s="15"/>
      <c r="AA149" s="16" t="str">
        <f>IF(Z149&lt;&gt;"",VLOOKUP(Z149,ProgramIterations!D:E,2,FALSE),"NULL")</f>
        <v>NULL</v>
      </c>
      <c r="AB149" s="49" t="s">
        <v>78</v>
      </c>
      <c r="AC149" s="49">
        <v>50</v>
      </c>
      <c r="AD149" s="36">
        <v>1</v>
      </c>
      <c r="AE149" s="49">
        <v>1</v>
      </c>
      <c r="AF149" s="49">
        <v>1</v>
      </c>
      <c r="AG149" s="9">
        <v>1</v>
      </c>
      <c r="AH149" s="52">
        <v>0</v>
      </c>
      <c r="AI149" s="52">
        <f t="shared" si="13"/>
        <v>1</v>
      </c>
      <c r="AJ149" s="53">
        <v>0</v>
      </c>
      <c r="AK149" s="17">
        <f t="shared" si="11"/>
        <v>1</v>
      </c>
      <c r="AL149" s="17">
        <f t="shared" si="12"/>
        <v>1</v>
      </c>
      <c r="AM149" s="53">
        <v>0</v>
      </c>
      <c r="AN149" s="53">
        <v>0</v>
      </c>
      <c r="AO149" s="49">
        <v>1</v>
      </c>
      <c r="AP149" s="49"/>
      <c r="AQ149" s="37">
        <v>0</v>
      </c>
      <c r="AR149" s="49">
        <v>0</v>
      </c>
      <c r="AS149" s="23"/>
      <c r="AT149" s="24" t="str">
        <f>IF(AS149="","",VLOOKUP(AS149,ProgramIterations!$D:$E,2,FALSE))</f>
        <v/>
      </c>
      <c r="AU149" s="23"/>
      <c r="AV149" s="24" t="str">
        <f>IF(AU149="","",VLOOKUP(AU149,ProgramIterations!$D:$E,2,FALSE))</f>
        <v/>
      </c>
      <c r="AW149" s="23"/>
      <c r="AX149" s="24" t="str">
        <f>IF(AW149="","",VLOOKUP(AW149,ProgramIterations!$D:$E,2,FALSE))</f>
        <v/>
      </c>
      <c r="AY149" s="23"/>
      <c r="AZ149" s="24" t="str">
        <f>IF(AY149="","",VLOOKUP(AY149,ProgramIterations!$D:$E,2,FALSE))</f>
        <v/>
      </c>
      <c r="BA149" s="23"/>
      <c r="BB149" s="24" t="str">
        <f>IF(BA149="","",VLOOKUP(BA149,ProgramIterations!$D:$E,2,FALSE))</f>
        <v/>
      </c>
      <c r="BC149" s="23"/>
      <c r="BD149" s="24" t="str">
        <f>IF(BC149="","",VLOOKUP(BC149,ProgramIterations!$D:$E,2,FALSE))</f>
        <v/>
      </c>
      <c r="BE149" s="23"/>
      <c r="BF149" s="24" t="str">
        <f>IF(BE149="","",VLOOKUP(BE149,ProgramIterations!$D:$E,2,FALSE))</f>
        <v/>
      </c>
      <c r="BG149" s="23"/>
      <c r="BH149" s="24" t="str">
        <f>IF(BG149="","",VLOOKUP(BG149,ProgramIterations!$D:$E,2,FALSE))</f>
        <v/>
      </c>
      <c r="BI149" s="23"/>
      <c r="BJ149" s="24" t="str">
        <f>IF(BI149="","",VLOOKUP(BI149,ProgramIterations!$D:$E,2,FALSE))</f>
        <v/>
      </c>
      <c r="BK149" s="23"/>
      <c r="BL149" s="24" t="str">
        <f>IF(BK149="","",VLOOKUP(BK149,ProgramIterations!$D:$E,2,FALSE))</f>
        <v/>
      </c>
      <c r="BM149" s="23">
        <v>2014</v>
      </c>
      <c r="BN149" s="24">
        <f>IF(BM149="","",VLOOKUP(BM149,ProgramIterations!$D:$E,2,FALSE))</f>
        <v>4</v>
      </c>
      <c r="BO149" s="23"/>
      <c r="BP149" s="24" t="str">
        <f>IF(BO149="","",VLOOKUP(BO149,ProgramIterations!$D:$E,2,FALSE))</f>
        <v/>
      </c>
      <c r="BQ149" s="23"/>
      <c r="BR149" s="24" t="str">
        <f>IF(BQ149="","",VLOOKUP(BQ149,ProgramIterations!$D:$E,2,FALSE))</f>
        <v/>
      </c>
      <c r="BS149" s="23"/>
      <c r="BT149" s="24" t="str">
        <f>IF(BS149="","",VLOOKUP(BS149,ProgramIterations!$D:$E,2,FALSE))</f>
        <v/>
      </c>
      <c r="BU149" s="23">
        <v>2014</v>
      </c>
      <c r="BV149" s="24">
        <f>IF(BU149="","",VLOOKUP(BU149,ProgramIterations!$D:$E,2,FALSE))</f>
        <v>4</v>
      </c>
      <c r="BW149" s="23"/>
      <c r="BX149" s="24" t="str">
        <f>IF(BW149="","",VLOOKUP(BW149,ProgramIterations!$D:$E,2,FALSE))</f>
        <v/>
      </c>
      <c r="BY149" s="23"/>
      <c r="BZ149" s="24" t="str">
        <f>IF(BY149="","",VLOOKUP(BY149,ProgramIterations!$D:$E,2,FALSE))</f>
        <v/>
      </c>
      <c r="CA149" s="23"/>
      <c r="CB149" s="24" t="str">
        <f>IF(CA149="","",VLOOKUP(CA149,ProgramIterations!$D:$E,2,FALSE))</f>
        <v/>
      </c>
      <c r="CC149" s="23"/>
      <c r="CD149" s="24" t="str">
        <f>IF(CC149="","",VLOOKUP(CC149,ProgramIterations!$D:$E,2,FALSE))</f>
        <v/>
      </c>
      <c r="CE149" s="23"/>
      <c r="CF149" s="24" t="str">
        <f>IF(CE149="","",VLOOKUP(CE149,ProgramIterations!$D:$E,2,FALSE))</f>
        <v/>
      </c>
      <c r="CG149" s="23"/>
      <c r="CH149" s="24" t="str">
        <f>IF(CG149="","",VLOOKUP(CG149,ProgramIterations!$D:$E,2,FALSE))</f>
        <v/>
      </c>
      <c r="CI149" s="23"/>
      <c r="CJ149" s="24" t="str">
        <f>IF(CI149="","",VLOOKUP(CI149,ProgramIterations!$D:$E,2,FALSE))</f>
        <v/>
      </c>
      <c r="CK149" s="23"/>
      <c r="CL149" s="24" t="str">
        <f>IF(CK149="","",VLOOKUP(CK149,ProgramIterations!$D:$E,2,FALSE))</f>
        <v/>
      </c>
      <c r="CM149" s="23"/>
      <c r="CN149" s="24" t="str">
        <f>IF(CM149="","",VLOOKUP(CM149,ProgramIterations!$D:$E,2,FALSE))</f>
        <v/>
      </c>
      <c r="CO149" s="23">
        <v>2014</v>
      </c>
      <c r="CP149" s="24">
        <f>IF(CO149="","",VLOOKUP(CO149,ProgramIterations!$D:$E,2,FALSE))</f>
        <v>4</v>
      </c>
      <c r="CQ149" s="23"/>
      <c r="CR149" s="24" t="str">
        <f>IF(CQ149="","",VLOOKUP(CQ149,ProgramIterations!$D:$E,2,FALSE))</f>
        <v/>
      </c>
      <c r="CS149" s="23">
        <v>2014</v>
      </c>
      <c r="CT149" s="24">
        <f>IF(CS149="","",VLOOKUP(CS149,ProgramIterations!$D:$E,2,FALSE))</f>
        <v>4</v>
      </c>
      <c r="CU149" s="23"/>
      <c r="CV149" s="24" t="str">
        <f>IF(CU149="","",VLOOKUP(CU149,ProgramIterations!$D:$E,2,FALSE))</f>
        <v/>
      </c>
      <c r="CW149" s="23"/>
      <c r="CX149" s="24" t="str">
        <f>IF(CW149="","",VLOOKUP(CW149,ProgramIterations!$D:$E,2,FALSE))</f>
        <v/>
      </c>
      <c r="CY149" s="23"/>
      <c r="CZ149" s="24" t="str">
        <f>IF(CY149="","",VLOOKUP(CY149,ProgramIterations!$D:$E,2,FALSE))</f>
        <v/>
      </c>
      <c r="DA149" s="23"/>
      <c r="DB149" s="24" t="str">
        <f>IF(DA149="","",VLOOKUP(DA149,ProgramIterations!$D:$E,2,FALSE))</f>
        <v/>
      </c>
      <c r="DC149" s="23"/>
      <c r="DD149" s="25" t="str">
        <f>IF(DC149="","",VLOOKUP(DC149,ProgramIterations!$D:$E,2,FALSE))</f>
        <v/>
      </c>
      <c r="DE149" s="64" t="str">
        <f>CONCATENATE("ALTER TABLE dbo.",LEFT(C149,FIND(".",C149)-1)," ADD ",RIGHT(C149,LEN(C149)-FIND(".",C149))," ",VLOOKUP(M149,DataTypes!$A$2:$F$12,6),IF(VLOOKUP(M149,DataTypes!$A$2:$F$12,3)=1,CONCATENATE("(",N149,",",O149,")"),"")," NULL")</f>
        <v>ALTER TABLE dbo.ChampMetricChannelUnitSummary ADD DensityOfCoho decimal(15,5) NULL</v>
      </c>
      <c r="DF149" s="56" t="e">
        <f>IF(A149 = "","",#REF! &amp; " SELECT MetricCalcTypeID = "&amp;A149&amp;", EngineID = "&amp;B149&amp;", Name='"&amp;C149&amp;"', DisplayGroupID = "&amp;D149&amp;", DisplayName='"&amp;E149&amp;"', DisplayNameShort = '"&amp;F149&amp;"', PropertyName = '"&amp;G149&amp;"', MethodID = "&amp;IF(H149="","NULL",H149)&amp; ", CalcGroupId = "&amp;IF(I149="","NULL",I149)&amp;", CalcGroupListItemID = " &amp;IF(K149="","NULL",K149)&amp;", Description = "&amp;IF(L149&lt;&gt;"NULL","'"&amp;SUBSTITUTE(L149,"'","''")&amp;"'","NULL")&amp;", DataTypeID = "&amp;M149&amp;",Precision = "&amp;N149&amp;", Scale = "&amp;O149&amp;", Length="&amp;P149&amp;", UOMID = "&amp;Q149&amp;", GlossaryTermID = "&amp;V149&amp;", DisplayOrderID = "&amp;W149&amp;", DomainValueListID = "&amp;AB149&amp;", WidthPixels = "&amp;AC149&amp;", IsDisplayable = "&amp;AD149&amp;", ShowGraphForWatershed= "&amp;AE149&amp;",ShowGraphForProgram="&amp;AF149&amp;",ShowGraphForVisit="&amp;AG149&amp;",IsPrivateInformation="&amp;AM149&amp;", IsCalculated="&amp;AN149&amp;",IsInternal="&amp;AO149&amp;", ExpectedValueMin = "&amp;IF(R149&lt;&gt;"",R149,"NULL")&amp;",  ExpectedValueMax = "&amp;IF(S149&lt;&gt;"",S149,"NULL")&amp;",  AcceptedValueMin = "&amp;IF(T149&lt;&gt;"",T149,"NULL")&amp;",   AcceptedValueMax  = "&amp;IF(U149&lt;&gt;"",U149,"NULL")&amp;", GraphAllowX="&amp;AH149&amp;", GraphAllowY="&amp;AI149&amp;", GraphAllowZ="&amp;AJ149&amp;", MapAllowSize="&amp;AK149&amp;", MapAllowColor = "&amp;AL149&amp;", RbtXpath = "&amp;IF(AP149&lt;&gt;"", "'"&amp;AP149&amp;"'", "NULL")&amp;", RbtIsRequired = "&amp;IF(AP149&lt;&gt;"", AQ149, "NULL")&amp;", MRMetric = "&amp;AR149&amp;
", Protocol1_ID = "&amp;IF(AS149="","NULL",#REF!)&amp;", Protocol1_IterationIDStart = "&amp;IF(AS149="","NULL",AT149)&amp;", Protocol1_IterationIDEnd = "&amp;IF(AU149="","NULL",AV149)&amp;
", Protocol2_ID = "&amp;IF(AW149="","NULL",#REF!)&amp;", Protocol2_IterationIDStart = "&amp;IF(AW149="","NULL",AX149)&amp;", Protocol2_IterationIDEnd = "&amp;IF(AY149="","NULL",AZ149)&amp;
", Protocol3_ID = "&amp;IF(BA149="","NULL",#REF!)&amp;", Protocol3_IterationIDStart = "&amp;IF(BA149="","NULL",BB149)&amp;", Protocol3_IterationIDEnd = "&amp;IF(BC149="","NULL",BD149)&amp;
", Protocol4_ID = "&amp;IF(BE149="","NULL",#REF!)&amp;", Protocol4_IterationIDStart = "&amp;IF(BE149="","NULL",BF149)&amp;", Protocol4_IterationIDEnd = "&amp;IF(BG149="","NULL",BH149)&amp;
", Protocol5_ID = "&amp;IF(BI149="","NULL",#REF!)&amp;", Protocol5_IterationIDStart = "&amp;IF(BI149="","NULL",BJ149)&amp;", Protocol5_IterationIDEnd = "&amp;IF(BK149="","NULL",BL149)&amp;
", Protocol6_ID = "&amp;IF(BM149="","NULL",#REF!)&amp;", Protocol6_IterationIDStart = "&amp;IF(BM149="","NULL",BN149)&amp;", Protocol6_IterationIDEnd = "&amp;IF(BO149="","NULL",BP149)&amp;
", Protocol7_ID = "&amp;IF(BQ149="","NULL",#REF!)&amp;", Protocol7_IterationIDStart = "&amp;IF(BQ149="","NULL",BR149)&amp;", Protocol7_IterationIDEnd = "&amp;IF(BS149="","NULL",BT149)&amp;
", Protocol8_ID = "&amp;IF(BU149="","NULL",#REF!)&amp;", Protocol8_IterationIDStart = "&amp;IF(BU149="","NULL",BV149)&amp;", Protocol8_IterationIDEnd = "&amp;IF(BW149="","NULL",BX149)&amp;
", Protocol9_ID = "&amp;IF(BY149="","NULL",#REF!)&amp;", Protocol9_IterationIDStart = "&amp;IF(BY149="","NULL",BZ149)&amp;", Protocol9_IterationIDEnd = "&amp;IF(CA149="","NULL",CB149)&amp;
", Protocol10_ID = "&amp;IF(CC149="","NULL",#REF!)&amp;", Protocol10_IterationIDStart = "&amp;IF(CC149="","NULL",CD149)&amp;", Protocol10_IterationIDEnd = "&amp;IF(CE149="","NULL",CF149)&amp;
", Protocol11_ID = "&amp;IF(CG149="","NULL",#REF!)&amp;", Protocol11_IterationIDStart = "&amp;IF(CG149="","NULL",CH149)&amp;", Protocol11_IterationIDEnd = "&amp;IF(CI149="","NULL",CJ149)&amp;
", Protocol12_ID = "&amp;IF(CK149="","NULL",#REF!)&amp;", Protocol12_IterationIDStart = "&amp;IF(CK149="","NULL",CL149)&amp;", Protocol12_IterationIDEnd = "&amp;IF(CM149="","NULL",CN149)&amp;
", Protocol13_ID = "&amp;IF(CO149="","NULL",#REF!)&amp;", Protocol13_IterationIDStart = "&amp;IF(CO149="","NULL",CP149)&amp;", Protocol13_IterationIDEnd = "&amp;IF(CQ149="","NULL",CR149)&amp;
", Protocol14_ID = "&amp;IF(CS149="","NULL",#REF!)&amp;", Protocol14_IterationIDStart = "&amp;IF(CS149="","NULL",CT149)&amp;", Protocol14_IterationIDEnd = "&amp;IF(CU149="","NULL",CV149)&amp;
", Protocol15_ID = "&amp;IF(CW149="","NULL",#REF!)&amp;", Protocol15_IterationIDStart = "&amp;IF(CW149="","NULL",CX149)&amp;", Protocol15_IterationIDEnd = "&amp;IF(CY149="","NULL",CZ149)&amp;
", Protocol16_ID = "&amp;IF(DA149="","NULL",#REF!)&amp;", Protocol16_IterationIDStart = "&amp;IF(DA149="","NULL",DB149)&amp;", Protocol16_IterationIDEnd = "&amp;IF(DC149="","NULL",DD149))</f>
        <v>#REF!</v>
      </c>
    </row>
    <row r="150" spans="1:156" x14ac:dyDescent="0.4">
      <c r="A150" s="18">
        <v>365</v>
      </c>
      <c r="B150" s="53">
        <v>1</v>
      </c>
      <c r="C150" s="34" t="s">
        <v>458</v>
      </c>
      <c r="D150" s="18">
        <v>1</v>
      </c>
      <c r="E150" s="40" t="s">
        <v>461</v>
      </c>
      <c r="F150" s="49" t="s">
        <v>1047</v>
      </c>
      <c r="G150" s="9" t="s">
        <v>460</v>
      </c>
      <c r="I150" s="44"/>
      <c r="J150" s="47" t="str">
        <f>IF(I150="","",VLOOKUP(I150,MetricCalcGroups!A:D,3, FALSE))</f>
        <v/>
      </c>
      <c r="L150" s="9" t="s">
        <v>78</v>
      </c>
      <c r="M150" s="18">
        <v>3</v>
      </c>
      <c r="N150" s="18">
        <v>12</v>
      </c>
      <c r="O150" s="18">
        <v>3</v>
      </c>
      <c r="P150" s="18" t="s">
        <v>78</v>
      </c>
      <c r="Q150" s="18">
        <v>19</v>
      </c>
      <c r="R150" s="75">
        <v>0</v>
      </c>
      <c r="S150" s="75">
        <v>0.75</v>
      </c>
      <c r="T150" s="75">
        <v>0</v>
      </c>
      <c r="U150" s="75">
        <v>1</v>
      </c>
      <c r="V150" s="78">
        <v>82</v>
      </c>
      <c r="W150" s="18">
        <v>850</v>
      </c>
      <c r="X150" s="15">
        <v>2011</v>
      </c>
      <c r="Y150" s="16">
        <f>IF(X150&lt;&gt;"",VLOOKUP(X150,ProgramIterations!D:E,2,FALSE),"NULL")</f>
        <v>1</v>
      </c>
      <c r="Z150" s="15"/>
      <c r="AA150" s="16" t="str">
        <f>IF(Z150&lt;&gt;"",VLOOKUP(Z150,ProgramIterations!D:E,2,FALSE),"NULL")</f>
        <v>NULL</v>
      </c>
      <c r="AB150" s="49" t="s">
        <v>78</v>
      </c>
      <c r="AC150" s="49">
        <v>75</v>
      </c>
      <c r="AD150" s="36">
        <v>1</v>
      </c>
      <c r="AE150" s="49">
        <v>1</v>
      </c>
      <c r="AF150" s="49">
        <v>1</v>
      </c>
      <c r="AG150" s="9">
        <v>0</v>
      </c>
      <c r="AH150" s="85">
        <v>1</v>
      </c>
      <c r="AI150" s="52">
        <f t="shared" si="13"/>
        <v>1</v>
      </c>
      <c r="AJ150" s="53">
        <v>0</v>
      </c>
      <c r="AK150" s="17">
        <f t="shared" si="11"/>
        <v>1</v>
      </c>
      <c r="AL150" s="17">
        <f t="shared" si="12"/>
        <v>1</v>
      </c>
      <c r="AM150" s="53">
        <v>0</v>
      </c>
      <c r="AN150" s="53">
        <v>0</v>
      </c>
      <c r="AO150" s="49">
        <v>0</v>
      </c>
      <c r="AP150" s="82" t="s">
        <v>1604</v>
      </c>
      <c r="AQ150" s="37">
        <v>0</v>
      </c>
      <c r="AR150" s="49">
        <v>0</v>
      </c>
      <c r="AS150" s="23">
        <v>2011</v>
      </c>
      <c r="AT150" s="24">
        <f>IF(AS150="","",VLOOKUP(AS150,ProgramIterations!$D:$E,2,FALSE))</f>
        <v>1</v>
      </c>
      <c r="AU150" s="23"/>
      <c r="AV150" s="24" t="str">
        <f>IF(AU150="","",VLOOKUP(AU150,ProgramIterations!$D:$E,2,FALSE))</f>
        <v/>
      </c>
      <c r="AW150" s="23">
        <v>2012</v>
      </c>
      <c r="AX150" s="24">
        <f>IF(AW150="","",VLOOKUP(AW150,ProgramIterations!$D:$E,2,FALSE))</f>
        <v>2</v>
      </c>
      <c r="AY150" s="23"/>
      <c r="AZ150" s="24" t="str">
        <f>IF(AY150="","",VLOOKUP(AY150,ProgramIterations!$D:$E,2,FALSE))</f>
        <v/>
      </c>
      <c r="BA150" s="23">
        <v>2013</v>
      </c>
      <c r="BB150" s="24">
        <f>IF(BA150="","",VLOOKUP(BA150,ProgramIterations!$D:$E,2,FALSE))</f>
        <v>3</v>
      </c>
      <c r="BC150" s="23"/>
      <c r="BD150" s="24" t="str">
        <f>IF(BC150="","",VLOOKUP(BC150,ProgramIterations!$D:$E,2,FALSE))</f>
        <v/>
      </c>
      <c r="BE150" s="23">
        <v>2014</v>
      </c>
      <c r="BF150" s="24">
        <f>IF(BE150="","",VLOOKUP(BE150,ProgramIterations!$D:$E,2,FALSE))</f>
        <v>4</v>
      </c>
      <c r="BG150" s="23"/>
      <c r="BH150" s="24" t="str">
        <f>IF(BG150="","",VLOOKUP(BG150,ProgramIterations!$D:$E,2,FALSE))</f>
        <v/>
      </c>
      <c r="BI150" s="23">
        <v>2014</v>
      </c>
      <c r="BJ150" s="24">
        <f>IF(BI150="","",VLOOKUP(BI150,ProgramIterations!$D:$E,2,FALSE))</f>
        <v>4</v>
      </c>
      <c r="BK150" s="23"/>
      <c r="BL150" s="24" t="str">
        <f>IF(BK150="","",VLOOKUP(BK150,ProgramIterations!$D:$E,2,FALSE))</f>
        <v/>
      </c>
      <c r="BM150" s="23"/>
      <c r="BN150" s="24" t="str">
        <f>IF(BM150="","",VLOOKUP(BM150,ProgramIterations!$D:$E,2,FALSE))</f>
        <v/>
      </c>
      <c r="BO150" s="23"/>
      <c r="BP150" s="24" t="str">
        <f>IF(BO150="","",VLOOKUP(BO150,ProgramIterations!$D:$E,2,FALSE))</f>
        <v/>
      </c>
      <c r="BQ150" s="23"/>
      <c r="BR150" s="24" t="str">
        <f>IF(BQ150="","",VLOOKUP(BQ150,ProgramIterations!$D:$E,2,FALSE))</f>
        <v/>
      </c>
      <c r="BS150" s="23"/>
      <c r="BT150" s="24" t="str">
        <f>IF(BS150="","",VLOOKUP(BS150,ProgramIterations!$D:$E,2,FALSE))</f>
        <v/>
      </c>
      <c r="BU150" s="23"/>
      <c r="BV150" s="24" t="str">
        <f>IF(BU150="","",VLOOKUP(BU150,ProgramIterations!$D:$E,2,FALSE))</f>
        <v/>
      </c>
      <c r="BW150" s="23"/>
      <c r="BX150" s="24" t="str">
        <f>IF(BW150="","",VLOOKUP(BW150,ProgramIterations!$D:$E,2,FALSE))</f>
        <v/>
      </c>
      <c r="BY150" s="23">
        <v>2014</v>
      </c>
      <c r="BZ150" s="24">
        <f>IF(BY150="","",VLOOKUP(BY150,ProgramIterations!$D:$E,2,FALSE))</f>
        <v>4</v>
      </c>
      <c r="CA150" s="23"/>
      <c r="CB150" s="24" t="str">
        <f>IF(CA150="","",VLOOKUP(CA150,ProgramIterations!$D:$E,2,FALSE))</f>
        <v/>
      </c>
      <c r="CC150" s="23">
        <v>2014</v>
      </c>
      <c r="CD150" s="24">
        <f>IF(CC150="","",VLOOKUP(CC150,ProgramIterations!$D:$E,2,FALSE))</f>
        <v>4</v>
      </c>
      <c r="CE150" s="23"/>
      <c r="CF150" s="24" t="str">
        <f>IF(CE150="","",VLOOKUP(CE150,ProgramIterations!$D:$E,2,FALSE))</f>
        <v/>
      </c>
      <c r="CG150" s="23">
        <v>2014</v>
      </c>
      <c r="CH150" s="24">
        <f>IF(CG150="","",VLOOKUP(CG150,ProgramIterations!$D:$E,2,FALSE))</f>
        <v>4</v>
      </c>
      <c r="CI150" s="23"/>
      <c r="CJ150" s="24" t="str">
        <f>IF(CI150="","",VLOOKUP(CI150,ProgramIterations!$D:$E,2,FALSE))</f>
        <v/>
      </c>
      <c r="CK150" s="23"/>
      <c r="CL150" s="24" t="str">
        <f>IF(CK150="","",VLOOKUP(CK150,ProgramIterations!$D:$E,2,FALSE))</f>
        <v/>
      </c>
      <c r="CM150" s="23"/>
      <c r="CN150" s="24" t="str">
        <f>IF(CM150="","",VLOOKUP(CM150,ProgramIterations!$D:$E,2,FALSE))</f>
        <v/>
      </c>
      <c r="CO150" s="23"/>
      <c r="CP150" s="24" t="str">
        <f>IF(CO150="","",VLOOKUP(CO150,ProgramIterations!$D:$E,2,FALSE))</f>
        <v/>
      </c>
      <c r="CQ150" s="23"/>
      <c r="CR150" s="24" t="str">
        <f>IF(CQ150="","",VLOOKUP(CQ150,ProgramIterations!$D:$E,2,FALSE))</f>
        <v/>
      </c>
      <c r="CS150" s="23"/>
      <c r="CT150" s="24" t="str">
        <f>IF(CS150="","",VLOOKUP(CS150,ProgramIterations!$D:$E,2,FALSE))</f>
        <v/>
      </c>
      <c r="CU150" s="23"/>
      <c r="CV150" s="24" t="str">
        <f>IF(CU150="","",VLOOKUP(CU150,ProgramIterations!$D:$E,2,FALSE))</f>
        <v/>
      </c>
      <c r="CW150" s="23"/>
      <c r="CX150" s="24" t="str">
        <f>IF(CW150="","",VLOOKUP(CW150,ProgramIterations!$D:$E,2,FALSE))</f>
        <v/>
      </c>
      <c r="CY150" s="23"/>
      <c r="CZ150" s="24" t="str">
        <f>IF(CY150="","",VLOOKUP(CY150,ProgramIterations!$D:$E,2,FALSE))</f>
        <v/>
      </c>
      <c r="DA150" s="23"/>
      <c r="DB150" s="24" t="str">
        <f>IF(DA150="","",VLOOKUP(DA150,ProgramIterations!$D:$E,2,FALSE))</f>
        <v/>
      </c>
      <c r="DC150" s="23"/>
      <c r="DD150" s="25" t="str">
        <f>IF(DC150="","",VLOOKUP(DC150,ProgramIterations!$D:$E,2,FALSE))</f>
        <v/>
      </c>
      <c r="DE150" s="64" t="str">
        <f>CONCATENATE("ALTER TABLE dbo.",LEFT(C150,FIND(".",C150)-1)," ADD ",RIGHT(C150,LEN(C150)-FIND(".",C150))," ",VLOOKUP(M150,DataTypes!$A$2:$F$12,6),IF(VLOOKUP(M150,DataTypes!$A$2:$F$12,3)=1,CONCATENATE("(",N150,",",O150,")"),"")," NULL")</f>
        <v>ALTER TABLE dbo.ChampMetricVisitInformation ADD WettedWidthProfileFilteredCoefficientOfVariation decimal(12,3) NULL</v>
      </c>
      <c r="DF150" s="56" t="e">
        <f>IF(A150 = "","",#REF! &amp; " SELECT MetricCalcTypeID = "&amp;A150&amp;", EngineID = "&amp;B150&amp;", Name='"&amp;C150&amp;"', DisplayGroupID = "&amp;D150&amp;", DisplayName='"&amp;E150&amp;"', DisplayNameShort = '"&amp;F150&amp;"', PropertyName = '"&amp;G150&amp;"', MethodID = "&amp;IF(H150="","NULL",H150)&amp; ", CalcGroupId = "&amp;IF(I150="","NULL",I150)&amp;", CalcGroupListItemID = " &amp;IF(K150="","NULL",K150)&amp;", Description = "&amp;IF(L150&lt;&gt;"NULL","'"&amp;SUBSTITUTE(L150,"'","''")&amp;"'","NULL")&amp;", DataTypeID = "&amp;M150&amp;",Precision = "&amp;N150&amp;", Scale = "&amp;O150&amp;", Length="&amp;P150&amp;", UOMID = "&amp;Q150&amp;", GlossaryTermID = "&amp;V150&amp;", DisplayOrderID = "&amp;W150&amp;", DomainValueListID = "&amp;AB150&amp;", WidthPixels = "&amp;AC150&amp;", IsDisplayable = "&amp;AD150&amp;", ShowGraphForWatershed= "&amp;AE150&amp;",ShowGraphForProgram="&amp;AF150&amp;",ShowGraphForVisit="&amp;AG150&amp;",IsPrivateInformation="&amp;AM150&amp;", IsCalculated="&amp;AN150&amp;",IsInternal="&amp;AO150&amp;", ExpectedValueMin = "&amp;IF(R150&lt;&gt;"",R150,"NULL")&amp;",  ExpectedValueMax = "&amp;IF(S150&lt;&gt;"",S150,"NULL")&amp;",  AcceptedValueMin = "&amp;IF(T150&lt;&gt;"",T150,"NULL")&amp;",   AcceptedValueMax  = "&amp;IF(U150&lt;&gt;"",U150,"NULL")&amp;", GraphAllowX="&amp;AH150&amp;", GraphAllowY="&amp;AI150&amp;", GraphAllowZ="&amp;AJ150&amp;", MapAllowSize="&amp;AK150&amp;", MapAllowColor = "&amp;AL150&amp;", RbtXpath = "&amp;IF(AP150&lt;&gt;"", "'"&amp;AP150&amp;"'", "NULL")&amp;", RbtIsRequired = "&amp;IF(AP150&lt;&gt;"", AQ150, "NULL")&amp;", MRMetric = "&amp;AR150&amp;
", Protocol1_ID = "&amp;IF(AS150="","NULL",#REF!)&amp;", Protocol1_IterationIDStart = "&amp;IF(AS150="","NULL",AT150)&amp;", Protocol1_IterationIDEnd = "&amp;IF(AU150="","NULL",AV150)&amp;
", Protocol2_ID = "&amp;IF(AW150="","NULL",#REF!)&amp;", Protocol2_IterationIDStart = "&amp;IF(AW150="","NULL",AX150)&amp;", Protocol2_IterationIDEnd = "&amp;IF(AY150="","NULL",AZ150)&amp;
", Protocol3_ID = "&amp;IF(BA150="","NULL",#REF!)&amp;", Protocol3_IterationIDStart = "&amp;IF(BA150="","NULL",BB150)&amp;", Protocol3_IterationIDEnd = "&amp;IF(BC150="","NULL",BD150)&amp;
", Protocol4_ID = "&amp;IF(BE150="","NULL",#REF!)&amp;", Protocol4_IterationIDStart = "&amp;IF(BE150="","NULL",BF150)&amp;", Protocol4_IterationIDEnd = "&amp;IF(BG150="","NULL",BH150)&amp;
", Protocol5_ID = "&amp;IF(BI150="","NULL",#REF!)&amp;", Protocol5_IterationIDStart = "&amp;IF(BI150="","NULL",BJ150)&amp;", Protocol5_IterationIDEnd = "&amp;IF(BK150="","NULL",BL150)&amp;
", Protocol6_ID = "&amp;IF(BM150="","NULL",#REF!)&amp;", Protocol6_IterationIDStart = "&amp;IF(BM150="","NULL",BN150)&amp;", Protocol6_IterationIDEnd = "&amp;IF(BO150="","NULL",BP150)&amp;
", Protocol7_ID = "&amp;IF(BQ150="","NULL",#REF!)&amp;", Protocol7_IterationIDStart = "&amp;IF(BQ150="","NULL",BR150)&amp;", Protocol7_IterationIDEnd = "&amp;IF(BS150="","NULL",BT150)&amp;
", Protocol8_ID = "&amp;IF(BU150="","NULL",#REF!)&amp;", Protocol8_IterationIDStart = "&amp;IF(BU150="","NULL",BV150)&amp;", Protocol8_IterationIDEnd = "&amp;IF(BW150="","NULL",BX150)&amp;
", Protocol9_ID = "&amp;IF(BY150="","NULL",#REF!)&amp;", Protocol9_IterationIDStart = "&amp;IF(BY150="","NULL",BZ150)&amp;", Protocol9_IterationIDEnd = "&amp;IF(CA150="","NULL",CB150)&amp;
", Protocol10_ID = "&amp;IF(CC150="","NULL",#REF!)&amp;", Protocol10_IterationIDStart = "&amp;IF(CC150="","NULL",CD150)&amp;", Protocol10_IterationIDEnd = "&amp;IF(CE150="","NULL",CF150)&amp;
", Protocol11_ID = "&amp;IF(CG150="","NULL",#REF!)&amp;", Protocol11_IterationIDStart = "&amp;IF(CG150="","NULL",CH150)&amp;", Protocol11_IterationIDEnd = "&amp;IF(CI150="","NULL",CJ150)&amp;
", Protocol12_ID = "&amp;IF(CK150="","NULL",#REF!)&amp;", Protocol12_IterationIDStart = "&amp;IF(CK150="","NULL",CL150)&amp;", Protocol12_IterationIDEnd = "&amp;IF(CM150="","NULL",CN150)&amp;
", Protocol13_ID = "&amp;IF(CO150="","NULL",#REF!)&amp;", Protocol13_IterationIDStart = "&amp;IF(CO150="","NULL",CP150)&amp;", Protocol13_IterationIDEnd = "&amp;IF(CQ150="","NULL",CR150)&amp;
", Protocol14_ID = "&amp;IF(CS150="","NULL",#REF!)&amp;", Protocol14_IterationIDStart = "&amp;IF(CS150="","NULL",CT150)&amp;", Protocol14_IterationIDEnd = "&amp;IF(CU150="","NULL",CV150)&amp;
", Protocol15_ID = "&amp;IF(CW150="","NULL",#REF!)&amp;", Protocol15_IterationIDStart = "&amp;IF(CW150="","NULL",CX150)&amp;", Protocol15_IterationIDEnd = "&amp;IF(CY150="","NULL",CZ150)&amp;
", Protocol16_ID = "&amp;IF(DA150="","NULL",#REF!)&amp;", Protocol16_IterationIDStart = "&amp;IF(DA150="","NULL",DB150)&amp;", Protocol16_IterationIDEnd = "&amp;IF(DC150="","NULL",DD150))</f>
        <v>#REF!</v>
      </c>
    </row>
    <row r="151" spans="1:156" x14ac:dyDescent="0.4">
      <c r="A151" s="18">
        <v>570</v>
      </c>
      <c r="B151" s="18">
        <v>3</v>
      </c>
      <c r="C151" s="57" t="str">
        <f>"ChampMetricChannelUnitTier1Summary." &amp; G151</f>
        <v>ChampMetricChannelUnitTier1Summary.DensityOfCutthroat</v>
      </c>
      <c r="D151" s="18">
        <v>3</v>
      </c>
      <c r="E151" s="74" t="s">
        <v>1322</v>
      </c>
      <c r="F151" s="74" t="s">
        <v>1311</v>
      </c>
      <c r="G151" s="9" t="s">
        <v>1311</v>
      </c>
      <c r="I151" s="44">
        <v>2</v>
      </c>
      <c r="J151" s="47" t="str">
        <f>IF(I151="","",VLOOKUP(I151,MetricCalcGroups!A:D,3, FALSE))</f>
        <v>Fish Density</v>
      </c>
      <c r="K151" s="37">
        <v>252</v>
      </c>
      <c r="L151" s="9" t="s">
        <v>78</v>
      </c>
      <c r="M151" s="18">
        <v>1</v>
      </c>
      <c r="N151" s="75">
        <v>15</v>
      </c>
      <c r="O151" s="18">
        <v>5</v>
      </c>
      <c r="P151" s="18" t="s">
        <v>78</v>
      </c>
      <c r="Q151" s="18">
        <v>37</v>
      </c>
      <c r="R151" s="75">
        <v>0</v>
      </c>
      <c r="S151" s="75" t="s">
        <v>78</v>
      </c>
      <c r="T151" s="18">
        <v>0</v>
      </c>
      <c r="U151" s="18" t="s">
        <v>78</v>
      </c>
      <c r="V151" s="78" t="s">
        <v>78</v>
      </c>
      <c r="W151" s="18">
        <v>2990</v>
      </c>
      <c r="X151" s="15">
        <v>2014</v>
      </c>
      <c r="Y151" s="16">
        <f>IF(X151&lt;&gt;"",VLOOKUP(X151,ProgramIterations!D:E,2,FALSE),"NULL")</f>
        <v>4</v>
      </c>
      <c r="Z151" s="15"/>
      <c r="AA151" s="16" t="str">
        <f>IF(Z151&lt;&gt;"",VLOOKUP(Z151,ProgramIterations!D:E,2,FALSE),"NULL")</f>
        <v>NULL</v>
      </c>
      <c r="AB151" s="9" t="s">
        <v>78</v>
      </c>
      <c r="AC151" s="9">
        <v>50</v>
      </c>
      <c r="AD151" s="36">
        <v>1</v>
      </c>
      <c r="AE151" s="9">
        <v>1</v>
      </c>
      <c r="AF151" s="9">
        <v>1</v>
      </c>
      <c r="AG151" s="9">
        <v>1</v>
      </c>
      <c r="AH151" s="17">
        <v>0</v>
      </c>
      <c r="AI151" s="17">
        <f t="shared" si="13"/>
        <v>1</v>
      </c>
      <c r="AJ151" s="18">
        <v>0</v>
      </c>
      <c r="AK151" s="17">
        <f t="shared" si="11"/>
        <v>1</v>
      </c>
      <c r="AL151" s="17">
        <f t="shared" si="12"/>
        <v>1</v>
      </c>
      <c r="AM151" s="18">
        <v>0</v>
      </c>
      <c r="AN151" s="18">
        <v>0</v>
      </c>
      <c r="AO151" s="37">
        <v>1</v>
      </c>
      <c r="AP151" s="74"/>
      <c r="AQ151" s="37">
        <v>0</v>
      </c>
      <c r="AR151" s="49">
        <v>0</v>
      </c>
      <c r="AS151" s="23"/>
      <c r="AT151" s="24" t="str">
        <f>IF(AS151="","",VLOOKUP(AS151,ProgramIterations!$D:$E,2,FALSE))</f>
        <v/>
      </c>
      <c r="AU151" s="23"/>
      <c r="AV151" s="24" t="str">
        <f>IF(AU151="","",VLOOKUP(AU151,ProgramIterations!$D:$E,2,FALSE))</f>
        <v/>
      </c>
      <c r="AW151" s="23"/>
      <c r="AX151" s="24" t="str">
        <f>IF(AW151="","",VLOOKUP(AW151,ProgramIterations!$D:$E,2,FALSE))</f>
        <v/>
      </c>
      <c r="AY151" s="23"/>
      <c r="AZ151" s="24" t="str">
        <f>IF(AY151="","",VLOOKUP(AY151,ProgramIterations!$D:$E,2,FALSE))</f>
        <v/>
      </c>
      <c r="BA151" s="23"/>
      <c r="BB151" s="24" t="str">
        <f>IF(BA151="","",VLOOKUP(BA151,ProgramIterations!$D:$E,2,FALSE))</f>
        <v/>
      </c>
      <c r="BC151" s="23"/>
      <c r="BD151" s="24" t="str">
        <f>IF(BC151="","",VLOOKUP(BC151,ProgramIterations!$D:$E,2,FALSE))</f>
        <v/>
      </c>
      <c r="BE151" s="23"/>
      <c r="BF151" s="24" t="str">
        <f>IF(BE151="","",VLOOKUP(BE151,ProgramIterations!$D:$E,2,FALSE))</f>
        <v/>
      </c>
      <c r="BG151" s="23"/>
      <c r="BH151" s="24" t="str">
        <f>IF(BG151="","",VLOOKUP(BG151,ProgramIterations!$D:$E,2,FALSE))</f>
        <v/>
      </c>
      <c r="BI151" s="23"/>
      <c r="BJ151" s="24" t="str">
        <f>IF(BI151="","",VLOOKUP(BI151,ProgramIterations!$D:$E,2,FALSE))</f>
        <v/>
      </c>
      <c r="BK151" s="23"/>
      <c r="BL151" s="24" t="str">
        <f>IF(BK151="","",VLOOKUP(BK151,ProgramIterations!$D:$E,2,FALSE))</f>
        <v/>
      </c>
      <c r="BM151" s="23">
        <v>2014</v>
      </c>
      <c r="BN151" s="24">
        <f>IF(BM151="","",VLOOKUP(BM151,ProgramIterations!$D:$E,2,FALSE))</f>
        <v>4</v>
      </c>
      <c r="BO151" s="23"/>
      <c r="BP151" s="24" t="str">
        <f>IF(BO151="","",VLOOKUP(BO151,ProgramIterations!$D:$E,2,FALSE))</f>
        <v/>
      </c>
      <c r="BQ151" s="23"/>
      <c r="BR151" s="24" t="str">
        <f>IF(BQ151="","",VLOOKUP(BQ151,ProgramIterations!$D:$E,2,FALSE))</f>
        <v/>
      </c>
      <c r="BS151" s="23"/>
      <c r="BT151" s="24" t="str">
        <f>IF(BS151="","",VLOOKUP(BS151,ProgramIterations!$D:$E,2,FALSE))</f>
        <v/>
      </c>
      <c r="BU151" s="23">
        <v>2014</v>
      </c>
      <c r="BV151" s="24">
        <f>IF(BU151="","",VLOOKUP(BU151,ProgramIterations!$D:$E,2,FALSE))</f>
        <v>4</v>
      </c>
      <c r="BW151" s="23"/>
      <c r="BX151" s="24" t="str">
        <f>IF(BW151="","",VLOOKUP(BW151,ProgramIterations!$D:$E,2,FALSE))</f>
        <v/>
      </c>
      <c r="BY151" s="23"/>
      <c r="BZ151" s="24" t="str">
        <f>IF(BY151="","",VLOOKUP(BY151,ProgramIterations!$D:$E,2,FALSE))</f>
        <v/>
      </c>
      <c r="CA151" s="23"/>
      <c r="CB151" s="24" t="str">
        <f>IF(CA151="","",VLOOKUP(CA151,ProgramIterations!$D:$E,2,FALSE))</f>
        <v/>
      </c>
      <c r="CC151" s="23"/>
      <c r="CD151" s="24" t="str">
        <f>IF(CC151="","",VLOOKUP(CC151,ProgramIterations!$D:$E,2,FALSE))</f>
        <v/>
      </c>
      <c r="CE151" s="23"/>
      <c r="CF151" s="24" t="str">
        <f>IF(CE151="","",VLOOKUP(CE151,ProgramIterations!$D:$E,2,FALSE))</f>
        <v/>
      </c>
      <c r="CG151" s="23"/>
      <c r="CH151" s="24" t="str">
        <f>IF(CG151="","",VLOOKUP(CG151,ProgramIterations!$D:$E,2,FALSE))</f>
        <v/>
      </c>
      <c r="CI151" s="23"/>
      <c r="CJ151" s="24" t="str">
        <f>IF(CI151="","",VLOOKUP(CI151,ProgramIterations!$D:$E,2,FALSE))</f>
        <v/>
      </c>
      <c r="CK151" s="23"/>
      <c r="CL151" s="24" t="str">
        <f>IF(CK151="","",VLOOKUP(CK151,ProgramIterations!$D:$E,2,FALSE))</f>
        <v/>
      </c>
      <c r="CM151" s="23"/>
      <c r="CN151" s="24" t="str">
        <f>IF(CM151="","",VLOOKUP(CM151,ProgramIterations!$D:$E,2,FALSE))</f>
        <v/>
      </c>
      <c r="CO151" s="23">
        <v>2014</v>
      </c>
      <c r="CP151" s="24">
        <f>IF(CO151="","",VLOOKUP(CO151,ProgramIterations!$D:$E,2,FALSE))</f>
        <v>4</v>
      </c>
      <c r="CQ151" s="23"/>
      <c r="CR151" s="24" t="str">
        <f>IF(CQ151="","",VLOOKUP(CQ151,ProgramIterations!$D:$E,2,FALSE))</f>
        <v/>
      </c>
      <c r="CS151" s="23">
        <v>2014</v>
      </c>
      <c r="CT151" s="24">
        <f>IF(CS151="","",VLOOKUP(CS151,ProgramIterations!$D:$E,2,FALSE))</f>
        <v>4</v>
      </c>
      <c r="CU151" s="23"/>
      <c r="CV151" s="24" t="str">
        <f>IF(CU151="","",VLOOKUP(CU151,ProgramIterations!$D:$E,2,FALSE))</f>
        <v/>
      </c>
      <c r="CW151" s="23"/>
      <c r="CX151" s="24" t="str">
        <f>IF(CW151="","",VLOOKUP(CW151,ProgramIterations!$D:$E,2,FALSE))</f>
        <v/>
      </c>
      <c r="CY151" s="23"/>
      <c r="CZ151" s="24" t="str">
        <f>IF(CY151="","",VLOOKUP(CY151,ProgramIterations!$D:$E,2,FALSE))</f>
        <v/>
      </c>
      <c r="DA151" s="23"/>
      <c r="DB151" s="24" t="str">
        <f>IF(DA151="","",VLOOKUP(DA151,ProgramIterations!$D:$E,2,FALSE))</f>
        <v/>
      </c>
      <c r="DC151" s="23"/>
      <c r="DD151" s="25" t="str">
        <f>IF(DC151="","",VLOOKUP(DC151,ProgramIterations!$D:$E,2,FALSE))</f>
        <v/>
      </c>
      <c r="DE151" s="64" t="str">
        <f>CONCATENATE("ALTER TABLE dbo.",LEFT(C151,FIND(".",C151)-1)," ADD ",RIGHT(C151,LEN(C151)-FIND(".",C151))," ",VLOOKUP(M151,DataTypes!$A$2:$F$12,6),IF(VLOOKUP(M151,DataTypes!$A$2:$F$12,3)=1,CONCATENATE("(",N151,",",O151,")"),"")," NULL")</f>
        <v>ALTER TABLE dbo.ChampMetricChannelUnitTier1Summary ADD DensityOfCutthroat decimal(15,5) NULL</v>
      </c>
      <c r="DF151" s="56" t="e">
        <f>IF(A151 = "","",#REF! &amp; " SELECT MetricCalcTypeID = "&amp;A151&amp;", EngineID = "&amp;B151&amp;", Name='"&amp;C151&amp;"', DisplayGroupID = "&amp;D151&amp;", DisplayName='"&amp;E151&amp;"', DisplayNameShort = '"&amp;F151&amp;"', PropertyName = '"&amp;G151&amp;"', MethodID = "&amp;IF(H151="","NULL",H151)&amp; ", CalcGroupId = "&amp;IF(I151="","NULL",I151)&amp;", CalcGroupListItemID = " &amp;IF(K151="","NULL",K151)&amp;", Description = "&amp;IF(L151&lt;&gt;"NULL","'"&amp;SUBSTITUTE(L151,"'","''")&amp;"'","NULL")&amp;", DataTypeID = "&amp;M151&amp;",Precision = "&amp;N151&amp;", Scale = "&amp;O151&amp;", Length="&amp;P151&amp;", UOMID = "&amp;Q151&amp;", GlossaryTermID = "&amp;V151&amp;", DisplayOrderID = "&amp;W151&amp;", DomainValueListID = "&amp;AB151&amp;", WidthPixels = "&amp;AC151&amp;", IsDisplayable = "&amp;AD151&amp;", ShowGraphForWatershed= "&amp;AE151&amp;",ShowGraphForProgram="&amp;AF151&amp;",ShowGraphForVisit="&amp;AG151&amp;",IsPrivateInformation="&amp;AM151&amp;", IsCalculated="&amp;AN151&amp;",IsInternal="&amp;AO151&amp;", ExpectedValueMin = "&amp;IF(R151&lt;&gt;"",R151,"NULL")&amp;",  ExpectedValueMax = "&amp;IF(S151&lt;&gt;"",S151,"NULL")&amp;",  AcceptedValueMin = "&amp;IF(T151&lt;&gt;"",T151,"NULL")&amp;",   AcceptedValueMax  = "&amp;IF(U151&lt;&gt;"",U151,"NULL")&amp;", GraphAllowX="&amp;AH151&amp;", GraphAllowY="&amp;AI151&amp;", GraphAllowZ="&amp;AJ151&amp;", MapAllowSize="&amp;AK151&amp;", MapAllowColor = "&amp;AL151&amp;", RbtXpath = "&amp;IF(AP151&lt;&gt;"", "'"&amp;AP151&amp;"'", "NULL")&amp;", RbtIsRequired = "&amp;IF(AP151&lt;&gt;"", AQ151, "NULL")&amp;", MRMetric = "&amp;AR151&amp;
", Protocol1_ID = "&amp;IF(AS151="","NULL",#REF!)&amp;", Protocol1_IterationIDStart = "&amp;IF(AS151="","NULL",AT151)&amp;", Protocol1_IterationIDEnd = "&amp;IF(AU151="","NULL",AV151)&amp;
", Protocol2_ID = "&amp;IF(AW151="","NULL",#REF!)&amp;", Protocol2_IterationIDStart = "&amp;IF(AW151="","NULL",AX151)&amp;", Protocol2_IterationIDEnd = "&amp;IF(AY151="","NULL",AZ151)&amp;
", Protocol3_ID = "&amp;IF(BA151="","NULL",#REF!)&amp;", Protocol3_IterationIDStart = "&amp;IF(BA151="","NULL",BB151)&amp;", Protocol3_IterationIDEnd = "&amp;IF(BC151="","NULL",BD151)&amp;
", Protocol4_ID = "&amp;IF(BE151="","NULL",#REF!)&amp;", Protocol4_IterationIDStart = "&amp;IF(BE151="","NULL",BF151)&amp;", Protocol4_IterationIDEnd = "&amp;IF(BG151="","NULL",BH151)&amp;
", Protocol5_ID = "&amp;IF(BI151="","NULL",#REF!)&amp;", Protocol5_IterationIDStart = "&amp;IF(BI151="","NULL",BJ151)&amp;", Protocol5_IterationIDEnd = "&amp;IF(BK151="","NULL",BL151)&amp;
", Protocol6_ID = "&amp;IF(BM151="","NULL",#REF!)&amp;", Protocol6_IterationIDStart = "&amp;IF(BM151="","NULL",BN151)&amp;", Protocol6_IterationIDEnd = "&amp;IF(BO151="","NULL",BP151)&amp;
", Protocol7_ID = "&amp;IF(BQ151="","NULL",#REF!)&amp;", Protocol7_IterationIDStart = "&amp;IF(BQ151="","NULL",BR151)&amp;", Protocol7_IterationIDEnd = "&amp;IF(BS151="","NULL",BT151)&amp;
", Protocol8_ID = "&amp;IF(BU151="","NULL",#REF!)&amp;", Protocol8_IterationIDStart = "&amp;IF(BU151="","NULL",BV151)&amp;", Protocol8_IterationIDEnd = "&amp;IF(BW151="","NULL",BX151)&amp;
", Protocol9_ID = "&amp;IF(BY151="","NULL",#REF!)&amp;", Protocol9_IterationIDStart = "&amp;IF(BY151="","NULL",BZ151)&amp;", Protocol9_IterationIDEnd = "&amp;IF(CA151="","NULL",CB151)&amp;
", Protocol10_ID = "&amp;IF(CC151="","NULL",#REF!)&amp;", Protocol10_IterationIDStart = "&amp;IF(CC151="","NULL",CD151)&amp;", Protocol10_IterationIDEnd = "&amp;IF(CE151="","NULL",CF151)&amp;
", Protocol11_ID = "&amp;IF(CG151="","NULL",#REF!)&amp;", Protocol11_IterationIDStart = "&amp;IF(CG151="","NULL",CH151)&amp;", Protocol11_IterationIDEnd = "&amp;IF(CI151="","NULL",CJ151)&amp;
", Protocol12_ID = "&amp;IF(CK151="","NULL",#REF!)&amp;", Protocol12_IterationIDStart = "&amp;IF(CK151="","NULL",CL151)&amp;", Protocol12_IterationIDEnd = "&amp;IF(CM151="","NULL",CN151)&amp;
", Protocol13_ID = "&amp;IF(CO151="","NULL",#REF!)&amp;", Protocol13_IterationIDStart = "&amp;IF(CO151="","NULL",CP151)&amp;", Protocol13_IterationIDEnd = "&amp;IF(CQ151="","NULL",CR151)&amp;
", Protocol14_ID = "&amp;IF(CS151="","NULL",#REF!)&amp;", Protocol14_IterationIDStart = "&amp;IF(CS151="","NULL",CT151)&amp;", Protocol14_IterationIDEnd = "&amp;IF(CU151="","NULL",CV151)&amp;
", Protocol15_ID = "&amp;IF(CW151="","NULL",#REF!)&amp;", Protocol15_IterationIDStart = "&amp;IF(CW151="","NULL",CX151)&amp;", Protocol15_IterationIDEnd = "&amp;IF(CY151="","NULL",CZ151)&amp;
", Protocol16_ID = "&amp;IF(DA151="","NULL",#REF!)&amp;", Protocol16_IterationIDStart = "&amp;IF(DA151="","NULL",DB151)&amp;", Protocol16_IterationIDEnd = "&amp;IF(DC151="","NULL",DD151))</f>
        <v>#REF!</v>
      </c>
    </row>
    <row r="152" spans="1:156" x14ac:dyDescent="0.4">
      <c r="A152" s="18">
        <v>592</v>
      </c>
      <c r="B152" s="18">
        <v>3</v>
      </c>
      <c r="C152" s="57" t="str">
        <f>"ChampMetricChannelUnitSummary." &amp; G152</f>
        <v>ChampMetricChannelUnitSummary.DensityOfCutthroat</v>
      </c>
      <c r="D152" s="18">
        <v>2</v>
      </c>
      <c r="E152" s="40" t="s">
        <v>1322</v>
      </c>
      <c r="F152" s="74" t="s">
        <v>1311</v>
      </c>
      <c r="G152" s="9" t="s">
        <v>1311</v>
      </c>
      <c r="I152" s="44">
        <v>2</v>
      </c>
      <c r="J152" s="47" t="str">
        <f>IF(I152="","",VLOOKUP(I152,MetricCalcGroups!A:D,3, FALSE))</f>
        <v>Fish Density</v>
      </c>
      <c r="K152" s="37">
        <v>252</v>
      </c>
      <c r="L152" s="9" t="s">
        <v>78</v>
      </c>
      <c r="M152" s="18">
        <v>1</v>
      </c>
      <c r="N152" s="75">
        <v>15</v>
      </c>
      <c r="O152" s="18">
        <v>5</v>
      </c>
      <c r="P152" s="18" t="s">
        <v>78</v>
      </c>
      <c r="Q152" s="18">
        <v>37</v>
      </c>
      <c r="R152" s="18">
        <v>0</v>
      </c>
      <c r="S152" s="18" t="s">
        <v>78</v>
      </c>
      <c r="T152" s="18">
        <v>0</v>
      </c>
      <c r="U152" s="18" t="s">
        <v>78</v>
      </c>
      <c r="V152" s="78" t="s">
        <v>78</v>
      </c>
      <c r="W152" s="18">
        <v>3210</v>
      </c>
      <c r="X152" s="15">
        <v>2014</v>
      </c>
      <c r="Y152" s="16">
        <f>IF(X152&lt;&gt;"",VLOOKUP(X152,ProgramIterations!D:E,2,FALSE),"NULL")</f>
        <v>4</v>
      </c>
      <c r="Z152" s="15"/>
      <c r="AA152" s="16" t="str">
        <f>IF(Z152&lt;&gt;"",VLOOKUP(Z152,ProgramIterations!D:E,2,FALSE),"NULL")</f>
        <v>NULL</v>
      </c>
      <c r="AB152" s="9" t="s">
        <v>78</v>
      </c>
      <c r="AC152" s="9">
        <v>50</v>
      </c>
      <c r="AD152" s="36">
        <v>1</v>
      </c>
      <c r="AE152" s="9">
        <v>1</v>
      </c>
      <c r="AF152" s="9">
        <v>1</v>
      </c>
      <c r="AG152" s="9">
        <v>1</v>
      </c>
      <c r="AH152" s="17">
        <v>0</v>
      </c>
      <c r="AI152" s="17">
        <f t="shared" si="13"/>
        <v>1</v>
      </c>
      <c r="AJ152" s="18">
        <v>0</v>
      </c>
      <c r="AK152" s="17">
        <f t="shared" si="11"/>
        <v>1</v>
      </c>
      <c r="AL152" s="17">
        <f t="shared" si="12"/>
        <v>1</v>
      </c>
      <c r="AM152" s="18">
        <v>0</v>
      </c>
      <c r="AN152" s="18">
        <v>0</v>
      </c>
      <c r="AO152" s="37">
        <v>1</v>
      </c>
      <c r="AP152" s="49"/>
      <c r="AQ152" s="37">
        <v>0</v>
      </c>
      <c r="AR152" s="49">
        <v>0</v>
      </c>
      <c r="AS152" s="23"/>
      <c r="AT152" s="24" t="str">
        <f>IF(AS152="","",VLOOKUP(AS152,ProgramIterations!$D:$E,2,FALSE))</f>
        <v/>
      </c>
      <c r="AU152" s="23"/>
      <c r="AV152" s="24" t="str">
        <f>IF(AU152="","",VLOOKUP(AU152,ProgramIterations!$D:$E,2,FALSE))</f>
        <v/>
      </c>
      <c r="AW152" s="23"/>
      <c r="AX152" s="24" t="str">
        <f>IF(AW152="","",VLOOKUP(AW152,ProgramIterations!$D:$E,2,FALSE))</f>
        <v/>
      </c>
      <c r="AY152" s="23"/>
      <c r="AZ152" s="24" t="str">
        <f>IF(AY152="","",VLOOKUP(AY152,ProgramIterations!$D:$E,2,FALSE))</f>
        <v/>
      </c>
      <c r="BA152" s="23"/>
      <c r="BB152" s="24" t="str">
        <f>IF(BA152="","",VLOOKUP(BA152,ProgramIterations!$D:$E,2,FALSE))</f>
        <v/>
      </c>
      <c r="BC152" s="23"/>
      <c r="BD152" s="24" t="str">
        <f>IF(BC152="","",VLOOKUP(BC152,ProgramIterations!$D:$E,2,FALSE))</f>
        <v/>
      </c>
      <c r="BE152" s="23"/>
      <c r="BF152" s="24" t="str">
        <f>IF(BE152="","",VLOOKUP(BE152,ProgramIterations!$D:$E,2,FALSE))</f>
        <v/>
      </c>
      <c r="BG152" s="23"/>
      <c r="BH152" s="24" t="str">
        <f>IF(BG152="","",VLOOKUP(BG152,ProgramIterations!$D:$E,2,FALSE))</f>
        <v/>
      </c>
      <c r="BI152" s="23"/>
      <c r="BJ152" s="24" t="str">
        <f>IF(BI152="","",VLOOKUP(BI152,ProgramIterations!$D:$E,2,FALSE))</f>
        <v/>
      </c>
      <c r="BK152" s="23"/>
      <c r="BL152" s="24" t="str">
        <f>IF(BK152="","",VLOOKUP(BK152,ProgramIterations!$D:$E,2,FALSE))</f>
        <v/>
      </c>
      <c r="BM152" s="23">
        <v>2014</v>
      </c>
      <c r="BN152" s="24">
        <f>IF(BM152="","",VLOOKUP(BM152,ProgramIterations!$D:$E,2,FALSE))</f>
        <v>4</v>
      </c>
      <c r="BO152" s="23"/>
      <c r="BP152" s="24" t="str">
        <f>IF(BO152="","",VLOOKUP(BO152,ProgramIterations!$D:$E,2,FALSE))</f>
        <v/>
      </c>
      <c r="BQ152" s="23"/>
      <c r="BR152" s="24" t="str">
        <f>IF(BQ152="","",VLOOKUP(BQ152,ProgramIterations!$D:$E,2,FALSE))</f>
        <v/>
      </c>
      <c r="BS152" s="23"/>
      <c r="BT152" s="24" t="str">
        <f>IF(BS152="","",VLOOKUP(BS152,ProgramIterations!$D:$E,2,FALSE))</f>
        <v/>
      </c>
      <c r="BU152" s="23">
        <v>2014</v>
      </c>
      <c r="BV152" s="24">
        <f>IF(BU152="","",VLOOKUP(BU152,ProgramIterations!$D:$E,2,FALSE))</f>
        <v>4</v>
      </c>
      <c r="BW152" s="23"/>
      <c r="BX152" s="24" t="str">
        <f>IF(BW152="","",VLOOKUP(BW152,ProgramIterations!$D:$E,2,FALSE))</f>
        <v/>
      </c>
      <c r="BY152" s="23"/>
      <c r="BZ152" s="24" t="str">
        <f>IF(BY152="","",VLOOKUP(BY152,ProgramIterations!$D:$E,2,FALSE))</f>
        <v/>
      </c>
      <c r="CA152" s="23"/>
      <c r="CB152" s="24" t="str">
        <f>IF(CA152="","",VLOOKUP(CA152,ProgramIterations!$D:$E,2,FALSE))</f>
        <v/>
      </c>
      <c r="CC152" s="23"/>
      <c r="CD152" s="24" t="str">
        <f>IF(CC152="","",VLOOKUP(CC152,ProgramIterations!$D:$E,2,FALSE))</f>
        <v/>
      </c>
      <c r="CE152" s="23"/>
      <c r="CF152" s="24" t="str">
        <f>IF(CE152="","",VLOOKUP(CE152,ProgramIterations!$D:$E,2,FALSE))</f>
        <v/>
      </c>
      <c r="CG152" s="23"/>
      <c r="CH152" s="24" t="str">
        <f>IF(CG152="","",VLOOKUP(CG152,ProgramIterations!$D:$E,2,FALSE))</f>
        <v/>
      </c>
      <c r="CI152" s="23"/>
      <c r="CJ152" s="24" t="str">
        <f>IF(CI152="","",VLOOKUP(CI152,ProgramIterations!$D:$E,2,FALSE))</f>
        <v/>
      </c>
      <c r="CK152" s="23"/>
      <c r="CL152" s="24" t="str">
        <f>IF(CK152="","",VLOOKUP(CK152,ProgramIterations!$D:$E,2,FALSE))</f>
        <v/>
      </c>
      <c r="CM152" s="23"/>
      <c r="CN152" s="24" t="str">
        <f>IF(CM152="","",VLOOKUP(CM152,ProgramIterations!$D:$E,2,FALSE))</f>
        <v/>
      </c>
      <c r="CO152" s="23">
        <v>2014</v>
      </c>
      <c r="CP152" s="24">
        <f>IF(CO152="","",VLOOKUP(CO152,ProgramIterations!$D:$E,2,FALSE))</f>
        <v>4</v>
      </c>
      <c r="CQ152" s="23"/>
      <c r="CR152" s="24" t="str">
        <f>IF(CQ152="","",VLOOKUP(CQ152,ProgramIterations!$D:$E,2,FALSE))</f>
        <v/>
      </c>
      <c r="CS152" s="23">
        <v>2014</v>
      </c>
      <c r="CT152" s="24">
        <f>IF(CS152="","",VLOOKUP(CS152,ProgramIterations!$D:$E,2,FALSE))</f>
        <v>4</v>
      </c>
      <c r="CU152" s="23"/>
      <c r="CV152" s="24" t="str">
        <f>IF(CU152="","",VLOOKUP(CU152,ProgramIterations!$D:$E,2,FALSE))</f>
        <v/>
      </c>
      <c r="CW152" s="23"/>
      <c r="CX152" s="24" t="str">
        <f>IF(CW152="","",VLOOKUP(CW152,ProgramIterations!$D:$E,2,FALSE))</f>
        <v/>
      </c>
      <c r="CY152" s="23"/>
      <c r="CZ152" s="24" t="str">
        <f>IF(CY152="","",VLOOKUP(CY152,ProgramIterations!$D:$E,2,FALSE))</f>
        <v/>
      </c>
      <c r="DA152" s="23"/>
      <c r="DB152" s="24" t="str">
        <f>IF(DA152="","",VLOOKUP(DA152,ProgramIterations!$D:$E,2,FALSE))</f>
        <v/>
      </c>
      <c r="DC152" s="23"/>
      <c r="DD152" s="25" t="str">
        <f>IF(DC152="","",VLOOKUP(DC152,ProgramIterations!$D:$E,2,FALSE))</f>
        <v/>
      </c>
      <c r="DE152" s="64" t="str">
        <f>CONCATENATE("ALTER TABLE dbo.",LEFT(C152,FIND(".",C152)-1)," ADD ",RIGHT(C152,LEN(C152)-FIND(".",C152))," ",VLOOKUP(M152,DataTypes!$A$2:$F$12,6),IF(VLOOKUP(M152,DataTypes!$A$2:$F$12,3)=1,CONCATENATE("(",N152,",",O152,")"),"")," NULL")</f>
        <v>ALTER TABLE dbo.ChampMetricChannelUnitSummary ADD DensityOfCutthroat decimal(15,5) NULL</v>
      </c>
      <c r="DF152" s="56" t="e">
        <f>IF(A152 = "","",#REF! &amp; " SELECT MetricCalcTypeID = "&amp;A152&amp;", EngineID = "&amp;B152&amp;", Name='"&amp;C152&amp;"', DisplayGroupID = "&amp;D152&amp;", DisplayName='"&amp;E152&amp;"', DisplayNameShort = '"&amp;F152&amp;"', PropertyName = '"&amp;G152&amp;"', MethodID = "&amp;IF(H152="","NULL",H152)&amp; ", CalcGroupId = "&amp;IF(I152="","NULL",I152)&amp;", CalcGroupListItemID = " &amp;IF(K152="","NULL",K152)&amp;", Description = "&amp;IF(L152&lt;&gt;"NULL","'"&amp;SUBSTITUTE(L152,"'","''")&amp;"'","NULL")&amp;", DataTypeID = "&amp;M152&amp;",Precision = "&amp;N152&amp;", Scale = "&amp;O152&amp;", Length="&amp;P152&amp;", UOMID = "&amp;Q152&amp;", GlossaryTermID = "&amp;V152&amp;", DisplayOrderID = "&amp;W152&amp;", DomainValueListID = "&amp;AB152&amp;", WidthPixels = "&amp;AC152&amp;", IsDisplayable = "&amp;AD152&amp;", ShowGraphForWatershed= "&amp;AE152&amp;",ShowGraphForProgram="&amp;AF152&amp;",ShowGraphForVisit="&amp;AG152&amp;",IsPrivateInformation="&amp;AM152&amp;", IsCalculated="&amp;AN152&amp;",IsInternal="&amp;AO152&amp;", ExpectedValueMin = "&amp;IF(R152&lt;&gt;"",R152,"NULL")&amp;",  ExpectedValueMax = "&amp;IF(S152&lt;&gt;"",S152,"NULL")&amp;",  AcceptedValueMin = "&amp;IF(T152&lt;&gt;"",T152,"NULL")&amp;",   AcceptedValueMax  = "&amp;IF(U152&lt;&gt;"",U152,"NULL")&amp;", GraphAllowX="&amp;AH152&amp;", GraphAllowY="&amp;AI152&amp;", GraphAllowZ="&amp;AJ152&amp;", MapAllowSize="&amp;AK152&amp;", MapAllowColor = "&amp;AL152&amp;", RbtXpath = "&amp;IF(AP152&lt;&gt;"", "'"&amp;AP152&amp;"'", "NULL")&amp;", RbtIsRequired = "&amp;IF(AP152&lt;&gt;"", AQ152, "NULL")&amp;", MRMetric = "&amp;AR152&amp;
", Protocol1_ID = "&amp;IF(AS152="","NULL",#REF!)&amp;", Protocol1_IterationIDStart = "&amp;IF(AS152="","NULL",AT152)&amp;", Protocol1_IterationIDEnd = "&amp;IF(AU152="","NULL",AV152)&amp;
", Protocol2_ID = "&amp;IF(AW152="","NULL",#REF!)&amp;", Protocol2_IterationIDStart = "&amp;IF(AW152="","NULL",AX152)&amp;", Protocol2_IterationIDEnd = "&amp;IF(AY152="","NULL",AZ152)&amp;
", Protocol3_ID = "&amp;IF(BA152="","NULL",#REF!)&amp;", Protocol3_IterationIDStart = "&amp;IF(BA152="","NULL",BB152)&amp;", Protocol3_IterationIDEnd = "&amp;IF(BC152="","NULL",BD152)&amp;
", Protocol4_ID = "&amp;IF(BE152="","NULL",#REF!)&amp;", Protocol4_IterationIDStart = "&amp;IF(BE152="","NULL",BF152)&amp;", Protocol4_IterationIDEnd = "&amp;IF(BG152="","NULL",BH152)&amp;
", Protocol5_ID = "&amp;IF(BI152="","NULL",#REF!)&amp;", Protocol5_IterationIDStart = "&amp;IF(BI152="","NULL",BJ152)&amp;", Protocol5_IterationIDEnd = "&amp;IF(BK152="","NULL",BL152)&amp;
", Protocol6_ID = "&amp;IF(BM152="","NULL",#REF!)&amp;", Protocol6_IterationIDStart = "&amp;IF(BM152="","NULL",BN152)&amp;", Protocol6_IterationIDEnd = "&amp;IF(BO152="","NULL",BP152)&amp;
", Protocol7_ID = "&amp;IF(BQ152="","NULL",#REF!)&amp;", Protocol7_IterationIDStart = "&amp;IF(BQ152="","NULL",BR152)&amp;", Protocol7_IterationIDEnd = "&amp;IF(BS152="","NULL",BT152)&amp;
", Protocol8_ID = "&amp;IF(BU152="","NULL",#REF!)&amp;", Protocol8_IterationIDStart = "&amp;IF(BU152="","NULL",BV152)&amp;", Protocol8_IterationIDEnd = "&amp;IF(BW152="","NULL",BX152)&amp;
", Protocol9_ID = "&amp;IF(BY152="","NULL",#REF!)&amp;", Protocol9_IterationIDStart = "&amp;IF(BY152="","NULL",BZ152)&amp;", Protocol9_IterationIDEnd = "&amp;IF(CA152="","NULL",CB152)&amp;
", Protocol10_ID = "&amp;IF(CC152="","NULL",#REF!)&amp;", Protocol10_IterationIDStart = "&amp;IF(CC152="","NULL",CD152)&amp;", Protocol10_IterationIDEnd = "&amp;IF(CE152="","NULL",CF152)&amp;
", Protocol11_ID = "&amp;IF(CG152="","NULL",#REF!)&amp;", Protocol11_IterationIDStart = "&amp;IF(CG152="","NULL",CH152)&amp;", Protocol11_IterationIDEnd = "&amp;IF(CI152="","NULL",CJ152)&amp;
", Protocol12_ID = "&amp;IF(CK152="","NULL",#REF!)&amp;", Protocol12_IterationIDStart = "&amp;IF(CK152="","NULL",CL152)&amp;", Protocol12_IterationIDEnd = "&amp;IF(CM152="","NULL",CN152)&amp;
", Protocol13_ID = "&amp;IF(CO152="","NULL",#REF!)&amp;", Protocol13_IterationIDStart = "&amp;IF(CO152="","NULL",CP152)&amp;", Protocol13_IterationIDEnd = "&amp;IF(CQ152="","NULL",CR152)&amp;
", Protocol14_ID = "&amp;IF(CS152="","NULL",#REF!)&amp;", Protocol14_IterationIDStart = "&amp;IF(CS152="","NULL",CT152)&amp;", Protocol14_IterationIDEnd = "&amp;IF(CU152="","NULL",CV152)&amp;
", Protocol15_ID = "&amp;IF(CW152="","NULL",#REF!)&amp;", Protocol15_IterationIDStart = "&amp;IF(CW152="","NULL",CX152)&amp;", Protocol15_IterationIDEnd = "&amp;IF(CY152="","NULL",CZ152)&amp;
", Protocol16_ID = "&amp;IF(DA152="","NULL",#REF!)&amp;", Protocol16_IterationIDStart = "&amp;IF(DA152="","NULL",DB152)&amp;", Protocol16_IterationIDEnd = "&amp;IF(DC152="","NULL",DD152))</f>
        <v>#REF!</v>
      </c>
    </row>
    <row r="153" spans="1:156" hidden="1" x14ac:dyDescent="0.4">
      <c r="A153" s="53">
        <v>78</v>
      </c>
      <c r="B153" s="18">
        <v>1</v>
      </c>
      <c r="C153" s="34" t="s">
        <v>264</v>
      </c>
      <c r="D153" s="18">
        <v>1</v>
      </c>
      <c r="E153" s="40" t="s">
        <v>858</v>
      </c>
      <c r="F153" s="49" t="s">
        <v>937</v>
      </c>
      <c r="G153" s="74" t="s">
        <v>286</v>
      </c>
      <c r="I153" s="44"/>
      <c r="J153" s="47" t="str">
        <f>IF(I153="","",VLOOKUP(I153,MetricCalcGroups!A:D,3, FALSE))</f>
        <v/>
      </c>
      <c r="L153" s="9" t="s">
        <v>78</v>
      </c>
      <c r="M153" s="18">
        <v>3</v>
      </c>
      <c r="N153" s="18">
        <v>10</v>
      </c>
      <c r="O153" s="18">
        <v>2</v>
      </c>
      <c r="P153" s="18" t="s">
        <v>78</v>
      </c>
      <c r="Q153" s="18">
        <v>1</v>
      </c>
      <c r="R153" s="75">
        <v>-0.5</v>
      </c>
      <c r="S153" s="75">
        <v>0.5</v>
      </c>
      <c r="T153" s="75">
        <v>-0.2</v>
      </c>
      <c r="U153" s="75">
        <v>0.2</v>
      </c>
      <c r="V153" s="78">
        <v>88</v>
      </c>
      <c r="W153" s="53">
        <v>860</v>
      </c>
      <c r="X153" s="15">
        <v>2011</v>
      </c>
      <c r="Y153" s="16">
        <f>IF(X153&lt;&gt;"",VLOOKUP(X153,ProgramIterations!D:E,2,FALSE),"NULL")</f>
        <v>1</v>
      </c>
      <c r="Z153" s="15"/>
      <c r="AA153" s="16" t="str">
        <f>IF(Z153&lt;&gt;"",VLOOKUP(Z153,ProgramIterations!D:E,2,FALSE),"NULL")</f>
        <v>NULL</v>
      </c>
      <c r="AB153" s="9" t="s">
        <v>78</v>
      </c>
      <c r="AC153" s="9">
        <v>75</v>
      </c>
      <c r="AD153" s="36">
        <v>0</v>
      </c>
      <c r="AE153" s="9">
        <v>1</v>
      </c>
      <c r="AF153" s="9">
        <v>1</v>
      </c>
      <c r="AG153" s="9">
        <v>0</v>
      </c>
      <c r="AH153" s="17">
        <v>0</v>
      </c>
      <c r="AI153" s="17">
        <f t="shared" si="13"/>
        <v>0</v>
      </c>
      <c r="AJ153" s="18">
        <v>0</v>
      </c>
      <c r="AK153" s="17">
        <f t="shared" si="11"/>
        <v>0</v>
      </c>
      <c r="AL153" s="17">
        <f t="shared" si="12"/>
        <v>0</v>
      </c>
      <c r="AM153" s="18">
        <v>0</v>
      </c>
      <c r="AN153" s="18">
        <v>0</v>
      </c>
      <c r="AO153" s="74">
        <v>0</v>
      </c>
      <c r="AP153" s="40"/>
      <c r="AQ153" s="37">
        <v>0</v>
      </c>
      <c r="AR153" s="49">
        <v>0</v>
      </c>
      <c r="AS153" s="23">
        <v>2011</v>
      </c>
      <c r="AT153" s="24">
        <f>IF(AS153="","",VLOOKUP(AS153,ProgramIterations!$D:$E,2,FALSE))</f>
        <v>1</v>
      </c>
      <c r="AU153" s="23"/>
      <c r="AV153" s="24" t="str">
        <f>IF(AU153="","",VLOOKUP(AU153,ProgramIterations!$D:$E,2,FALSE))</f>
        <v/>
      </c>
      <c r="AW153" s="23">
        <v>2012</v>
      </c>
      <c r="AX153" s="24">
        <f>IF(AW153="","",VLOOKUP(AW153,ProgramIterations!$D:$E,2,FALSE))</f>
        <v>2</v>
      </c>
      <c r="AY153" s="23"/>
      <c r="AZ153" s="24" t="str">
        <f>IF(AY153="","",VLOOKUP(AY153,ProgramIterations!$D:$E,2,FALSE))</f>
        <v/>
      </c>
      <c r="BA153" s="23">
        <v>2013</v>
      </c>
      <c r="BB153" s="24">
        <f>IF(BA153="","",VLOOKUP(BA153,ProgramIterations!$D:$E,2,FALSE))</f>
        <v>3</v>
      </c>
      <c r="BC153" s="23"/>
      <c r="BD153" s="24" t="str">
        <f>IF(BC153="","",VLOOKUP(BC153,ProgramIterations!$D:$E,2,FALSE))</f>
        <v/>
      </c>
      <c r="BE153" s="23">
        <v>2014</v>
      </c>
      <c r="BF153" s="24">
        <f>IF(BE153="","",VLOOKUP(BE153,ProgramIterations!$D:$E,2,FALSE))</f>
        <v>4</v>
      </c>
      <c r="BG153" s="23"/>
      <c r="BH153" s="24" t="str">
        <f>IF(BG153="","",VLOOKUP(BG153,ProgramIterations!$D:$E,2,FALSE))</f>
        <v/>
      </c>
      <c r="BI153" s="23">
        <v>2014</v>
      </c>
      <c r="BJ153" s="24">
        <f>IF(BI153="","",VLOOKUP(BI153,ProgramIterations!$D:$E,2,FALSE))</f>
        <v>4</v>
      </c>
      <c r="BK153" s="23"/>
      <c r="BL153" s="24" t="str">
        <f>IF(BK153="","",VLOOKUP(BK153,ProgramIterations!$D:$E,2,FALSE))</f>
        <v/>
      </c>
      <c r="BM153" s="23"/>
      <c r="BN153" s="24" t="str">
        <f>IF(BM153="","",VLOOKUP(BM153,ProgramIterations!$D:$E,2,FALSE))</f>
        <v/>
      </c>
      <c r="BO153" s="23"/>
      <c r="BP153" s="24" t="str">
        <f>IF(BO153="","",VLOOKUP(BO153,ProgramIterations!$D:$E,2,FALSE))</f>
        <v/>
      </c>
      <c r="BQ153" s="23"/>
      <c r="BR153" s="24" t="str">
        <f>IF(BQ153="","",VLOOKUP(BQ153,ProgramIterations!$D:$E,2,FALSE))</f>
        <v/>
      </c>
      <c r="BS153" s="23"/>
      <c r="BT153" s="24" t="str">
        <f>IF(BS153="","",VLOOKUP(BS153,ProgramIterations!$D:$E,2,FALSE))</f>
        <v/>
      </c>
      <c r="BU153" s="23"/>
      <c r="BV153" s="24" t="str">
        <f>IF(BU153="","",VLOOKUP(BU153,ProgramIterations!$D:$E,2,FALSE))</f>
        <v/>
      </c>
      <c r="BW153" s="23"/>
      <c r="BX153" s="24" t="str">
        <f>IF(BW153="","",VLOOKUP(BW153,ProgramIterations!$D:$E,2,FALSE))</f>
        <v/>
      </c>
      <c r="BY153" s="23">
        <v>2014</v>
      </c>
      <c r="BZ153" s="24">
        <f>IF(BY153="","",VLOOKUP(BY153,ProgramIterations!$D:$E,2,FALSE))</f>
        <v>4</v>
      </c>
      <c r="CA153" s="23"/>
      <c r="CB153" s="24" t="str">
        <f>IF(CA153="","",VLOOKUP(CA153,ProgramIterations!$D:$E,2,FALSE))</f>
        <v/>
      </c>
      <c r="CC153" s="23">
        <v>2014</v>
      </c>
      <c r="CD153" s="24">
        <f>IF(CC153="","",VLOOKUP(CC153,ProgramIterations!$D:$E,2,FALSE))</f>
        <v>4</v>
      </c>
      <c r="CE153" s="23"/>
      <c r="CF153" s="24" t="str">
        <f>IF(CE153="","",VLOOKUP(CE153,ProgramIterations!$D:$E,2,FALSE))</f>
        <v/>
      </c>
      <c r="CG153" s="23">
        <v>2014</v>
      </c>
      <c r="CH153" s="24">
        <f>IF(CG153="","",VLOOKUP(CG153,ProgramIterations!$D:$E,2,FALSE))</f>
        <v>4</v>
      </c>
      <c r="CI153" s="23"/>
      <c r="CJ153" s="24" t="str">
        <f>IF(CI153="","",VLOOKUP(CI153,ProgramIterations!$D:$E,2,FALSE))</f>
        <v/>
      </c>
      <c r="CK153" s="23"/>
      <c r="CL153" s="24" t="str">
        <f>IF(CK153="","",VLOOKUP(CK153,ProgramIterations!$D:$E,2,FALSE))</f>
        <v/>
      </c>
      <c r="CM153" s="23"/>
      <c r="CN153" s="24" t="str">
        <f>IF(CM153="","",VLOOKUP(CM153,ProgramIterations!$D:$E,2,FALSE))</f>
        <v/>
      </c>
      <c r="CO153" s="23"/>
      <c r="CP153" s="24" t="str">
        <f>IF(CO153="","",VLOOKUP(CO153,ProgramIterations!$D:$E,2,FALSE))</f>
        <v/>
      </c>
      <c r="CQ153" s="23"/>
      <c r="CR153" s="24" t="str">
        <f>IF(CQ153="","",VLOOKUP(CQ153,ProgramIterations!$D:$E,2,FALSE))</f>
        <v/>
      </c>
      <c r="CS153" s="23"/>
      <c r="CT153" s="24" t="str">
        <f>IF(CS153="","",VLOOKUP(CS153,ProgramIterations!$D:$E,2,FALSE))</f>
        <v/>
      </c>
      <c r="CU153" s="23"/>
      <c r="CV153" s="24" t="str">
        <f>IF(CU153="","",VLOOKUP(CU153,ProgramIterations!$D:$E,2,FALSE))</f>
        <v/>
      </c>
      <c r="CW153" s="23"/>
      <c r="CX153" s="24" t="str">
        <f>IF(CW153="","",VLOOKUP(CW153,ProgramIterations!$D:$E,2,FALSE))</f>
        <v/>
      </c>
      <c r="CY153" s="23"/>
      <c r="CZ153" s="24" t="str">
        <f>IF(CY153="","",VLOOKUP(CY153,ProgramIterations!$D:$E,2,FALSE))</f>
        <v/>
      </c>
      <c r="DA153" s="23"/>
      <c r="DB153" s="24" t="str">
        <f>IF(DA153="","",VLOOKUP(DA153,ProgramIterations!$D:$E,2,FALSE))</f>
        <v/>
      </c>
      <c r="DC153" s="23"/>
      <c r="DD153" s="25" t="str">
        <f>IF(DC153="","",VLOOKUP(DC153,ProgramIterations!$D:$E,2,FALSE))</f>
        <v/>
      </c>
      <c r="DE153" s="64" t="str">
        <f>CONCATENATE("ALTER TABLE dbo.",LEFT(C153,FIND(".",C153)-1)," ADD ",RIGHT(C153,LEN(C153)-FIND(".",C153))," ",VLOOKUP(M153,DataTypes!$A$2:$F$12,6),IF(VLOOKUP(M153,DataTypes!$A$2:$F$12,3)=1,CONCATENATE("(",N153,",",O153,")"),"")," NULL")</f>
        <v>ALTER TABLE dbo.ChampMetricVisitInformation ADD WettedWidthConstrictionProfileFilteredMean decimal(10,2) NULL</v>
      </c>
      <c r="DF153" s="56" t="e">
        <f>IF(A153 = "","",#REF! &amp; " SELECT MetricCalcTypeID = "&amp;A153&amp;", EngineID = "&amp;B153&amp;", Name='"&amp;C153&amp;"', DisplayGroupID = "&amp;D153&amp;", DisplayName='"&amp;E153&amp;"', DisplayNameShort = '"&amp;F153&amp;"', PropertyName = '"&amp;G153&amp;"', MethodID = "&amp;IF(H153="","NULL",H153)&amp; ", CalcGroupId = "&amp;IF(I153="","NULL",I153)&amp;", CalcGroupListItemID = " &amp;IF(K153="","NULL",K153)&amp;", Description = "&amp;IF(L153&lt;&gt;"NULL","'"&amp;SUBSTITUTE(L153,"'","''")&amp;"'","NULL")&amp;", DataTypeID = "&amp;M153&amp;",Precision = "&amp;N153&amp;", Scale = "&amp;O153&amp;", Length="&amp;P153&amp;", UOMID = "&amp;Q153&amp;", GlossaryTermID = "&amp;V153&amp;", DisplayOrderID = "&amp;W153&amp;", DomainValueListID = "&amp;AB153&amp;", WidthPixels = "&amp;AC153&amp;", IsDisplayable = "&amp;AD153&amp;", ShowGraphForWatershed= "&amp;AE153&amp;",ShowGraphForProgram="&amp;AF153&amp;",ShowGraphForVisit="&amp;AG153&amp;",IsPrivateInformation="&amp;AM153&amp;", IsCalculated="&amp;AN153&amp;",IsInternal="&amp;AO153&amp;", ExpectedValueMin = "&amp;IF(R153&lt;&gt;"",R153,"NULL")&amp;",  ExpectedValueMax = "&amp;IF(S153&lt;&gt;"",S153,"NULL")&amp;",  AcceptedValueMin = "&amp;IF(T153&lt;&gt;"",T153,"NULL")&amp;",   AcceptedValueMax  = "&amp;IF(U153&lt;&gt;"",U153,"NULL")&amp;", GraphAllowX="&amp;AH153&amp;", GraphAllowY="&amp;AI153&amp;", GraphAllowZ="&amp;AJ153&amp;", MapAllowSize="&amp;AK153&amp;", MapAllowColor = "&amp;AL153&amp;", RbtXpath = "&amp;IF(AP153&lt;&gt;"", "'"&amp;AP153&amp;"'", "NULL")&amp;", RbtIsRequired = "&amp;IF(AP153&lt;&gt;"", AQ153, "NULL")&amp;", MRMetric = "&amp;AR153&amp;
", Protocol1_ID = "&amp;IF(AS153="","NULL",#REF!)&amp;", Protocol1_IterationIDStart = "&amp;IF(AS153="","NULL",AT153)&amp;", Protocol1_IterationIDEnd = "&amp;IF(AU153="","NULL",AV153)&amp;
", Protocol2_ID = "&amp;IF(AW153="","NULL",#REF!)&amp;", Protocol2_IterationIDStart = "&amp;IF(AW153="","NULL",AX153)&amp;", Protocol2_IterationIDEnd = "&amp;IF(AY153="","NULL",AZ153)&amp;
", Protocol3_ID = "&amp;IF(BA153="","NULL",#REF!)&amp;", Protocol3_IterationIDStart = "&amp;IF(BA153="","NULL",BB153)&amp;", Protocol3_IterationIDEnd = "&amp;IF(BC153="","NULL",BD153)&amp;
", Protocol4_ID = "&amp;IF(BE153="","NULL",#REF!)&amp;", Protocol4_IterationIDStart = "&amp;IF(BE153="","NULL",BF153)&amp;", Protocol4_IterationIDEnd = "&amp;IF(BG153="","NULL",BH153)&amp;
", Protocol5_ID = "&amp;IF(BI153="","NULL",#REF!)&amp;", Protocol5_IterationIDStart = "&amp;IF(BI153="","NULL",BJ153)&amp;", Protocol5_IterationIDEnd = "&amp;IF(BK153="","NULL",BL153)&amp;
", Protocol6_ID = "&amp;IF(BM153="","NULL",#REF!)&amp;", Protocol6_IterationIDStart = "&amp;IF(BM153="","NULL",BN153)&amp;", Protocol6_IterationIDEnd = "&amp;IF(BO153="","NULL",BP153)&amp;
", Protocol7_ID = "&amp;IF(BQ153="","NULL",#REF!)&amp;", Protocol7_IterationIDStart = "&amp;IF(BQ153="","NULL",BR153)&amp;", Protocol7_IterationIDEnd = "&amp;IF(BS153="","NULL",BT153)&amp;
", Protocol8_ID = "&amp;IF(BU153="","NULL",#REF!)&amp;", Protocol8_IterationIDStart = "&amp;IF(BU153="","NULL",BV153)&amp;", Protocol8_IterationIDEnd = "&amp;IF(BW153="","NULL",BX153)&amp;
", Protocol9_ID = "&amp;IF(BY153="","NULL",#REF!)&amp;", Protocol9_IterationIDStart = "&amp;IF(BY153="","NULL",BZ153)&amp;", Protocol9_IterationIDEnd = "&amp;IF(CA153="","NULL",CB153)&amp;
", Protocol10_ID = "&amp;IF(CC153="","NULL",#REF!)&amp;", Protocol10_IterationIDStart = "&amp;IF(CC153="","NULL",CD153)&amp;", Protocol10_IterationIDEnd = "&amp;IF(CE153="","NULL",CF153)&amp;
", Protocol11_ID = "&amp;IF(CG153="","NULL",#REF!)&amp;", Protocol11_IterationIDStart = "&amp;IF(CG153="","NULL",CH153)&amp;", Protocol11_IterationIDEnd = "&amp;IF(CI153="","NULL",CJ153)&amp;
", Protocol12_ID = "&amp;IF(CK153="","NULL",#REF!)&amp;", Protocol12_IterationIDStart = "&amp;IF(CK153="","NULL",CL153)&amp;", Protocol12_IterationIDEnd = "&amp;IF(CM153="","NULL",CN153)&amp;
", Protocol13_ID = "&amp;IF(CO153="","NULL",#REF!)&amp;", Protocol13_IterationIDStart = "&amp;IF(CO153="","NULL",CP153)&amp;", Protocol13_IterationIDEnd = "&amp;IF(CQ153="","NULL",CR153)&amp;
", Protocol14_ID = "&amp;IF(CS153="","NULL",#REF!)&amp;", Protocol14_IterationIDStart = "&amp;IF(CS153="","NULL",CT153)&amp;", Protocol14_IterationIDEnd = "&amp;IF(CU153="","NULL",CV153)&amp;
", Protocol15_ID = "&amp;IF(CW153="","NULL",#REF!)&amp;", Protocol15_IterationIDStart = "&amp;IF(CW153="","NULL",CX153)&amp;", Protocol15_IterationIDEnd = "&amp;IF(CY153="","NULL",CZ153)&amp;
", Protocol16_ID = "&amp;IF(DA153="","NULL",#REF!)&amp;", Protocol16_IterationIDStart = "&amp;IF(DA153="","NULL",DB153)&amp;", Protocol16_IterationIDEnd = "&amp;IF(DC153="","NULL",DD153))</f>
        <v>#REF!</v>
      </c>
    </row>
    <row r="154" spans="1:156" x14ac:dyDescent="0.4">
      <c r="A154" s="18">
        <v>573</v>
      </c>
      <c r="B154" s="18">
        <v>3</v>
      </c>
      <c r="C154" s="57" t="str">
        <f>"ChampMetricChannelUnitTier1Summary." &amp; G154</f>
        <v>ChampMetricChannelUnitTier1Summary.DensityOfLamprey</v>
      </c>
      <c r="D154" s="18">
        <v>3</v>
      </c>
      <c r="E154" s="74" t="s">
        <v>1325</v>
      </c>
      <c r="F154" s="74" t="s">
        <v>1314</v>
      </c>
      <c r="G154" s="9" t="s">
        <v>1314</v>
      </c>
      <c r="I154" s="44">
        <v>2</v>
      </c>
      <c r="J154" s="47" t="str">
        <f>IF(I154="","",VLOOKUP(I154,MetricCalcGroups!A:D,3, FALSE))</f>
        <v>Fish Density</v>
      </c>
      <c r="K154" s="37">
        <v>259</v>
      </c>
      <c r="L154" s="9" t="s">
        <v>78</v>
      </c>
      <c r="M154" s="18">
        <v>1</v>
      </c>
      <c r="N154" s="75">
        <v>15</v>
      </c>
      <c r="O154" s="18">
        <v>5</v>
      </c>
      <c r="P154" s="18" t="s">
        <v>78</v>
      </c>
      <c r="Q154" s="18">
        <v>37</v>
      </c>
      <c r="R154" s="53">
        <v>0</v>
      </c>
      <c r="S154" s="53" t="s">
        <v>78</v>
      </c>
      <c r="T154" s="18">
        <v>0</v>
      </c>
      <c r="U154" s="18" t="s">
        <v>78</v>
      </c>
      <c r="V154" s="78" t="s">
        <v>78</v>
      </c>
      <c r="W154" s="18">
        <v>3020</v>
      </c>
      <c r="X154" s="15">
        <v>2014</v>
      </c>
      <c r="Y154" s="16">
        <f>IF(X154&lt;&gt;"",VLOOKUP(X154,ProgramIterations!D:E,2,FALSE),"NULL")</f>
        <v>4</v>
      </c>
      <c r="Z154" s="15"/>
      <c r="AA154" s="16" t="str">
        <f>IF(Z154&lt;&gt;"",VLOOKUP(Z154,ProgramIterations!D:E,2,FALSE),"NULL")</f>
        <v>NULL</v>
      </c>
      <c r="AB154" s="9" t="s">
        <v>78</v>
      </c>
      <c r="AC154" s="9">
        <v>50</v>
      </c>
      <c r="AD154" s="36">
        <v>1</v>
      </c>
      <c r="AE154" s="9">
        <v>1</v>
      </c>
      <c r="AF154" s="9">
        <v>1</v>
      </c>
      <c r="AG154" s="9">
        <v>1</v>
      </c>
      <c r="AH154" s="17">
        <v>0</v>
      </c>
      <c r="AI154" s="17">
        <f t="shared" si="13"/>
        <v>1</v>
      </c>
      <c r="AJ154" s="18">
        <v>0</v>
      </c>
      <c r="AK154" s="17">
        <f t="shared" si="11"/>
        <v>1</v>
      </c>
      <c r="AL154" s="17">
        <f t="shared" si="12"/>
        <v>1</v>
      </c>
      <c r="AM154" s="18">
        <v>0</v>
      </c>
      <c r="AN154" s="18">
        <v>0</v>
      </c>
      <c r="AO154" s="37">
        <v>1</v>
      </c>
      <c r="AP154" s="40"/>
      <c r="AQ154" s="37">
        <v>0</v>
      </c>
      <c r="AR154" s="49">
        <v>0</v>
      </c>
      <c r="AS154" s="23"/>
      <c r="AT154" s="24" t="str">
        <f>IF(AS154="","",VLOOKUP(AS154,ProgramIterations!$D:$E,2,FALSE))</f>
        <v/>
      </c>
      <c r="AU154" s="23"/>
      <c r="AV154" s="24" t="str">
        <f>IF(AU154="","",VLOOKUP(AU154,ProgramIterations!$D:$E,2,FALSE))</f>
        <v/>
      </c>
      <c r="AW154" s="23"/>
      <c r="AX154" s="24" t="str">
        <f>IF(AW154="","",VLOOKUP(AW154,ProgramIterations!$D:$E,2,FALSE))</f>
        <v/>
      </c>
      <c r="AY154" s="23"/>
      <c r="AZ154" s="24" t="str">
        <f>IF(AY154="","",VLOOKUP(AY154,ProgramIterations!$D:$E,2,FALSE))</f>
        <v/>
      </c>
      <c r="BA154" s="23"/>
      <c r="BB154" s="24" t="str">
        <f>IF(BA154="","",VLOOKUP(BA154,ProgramIterations!$D:$E,2,FALSE))</f>
        <v/>
      </c>
      <c r="BC154" s="23"/>
      <c r="BD154" s="24" t="str">
        <f>IF(BC154="","",VLOOKUP(BC154,ProgramIterations!$D:$E,2,FALSE))</f>
        <v/>
      </c>
      <c r="BE154" s="23"/>
      <c r="BF154" s="24" t="str">
        <f>IF(BE154="","",VLOOKUP(BE154,ProgramIterations!$D:$E,2,FALSE))</f>
        <v/>
      </c>
      <c r="BG154" s="23"/>
      <c r="BH154" s="24" t="str">
        <f>IF(BG154="","",VLOOKUP(BG154,ProgramIterations!$D:$E,2,FALSE))</f>
        <v/>
      </c>
      <c r="BI154" s="23"/>
      <c r="BJ154" s="24" t="str">
        <f>IF(BI154="","",VLOOKUP(BI154,ProgramIterations!$D:$E,2,FALSE))</f>
        <v/>
      </c>
      <c r="BK154" s="23"/>
      <c r="BL154" s="24" t="str">
        <f>IF(BK154="","",VLOOKUP(BK154,ProgramIterations!$D:$E,2,FALSE))</f>
        <v/>
      </c>
      <c r="BM154" s="23">
        <v>2014</v>
      </c>
      <c r="BN154" s="24">
        <f>IF(BM154="","",VLOOKUP(BM154,ProgramIterations!$D:$E,2,FALSE))</f>
        <v>4</v>
      </c>
      <c r="BO154" s="23"/>
      <c r="BP154" s="24" t="str">
        <f>IF(BO154="","",VLOOKUP(BO154,ProgramIterations!$D:$E,2,FALSE))</f>
        <v/>
      </c>
      <c r="BQ154" s="23"/>
      <c r="BR154" s="24" t="str">
        <f>IF(BQ154="","",VLOOKUP(BQ154,ProgramIterations!$D:$E,2,FALSE))</f>
        <v/>
      </c>
      <c r="BS154" s="23"/>
      <c r="BT154" s="24" t="str">
        <f>IF(BS154="","",VLOOKUP(BS154,ProgramIterations!$D:$E,2,FALSE))</f>
        <v/>
      </c>
      <c r="BU154" s="23">
        <v>2014</v>
      </c>
      <c r="BV154" s="24">
        <f>IF(BU154="","",VLOOKUP(BU154,ProgramIterations!$D:$E,2,FALSE))</f>
        <v>4</v>
      </c>
      <c r="BW154" s="23"/>
      <c r="BX154" s="24" t="str">
        <f>IF(BW154="","",VLOOKUP(BW154,ProgramIterations!$D:$E,2,FALSE))</f>
        <v/>
      </c>
      <c r="BY154" s="23"/>
      <c r="BZ154" s="24" t="str">
        <f>IF(BY154="","",VLOOKUP(BY154,ProgramIterations!$D:$E,2,FALSE))</f>
        <v/>
      </c>
      <c r="CA154" s="23"/>
      <c r="CB154" s="24" t="str">
        <f>IF(CA154="","",VLOOKUP(CA154,ProgramIterations!$D:$E,2,FALSE))</f>
        <v/>
      </c>
      <c r="CC154" s="23"/>
      <c r="CD154" s="24" t="str">
        <f>IF(CC154="","",VLOOKUP(CC154,ProgramIterations!$D:$E,2,FALSE))</f>
        <v/>
      </c>
      <c r="CE154" s="23"/>
      <c r="CF154" s="24" t="str">
        <f>IF(CE154="","",VLOOKUP(CE154,ProgramIterations!$D:$E,2,FALSE))</f>
        <v/>
      </c>
      <c r="CG154" s="23"/>
      <c r="CH154" s="24" t="str">
        <f>IF(CG154="","",VLOOKUP(CG154,ProgramIterations!$D:$E,2,FALSE))</f>
        <v/>
      </c>
      <c r="CI154" s="23"/>
      <c r="CJ154" s="24" t="str">
        <f>IF(CI154="","",VLOOKUP(CI154,ProgramIterations!$D:$E,2,FALSE))</f>
        <v/>
      </c>
      <c r="CK154" s="23"/>
      <c r="CL154" s="24" t="str">
        <f>IF(CK154="","",VLOOKUP(CK154,ProgramIterations!$D:$E,2,FALSE))</f>
        <v/>
      </c>
      <c r="CM154" s="23"/>
      <c r="CN154" s="24" t="str">
        <f>IF(CM154="","",VLOOKUP(CM154,ProgramIterations!$D:$E,2,FALSE))</f>
        <v/>
      </c>
      <c r="CO154" s="23">
        <v>2014</v>
      </c>
      <c r="CP154" s="24">
        <f>IF(CO154="","",VLOOKUP(CO154,ProgramIterations!$D:$E,2,FALSE))</f>
        <v>4</v>
      </c>
      <c r="CQ154" s="23"/>
      <c r="CR154" s="24" t="str">
        <f>IF(CQ154="","",VLOOKUP(CQ154,ProgramIterations!$D:$E,2,FALSE))</f>
        <v/>
      </c>
      <c r="CS154" s="23">
        <v>2014</v>
      </c>
      <c r="CT154" s="24">
        <f>IF(CS154="","",VLOOKUP(CS154,ProgramIterations!$D:$E,2,FALSE))</f>
        <v>4</v>
      </c>
      <c r="CU154" s="23"/>
      <c r="CV154" s="24" t="str">
        <f>IF(CU154="","",VLOOKUP(CU154,ProgramIterations!$D:$E,2,FALSE))</f>
        <v/>
      </c>
      <c r="CW154" s="23"/>
      <c r="CX154" s="24" t="str">
        <f>IF(CW154="","",VLOOKUP(CW154,ProgramIterations!$D:$E,2,FALSE))</f>
        <v/>
      </c>
      <c r="CY154" s="23"/>
      <c r="CZ154" s="24" t="str">
        <f>IF(CY154="","",VLOOKUP(CY154,ProgramIterations!$D:$E,2,FALSE))</f>
        <v/>
      </c>
      <c r="DA154" s="23"/>
      <c r="DB154" s="24" t="str">
        <f>IF(DA154="","",VLOOKUP(DA154,ProgramIterations!$D:$E,2,FALSE))</f>
        <v/>
      </c>
      <c r="DC154" s="23"/>
      <c r="DD154" s="25" t="str">
        <f>IF(DC154="","",VLOOKUP(DC154,ProgramIterations!$D:$E,2,FALSE))</f>
        <v/>
      </c>
      <c r="DE154" s="64" t="str">
        <f>CONCATENATE("ALTER TABLE dbo.",LEFT(C154,FIND(".",C154)-1)," ADD ",RIGHT(C154,LEN(C154)-FIND(".",C154))," ",VLOOKUP(M154,DataTypes!$A$2:$F$12,6),IF(VLOOKUP(M154,DataTypes!$A$2:$F$12,3)=1,CONCATENATE("(",N154,",",O154,")"),"")," NULL")</f>
        <v>ALTER TABLE dbo.ChampMetricChannelUnitTier1Summary ADD DensityOfLamprey decimal(15,5) NULL</v>
      </c>
      <c r="DF154" s="56" t="e">
        <f>IF(A154 = "","",#REF! &amp; " SELECT MetricCalcTypeID = "&amp;A154&amp;", EngineID = "&amp;B154&amp;", Name='"&amp;C154&amp;"', DisplayGroupID = "&amp;D154&amp;", DisplayName='"&amp;E154&amp;"', DisplayNameShort = '"&amp;F154&amp;"', PropertyName = '"&amp;G154&amp;"', MethodID = "&amp;IF(H154="","NULL",H154)&amp; ", CalcGroupId = "&amp;IF(I154="","NULL",I154)&amp;", CalcGroupListItemID = " &amp;IF(K154="","NULL",K154)&amp;", Description = "&amp;IF(L154&lt;&gt;"NULL","'"&amp;SUBSTITUTE(L154,"'","''")&amp;"'","NULL")&amp;", DataTypeID = "&amp;M154&amp;",Precision = "&amp;N154&amp;", Scale = "&amp;O154&amp;", Length="&amp;P154&amp;", UOMID = "&amp;Q154&amp;", GlossaryTermID = "&amp;V154&amp;", DisplayOrderID = "&amp;W154&amp;", DomainValueListID = "&amp;AB154&amp;", WidthPixels = "&amp;AC154&amp;", IsDisplayable = "&amp;AD154&amp;", ShowGraphForWatershed= "&amp;AE154&amp;",ShowGraphForProgram="&amp;AF154&amp;",ShowGraphForVisit="&amp;AG154&amp;",IsPrivateInformation="&amp;AM154&amp;", IsCalculated="&amp;AN154&amp;",IsInternal="&amp;AO154&amp;", ExpectedValueMin = "&amp;IF(R154&lt;&gt;"",R154,"NULL")&amp;",  ExpectedValueMax = "&amp;IF(S154&lt;&gt;"",S154,"NULL")&amp;",  AcceptedValueMin = "&amp;IF(T154&lt;&gt;"",T154,"NULL")&amp;",   AcceptedValueMax  = "&amp;IF(U154&lt;&gt;"",U154,"NULL")&amp;", GraphAllowX="&amp;AH154&amp;", GraphAllowY="&amp;AI154&amp;", GraphAllowZ="&amp;AJ154&amp;", MapAllowSize="&amp;AK154&amp;", MapAllowColor = "&amp;AL154&amp;", RbtXpath = "&amp;IF(AP154&lt;&gt;"", "'"&amp;AP154&amp;"'", "NULL")&amp;", RbtIsRequired = "&amp;IF(AP154&lt;&gt;"", AQ154, "NULL")&amp;", MRMetric = "&amp;AR154&amp;
", Protocol1_ID = "&amp;IF(AS154="","NULL",#REF!)&amp;", Protocol1_IterationIDStart = "&amp;IF(AS154="","NULL",AT154)&amp;", Protocol1_IterationIDEnd = "&amp;IF(AU154="","NULL",AV154)&amp;
", Protocol2_ID = "&amp;IF(AW154="","NULL",#REF!)&amp;", Protocol2_IterationIDStart = "&amp;IF(AW154="","NULL",AX154)&amp;", Protocol2_IterationIDEnd = "&amp;IF(AY154="","NULL",AZ154)&amp;
", Protocol3_ID = "&amp;IF(BA154="","NULL",#REF!)&amp;", Protocol3_IterationIDStart = "&amp;IF(BA154="","NULL",BB154)&amp;", Protocol3_IterationIDEnd = "&amp;IF(BC154="","NULL",BD154)&amp;
", Protocol4_ID = "&amp;IF(BE154="","NULL",#REF!)&amp;", Protocol4_IterationIDStart = "&amp;IF(BE154="","NULL",BF154)&amp;", Protocol4_IterationIDEnd = "&amp;IF(BG154="","NULL",BH154)&amp;
", Protocol5_ID = "&amp;IF(BI154="","NULL",#REF!)&amp;", Protocol5_IterationIDStart = "&amp;IF(BI154="","NULL",BJ154)&amp;", Protocol5_IterationIDEnd = "&amp;IF(BK154="","NULL",BL154)&amp;
", Protocol6_ID = "&amp;IF(BM154="","NULL",#REF!)&amp;", Protocol6_IterationIDStart = "&amp;IF(BM154="","NULL",BN154)&amp;", Protocol6_IterationIDEnd = "&amp;IF(BO154="","NULL",BP154)&amp;
", Protocol7_ID = "&amp;IF(BQ154="","NULL",#REF!)&amp;", Protocol7_IterationIDStart = "&amp;IF(BQ154="","NULL",BR154)&amp;", Protocol7_IterationIDEnd = "&amp;IF(BS154="","NULL",BT154)&amp;
", Protocol8_ID = "&amp;IF(BU154="","NULL",#REF!)&amp;", Protocol8_IterationIDStart = "&amp;IF(BU154="","NULL",BV154)&amp;", Protocol8_IterationIDEnd = "&amp;IF(BW154="","NULL",BX154)&amp;
", Protocol9_ID = "&amp;IF(BY154="","NULL",#REF!)&amp;", Protocol9_IterationIDStart = "&amp;IF(BY154="","NULL",BZ154)&amp;", Protocol9_IterationIDEnd = "&amp;IF(CA154="","NULL",CB154)&amp;
", Protocol10_ID = "&amp;IF(CC154="","NULL",#REF!)&amp;", Protocol10_IterationIDStart = "&amp;IF(CC154="","NULL",CD154)&amp;", Protocol10_IterationIDEnd = "&amp;IF(CE154="","NULL",CF154)&amp;
", Protocol11_ID = "&amp;IF(CG154="","NULL",#REF!)&amp;", Protocol11_IterationIDStart = "&amp;IF(CG154="","NULL",CH154)&amp;", Protocol11_IterationIDEnd = "&amp;IF(CI154="","NULL",CJ154)&amp;
", Protocol12_ID = "&amp;IF(CK154="","NULL",#REF!)&amp;", Protocol12_IterationIDStart = "&amp;IF(CK154="","NULL",CL154)&amp;", Protocol12_IterationIDEnd = "&amp;IF(CM154="","NULL",CN154)&amp;
", Protocol13_ID = "&amp;IF(CO154="","NULL",#REF!)&amp;", Protocol13_IterationIDStart = "&amp;IF(CO154="","NULL",CP154)&amp;", Protocol13_IterationIDEnd = "&amp;IF(CQ154="","NULL",CR154)&amp;
", Protocol14_ID = "&amp;IF(CS154="","NULL",#REF!)&amp;", Protocol14_IterationIDStart = "&amp;IF(CS154="","NULL",CT154)&amp;", Protocol14_IterationIDEnd = "&amp;IF(CU154="","NULL",CV154)&amp;
", Protocol15_ID = "&amp;IF(CW154="","NULL",#REF!)&amp;", Protocol15_IterationIDStart = "&amp;IF(CW154="","NULL",CX154)&amp;", Protocol15_IterationIDEnd = "&amp;IF(CY154="","NULL",CZ154)&amp;
", Protocol16_ID = "&amp;IF(DA154="","NULL",#REF!)&amp;", Protocol16_IterationIDStart = "&amp;IF(DA154="","NULL",DB154)&amp;", Protocol16_IterationIDEnd = "&amp;IF(DC154="","NULL",DD154))</f>
        <v>#REF!</v>
      </c>
    </row>
    <row r="155" spans="1:156" x14ac:dyDescent="0.4">
      <c r="A155" s="53">
        <v>595</v>
      </c>
      <c r="B155" s="18">
        <v>3</v>
      </c>
      <c r="C155" s="57" t="str">
        <f>"ChampMetricChannelUnitSummary." &amp; G155</f>
        <v>ChampMetricChannelUnitSummary.DensityOfLamprey</v>
      </c>
      <c r="D155" s="18">
        <v>2</v>
      </c>
      <c r="E155" s="40" t="s">
        <v>1325</v>
      </c>
      <c r="F155" s="74" t="s">
        <v>1314</v>
      </c>
      <c r="G155" s="49" t="s">
        <v>1314</v>
      </c>
      <c r="I155" s="44">
        <v>2</v>
      </c>
      <c r="J155" s="47" t="str">
        <f>IF(I155="","",VLOOKUP(I155,MetricCalcGroups!A:D,3, FALSE))</f>
        <v>Fish Density</v>
      </c>
      <c r="K155" s="37">
        <v>259</v>
      </c>
      <c r="L155" s="9" t="s">
        <v>78</v>
      </c>
      <c r="M155" s="18">
        <v>1</v>
      </c>
      <c r="N155" s="18">
        <v>15</v>
      </c>
      <c r="O155" s="18">
        <v>5</v>
      </c>
      <c r="P155" s="18" t="s">
        <v>78</v>
      </c>
      <c r="Q155" s="18">
        <v>37</v>
      </c>
      <c r="R155" s="53">
        <v>0</v>
      </c>
      <c r="S155" s="18" t="s">
        <v>78</v>
      </c>
      <c r="T155" s="18">
        <v>0</v>
      </c>
      <c r="U155" s="18" t="s">
        <v>78</v>
      </c>
      <c r="V155" s="78" t="s">
        <v>78</v>
      </c>
      <c r="W155" s="53">
        <v>3240</v>
      </c>
      <c r="X155" s="15">
        <v>2014</v>
      </c>
      <c r="Y155" s="16">
        <f>IF(X155&lt;&gt;"",VLOOKUP(X155,ProgramIterations!D:E,2,FALSE),"NULL")</f>
        <v>4</v>
      </c>
      <c r="Z155" s="15"/>
      <c r="AA155" s="16" t="str">
        <f>IF(Z155&lt;&gt;"",VLOOKUP(Z155,ProgramIterations!D:E,2,FALSE),"NULL")</f>
        <v>NULL</v>
      </c>
      <c r="AB155" s="9" t="s">
        <v>78</v>
      </c>
      <c r="AC155" s="9">
        <v>50</v>
      </c>
      <c r="AD155" s="36">
        <v>1</v>
      </c>
      <c r="AE155" s="9">
        <v>1</v>
      </c>
      <c r="AF155" s="9">
        <v>1</v>
      </c>
      <c r="AG155" s="9">
        <v>1</v>
      </c>
      <c r="AH155" s="17">
        <v>0</v>
      </c>
      <c r="AI155" s="17">
        <f t="shared" si="13"/>
        <v>1</v>
      </c>
      <c r="AJ155" s="18">
        <v>0</v>
      </c>
      <c r="AK155" s="17">
        <f t="shared" si="11"/>
        <v>1</v>
      </c>
      <c r="AL155" s="17">
        <f t="shared" si="12"/>
        <v>1</v>
      </c>
      <c r="AM155" s="18">
        <v>0</v>
      </c>
      <c r="AN155" s="18">
        <v>0</v>
      </c>
      <c r="AO155" s="37">
        <v>1</v>
      </c>
      <c r="AP155" s="74"/>
      <c r="AQ155" s="37">
        <v>0</v>
      </c>
      <c r="AR155" s="49">
        <v>0</v>
      </c>
      <c r="AS155" s="23"/>
      <c r="AT155" s="24" t="str">
        <f>IF(AS155="","",VLOOKUP(AS155,ProgramIterations!$D:$E,2,FALSE))</f>
        <v/>
      </c>
      <c r="AU155" s="23"/>
      <c r="AV155" s="24" t="str">
        <f>IF(AU155="","",VLOOKUP(AU155,ProgramIterations!$D:$E,2,FALSE))</f>
        <v/>
      </c>
      <c r="AW155" s="23"/>
      <c r="AX155" s="24" t="str">
        <f>IF(AW155="","",VLOOKUP(AW155,ProgramIterations!$D:$E,2,FALSE))</f>
        <v/>
      </c>
      <c r="AY155" s="23"/>
      <c r="AZ155" s="24" t="str">
        <f>IF(AY155="","",VLOOKUP(AY155,ProgramIterations!$D:$E,2,FALSE))</f>
        <v/>
      </c>
      <c r="BA155" s="23"/>
      <c r="BB155" s="24" t="str">
        <f>IF(BA155="","",VLOOKUP(BA155,ProgramIterations!$D:$E,2,FALSE))</f>
        <v/>
      </c>
      <c r="BC155" s="23"/>
      <c r="BD155" s="24" t="str">
        <f>IF(BC155="","",VLOOKUP(BC155,ProgramIterations!$D:$E,2,FALSE))</f>
        <v/>
      </c>
      <c r="BE155" s="23"/>
      <c r="BF155" s="24" t="str">
        <f>IF(BE155="","",VLOOKUP(BE155,ProgramIterations!$D:$E,2,FALSE))</f>
        <v/>
      </c>
      <c r="BG155" s="23"/>
      <c r="BH155" s="24" t="str">
        <f>IF(BG155="","",VLOOKUP(BG155,ProgramIterations!$D:$E,2,FALSE))</f>
        <v/>
      </c>
      <c r="BI155" s="23"/>
      <c r="BJ155" s="24" t="str">
        <f>IF(BI155="","",VLOOKUP(BI155,ProgramIterations!$D:$E,2,FALSE))</f>
        <v/>
      </c>
      <c r="BK155" s="23"/>
      <c r="BL155" s="24" t="str">
        <f>IF(BK155="","",VLOOKUP(BK155,ProgramIterations!$D:$E,2,FALSE))</f>
        <v/>
      </c>
      <c r="BM155" s="23">
        <v>2014</v>
      </c>
      <c r="BN155" s="24">
        <f>IF(BM155="","",VLOOKUP(BM155,ProgramIterations!$D:$E,2,FALSE))</f>
        <v>4</v>
      </c>
      <c r="BO155" s="23"/>
      <c r="BP155" s="24" t="str">
        <f>IF(BO155="","",VLOOKUP(BO155,ProgramIterations!$D:$E,2,FALSE))</f>
        <v/>
      </c>
      <c r="BQ155" s="23"/>
      <c r="BR155" s="24" t="str">
        <f>IF(BQ155="","",VLOOKUP(BQ155,ProgramIterations!$D:$E,2,FALSE))</f>
        <v/>
      </c>
      <c r="BS155" s="23"/>
      <c r="BT155" s="24" t="str">
        <f>IF(BS155="","",VLOOKUP(BS155,ProgramIterations!$D:$E,2,FALSE))</f>
        <v/>
      </c>
      <c r="BU155" s="23">
        <v>2014</v>
      </c>
      <c r="BV155" s="24">
        <f>IF(BU155="","",VLOOKUP(BU155,ProgramIterations!$D:$E,2,FALSE))</f>
        <v>4</v>
      </c>
      <c r="BW155" s="23"/>
      <c r="BX155" s="24" t="str">
        <f>IF(BW155="","",VLOOKUP(BW155,ProgramIterations!$D:$E,2,FALSE))</f>
        <v/>
      </c>
      <c r="BY155" s="23"/>
      <c r="BZ155" s="24" t="str">
        <f>IF(BY155="","",VLOOKUP(BY155,ProgramIterations!$D:$E,2,FALSE))</f>
        <v/>
      </c>
      <c r="CA155" s="23"/>
      <c r="CB155" s="24" t="str">
        <f>IF(CA155="","",VLOOKUP(CA155,ProgramIterations!$D:$E,2,FALSE))</f>
        <v/>
      </c>
      <c r="CC155" s="23"/>
      <c r="CD155" s="24" t="str">
        <f>IF(CC155="","",VLOOKUP(CC155,ProgramIterations!$D:$E,2,FALSE))</f>
        <v/>
      </c>
      <c r="CE155" s="23"/>
      <c r="CF155" s="24" t="str">
        <f>IF(CE155="","",VLOOKUP(CE155,ProgramIterations!$D:$E,2,FALSE))</f>
        <v/>
      </c>
      <c r="CG155" s="23"/>
      <c r="CH155" s="24" t="str">
        <f>IF(CG155="","",VLOOKUP(CG155,ProgramIterations!$D:$E,2,FALSE))</f>
        <v/>
      </c>
      <c r="CI155" s="23"/>
      <c r="CJ155" s="24" t="str">
        <f>IF(CI155="","",VLOOKUP(CI155,ProgramIterations!$D:$E,2,FALSE))</f>
        <v/>
      </c>
      <c r="CK155" s="23"/>
      <c r="CL155" s="24" t="str">
        <f>IF(CK155="","",VLOOKUP(CK155,ProgramIterations!$D:$E,2,FALSE))</f>
        <v/>
      </c>
      <c r="CM155" s="23"/>
      <c r="CN155" s="24" t="str">
        <f>IF(CM155="","",VLOOKUP(CM155,ProgramIterations!$D:$E,2,FALSE))</f>
        <v/>
      </c>
      <c r="CO155" s="23">
        <v>2014</v>
      </c>
      <c r="CP155" s="24">
        <f>IF(CO155="","",VLOOKUP(CO155,ProgramIterations!$D:$E,2,FALSE))</f>
        <v>4</v>
      </c>
      <c r="CQ155" s="23"/>
      <c r="CR155" s="24" t="str">
        <f>IF(CQ155="","",VLOOKUP(CQ155,ProgramIterations!$D:$E,2,FALSE))</f>
        <v/>
      </c>
      <c r="CS155" s="23">
        <v>2014</v>
      </c>
      <c r="CT155" s="24">
        <f>IF(CS155="","",VLOOKUP(CS155,ProgramIterations!$D:$E,2,FALSE))</f>
        <v>4</v>
      </c>
      <c r="CU155" s="23"/>
      <c r="CV155" s="24" t="str">
        <f>IF(CU155="","",VLOOKUP(CU155,ProgramIterations!$D:$E,2,FALSE))</f>
        <v/>
      </c>
      <c r="CW155" s="23"/>
      <c r="CX155" s="24" t="str">
        <f>IF(CW155="","",VLOOKUP(CW155,ProgramIterations!$D:$E,2,FALSE))</f>
        <v/>
      </c>
      <c r="CY155" s="23"/>
      <c r="CZ155" s="24" t="str">
        <f>IF(CY155="","",VLOOKUP(CY155,ProgramIterations!$D:$E,2,FALSE))</f>
        <v/>
      </c>
      <c r="DA155" s="23"/>
      <c r="DB155" s="24" t="str">
        <f>IF(DA155="","",VLOOKUP(DA155,ProgramIterations!$D:$E,2,FALSE))</f>
        <v/>
      </c>
      <c r="DC155" s="23"/>
      <c r="DD155" s="25" t="str">
        <f>IF(DC155="","",VLOOKUP(DC155,ProgramIterations!$D:$E,2,FALSE))</f>
        <v/>
      </c>
      <c r="DE155" s="64" t="str">
        <f>CONCATENATE("ALTER TABLE dbo.",LEFT(C155,FIND(".",C155)-1)," ADD ",RIGHT(C155,LEN(C155)-FIND(".",C155))," ",VLOOKUP(M155,DataTypes!$A$2:$F$12,6),IF(VLOOKUP(M155,DataTypes!$A$2:$F$12,3)=1,CONCATENATE("(",N155,",",O155,")"),"")," NULL")</f>
        <v>ALTER TABLE dbo.ChampMetricChannelUnitSummary ADD DensityOfLamprey decimal(15,5) NULL</v>
      </c>
      <c r="DF155" s="56" t="e">
        <f>IF(A155 = "","",#REF! &amp; " SELECT MetricCalcTypeID = "&amp;A155&amp;", EngineID = "&amp;B155&amp;", Name='"&amp;C155&amp;"', DisplayGroupID = "&amp;D155&amp;", DisplayName='"&amp;E155&amp;"', DisplayNameShort = '"&amp;F155&amp;"', PropertyName = '"&amp;G155&amp;"', MethodID = "&amp;IF(H155="","NULL",H155)&amp; ", CalcGroupId = "&amp;IF(I155="","NULL",I155)&amp;", CalcGroupListItemID = " &amp;IF(K155="","NULL",K155)&amp;", Description = "&amp;IF(L155&lt;&gt;"NULL","'"&amp;SUBSTITUTE(L155,"'","''")&amp;"'","NULL")&amp;", DataTypeID = "&amp;M155&amp;",Precision = "&amp;N155&amp;", Scale = "&amp;O155&amp;", Length="&amp;P155&amp;", UOMID = "&amp;Q155&amp;", GlossaryTermID = "&amp;V155&amp;", DisplayOrderID = "&amp;W155&amp;", DomainValueListID = "&amp;AB155&amp;", WidthPixels = "&amp;AC155&amp;", IsDisplayable = "&amp;AD155&amp;", ShowGraphForWatershed= "&amp;AE155&amp;",ShowGraphForProgram="&amp;AF155&amp;",ShowGraphForVisit="&amp;AG155&amp;",IsPrivateInformation="&amp;AM155&amp;", IsCalculated="&amp;AN155&amp;",IsInternal="&amp;AO155&amp;", ExpectedValueMin = "&amp;IF(R155&lt;&gt;"",R155,"NULL")&amp;",  ExpectedValueMax = "&amp;IF(S155&lt;&gt;"",S155,"NULL")&amp;",  AcceptedValueMin = "&amp;IF(T155&lt;&gt;"",T155,"NULL")&amp;",   AcceptedValueMax  = "&amp;IF(U155&lt;&gt;"",U155,"NULL")&amp;", GraphAllowX="&amp;AH155&amp;", GraphAllowY="&amp;AI155&amp;", GraphAllowZ="&amp;AJ155&amp;", MapAllowSize="&amp;AK155&amp;", MapAllowColor = "&amp;AL155&amp;", RbtXpath = "&amp;IF(AP155&lt;&gt;"", "'"&amp;AP155&amp;"'", "NULL")&amp;", RbtIsRequired = "&amp;IF(AP155&lt;&gt;"", AQ155, "NULL")&amp;", MRMetric = "&amp;AR155&amp;
", Protocol1_ID = "&amp;IF(AS155="","NULL",#REF!)&amp;", Protocol1_IterationIDStart = "&amp;IF(AS155="","NULL",AT155)&amp;", Protocol1_IterationIDEnd = "&amp;IF(AU155="","NULL",AV155)&amp;
", Protocol2_ID = "&amp;IF(AW155="","NULL",#REF!)&amp;", Protocol2_IterationIDStart = "&amp;IF(AW155="","NULL",AX155)&amp;", Protocol2_IterationIDEnd = "&amp;IF(AY155="","NULL",AZ155)&amp;
", Protocol3_ID = "&amp;IF(BA155="","NULL",#REF!)&amp;", Protocol3_IterationIDStart = "&amp;IF(BA155="","NULL",BB155)&amp;", Protocol3_IterationIDEnd = "&amp;IF(BC155="","NULL",BD155)&amp;
", Protocol4_ID = "&amp;IF(BE155="","NULL",#REF!)&amp;", Protocol4_IterationIDStart = "&amp;IF(BE155="","NULL",BF155)&amp;", Protocol4_IterationIDEnd = "&amp;IF(BG155="","NULL",BH155)&amp;
", Protocol5_ID = "&amp;IF(BI155="","NULL",#REF!)&amp;", Protocol5_IterationIDStart = "&amp;IF(BI155="","NULL",BJ155)&amp;", Protocol5_IterationIDEnd = "&amp;IF(BK155="","NULL",BL155)&amp;
", Protocol6_ID = "&amp;IF(BM155="","NULL",#REF!)&amp;", Protocol6_IterationIDStart = "&amp;IF(BM155="","NULL",BN155)&amp;", Protocol6_IterationIDEnd = "&amp;IF(BO155="","NULL",BP155)&amp;
", Protocol7_ID = "&amp;IF(BQ155="","NULL",#REF!)&amp;", Protocol7_IterationIDStart = "&amp;IF(BQ155="","NULL",BR155)&amp;", Protocol7_IterationIDEnd = "&amp;IF(BS155="","NULL",BT155)&amp;
", Protocol8_ID = "&amp;IF(BU155="","NULL",#REF!)&amp;", Protocol8_IterationIDStart = "&amp;IF(BU155="","NULL",BV155)&amp;", Protocol8_IterationIDEnd = "&amp;IF(BW155="","NULL",BX155)&amp;
", Protocol9_ID = "&amp;IF(BY155="","NULL",#REF!)&amp;", Protocol9_IterationIDStart = "&amp;IF(BY155="","NULL",BZ155)&amp;", Protocol9_IterationIDEnd = "&amp;IF(CA155="","NULL",CB155)&amp;
", Protocol10_ID = "&amp;IF(CC155="","NULL",#REF!)&amp;", Protocol10_IterationIDStart = "&amp;IF(CC155="","NULL",CD155)&amp;", Protocol10_IterationIDEnd = "&amp;IF(CE155="","NULL",CF155)&amp;
", Protocol11_ID = "&amp;IF(CG155="","NULL",#REF!)&amp;", Protocol11_IterationIDStart = "&amp;IF(CG155="","NULL",CH155)&amp;", Protocol11_IterationIDEnd = "&amp;IF(CI155="","NULL",CJ155)&amp;
", Protocol12_ID = "&amp;IF(CK155="","NULL",#REF!)&amp;", Protocol12_IterationIDStart = "&amp;IF(CK155="","NULL",CL155)&amp;", Protocol12_IterationIDEnd = "&amp;IF(CM155="","NULL",CN155)&amp;
", Protocol13_ID = "&amp;IF(CO155="","NULL",#REF!)&amp;", Protocol13_IterationIDStart = "&amp;IF(CO155="","NULL",CP155)&amp;", Protocol13_IterationIDEnd = "&amp;IF(CQ155="","NULL",CR155)&amp;
", Protocol14_ID = "&amp;IF(CS155="","NULL",#REF!)&amp;", Protocol14_IterationIDStart = "&amp;IF(CS155="","NULL",CT155)&amp;", Protocol14_IterationIDEnd = "&amp;IF(CU155="","NULL",CV155)&amp;
", Protocol15_ID = "&amp;IF(CW155="","NULL",#REF!)&amp;", Protocol15_IterationIDStart = "&amp;IF(CW155="","NULL",CX155)&amp;", Protocol15_IterationIDEnd = "&amp;IF(CY155="","NULL",CZ155)&amp;
", Protocol16_ID = "&amp;IF(DA155="","NULL",#REF!)&amp;", Protocol16_IterationIDStart = "&amp;IF(DA155="","NULL",DB155)&amp;", Protocol16_IterationIDEnd = "&amp;IF(DC155="","NULL",DD155))</f>
        <v>#REF!</v>
      </c>
    </row>
    <row r="156" spans="1:156" hidden="1" x14ac:dyDescent="0.4">
      <c r="A156" s="53">
        <v>79</v>
      </c>
      <c r="B156" s="18">
        <v>1</v>
      </c>
      <c r="C156" s="34" t="s">
        <v>273</v>
      </c>
      <c r="D156" s="18">
        <v>1</v>
      </c>
      <c r="E156" s="40" t="s">
        <v>860</v>
      </c>
      <c r="F156" s="74" t="s">
        <v>938</v>
      </c>
      <c r="G156" s="49" t="s">
        <v>295</v>
      </c>
      <c r="I156" s="44"/>
      <c r="J156" s="47" t="str">
        <f>IF(I156="","",VLOOKUP(I156,MetricCalcGroups!A:D,3, FALSE))</f>
        <v/>
      </c>
      <c r="L156" s="9" t="s">
        <v>78</v>
      </c>
      <c r="M156" s="18">
        <v>3</v>
      </c>
      <c r="N156" s="18">
        <v>10</v>
      </c>
      <c r="O156" s="18">
        <v>2</v>
      </c>
      <c r="P156" s="18" t="s">
        <v>78</v>
      </c>
      <c r="Q156" s="18">
        <v>1</v>
      </c>
      <c r="R156" s="39"/>
      <c r="S156" s="39"/>
      <c r="T156" s="75"/>
      <c r="U156" s="75"/>
      <c r="V156" s="78" t="s">
        <v>78</v>
      </c>
      <c r="W156" s="75">
        <v>870</v>
      </c>
      <c r="X156" s="15">
        <v>2011</v>
      </c>
      <c r="Y156" s="16">
        <f>IF(X156&lt;&gt;"",VLOOKUP(X156,ProgramIterations!D:E,2,FALSE),"NULL")</f>
        <v>1</v>
      </c>
      <c r="Z156" s="15"/>
      <c r="AA156" s="16" t="str">
        <f>IF(Z156&lt;&gt;"",VLOOKUP(Z156,ProgramIterations!D:E,2,FALSE),"NULL")</f>
        <v>NULL</v>
      </c>
      <c r="AB156" s="9" t="s">
        <v>78</v>
      </c>
      <c r="AC156" s="9">
        <v>75</v>
      </c>
      <c r="AD156" s="36">
        <v>0</v>
      </c>
      <c r="AE156" s="9">
        <v>1</v>
      </c>
      <c r="AF156" s="9">
        <v>1</v>
      </c>
      <c r="AG156" s="9">
        <v>0</v>
      </c>
      <c r="AH156" s="17">
        <v>0</v>
      </c>
      <c r="AI156" s="17">
        <f t="shared" si="13"/>
        <v>0</v>
      </c>
      <c r="AJ156" s="18">
        <v>0</v>
      </c>
      <c r="AK156" s="17">
        <f t="shared" si="11"/>
        <v>0</v>
      </c>
      <c r="AL156" s="17">
        <f t="shared" si="12"/>
        <v>0</v>
      </c>
      <c r="AM156" s="18">
        <v>0</v>
      </c>
      <c r="AN156" s="18">
        <v>0</v>
      </c>
      <c r="AO156" s="74">
        <v>0</v>
      </c>
      <c r="AP156" s="74"/>
      <c r="AQ156" s="37">
        <v>0</v>
      </c>
      <c r="AR156" s="49">
        <v>0</v>
      </c>
      <c r="AS156" s="23">
        <v>2011</v>
      </c>
      <c r="AT156" s="24">
        <f>IF(AS156="","",VLOOKUP(AS156,ProgramIterations!$D:$E,2,FALSE))</f>
        <v>1</v>
      </c>
      <c r="AU156" s="23"/>
      <c r="AV156" s="24" t="str">
        <f>IF(AU156="","",VLOOKUP(AU156,ProgramIterations!$D:$E,2,FALSE))</f>
        <v/>
      </c>
      <c r="AW156" s="23">
        <v>2012</v>
      </c>
      <c r="AX156" s="24">
        <f>IF(AW156="","",VLOOKUP(AW156,ProgramIterations!$D:$E,2,FALSE))</f>
        <v>2</v>
      </c>
      <c r="AY156" s="23"/>
      <c r="AZ156" s="24" t="str">
        <f>IF(AY156="","",VLOOKUP(AY156,ProgramIterations!$D:$E,2,FALSE))</f>
        <v/>
      </c>
      <c r="BA156" s="23">
        <v>2013</v>
      </c>
      <c r="BB156" s="24">
        <f>IF(BA156="","",VLOOKUP(BA156,ProgramIterations!$D:$E,2,FALSE))</f>
        <v>3</v>
      </c>
      <c r="BC156" s="23"/>
      <c r="BD156" s="24" t="str">
        <f>IF(BC156="","",VLOOKUP(BC156,ProgramIterations!$D:$E,2,FALSE))</f>
        <v/>
      </c>
      <c r="BE156" s="23">
        <v>2014</v>
      </c>
      <c r="BF156" s="24">
        <f>IF(BE156="","",VLOOKUP(BE156,ProgramIterations!$D:$E,2,FALSE))</f>
        <v>4</v>
      </c>
      <c r="BG156" s="23"/>
      <c r="BH156" s="24" t="str">
        <f>IF(BG156="","",VLOOKUP(BG156,ProgramIterations!$D:$E,2,FALSE))</f>
        <v/>
      </c>
      <c r="BI156" s="23">
        <v>2014</v>
      </c>
      <c r="BJ156" s="24">
        <f>IF(BI156="","",VLOOKUP(BI156,ProgramIterations!$D:$E,2,FALSE))</f>
        <v>4</v>
      </c>
      <c r="BK156" s="23"/>
      <c r="BL156" s="24" t="str">
        <f>IF(BK156="","",VLOOKUP(BK156,ProgramIterations!$D:$E,2,FALSE))</f>
        <v/>
      </c>
      <c r="BM156" s="23"/>
      <c r="BN156" s="24" t="str">
        <f>IF(BM156="","",VLOOKUP(BM156,ProgramIterations!$D:$E,2,FALSE))</f>
        <v/>
      </c>
      <c r="BO156" s="23"/>
      <c r="BP156" s="24" t="str">
        <f>IF(BO156="","",VLOOKUP(BO156,ProgramIterations!$D:$E,2,FALSE))</f>
        <v/>
      </c>
      <c r="BQ156" s="23"/>
      <c r="BR156" s="24" t="str">
        <f>IF(BQ156="","",VLOOKUP(BQ156,ProgramIterations!$D:$E,2,FALSE))</f>
        <v/>
      </c>
      <c r="BS156" s="23"/>
      <c r="BT156" s="24" t="str">
        <f>IF(BS156="","",VLOOKUP(BS156,ProgramIterations!$D:$E,2,FALSE))</f>
        <v/>
      </c>
      <c r="BU156" s="23"/>
      <c r="BV156" s="24" t="str">
        <f>IF(BU156="","",VLOOKUP(BU156,ProgramIterations!$D:$E,2,FALSE))</f>
        <v/>
      </c>
      <c r="BW156" s="23"/>
      <c r="BX156" s="24" t="str">
        <f>IF(BW156="","",VLOOKUP(BW156,ProgramIterations!$D:$E,2,FALSE))</f>
        <v/>
      </c>
      <c r="BY156" s="23">
        <v>2014</v>
      </c>
      <c r="BZ156" s="24">
        <f>IF(BY156="","",VLOOKUP(BY156,ProgramIterations!$D:$E,2,FALSE))</f>
        <v>4</v>
      </c>
      <c r="CA156" s="23"/>
      <c r="CB156" s="24" t="str">
        <f>IF(CA156="","",VLOOKUP(CA156,ProgramIterations!$D:$E,2,FALSE))</f>
        <v/>
      </c>
      <c r="CC156" s="23">
        <v>2014</v>
      </c>
      <c r="CD156" s="24">
        <f>IF(CC156="","",VLOOKUP(CC156,ProgramIterations!$D:$E,2,FALSE))</f>
        <v>4</v>
      </c>
      <c r="CE156" s="23"/>
      <c r="CF156" s="24" t="str">
        <f>IF(CE156="","",VLOOKUP(CE156,ProgramIterations!$D:$E,2,FALSE))</f>
        <v/>
      </c>
      <c r="CG156" s="23">
        <v>2014</v>
      </c>
      <c r="CH156" s="24">
        <f>IF(CG156="","",VLOOKUP(CG156,ProgramIterations!$D:$E,2,FALSE))</f>
        <v>4</v>
      </c>
      <c r="CI156" s="23"/>
      <c r="CJ156" s="24" t="str">
        <f>IF(CI156="","",VLOOKUP(CI156,ProgramIterations!$D:$E,2,FALSE))</f>
        <v/>
      </c>
      <c r="CK156" s="23"/>
      <c r="CL156" s="24" t="str">
        <f>IF(CK156="","",VLOOKUP(CK156,ProgramIterations!$D:$E,2,FALSE))</f>
        <v/>
      </c>
      <c r="CM156" s="23"/>
      <c r="CN156" s="24" t="str">
        <f>IF(CM156="","",VLOOKUP(CM156,ProgramIterations!$D:$E,2,FALSE))</f>
        <v/>
      </c>
      <c r="CO156" s="23"/>
      <c r="CP156" s="24" t="str">
        <f>IF(CO156="","",VLOOKUP(CO156,ProgramIterations!$D:$E,2,FALSE))</f>
        <v/>
      </c>
      <c r="CQ156" s="23"/>
      <c r="CR156" s="24" t="str">
        <f>IF(CQ156="","",VLOOKUP(CQ156,ProgramIterations!$D:$E,2,FALSE))</f>
        <v/>
      </c>
      <c r="CS156" s="23"/>
      <c r="CT156" s="24" t="str">
        <f>IF(CS156="","",VLOOKUP(CS156,ProgramIterations!$D:$E,2,FALSE))</f>
        <v/>
      </c>
      <c r="CU156" s="23"/>
      <c r="CV156" s="24" t="str">
        <f>IF(CU156="","",VLOOKUP(CU156,ProgramIterations!$D:$E,2,FALSE))</f>
        <v/>
      </c>
      <c r="CW156" s="23"/>
      <c r="CX156" s="24" t="str">
        <f>IF(CW156="","",VLOOKUP(CW156,ProgramIterations!$D:$E,2,FALSE))</f>
        <v/>
      </c>
      <c r="CY156" s="23"/>
      <c r="CZ156" s="24" t="str">
        <f>IF(CY156="","",VLOOKUP(CY156,ProgramIterations!$D:$E,2,FALSE))</f>
        <v/>
      </c>
      <c r="DA156" s="23"/>
      <c r="DB156" s="24" t="str">
        <f>IF(DA156="","",VLOOKUP(DA156,ProgramIterations!$D:$E,2,FALSE))</f>
        <v/>
      </c>
      <c r="DC156" s="23"/>
      <c r="DD156" s="25" t="str">
        <f>IF(DC156="","",VLOOKUP(DC156,ProgramIterations!$D:$E,2,FALSE))</f>
        <v/>
      </c>
      <c r="DE156" s="64" t="str">
        <f>CONCATENATE("ALTER TABLE dbo.",LEFT(C156,FIND(".",C156)-1)," ADD ",RIGHT(C156,LEN(C156)-FIND(".",C156))," ",VLOOKUP(M156,DataTypes!$A$2:$F$12,6),IF(VLOOKUP(M156,DataTypes!$A$2:$F$12,3)=1,CONCATENATE("(",N156,",",O156,")"),"")," NULL")</f>
        <v>ALTER TABLE dbo.ChampMetricVisitInformation ADD WettedWidthConstrictionFilteredStdDev decimal(10,2) NULL</v>
      </c>
      <c r="DF156" s="56" t="e">
        <f>IF(A156 = "","",#REF! &amp; " SELECT MetricCalcTypeID = "&amp;A156&amp;", EngineID = "&amp;B156&amp;", Name='"&amp;C156&amp;"', DisplayGroupID = "&amp;D156&amp;", DisplayName='"&amp;E156&amp;"', DisplayNameShort = '"&amp;F156&amp;"', PropertyName = '"&amp;G156&amp;"', MethodID = "&amp;IF(H156="","NULL",H156)&amp; ", CalcGroupId = "&amp;IF(I156="","NULL",I156)&amp;", CalcGroupListItemID = " &amp;IF(K156="","NULL",K156)&amp;", Description = "&amp;IF(L156&lt;&gt;"NULL","'"&amp;SUBSTITUTE(L156,"'","''")&amp;"'","NULL")&amp;", DataTypeID = "&amp;M156&amp;",Precision = "&amp;N156&amp;", Scale = "&amp;O156&amp;", Length="&amp;P156&amp;", UOMID = "&amp;Q156&amp;", GlossaryTermID = "&amp;V156&amp;", DisplayOrderID = "&amp;W156&amp;", DomainValueListID = "&amp;AB156&amp;", WidthPixels = "&amp;AC156&amp;", IsDisplayable = "&amp;AD156&amp;", ShowGraphForWatershed= "&amp;AE156&amp;",ShowGraphForProgram="&amp;AF156&amp;",ShowGraphForVisit="&amp;AG156&amp;",IsPrivateInformation="&amp;AM156&amp;", IsCalculated="&amp;AN156&amp;",IsInternal="&amp;AO156&amp;", ExpectedValueMin = "&amp;IF(R156&lt;&gt;"",R156,"NULL")&amp;",  ExpectedValueMax = "&amp;IF(S156&lt;&gt;"",S156,"NULL")&amp;",  AcceptedValueMin = "&amp;IF(T156&lt;&gt;"",T156,"NULL")&amp;",   AcceptedValueMax  = "&amp;IF(U156&lt;&gt;"",U156,"NULL")&amp;", GraphAllowX="&amp;AH156&amp;", GraphAllowY="&amp;AI156&amp;", GraphAllowZ="&amp;AJ156&amp;", MapAllowSize="&amp;AK156&amp;", MapAllowColor = "&amp;AL156&amp;", RbtXpath = "&amp;IF(AP156&lt;&gt;"", "'"&amp;AP156&amp;"'", "NULL")&amp;", RbtIsRequired = "&amp;IF(AP156&lt;&gt;"", AQ156, "NULL")&amp;", MRMetric = "&amp;AR156&amp;
", Protocol1_ID = "&amp;IF(AS156="","NULL",#REF!)&amp;", Protocol1_IterationIDStart = "&amp;IF(AS156="","NULL",AT156)&amp;", Protocol1_IterationIDEnd = "&amp;IF(AU156="","NULL",AV156)&amp;
", Protocol2_ID = "&amp;IF(AW156="","NULL",#REF!)&amp;", Protocol2_IterationIDStart = "&amp;IF(AW156="","NULL",AX156)&amp;", Protocol2_IterationIDEnd = "&amp;IF(AY156="","NULL",AZ156)&amp;
", Protocol3_ID = "&amp;IF(BA156="","NULL",#REF!)&amp;", Protocol3_IterationIDStart = "&amp;IF(BA156="","NULL",BB156)&amp;", Protocol3_IterationIDEnd = "&amp;IF(BC156="","NULL",BD156)&amp;
", Protocol4_ID = "&amp;IF(BE156="","NULL",#REF!)&amp;", Protocol4_IterationIDStart = "&amp;IF(BE156="","NULL",BF156)&amp;", Protocol4_IterationIDEnd = "&amp;IF(BG156="","NULL",BH156)&amp;
", Protocol5_ID = "&amp;IF(BI156="","NULL",#REF!)&amp;", Protocol5_IterationIDStart = "&amp;IF(BI156="","NULL",BJ156)&amp;", Protocol5_IterationIDEnd = "&amp;IF(BK156="","NULL",BL156)&amp;
", Protocol6_ID = "&amp;IF(BM156="","NULL",#REF!)&amp;", Protocol6_IterationIDStart = "&amp;IF(BM156="","NULL",BN156)&amp;", Protocol6_IterationIDEnd = "&amp;IF(BO156="","NULL",BP156)&amp;
", Protocol7_ID = "&amp;IF(BQ156="","NULL",#REF!)&amp;", Protocol7_IterationIDStart = "&amp;IF(BQ156="","NULL",BR156)&amp;", Protocol7_IterationIDEnd = "&amp;IF(BS156="","NULL",BT156)&amp;
", Protocol8_ID = "&amp;IF(BU156="","NULL",#REF!)&amp;", Protocol8_IterationIDStart = "&amp;IF(BU156="","NULL",BV156)&amp;", Protocol8_IterationIDEnd = "&amp;IF(BW156="","NULL",BX156)&amp;
", Protocol9_ID = "&amp;IF(BY156="","NULL",#REF!)&amp;", Protocol9_IterationIDStart = "&amp;IF(BY156="","NULL",BZ156)&amp;", Protocol9_IterationIDEnd = "&amp;IF(CA156="","NULL",CB156)&amp;
", Protocol10_ID = "&amp;IF(CC156="","NULL",#REF!)&amp;", Protocol10_IterationIDStart = "&amp;IF(CC156="","NULL",CD156)&amp;", Protocol10_IterationIDEnd = "&amp;IF(CE156="","NULL",CF156)&amp;
", Protocol11_ID = "&amp;IF(CG156="","NULL",#REF!)&amp;", Protocol11_IterationIDStart = "&amp;IF(CG156="","NULL",CH156)&amp;", Protocol11_IterationIDEnd = "&amp;IF(CI156="","NULL",CJ156)&amp;
", Protocol12_ID = "&amp;IF(CK156="","NULL",#REF!)&amp;", Protocol12_IterationIDStart = "&amp;IF(CK156="","NULL",CL156)&amp;", Protocol12_IterationIDEnd = "&amp;IF(CM156="","NULL",CN156)&amp;
", Protocol13_ID = "&amp;IF(CO156="","NULL",#REF!)&amp;", Protocol13_IterationIDStart = "&amp;IF(CO156="","NULL",CP156)&amp;", Protocol13_IterationIDEnd = "&amp;IF(CQ156="","NULL",CR156)&amp;
", Protocol14_ID = "&amp;IF(CS156="","NULL",#REF!)&amp;", Protocol14_IterationIDStart = "&amp;IF(CS156="","NULL",CT156)&amp;", Protocol14_IterationIDEnd = "&amp;IF(CU156="","NULL",CV156)&amp;
", Protocol15_ID = "&amp;IF(CW156="","NULL",#REF!)&amp;", Protocol15_IterationIDStart = "&amp;IF(CW156="","NULL",CX156)&amp;", Protocol15_IterationIDEnd = "&amp;IF(CY156="","NULL",CZ156)&amp;
", Protocol16_ID = "&amp;IF(DA156="","NULL",#REF!)&amp;", Protocol16_IterationIDStart = "&amp;IF(DA156="","NULL",DB156)&amp;", Protocol16_IterationIDEnd = "&amp;IF(DC156="","NULL",DD156))</f>
        <v>#REF!</v>
      </c>
    </row>
    <row r="157" spans="1:156" x14ac:dyDescent="0.4">
      <c r="A157" s="53">
        <v>568</v>
      </c>
      <c r="B157" s="18">
        <v>3</v>
      </c>
      <c r="C157" s="57" t="str">
        <f>"ChampMetricChannelUnitTier1Summary." &amp; G157</f>
        <v>ChampMetricChannelUnitTier1Summary.DensityOfOmykiss</v>
      </c>
      <c r="D157" s="18">
        <v>3</v>
      </c>
      <c r="E157" s="74" t="s">
        <v>1320</v>
      </c>
      <c r="F157" s="74" t="s">
        <v>1309</v>
      </c>
      <c r="G157" s="49" t="s">
        <v>1309</v>
      </c>
      <c r="I157" s="44">
        <v>2</v>
      </c>
      <c r="J157" s="47" t="str">
        <f>IF(I157="","",VLOOKUP(I157,MetricCalcGroups!A:D,3, FALSE))</f>
        <v>Fish Density</v>
      </c>
      <c r="K157" s="37">
        <v>250</v>
      </c>
      <c r="L157" s="9" t="s">
        <v>78</v>
      </c>
      <c r="M157" s="18">
        <v>1</v>
      </c>
      <c r="N157" s="18">
        <v>15</v>
      </c>
      <c r="O157" s="18">
        <v>5</v>
      </c>
      <c r="P157" s="18" t="s">
        <v>78</v>
      </c>
      <c r="Q157" s="18">
        <v>37</v>
      </c>
      <c r="R157" s="75">
        <v>0</v>
      </c>
      <c r="S157" s="75" t="s">
        <v>78</v>
      </c>
      <c r="T157" s="75">
        <v>0</v>
      </c>
      <c r="U157" s="75" t="s">
        <v>78</v>
      </c>
      <c r="V157" s="78" t="s">
        <v>78</v>
      </c>
      <c r="W157" s="75">
        <v>2970</v>
      </c>
      <c r="X157" s="15">
        <v>2014</v>
      </c>
      <c r="Y157" s="16">
        <f>IF(X157&lt;&gt;"",VLOOKUP(X157,ProgramIterations!D:E,2,FALSE),"NULL")</f>
        <v>4</v>
      </c>
      <c r="Z157" s="15"/>
      <c r="AA157" s="16" t="str">
        <f>IF(Z157&lt;&gt;"",VLOOKUP(Z157,ProgramIterations!D:E,2,FALSE),"NULL")</f>
        <v>NULL</v>
      </c>
      <c r="AB157" s="9" t="s">
        <v>78</v>
      </c>
      <c r="AC157" s="9">
        <v>50</v>
      </c>
      <c r="AD157" s="36">
        <v>1</v>
      </c>
      <c r="AE157" s="9">
        <v>1</v>
      </c>
      <c r="AF157" s="9">
        <v>1</v>
      </c>
      <c r="AG157" s="9">
        <v>1</v>
      </c>
      <c r="AH157" s="17">
        <v>0</v>
      </c>
      <c r="AI157" s="17">
        <f t="shared" si="13"/>
        <v>1</v>
      </c>
      <c r="AJ157" s="18">
        <v>0</v>
      </c>
      <c r="AK157" s="17">
        <f t="shared" si="11"/>
        <v>1</v>
      </c>
      <c r="AL157" s="17">
        <f t="shared" si="12"/>
        <v>1</v>
      </c>
      <c r="AM157" s="18">
        <v>0</v>
      </c>
      <c r="AN157" s="18">
        <v>0</v>
      </c>
      <c r="AO157" s="37">
        <v>1</v>
      </c>
      <c r="AP157" s="74"/>
      <c r="AQ157" s="37">
        <v>0</v>
      </c>
      <c r="AR157" s="49">
        <v>0</v>
      </c>
      <c r="AS157" s="23"/>
      <c r="AT157" s="24" t="str">
        <f>IF(AS157="","",VLOOKUP(AS157,ProgramIterations!$D:$E,2,FALSE))</f>
        <v/>
      </c>
      <c r="AU157" s="23"/>
      <c r="AV157" s="24" t="str">
        <f>IF(AU157="","",VLOOKUP(AU157,ProgramIterations!$D:$E,2,FALSE))</f>
        <v/>
      </c>
      <c r="AW157" s="23"/>
      <c r="AX157" s="24" t="str">
        <f>IF(AW157="","",VLOOKUP(AW157,ProgramIterations!$D:$E,2,FALSE))</f>
        <v/>
      </c>
      <c r="AY157" s="23"/>
      <c r="AZ157" s="24" t="str">
        <f>IF(AY157="","",VLOOKUP(AY157,ProgramIterations!$D:$E,2,FALSE))</f>
        <v/>
      </c>
      <c r="BA157" s="23"/>
      <c r="BB157" s="24" t="str">
        <f>IF(BA157="","",VLOOKUP(BA157,ProgramIterations!$D:$E,2,FALSE))</f>
        <v/>
      </c>
      <c r="BC157" s="23"/>
      <c r="BD157" s="24" t="str">
        <f>IF(BC157="","",VLOOKUP(BC157,ProgramIterations!$D:$E,2,FALSE))</f>
        <v/>
      </c>
      <c r="BE157" s="23"/>
      <c r="BF157" s="24" t="str">
        <f>IF(BE157="","",VLOOKUP(BE157,ProgramIterations!$D:$E,2,FALSE))</f>
        <v/>
      </c>
      <c r="BG157" s="23"/>
      <c r="BH157" s="24" t="str">
        <f>IF(BG157="","",VLOOKUP(BG157,ProgramIterations!$D:$E,2,FALSE))</f>
        <v/>
      </c>
      <c r="BI157" s="23"/>
      <c r="BJ157" s="24" t="str">
        <f>IF(BI157="","",VLOOKUP(BI157,ProgramIterations!$D:$E,2,FALSE))</f>
        <v/>
      </c>
      <c r="BK157" s="23"/>
      <c r="BL157" s="24" t="str">
        <f>IF(BK157="","",VLOOKUP(BK157,ProgramIterations!$D:$E,2,FALSE))</f>
        <v/>
      </c>
      <c r="BM157" s="23">
        <v>2014</v>
      </c>
      <c r="BN157" s="24">
        <f>IF(BM157="","",VLOOKUP(BM157,ProgramIterations!$D:$E,2,FALSE))</f>
        <v>4</v>
      </c>
      <c r="BO157" s="23"/>
      <c r="BP157" s="24" t="str">
        <f>IF(BO157="","",VLOOKUP(BO157,ProgramIterations!$D:$E,2,FALSE))</f>
        <v/>
      </c>
      <c r="BQ157" s="23"/>
      <c r="BR157" s="24" t="str">
        <f>IF(BQ157="","",VLOOKUP(BQ157,ProgramIterations!$D:$E,2,FALSE))</f>
        <v/>
      </c>
      <c r="BS157" s="23"/>
      <c r="BT157" s="24" t="str">
        <f>IF(BS157="","",VLOOKUP(BS157,ProgramIterations!$D:$E,2,FALSE))</f>
        <v/>
      </c>
      <c r="BU157" s="23">
        <v>2014</v>
      </c>
      <c r="BV157" s="24">
        <f>IF(BU157="","",VLOOKUP(BU157,ProgramIterations!$D:$E,2,FALSE))</f>
        <v>4</v>
      </c>
      <c r="BW157" s="23"/>
      <c r="BX157" s="24" t="str">
        <f>IF(BW157="","",VLOOKUP(BW157,ProgramIterations!$D:$E,2,FALSE))</f>
        <v/>
      </c>
      <c r="BY157" s="23"/>
      <c r="BZ157" s="24" t="str">
        <f>IF(BY157="","",VLOOKUP(BY157,ProgramIterations!$D:$E,2,FALSE))</f>
        <v/>
      </c>
      <c r="CA157" s="23"/>
      <c r="CB157" s="24" t="str">
        <f>IF(CA157="","",VLOOKUP(CA157,ProgramIterations!$D:$E,2,FALSE))</f>
        <v/>
      </c>
      <c r="CC157" s="23"/>
      <c r="CD157" s="24" t="str">
        <f>IF(CC157="","",VLOOKUP(CC157,ProgramIterations!$D:$E,2,FALSE))</f>
        <v/>
      </c>
      <c r="CE157" s="23"/>
      <c r="CF157" s="24" t="str">
        <f>IF(CE157="","",VLOOKUP(CE157,ProgramIterations!$D:$E,2,FALSE))</f>
        <v/>
      </c>
      <c r="CG157" s="23"/>
      <c r="CH157" s="24" t="str">
        <f>IF(CG157="","",VLOOKUP(CG157,ProgramIterations!$D:$E,2,FALSE))</f>
        <v/>
      </c>
      <c r="CI157" s="23"/>
      <c r="CJ157" s="24" t="str">
        <f>IF(CI157="","",VLOOKUP(CI157,ProgramIterations!$D:$E,2,FALSE))</f>
        <v/>
      </c>
      <c r="CK157" s="23"/>
      <c r="CL157" s="24" t="str">
        <f>IF(CK157="","",VLOOKUP(CK157,ProgramIterations!$D:$E,2,FALSE))</f>
        <v/>
      </c>
      <c r="CM157" s="23"/>
      <c r="CN157" s="24" t="str">
        <f>IF(CM157="","",VLOOKUP(CM157,ProgramIterations!$D:$E,2,FALSE))</f>
        <v/>
      </c>
      <c r="CO157" s="23">
        <v>2014</v>
      </c>
      <c r="CP157" s="24">
        <f>IF(CO157="","",VLOOKUP(CO157,ProgramIterations!$D:$E,2,FALSE))</f>
        <v>4</v>
      </c>
      <c r="CQ157" s="23"/>
      <c r="CR157" s="24" t="str">
        <f>IF(CQ157="","",VLOOKUP(CQ157,ProgramIterations!$D:$E,2,FALSE))</f>
        <v/>
      </c>
      <c r="CS157" s="23">
        <v>2014</v>
      </c>
      <c r="CT157" s="24">
        <f>IF(CS157="","",VLOOKUP(CS157,ProgramIterations!$D:$E,2,FALSE))</f>
        <v>4</v>
      </c>
      <c r="CU157" s="23"/>
      <c r="CV157" s="24" t="str">
        <f>IF(CU157="","",VLOOKUP(CU157,ProgramIterations!$D:$E,2,FALSE))</f>
        <v/>
      </c>
      <c r="CW157" s="23"/>
      <c r="CX157" s="24" t="str">
        <f>IF(CW157="","",VLOOKUP(CW157,ProgramIterations!$D:$E,2,FALSE))</f>
        <v/>
      </c>
      <c r="CY157" s="23"/>
      <c r="CZ157" s="24" t="str">
        <f>IF(CY157="","",VLOOKUP(CY157,ProgramIterations!$D:$E,2,FALSE))</f>
        <v/>
      </c>
      <c r="DA157" s="23"/>
      <c r="DB157" s="24" t="str">
        <f>IF(DA157="","",VLOOKUP(DA157,ProgramIterations!$D:$E,2,FALSE))</f>
        <v/>
      </c>
      <c r="DC157" s="23"/>
      <c r="DD157" s="25" t="str">
        <f>IF(DC157="","",VLOOKUP(DC157,ProgramIterations!$D:$E,2,FALSE))</f>
        <v/>
      </c>
      <c r="DE157" s="64" t="str">
        <f>CONCATENATE("ALTER TABLE dbo.",LEFT(C157,FIND(".",C157)-1)," ADD ",RIGHT(C157,LEN(C157)-FIND(".",C157))," ",VLOOKUP(M157,DataTypes!$A$2:$F$12,6),IF(VLOOKUP(M157,DataTypes!$A$2:$F$12,3)=1,CONCATENATE("(",N157,",",O157,")"),"")," NULL")</f>
        <v>ALTER TABLE dbo.ChampMetricChannelUnitTier1Summary ADD DensityOfOmykiss decimal(15,5) NULL</v>
      </c>
      <c r="DF157" s="56" t="e">
        <f>IF(A157 = "","",#REF! &amp; " SELECT MetricCalcTypeID = "&amp;A157&amp;", EngineID = "&amp;B157&amp;", Name='"&amp;C157&amp;"', DisplayGroupID = "&amp;D157&amp;", DisplayName='"&amp;E157&amp;"', DisplayNameShort = '"&amp;F157&amp;"', PropertyName = '"&amp;G157&amp;"', MethodID = "&amp;IF(H157="","NULL",H157)&amp; ", CalcGroupId = "&amp;IF(I157="","NULL",I157)&amp;", CalcGroupListItemID = " &amp;IF(K157="","NULL",K157)&amp;", Description = "&amp;IF(L157&lt;&gt;"NULL","'"&amp;SUBSTITUTE(L157,"'","''")&amp;"'","NULL")&amp;", DataTypeID = "&amp;M157&amp;",Precision = "&amp;N157&amp;", Scale = "&amp;O157&amp;", Length="&amp;P157&amp;", UOMID = "&amp;Q157&amp;", GlossaryTermID = "&amp;V157&amp;", DisplayOrderID = "&amp;W157&amp;", DomainValueListID = "&amp;AB157&amp;", WidthPixels = "&amp;AC157&amp;", IsDisplayable = "&amp;AD157&amp;", ShowGraphForWatershed= "&amp;AE157&amp;",ShowGraphForProgram="&amp;AF157&amp;",ShowGraphForVisit="&amp;AG157&amp;",IsPrivateInformation="&amp;AM157&amp;", IsCalculated="&amp;AN157&amp;",IsInternal="&amp;AO157&amp;", ExpectedValueMin = "&amp;IF(R157&lt;&gt;"",R157,"NULL")&amp;",  ExpectedValueMax = "&amp;IF(S157&lt;&gt;"",S157,"NULL")&amp;",  AcceptedValueMin = "&amp;IF(T157&lt;&gt;"",T157,"NULL")&amp;",   AcceptedValueMax  = "&amp;IF(U157&lt;&gt;"",U157,"NULL")&amp;", GraphAllowX="&amp;AH157&amp;", GraphAllowY="&amp;AI157&amp;", GraphAllowZ="&amp;AJ157&amp;", MapAllowSize="&amp;AK157&amp;", MapAllowColor = "&amp;AL157&amp;", RbtXpath = "&amp;IF(AP157&lt;&gt;"", "'"&amp;AP157&amp;"'", "NULL")&amp;", RbtIsRequired = "&amp;IF(AP157&lt;&gt;"", AQ157, "NULL")&amp;", MRMetric = "&amp;AR157&amp;
", Protocol1_ID = "&amp;IF(AS157="","NULL",#REF!)&amp;", Protocol1_IterationIDStart = "&amp;IF(AS157="","NULL",AT157)&amp;", Protocol1_IterationIDEnd = "&amp;IF(AU157="","NULL",AV157)&amp;
", Protocol2_ID = "&amp;IF(AW157="","NULL",#REF!)&amp;", Protocol2_IterationIDStart = "&amp;IF(AW157="","NULL",AX157)&amp;", Protocol2_IterationIDEnd = "&amp;IF(AY157="","NULL",AZ157)&amp;
", Protocol3_ID = "&amp;IF(BA157="","NULL",#REF!)&amp;", Protocol3_IterationIDStart = "&amp;IF(BA157="","NULL",BB157)&amp;", Protocol3_IterationIDEnd = "&amp;IF(BC157="","NULL",BD157)&amp;
", Protocol4_ID = "&amp;IF(BE157="","NULL",#REF!)&amp;", Protocol4_IterationIDStart = "&amp;IF(BE157="","NULL",BF157)&amp;", Protocol4_IterationIDEnd = "&amp;IF(BG157="","NULL",BH157)&amp;
", Protocol5_ID = "&amp;IF(BI157="","NULL",#REF!)&amp;", Protocol5_IterationIDStart = "&amp;IF(BI157="","NULL",BJ157)&amp;", Protocol5_IterationIDEnd = "&amp;IF(BK157="","NULL",BL157)&amp;
", Protocol6_ID = "&amp;IF(BM157="","NULL",#REF!)&amp;", Protocol6_IterationIDStart = "&amp;IF(BM157="","NULL",BN157)&amp;", Protocol6_IterationIDEnd = "&amp;IF(BO157="","NULL",BP157)&amp;
", Protocol7_ID = "&amp;IF(BQ157="","NULL",#REF!)&amp;", Protocol7_IterationIDStart = "&amp;IF(BQ157="","NULL",BR157)&amp;", Protocol7_IterationIDEnd = "&amp;IF(BS157="","NULL",BT157)&amp;
", Protocol8_ID = "&amp;IF(BU157="","NULL",#REF!)&amp;", Protocol8_IterationIDStart = "&amp;IF(BU157="","NULL",BV157)&amp;", Protocol8_IterationIDEnd = "&amp;IF(BW157="","NULL",BX157)&amp;
", Protocol9_ID = "&amp;IF(BY157="","NULL",#REF!)&amp;", Protocol9_IterationIDStart = "&amp;IF(BY157="","NULL",BZ157)&amp;", Protocol9_IterationIDEnd = "&amp;IF(CA157="","NULL",CB157)&amp;
", Protocol10_ID = "&amp;IF(CC157="","NULL",#REF!)&amp;", Protocol10_IterationIDStart = "&amp;IF(CC157="","NULL",CD157)&amp;", Protocol10_IterationIDEnd = "&amp;IF(CE157="","NULL",CF157)&amp;
", Protocol11_ID = "&amp;IF(CG157="","NULL",#REF!)&amp;", Protocol11_IterationIDStart = "&amp;IF(CG157="","NULL",CH157)&amp;", Protocol11_IterationIDEnd = "&amp;IF(CI157="","NULL",CJ157)&amp;
", Protocol12_ID = "&amp;IF(CK157="","NULL",#REF!)&amp;", Protocol12_IterationIDStart = "&amp;IF(CK157="","NULL",CL157)&amp;", Protocol12_IterationIDEnd = "&amp;IF(CM157="","NULL",CN157)&amp;
", Protocol13_ID = "&amp;IF(CO157="","NULL",#REF!)&amp;", Protocol13_IterationIDStart = "&amp;IF(CO157="","NULL",CP157)&amp;", Protocol13_IterationIDEnd = "&amp;IF(CQ157="","NULL",CR157)&amp;
", Protocol14_ID = "&amp;IF(CS157="","NULL",#REF!)&amp;", Protocol14_IterationIDStart = "&amp;IF(CS157="","NULL",CT157)&amp;", Protocol14_IterationIDEnd = "&amp;IF(CU157="","NULL",CV157)&amp;
", Protocol15_ID = "&amp;IF(CW157="","NULL",#REF!)&amp;", Protocol15_IterationIDStart = "&amp;IF(CW157="","NULL",CX157)&amp;", Protocol15_IterationIDEnd = "&amp;IF(CY157="","NULL",CZ157)&amp;
", Protocol16_ID = "&amp;IF(DA157="","NULL",#REF!)&amp;", Protocol16_IterationIDStart = "&amp;IF(DA157="","NULL",DB157)&amp;", Protocol16_IterationIDEnd = "&amp;IF(DC157="","NULL",DD157))</f>
        <v>#REF!</v>
      </c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  <c r="DS157" s="49"/>
      <c r="DT157" s="49"/>
      <c r="DU157" s="49"/>
      <c r="DV157" s="49"/>
      <c r="DW157" s="49"/>
      <c r="DX157" s="49"/>
      <c r="DY157" s="49"/>
      <c r="DZ157" s="49"/>
      <c r="EA157" s="49"/>
      <c r="EB157" s="49"/>
      <c r="EC157" s="49"/>
      <c r="ED157" s="49"/>
      <c r="EE157" s="49"/>
      <c r="EF157" s="49"/>
      <c r="EG157" s="49"/>
      <c r="EH157" s="49"/>
      <c r="EI157" s="49"/>
      <c r="EJ157" s="49"/>
      <c r="EK157" s="49"/>
      <c r="EL157" s="49"/>
      <c r="EM157" s="49"/>
      <c r="EN157" s="49"/>
      <c r="EO157" s="49"/>
      <c r="EP157" s="49"/>
      <c r="EQ157" s="49"/>
      <c r="ER157" s="49"/>
      <c r="ES157" s="49"/>
      <c r="ET157" s="49"/>
      <c r="EU157" s="49"/>
      <c r="EV157" s="49"/>
      <c r="EW157" s="49"/>
      <c r="EX157" s="49"/>
      <c r="EY157" s="49"/>
      <c r="EZ157" s="49"/>
    </row>
    <row r="158" spans="1:156" x14ac:dyDescent="0.4">
      <c r="A158" s="53">
        <v>590</v>
      </c>
      <c r="B158" s="18">
        <v>3</v>
      </c>
      <c r="C158" s="57" t="str">
        <f>"ChampMetricChannelUnitSummary." &amp; G158</f>
        <v>ChampMetricChannelUnitSummary.DensityOfOmykiss</v>
      </c>
      <c r="D158" s="18">
        <v>2</v>
      </c>
      <c r="E158" s="40" t="s">
        <v>1320</v>
      </c>
      <c r="F158" s="74" t="s">
        <v>1309</v>
      </c>
      <c r="G158" s="49" t="s">
        <v>1309</v>
      </c>
      <c r="I158" s="44">
        <v>2</v>
      </c>
      <c r="J158" s="47" t="str">
        <f>IF(I158="","",VLOOKUP(I158,MetricCalcGroups!A:D,3, FALSE))</f>
        <v>Fish Density</v>
      </c>
      <c r="K158" s="37">
        <v>250</v>
      </c>
      <c r="L158" s="9" t="s">
        <v>78</v>
      </c>
      <c r="M158" s="18">
        <v>1</v>
      </c>
      <c r="N158" s="18">
        <v>15</v>
      </c>
      <c r="O158" s="18">
        <v>5</v>
      </c>
      <c r="P158" s="18" t="s">
        <v>78</v>
      </c>
      <c r="Q158" s="18">
        <v>37</v>
      </c>
      <c r="R158" s="75">
        <v>0</v>
      </c>
      <c r="S158" s="75" t="s">
        <v>78</v>
      </c>
      <c r="T158" s="75">
        <v>0</v>
      </c>
      <c r="U158" s="75" t="s">
        <v>78</v>
      </c>
      <c r="V158" s="78" t="s">
        <v>78</v>
      </c>
      <c r="W158" s="75">
        <v>3190</v>
      </c>
      <c r="X158" s="15">
        <v>2014</v>
      </c>
      <c r="Y158" s="16">
        <f>IF(X158&lt;&gt;"",VLOOKUP(X158,ProgramIterations!D:E,2,FALSE),"NULL")</f>
        <v>4</v>
      </c>
      <c r="Z158" s="15"/>
      <c r="AA158" s="16" t="str">
        <f>IF(Z158&lt;&gt;"",VLOOKUP(Z158,ProgramIterations!D:E,2,FALSE),"NULL")</f>
        <v>NULL</v>
      </c>
      <c r="AB158" s="9" t="s">
        <v>78</v>
      </c>
      <c r="AC158" s="9">
        <v>50</v>
      </c>
      <c r="AD158" s="36">
        <v>1</v>
      </c>
      <c r="AE158" s="9">
        <v>1</v>
      </c>
      <c r="AF158" s="9">
        <v>1</v>
      </c>
      <c r="AG158" s="9">
        <v>1</v>
      </c>
      <c r="AH158" s="17">
        <v>0</v>
      </c>
      <c r="AI158" s="17">
        <f t="shared" si="13"/>
        <v>1</v>
      </c>
      <c r="AJ158" s="18">
        <v>0</v>
      </c>
      <c r="AK158" s="17">
        <f t="shared" si="11"/>
        <v>1</v>
      </c>
      <c r="AL158" s="17">
        <f t="shared" si="12"/>
        <v>1</v>
      </c>
      <c r="AM158" s="18">
        <v>0</v>
      </c>
      <c r="AN158" s="18">
        <v>0</v>
      </c>
      <c r="AO158" s="37">
        <v>1</v>
      </c>
      <c r="AP158" s="49"/>
      <c r="AQ158" s="37">
        <v>0</v>
      </c>
      <c r="AR158" s="49">
        <v>0</v>
      </c>
      <c r="AS158" s="23"/>
      <c r="AT158" s="24" t="str">
        <f>IF(AS158="","",VLOOKUP(AS158,ProgramIterations!$D:$E,2,FALSE))</f>
        <v/>
      </c>
      <c r="AU158" s="23"/>
      <c r="AV158" s="24" t="str">
        <f>IF(AU158="","",VLOOKUP(AU158,ProgramIterations!$D:$E,2,FALSE))</f>
        <v/>
      </c>
      <c r="AW158" s="23"/>
      <c r="AX158" s="24" t="str">
        <f>IF(AW158="","",VLOOKUP(AW158,ProgramIterations!$D:$E,2,FALSE))</f>
        <v/>
      </c>
      <c r="AY158" s="23"/>
      <c r="AZ158" s="24" t="str">
        <f>IF(AY158="","",VLOOKUP(AY158,ProgramIterations!$D:$E,2,FALSE))</f>
        <v/>
      </c>
      <c r="BA158" s="23"/>
      <c r="BB158" s="24" t="str">
        <f>IF(BA158="","",VLOOKUP(BA158,ProgramIterations!$D:$E,2,FALSE))</f>
        <v/>
      </c>
      <c r="BC158" s="23"/>
      <c r="BD158" s="24" t="str">
        <f>IF(BC158="","",VLOOKUP(BC158,ProgramIterations!$D:$E,2,FALSE))</f>
        <v/>
      </c>
      <c r="BE158" s="23"/>
      <c r="BF158" s="24" t="str">
        <f>IF(BE158="","",VLOOKUP(BE158,ProgramIterations!$D:$E,2,FALSE))</f>
        <v/>
      </c>
      <c r="BG158" s="23"/>
      <c r="BH158" s="24" t="str">
        <f>IF(BG158="","",VLOOKUP(BG158,ProgramIterations!$D:$E,2,FALSE))</f>
        <v/>
      </c>
      <c r="BI158" s="23"/>
      <c r="BJ158" s="24" t="str">
        <f>IF(BI158="","",VLOOKUP(BI158,ProgramIterations!$D:$E,2,FALSE))</f>
        <v/>
      </c>
      <c r="BK158" s="23"/>
      <c r="BL158" s="24" t="str">
        <f>IF(BK158="","",VLOOKUP(BK158,ProgramIterations!$D:$E,2,FALSE))</f>
        <v/>
      </c>
      <c r="BM158" s="23">
        <v>2014</v>
      </c>
      <c r="BN158" s="24">
        <f>IF(BM158="","",VLOOKUP(BM158,ProgramIterations!$D:$E,2,FALSE))</f>
        <v>4</v>
      </c>
      <c r="BO158" s="23"/>
      <c r="BP158" s="24" t="str">
        <f>IF(BO158="","",VLOOKUP(BO158,ProgramIterations!$D:$E,2,FALSE))</f>
        <v/>
      </c>
      <c r="BQ158" s="23"/>
      <c r="BR158" s="24" t="str">
        <f>IF(BQ158="","",VLOOKUP(BQ158,ProgramIterations!$D:$E,2,FALSE))</f>
        <v/>
      </c>
      <c r="BS158" s="23"/>
      <c r="BT158" s="24" t="str">
        <f>IF(BS158="","",VLOOKUP(BS158,ProgramIterations!$D:$E,2,FALSE))</f>
        <v/>
      </c>
      <c r="BU158" s="23">
        <v>2014</v>
      </c>
      <c r="BV158" s="24">
        <f>IF(BU158="","",VLOOKUP(BU158,ProgramIterations!$D:$E,2,FALSE))</f>
        <v>4</v>
      </c>
      <c r="BW158" s="23"/>
      <c r="BX158" s="24" t="str">
        <f>IF(BW158="","",VLOOKUP(BW158,ProgramIterations!$D:$E,2,FALSE))</f>
        <v/>
      </c>
      <c r="BY158" s="23"/>
      <c r="BZ158" s="24" t="str">
        <f>IF(BY158="","",VLOOKUP(BY158,ProgramIterations!$D:$E,2,FALSE))</f>
        <v/>
      </c>
      <c r="CA158" s="23"/>
      <c r="CB158" s="24" t="str">
        <f>IF(CA158="","",VLOOKUP(CA158,ProgramIterations!$D:$E,2,FALSE))</f>
        <v/>
      </c>
      <c r="CC158" s="23"/>
      <c r="CD158" s="24" t="str">
        <f>IF(CC158="","",VLOOKUP(CC158,ProgramIterations!$D:$E,2,FALSE))</f>
        <v/>
      </c>
      <c r="CE158" s="23"/>
      <c r="CF158" s="24" t="str">
        <f>IF(CE158="","",VLOOKUP(CE158,ProgramIterations!$D:$E,2,FALSE))</f>
        <v/>
      </c>
      <c r="CG158" s="23"/>
      <c r="CH158" s="24" t="str">
        <f>IF(CG158="","",VLOOKUP(CG158,ProgramIterations!$D:$E,2,FALSE))</f>
        <v/>
      </c>
      <c r="CI158" s="23"/>
      <c r="CJ158" s="24" t="str">
        <f>IF(CI158="","",VLOOKUP(CI158,ProgramIterations!$D:$E,2,FALSE))</f>
        <v/>
      </c>
      <c r="CK158" s="23"/>
      <c r="CL158" s="24" t="str">
        <f>IF(CK158="","",VLOOKUP(CK158,ProgramIterations!$D:$E,2,FALSE))</f>
        <v/>
      </c>
      <c r="CM158" s="23"/>
      <c r="CN158" s="24" t="str">
        <f>IF(CM158="","",VLOOKUP(CM158,ProgramIterations!$D:$E,2,FALSE))</f>
        <v/>
      </c>
      <c r="CO158" s="23">
        <v>2014</v>
      </c>
      <c r="CP158" s="24">
        <f>IF(CO158="","",VLOOKUP(CO158,ProgramIterations!$D:$E,2,FALSE))</f>
        <v>4</v>
      </c>
      <c r="CQ158" s="23"/>
      <c r="CR158" s="24" t="str">
        <f>IF(CQ158="","",VLOOKUP(CQ158,ProgramIterations!$D:$E,2,FALSE))</f>
        <v/>
      </c>
      <c r="CS158" s="23">
        <v>2014</v>
      </c>
      <c r="CT158" s="24">
        <f>IF(CS158="","",VLOOKUP(CS158,ProgramIterations!$D:$E,2,FALSE))</f>
        <v>4</v>
      </c>
      <c r="CU158" s="23"/>
      <c r="CV158" s="24" t="str">
        <f>IF(CU158="","",VLOOKUP(CU158,ProgramIterations!$D:$E,2,FALSE))</f>
        <v/>
      </c>
      <c r="CW158" s="23"/>
      <c r="CX158" s="24" t="str">
        <f>IF(CW158="","",VLOOKUP(CW158,ProgramIterations!$D:$E,2,FALSE))</f>
        <v/>
      </c>
      <c r="CY158" s="23"/>
      <c r="CZ158" s="24" t="str">
        <f>IF(CY158="","",VLOOKUP(CY158,ProgramIterations!$D:$E,2,FALSE))</f>
        <v/>
      </c>
      <c r="DA158" s="23"/>
      <c r="DB158" s="24" t="str">
        <f>IF(DA158="","",VLOOKUP(DA158,ProgramIterations!$D:$E,2,FALSE))</f>
        <v/>
      </c>
      <c r="DC158" s="23"/>
      <c r="DD158" s="25" t="str">
        <f>IF(DC158="","",VLOOKUP(DC158,ProgramIterations!$D:$E,2,FALSE))</f>
        <v/>
      </c>
      <c r="DE158" s="64" t="str">
        <f>CONCATENATE("ALTER TABLE dbo.",LEFT(C158,FIND(".",C158)-1)," ADD ",RIGHT(C158,LEN(C158)-FIND(".",C158))," ",VLOOKUP(M158,DataTypes!$A$2:$F$12,6),IF(VLOOKUP(M158,DataTypes!$A$2:$F$12,3)=1,CONCATENATE("(",N158,",",O158,")"),"")," NULL")</f>
        <v>ALTER TABLE dbo.ChampMetricChannelUnitSummary ADD DensityOfOmykiss decimal(15,5) NULL</v>
      </c>
      <c r="DF158" s="56" t="e">
        <f>IF(A158 = "","",#REF! &amp; " SELECT MetricCalcTypeID = "&amp;A158&amp;", EngineID = "&amp;B158&amp;", Name='"&amp;C158&amp;"', DisplayGroupID = "&amp;D158&amp;", DisplayName='"&amp;E158&amp;"', DisplayNameShort = '"&amp;F158&amp;"', PropertyName = '"&amp;G158&amp;"', MethodID = "&amp;IF(H158="","NULL",H158)&amp; ", CalcGroupId = "&amp;IF(I158="","NULL",I158)&amp;", CalcGroupListItemID = " &amp;IF(K158="","NULL",K158)&amp;", Description = "&amp;IF(L158&lt;&gt;"NULL","'"&amp;SUBSTITUTE(L158,"'","''")&amp;"'","NULL")&amp;", DataTypeID = "&amp;M158&amp;",Precision = "&amp;N158&amp;", Scale = "&amp;O158&amp;", Length="&amp;P158&amp;", UOMID = "&amp;Q158&amp;", GlossaryTermID = "&amp;V158&amp;", DisplayOrderID = "&amp;W158&amp;", DomainValueListID = "&amp;AB158&amp;", WidthPixels = "&amp;AC158&amp;", IsDisplayable = "&amp;AD158&amp;", ShowGraphForWatershed= "&amp;AE158&amp;",ShowGraphForProgram="&amp;AF158&amp;",ShowGraphForVisit="&amp;AG158&amp;",IsPrivateInformation="&amp;AM158&amp;", IsCalculated="&amp;AN158&amp;",IsInternal="&amp;AO158&amp;", ExpectedValueMin = "&amp;IF(R158&lt;&gt;"",R158,"NULL")&amp;",  ExpectedValueMax = "&amp;IF(S158&lt;&gt;"",S158,"NULL")&amp;",  AcceptedValueMin = "&amp;IF(T158&lt;&gt;"",T158,"NULL")&amp;",   AcceptedValueMax  = "&amp;IF(U158&lt;&gt;"",U158,"NULL")&amp;", GraphAllowX="&amp;AH158&amp;", GraphAllowY="&amp;AI158&amp;", GraphAllowZ="&amp;AJ158&amp;", MapAllowSize="&amp;AK158&amp;", MapAllowColor = "&amp;AL158&amp;", RbtXpath = "&amp;IF(AP158&lt;&gt;"", "'"&amp;AP158&amp;"'", "NULL")&amp;", RbtIsRequired = "&amp;IF(AP158&lt;&gt;"", AQ158, "NULL")&amp;", MRMetric = "&amp;AR158&amp;
", Protocol1_ID = "&amp;IF(AS158="","NULL",#REF!)&amp;", Protocol1_IterationIDStart = "&amp;IF(AS158="","NULL",AT158)&amp;", Protocol1_IterationIDEnd = "&amp;IF(AU158="","NULL",AV158)&amp;
", Protocol2_ID = "&amp;IF(AW158="","NULL",#REF!)&amp;", Protocol2_IterationIDStart = "&amp;IF(AW158="","NULL",AX158)&amp;", Protocol2_IterationIDEnd = "&amp;IF(AY158="","NULL",AZ158)&amp;
", Protocol3_ID = "&amp;IF(BA158="","NULL",#REF!)&amp;", Protocol3_IterationIDStart = "&amp;IF(BA158="","NULL",BB158)&amp;", Protocol3_IterationIDEnd = "&amp;IF(BC158="","NULL",BD158)&amp;
", Protocol4_ID = "&amp;IF(BE158="","NULL",#REF!)&amp;", Protocol4_IterationIDStart = "&amp;IF(BE158="","NULL",BF158)&amp;", Protocol4_IterationIDEnd = "&amp;IF(BG158="","NULL",BH158)&amp;
", Protocol5_ID = "&amp;IF(BI158="","NULL",#REF!)&amp;", Protocol5_IterationIDStart = "&amp;IF(BI158="","NULL",BJ158)&amp;", Protocol5_IterationIDEnd = "&amp;IF(BK158="","NULL",BL158)&amp;
", Protocol6_ID = "&amp;IF(BM158="","NULL",#REF!)&amp;", Protocol6_IterationIDStart = "&amp;IF(BM158="","NULL",BN158)&amp;", Protocol6_IterationIDEnd = "&amp;IF(BO158="","NULL",BP158)&amp;
", Protocol7_ID = "&amp;IF(BQ158="","NULL",#REF!)&amp;", Protocol7_IterationIDStart = "&amp;IF(BQ158="","NULL",BR158)&amp;", Protocol7_IterationIDEnd = "&amp;IF(BS158="","NULL",BT158)&amp;
", Protocol8_ID = "&amp;IF(BU158="","NULL",#REF!)&amp;", Protocol8_IterationIDStart = "&amp;IF(BU158="","NULL",BV158)&amp;", Protocol8_IterationIDEnd = "&amp;IF(BW158="","NULL",BX158)&amp;
", Protocol9_ID = "&amp;IF(BY158="","NULL",#REF!)&amp;", Protocol9_IterationIDStart = "&amp;IF(BY158="","NULL",BZ158)&amp;", Protocol9_IterationIDEnd = "&amp;IF(CA158="","NULL",CB158)&amp;
", Protocol10_ID = "&amp;IF(CC158="","NULL",#REF!)&amp;", Protocol10_IterationIDStart = "&amp;IF(CC158="","NULL",CD158)&amp;", Protocol10_IterationIDEnd = "&amp;IF(CE158="","NULL",CF158)&amp;
", Protocol11_ID = "&amp;IF(CG158="","NULL",#REF!)&amp;", Protocol11_IterationIDStart = "&amp;IF(CG158="","NULL",CH158)&amp;", Protocol11_IterationIDEnd = "&amp;IF(CI158="","NULL",CJ158)&amp;
", Protocol12_ID = "&amp;IF(CK158="","NULL",#REF!)&amp;", Protocol12_IterationIDStart = "&amp;IF(CK158="","NULL",CL158)&amp;", Protocol12_IterationIDEnd = "&amp;IF(CM158="","NULL",CN158)&amp;
", Protocol13_ID = "&amp;IF(CO158="","NULL",#REF!)&amp;", Protocol13_IterationIDStart = "&amp;IF(CO158="","NULL",CP158)&amp;", Protocol13_IterationIDEnd = "&amp;IF(CQ158="","NULL",CR158)&amp;
", Protocol14_ID = "&amp;IF(CS158="","NULL",#REF!)&amp;", Protocol14_IterationIDStart = "&amp;IF(CS158="","NULL",CT158)&amp;", Protocol14_IterationIDEnd = "&amp;IF(CU158="","NULL",CV158)&amp;
", Protocol15_ID = "&amp;IF(CW158="","NULL",#REF!)&amp;", Protocol15_IterationIDStart = "&amp;IF(CW158="","NULL",CX158)&amp;", Protocol15_IterationIDEnd = "&amp;IF(CY158="","NULL",CZ158)&amp;
", Protocol16_ID = "&amp;IF(DA158="","NULL",#REF!)&amp;", Protocol16_IterationIDStart = "&amp;IF(DA158="","NULL",DB158)&amp;", Protocol16_IterationIDEnd = "&amp;IF(DC158="","NULL",DD158))</f>
        <v>#REF!</v>
      </c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  <c r="DS158" s="49"/>
      <c r="DT158" s="49"/>
      <c r="DU158" s="49"/>
      <c r="DV158" s="49"/>
      <c r="DW158" s="49"/>
      <c r="DX158" s="49"/>
      <c r="DY158" s="49"/>
      <c r="DZ158" s="49"/>
      <c r="EA158" s="49"/>
      <c r="EB158" s="49"/>
      <c r="EC158" s="49"/>
      <c r="ED158" s="49"/>
      <c r="EE158" s="49"/>
      <c r="EF158" s="49"/>
      <c r="EG158" s="49"/>
      <c r="EH158" s="49"/>
      <c r="EI158" s="49"/>
      <c r="EJ158" s="49"/>
      <c r="EK158" s="49"/>
      <c r="EL158" s="49"/>
      <c r="EM158" s="49"/>
      <c r="EN158" s="49"/>
      <c r="EO158" s="49"/>
      <c r="EP158" s="49"/>
      <c r="EQ158" s="49"/>
      <c r="ER158" s="49"/>
      <c r="ES158" s="49"/>
      <c r="ET158" s="49"/>
      <c r="EU158" s="49"/>
      <c r="EV158" s="49"/>
      <c r="EW158" s="49"/>
      <c r="EX158" s="49"/>
      <c r="EY158" s="49"/>
      <c r="EZ158" s="49"/>
    </row>
    <row r="159" spans="1:156" hidden="1" x14ac:dyDescent="0.4">
      <c r="A159" s="53">
        <v>366</v>
      </c>
      <c r="B159" s="18">
        <v>1</v>
      </c>
      <c r="C159" s="34" t="s">
        <v>464</v>
      </c>
      <c r="D159" s="18">
        <v>1</v>
      </c>
      <c r="E159" s="40" t="s">
        <v>465</v>
      </c>
      <c r="F159" s="48" t="s">
        <v>1430</v>
      </c>
      <c r="G159" s="49" t="s">
        <v>466</v>
      </c>
      <c r="I159" s="44"/>
      <c r="J159" s="47" t="str">
        <f>IF(I159="","",VLOOKUP(I159,MetricCalcGroups!A:D,3, FALSE))</f>
        <v/>
      </c>
      <c r="L159" s="9" t="s">
        <v>78</v>
      </c>
      <c r="M159" s="18">
        <v>3</v>
      </c>
      <c r="N159" s="18">
        <v>12</v>
      </c>
      <c r="O159" s="18">
        <v>4</v>
      </c>
      <c r="P159" s="18" t="s">
        <v>78</v>
      </c>
      <c r="Q159" s="18">
        <v>19</v>
      </c>
      <c r="R159" s="75">
        <v>0</v>
      </c>
      <c r="S159" s="75">
        <v>1.5</v>
      </c>
      <c r="T159" s="75">
        <v>0</v>
      </c>
      <c r="U159" s="75">
        <v>4</v>
      </c>
      <c r="V159" s="78" t="s">
        <v>78</v>
      </c>
      <c r="W159" s="75">
        <v>880</v>
      </c>
      <c r="X159" s="15">
        <v>2011</v>
      </c>
      <c r="Y159" s="16">
        <f>IF(X159&lt;&gt;"",VLOOKUP(X159,ProgramIterations!D:E,2,FALSE),"NULL")</f>
        <v>1</v>
      </c>
      <c r="Z159" s="15"/>
      <c r="AA159" s="16" t="str">
        <f>IF(Z159&lt;&gt;"",VLOOKUP(Z159,ProgramIterations!D:E,2,FALSE),"NULL")</f>
        <v>NULL</v>
      </c>
      <c r="AB159" s="49" t="s">
        <v>78</v>
      </c>
      <c r="AC159" s="49">
        <v>75</v>
      </c>
      <c r="AD159" s="36">
        <v>0</v>
      </c>
      <c r="AE159" s="49">
        <v>1</v>
      </c>
      <c r="AF159" s="49">
        <v>1</v>
      </c>
      <c r="AG159" s="9">
        <v>0</v>
      </c>
      <c r="AH159" s="52">
        <v>0</v>
      </c>
      <c r="AI159" s="52">
        <f t="shared" si="13"/>
        <v>0</v>
      </c>
      <c r="AJ159" s="53">
        <v>0</v>
      </c>
      <c r="AK159" s="17">
        <f t="shared" si="11"/>
        <v>0</v>
      </c>
      <c r="AL159" s="17">
        <f t="shared" si="12"/>
        <v>0</v>
      </c>
      <c r="AM159" s="53">
        <v>0</v>
      </c>
      <c r="AN159" s="53">
        <v>0</v>
      </c>
      <c r="AO159" s="37">
        <v>0</v>
      </c>
      <c r="AP159" s="40"/>
      <c r="AQ159" s="37">
        <v>0</v>
      </c>
      <c r="AR159" s="49">
        <v>0</v>
      </c>
      <c r="AS159" s="23">
        <v>2011</v>
      </c>
      <c r="AT159" s="24">
        <f>IF(AS159="","",VLOOKUP(AS159,ProgramIterations!$D:$E,2,FALSE))</f>
        <v>1</v>
      </c>
      <c r="AU159" s="23"/>
      <c r="AV159" s="24" t="str">
        <f>IF(AU159="","",VLOOKUP(AU159,ProgramIterations!$D:$E,2,FALSE))</f>
        <v/>
      </c>
      <c r="AW159" s="23">
        <v>2012</v>
      </c>
      <c r="AX159" s="24">
        <f>IF(AW159="","",VLOOKUP(AW159,ProgramIterations!$D:$E,2,FALSE))</f>
        <v>2</v>
      </c>
      <c r="AY159" s="23"/>
      <c r="AZ159" s="24" t="str">
        <f>IF(AY159="","",VLOOKUP(AY159,ProgramIterations!$D:$E,2,FALSE))</f>
        <v/>
      </c>
      <c r="BA159" s="23">
        <v>2013</v>
      </c>
      <c r="BB159" s="24">
        <f>IF(BA159="","",VLOOKUP(BA159,ProgramIterations!$D:$E,2,FALSE))</f>
        <v>3</v>
      </c>
      <c r="BC159" s="23"/>
      <c r="BD159" s="24" t="str">
        <f>IF(BC159="","",VLOOKUP(BC159,ProgramIterations!$D:$E,2,FALSE))</f>
        <v/>
      </c>
      <c r="BE159" s="23">
        <v>2014</v>
      </c>
      <c r="BF159" s="24">
        <f>IF(BE159="","",VLOOKUP(BE159,ProgramIterations!$D:$E,2,FALSE))</f>
        <v>4</v>
      </c>
      <c r="BG159" s="23"/>
      <c r="BH159" s="24" t="str">
        <f>IF(BG159="","",VLOOKUP(BG159,ProgramIterations!$D:$E,2,FALSE))</f>
        <v/>
      </c>
      <c r="BI159" s="23">
        <v>2014</v>
      </c>
      <c r="BJ159" s="24">
        <f>IF(BI159="","",VLOOKUP(BI159,ProgramIterations!$D:$E,2,FALSE))</f>
        <v>4</v>
      </c>
      <c r="BK159" s="23"/>
      <c r="BL159" s="24" t="str">
        <f>IF(BK159="","",VLOOKUP(BK159,ProgramIterations!$D:$E,2,FALSE))</f>
        <v/>
      </c>
      <c r="BM159" s="23"/>
      <c r="BN159" s="24" t="str">
        <f>IF(BM159="","",VLOOKUP(BM159,ProgramIterations!$D:$E,2,FALSE))</f>
        <v/>
      </c>
      <c r="BO159" s="23"/>
      <c r="BP159" s="24" t="str">
        <f>IF(BO159="","",VLOOKUP(BO159,ProgramIterations!$D:$E,2,FALSE))</f>
        <v/>
      </c>
      <c r="BQ159" s="23"/>
      <c r="BR159" s="24" t="str">
        <f>IF(BQ159="","",VLOOKUP(BQ159,ProgramIterations!$D:$E,2,FALSE))</f>
        <v/>
      </c>
      <c r="BS159" s="23"/>
      <c r="BT159" s="24" t="str">
        <f>IF(BS159="","",VLOOKUP(BS159,ProgramIterations!$D:$E,2,FALSE))</f>
        <v/>
      </c>
      <c r="BU159" s="23"/>
      <c r="BV159" s="24" t="str">
        <f>IF(BU159="","",VLOOKUP(BU159,ProgramIterations!$D:$E,2,FALSE))</f>
        <v/>
      </c>
      <c r="BW159" s="23"/>
      <c r="BX159" s="24" t="str">
        <f>IF(BW159="","",VLOOKUP(BW159,ProgramIterations!$D:$E,2,FALSE))</f>
        <v/>
      </c>
      <c r="BY159" s="23">
        <v>2014</v>
      </c>
      <c r="BZ159" s="24">
        <f>IF(BY159="","",VLOOKUP(BY159,ProgramIterations!$D:$E,2,FALSE))</f>
        <v>4</v>
      </c>
      <c r="CA159" s="23"/>
      <c r="CB159" s="24" t="str">
        <f>IF(CA159="","",VLOOKUP(CA159,ProgramIterations!$D:$E,2,FALSE))</f>
        <v/>
      </c>
      <c r="CC159" s="23">
        <v>2014</v>
      </c>
      <c r="CD159" s="24">
        <f>IF(CC159="","",VLOOKUP(CC159,ProgramIterations!$D:$E,2,FALSE))</f>
        <v>4</v>
      </c>
      <c r="CE159" s="23"/>
      <c r="CF159" s="24" t="str">
        <f>IF(CE159="","",VLOOKUP(CE159,ProgramIterations!$D:$E,2,FALSE))</f>
        <v/>
      </c>
      <c r="CG159" s="23">
        <v>2014</v>
      </c>
      <c r="CH159" s="24">
        <f>IF(CG159="","",VLOOKUP(CG159,ProgramIterations!$D:$E,2,FALSE))</f>
        <v>4</v>
      </c>
      <c r="CI159" s="23"/>
      <c r="CJ159" s="24" t="str">
        <f>IF(CI159="","",VLOOKUP(CI159,ProgramIterations!$D:$E,2,FALSE))</f>
        <v/>
      </c>
      <c r="CK159" s="23"/>
      <c r="CL159" s="24" t="str">
        <f>IF(CK159="","",VLOOKUP(CK159,ProgramIterations!$D:$E,2,FALSE))</f>
        <v/>
      </c>
      <c r="CM159" s="23"/>
      <c r="CN159" s="24" t="str">
        <f>IF(CM159="","",VLOOKUP(CM159,ProgramIterations!$D:$E,2,FALSE))</f>
        <v/>
      </c>
      <c r="CO159" s="23"/>
      <c r="CP159" s="24" t="str">
        <f>IF(CO159="","",VLOOKUP(CO159,ProgramIterations!$D:$E,2,FALSE))</f>
        <v/>
      </c>
      <c r="CQ159" s="23"/>
      <c r="CR159" s="24" t="str">
        <f>IF(CQ159="","",VLOOKUP(CQ159,ProgramIterations!$D:$E,2,FALSE))</f>
        <v/>
      </c>
      <c r="CS159" s="23"/>
      <c r="CT159" s="24" t="str">
        <f>IF(CS159="","",VLOOKUP(CS159,ProgramIterations!$D:$E,2,FALSE))</f>
        <v/>
      </c>
      <c r="CU159" s="23"/>
      <c r="CV159" s="24" t="str">
        <f>IF(CU159="","",VLOOKUP(CU159,ProgramIterations!$D:$E,2,FALSE))</f>
        <v/>
      </c>
      <c r="CW159" s="23"/>
      <c r="CX159" s="24" t="str">
        <f>IF(CW159="","",VLOOKUP(CW159,ProgramIterations!$D:$E,2,FALSE))</f>
        <v/>
      </c>
      <c r="CY159" s="23"/>
      <c r="CZ159" s="24" t="str">
        <f>IF(CY159="","",VLOOKUP(CY159,ProgramIterations!$D:$E,2,FALSE))</f>
        <v/>
      </c>
      <c r="DA159" s="23"/>
      <c r="DB159" s="24" t="str">
        <f>IF(DA159="","",VLOOKUP(DA159,ProgramIterations!$D:$E,2,FALSE))</f>
        <v/>
      </c>
      <c r="DC159" s="23"/>
      <c r="DD159" s="25" t="str">
        <f>IF(DC159="","",VLOOKUP(DC159,ProgramIterations!$D:$E,2,FALSE))</f>
        <v/>
      </c>
      <c r="DE159" s="64" t="str">
        <f>CONCATENATE("ALTER TABLE dbo.",LEFT(C159,FIND(".",C159)-1)," ADD ",RIGHT(C159,LEN(C159)-FIND(".",C159))," ",VLOOKUP(M159,DataTypes!$A$2:$F$12,6),IF(VLOOKUP(M159,DataTypes!$A$2:$F$12,3)=1,CONCATENATE("(",N159,",",O159,")"),"")," NULL")</f>
        <v>ALTER TABLE dbo.ChampMetricVisitInformation ADD WettedWidthConstrictionFilteredCoefficientOfVariation decimal(12,4) NULL</v>
      </c>
      <c r="DF159" s="56" t="e">
        <f>IF(A159 = "","",#REF! &amp; " SELECT MetricCalcTypeID = "&amp;A159&amp;", EngineID = "&amp;B159&amp;", Name='"&amp;C159&amp;"', DisplayGroupID = "&amp;D159&amp;", DisplayName='"&amp;E159&amp;"', DisplayNameShort = '"&amp;F159&amp;"', PropertyName = '"&amp;G159&amp;"', MethodID = "&amp;IF(H159="","NULL",H159)&amp; ", CalcGroupId = "&amp;IF(I159="","NULL",I159)&amp;", CalcGroupListItemID = " &amp;IF(K159="","NULL",K159)&amp;", Description = "&amp;IF(L159&lt;&gt;"NULL","'"&amp;SUBSTITUTE(L159,"'","''")&amp;"'","NULL")&amp;", DataTypeID = "&amp;M159&amp;",Precision = "&amp;N159&amp;", Scale = "&amp;O159&amp;", Length="&amp;P159&amp;", UOMID = "&amp;Q159&amp;", GlossaryTermID = "&amp;V159&amp;", DisplayOrderID = "&amp;W159&amp;", DomainValueListID = "&amp;AB159&amp;", WidthPixels = "&amp;AC159&amp;", IsDisplayable = "&amp;AD159&amp;", ShowGraphForWatershed= "&amp;AE159&amp;",ShowGraphForProgram="&amp;AF159&amp;",ShowGraphForVisit="&amp;AG159&amp;",IsPrivateInformation="&amp;AM159&amp;", IsCalculated="&amp;AN159&amp;",IsInternal="&amp;AO159&amp;", ExpectedValueMin = "&amp;IF(R159&lt;&gt;"",R159,"NULL")&amp;",  ExpectedValueMax = "&amp;IF(S159&lt;&gt;"",S159,"NULL")&amp;",  AcceptedValueMin = "&amp;IF(T159&lt;&gt;"",T159,"NULL")&amp;",   AcceptedValueMax  = "&amp;IF(U159&lt;&gt;"",U159,"NULL")&amp;", GraphAllowX="&amp;AH159&amp;", GraphAllowY="&amp;AI159&amp;", GraphAllowZ="&amp;AJ159&amp;", MapAllowSize="&amp;AK159&amp;", MapAllowColor = "&amp;AL159&amp;", RbtXpath = "&amp;IF(AP159&lt;&gt;"", "'"&amp;AP159&amp;"'", "NULL")&amp;", RbtIsRequired = "&amp;IF(AP159&lt;&gt;"", AQ159, "NULL")&amp;", MRMetric = "&amp;AR159&amp;
", Protocol1_ID = "&amp;IF(AS159="","NULL",#REF!)&amp;", Protocol1_IterationIDStart = "&amp;IF(AS159="","NULL",AT159)&amp;", Protocol1_IterationIDEnd = "&amp;IF(AU159="","NULL",AV159)&amp;
", Protocol2_ID = "&amp;IF(AW159="","NULL",#REF!)&amp;", Protocol2_IterationIDStart = "&amp;IF(AW159="","NULL",AX159)&amp;", Protocol2_IterationIDEnd = "&amp;IF(AY159="","NULL",AZ159)&amp;
", Protocol3_ID = "&amp;IF(BA159="","NULL",#REF!)&amp;", Protocol3_IterationIDStart = "&amp;IF(BA159="","NULL",BB159)&amp;", Protocol3_IterationIDEnd = "&amp;IF(BC159="","NULL",BD159)&amp;
", Protocol4_ID = "&amp;IF(BE159="","NULL",#REF!)&amp;", Protocol4_IterationIDStart = "&amp;IF(BE159="","NULL",BF159)&amp;", Protocol4_IterationIDEnd = "&amp;IF(BG159="","NULL",BH159)&amp;
", Protocol5_ID = "&amp;IF(BI159="","NULL",#REF!)&amp;", Protocol5_IterationIDStart = "&amp;IF(BI159="","NULL",BJ159)&amp;", Protocol5_IterationIDEnd = "&amp;IF(BK159="","NULL",BL159)&amp;
", Protocol6_ID = "&amp;IF(BM159="","NULL",#REF!)&amp;", Protocol6_IterationIDStart = "&amp;IF(BM159="","NULL",BN159)&amp;", Protocol6_IterationIDEnd = "&amp;IF(BO159="","NULL",BP159)&amp;
", Protocol7_ID = "&amp;IF(BQ159="","NULL",#REF!)&amp;", Protocol7_IterationIDStart = "&amp;IF(BQ159="","NULL",BR159)&amp;", Protocol7_IterationIDEnd = "&amp;IF(BS159="","NULL",BT159)&amp;
", Protocol8_ID = "&amp;IF(BU159="","NULL",#REF!)&amp;", Protocol8_IterationIDStart = "&amp;IF(BU159="","NULL",BV159)&amp;", Protocol8_IterationIDEnd = "&amp;IF(BW159="","NULL",BX159)&amp;
", Protocol9_ID = "&amp;IF(BY159="","NULL",#REF!)&amp;", Protocol9_IterationIDStart = "&amp;IF(BY159="","NULL",BZ159)&amp;", Protocol9_IterationIDEnd = "&amp;IF(CA159="","NULL",CB159)&amp;
", Protocol10_ID = "&amp;IF(CC159="","NULL",#REF!)&amp;", Protocol10_IterationIDStart = "&amp;IF(CC159="","NULL",CD159)&amp;", Protocol10_IterationIDEnd = "&amp;IF(CE159="","NULL",CF159)&amp;
", Protocol11_ID = "&amp;IF(CG159="","NULL",#REF!)&amp;", Protocol11_IterationIDStart = "&amp;IF(CG159="","NULL",CH159)&amp;", Protocol11_IterationIDEnd = "&amp;IF(CI159="","NULL",CJ159)&amp;
", Protocol12_ID = "&amp;IF(CK159="","NULL",#REF!)&amp;", Protocol12_IterationIDStart = "&amp;IF(CK159="","NULL",CL159)&amp;", Protocol12_IterationIDEnd = "&amp;IF(CM159="","NULL",CN159)&amp;
", Protocol13_ID = "&amp;IF(CO159="","NULL",#REF!)&amp;", Protocol13_IterationIDStart = "&amp;IF(CO159="","NULL",CP159)&amp;", Protocol13_IterationIDEnd = "&amp;IF(CQ159="","NULL",CR159)&amp;
", Protocol14_ID = "&amp;IF(CS159="","NULL",#REF!)&amp;", Protocol14_IterationIDStart = "&amp;IF(CS159="","NULL",CT159)&amp;", Protocol14_IterationIDEnd = "&amp;IF(CU159="","NULL",CV159)&amp;
", Protocol15_ID = "&amp;IF(CW159="","NULL",#REF!)&amp;", Protocol15_IterationIDStart = "&amp;IF(CW159="","NULL",CX159)&amp;", Protocol15_IterationIDEnd = "&amp;IF(CY159="","NULL",CZ159)&amp;
", Protocol16_ID = "&amp;IF(DA159="","NULL",#REF!)&amp;", Protocol16_IterationIDStart = "&amp;IF(DA159="","NULL",DB159)&amp;", Protocol16_IterationIDEnd = "&amp;IF(DC159="","NULL",DD159))</f>
        <v>#REF!</v>
      </c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  <c r="DS159" s="49"/>
      <c r="DT159" s="49"/>
      <c r="DU159" s="49"/>
      <c r="DV159" s="49"/>
      <c r="DW159" s="49"/>
      <c r="DX159" s="49"/>
      <c r="DY159" s="49"/>
      <c r="DZ159" s="49"/>
      <c r="EA159" s="49"/>
      <c r="EB159" s="49"/>
      <c r="EC159" s="49"/>
      <c r="ED159" s="49"/>
      <c r="EE159" s="49"/>
      <c r="EF159" s="49"/>
      <c r="EG159" s="49"/>
      <c r="EH159" s="49"/>
      <c r="EI159" s="49"/>
      <c r="EJ159" s="49"/>
      <c r="EK159" s="49"/>
      <c r="EL159" s="49"/>
      <c r="EM159" s="49"/>
      <c r="EN159" s="49"/>
      <c r="EO159" s="49"/>
      <c r="EP159" s="49"/>
      <c r="EQ159" s="49"/>
      <c r="ER159" s="49"/>
      <c r="ES159" s="49"/>
      <c r="ET159" s="49"/>
      <c r="EU159" s="49"/>
      <c r="EV159" s="49"/>
      <c r="EW159" s="49"/>
      <c r="EX159" s="49"/>
      <c r="EY159" s="49"/>
      <c r="EZ159" s="49"/>
    </row>
    <row r="160" spans="1:156" x14ac:dyDescent="0.4">
      <c r="A160" s="53">
        <v>574</v>
      </c>
      <c r="B160" s="18">
        <v>3</v>
      </c>
      <c r="C160" s="57" t="str">
        <f>"ChampMetricChannelUnitTier1Summary." &amp; G160</f>
        <v>ChampMetricChannelUnitTier1Summary.DensityOfOtherSpecies</v>
      </c>
      <c r="D160" s="18">
        <v>3</v>
      </c>
      <c r="E160" s="74" t="s">
        <v>1326</v>
      </c>
      <c r="F160" s="74" t="s">
        <v>1315</v>
      </c>
      <c r="G160" s="49" t="s">
        <v>1315</v>
      </c>
      <c r="I160" s="44">
        <v>2</v>
      </c>
      <c r="J160" s="47" t="str">
        <f>IF(I160="","",VLOOKUP(I160,MetricCalcGroups!A:D,3, FALSE))</f>
        <v>Fish Density</v>
      </c>
      <c r="L160" s="9" t="s">
        <v>78</v>
      </c>
      <c r="M160" s="18">
        <v>1</v>
      </c>
      <c r="N160" s="18">
        <v>15</v>
      </c>
      <c r="O160" s="18">
        <v>5</v>
      </c>
      <c r="P160" s="18" t="s">
        <v>78</v>
      </c>
      <c r="Q160" s="18">
        <v>37</v>
      </c>
      <c r="R160" s="75">
        <v>0</v>
      </c>
      <c r="S160" s="75" t="s">
        <v>78</v>
      </c>
      <c r="T160" s="75">
        <v>0</v>
      </c>
      <c r="U160" s="75" t="s">
        <v>78</v>
      </c>
      <c r="V160" s="78" t="s">
        <v>78</v>
      </c>
      <c r="W160" s="75">
        <v>3030</v>
      </c>
      <c r="X160" s="15">
        <v>2014</v>
      </c>
      <c r="Y160" s="16">
        <f>IF(X160&lt;&gt;"",VLOOKUP(X160,ProgramIterations!D:E,2,FALSE),"NULL")</f>
        <v>4</v>
      </c>
      <c r="Z160" s="15"/>
      <c r="AA160" s="16" t="str">
        <f>IF(Z160&lt;&gt;"",VLOOKUP(Z160,ProgramIterations!D:E,2,FALSE),"NULL")</f>
        <v>NULL</v>
      </c>
      <c r="AB160" s="49" t="s">
        <v>78</v>
      </c>
      <c r="AC160" s="49">
        <v>50</v>
      </c>
      <c r="AD160" s="36">
        <v>1</v>
      </c>
      <c r="AE160" s="49">
        <v>1</v>
      </c>
      <c r="AF160" s="49">
        <v>1</v>
      </c>
      <c r="AG160" s="9">
        <v>1</v>
      </c>
      <c r="AH160" s="52">
        <v>0</v>
      </c>
      <c r="AI160" s="52">
        <f t="shared" si="13"/>
        <v>1</v>
      </c>
      <c r="AJ160" s="53">
        <v>0</v>
      </c>
      <c r="AK160" s="17">
        <f t="shared" si="11"/>
        <v>1</v>
      </c>
      <c r="AL160" s="17">
        <f t="shared" si="12"/>
        <v>1</v>
      </c>
      <c r="AM160" s="53">
        <v>0</v>
      </c>
      <c r="AN160" s="53">
        <v>0</v>
      </c>
      <c r="AO160" s="37">
        <v>1</v>
      </c>
      <c r="AP160" s="40"/>
      <c r="AQ160" s="37">
        <v>0</v>
      </c>
      <c r="AR160" s="49">
        <v>0</v>
      </c>
      <c r="AS160" s="23"/>
      <c r="AT160" s="24" t="str">
        <f>IF(AS160="","",VLOOKUP(AS160,ProgramIterations!$D:$E,2,FALSE))</f>
        <v/>
      </c>
      <c r="AU160" s="23"/>
      <c r="AV160" s="24" t="str">
        <f>IF(AU160="","",VLOOKUP(AU160,ProgramIterations!$D:$E,2,FALSE))</f>
        <v/>
      </c>
      <c r="AW160" s="23"/>
      <c r="AX160" s="24" t="str">
        <f>IF(AW160="","",VLOOKUP(AW160,ProgramIterations!$D:$E,2,FALSE))</f>
        <v/>
      </c>
      <c r="AY160" s="23"/>
      <c r="AZ160" s="24" t="str">
        <f>IF(AY160="","",VLOOKUP(AY160,ProgramIterations!$D:$E,2,FALSE))</f>
        <v/>
      </c>
      <c r="BA160" s="23"/>
      <c r="BB160" s="24" t="str">
        <f>IF(BA160="","",VLOOKUP(BA160,ProgramIterations!$D:$E,2,FALSE))</f>
        <v/>
      </c>
      <c r="BC160" s="23"/>
      <c r="BD160" s="24" t="str">
        <f>IF(BC160="","",VLOOKUP(BC160,ProgramIterations!$D:$E,2,FALSE))</f>
        <v/>
      </c>
      <c r="BE160" s="23"/>
      <c r="BF160" s="24" t="str">
        <f>IF(BE160="","",VLOOKUP(BE160,ProgramIterations!$D:$E,2,FALSE))</f>
        <v/>
      </c>
      <c r="BG160" s="23"/>
      <c r="BH160" s="24" t="str">
        <f>IF(BG160="","",VLOOKUP(BG160,ProgramIterations!$D:$E,2,FALSE))</f>
        <v/>
      </c>
      <c r="BI160" s="23"/>
      <c r="BJ160" s="24" t="str">
        <f>IF(BI160="","",VLOOKUP(BI160,ProgramIterations!$D:$E,2,FALSE))</f>
        <v/>
      </c>
      <c r="BK160" s="23"/>
      <c r="BL160" s="24" t="str">
        <f>IF(BK160="","",VLOOKUP(BK160,ProgramIterations!$D:$E,2,FALSE))</f>
        <v/>
      </c>
      <c r="BM160" s="23">
        <v>2014</v>
      </c>
      <c r="BN160" s="24">
        <f>IF(BM160="","",VLOOKUP(BM160,ProgramIterations!$D:$E,2,FALSE))</f>
        <v>4</v>
      </c>
      <c r="BO160" s="23"/>
      <c r="BP160" s="24" t="str">
        <f>IF(BO160="","",VLOOKUP(BO160,ProgramIterations!$D:$E,2,FALSE))</f>
        <v/>
      </c>
      <c r="BQ160" s="23"/>
      <c r="BR160" s="24" t="str">
        <f>IF(BQ160="","",VLOOKUP(BQ160,ProgramIterations!$D:$E,2,FALSE))</f>
        <v/>
      </c>
      <c r="BS160" s="23"/>
      <c r="BT160" s="24" t="str">
        <f>IF(BS160="","",VLOOKUP(BS160,ProgramIterations!$D:$E,2,FALSE))</f>
        <v/>
      </c>
      <c r="BU160" s="23">
        <v>2014</v>
      </c>
      <c r="BV160" s="24">
        <f>IF(BU160="","",VLOOKUP(BU160,ProgramIterations!$D:$E,2,FALSE))</f>
        <v>4</v>
      </c>
      <c r="BW160" s="23"/>
      <c r="BX160" s="24" t="str">
        <f>IF(BW160="","",VLOOKUP(BW160,ProgramIterations!$D:$E,2,FALSE))</f>
        <v/>
      </c>
      <c r="BY160" s="23"/>
      <c r="BZ160" s="24" t="str">
        <f>IF(BY160="","",VLOOKUP(BY160,ProgramIterations!$D:$E,2,FALSE))</f>
        <v/>
      </c>
      <c r="CA160" s="23"/>
      <c r="CB160" s="24" t="str">
        <f>IF(CA160="","",VLOOKUP(CA160,ProgramIterations!$D:$E,2,FALSE))</f>
        <v/>
      </c>
      <c r="CC160" s="23"/>
      <c r="CD160" s="24" t="str">
        <f>IF(CC160="","",VLOOKUP(CC160,ProgramIterations!$D:$E,2,FALSE))</f>
        <v/>
      </c>
      <c r="CE160" s="23"/>
      <c r="CF160" s="24" t="str">
        <f>IF(CE160="","",VLOOKUP(CE160,ProgramIterations!$D:$E,2,FALSE))</f>
        <v/>
      </c>
      <c r="CG160" s="23"/>
      <c r="CH160" s="24" t="str">
        <f>IF(CG160="","",VLOOKUP(CG160,ProgramIterations!$D:$E,2,FALSE))</f>
        <v/>
      </c>
      <c r="CI160" s="23"/>
      <c r="CJ160" s="24" t="str">
        <f>IF(CI160="","",VLOOKUP(CI160,ProgramIterations!$D:$E,2,FALSE))</f>
        <v/>
      </c>
      <c r="CK160" s="23"/>
      <c r="CL160" s="24" t="str">
        <f>IF(CK160="","",VLOOKUP(CK160,ProgramIterations!$D:$E,2,FALSE))</f>
        <v/>
      </c>
      <c r="CM160" s="23"/>
      <c r="CN160" s="24" t="str">
        <f>IF(CM160="","",VLOOKUP(CM160,ProgramIterations!$D:$E,2,FALSE))</f>
        <v/>
      </c>
      <c r="CO160" s="23">
        <v>2014</v>
      </c>
      <c r="CP160" s="24">
        <f>IF(CO160="","",VLOOKUP(CO160,ProgramIterations!$D:$E,2,FALSE))</f>
        <v>4</v>
      </c>
      <c r="CQ160" s="23"/>
      <c r="CR160" s="24" t="str">
        <f>IF(CQ160="","",VLOOKUP(CQ160,ProgramIterations!$D:$E,2,FALSE))</f>
        <v/>
      </c>
      <c r="CS160" s="23">
        <v>2014</v>
      </c>
      <c r="CT160" s="24">
        <f>IF(CS160="","",VLOOKUP(CS160,ProgramIterations!$D:$E,2,FALSE))</f>
        <v>4</v>
      </c>
      <c r="CU160" s="23"/>
      <c r="CV160" s="24" t="str">
        <f>IF(CU160="","",VLOOKUP(CU160,ProgramIterations!$D:$E,2,FALSE))</f>
        <v/>
      </c>
      <c r="CW160" s="23"/>
      <c r="CX160" s="24" t="str">
        <f>IF(CW160="","",VLOOKUP(CW160,ProgramIterations!$D:$E,2,FALSE))</f>
        <v/>
      </c>
      <c r="CY160" s="23"/>
      <c r="CZ160" s="24" t="str">
        <f>IF(CY160="","",VLOOKUP(CY160,ProgramIterations!$D:$E,2,FALSE))</f>
        <v/>
      </c>
      <c r="DA160" s="23"/>
      <c r="DB160" s="24" t="str">
        <f>IF(DA160="","",VLOOKUP(DA160,ProgramIterations!$D:$E,2,FALSE))</f>
        <v/>
      </c>
      <c r="DC160" s="23"/>
      <c r="DD160" s="25" t="str">
        <f>IF(DC160="","",VLOOKUP(DC160,ProgramIterations!$D:$E,2,FALSE))</f>
        <v/>
      </c>
      <c r="DE160" s="64" t="str">
        <f>CONCATENATE("ALTER TABLE dbo.",LEFT(C160,FIND(".",C160)-1)," ADD ",RIGHT(C160,LEN(C160)-FIND(".",C160))," ",VLOOKUP(M160,DataTypes!$A$2:$F$12,6),IF(VLOOKUP(M160,DataTypes!$A$2:$F$12,3)=1,CONCATENATE("(",N160,",",O160,")"),"")," NULL")</f>
        <v>ALTER TABLE dbo.ChampMetricChannelUnitTier1Summary ADD DensityOfOtherSpecies decimal(15,5) NULL</v>
      </c>
      <c r="DF160" s="56" t="e">
        <f>IF(A160 = "","",#REF! &amp; " SELECT MetricCalcTypeID = "&amp;A160&amp;", EngineID = "&amp;B160&amp;", Name='"&amp;C160&amp;"', DisplayGroupID = "&amp;D160&amp;", DisplayName='"&amp;E160&amp;"', DisplayNameShort = '"&amp;F160&amp;"', PropertyName = '"&amp;G160&amp;"', MethodID = "&amp;IF(H160="","NULL",H160)&amp; ", CalcGroupId = "&amp;IF(I160="","NULL",I160)&amp;", CalcGroupListItemID = " &amp;IF(K160="","NULL",K160)&amp;", Description = "&amp;IF(L160&lt;&gt;"NULL","'"&amp;SUBSTITUTE(L160,"'","''")&amp;"'","NULL")&amp;", DataTypeID = "&amp;M160&amp;",Precision = "&amp;N160&amp;", Scale = "&amp;O160&amp;", Length="&amp;P160&amp;", UOMID = "&amp;Q160&amp;", GlossaryTermID = "&amp;V160&amp;", DisplayOrderID = "&amp;W160&amp;", DomainValueListID = "&amp;AB160&amp;", WidthPixels = "&amp;AC160&amp;", IsDisplayable = "&amp;AD160&amp;", ShowGraphForWatershed= "&amp;AE160&amp;",ShowGraphForProgram="&amp;AF160&amp;",ShowGraphForVisit="&amp;AG160&amp;",IsPrivateInformation="&amp;AM160&amp;", IsCalculated="&amp;AN160&amp;",IsInternal="&amp;AO160&amp;", ExpectedValueMin = "&amp;IF(R160&lt;&gt;"",R160,"NULL")&amp;",  ExpectedValueMax = "&amp;IF(S160&lt;&gt;"",S160,"NULL")&amp;",  AcceptedValueMin = "&amp;IF(T160&lt;&gt;"",T160,"NULL")&amp;",   AcceptedValueMax  = "&amp;IF(U160&lt;&gt;"",U160,"NULL")&amp;", GraphAllowX="&amp;AH160&amp;", GraphAllowY="&amp;AI160&amp;", GraphAllowZ="&amp;AJ160&amp;", MapAllowSize="&amp;AK160&amp;", MapAllowColor = "&amp;AL160&amp;", RbtXpath = "&amp;IF(AP160&lt;&gt;"", "'"&amp;AP160&amp;"'", "NULL")&amp;", RbtIsRequired = "&amp;IF(AP160&lt;&gt;"", AQ160, "NULL")&amp;", MRMetric = "&amp;AR160&amp;
", Protocol1_ID = "&amp;IF(AS160="","NULL",#REF!)&amp;", Protocol1_IterationIDStart = "&amp;IF(AS160="","NULL",AT160)&amp;", Protocol1_IterationIDEnd = "&amp;IF(AU160="","NULL",AV160)&amp;
", Protocol2_ID = "&amp;IF(AW160="","NULL",#REF!)&amp;", Protocol2_IterationIDStart = "&amp;IF(AW160="","NULL",AX160)&amp;", Protocol2_IterationIDEnd = "&amp;IF(AY160="","NULL",AZ160)&amp;
", Protocol3_ID = "&amp;IF(BA160="","NULL",#REF!)&amp;", Protocol3_IterationIDStart = "&amp;IF(BA160="","NULL",BB160)&amp;", Protocol3_IterationIDEnd = "&amp;IF(BC160="","NULL",BD160)&amp;
", Protocol4_ID = "&amp;IF(BE160="","NULL",#REF!)&amp;", Protocol4_IterationIDStart = "&amp;IF(BE160="","NULL",BF160)&amp;", Protocol4_IterationIDEnd = "&amp;IF(BG160="","NULL",BH160)&amp;
", Protocol5_ID = "&amp;IF(BI160="","NULL",#REF!)&amp;", Protocol5_IterationIDStart = "&amp;IF(BI160="","NULL",BJ160)&amp;", Protocol5_IterationIDEnd = "&amp;IF(BK160="","NULL",BL160)&amp;
", Protocol6_ID = "&amp;IF(BM160="","NULL",#REF!)&amp;", Protocol6_IterationIDStart = "&amp;IF(BM160="","NULL",BN160)&amp;", Protocol6_IterationIDEnd = "&amp;IF(BO160="","NULL",BP160)&amp;
", Protocol7_ID = "&amp;IF(BQ160="","NULL",#REF!)&amp;", Protocol7_IterationIDStart = "&amp;IF(BQ160="","NULL",BR160)&amp;", Protocol7_IterationIDEnd = "&amp;IF(BS160="","NULL",BT160)&amp;
", Protocol8_ID = "&amp;IF(BU160="","NULL",#REF!)&amp;", Protocol8_IterationIDStart = "&amp;IF(BU160="","NULL",BV160)&amp;", Protocol8_IterationIDEnd = "&amp;IF(BW160="","NULL",BX160)&amp;
", Protocol9_ID = "&amp;IF(BY160="","NULL",#REF!)&amp;", Protocol9_IterationIDStart = "&amp;IF(BY160="","NULL",BZ160)&amp;", Protocol9_IterationIDEnd = "&amp;IF(CA160="","NULL",CB160)&amp;
", Protocol10_ID = "&amp;IF(CC160="","NULL",#REF!)&amp;", Protocol10_IterationIDStart = "&amp;IF(CC160="","NULL",CD160)&amp;", Protocol10_IterationIDEnd = "&amp;IF(CE160="","NULL",CF160)&amp;
", Protocol11_ID = "&amp;IF(CG160="","NULL",#REF!)&amp;", Protocol11_IterationIDStart = "&amp;IF(CG160="","NULL",CH160)&amp;", Protocol11_IterationIDEnd = "&amp;IF(CI160="","NULL",CJ160)&amp;
", Protocol12_ID = "&amp;IF(CK160="","NULL",#REF!)&amp;", Protocol12_IterationIDStart = "&amp;IF(CK160="","NULL",CL160)&amp;", Protocol12_IterationIDEnd = "&amp;IF(CM160="","NULL",CN160)&amp;
", Protocol13_ID = "&amp;IF(CO160="","NULL",#REF!)&amp;", Protocol13_IterationIDStart = "&amp;IF(CO160="","NULL",CP160)&amp;", Protocol13_IterationIDEnd = "&amp;IF(CQ160="","NULL",CR160)&amp;
", Protocol14_ID = "&amp;IF(CS160="","NULL",#REF!)&amp;", Protocol14_IterationIDStart = "&amp;IF(CS160="","NULL",CT160)&amp;", Protocol14_IterationIDEnd = "&amp;IF(CU160="","NULL",CV160)&amp;
", Protocol15_ID = "&amp;IF(CW160="","NULL",#REF!)&amp;", Protocol15_IterationIDStart = "&amp;IF(CW160="","NULL",CX160)&amp;", Protocol15_IterationIDEnd = "&amp;IF(CY160="","NULL",CZ160)&amp;
", Protocol16_ID = "&amp;IF(DA160="","NULL",#REF!)&amp;", Protocol16_IterationIDStart = "&amp;IF(DA160="","NULL",DB160)&amp;", Protocol16_IterationIDEnd = "&amp;IF(DC160="","NULL",DD160))</f>
        <v>#REF!</v>
      </c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  <c r="DS160" s="49"/>
      <c r="DT160" s="49"/>
      <c r="DU160" s="49"/>
      <c r="DV160" s="49"/>
      <c r="DW160" s="49"/>
      <c r="DX160" s="49"/>
      <c r="DY160" s="49"/>
      <c r="DZ160" s="49"/>
      <c r="EA160" s="49"/>
      <c r="EB160" s="49"/>
      <c r="EC160" s="49"/>
      <c r="ED160" s="49"/>
      <c r="EE160" s="49"/>
      <c r="EF160" s="49"/>
      <c r="EG160" s="49"/>
      <c r="EH160" s="49"/>
      <c r="EI160" s="49"/>
      <c r="EJ160" s="49"/>
      <c r="EK160" s="49"/>
      <c r="EL160" s="49"/>
      <c r="EM160" s="49"/>
      <c r="EN160" s="49"/>
      <c r="EO160" s="49"/>
      <c r="EP160" s="49"/>
      <c r="EQ160" s="49"/>
      <c r="ER160" s="49"/>
      <c r="ES160" s="49"/>
      <c r="ET160" s="49"/>
      <c r="EU160" s="49"/>
      <c r="EV160" s="49"/>
      <c r="EW160" s="49"/>
      <c r="EX160" s="49"/>
      <c r="EY160" s="49"/>
      <c r="EZ160" s="49"/>
    </row>
    <row r="161" spans="1:156" x14ac:dyDescent="0.4">
      <c r="A161" s="53">
        <v>596</v>
      </c>
      <c r="B161" s="18">
        <v>3</v>
      </c>
      <c r="C161" s="57" t="str">
        <f>"ChampMetricChannelUnitSummary." &amp; G161</f>
        <v>ChampMetricChannelUnitSummary.DensityOfOtherSpecies</v>
      </c>
      <c r="D161" s="18">
        <v>2</v>
      </c>
      <c r="E161" s="40" t="s">
        <v>1326</v>
      </c>
      <c r="F161" s="74" t="s">
        <v>1315</v>
      </c>
      <c r="G161" s="49" t="s">
        <v>1315</v>
      </c>
      <c r="I161" s="44">
        <v>2</v>
      </c>
      <c r="J161" s="47" t="str">
        <f>IF(I161="","",VLOOKUP(I161,MetricCalcGroups!A:D,3, FALSE))</f>
        <v>Fish Density</v>
      </c>
      <c r="L161" s="9" t="s">
        <v>78</v>
      </c>
      <c r="M161" s="18">
        <v>1</v>
      </c>
      <c r="N161" s="18">
        <v>15</v>
      </c>
      <c r="O161" s="18">
        <v>5</v>
      </c>
      <c r="P161" s="18" t="s">
        <v>78</v>
      </c>
      <c r="Q161" s="18">
        <v>37</v>
      </c>
      <c r="R161" s="75">
        <v>0</v>
      </c>
      <c r="S161" s="75" t="s">
        <v>78</v>
      </c>
      <c r="T161" s="75">
        <v>0</v>
      </c>
      <c r="U161" s="75" t="s">
        <v>78</v>
      </c>
      <c r="V161" s="78" t="s">
        <v>78</v>
      </c>
      <c r="W161" s="75">
        <v>3250</v>
      </c>
      <c r="X161" s="15">
        <v>2014</v>
      </c>
      <c r="Y161" s="16">
        <f>IF(X161&lt;&gt;"",VLOOKUP(X161,ProgramIterations!D:E,2,FALSE),"NULL")</f>
        <v>4</v>
      </c>
      <c r="Z161" s="15"/>
      <c r="AA161" s="16" t="str">
        <f>IF(Z161&lt;&gt;"",VLOOKUP(Z161,ProgramIterations!D:E,2,FALSE),"NULL")</f>
        <v>NULL</v>
      </c>
      <c r="AB161" s="49" t="s">
        <v>78</v>
      </c>
      <c r="AC161" s="49">
        <v>50</v>
      </c>
      <c r="AD161" s="36">
        <v>1</v>
      </c>
      <c r="AE161" s="49">
        <v>1</v>
      </c>
      <c r="AF161" s="49">
        <v>1</v>
      </c>
      <c r="AG161" s="9">
        <v>1</v>
      </c>
      <c r="AH161" s="52">
        <v>0</v>
      </c>
      <c r="AI161" s="52">
        <f t="shared" si="13"/>
        <v>1</v>
      </c>
      <c r="AJ161" s="53">
        <v>0</v>
      </c>
      <c r="AK161" s="17">
        <f t="shared" si="11"/>
        <v>1</v>
      </c>
      <c r="AL161" s="17">
        <f t="shared" si="12"/>
        <v>1</v>
      </c>
      <c r="AM161" s="53">
        <v>0</v>
      </c>
      <c r="AN161" s="53">
        <v>0</v>
      </c>
      <c r="AO161" s="37">
        <v>1</v>
      </c>
      <c r="AP161" s="74"/>
      <c r="AQ161" s="37">
        <v>0</v>
      </c>
      <c r="AR161" s="49">
        <v>0</v>
      </c>
      <c r="AS161" s="23"/>
      <c r="AT161" s="24" t="str">
        <f>IF(AS161="","",VLOOKUP(AS161,ProgramIterations!$D:$E,2,FALSE))</f>
        <v/>
      </c>
      <c r="AU161" s="23"/>
      <c r="AV161" s="24" t="str">
        <f>IF(AU161="","",VLOOKUP(AU161,ProgramIterations!$D:$E,2,FALSE))</f>
        <v/>
      </c>
      <c r="AW161" s="23"/>
      <c r="AX161" s="24" t="str">
        <f>IF(AW161="","",VLOOKUP(AW161,ProgramIterations!$D:$E,2,FALSE))</f>
        <v/>
      </c>
      <c r="AY161" s="23"/>
      <c r="AZ161" s="24" t="str">
        <f>IF(AY161="","",VLOOKUP(AY161,ProgramIterations!$D:$E,2,FALSE))</f>
        <v/>
      </c>
      <c r="BA161" s="23"/>
      <c r="BB161" s="24" t="str">
        <f>IF(BA161="","",VLOOKUP(BA161,ProgramIterations!$D:$E,2,FALSE))</f>
        <v/>
      </c>
      <c r="BC161" s="23"/>
      <c r="BD161" s="24" t="str">
        <f>IF(BC161="","",VLOOKUP(BC161,ProgramIterations!$D:$E,2,FALSE))</f>
        <v/>
      </c>
      <c r="BE161" s="23"/>
      <c r="BF161" s="24" t="str">
        <f>IF(BE161="","",VLOOKUP(BE161,ProgramIterations!$D:$E,2,FALSE))</f>
        <v/>
      </c>
      <c r="BG161" s="23"/>
      <c r="BH161" s="24" t="str">
        <f>IF(BG161="","",VLOOKUP(BG161,ProgramIterations!$D:$E,2,FALSE))</f>
        <v/>
      </c>
      <c r="BI161" s="23"/>
      <c r="BJ161" s="24" t="str">
        <f>IF(BI161="","",VLOOKUP(BI161,ProgramIterations!$D:$E,2,FALSE))</f>
        <v/>
      </c>
      <c r="BK161" s="23"/>
      <c r="BL161" s="24" t="str">
        <f>IF(BK161="","",VLOOKUP(BK161,ProgramIterations!$D:$E,2,FALSE))</f>
        <v/>
      </c>
      <c r="BM161" s="23">
        <v>2014</v>
      </c>
      <c r="BN161" s="24">
        <f>IF(BM161="","",VLOOKUP(BM161,ProgramIterations!$D:$E,2,FALSE))</f>
        <v>4</v>
      </c>
      <c r="BO161" s="23"/>
      <c r="BP161" s="24" t="str">
        <f>IF(BO161="","",VLOOKUP(BO161,ProgramIterations!$D:$E,2,FALSE))</f>
        <v/>
      </c>
      <c r="BQ161" s="23"/>
      <c r="BR161" s="24" t="str">
        <f>IF(BQ161="","",VLOOKUP(BQ161,ProgramIterations!$D:$E,2,FALSE))</f>
        <v/>
      </c>
      <c r="BS161" s="23"/>
      <c r="BT161" s="24" t="str">
        <f>IF(BS161="","",VLOOKUP(BS161,ProgramIterations!$D:$E,2,FALSE))</f>
        <v/>
      </c>
      <c r="BU161" s="23">
        <v>2014</v>
      </c>
      <c r="BV161" s="24">
        <f>IF(BU161="","",VLOOKUP(BU161,ProgramIterations!$D:$E,2,FALSE))</f>
        <v>4</v>
      </c>
      <c r="BW161" s="23"/>
      <c r="BX161" s="24" t="str">
        <f>IF(BW161="","",VLOOKUP(BW161,ProgramIterations!$D:$E,2,FALSE))</f>
        <v/>
      </c>
      <c r="BY161" s="23"/>
      <c r="BZ161" s="24" t="str">
        <f>IF(BY161="","",VLOOKUP(BY161,ProgramIterations!$D:$E,2,FALSE))</f>
        <v/>
      </c>
      <c r="CA161" s="23"/>
      <c r="CB161" s="24" t="str">
        <f>IF(CA161="","",VLOOKUP(CA161,ProgramIterations!$D:$E,2,FALSE))</f>
        <v/>
      </c>
      <c r="CC161" s="23"/>
      <c r="CD161" s="24" t="str">
        <f>IF(CC161="","",VLOOKUP(CC161,ProgramIterations!$D:$E,2,FALSE))</f>
        <v/>
      </c>
      <c r="CE161" s="23"/>
      <c r="CF161" s="24" t="str">
        <f>IF(CE161="","",VLOOKUP(CE161,ProgramIterations!$D:$E,2,FALSE))</f>
        <v/>
      </c>
      <c r="CG161" s="23"/>
      <c r="CH161" s="24" t="str">
        <f>IF(CG161="","",VLOOKUP(CG161,ProgramIterations!$D:$E,2,FALSE))</f>
        <v/>
      </c>
      <c r="CI161" s="23"/>
      <c r="CJ161" s="24" t="str">
        <f>IF(CI161="","",VLOOKUP(CI161,ProgramIterations!$D:$E,2,FALSE))</f>
        <v/>
      </c>
      <c r="CK161" s="23"/>
      <c r="CL161" s="24" t="str">
        <f>IF(CK161="","",VLOOKUP(CK161,ProgramIterations!$D:$E,2,FALSE))</f>
        <v/>
      </c>
      <c r="CM161" s="23"/>
      <c r="CN161" s="24" t="str">
        <f>IF(CM161="","",VLOOKUP(CM161,ProgramIterations!$D:$E,2,FALSE))</f>
        <v/>
      </c>
      <c r="CO161" s="23">
        <v>2014</v>
      </c>
      <c r="CP161" s="24">
        <f>IF(CO161="","",VLOOKUP(CO161,ProgramIterations!$D:$E,2,FALSE))</f>
        <v>4</v>
      </c>
      <c r="CQ161" s="23"/>
      <c r="CR161" s="24" t="str">
        <f>IF(CQ161="","",VLOOKUP(CQ161,ProgramIterations!$D:$E,2,FALSE))</f>
        <v/>
      </c>
      <c r="CS161" s="23">
        <v>2014</v>
      </c>
      <c r="CT161" s="24">
        <f>IF(CS161="","",VLOOKUP(CS161,ProgramIterations!$D:$E,2,FALSE))</f>
        <v>4</v>
      </c>
      <c r="CU161" s="23"/>
      <c r="CV161" s="24" t="str">
        <f>IF(CU161="","",VLOOKUP(CU161,ProgramIterations!$D:$E,2,FALSE))</f>
        <v/>
      </c>
      <c r="CW161" s="23"/>
      <c r="CX161" s="24" t="str">
        <f>IF(CW161="","",VLOOKUP(CW161,ProgramIterations!$D:$E,2,FALSE))</f>
        <v/>
      </c>
      <c r="CY161" s="23"/>
      <c r="CZ161" s="24" t="str">
        <f>IF(CY161="","",VLOOKUP(CY161,ProgramIterations!$D:$E,2,FALSE))</f>
        <v/>
      </c>
      <c r="DA161" s="23"/>
      <c r="DB161" s="24" t="str">
        <f>IF(DA161="","",VLOOKUP(DA161,ProgramIterations!$D:$E,2,FALSE))</f>
        <v/>
      </c>
      <c r="DC161" s="23"/>
      <c r="DD161" s="25" t="str">
        <f>IF(DC161="","",VLOOKUP(DC161,ProgramIterations!$D:$E,2,FALSE))</f>
        <v/>
      </c>
      <c r="DE161" s="64" t="str">
        <f>CONCATENATE("ALTER TABLE dbo.",LEFT(C161,FIND(".",C161)-1)," ADD ",RIGHT(C161,LEN(C161)-FIND(".",C161))," ",VLOOKUP(M161,DataTypes!$A$2:$F$12,6),IF(VLOOKUP(M161,DataTypes!$A$2:$F$12,3)=1,CONCATENATE("(",N161,",",O161,")"),"")," NULL")</f>
        <v>ALTER TABLE dbo.ChampMetricChannelUnitSummary ADD DensityOfOtherSpecies decimal(15,5) NULL</v>
      </c>
      <c r="DF161" s="56" t="e">
        <f>IF(A161 = "","",#REF! &amp; " SELECT MetricCalcTypeID = "&amp;A161&amp;", EngineID = "&amp;B161&amp;", Name='"&amp;C161&amp;"', DisplayGroupID = "&amp;D161&amp;", DisplayName='"&amp;E161&amp;"', DisplayNameShort = '"&amp;F161&amp;"', PropertyName = '"&amp;G161&amp;"', MethodID = "&amp;IF(H161="","NULL",H161)&amp; ", CalcGroupId = "&amp;IF(I161="","NULL",I161)&amp;", CalcGroupListItemID = " &amp;IF(K161="","NULL",K161)&amp;", Description = "&amp;IF(L161&lt;&gt;"NULL","'"&amp;SUBSTITUTE(L161,"'","''")&amp;"'","NULL")&amp;", DataTypeID = "&amp;M161&amp;",Precision = "&amp;N161&amp;", Scale = "&amp;O161&amp;", Length="&amp;P161&amp;", UOMID = "&amp;Q161&amp;", GlossaryTermID = "&amp;V161&amp;", DisplayOrderID = "&amp;W161&amp;", DomainValueListID = "&amp;AB161&amp;", WidthPixels = "&amp;AC161&amp;", IsDisplayable = "&amp;AD161&amp;", ShowGraphForWatershed= "&amp;AE161&amp;",ShowGraphForProgram="&amp;AF161&amp;",ShowGraphForVisit="&amp;AG161&amp;",IsPrivateInformation="&amp;AM161&amp;", IsCalculated="&amp;AN161&amp;",IsInternal="&amp;AO161&amp;", ExpectedValueMin = "&amp;IF(R161&lt;&gt;"",R161,"NULL")&amp;",  ExpectedValueMax = "&amp;IF(S161&lt;&gt;"",S161,"NULL")&amp;",  AcceptedValueMin = "&amp;IF(T161&lt;&gt;"",T161,"NULL")&amp;",   AcceptedValueMax  = "&amp;IF(U161&lt;&gt;"",U161,"NULL")&amp;", GraphAllowX="&amp;AH161&amp;", GraphAllowY="&amp;AI161&amp;", GraphAllowZ="&amp;AJ161&amp;", MapAllowSize="&amp;AK161&amp;", MapAllowColor = "&amp;AL161&amp;", RbtXpath = "&amp;IF(AP161&lt;&gt;"", "'"&amp;AP161&amp;"'", "NULL")&amp;", RbtIsRequired = "&amp;IF(AP161&lt;&gt;"", AQ161, "NULL")&amp;", MRMetric = "&amp;AR161&amp;
", Protocol1_ID = "&amp;IF(AS161="","NULL",#REF!)&amp;", Protocol1_IterationIDStart = "&amp;IF(AS161="","NULL",AT161)&amp;", Protocol1_IterationIDEnd = "&amp;IF(AU161="","NULL",AV161)&amp;
", Protocol2_ID = "&amp;IF(AW161="","NULL",#REF!)&amp;", Protocol2_IterationIDStart = "&amp;IF(AW161="","NULL",AX161)&amp;", Protocol2_IterationIDEnd = "&amp;IF(AY161="","NULL",AZ161)&amp;
", Protocol3_ID = "&amp;IF(BA161="","NULL",#REF!)&amp;", Protocol3_IterationIDStart = "&amp;IF(BA161="","NULL",BB161)&amp;", Protocol3_IterationIDEnd = "&amp;IF(BC161="","NULL",BD161)&amp;
", Protocol4_ID = "&amp;IF(BE161="","NULL",#REF!)&amp;", Protocol4_IterationIDStart = "&amp;IF(BE161="","NULL",BF161)&amp;", Protocol4_IterationIDEnd = "&amp;IF(BG161="","NULL",BH161)&amp;
", Protocol5_ID = "&amp;IF(BI161="","NULL",#REF!)&amp;", Protocol5_IterationIDStart = "&amp;IF(BI161="","NULL",BJ161)&amp;", Protocol5_IterationIDEnd = "&amp;IF(BK161="","NULL",BL161)&amp;
", Protocol6_ID = "&amp;IF(BM161="","NULL",#REF!)&amp;", Protocol6_IterationIDStart = "&amp;IF(BM161="","NULL",BN161)&amp;", Protocol6_IterationIDEnd = "&amp;IF(BO161="","NULL",BP161)&amp;
", Protocol7_ID = "&amp;IF(BQ161="","NULL",#REF!)&amp;", Protocol7_IterationIDStart = "&amp;IF(BQ161="","NULL",BR161)&amp;", Protocol7_IterationIDEnd = "&amp;IF(BS161="","NULL",BT161)&amp;
", Protocol8_ID = "&amp;IF(BU161="","NULL",#REF!)&amp;", Protocol8_IterationIDStart = "&amp;IF(BU161="","NULL",BV161)&amp;", Protocol8_IterationIDEnd = "&amp;IF(BW161="","NULL",BX161)&amp;
", Protocol9_ID = "&amp;IF(BY161="","NULL",#REF!)&amp;", Protocol9_IterationIDStart = "&amp;IF(BY161="","NULL",BZ161)&amp;", Protocol9_IterationIDEnd = "&amp;IF(CA161="","NULL",CB161)&amp;
", Protocol10_ID = "&amp;IF(CC161="","NULL",#REF!)&amp;", Protocol10_IterationIDStart = "&amp;IF(CC161="","NULL",CD161)&amp;", Protocol10_IterationIDEnd = "&amp;IF(CE161="","NULL",CF161)&amp;
", Protocol11_ID = "&amp;IF(CG161="","NULL",#REF!)&amp;", Protocol11_IterationIDStart = "&amp;IF(CG161="","NULL",CH161)&amp;", Protocol11_IterationIDEnd = "&amp;IF(CI161="","NULL",CJ161)&amp;
", Protocol12_ID = "&amp;IF(CK161="","NULL",#REF!)&amp;", Protocol12_IterationIDStart = "&amp;IF(CK161="","NULL",CL161)&amp;", Protocol12_IterationIDEnd = "&amp;IF(CM161="","NULL",CN161)&amp;
", Protocol13_ID = "&amp;IF(CO161="","NULL",#REF!)&amp;", Protocol13_IterationIDStart = "&amp;IF(CO161="","NULL",CP161)&amp;", Protocol13_IterationIDEnd = "&amp;IF(CQ161="","NULL",CR161)&amp;
", Protocol14_ID = "&amp;IF(CS161="","NULL",#REF!)&amp;", Protocol14_IterationIDStart = "&amp;IF(CS161="","NULL",CT161)&amp;", Protocol14_IterationIDEnd = "&amp;IF(CU161="","NULL",CV161)&amp;
", Protocol15_ID = "&amp;IF(CW161="","NULL",#REF!)&amp;", Protocol15_IterationIDStart = "&amp;IF(CW161="","NULL",CX161)&amp;", Protocol15_IterationIDEnd = "&amp;IF(CY161="","NULL",CZ161)&amp;
", Protocol16_ID = "&amp;IF(DA161="","NULL",#REF!)&amp;", Protocol16_IterationIDStart = "&amp;IF(DA161="","NULL",DB161)&amp;", Protocol16_IterationIDEnd = "&amp;IF(DC161="","NULL",DD161))</f>
        <v>#REF!</v>
      </c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  <c r="DS161" s="49"/>
      <c r="DT161" s="49"/>
      <c r="DU161" s="49"/>
      <c r="DV161" s="49"/>
      <c r="DW161" s="49"/>
      <c r="DX161" s="49"/>
      <c r="DY161" s="49"/>
      <c r="DZ161" s="49"/>
      <c r="EA161" s="49"/>
      <c r="EB161" s="49"/>
      <c r="EC161" s="49"/>
      <c r="ED161" s="49"/>
      <c r="EE161" s="49"/>
      <c r="EF161" s="49"/>
      <c r="EG161" s="49"/>
      <c r="EH161" s="49"/>
      <c r="EI161" s="49"/>
      <c r="EJ161" s="49"/>
      <c r="EK161" s="49"/>
      <c r="EL161" s="49"/>
      <c r="EM161" s="49"/>
      <c r="EN161" s="49"/>
      <c r="EO161" s="49"/>
      <c r="EP161" s="49"/>
      <c r="EQ161" s="49"/>
      <c r="ER161" s="49"/>
      <c r="ES161" s="49"/>
      <c r="ET161" s="49"/>
      <c r="EU161" s="49"/>
      <c r="EV161" s="49"/>
      <c r="EW161" s="49"/>
      <c r="EX161" s="49"/>
      <c r="EY161" s="49"/>
      <c r="EZ161" s="49"/>
    </row>
    <row r="162" spans="1:156" x14ac:dyDescent="0.4">
      <c r="A162" s="53">
        <v>80</v>
      </c>
      <c r="B162" s="53">
        <v>1</v>
      </c>
      <c r="C162" s="34" t="s">
        <v>265</v>
      </c>
      <c r="D162" s="18">
        <v>1</v>
      </c>
      <c r="E162" s="40" t="s">
        <v>862</v>
      </c>
      <c r="F162" s="74" t="s">
        <v>939</v>
      </c>
      <c r="G162" s="49" t="s">
        <v>287</v>
      </c>
      <c r="I162" s="44"/>
      <c r="J162" s="47" t="str">
        <f>IF(I162="","",VLOOKUP(I162,MetricCalcGroups!A:D,3, FALSE))</f>
        <v/>
      </c>
      <c r="L162" s="9" t="s">
        <v>78</v>
      </c>
      <c r="M162" s="18">
        <v>3</v>
      </c>
      <c r="N162" s="18">
        <v>12</v>
      </c>
      <c r="O162" s="18">
        <v>2</v>
      </c>
      <c r="P162" s="18" t="s">
        <v>78</v>
      </c>
      <c r="Q162" s="18">
        <v>19</v>
      </c>
      <c r="R162" s="75">
        <v>2</v>
      </c>
      <c r="S162" s="75">
        <v>60</v>
      </c>
      <c r="T162" s="75">
        <v>1</v>
      </c>
      <c r="U162" s="75">
        <v>70</v>
      </c>
      <c r="V162" s="78">
        <v>89</v>
      </c>
      <c r="W162" s="75">
        <v>890</v>
      </c>
      <c r="X162" s="15">
        <v>2011</v>
      </c>
      <c r="Y162" s="16">
        <f>IF(X162&lt;&gt;"",VLOOKUP(X162,ProgramIterations!D:E,2,FALSE),"NULL")</f>
        <v>1</v>
      </c>
      <c r="Z162" s="15"/>
      <c r="AA162" s="16" t="str">
        <f>IF(Z162&lt;&gt;"",VLOOKUP(Z162,ProgramIterations!D:E,2,FALSE),"NULL")</f>
        <v>NULL</v>
      </c>
      <c r="AB162" s="49" t="s">
        <v>78</v>
      </c>
      <c r="AC162" s="49">
        <v>75</v>
      </c>
      <c r="AD162" s="36">
        <v>1</v>
      </c>
      <c r="AE162" s="49">
        <v>1</v>
      </c>
      <c r="AF162" s="49">
        <v>1</v>
      </c>
      <c r="AG162" s="9">
        <v>0</v>
      </c>
      <c r="AH162" s="52">
        <v>0</v>
      </c>
      <c r="AI162" s="52">
        <f t="shared" si="13"/>
        <v>1</v>
      </c>
      <c r="AJ162" s="53">
        <v>0</v>
      </c>
      <c r="AK162" s="17">
        <f t="shared" si="11"/>
        <v>1</v>
      </c>
      <c r="AL162" s="17">
        <f t="shared" si="12"/>
        <v>1</v>
      </c>
      <c r="AM162" s="53">
        <v>0</v>
      </c>
      <c r="AN162" s="53">
        <v>0</v>
      </c>
      <c r="AO162" s="74">
        <v>0</v>
      </c>
      <c r="AP162" s="81" t="s">
        <v>1762</v>
      </c>
      <c r="AQ162" s="37">
        <v>0</v>
      </c>
      <c r="AR162" s="49">
        <v>0</v>
      </c>
      <c r="AS162" s="23">
        <v>2011</v>
      </c>
      <c r="AT162" s="24">
        <f>IF(AS162="","",VLOOKUP(AS162,ProgramIterations!$D:$E,2,FALSE))</f>
        <v>1</v>
      </c>
      <c r="AU162" s="23"/>
      <c r="AV162" s="24" t="str">
        <f>IF(AU162="","",VLOOKUP(AU162,ProgramIterations!$D:$E,2,FALSE))</f>
        <v/>
      </c>
      <c r="AW162" s="23">
        <v>2012</v>
      </c>
      <c r="AX162" s="24">
        <f>IF(AW162="","",VLOOKUP(AW162,ProgramIterations!$D:$E,2,FALSE))</f>
        <v>2</v>
      </c>
      <c r="AY162" s="23"/>
      <c r="AZ162" s="24" t="str">
        <f>IF(AY162="","",VLOOKUP(AY162,ProgramIterations!$D:$E,2,FALSE))</f>
        <v/>
      </c>
      <c r="BA162" s="23">
        <v>2013</v>
      </c>
      <c r="BB162" s="24">
        <f>IF(BA162="","",VLOOKUP(BA162,ProgramIterations!$D:$E,2,FALSE))</f>
        <v>3</v>
      </c>
      <c r="BC162" s="23"/>
      <c r="BD162" s="24" t="str">
        <f>IF(BC162="","",VLOOKUP(BC162,ProgramIterations!$D:$E,2,FALSE))</f>
        <v/>
      </c>
      <c r="BE162" s="23">
        <v>2014</v>
      </c>
      <c r="BF162" s="24">
        <f>IF(BE162="","",VLOOKUP(BE162,ProgramIterations!$D:$E,2,FALSE))</f>
        <v>4</v>
      </c>
      <c r="BG162" s="23"/>
      <c r="BH162" s="24" t="str">
        <f>IF(BG162="","",VLOOKUP(BG162,ProgramIterations!$D:$E,2,FALSE))</f>
        <v/>
      </c>
      <c r="BI162" s="23">
        <v>2014</v>
      </c>
      <c r="BJ162" s="24">
        <f>IF(BI162="","",VLOOKUP(BI162,ProgramIterations!$D:$E,2,FALSE))</f>
        <v>4</v>
      </c>
      <c r="BK162" s="23"/>
      <c r="BL162" s="24" t="str">
        <f>IF(BK162="","",VLOOKUP(BK162,ProgramIterations!$D:$E,2,FALSE))</f>
        <v/>
      </c>
      <c r="BM162" s="23"/>
      <c r="BN162" s="24" t="str">
        <f>IF(BM162="","",VLOOKUP(BM162,ProgramIterations!$D:$E,2,FALSE))</f>
        <v/>
      </c>
      <c r="BO162" s="23"/>
      <c r="BP162" s="24" t="str">
        <f>IF(BO162="","",VLOOKUP(BO162,ProgramIterations!$D:$E,2,FALSE))</f>
        <v/>
      </c>
      <c r="BQ162" s="23"/>
      <c r="BR162" s="24" t="str">
        <f>IF(BQ162="","",VLOOKUP(BQ162,ProgramIterations!$D:$E,2,FALSE))</f>
        <v/>
      </c>
      <c r="BS162" s="23"/>
      <c r="BT162" s="24" t="str">
        <f>IF(BS162="","",VLOOKUP(BS162,ProgramIterations!$D:$E,2,FALSE))</f>
        <v/>
      </c>
      <c r="BU162" s="23"/>
      <c r="BV162" s="24" t="str">
        <f>IF(BU162="","",VLOOKUP(BU162,ProgramIterations!$D:$E,2,FALSE))</f>
        <v/>
      </c>
      <c r="BW162" s="23"/>
      <c r="BX162" s="24" t="str">
        <f>IF(BW162="","",VLOOKUP(BW162,ProgramIterations!$D:$E,2,FALSE))</f>
        <v/>
      </c>
      <c r="BY162" s="23">
        <v>2014</v>
      </c>
      <c r="BZ162" s="24">
        <f>IF(BY162="","",VLOOKUP(BY162,ProgramIterations!$D:$E,2,FALSE))</f>
        <v>4</v>
      </c>
      <c r="CA162" s="23"/>
      <c r="CB162" s="24" t="str">
        <f>IF(CA162="","",VLOOKUP(CA162,ProgramIterations!$D:$E,2,FALSE))</f>
        <v/>
      </c>
      <c r="CC162" s="23">
        <v>2014</v>
      </c>
      <c r="CD162" s="24">
        <f>IF(CC162="","",VLOOKUP(CC162,ProgramIterations!$D:$E,2,FALSE))</f>
        <v>4</v>
      </c>
      <c r="CE162" s="23"/>
      <c r="CF162" s="24" t="str">
        <f>IF(CE162="","",VLOOKUP(CE162,ProgramIterations!$D:$E,2,FALSE))</f>
        <v/>
      </c>
      <c r="CG162" s="23">
        <v>2014</v>
      </c>
      <c r="CH162" s="24">
        <f>IF(CG162="","",VLOOKUP(CG162,ProgramIterations!$D:$E,2,FALSE))</f>
        <v>4</v>
      </c>
      <c r="CI162" s="23"/>
      <c r="CJ162" s="24" t="str">
        <f>IF(CI162="","",VLOOKUP(CI162,ProgramIterations!$D:$E,2,FALSE))</f>
        <v/>
      </c>
      <c r="CK162" s="23"/>
      <c r="CL162" s="24" t="str">
        <f>IF(CK162="","",VLOOKUP(CK162,ProgramIterations!$D:$E,2,FALSE))</f>
        <v/>
      </c>
      <c r="CM162" s="23"/>
      <c r="CN162" s="24" t="str">
        <f>IF(CM162="","",VLOOKUP(CM162,ProgramIterations!$D:$E,2,FALSE))</f>
        <v/>
      </c>
      <c r="CO162" s="23"/>
      <c r="CP162" s="24" t="str">
        <f>IF(CO162="","",VLOOKUP(CO162,ProgramIterations!$D:$E,2,FALSE))</f>
        <v/>
      </c>
      <c r="CQ162" s="23"/>
      <c r="CR162" s="24" t="str">
        <f>IF(CQ162="","",VLOOKUP(CQ162,ProgramIterations!$D:$E,2,FALSE))</f>
        <v/>
      </c>
      <c r="CS162" s="23"/>
      <c r="CT162" s="24" t="str">
        <f>IF(CS162="","",VLOOKUP(CS162,ProgramIterations!$D:$E,2,FALSE))</f>
        <v/>
      </c>
      <c r="CU162" s="23"/>
      <c r="CV162" s="24" t="str">
        <f>IF(CU162="","",VLOOKUP(CU162,ProgramIterations!$D:$E,2,FALSE))</f>
        <v/>
      </c>
      <c r="CW162" s="23"/>
      <c r="CX162" s="24" t="str">
        <f>IF(CW162="","",VLOOKUP(CW162,ProgramIterations!$D:$E,2,FALSE))</f>
        <v/>
      </c>
      <c r="CY162" s="23"/>
      <c r="CZ162" s="24" t="str">
        <f>IF(CY162="","",VLOOKUP(CY162,ProgramIterations!$D:$E,2,FALSE))</f>
        <v/>
      </c>
      <c r="DA162" s="23"/>
      <c r="DB162" s="24" t="str">
        <f>IF(DA162="","",VLOOKUP(DA162,ProgramIterations!$D:$E,2,FALSE))</f>
        <v/>
      </c>
      <c r="DC162" s="23"/>
      <c r="DD162" s="25" t="str">
        <f>IF(DC162="","",VLOOKUP(DC162,ProgramIterations!$D:$E,2,FALSE))</f>
        <v/>
      </c>
      <c r="DE162" s="64" t="str">
        <f>CONCATENATE("ALTER TABLE dbo.",LEFT(C162,FIND(".",C162)-1)," ADD ",RIGHT(C162,LEN(C162)-FIND(".",C162))," ",VLOOKUP(M162,DataTypes!$A$2:$F$12,6),IF(VLOOKUP(M162,DataTypes!$A$2:$F$12,3)=1,CONCATENATE("(",N162,",",O162,")"),"")," NULL")</f>
        <v>ALTER TABLE dbo.ChampMetricVisitInformation ADD WettedWidthToDepthRatioProfileFilteredMean decimal(12,2) NULL</v>
      </c>
      <c r="DF162" s="56" t="e">
        <f>IF(A162 = "","",#REF! &amp; " SELECT MetricCalcTypeID = "&amp;A162&amp;", EngineID = "&amp;B162&amp;", Name='"&amp;C162&amp;"', DisplayGroupID = "&amp;D162&amp;", DisplayName='"&amp;E162&amp;"', DisplayNameShort = '"&amp;F162&amp;"', PropertyName = '"&amp;G162&amp;"', MethodID = "&amp;IF(H162="","NULL",H162)&amp; ", CalcGroupId = "&amp;IF(I162="","NULL",I162)&amp;", CalcGroupListItemID = " &amp;IF(K162="","NULL",K162)&amp;", Description = "&amp;IF(L162&lt;&gt;"NULL","'"&amp;SUBSTITUTE(L162,"'","''")&amp;"'","NULL")&amp;", DataTypeID = "&amp;M162&amp;",Precision = "&amp;N162&amp;", Scale = "&amp;O162&amp;", Length="&amp;P162&amp;", UOMID = "&amp;Q162&amp;", GlossaryTermID = "&amp;V162&amp;", DisplayOrderID = "&amp;W162&amp;", DomainValueListID = "&amp;AB162&amp;", WidthPixels = "&amp;AC162&amp;", IsDisplayable = "&amp;AD162&amp;", ShowGraphForWatershed= "&amp;AE162&amp;",ShowGraphForProgram="&amp;AF162&amp;",ShowGraphForVisit="&amp;AG162&amp;",IsPrivateInformation="&amp;AM162&amp;", IsCalculated="&amp;AN162&amp;",IsInternal="&amp;AO162&amp;", ExpectedValueMin = "&amp;IF(R162&lt;&gt;"",R162,"NULL")&amp;",  ExpectedValueMax = "&amp;IF(S162&lt;&gt;"",S162,"NULL")&amp;",  AcceptedValueMin = "&amp;IF(T162&lt;&gt;"",T162,"NULL")&amp;",   AcceptedValueMax  = "&amp;IF(U162&lt;&gt;"",U162,"NULL")&amp;", GraphAllowX="&amp;AH162&amp;", GraphAllowY="&amp;AI162&amp;", GraphAllowZ="&amp;AJ162&amp;", MapAllowSize="&amp;AK162&amp;", MapAllowColor = "&amp;AL162&amp;", RbtXpath = "&amp;IF(AP162&lt;&gt;"", "'"&amp;AP162&amp;"'", "NULL")&amp;", RbtIsRequired = "&amp;IF(AP162&lt;&gt;"", AQ162, "NULL")&amp;", MRMetric = "&amp;AR162&amp;
", Protocol1_ID = "&amp;IF(AS162="","NULL",#REF!)&amp;", Protocol1_IterationIDStart = "&amp;IF(AS162="","NULL",AT162)&amp;", Protocol1_IterationIDEnd = "&amp;IF(AU162="","NULL",AV162)&amp;
", Protocol2_ID = "&amp;IF(AW162="","NULL",#REF!)&amp;", Protocol2_IterationIDStart = "&amp;IF(AW162="","NULL",AX162)&amp;", Protocol2_IterationIDEnd = "&amp;IF(AY162="","NULL",AZ162)&amp;
", Protocol3_ID = "&amp;IF(BA162="","NULL",#REF!)&amp;", Protocol3_IterationIDStart = "&amp;IF(BA162="","NULL",BB162)&amp;", Protocol3_IterationIDEnd = "&amp;IF(BC162="","NULL",BD162)&amp;
", Protocol4_ID = "&amp;IF(BE162="","NULL",#REF!)&amp;", Protocol4_IterationIDStart = "&amp;IF(BE162="","NULL",BF162)&amp;", Protocol4_IterationIDEnd = "&amp;IF(BG162="","NULL",BH162)&amp;
", Protocol5_ID = "&amp;IF(BI162="","NULL",#REF!)&amp;", Protocol5_IterationIDStart = "&amp;IF(BI162="","NULL",BJ162)&amp;", Protocol5_IterationIDEnd = "&amp;IF(BK162="","NULL",BL162)&amp;
", Protocol6_ID = "&amp;IF(BM162="","NULL",#REF!)&amp;", Protocol6_IterationIDStart = "&amp;IF(BM162="","NULL",BN162)&amp;", Protocol6_IterationIDEnd = "&amp;IF(BO162="","NULL",BP162)&amp;
", Protocol7_ID = "&amp;IF(BQ162="","NULL",#REF!)&amp;", Protocol7_IterationIDStart = "&amp;IF(BQ162="","NULL",BR162)&amp;", Protocol7_IterationIDEnd = "&amp;IF(BS162="","NULL",BT162)&amp;
", Protocol8_ID = "&amp;IF(BU162="","NULL",#REF!)&amp;", Protocol8_IterationIDStart = "&amp;IF(BU162="","NULL",BV162)&amp;", Protocol8_IterationIDEnd = "&amp;IF(BW162="","NULL",BX162)&amp;
", Protocol9_ID = "&amp;IF(BY162="","NULL",#REF!)&amp;", Protocol9_IterationIDStart = "&amp;IF(BY162="","NULL",BZ162)&amp;", Protocol9_IterationIDEnd = "&amp;IF(CA162="","NULL",CB162)&amp;
", Protocol10_ID = "&amp;IF(CC162="","NULL",#REF!)&amp;", Protocol10_IterationIDStart = "&amp;IF(CC162="","NULL",CD162)&amp;", Protocol10_IterationIDEnd = "&amp;IF(CE162="","NULL",CF162)&amp;
", Protocol11_ID = "&amp;IF(CG162="","NULL",#REF!)&amp;", Protocol11_IterationIDStart = "&amp;IF(CG162="","NULL",CH162)&amp;", Protocol11_IterationIDEnd = "&amp;IF(CI162="","NULL",CJ162)&amp;
", Protocol12_ID = "&amp;IF(CK162="","NULL",#REF!)&amp;", Protocol12_IterationIDStart = "&amp;IF(CK162="","NULL",CL162)&amp;", Protocol12_IterationIDEnd = "&amp;IF(CM162="","NULL",CN162)&amp;
", Protocol13_ID = "&amp;IF(CO162="","NULL",#REF!)&amp;", Protocol13_IterationIDStart = "&amp;IF(CO162="","NULL",CP162)&amp;", Protocol13_IterationIDEnd = "&amp;IF(CQ162="","NULL",CR162)&amp;
", Protocol14_ID = "&amp;IF(CS162="","NULL",#REF!)&amp;", Protocol14_IterationIDStart = "&amp;IF(CS162="","NULL",CT162)&amp;", Protocol14_IterationIDEnd = "&amp;IF(CU162="","NULL",CV162)&amp;
", Protocol15_ID = "&amp;IF(CW162="","NULL",#REF!)&amp;", Protocol15_IterationIDStart = "&amp;IF(CW162="","NULL",CX162)&amp;", Protocol15_IterationIDEnd = "&amp;IF(CY162="","NULL",CZ162)&amp;
", Protocol16_ID = "&amp;IF(DA162="","NULL",#REF!)&amp;", Protocol16_IterationIDStart = "&amp;IF(DA162="","NULL",DB162)&amp;", Protocol16_IterationIDEnd = "&amp;IF(DC162="","NULL",DD162))</f>
        <v>#REF!</v>
      </c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</row>
    <row r="163" spans="1:156" x14ac:dyDescent="0.4">
      <c r="A163" s="53">
        <v>569</v>
      </c>
      <c r="B163" s="53">
        <v>3</v>
      </c>
      <c r="C163" s="57" t="str">
        <f>"ChampMetricChannelUnitTier1Summary." &amp; G163</f>
        <v>ChampMetricChannelUnitTier1Summary.DensityOfPink</v>
      </c>
      <c r="D163" s="18">
        <v>3</v>
      </c>
      <c r="E163" s="74" t="s">
        <v>1321</v>
      </c>
      <c r="F163" s="74" t="s">
        <v>1310</v>
      </c>
      <c r="G163" s="49" t="s">
        <v>1310</v>
      </c>
      <c r="I163" s="44">
        <v>2</v>
      </c>
      <c r="J163" s="47" t="str">
        <f>IF(I163="","",VLOOKUP(I163,MetricCalcGroups!A:D,3, FALSE))</f>
        <v>Fish Density</v>
      </c>
      <c r="K163" s="37">
        <v>251</v>
      </c>
      <c r="L163" s="9" t="s">
        <v>78</v>
      </c>
      <c r="M163" s="18">
        <v>1</v>
      </c>
      <c r="N163" s="18">
        <v>15</v>
      </c>
      <c r="O163" s="18">
        <v>5</v>
      </c>
      <c r="P163" s="18" t="s">
        <v>78</v>
      </c>
      <c r="Q163" s="18">
        <v>37</v>
      </c>
      <c r="R163" s="75">
        <v>0</v>
      </c>
      <c r="S163" s="75" t="s">
        <v>78</v>
      </c>
      <c r="T163" s="75">
        <v>0</v>
      </c>
      <c r="U163" s="75" t="s">
        <v>78</v>
      </c>
      <c r="V163" s="78" t="s">
        <v>78</v>
      </c>
      <c r="W163" s="75">
        <v>2980</v>
      </c>
      <c r="X163" s="15">
        <v>2014</v>
      </c>
      <c r="Y163" s="16">
        <f>IF(X163&lt;&gt;"",VLOOKUP(X163,ProgramIterations!D:E,2,FALSE),"NULL")</f>
        <v>4</v>
      </c>
      <c r="Z163" s="15"/>
      <c r="AA163" s="16" t="str">
        <f>IF(Z163&lt;&gt;"",VLOOKUP(Z163,ProgramIterations!D:E,2,FALSE),"NULL")</f>
        <v>NULL</v>
      </c>
      <c r="AB163" s="9" t="s">
        <v>78</v>
      </c>
      <c r="AC163" s="9">
        <v>50</v>
      </c>
      <c r="AD163" s="36">
        <v>1</v>
      </c>
      <c r="AE163" s="9">
        <v>1</v>
      </c>
      <c r="AF163" s="9">
        <v>1</v>
      </c>
      <c r="AG163" s="49">
        <v>1</v>
      </c>
      <c r="AH163" s="17">
        <v>0</v>
      </c>
      <c r="AI163" s="17">
        <f t="shared" si="13"/>
        <v>1</v>
      </c>
      <c r="AJ163" s="18">
        <v>0</v>
      </c>
      <c r="AK163" s="17">
        <f t="shared" si="11"/>
        <v>1</v>
      </c>
      <c r="AL163" s="17">
        <f t="shared" si="12"/>
        <v>1</v>
      </c>
      <c r="AM163" s="18">
        <v>0</v>
      </c>
      <c r="AN163" s="18">
        <v>0</v>
      </c>
      <c r="AO163" s="37">
        <v>1</v>
      </c>
      <c r="AP163" s="74"/>
      <c r="AQ163" s="37">
        <v>0</v>
      </c>
      <c r="AR163" s="49">
        <v>0</v>
      </c>
      <c r="AS163" s="23"/>
      <c r="AT163" s="24" t="str">
        <f>IF(AS163="","",VLOOKUP(AS163,ProgramIterations!$D:$E,2,FALSE))</f>
        <v/>
      </c>
      <c r="AU163" s="23"/>
      <c r="AV163" s="24" t="str">
        <f>IF(AU163="","",VLOOKUP(AU163,ProgramIterations!$D:$E,2,FALSE))</f>
        <v/>
      </c>
      <c r="AW163" s="23"/>
      <c r="AX163" s="24" t="str">
        <f>IF(AW163="","",VLOOKUP(AW163,ProgramIterations!$D:$E,2,FALSE))</f>
        <v/>
      </c>
      <c r="AY163" s="23"/>
      <c r="AZ163" s="24" t="str">
        <f>IF(AY163="","",VLOOKUP(AY163,ProgramIterations!$D:$E,2,FALSE))</f>
        <v/>
      </c>
      <c r="BA163" s="23"/>
      <c r="BB163" s="24" t="str">
        <f>IF(BA163="","",VLOOKUP(BA163,ProgramIterations!$D:$E,2,FALSE))</f>
        <v/>
      </c>
      <c r="BC163" s="23"/>
      <c r="BD163" s="24" t="str">
        <f>IF(BC163="","",VLOOKUP(BC163,ProgramIterations!$D:$E,2,FALSE))</f>
        <v/>
      </c>
      <c r="BE163" s="23"/>
      <c r="BF163" s="24" t="str">
        <f>IF(BE163="","",VLOOKUP(BE163,ProgramIterations!$D:$E,2,FALSE))</f>
        <v/>
      </c>
      <c r="BG163" s="23"/>
      <c r="BH163" s="24" t="str">
        <f>IF(BG163="","",VLOOKUP(BG163,ProgramIterations!$D:$E,2,FALSE))</f>
        <v/>
      </c>
      <c r="BI163" s="23"/>
      <c r="BJ163" s="24" t="str">
        <f>IF(BI163="","",VLOOKUP(BI163,ProgramIterations!$D:$E,2,FALSE))</f>
        <v/>
      </c>
      <c r="BK163" s="23"/>
      <c r="BL163" s="24" t="str">
        <f>IF(BK163="","",VLOOKUP(BK163,ProgramIterations!$D:$E,2,FALSE))</f>
        <v/>
      </c>
      <c r="BM163" s="23">
        <v>2014</v>
      </c>
      <c r="BN163" s="24">
        <f>IF(BM163="","",VLOOKUP(BM163,ProgramIterations!$D:$E,2,FALSE))</f>
        <v>4</v>
      </c>
      <c r="BO163" s="23"/>
      <c r="BP163" s="24" t="str">
        <f>IF(BO163="","",VLOOKUP(BO163,ProgramIterations!$D:$E,2,FALSE))</f>
        <v/>
      </c>
      <c r="BQ163" s="23"/>
      <c r="BR163" s="24" t="str">
        <f>IF(BQ163="","",VLOOKUP(BQ163,ProgramIterations!$D:$E,2,FALSE))</f>
        <v/>
      </c>
      <c r="BS163" s="23"/>
      <c r="BT163" s="24" t="str">
        <f>IF(BS163="","",VLOOKUP(BS163,ProgramIterations!$D:$E,2,FALSE))</f>
        <v/>
      </c>
      <c r="BU163" s="23">
        <v>2014</v>
      </c>
      <c r="BV163" s="24">
        <f>IF(BU163="","",VLOOKUP(BU163,ProgramIterations!$D:$E,2,FALSE))</f>
        <v>4</v>
      </c>
      <c r="BW163" s="23"/>
      <c r="BX163" s="24" t="str">
        <f>IF(BW163="","",VLOOKUP(BW163,ProgramIterations!$D:$E,2,FALSE))</f>
        <v/>
      </c>
      <c r="BY163" s="23"/>
      <c r="BZ163" s="24" t="str">
        <f>IF(BY163="","",VLOOKUP(BY163,ProgramIterations!$D:$E,2,FALSE))</f>
        <v/>
      </c>
      <c r="CA163" s="23"/>
      <c r="CB163" s="24" t="str">
        <f>IF(CA163="","",VLOOKUP(CA163,ProgramIterations!$D:$E,2,FALSE))</f>
        <v/>
      </c>
      <c r="CC163" s="23"/>
      <c r="CD163" s="24" t="str">
        <f>IF(CC163="","",VLOOKUP(CC163,ProgramIterations!$D:$E,2,FALSE))</f>
        <v/>
      </c>
      <c r="CE163" s="23"/>
      <c r="CF163" s="24" t="str">
        <f>IF(CE163="","",VLOOKUP(CE163,ProgramIterations!$D:$E,2,FALSE))</f>
        <v/>
      </c>
      <c r="CG163" s="23"/>
      <c r="CH163" s="24" t="str">
        <f>IF(CG163="","",VLOOKUP(CG163,ProgramIterations!$D:$E,2,FALSE))</f>
        <v/>
      </c>
      <c r="CI163" s="23"/>
      <c r="CJ163" s="24" t="str">
        <f>IF(CI163="","",VLOOKUP(CI163,ProgramIterations!$D:$E,2,FALSE))</f>
        <v/>
      </c>
      <c r="CK163" s="23"/>
      <c r="CL163" s="24" t="str">
        <f>IF(CK163="","",VLOOKUP(CK163,ProgramIterations!$D:$E,2,FALSE))</f>
        <v/>
      </c>
      <c r="CM163" s="23"/>
      <c r="CN163" s="24" t="str">
        <f>IF(CM163="","",VLOOKUP(CM163,ProgramIterations!$D:$E,2,FALSE))</f>
        <v/>
      </c>
      <c r="CO163" s="23">
        <v>2014</v>
      </c>
      <c r="CP163" s="24">
        <f>IF(CO163="","",VLOOKUP(CO163,ProgramIterations!$D:$E,2,FALSE))</f>
        <v>4</v>
      </c>
      <c r="CQ163" s="23"/>
      <c r="CR163" s="24" t="str">
        <f>IF(CQ163="","",VLOOKUP(CQ163,ProgramIterations!$D:$E,2,FALSE))</f>
        <v/>
      </c>
      <c r="CS163" s="23">
        <v>2014</v>
      </c>
      <c r="CT163" s="24">
        <f>IF(CS163="","",VLOOKUP(CS163,ProgramIterations!$D:$E,2,FALSE))</f>
        <v>4</v>
      </c>
      <c r="CU163" s="23"/>
      <c r="CV163" s="24" t="str">
        <f>IF(CU163="","",VLOOKUP(CU163,ProgramIterations!$D:$E,2,FALSE))</f>
        <v/>
      </c>
      <c r="CW163" s="23"/>
      <c r="CX163" s="24" t="str">
        <f>IF(CW163="","",VLOOKUP(CW163,ProgramIterations!$D:$E,2,FALSE))</f>
        <v/>
      </c>
      <c r="CY163" s="23"/>
      <c r="CZ163" s="24" t="str">
        <f>IF(CY163="","",VLOOKUP(CY163,ProgramIterations!$D:$E,2,FALSE))</f>
        <v/>
      </c>
      <c r="DA163" s="23"/>
      <c r="DB163" s="24" t="str">
        <f>IF(DA163="","",VLOOKUP(DA163,ProgramIterations!$D:$E,2,FALSE))</f>
        <v/>
      </c>
      <c r="DC163" s="23"/>
      <c r="DD163" s="25" t="str">
        <f>IF(DC163="","",VLOOKUP(DC163,ProgramIterations!$D:$E,2,FALSE))</f>
        <v/>
      </c>
      <c r="DE163" s="64" t="str">
        <f>CONCATENATE("ALTER TABLE dbo.",LEFT(C163,FIND(".",C163)-1)," ADD ",RIGHT(C163,LEN(C163)-FIND(".",C163))," ",VLOOKUP(M163,DataTypes!$A$2:$F$12,6),IF(VLOOKUP(M163,DataTypes!$A$2:$F$12,3)=1,CONCATENATE("(",N163,",",O163,")"),"")," NULL")</f>
        <v>ALTER TABLE dbo.ChampMetricChannelUnitTier1Summary ADD DensityOfPink decimal(15,5) NULL</v>
      </c>
      <c r="DF163" s="56" t="e">
        <f>IF(A163 = "","",#REF! &amp; " SELECT MetricCalcTypeID = "&amp;A163&amp;", EngineID = "&amp;B163&amp;", Name='"&amp;C163&amp;"', DisplayGroupID = "&amp;D163&amp;", DisplayName='"&amp;E163&amp;"', DisplayNameShort = '"&amp;F163&amp;"', PropertyName = '"&amp;G163&amp;"', MethodID = "&amp;IF(H163="","NULL",H163)&amp; ", CalcGroupId = "&amp;IF(I163="","NULL",I163)&amp;", CalcGroupListItemID = " &amp;IF(K163="","NULL",K163)&amp;", Description = "&amp;IF(L163&lt;&gt;"NULL","'"&amp;SUBSTITUTE(L163,"'","''")&amp;"'","NULL")&amp;", DataTypeID = "&amp;M163&amp;",Precision = "&amp;N163&amp;", Scale = "&amp;O163&amp;", Length="&amp;P163&amp;", UOMID = "&amp;Q163&amp;", GlossaryTermID = "&amp;V163&amp;", DisplayOrderID = "&amp;W163&amp;", DomainValueListID = "&amp;AB163&amp;", WidthPixels = "&amp;AC163&amp;", IsDisplayable = "&amp;AD163&amp;", ShowGraphForWatershed= "&amp;AE163&amp;",ShowGraphForProgram="&amp;AF163&amp;",ShowGraphForVisit="&amp;AG163&amp;",IsPrivateInformation="&amp;AM163&amp;", IsCalculated="&amp;AN163&amp;",IsInternal="&amp;AO163&amp;", ExpectedValueMin = "&amp;IF(R163&lt;&gt;"",R163,"NULL")&amp;",  ExpectedValueMax = "&amp;IF(S163&lt;&gt;"",S163,"NULL")&amp;",  AcceptedValueMin = "&amp;IF(T163&lt;&gt;"",T163,"NULL")&amp;",   AcceptedValueMax  = "&amp;IF(U163&lt;&gt;"",U163,"NULL")&amp;", GraphAllowX="&amp;AH163&amp;", GraphAllowY="&amp;AI163&amp;", GraphAllowZ="&amp;AJ163&amp;", MapAllowSize="&amp;AK163&amp;", MapAllowColor = "&amp;AL163&amp;", RbtXpath = "&amp;IF(AP163&lt;&gt;"", "'"&amp;AP163&amp;"'", "NULL")&amp;", RbtIsRequired = "&amp;IF(AP163&lt;&gt;"", AQ163, "NULL")&amp;", MRMetric = "&amp;AR163&amp;
", Protocol1_ID = "&amp;IF(AS163="","NULL",#REF!)&amp;", Protocol1_IterationIDStart = "&amp;IF(AS163="","NULL",AT163)&amp;", Protocol1_IterationIDEnd = "&amp;IF(AU163="","NULL",AV163)&amp;
", Protocol2_ID = "&amp;IF(AW163="","NULL",#REF!)&amp;", Protocol2_IterationIDStart = "&amp;IF(AW163="","NULL",AX163)&amp;", Protocol2_IterationIDEnd = "&amp;IF(AY163="","NULL",AZ163)&amp;
", Protocol3_ID = "&amp;IF(BA163="","NULL",#REF!)&amp;", Protocol3_IterationIDStart = "&amp;IF(BA163="","NULL",BB163)&amp;", Protocol3_IterationIDEnd = "&amp;IF(BC163="","NULL",BD163)&amp;
", Protocol4_ID = "&amp;IF(BE163="","NULL",#REF!)&amp;", Protocol4_IterationIDStart = "&amp;IF(BE163="","NULL",BF163)&amp;", Protocol4_IterationIDEnd = "&amp;IF(BG163="","NULL",BH163)&amp;
", Protocol5_ID = "&amp;IF(BI163="","NULL",#REF!)&amp;", Protocol5_IterationIDStart = "&amp;IF(BI163="","NULL",BJ163)&amp;", Protocol5_IterationIDEnd = "&amp;IF(BK163="","NULL",BL163)&amp;
", Protocol6_ID = "&amp;IF(BM163="","NULL",#REF!)&amp;", Protocol6_IterationIDStart = "&amp;IF(BM163="","NULL",BN163)&amp;", Protocol6_IterationIDEnd = "&amp;IF(BO163="","NULL",BP163)&amp;
", Protocol7_ID = "&amp;IF(BQ163="","NULL",#REF!)&amp;", Protocol7_IterationIDStart = "&amp;IF(BQ163="","NULL",BR163)&amp;", Protocol7_IterationIDEnd = "&amp;IF(BS163="","NULL",BT163)&amp;
", Protocol8_ID = "&amp;IF(BU163="","NULL",#REF!)&amp;", Protocol8_IterationIDStart = "&amp;IF(BU163="","NULL",BV163)&amp;", Protocol8_IterationIDEnd = "&amp;IF(BW163="","NULL",BX163)&amp;
", Protocol9_ID = "&amp;IF(BY163="","NULL",#REF!)&amp;", Protocol9_IterationIDStart = "&amp;IF(BY163="","NULL",BZ163)&amp;", Protocol9_IterationIDEnd = "&amp;IF(CA163="","NULL",CB163)&amp;
", Protocol10_ID = "&amp;IF(CC163="","NULL",#REF!)&amp;", Protocol10_IterationIDStart = "&amp;IF(CC163="","NULL",CD163)&amp;", Protocol10_IterationIDEnd = "&amp;IF(CE163="","NULL",CF163)&amp;
", Protocol11_ID = "&amp;IF(CG163="","NULL",#REF!)&amp;", Protocol11_IterationIDStart = "&amp;IF(CG163="","NULL",CH163)&amp;", Protocol11_IterationIDEnd = "&amp;IF(CI163="","NULL",CJ163)&amp;
", Protocol12_ID = "&amp;IF(CK163="","NULL",#REF!)&amp;", Protocol12_IterationIDStart = "&amp;IF(CK163="","NULL",CL163)&amp;", Protocol12_IterationIDEnd = "&amp;IF(CM163="","NULL",CN163)&amp;
", Protocol13_ID = "&amp;IF(CO163="","NULL",#REF!)&amp;", Protocol13_IterationIDStart = "&amp;IF(CO163="","NULL",CP163)&amp;", Protocol13_IterationIDEnd = "&amp;IF(CQ163="","NULL",CR163)&amp;
", Protocol14_ID = "&amp;IF(CS163="","NULL",#REF!)&amp;", Protocol14_IterationIDStart = "&amp;IF(CS163="","NULL",CT163)&amp;", Protocol14_IterationIDEnd = "&amp;IF(CU163="","NULL",CV163)&amp;
", Protocol15_ID = "&amp;IF(CW163="","NULL",#REF!)&amp;", Protocol15_IterationIDStart = "&amp;IF(CW163="","NULL",CX163)&amp;", Protocol15_IterationIDEnd = "&amp;IF(CY163="","NULL",CZ163)&amp;
", Protocol16_ID = "&amp;IF(DA163="","NULL",#REF!)&amp;", Protocol16_IterationIDStart = "&amp;IF(DA163="","NULL",DB163)&amp;", Protocol16_IterationIDEnd = "&amp;IF(DC163="","NULL",DD163))</f>
        <v>#REF!</v>
      </c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  <c r="DS163" s="49"/>
      <c r="DT163" s="49"/>
      <c r="DU163" s="49"/>
      <c r="DV163" s="49"/>
      <c r="DW163" s="49"/>
      <c r="DX163" s="49"/>
      <c r="DY163" s="49"/>
      <c r="DZ163" s="49"/>
      <c r="EA163" s="49"/>
      <c r="EB163" s="49"/>
      <c r="EC163" s="49"/>
      <c r="ED163" s="49"/>
      <c r="EE163" s="49"/>
      <c r="EF163" s="49"/>
      <c r="EG163" s="49"/>
      <c r="EH163" s="49"/>
      <c r="EI163" s="49"/>
      <c r="EJ163" s="49"/>
      <c r="EK163" s="49"/>
      <c r="EL163" s="49"/>
      <c r="EM163" s="49"/>
      <c r="EN163" s="49"/>
      <c r="EO163" s="49"/>
      <c r="EP163" s="49"/>
      <c r="EQ163" s="49"/>
      <c r="ER163" s="49"/>
      <c r="ES163" s="49"/>
      <c r="ET163" s="49"/>
      <c r="EU163" s="49"/>
      <c r="EV163" s="49"/>
      <c r="EW163" s="49"/>
      <c r="EX163" s="49"/>
      <c r="EY163" s="49"/>
      <c r="EZ163" s="49"/>
    </row>
    <row r="164" spans="1:156" x14ac:dyDescent="0.4">
      <c r="A164" s="53">
        <v>591</v>
      </c>
      <c r="B164" s="53">
        <v>3</v>
      </c>
      <c r="C164" s="57" t="str">
        <f>"ChampMetricChannelUnitSummary." &amp; G164</f>
        <v>ChampMetricChannelUnitSummary.DensityOfPink</v>
      </c>
      <c r="D164" s="18">
        <v>2</v>
      </c>
      <c r="E164" s="40" t="s">
        <v>1321</v>
      </c>
      <c r="F164" s="74" t="s">
        <v>1310</v>
      </c>
      <c r="G164" s="49" t="s">
        <v>1310</v>
      </c>
      <c r="I164" s="44">
        <v>2</v>
      </c>
      <c r="J164" s="47" t="str">
        <f>IF(I164="","",VLOOKUP(I164,MetricCalcGroups!A:D,3, FALSE))</f>
        <v>Fish Density</v>
      </c>
      <c r="K164" s="37">
        <v>251</v>
      </c>
      <c r="L164" s="9" t="s">
        <v>78</v>
      </c>
      <c r="M164" s="18">
        <v>1</v>
      </c>
      <c r="N164" s="18">
        <v>15</v>
      </c>
      <c r="O164" s="18">
        <v>5</v>
      </c>
      <c r="P164" s="18" t="s">
        <v>78</v>
      </c>
      <c r="Q164" s="18">
        <v>37</v>
      </c>
      <c r="R164" s="75">
        <v>0</v>
      </c>
      <c r="S164" s="75" t="s">
        <v>78</v>
      </c>
      <c r="T164" s="75">
        <v>0</v>
      </c>
      <c r="U164" s="75" t="s">
        <v>78</v>
      </c>
      <c r="V164" s="78" t="s">
        <v>78</v>
      </c>
      <c r="W164" s="75">
        <v>3200</v>
      </c>
      <c r="X164" s="15">
        <v>2014</v>
      </c>
      <c r="Y164" s="16">
        <f>IF(X164&lt;&gt;"",VLOOKUP(X164,ProgramIterations!D:E,2,FALSE),"NULL")</f>
        <v>4</v>
      </c>
      <c r="Z164" s="15"/>
      <c r="AA164" s="16" t="str">
        <f>IF(Z164&lt;&gt;"",VLOOKUP(Z164,ProgramIterations!D:E,2,FALSE),"NULL")</f>
        <v>NULL</v>
      </c>
      <c r="AB164" s="9" t="s">
        <v>78</v>
      </c>
      <c r="AC164" s="9">
        <v>50</v>
      </c>
      <c r="AD164" s="36">
        <v>1</v>
      </c>
      <c r="AE164" s="9">
        <v>1</v>
      </c>
      <c r="AF164" s="9">
        <v>1</v>
      </c>
      <c r="AG164" s="9">
        <v>1</v>
      </c>
      <c r="AH164" s="17">
        <v>0</v>
      </c>
      <c r="AI164" s="17">
        <f t="shared" si="13"/>
        <v>1</v>
      </c>
      <c r="AJ164" s="18">
        <v>0</v>
      </c>
      <c r="AK164" s="17">
        <f t="shared" si="11"/>
        <v>1</v>
      </c>
      <c r="AL164" s="17">
        <f t="shared" si="12"/>
        <v>1</v>
      </c>
      <c r="AM164" s="18">
        <v>0</v>
      </c>
      <c r="AN164" s="18">
        <v>0</v>
      </c>
      <c r="AO164" s="37">
        <v>1</v>
      </c>
      <c r="AP164" s="74"/>
      <c r="AQ164" s="37">
        <v>0</v>
      </c>
      <c r="AR164" s="49">
        <v>0</v>
      </c>
      <c r="AS164" s="23"/>
      <c r="AT164" s="24" t="str">
        <f>IF(AS164="","",VLOOKUP(AS164,ProgramIterations!$D:$E,2,FALSE))</f>
        <v/>
      </c>
      <c r="AU164" s="23"/>
      <c r="AV164" s="24" t="str">
        <f>IF(AU164="","",VLOOKUP(AU164,ProgramIterations!$D:$E,2,FALSE))</f>
        <v/>
      </c>
      <c r="AW164" s="23"/>
      <c r="AX164" s="24" t="str">
        <f>IF(AW164="","",VLOOKUP(AW164,ProgramIterations!$D:$E,2,FALSE))</f>
        <v/>
      </c>
      <c r="AY164" s="23"/>
      <c r="AZ164" s="24" t="str">
        <f>IF(AY164="","",VLOOKUP(AY164,ProgramIterations!$D:$E,2,FALSE))</f>
        <v/>
      </c>
      <c r="BA164" s="23"/>
      <c r="BB164" s="24" t="str">
        <f>IF(BA164="","",VLOOKUP(BA164,ProgramIterations!$D:$E,2,FALSE))</f>
        <v/>
      </c>
      <c r="BC164" s="23"/>
      <c r="BD164" s="24" t="str">
        <f>IF(BC164="","",VLOOKUP(BC164,ProgramIterations!$D:$E,2,FALSE))</f>
        <v/>
      </c>
      <c r="BE164" s="23"/>
      <c r="BF164" s="24" t="str">
        <f>IF(BE164="","",VLOOKUP(BE164,ProgramIterations!$D:$E,2,FALSE))</f>
        <v/>
      </c>
      <c r="BG164" s="23"/>
      <c r="BH164" s="24" t="str">
        <f>IF(BG164="","",VLOOKUP(BG164,ProgramIterations!$D:$E,2,FALSE))</f>
        <v/>
      </c>
      <c r="BI164" s="23"/>
      <c r="BJ164" s="24" t="str">
        <f>IF(BI164="","",VLOOKUP(BI164,ProgramIterations!$D:$E,2,FALSE))</f>
        <v/>
      </c>
      <c r="BK164" s="23"/>
      <c r="BL164" s="24" t="str">
        <f>IF(BK164="","",VLOOKUP(BK164,ProgramIterations!$D:$E,2,FALSE))</f>
        <v/>
      </c>
      <c r="BM164" s="23">
        <v>2014</v>
      </c>
      <c r="BN164" s="24">
        <f>IF(BM164="","",VLOOKUP(BM164,ProgramIterations!$D:$E,2,FALSE))</f>
        <v>4</v>
      </c>
      <c r="BO164" s="23"/>
      <c r="BP164" s="24" t="str">
        <f>IF(BO164="","",VLOOKUP(BO164,ProgramIterations!$D:$E,2,FALSE))</f>
        <v/>
      </c>
      <c r="BQ164" s="23"/>
      <c r="BR164" s="24" t="str">
        <f>IF(BQ164="","",VLOOKUP(BQ164,ProgramIterations!$D:$E,2,FALSE))</f>
        <v/>
      </c>
      <c r="BS164" s="23"/>
      <c r="BT164" s="24" t="str">
        <f>IF(BS164="","",VLOOKUP(BS164,ProgramIterations!$D:$E,2,FALSE))</f>
        <v/>
      </c>
      <c r="BU164" s="23">
        <v>2014</v>
      </c>
      <c r="BV164" s="24">
        <f>IF(BU164="","",VLOOKUP(BU164,ProgramIterations!$D:$E,2,FALSE))</f>
        <v>4</v>
      </c>
      <c r="BW164" s="23"/>
      <c r="BX164" s="24" t="str">
        <f>IF(BW164="","",VLOOKUP(BW164,ProgramIterations!$D:$E,2,FALSE))</f>
        <v/>
      </c>
      <c r="BY164" s="23"/>
      <c r="BZ164" s="24" t="str">
        <f>IF(BY164="","",VLOOKUP(BY164,ProgramIterations!$D:$E,2,FALSE))</f>
        <v/>
      </c>
      <c r="CA164" s="23"/>
      <c r="CB164" s="24" t="str">
        <f>IF(CA164="","",VLOOKUP(CA164,ProgramIterations!$D:$E,2,FALSE))</f>
        <v/>
      </c>
      <c r="CC164" s="23"/>
      <c r="CD164" s="24" t="str">
        <f>IF(CC164="","",VLOOKUP(CC164,ProgramIterations!$D:$E,2,FALSE))</f>
        <v/>
      </c>
      <c r="CE164" s="23"/>
      <c r="CF164" s="24" t="str">
        <f>IF(CE164="","",VLOOKUP(CE164,ProgramIterations!$D:$E,2,FALSE))</f>
        <v/>
      </c>
      <c r="CG164" s="23"/>
      <c r="CH164" s="24" t="str">
        <f>IF(CG164="","",VLOOKUP(CG164,ProgramIterations!$D:$E,2,FALSE))</f>
        <v/>
      </c>
      <c r="CI164" s="23"/>
      <c r="CJ164" s="24" t="str">
        <f>IF(CI164="","",VLOOKUP(CI164,ProgramIterations!$D:$E,2,FALSE))</f>
        <v/>
      </c>
      <c r="CK164" s="23"/>
      <c r="CL164" s="24" t="str">
        <f>IF(CK164="","",VLOOKUP(CK164,ProgramIterations!$D:$E,2,FALSE))</f>
        <v/>
      </c>
      <c r="CM164" s="23"/>
      <c r="CN164" s="24" t="str">
        <f>IF(CM164="","",VLOOKUP(CM164,ProgramIterations!$D:$E,2,FALSE))</f>
        <v/>
      </c>
      <c r="CO164" s="23">
        <v>2014</v>
      </c>
      <c r="CP164" s="24">
        <f>IF(CO164="","",VLOOKUP(CO164,ProgramIterations!$D:$E,2,FALSE))</f>
        <v>4</v>
      </c>
      <c r="CQ164" s="23"/>
      <c r="CR164" s="24" t="str">
        <f>IF(CQ164="","",VLOOKUP(CQ164,ProgramIterations!$D:$E,2,FALSE))</f>
        <v/>
      </c>
      <c r="CS164" s="23">
        <v>2014</v>
      </c>
      <c r="CT164" s="24">
        <f>IF(CS164="","",VLOOKUP(CS164,ProgramIterations!$D:$E,2,FALSE))</f>
        <v>4</v>
      </c>
      <c r="CU164" s="23"/>
      <c r="CV164" s="24" t="str">
        <f>IF(CU164="","",VLOOKUP(CU164,ProgramIterations!$D:$E,2,FALSE))</f>
        <v/>
      </c>
      <c r="CW164" s="23"/>
      <c r="CX164" s="24" t="str">
        <f>IF(CW164="","",VLOOKUP(CW164,ProgramIterations!$D:$E,2,FALSE))</f>
        <v/>
      </c>
      <c r="CY164" s="23"/>
      <c r="CZ164" s="24" t="str">
        <f>IF(CY164="","",VLOOKUP(CY164,ProgramIterations!$D:$E,2,FALSE))</f>
        <v/>
      </c>
      <c r="DA164" s="23"/>
      <c r="DB164" s="24" t="str">
        <f>IF(DA164="","",VLOOKUP(DA164,ProgramIterations!$D:$E,2,FALSE))</f>
        <v/>
      </c>
      <c r="DC164" s="23"/>
      <c r="DD164" s="25" t="str">
        <f>IF(DC164="","",VLOOKUP(DC164,ProgramIterations!$D:$E,2,FALSE))</f>
        <v/>
      </c>
      <c r="DE164" s="64" t="str">
        <f>CONCATENATE("ALTER TABLE dbo.",LEFT(C164,FIND(".",C164)-1)," ADD ",RIGHT(C164,LEN(C164)-FIND(".",C164))," ",VLOOKUP(M164,DataTypes!$A$2:$F$12,6),IF(VLOOKUP(M164,DataTypes!$A$2:$F$12,3)=1,CONCATENATE("(",N164,",",O164,")"),"")," NULL")</f>
        <v>ALTER TABLE dbo.ChampMetricChannelUnitSummary ADD DensityOfPink decimal(15,5) NULL</v>
      </c>
      <c r="DF164" s="56" t="e">
        <f>IF(A164 = "","",#REF! &amp; " SELECT MetricCalcTypeID = "&amp;A164&amp;", EngineID = "&amp;B164&amp;", Name='"&amp;C164&amp;"', DisplayGroupID = "&amp;D164&amp;", DisplayName='"&amp;E164&amp;"', DisplayNameShort = '"&amp;F164&amp;"', PropertyName = '"&amp;G164&amp;"', MethodID = "&amp;IF(H164="","NULL",H164)&amp; ", CalcGroupId = "&amp;IF(I164="","NULL",I164)&amp;", CalcGroupListItemID = " &amp;IF(K164="","NULL",K164)&amp;", Description = "&amp;IF(L164&lt;&gt;"NULL","'"&amp;SUBSTITUTE(L164,"'","''")&amp;"'","NULL")&amp;", DataTypeID = "&amp;M164&amp;",Precision = "&amp;N164&amp;", Scale = "&amp;O164&amp;", Length="&amp;P164&amp;", UOMID = "&amp;Q164&amp;", GlossaryTermID = "&amp;V164&amp;", DisplayOrderID = "&amp;W164&amp;", DomainValueListID = "&amp;AB164&amp;", WidthPixels = "&amp;AC164&amp;", IsDisplayable = "&amp;AD164&amp;", ShowGraphForWatershed= "&amp;AE164&amp;",ShowGraphForProgram="&amp;AF164&amp;",ShowGraphForVisit="&amp;AG164&amp;",IsPrivateInformation="&amp;AM164&amp;", IsCalculated="&amp;AN164&amp;",IsInternal="&amp;AO164&amp;", ExpectedValueMin = "&amp;IF(R164&lt;&gt;"",R164,"NULL")&amp;",  ExpectedValueMax = "&amp;IF(S164&lt;&gt;"",S164,"NULL")&amp;",  AcceptedValueMin = "&amp;IF(T164&lt;&gt;"",T164,"NULL")&amp;",   AcceptedValueMax  = "&amp;IF(U164&lt;&gt;"",U164,"NULL")&amp;", GraphAllowX="&amp;AH164&amp;", GraphAllowY="&amp;AI164&amp;", GraphAllowZ="&amp;AJ164&amp;", MapAllowSize="&amp;AK164&amp;", MapAllowColor = "&amp;AL164&amp;", RbtXpath = "&amp;IF(AP164&lt;&gt;"", "'"&amp;AP164&amp;"'", "NULL")&amp;", RbtIsRequired = "&amp;IF(AP164&lt;&gt;"", AQ164, "NULL")&amp;", MRMetric = "&amp;AR164&amp;
", Protocol1_ID = "&amp;IF(AS164="","NULL",#REF!)&amp;", Protocol1_IterationIDStart = "&amp;IF(AS164="","NULL",AT164)&amp;", Protocol1_IterationIDEnd = "&amp;IF(AU164="","NULL",AV164)&amp;
", Protocol2_ID = "&amp;IF(AW164="","NULL",#REF!)&amp;", Protocol2_IterationIDStart = "&amp;IF(AW164="","NULL",AX164)&amp;", Protocol2_IterationIDEnd = "&amp;IF(AY164="","NULL",AZ164)&amp;
", Protocol3_ID = "&amp;IF(BA164="","NULL",#REF!)&amp;", Protocol3_IterationIDStart = "&amp;IF(BA164="","NULL",BB164)&amp;", Protocol3_IterationIDEnd = "&amp;IF(BC164="","NULL",BD164)&amp;
", Protocol4_ID = "&amp;IF(BE164="","NULL",#REF!)&amp;", Protocol4_IterationIDStart = "&amp;IF(BE164="","NULL",BF164)&amp;", Protocol4_IterationIDEnd = "&amp;IF(BG164="","NULL",BH164)&amp;
", Protocol5_ID = "&amp;IF(BI164="","NULL",#REF!)&amp;", Protocol5_IterationIDStart = "&amp;IF(BI164="","NULL",BJ164)&amp;", Protocol5_IterationIDEnd = "&amp;IF(BK164="","NULL",BL164)&amp;
", Protocol6_ID = "&amp;IF(BM164="","NULL",#REF!)&amp;", Protocol6_IterationIDStart = "&amp;IF(BM164="","NULL",BN164)&amp;", Protocol6_IterationIDEnd = "&amp;IF(BO164="","NULL",BP164)&amp;
", Protocol7_ID = "&amp;IF(BQ164="","NULL",#REF!)&amp;", Protocol7_IterationIDStart = "&amp;IF(BQ164="","NULL",BR164)&amp;", Protocol7_IterationIDEnd = "&amp;IF(BS164="","NULL",BT164)&amp;
", Protocol8_ID = "&amp;IF(BU164="","NULL",#REF!)&amp;", Protocol8_IterationIDStart = "&amp;IF(BU164="","NULL",BV164)&amp;", Protocol8_IterationIDEnd = "&amp;IF(BW164="","NULL",BX164)&amp;
", Protocol9_ID = "&amp;IF(BY164="","NULL",#REF!)&amp;", Protocol9_IterationIDStart = "&amp;IF(BY164="","NULL",BZ164)&amp;", Protocol9_IterationIDEnd = "&amp;IF(CA164="","NULL",CB164)&amp;
", Protocol10_ID = "&amp;IF(CC164="","NULL",#REF!)&amp;", Protocol10_IterationIDStart = "&amp;IF(CC164="","NULL",CD164)&amp;", Protocol10_IterationIDEnd = "&amp;IF(CE164="","NULL",CF164)&amp;
", Protocol11_ID = "&amp;IF(CG164="","NULL",#REF!)&amp;", Protocol11_IterationIDStart = "&amp;IF(CG164="","NULL",CH164)&amp;", Protocol11_IterationIDEnd = "&amp;IF(CI164="","NULL",CJ164)&amp;
", Protocol12_ID = "&amp;IF(CK164="","NULL",#REF!)&amp;", Protocol12_IterationIDStart = "&amp;IF(CK164="","NULL",CL164)&amp;", Protocol12_IterationIDEnd = "&amp;IF(CM164="","NULL",CN164)&amp;
", Protocol13_ID = "&amp;IF(CO164="","NULL",#REF!)&amp;", Protocol13_IterationIDStart = "&amp;IF(CO164="","NULL",CP164)&amp;", Protocol13_IterationIDEnd = "&amp;IF(CQ164="","NULL",CR164)&amp;
", Protocol14_ID = "&amp;IF(CS164="","NULL",#REF!)&amp;", Protocol14_IterationIDStart = "&amp;IF(CS164="","NULL",CT164)&amp;", Protocol14_IterationIDEnd = "&amp;IF(CU164="","NULL",CV164)&amp;
", Protocol15_ID = "&amp;IF(CW164="","NULL",#REF!)&amp;", Protocol15_IterationIDStart = "&amp;IF(CW164="","NULL",CX164)&amp;", Protocol15_IterationIDEnd = "&amp;IF(CY164="","NULL",CZ164)&amp;
", Protocol16_ID = "&amp;IF(DA164="","NULL",#REF!)&amp;", Protocol16_IterationIDStart = "&amp;IF(DA164="","NULL",DB164)&amp;", Protocol16_IterationIDEnd = "&amp;IF(DC164="","NULL",DD164))</f>
        <v>#REF!</v>
      </c>
    </row>
    <row r="165" spans="1:156" hidden="1" x14ac:dyDescent="0.4">
      <c r="A165" s="53">
        <v>81</v>
      </c>
      <c r="B165" s="53">
        <v>1</v>
      </c>
      <c r="C165" s="34" t="s">
        <v>274</v>
      </c>
      <c r="D165" s="18">
        <v>1</v>
      </c>
      <c r="E165" s="40" t="s">
        <v>864</v>
      </c>
      <c r="F165" s="74" t="s">
        <v>940</v>
      </c>
      <c r="G165" s="49" t="s">
        <v>296</v>
      </c>
      <c r="I165" s="44"/>
      <c r="J165" s="47" t="str">
        <f>IF(I165="","",VLOOKUP(I165,MetricCalcGroups!A:D,3, FALSE))</f>
        <v/>
      </c>
      <c r="L165" s="9" t="s">
        <v>78</v>
      </c>
      <c r="M165" s="18">
        <v>3</v>
      </c>
      <c r="N165" s="18">
        <v>12</v>
      </c>
      <c r="O165" s="18">
        <v>4</v>
      </c>
      <c r="P165" s="18" t="s">
        <v>78</v>
      </c>
      <c r="Q165" s="18">
        <v>19</v>
      </c>
      <c r="R165" s="39"/>
      <c r="S165" s="39"/>
      <c r="T165" s="75"/>
      <c r="U165" s="75"/>
      <c r="V165" s="78" t="s">
        <v>78</v>
      </c>
      <c r="W165" s="75">
        <v>900</v>
      </c>
      <c r="X165" s="15">
        <v>2011</v>
      </c>
      <c r="Y165" s="16">
        <f>IF(X165&lt;&gt;"",VLOOKUP(X165,ProgramIterations!D:E,2,FALSE),"NULL")</f>
        <v>1</v>
      </c>
      <c r="Z165" s="15"/>
      <c r="AA165" s="16" t="str">
        <f>IF(Z165&lt;&gt;"",VLOOKUP(Z165,ProgramIterations!D:E,2,FALSE),"NULL")</f>
        <v>NULL</v>
      </c>
      <c r="AB165" s="9" t="s">
        <v>78</v>
      </c>
      <c r="AC165" s="9">
        <v>75</v>
      </c>
      <c r="AD165" s="36">
        <v>0</v>
      </c>
      <c r="AE165" s="9">
        <v>1</v>
      </c>
      <c r="AF165" s="9">
        <v>1</v>
      </c>
      <c r="AG165" s="49">
        <v>0</v>
      </c>
      <c r="AH165" s="17">
        <v>0</v>
      </c>
      <c r="AI165" s="17">
        <f t="shared" si="13"/>
        <v>0</v>
      </c>
      <c r="AJ165" s="18">
        <v>0</v>
      </c>
      <c r="AK165" s="17">
        <f t="shared" si="11"/>
        <v>0</v>
      </c>
      <c r="AL165" s="17">
        <f t="shared" si="12"/>
        <v>0</v>
      </c>
      <c r="AM165" s="18">
        <v>0</v>
      </c>
      <c r="AN165" s="18">
        <v>0</v>
      </c>
      <c r="AO165" s="74">
        <v>0</v>
      </c>
      <c r="AP165" s="40"/>
      <c r="AQ165" s="37">
        <v>0</v>
      </c>
      <c r="AR165" s="49">
        <v>0</v>
      </c>
      <c r="AS165" s="23">
        <v>2011</v>
      </c>
      <c r="AT165" s="24">
        <f>IF(AS165="","",VLOOKUP(AS165,ProgramIterations!$D:$E,2,FALSE))</f>
        <v>1</v>
      </c>
      <c r="AU165" s="23"/>
      <c r="AV165" s="24" t="str">
        <f>IF(AU165="","",VLOOKUP(AU165,ProgramIterations!$D:$E,2,FALSE))</f>
        <v/>
      </c>
      <c r="AW165" s="23">
        <v>2012</v>
      </c>
      <c r="AX165" s="24">
        <f>IF(AW165="","",VLOOKUP(AW165,ProgramIterations!$D:$E,2,FALSE))</f>
        <v>2</v>
      </c>
      <c r="AY165" s="23"/>
      <c r="AZ165" s="24" t="str">
        <f>IF(AY165="","",VLOOKUP(AY165,ProgramIterations!$D:$E,2,FALSE))</f>
        <v/>
      </c>
      <c r="BA165" s="23">
        <v>2013</v>
      </c>
      <c r="BB165" s="24">
        <f>IF(BA165="","",VLOOKUP(BA165,ProgramIterations!$D:$E,2,FALSE))</f>
        <v>3</v>
      </c>
      <c r="BC165" s="23"/>
      <c r="BD165" s="24" t="str">
        <f>IF(BC165="","",VLOOKUP(BC165,ProgramIterations!$D:$E,2,FALSE))</f>
        <v/>
      </c>
      <c r="BE165" s="23">
        <v>2014</v>
      </c>
      <c r="BF165" s="24">
        <f>IF(BE165="","",VLOOKUP(BE165,ProgramIterations!$D:$E,2,FALSE))</f>
        <v>4</v>
      </c>
      <c r="BG165" s="23"/>
      <c r="BH165" s="24" t="str">
        <f>IF(BG165="","",VLOOKUP(BG165,ProgramIterations!$D:$E,2,FALSE))</f>
        <v/>
      </c>
      <c r="BI165" s="23">
        <v>2014</v>
      </c>
      <c r="BJ165" s="24">
        <f>IF(BI165="","",VLOOKUP(BI165,ProgramIterations!$D:$E,2,FALSE))</f>
        <v>4</v>
      </c>
      <c r="BK165" s="23"/>
      <c r="BL165" s="24" t="str">
        <f>IF(BK165="","",VLOOKUP(BK165,ProgramIterations!$D:$E,2,FALSE))</f>
        <v/>
      </c>
      <c r="BM165" s="23"/>
      <c r="BN165" s="24" t="str">
        <f>IF(BM165="","",VLOOKUP(BM165,ProgramIterations!$D:$E,2,FALSE))</f>
        <v/>
      </c>
      <c r="BO165" s="23"/>
      <c r="BP165" s="24" t="str">
        <f>IF(BO165="","",VLOOKUP(BO165,ProgramIterations!$D:$E,2,FALSE))</f>
        <v/>
      </c>
      <c r="BQ165" s="23"/>
      <c r="BR165" s="24" t="str">
        <f>IF(BQ165="","",VLOOKUP(BQ165,ProgramIterations!$D:$E,2,FALSE))</f>
        <v/>
      </c>
      <c r="BS165" s="23"/>
      <c r="BT165" s="24" t="str">
        <f>IF(BS165="","",VLOOKUP(BS165,ProgramIterations!$D:$E,2,FALSE))</f>
        <v/>
      </c>
      <c r="BU165" s="23"/>
      <c r="BV165" s="24" t="str">
        <f>IF(BU165="","",VLOOKUP(BU165,ProgramIterations!$D:$E,2,FALSE))</f>
        <v/>
      </c>
      <c r="BW165" s="23"/>
      <c r="BX165" s="24" t="str">
        <f>IF(BW165="","",VLOOKUP(BW165,ProgramIterations!$D:$E,2,FALSE))</f>
        <v/>
      </c>
      <c r="BY165" s="23">
        <v>2014</v>
      </c>
      <c r="BZ165" s="24">
        <f>IF(BY165="","",VLOOKUP(BY165,ProgramIterations!$D:$E,2,FALSE))</f>
        <v>4</v>
      </c>
      <c r="CA165" s="23"/>
      <c r="CB165" s="24" t="str">
        <f>IF(CA165="","",VLOOKUP(CA165,ProgramIterations!$D:$E,2,FALSE))</f>
        <v/>
      </c>
      <c r="CC165" s="23">
        <v>2014</v>
      </c>
      <c r="CD165" s="24">
        <f>IF(CC165="","",VLOOKUP(CC165,ProgramIterations!$D:$E,2,FALSE))</f>
        <v>4</v>
      </c>
      <c r="CE165" s="23"/>
      <c r="CF165" s="24" t="str">
        <f>IF(CE165="","",VLOOKUP(CE165,ProgramIterations!$D:$E,2,FALSE))</f>
        <v/>
      </c>
      <c r="CG165" s="23">
        <v>2014</v>
      </c>
      <c r="CH165" s="24">
        <f>IF(CG165="","",VLOOKUP(CG165,ProgramIterations!$D:$E,2,FALSE))</f>
        <v>4</v>
      </c>
      <c r="CI165" s="23"/>
      <c r="CJ165" s="24" t="str">
        <f>IF(CI165="","",VLOOKUP(CI165,ProgramIterations!$D:$E,2,FALSE))</f>
        <v/>
      </c>
      <c r="CK165" s="23"/>
      <c r="CL165" s="24" t="str">
        <f>IF(CK165="","",VLOOKUP(CK165,ProgramIterations!$D:$E,2,FALSE))</f>
        <v/>
      </c>
      <c r="CM165" s="23"/>
      <c r="CN165" s="24" t="str">
        <f>IF(CM165="","",VLOOKUP(CM165,ProgramIterations!$D:$E,2,FALSE))</f>
        <v/>
      </c>
      <c r="CO165" s="23"/>
      <c r="CP165" s="24" t="str">
        <f>IF(CO165="","",VLOOKUP(CO165,ProgramIterations!$D:$E,2,FALSE))</f>
        <v/>
      </c>
      <c r="CQ165" s="23"/>
      <c r="CR165" s="24" t="str">
        <f>IF(CQ165="","",VLOOKUP(CQ165,ProgramIterations!$D:$E,2,FALSE))</f>
        <v/>
      </c>
      <c r="CS165" s="23"/>
      <c r="CT165" s="24" t="str">
        <f>IF(CS165="","",VLOOKUP(CS165,ProgramIterations!$D:$E,2,FALSE))</f>
        <v/>
      </c>
      <c r="CU165" s="23"/>
      <c r="CV165" s="24" t="str">
        <f>IF(CU165="","",VLOOKUP(CU165,ProgramIterations!$D:$E,2,FALSE))</f>
        <v/>
      </c>
      <c r="CW165" s="23"/>
      <c r="CX165" s="24" t="str">
        <f>IF(CW165="","",VLOOKUP(CW165,ProgramIterations!$D:$E,2,FALSE))</f>
        <v/>
      </c>
      <c r="CY165" s="23"/>
      <c r="CZ165" s="24" t="str">
        <f>IF(CY165="","",VLOOKUP(CY165,ProgramIterations!$D:$E,2,FALSE))</f>
        <v/>
      </c>
      <c r="DA165" s="23"/>
      <c r="DB165" s="24" t="str">
        <f>IF(DA165="","",VLOOKUP(DA165,ProgramIterations!$D:$E,2,FALSE))</f>
        <v/>
      </c>
      <c r="DC165" s="23"/>
      <c r="DD165" s="25" t="str">
        <f>IF(DC165="","",VLOOKUP(DC165,ProgramIterations!$D:$E,2,FALSE))</f>
        <v/>
      </c>
      <c r="DE165" s="64" t="str">
        <f>CONCATENATE("ALTER TABLE dbo.",LEFT(C165,FIND(".",C165)-1)," ADD ",RIGHT(C165,LEN(C165)-FIND(".",C165))," ",VLOOKUP(M165,DataTypes!$A$2:$F$12,6),IF(VLOOKUP(M165,DataTypes!$A$2:$F$12,3)=1,CONCATENATE("(",N165,",",O165,")"),"")," NULL")</f>
        <v>ALTER TABLE dbo.ChampMetricVisitInformation ADD WettedWidthToDepthRatioProfileFilteredStdDev decimal(12,4) NULL</v>
      </c>
      <c r="DF165" s="56" t="e">
        <f>IF(A165 = "","",#REF! &amp; " SELECT MetricCalcTypeID = "&amp;A165&amp;", EngineID = "&amp;B165&amp;", Name='"&amp;C165&amp;"', DisplayGroupID = "&amp;D165&amp;", DisplayName='"&amp;E165&amp;"', DisplayNameShort = '"&amp;F165&amp;"', PropertyName = '"&amp;G165&amp;"', MethodID = "&amp;IF(H165="","NULL",H165)&amp; ", CalcGroupId = "&amp;IF(I165="","NULL",I165)&amp;", CalcGroupListItemID = " &amp;IF(K165="","NULL",K165)&amp;", Description = "&amp;IF(L165&lt;&gt;"NULL","'"&amp;SUBSTITUTE(L165,"'","''")&amp;"'","NULL")&amp;", DataTypeID = "&amp;M165&amp;",Precision = "&amp;N165&amp;", Scale = "&amp;O165&amp;", Length="&amp;P165&amp;", UOMID = "&amp;Q165&amp;", GlossaryTermID = "&amp;V165&amp;", DisplayOrderID = "&amp;W165&amp;", DomainValueListID = "&amp;AB165&amp;", WidthPixels = "&amp;AC165&amp;", IsDisplayable = "&amp;AD165&amp;", ShowGraphForWatershed= "&amp;AE165&amp;",ShowGraphForProgram="&amp;AF165&amp;",ShowGraphForVisit="&amp;AG165&amp;",IsPrivateInformation="&amp;AM165&amp;", IsCalculated="&amp;AN165&amp;",IsInternal="&amp;AO165&amp;", ExpectedValueMin = "&amp;IF(R165&lt;&gt;"",R165,"NULL")&amp;",  ExpectedValueMax = "&amp;IF(S165&lt;&gt;"",S165,"NULL")&amp;",  AcceptedValueMin = "&amp;IF(T165&lt;&gt;"",T165,"NULL")&amp;",   AcceptedValueMax  = "&amp;IF(U165&lt;&gt;"",U165,"NULL")&amp;", GraphAllowX="&amp;AH165&amp;", GraphAllowY="&amp;AI165&amp;", GraphAllowZ="&amp;AJ165&amp;", MapAllowSize="&amp;AK165&amp;", MapAllowColor = "&amp;AL165&amp;", RbtXpath = "&amp;IF(AP165&lt;&gt;"", "'"&amp;AP165&amp;"'", "NULL")&amp;", RbtIsRequired = "&amp;IF(AP165&lt;&gt;"", AQ165, "NULL")&amp;", MRMetric = "&amp;AR165&amp;
", Protocol1_ID = "&amp;IF(AS165="","NULL",#REF!)&amp;", Protocol1_IterationIDStart = "&amp;IF(AS165="","NULL",AT165)&amp;", Protocol1_IterationIDEnd = "&amp;IF(AU165="","NULL",AV165)&amp;
", Protocol2_ID = "&amp;IF(AW165="","NULL",#REF!)&amp;", Protocol2_IterationIDStart = "&amp;IF(AW165="","NULL",AX165)&amp;", Protocol2_IterationIDEnd = "&amp;IF(AY165="","NULL",AZ165)&amp;
", Protocol3_ID = "&amp;IF(BA165="","NULL",#REF!)&amp;", Protocol3_IterationIDStart = "&amp;IF(BA165="","NULL",BB165)&amp;", Protocol3_IterationIDEnd = "&amp;IF(BC165="","NULL",BD165)&amp;
", Protocol4_ID = "&amp;IF(BE165="","NULL",#REF!)&amp;", Protocol4_IterationIDStart = "&amp;IF(BE165="","NULL",BF165)&amp;", Protocol4_IterationIDEnd = "&amp;IF(BG165="","NULL",BH165)&amp;
", Protocol5_ID = "&amp;IF(BI165="","NULL",#REF!)&amp;", Protocol5_IterationIDStart = "&amp;IF(BI165="","NULL",BJ165)&amp;", Protocol5_IterationIDEnd = "&amp;IF(BK165="","NULL",BL165)&amp;
", Protocol6_ID = "&amp;IF(BM165="","NULL",#REF!)&amp;", Protocol6_IterationIDStart = "&amp;IF(BM165="","NULL",BN165)&amp;", Protocol6_IterationIDEnd = "&amp;IF(BO165="","NULL",BP165)&amp;
", Protocol7_ID = "&amp;IF(BQ165="","NULL",#REF!)&amp;", Protocol7_IterationIDStart = "&amp;IF(BQ165="","NULL",BR165)&amp;", Protocol7_IterationIDEnd = "&amp;IF(BS165="","NULL",BT165)&amp;
", Protocol8_ID = "&amp;IF(BU165="","NULL",#REF!)&amp;", Protocol8_IterationIDStart = "&amp;IF(BU165="","NULL",BV165)&amp;", Protocol8_IterationIDEnd = "&amp;IF(BW165="","NULL",BX165)&amp;
", Protocol9_ID = "&amp;IF(BY165="","NULL",#REF!)&amp;", Protocol9_IterationIDStart = "&amp;IF(BY165="","NULL",BZ165)&amp;", Protocol9_IterationIDEnd = "&amp;IF(CA165="","NULL",CB165)&amp;
", Protocol10_ID = "&amp;IF(CC165="","NULL",#REF!)&amp;", Protocol10_IterationIDStart = "&amp;IF(CC165="","NULL",CD165)&amp;", Protocol10_IterationIDEnd = "&amp;IF(CE165="","NULL",CF165)&amp;
", Protocol11_ID = "&amp;IF(CG165="","NULL",#REF!)&amp;", Protocol11_IterationIDStart = "&amp;IF(CG165="","NULL",CH165)&amp;", Protocol11_IterationIDEnd = "&amp;IF(CI165="","NULL",CJ165)&amp;
", Protocol12_ID = "&amp;IF(CK165="","NULL",#REF!)&amp;", Protocol12_IterationIDStart = "&amp;IF(CK165="","NULL",CL165)&amp;", Protocol12_IterationIDEnd = "&amp;IF(CM165="","NULL",CN165)&amp;
", Protocol13_ID = "&amp;IF(CO165="","NULL",#REF!)&amp;", Protocol13_IterationIDStart = "&amp;IF(CO165="","NULL",CP165)&amp;", Protocol13_IterationIDEnd = "&amp;IF(CQ165="","NULL",CR165)&amp;
", Protocol14_ID = "&amp;IF(CS165="","NULL",#REF!)&amp;", Protocol14_IterationIDStart = "&amp;IF(CS165="","NULL",CT165)&amp;", Protocol14_IterationIDEnd = "&amp;IF(CU165="","NULL",CV165)&amp;
", Protocol15_ID = "&amp;IF(CW165="","NULL",#REF!)&amp;", Protocol15_IterationIDStart = "&amp;IF(CW165="","NULL",CX165)&amp;", Protocol15_IterationIDEnd = "&amp;IF(CY165="","NULL",CZ165)&amp;
", Protocol16_ID = "&amp;IF(DA165="","NULL",#REF!)&amp;", Protocol16_IterationIDStart = "&amp;IF(DA165="","NULL",DB165)&amp;", Protocol16_IterationIDEnd = "&amp;IF(DC165="","NULL",DD165))</f>
        <v>#REF!</v>
      </c>
    </row>
    <row r="166" spans="1:156" x14ac:dyDescent="0.4">
      <c r="A166" s="53">
        <v>566</v>
      </c>
      <c r="B166" s="53">
        <v>3</v>
      </c>
      <c r="C166" s="57" t="str">
        <f>"ChampMetricChannelUnitTier1Summary." &amp; G166</f>
        <v>ChampMetricChannelUnitTier1Summary.DensityOfSockeye</v>
      </c>
      <c r="D166" s="18">
        <v>3</v>
      </c>
      <c r="E166" s="74" t="s">
        <v>1318</v>
      </c>
      <c r="F166" s="74" t="s">
        <v>1307</v>
      </c>
      <c r="G166" s="49" t="s">
        <v>1307</v>
      </c>
      <c r="I166" s="44">
        <v>2</v>
      </c>
      <c r="J166" s="47" t="str">
        <f>IF(I166="","",VLOOKUP(I166,MetricCalcGroups!A:D,3, FALSE))</f>
        <v>Fish Density</v>
      </c>
      <c r="K166" s="37">
        <v>248</v>
      </c>
      <c r="L166" s="9" t="s">
        <v>78</v>
      </c>
      <c r="M166" s="18">
        <v>1</v>
      </c>
      <c r="N166" s="18">
        <v>15</v>
      </c>
      <c r="O166" s="18">
        <v>5</v>
      </c>
      <c r="P166" s="18" t="s">
        <v>78</v>
      </c>
      <c r="Q166" s="18">
        <v>37</v>
      </c>
      <c r="R166" s="75">
        <v>0</v>
      </c>
      <c r="S166" s="75" t="s">
        <v>78</v>
      </c>
      <c r="T166" s="75">
        <v>0</v>
      </c>
      <c r="U166" s="75" t="s">
        <v>78</v>
      </c>
      <c r="V166" s="78" t="s">
        <v>78</v>
      </c>
      <c r="W166" s="75">
        <v>2950</v>
      </c>
      <c r="X166" s="15">
        <v>2014</v>
      </c>
      <c r="Y166" s="16">
        <f>IF(X166&lt;&gt;"",VLOOKUP(X166,ProgramIterations!D:E,2,FALSE),"NULL")</f>
        <v>4</v>
      </c>
      <c r="Z166" s="15"/>
      <c r="AA166" s="16" t="str">
        <f>IF(Z166&lt;&gt;"",VLOOKUP(Z166,ProgramIterations!D:E,2,FALSE),"NULL")</f>
        <v>NULL</v>
      </c>
      <c r="AB166" s="9" t="s">
        <v>78</v>
      </c>
      <c r="AC166" s="9">
        <v>50</v>
      </c>
      <c r="AD166" s="36">
        <v>1</v>
      </c>
      <c r="AE166" s="9">
        <v>1</v>
      </c>
      <c r="AF166" s="9">
        <v>1</v>
      </c>
      <c r="AG166" s="9">
        <v>1</v>
      </c>
      <c r="AH166" s="17">
        <v>0</v>
      </c>
      <c r="AI166" s="17">
        <f t="shared" si="13"/>
        <v>1</v>
      </c>
      <c r="AJ166" s="18">
        <v>0</v>
      </c>
      <c r="AK166" s="17">
        <f t="shared" si="11"/>
        <v>1</v>
      </c>
      <c r="AL166" s="17">
        <f t="shared" si="12"/>
        <v>1</v>
      </c>
      <c r="AM166" s="18">
        <v>0</v>
      </c>
      <c r="AN166" s="18">
        <v>0</v>
      </c>
      <c r="AO166" s="37">
        <v>1</v>
      </c>
      <c r="AP166" s="74"/>
      <c r="AQ166" s="37">
        <v>0</v>
      </c>
      <c r="AR166" s="49">
        <v>0</v>
      </c>
      <c r="AS166" s="23"/>
      <c r="AT166" s="24" t="str">
        <f>IF(AS166="","",VLOOKUP(AS166,ProgramIterations!$D:$E,2,FALSE))</f>
        <v/>
      </c>
      <c r="AU166" s="23"/>
      <c r="AV166" s="24" t="str">
        <f>IF(AU166="","",VLOOKUP(AU166,ProgramIterations!$D:$E,2,FALSE))</f>
        <v/>
      </c>
      <c r="AW166" s="23"/>
      <c r="AX166" s="24" t="str">
        <f>IF(AW166="","",VLOOKUP(AW166,ProgramIterations!$D:$E,2,FALSE))</f>
        <v/>
      </c>
      <c r="AY166" s="23"/>
      <c r="AZ166" s="24" t="str">
        <f>IF(AY166="","",VLOOKUP(AY166,ProgramIterations!$D:$E,2,FALSE))</f>
        <v/>
      </c>
      <c r="BA166" s="23"/>
      <c r="BB166" s="24" t="str">
        <f>IF(BA166="","",VLOOKUP(BA166,ProgramIterations!$D:$E,2,FALSE))</f>
        <v/>
      </c>
      <c r="BC166" s="23"/>
      <c r="BD166" s="24" t="str">
        <f>IF(BC166="","",VLOOKUP(BC166,ProgramIterations!$D:$E,2,FALSE))</f>
        <v/>
      </c>
      <c r="BE166" s="23"/>
      <c r="BF166" s="24" t="str">
        <f>IF(BE166="","",VLOOKUP(BE166,ProgramIterations!$D:$E,2,FALSE))</f>
        <v/>
      </c>
      <c r="BG166" s="23"/>
      <c r="BH166" s="24" t="str">
        <f>IF(BG166="","",VLOOKUP(BG166,ProgramIterations!$D:$E,2,FALSE))</f>
        <v/>
      </c>
      <c r="BI166" s="23"/>
      <c r="BJ166" s="24" t="str">
        <f>IF(BI166="","",VLOOKUP(BI166,ProgramIterations!$D:$E,2,FALSE))</f>
        <v/>
      </c>
      <c r="BK166" s="23"/>
      <c r="BL166" s="24" t="str">
        <f>IF(BK166="","",VLOOKUP(BK166,ProgramIterations!$D:$E,2,FALSE))</f>
        <v/>
      </c>
      <c r="BM166" s="23">
        <v>2014</v>
      </c>
      <c r="BN166" s="24">
        <f>IF(BM166="","",VLOOKUP(BM166,ProgramIterations!$D:$E,2,FALSE))</f>
        <v>4</v>
      </c>
      <c r="BO166" s="23"/>
      <c r="BP166" s="24" t="str">
        <f>IF(BO166="","",VLOOKUP(BO166,ProgramIterations!$D:$E,2,FALSE))</f>
        <v/>
      </c>
      <c r="BQ166" s="23"/>
      <c r="BR166" s="24" t="str">
        <f>IF(BQ166="","",VLOOKUP(BQ166,ProgramIterations!$D:$E,2,FALSE))</f>
        <v/>
      </c>
      <c r="BS166" s="23"/>
      <c r="BT166" s="24" t="str">
        <f>IF(BS166="","",VLOOKUP(BS166,ProgramIterations!$D:$E,2,FALSE))</f>
        <v/>
      </c>
      <c r="BU166" s="23">
        <v>2014</v>
      </c>
      <c r="BV166" s="24">
        <f>IF(BU166="","",VLOOKUP(BU166,ProgramIterations!$D:$E,2,FALSE))</f>
        <v>4</v>
      </c>
      <c r="BW166" s="23"/>
      <c r="BX166" s="24" t="str">
        <f>IF(BW166="","",VLOOKUP(BW166,ProgramIterations!$D:$E,2,FALSE))</f>
        <v/>
      </c>
      <c r="BY166" s="23"/>
      <c r="BZ166" s="24" t="str">
        <f>IF(BY166="","",VLOOKUP(BY166,ProgramIterations!$D:$E,2,FALSE))</f>
        <v/>
      </c>
      <c r="CA166" s="23"/>
      <c r="CB166" s="24" t="str">
        <f>IF(CA166="","",VLOOKUP(CA166,ProgramIterations!$D:$E,2,FALSE))</f>
        <v/>
      </c>
      <c r="CC166" s="23"/>
      <c r="CD166" s="24" t="str">
        <f>IF(CC166="","",VLOOKUP(CC166,ProgramIterations!$D:$E,2,FALSE))</f>
        <v/>
      </c>
      <c r="CE166" s="23"/>
      <c r="CF166" s="24" t="str">
        <f>IF(CE166="","",VLOOKUP(CE166,ProgramIterations!$D:$E,2,FALSE))</f>
        <v/>
      </c>
      <c r="CG166" s="23"/>
      <c r="CH166" s="24" t="str">
        <f>IF(CG166="","",VLOOKUP(CG166,ProgramIterations!$D:$E,2,FALSE))</f>
        <v/>
      </c>
      <c r="CI166" s="23"/>
      <c r="CJ166" s="24" t="str">
        <f>IF(CI166="","",VLOOKUP(CI166,ProgramIterations!$D:$E,2,FALSE))</f>
        <v/>
      </c>
      <c r="CK166" s="23"/>
      <c r="CL166" s="24" t="str">
        <f>IF(CK166="","",VLOOKUP(CK166,ProgramIterations!$D:$E,2,FALSE))</f>
        <v/>
      </c>
      <c r="CM166" s="23"/>
      <c r="CN166" s="24" t="str">
        <f>IF(CM166="","",VLOOKUP(CM166,ProgramIterations!$D:$E,2,FALSE))</f>
        <v/>
      </c>
      <c r="CO166" s="23">
        <v>2014</v>
      </c>
      <c r="CP166" s="24">
        <f>IF(CO166="","",VLOOKUP(CO166,ProgramIterations!$D:$E,2,FALSE))</f>
        <v>4</v>
      </c>
      <c r="CQ166" s="23"/>
      <c r="CR166" s="24" t="str">
        <f>IF(CQ166="","",VLOOKUP(CQ166,ProgramIterations!$D:$E,2,FALSE))</f>
        <v/>
      </c>
      <c r="CS166" s="23">
        <v>2014</v>
      </c>
      <c r="CT166" s="24">
        <f>IF(CS166="","",VLOOKUP(CS166,ProgramIterations!$D:$E,2,FALSE))</f>
        <v>4</v>
      </c>
      <c r="CU166" s="23"/>
      <c r="CV166" s="24" t="str">
        <f>IF(CU166="","",VLOOKUP(CU166,ProgramIterations!$D:$E,2,FALSE))</f>
        <v/>
      </c>
      <c r="CW166" s="23"/>
      <c r="CX166" s="24" t="str">
        <f>IF(CW166="","",VLOOKUP(CW166,ProgramIterations!$D:$E,2,FALSE))</f>
        <v/>
      </c>
      <c r="CY166" s="23"/>
      <c r="CZ166" s="24" t="str">
        <f>IF(CY166="","",VLOOKUP(CY166,ProgramIterations!$D:$E,2,FALSE))</f>
        <v/>
      </c>
      <c r="DA166" s="23"/>
      <c r="DB166" s="24" t="str">
        <f>IF(DA166="","",VLOOKUP(DA166,ProgramIterations!$D:$E,2,FALSE))</f>
        <v/>
      </c>
      <c r="DC166" s="23"/>
      <c r="DD166" s="25" t="str">
        <f>IF(DC166="","",VLOOKUP(DC166,ProgramIterations!$D:$E,2,FALSE))</f>
        <v/>
      </c>
      <c r="DE166" s="64" t="str">
        <f>CONCATENATE("ALTER TABLE dbo.",LEFT(C166,FIND(".",C166)-1)," ADD ",RIGHT(C166,LEN(C166)-FIND(".",C166))," ",VLOOKUP(M166,DataTypes!$A$2:$F$12,6),IF(VLOOKUP(M166,DataTypes!$A$2:$F$12,3)=1,CONCATENATE("(",N166,",",O166,")"),"")," NULL")</f>
        <v>ALTER TABLE dbo.ChampMetricChannelUnitTier1Summary ADD DensityOfSockeye decimal(15,5) NULL</v>
      </c>
      <c r="DF166" s="56" t="e">
        <f>IF(A166 = "","",#REF! &amp; " SELECT MetricCalcTypeID = "&amp;A166&amp;", EngineID = "&amp;B166&amp;", Name='"&amp;C166&amp;"', DisplayGroupID = "&amp;D166&amp;", DisplayName='"&amp;E166&amp;"', DisplayNameShort = '"&amp;F166&amp;"', PropertyName = '"&amp;G166&amp;"', MethodID = "&amp;IF(H166="","NULL",H166)&amp; ", CalcGroupId = "&amp;IF(I166="","NULL",I166)&amp;", CalcGroupListItemID = " &amp;IF(K166="","NULL",K166)&amp;", Description = "&amp;IF(L166&lt;&gt;"NULL","'"&amp;SUBSTITUTE(L166,"'","''")&amp;"'","NULL")&amp;", DataTypeID = "&amp;M166&amp;",Precision = "&amp;N166&amp;", Scale = "&amp;O166&amp;", Length="&amp;P166&amp;", UOMID = "&amp;Q166&amp;", GlossaryTermID = "&amp;V166&amp;", DisplayOrderID = "&amp;W166&amp;", DomainValueListID = "&amp;AB166&amp;", WidthPixels = "&amp;AC166&amp;", IsDisplayable = "&amp;AD166&amp;", ShowGraphForWatershed= "&amp;AE166&amp;",ShowGraphForProgram="&amp;AF166&amp;",ShowGraphForVisit="&amp;AG166&amp;",IsPrivateInformation="&amp;AM166&amp;", IsCalculated="&amp;AN166&amp;",IsInternal="&amp;AO166&amp;", ExpectedValueMin = "&amp;IF(R166&lt;&gt;"",R166,"NULL")&amp;",  ExpectedValueMax = "&amp;IF(S166&lt;&gt;"",S166,"NULL")&amp;",  AcceptedValueMin = "&amp;IF(T166&lt;&gt;"",T166,"NULL")&amp;",   AcceptedValueMax  = "&amp;IF(U166&lt;&gt;"",U166,"NULL")&amp;", GraphAllowX="&amp;AH166&amp;", GraphAllowY="&amp;AI166&amp;", GraphAllowZ="&amp;AJ166&amp;", MapAllowSize="&amp;AK166&amp;", MapAllowColor = "&amp;AL166&amp;", RbtXpath = "&amp;IF(AP166&lt;&gt;"", "'"&amp;AP166&amp;"'", "NULL")&amp;", RbtIsRequired = "&amp;IF(AP166&lt;&gt;"", AQ166, "NULL")&amp;", MRMetric = "&amp;AR166&amp;
", Protocol1_ID = "&amp;IF(AS166="","NULL",#REF!)&amp;", Protocol1_IterationIDStart = "&amp;IF(AS166="","NULL",AT166)&amp;", Protocol1_IterationIDEnd = "&amp;IF(AU166="","NULL",AV166)&amp;
", Protocol2_ID = "&amp;IF(AW166="","NULL",#REF!)&amp;", Protocol2_IterationIDStart = "&amp;IF(AW166="","NULL",AX166)&amp;", Protocol2_IterationIDEnd = "&amp;IF(AY166="","NULL",AZ166)&amp;
", Protocol3_ID = "&amp;IF(BA166="","NULL",#REF!)&amp;", Protocol3_IterationIDStart = "&amp;IF(BA166="","NULL",BB166)&amp;", Protocol3_IterationIDEnd = "&amp;IF(BC166="","NULL",BD166)&amp;
", Protocol4_ID = "&amp;IF(BE166="","NULL",#REF!)&amp;", Protocol4_IterationIDStart = "&amp;IF(BE166="","NULL",BF166)&amp;", Protocol4_IterationIDEnd = "&amp;IF(BG166="","NULL",BH166)&amp;
", Protocol5_ID = "&amp;IF(BI166="","NULL",#REF!)&amp;", Protocol5_IterationIDStart = "&amp;IF(BI166="","NULL",BJ166)&amp;", Protocol5_IterationIDEnd = "&amp;IF(BK166="","NULL",BL166)&amp;
", Protocol6_ID = "&amp;IF(BM166="","NULL",#REF!)&amp;", Protocol6_IterationIDStart = "&amp;IF(BM166="","NULL",BN166)&amp;", Protocol6_IterationIDEnd = "&amp;IF(BO166="","NULL",BP166)&amp;
", Protocol7_ID = "&amp;IF(BQ166="","NULL",#REF!)&amp;", Protocol7_IterationIDStart = "&amp;IF(BQ166="","NULL",BR166)&amp;", Protocol7_IterationIDEnd = "&amp;IF(BS166="","NULL",BT166)&amp;
", Protocol8_ID = "&amp;IF(BU166="","NULL",#REF!)&amp;", Protocol8_IterationIDStart = "&amp;IF(BU166="","NULL",BV166)&amp;", Protocol8_IterationIDEnd = "&amp;IF(BW166="","NULL",BX166)&amp;
", Protocol9_ID = "&amp;IF(BY166="","NULL",#REF!)&amp;", Protocol9_IterationIDStart = "&amp;IF(BY166="","NULL",BZ166)&amp;", Protocol9_IterationIDEnd = "&amp;IF(CA166="","NULL",CB166)&amp;
", Protocol10_ID = "&amp;IF(CC166="","NULL",#REF!)&amp;", Protocol10_IterationIDStart = "&amp;IF(CC166="","NULL",CD166)&amp;", Protocol10_IterationIDEnd = "&amp;IF(CE166="","NULL",CF166)&amp;
", Protocol11_ID = "&amp;IF(CG166="","NULL",#REF!)&amp;", Protocol11_IterationIDStart = "&amp;IF(CG166="","NULL",CH166)&amp;", Protocol11_IterationIDEnd = "&amp;IF(CI166="","NULL",CJ166)&amp;
", Protocol12_ID = "&amp;IF(CK166="","NULL",#REF!)&amp;", Protocol12_IterationIDStart = "&amp;IF(CK166="","NULL",CL166)&amp;", Protocol12_IterationIDEnd = "&amp;IF(CM166="","NULL",CN166)&amp;
", Protocol13_ID = "&amp;IF(CO166="","NULL",#REF!)&amp;", Protocol13_IterationIDStart = "&amp;IF(CO166="","NULL",CP166)&amp;", Protocol13_IterationIDEnd = "&amp;IF(CQ166="","NULL",CR166)&amp;
", Protocol14_ID = "&amp;IF(CS166="","NULL",#REF!)&amp;", Protocol14_IterationIDStart = "&amp;IF(CS166="","NULL",CT166)&amp;", Protocol14_IterationIDEnd = "&amp;IF(CU166="","NULL",CV166)&amp;
", Protocol15_ID = "&amp;IF(CW166="","NULL",#REF!)&amp;", Protocol15_IterationIDStart = "&amp;IF(CW166="","NULL",CX166)&amp;", Protocol15_IterationIDEnd = "&amp;IF(CY166="","NULL",CZ166)&amp;
", Protocol16_ID = "&amp;IF(DA166="","NULL",#REF!)&amp;", Protocol16_IterationIDStart = "&amp;IF(DA166="","NULL",DB166)&amp;", Protocol16_IterationIDEnd = "&amp;IF(DC166="","NULL",DD166))</f>
        <v>#REF!</v>
      </c>
    </row>
    <row r="167" spans="1:156" x14ac:dyDescent="0.4">
      <c r="A167" s="53">
        <v>588</v>
      </c>
      <c r="B167" s="53">
        <v>3</v>
      </c>
      <c r="C167" s="57" t="str">
        <f>"ChampMetricChannelUnitSummary." &amp; G167</f>
        <v>ChampMetricChannelUnitSummary.DensityOfSockeye</v>
      </c>
      <c r="D167" s="18">
        <v>2</v>
      </c>
      <c r="E167" s="40" t="s">
        <v>1318</v>
      </c>
      <c r="F167" s="74" t="s">
        <v>1307</v>
      </c>
      <c r="G167" s="49" t="s">
        <v>1307</v>
      </c>
      <c r="I167" s="44">
        <v>2</v>
      </c>
      <c r="J167" s="47" t="str">
        <f>IF(I167="","",VLOOKUP(I167,MetricCalcGroups!A:D,3, FALSE))</f>
        <v>Fish Density</v>
      </c>
      <c r="K167" s="37">
        <v>248</v>
      </c>
      <c r="L167" s="9" t="s">
        <v>78</v>
      </c>
      <c r="M167" s="18">
        <v>1</v>
      </c>
      <c r="N167" s="18">
        <v>15</v>
      </c>
      <c r="O167" s="18">
        <v>5</v>
      </c>
      <c r="P167" s="18" t="s">
        <v>78</v>
      </c>
      <c r="Q167" s="18">
        <v>37</v>
      </c>
      <c r="R167" s="75">
        <v>0</v>
      </c>
      <c r="S167" s="75" t="s">
        <v>78</v>
      </c>
      <c r="T167" s="75">
        <v>0</v>
      </c>
      <c r="U167" s="75" t="s">
        <v>78</v>
      </c>
      <c r="V167" s="78" t="s">
        <v>78</v>
      </c>
      <c r="W167" s="75">
        <v>3170</v>
      </c>
      <c r="X167" s="15">
        <v>2014</v>
      </c>
      <c r="Y167" s="16">
        <f>IF(X167&lt;&gt;"",VLOOKUP(X167,ProgramIterations!D:E,2,FALSE),"NULL")</f>
        <v>4</v>
      </c>
      <c r="Z167" s="15"/>
      <c r="AA167" s="16" t="str">
        <f>IF(Z167&lt;&gt;"",VLOOKUP(Z167,ProgramIterations!D:E,2,FALSE),"NULL")</f>
        <v>NULL</v>
      </c>
      <c r="AB167" s="9" t="s">
        <v>78</v>
      </c>
      <c r="AC167" s="9">
        <v>50</v>
      </c>
      <c r="AD167" s="36">
        <v>1</v>
      </c>
      <c r="AE167" s="9">
        <v>1</v>
      </c>
      <c r="AF167" s="9">
        <v>1</v>
      </c>
      <c r="AG167" s="9">
        <v>1</v>
      </c>
      <c r="AH167" s="17">
        <v>0</v>
      </c>
      <c r="AI167" s="17">
        <f t="shared" si="13"/>
        <v>1</v>
      </c>
      <c r="AJ167" s="18">
        <v>0</v>
      </c>
      <c r="AK167" s="17">
        <f t="shared" si="11"/>
        <v>1</v>
      </c>
      <c r="AL167" s="17">
        <f t="shared" si="12"/>
        <v>1</v>
      </c>
      <c r="AM167" s="18">
        <v>0</v>
      </c>
      <c r="AN167" s="18">
        <v>0</v>
      </c>
      <c r="AO167" s="37">
        <v>1</v>
      </c>
      <c r="AP167" s="74"/>
      <c r="AQ167" s="37">
        <v>0</v>
      </c>
      <c r="AR167" s="49">
        <v>0</v>
      </c>
      <c r="AS167" s="23"/>
      <c r="AT167" s="24" t="str">
        <f>IF(AS167="","",VLOOKUP(AS167,ProgramIterations!$D:$E,2,FALSE))</f>
        <v/>
      </c>
      <c r="AU167" s="23"/>
      <c r="AV167" s="24" t="str">
        <f>IF(AU167="","",VLOOKUP(AU167,ProgramIterations!$D:$E,2,FALSE))</f>
        <v/>
      </c>
      <c r="AW167" s="23"/>
      <c r="AX167" s="24" t="str">
        <f>IF(AW167="","",VLOOKUP(AW167,ProgramIterations!$D:$E,2,FALSE))</f>
        <v/>
      </c>
      <c r="AY167" s="23"/>
      <c r="AZ167" s="24" t="str">
        <f>IF(AY167="","",VLOOKUP(AY167,ProgramIterations!$D:$E,2,FALSE))</f>
        <v/>
      </c>
      <c r="BA167" s="23"/>
      <c r="BB167" s="24" t="str">
        <f>IF(BA167="","",VLOOKUP(BA167,ProgramIterations!$D:$E,2,FALSE))</f>
        <v/>
      </c>
      <c r="BC167" s="23"/>
      <c r="BD167" s="24" t="str">
        <f>IF(BC167="","",VLOOKUP(BC167,ProgramIterations!$D:$E,2,FALSE))</f>
        <v/>
      </c>
      <c r="BE167" s="23"/>
      <c r="BF167" s="24" t="str">
        <f>IF(BE167="","",VLOOKUP(BE167,ProgramIterations!$D:$E,2,FALSE))</f>
        <v/>
      </c>
      <c r="BG167" s="23"/>
      <c r="BH167" s="24" t="str">
        <f>IF(BG167="","",VLOOKUP(BG167,ProgramIterations!$D:$E,2,FALSE))</f>
        <v/>
      </c>
      <c r="BI167" s="23"/>
      <c r="BJ167" s="24" t="str">
        <f>IF(BI167="","",VLOOKUP(BI167,ProgramIterations!$D:$E,2,FALSE))</f>
        <v/>
      </c>
      <c r="BK167" s="23"/>
      <c r="BL167" s="24" t="str">
        <f>IF(BK167="","",VLOOKUP(BK167,ProgramIterations!$D:$E,2,FALSE))</f>
        <v/>
      </c>
      <c r="BM167" s="23">
        <v>2014</v>
      </c>
      <c r="BN167" s="24">
        <f>IF(BM167="","",VLOOKUP(BM167,ProgramIterations!$D:$E,2,FALSE))</f>
        <v>4</v>
      </c>
      <c r="BO167" s="23"/>
      <c r="BP167" s="24" t="str">
        <f>IF(BO167="","",VLOOKUP(BO167,ProgramIterations!$D:$E,2,FALSE))</f>
        <v/>
      </c>
      <c r="BQ167" s="23"/>
      <c r="BR167" s="24" t="str">
        <f>IF(BQ167="","",VLOOKUP(BQ167,ProgramIterations!$D:$E,2,FALSE))</f>
        <v/>
      </c>
      <c r="BS167" s="23"/>
      <c r="BT167" s="24" t="str">
        <f>IF(BS167="","",VLOOKUP(BS167,ProgramIterations!$D:$E,2,FALSE))</f>
        <v/>
      </c>
      <c r="BU167" s="23">
        <v>2014</v>
      </c>
      <c r="BV167" s="24">
        <f>IF(BU167="","",VLOOKUP(BU167,ProgramIterations!$D:$E,2,FALSE))</f>
        <v>4</v>
      </c>
      <c r="BW167" s="23"/>
      <c r="BX167" s="24" t="str">
        <f>IF(BW167="","",VLOOKUP(BW167,ProgramIterations!$D:$E,2,FALSE))</f>
        <v/>
      </c>
      <c r="BY167" s="23"/>
      <c r="BZ167" s="24" t="str">
        <f>IF(BY167="","",VLOOKUP(BY167,ProgramIterations!$D:$E,2,FALSE))</f>
        <v/>
      </c>
      <c r="CA167" s="23"/>
      <c r="CB167" s="24" t="str">
        <f>IF(CA167="","",VLOOKUP(CA167,ProgramIterations!$D:$E,2,FALSE))</f>
        <v/>
      </c>
      <c r="CC167" s="23"/>
      <c r="CD167" s="24" t="str">
        <f>IF(CC167="","",VLOOKUP(CC167,ProgramIterations!$D:$E,2,FALSE))</f>
        <v/>
      </c>
      <c r="CE167" s="23"/>
      <c r="CF167" s="24" t="str">
        <f>IF(CE167="","",VLOOKUP(CE167,ProgramIterations!$D:$E,2,FALSE))</f>
        <v/>
      </c>
      <c r="CG167" s="23"/>
      <c r="CH167" s="24" t="str">
        <f>IF(CG167="","",VLOOKUP(CG167,ProgramIterations!$D:$E,2,FALSE))</f>
        <v/>
      </c>
      <c r="CI167" s="23"/>
      <c r="CJ167" s="24" t="str">
        <f>IF(CI167="","",VLOOKUP(CI167,ProgramIterations!$D:$E,2,FALSE))</f>
        <v/>
      </c>
      <c r="CK167" s="23"/>
      <c r="CL167" s="24" t="str">
        <f>IF(CK167="","",VLOOKUP(CK167,ProgramIterations!$D:$E,2,FALSE))</f>
        <v/>
      </c>
      <c r="CM167" s="23"/>
      <c r="CN167" s="24" t="str">
        <f>IF(CM167="","",VLOOKUP(CM167,ProgramIterations!$D:$E,2,FALSE))</f>
        <v/>
      </c>
      <c r="CO167" s="23">
        <v>2014</v>
      </c>
      <c r="CP167" s="24">
        <f>IF(CO167="","",VLOOKUP(CO167,ProgramIterations!$D:$E,2,FALSE))</f>
        <v>4</v>
      </c>
      <c r="CQ167" s="23"/>
      <c r="CR167" s="24" t="str">
        <f>IF(CQ167="","",VLOOKUP(CQ167,ProgramIterations!$D:$E,2,FALSE))</f>
        <v/>
      </c>
      <c r="CS167" s="23">
        <v>2014</v>
      </c>
      <c r="CT167" s="24">
        <f>IF(CS167="","",VLOOKUP(CS167,ProgramIterations!$D:$E,2,FALSE))</f>
        <v>4</v>
      </c>
      <c r="CU167" s="23"/>
      <c r="CV167" s="24" t="str">
        <f>IF(CU167="","",VLOOKUP(CU167,ProgramIterations!$D:$E,2,FALSE))</f>
        <v/>
      </c>
      <c r="CW167" s="23"/>
      <c r="CX167" s="24" t="str">
        <f>IF(CW167="","",VLOOKUP(CW167,ProgramIterations!$D:$E,2,FALSE))</f>
        <v/>
      </c>
      <c r="CY167" s="23"/>
      <c r="CZ167" s="24" t="str">
        <f>IF(CY167="","",VLOOKUP(CY167,ProgramIterations!$D:$E,2,FALSE))</f>
        <v/>
      </c>
      <c r="DA167" s="23"/>
      <c r="DB167" s="24" t="str">
        <f>IF(DA167="","",VLOOKUP(DA167,ProgramIterations!$D:$E,2,FALSE))</f>
        <v/>
      </c>
      <c r="DC167" s="23"/>
      <c r="DD167" s="25" t="str">
        <f>IF(DC167="","",VLOOKUP(DC167,ProgramIterations!$D:$E,2,FALSE))</f>
        <v/>
      </c>
      <c r="DE167" s="64" t="str">
        <f>CONCATENATE("ALTER TABLE dbo.",LEFT(C167,FIND(".",C167)-1)," ADD ",RIGHT(C167,LEN(C167)-FIND(".",C167))," ",VLOOKUP(M167,DataTypes!$A$2:$F$12,6),IF(VLOOKUP(M167,DataTypes!$A$2:$F$12,3)=1,CONCATENATE("(",N167,",",O167,")"),"")," NULL")</f>
        <v>ALTER TABLE dbo.ChampMetricChannelUnitSummary ADD DensityOfSockeye decimal(15,5) NULL</v>
      </c>
      <c r="DF167" s="56" t="e">
        <f>IF(A167 = "","",#REF! &amp; " SELECT MetricCalcTypeID = "&amp;A167&amp;", EngineID = "&amp;B167&amp;", Name='"&amp;C167&amp;"', DisplayGroupID = "&amp;D167&amp;", DisplayName='"&amp;E167&amp;"', DisplayNameShort = '"&amp;F167&amp;"', PropertyName = '"&amp;G167&amp;"', MethodID = "&amp;IF(H167="","NULL",H167)&amp; ", CalcGroupId = "&amp;IF(I167="","NULL",I167)&amp;", CalcGroupListItemID = " &amp;IF(K167="","NULL",K167)&amp;", Description = "&amp;IF(L167&lt;&gt;"NULL","'"&amp;SUBSTITUTE(L167,"'","''")&amp;"'","NULL")&amp;", DataTypeID = "&amp;M167&amp;",Precision = "&amp;N167&amp;", Scale = "&amp;O167&amp;", Length="&amp;P167&amp;", UOMID = "&amp;Q167&amp;", GlossaryTermID = "&amp;V167&amp;", DisplayOrderID = "&amp;W167&amp;", DomainValueListID = "&amp;AB167&amp;", WidthPixels = "&amp;AC167&amp;", IsDisplayable = "&amp;AD167&amp;", ShowGraphForWatershed= "&amp;AE167&amp;",ShowGraphForProgram="&amp;AF167&amp;",ShowGraphForVisit="&amp;AG167&amp;",IsPrivateInformation="&amp;AM167&amp;", IsCalculated="&amp;AN167&amp;",IsInternal="&amp;AO167&amp;", ExpectedValueMin = "&amp;IF(R167&lt;&gt;"",R167,"NULL")&amp;",  ExpectedValueMax = "&amp;IF(S167&lt;&gt;"",S167,"NULL")&amp;",  AcceptedValueMin = "&amp;IF(T167&lt;&gt;"",T167,"NULL")&amp;",   AcceptedValueMax  = "&amp;IF(U167&lt;&gt;"",U167,"NULL")&amp;", GraphAllowX="&amp;AH167&amp;", GraphAllowY="&amp;AI167&amp;", GraphAllowZ="&amp;AJ167&amp;", MapAllowSize="&amp;AK167&amp;", MapAllowColor = "&amp;AL167&amp;", RbtXpath = "&amp;IF(AP167&lt;&gt;"", "'"&amp;AP167&amp;"'", "NULL")&amp;", RbtIsRequired = "&amp;IF(AP167&lt;&gt;"", AQ167, "NULL")&amp;", MRMetric = "&amp;AR167&amp;
", Protocol1_ID = "&amp;IF(AS167="","NULL",#REF!)&amp;", Protocol1_IterationIDStart = "&amp;IF(AS167="","NULL",AT167)&amp;", Protocol1_IterationIDEnd = "&amp;IF(AU167="","NULL",AV167)&amp;
", Protocol2_ID = "&amp;IF(AW167="","NULL",#REF!)&amp;", Protocol2_IterationIDStart = "&amp;IF(AW167="","NULL",AX167)&amp;", Protocol2_IterationIDEnd = "&amp;IF(AY167="","NULL",AZ167)&amp;
", Protocol3_ID = "&amp;IF(BA167="","NULL",#REF!)&amp;", Protocol3_IterationIDStart = "&amp;IF(BA167="","NULL",BB167)&amp;", Protocol3_IterationIDEnd = "&amp;IF(BC167="","NULL",BD167)&amp;
", Protocol4_ID = "&amp;IF(BE167="","NULL",#REF!)&amp;", Protocol4_IterationIDStart = "&amp;IF(BE167="","NULL",BF167)&amp;", Protocol4_IterationIDEnd = "&amp;IF(BG167="","NULL",BH167)&amp;
", Protocol5_ID = "&amp;IF(BI167="","NULL",#REF!)&amp;", Protocol5_IterationIDStart = "&amp;IF(BI167="","NULL",BJ167)&amp;", Protocol5_IterationIDEnd = "&amp;IF(BK167="","NULL",BL167)&amp;
", Protocol6_ID = "&amp;IF(BM167="","NULL",#REF!)&amp;", Protocol6_IterationIDStart = "&amp;IF(BM167="","NULL",BN167)&amp;", Protocol6_IterationIDEnd = "&amp;IF(BO167="","NULL",BP167)&amp;
", Protocol7_ID = "&amp;IF(BQ167="","NULL",#REF!)&amp;", Protocol7_IterationIDStart = "&amp;IF(BQ167="","NULL",BR167)&amp;", Protocol7_IterationIDEnd = "&amp;IF(BS167="","NULL",BT167)&amp;
", Protocol8_ID = "&amp;IF(BU167="","NULL",#REF!)&amp;", Protocol8_IterationIDStart = "&amp;IF(BU167="","NULL",BV167)&amp;", Protocol8_IterationIDEnd = "&amp;IF(BW167="","NULL",BX167)&amp;
", Protocol9_ID = "&amp;IF(BY167="","NULL",#REF!)&amp;", Protocol9_IterationIDStart = "&amp;IF(BY167="","NULL",BZ167)&amp;", Protocol9_IterationIDEnd = "&amp;IF(CA167="","NULL",CB167)&amp;
", Protocol10_ID = "&amp;IF(CC167="","NULL",#REF!)&amp;", Protocol10_IterationIDStart = "&amp;IF(CC167="","NULL",CD167)&amp;", Protocol10_IterationIDEnd = "&amp;IF(CE167="","NULL",CF167)&amp;
", Protocol11_ID = "&amp;IF(CG167="","NULL",#REF!)&amp;", Protocol11_IterationIDStart = "&amp;IF(CG167="","NULL",CH167)&amp;", Protocol11_IterationIDEnd = "&amp;IF(CI167="","NULL",CJ167)&amp;
", Protocol12_ID = "&amp;IF(CK167="","NULL",#REF!)&amp;", Protocol12_IterationIDStart = "&amp;IF(CK167="","NULL",CL167)&amp;", Protocol12_IterationIDEnd = "&amp;IF(CM167="","NULL",CN167)&amp;
", Protocol13_ID = "&amp;IF(CO167="","NULL",#REF!)&amp;", Protocol13_IterationIDStart = "&amp;IF(CO167="","NULL",CP167)&amp;", Protocol13_IterationIDEnd = "&amp;IF(CQ167="","NULL",CR167)&amp;
", Protocol14_ID = "&amp;IF(CS167="","NULL",#REF!)&amp;", Protocol14_IterationIDStart = "&amp;IF(CS167="","NULL",CT167)&amp;", Protocol14_IterationIDEnd = "&amp;IF(CU167="","NULL",CV167)&amp;
", Protocol15_ID = "&amp;IF(CW167="","NULL",#REF!)&amp;", Protocol15_IterationIDStart = "&amp;IF(CW167="","NULL",CX167)&amp;", Protocol15_IterationIDEnd = "&amp;IF(CY167="","NULL",CZ167)&amp;
", Protocol16_ID = "&amp;IF(DA167="","NULL",#REF!)&amp;", Protocol16_IterationIDStart = "&amp;IF(DA167="","NULL",DB167)&amp;", Protocol16_IterationIDEnd = "&amp;IF(DC167="","NULL",DD167))</f>
        <v>#REF!</v>
      </c>
    </row>
    <row r="168" spans="1:156" x14ac:dyDescent="0.4">
      <c r="A168" s="53">
        <v>367</v>
      </c>
      <c r="B168" s="53">
        <v>1</v>
      </c>
      <c r="C168" s="34" t="s">
        <v>469</v>
      </c>
      <c r="D168" s="18">
        <v>1</v>
      </c>
      <c r="E168" s="40" t="s">
        <v>1033</v>
      </c>
      <c r="F168" s="74" t="s">
        <v>1048</v>
      </c>
      <c r="G168" s="49" t="s">
        <v>471</v>
      </c>
      <c r="I168" s="44"/>
      <c r="J168" s="47" t="str">
        <f>IF(I168="","",VLOOKUP(I168,MetricCalcGroups!A:D,3, FALSE))</f>
        <v/>
      </c>
      <c r="L168" s="9" t="s">
        <v>78</v>
      </c>
      <c r="M168" s="18">
        <v>3</v>
      </c>
      <c r="N168" s="18">
        <v>12</v>
      </c>
      <c r="O168" s="18">
        <v>3</v>
      </c>
      <c r="P168" s="18" t="s">
        <v>78</v>
      </c>
      <c r="Q168" s="18">
        <v>19</v>
      </c>
      <c r="R168" s="75">
        <v>0</v>
      </c>
      <c r="S168" s="75">
        <v>1</v>
      </c>
      <c r="T168" s="75">
        <v>0</v>
      </c>
      <c r="U168" s="75">
        <v>1.5</v>
      </c>
      <c r="V168" s="78">
        <v>309</v>
      </c>
      <c r="W168" s="75">
        <v>910</v>
      </c>
      <c r="X168" s="15">
        <v>2011</v>
      </c>
      <c r="Y168" s="16">
        <f>IF(X168&lt;&gt;"",VLOOKUP(X168,ProgramIterations!D:E,2,FALSE),"NULL")</f>
        <v>1</v>
      </c>
      <c r="Z168" s="15"/>
      <c r="AA168" s="16" t="str">
        <f>IF(Z168&lt;&gt;"",VLOOKUP(Z168,ProgramIterations!D:E,2,FALSE),"NULL")</f>
        <v>NULL</v>
      </c>
      <c r="AB168" s="9" t="s">
        <v>78</v>
      </c>
      <c r="AC168" s="9">
        <v>75</v>
      </c>
      <c r="AD168" s="36">
        <v>1</v>
      </c>
      <c r="AE168" s="9">
        <v>1</v>
      </c>
      <c r="AF168" s="9">
        <v>1</v>
      </c>
      <c r="AG168" s="9">
        <v>0</v>
      </c>
      <c r="AH168" s="17">
        <v>0</v>
      </c>
      <c r="AI168" s="17">
        <f t="shared" si="13"/>
        <v>1</v>
      </c>
      <c r="AJ168" s="18">
        <v>0</v>
      </c>
      <c r="AK168" s="17">
        <f t="shared" si="11"/>
        <v>1</v>
      </c>
      <c r="AL168" s="17">
        <f t="shared" si="12"/>
        <v>1</v>
      </c>
      <c r="AM168" s="18">
        <v>0</v>
      </c>
      <c r="AN168" s="18">
        <v>0</v>
      </c>
      <c r="AO168" s="37">
        <v>0</v>
      </c>
      <c r="AP168" s="81" t="s">
        <v>1763</v>
      </c>
      <c r="AQ168" s="37">
        <v>0</v>
      </c>
      <c r="AR168" s="49">
        <v>0</v>
      </c>
      <c r="AS168" s="23">
        <v>2011</v>
      </c>
      <c r="AT168" s="24">
        <f>IF(AS168="","",VLOOKUP(AS168,ProgramIterations!$D:$E,2,FALSE))</f>
        <v>1</v>
      </c>
      <c r="AU168" s="23"/>
      <c r="AV168" s="24" t="str">
        <f>IF(AU168="","",VLOOKUP(AU168,ProgramIterations!$D:$E,2,FALSE))</f>
        <v/>
      </c>
      <c r="AW168" s="23">
        <v>2012</v>
      </c>
      <c r="AX168" s="24">
        <f>IF(AW168="","",VLOOKUP(AW168,ProgramIterations!$D:$E,2,FALSE))</f>
        <v>2</v>
      </c>
      <c r="AY168" s="23"/>
      <c r="AZ168" s="24" t="str">
        <f>IF(AY168="","",VLOOKUP(AY168,ProgramIterations!$D:$E,2,FALSE))</f>
        <v/>
      </c>
      <c r="BA168" s="23">
        <v>2013</v>
      </c>
      <c r="BB168" s="24">
        <f>IF(BA168="","",VLOOKUP(BA168,ProgramIterations!$D:$E,2,FALSE))</f>
        <v>3</v>
      </c>
      <c r="BC168" s="23"/>
      <c r="BD168" s="24" t="str">
        <f>IF(BC168="","",VLOOKUP(BC168,ProgramIterations!$D:$E,2,FALSE))</f>
        <v/>
      </c>
      <c r="BE168" s="23">
        <v>2014</v>
      </c>
      <c r="BF168" s="24">
        <f>IF(BE168="","",VLOOKUP(BE168,ProgramIterations!$D:$E,2,FALSE))</f>
        <v>4</v>
      </c>
      <c r="BG168" s="23"/>
      <c r="BH168" s="24" t="str">
        <f>IF(BG168="","",VLOOKUP(BG168,ProgramIterations!$D:$E,2,FALSE))</f>
        <v/>
      </c>
      <c r="BI168" s="23">
        <v>2014</v>
      </c>
      <c r="BJ168" s="24">
        <f>IF(BI168="","",VLOOKUP(BI168,ProgramIterations!$D:$E,2,FALSE))</f>
        <v>4</v>
      </c>
      <c r="BK168" s="23"/>
      <c r="BL168" s="24" t="str">
        <f>IF(BK168="","",VLOOKUP(BK168,ProgramIterations!$D:$E,2,FALSE))</f>
        <v/>
      </c>
      <c r="BM168" s="23"/>
      <c r="BN168" s="24" t="str">
        <f>IF(BM168="","",VLOOKUP(BM168,ProgramIterations!$D:$E,2,FALSE))</f>
        <v/>
      </c>
      <c r="BO168" s="23"/>
      <c r="BP168" s="24" t="str">
        <f>IF(BO168="","",VLOOKUP(BO168,ProgramIterations!$D:$E,2,FALSE))</f>
        <v/>
      </c>
      <c r="BQ168" s="23"/>
      <c r="BR168" s="24" t="str">
        <f>IF(BQ168="","",VLOOKUP(BQ168,ProgramIterations!$D:$E,2,FALSE))</f>
        <v/>
      </c>
      <c r="BS168" s="23"/>
      <c r="BT168" s="24" t="str">
        <f>IF(BS168="","",VLOOKUP(BS168,ProgramIterations!$D:$E,2,FALSE))</f>
        <v/>
      </c>
      <c r="BU168" s="23"/>
      <c r="BV168" s="24" t="str">
        <f>IF(BU168="","",VLOOKUP(BU168,ProgramIterations!$D:$E,2,FALSE))</f>
        <v/>
      </c>
      <c r="BW168" s="23"/>
      <c r="BX168" s="24" t="str">
        <f>IF(BW168="","",VLOOKUP(BW168,ProgramIterations!$D:$E,2,FALSE))</f>
        <v/>
      </c>
      <c r="BY168" s="23">
        <v>2014</v>
      </c>
      <c r="BZ168" s="24">
        <f>IF(BY168="","",VLOOKUP(BY168,ProgramIterations!$D:$E,2,FALSE))</f>
        <v>4</v>
      </c>
      <c r="CA168" s="23"/>
      <c r="CB168" s="24" t="str">
        <f>IF(CA168="","",VLOOKUP(CA168,ProgramIterations!$D:$E,2,FALSE))</f>
        <v/>
      </c>
      <c r="CC168" s="23">
        <v>2014</v>
      </c>
      <c r="CD168" s="24">
        <f>IF(CC168="","",VLOOKUP(CC168,ProgramIterations!$D:$E,2,FALSE))</f>
        <v>4</v>
      </c>
      <c r="CE168" s="23"/>
      <c r="CF168" s="24" t="str">
        <f>IF(CE168="","",VLOOKUP(CE168,ProgramIterations!$D:$E,2,FALSE))</f>
        <v/>
      </c>
      <c r="CG168" s="23">
        <v>2014</v>
      </c>
      <c r="CH168" s="24">
        <f>IF(CG168="","",VLOOKUP(CG168,ProgramIterations!$D:$E,2,FALSE))</f>
        <v>4</v>
      </c>
      <c r="CI168" s="23"/>
      <c r="CJ168" s="24" t="str">
        <f>IF(CI168="","",VLOOKUP(CI168,ProgramIterations!$D:$E,2,FALSE))</f>
        <v/>
      </c>
      <c r="CK168" s="23"/>
      <c r="CL168" s="24" t="str">
        <f>IF(CK168="","",VLOOKUP(CK168,ProgramIterations!$D:$E,2,FALSE))</f>
        <v/>
      </c>
      <c r="CM168" s="23"/>
      <c r="CN168" s="24" t="str">
        <f>IF(CM168="","",VLOOKUP(CM168,ProgramIterations!$D:$E,2,FALSE))</f>
        <v/>
      </c>
      <c r="CO168" s="23"/>
      <c r="CP168" s="24" t="str">
        <f>IF(CO168="","",VLOOKUP(CO168,ProgramIterations!$D:$E,2,FALSE))</f>
        <v/>
      </c>
      <c r="CQ168" s="23"/>
      <c r="CR168" s="24" t="str">
        <f>IF(CQ168="","",VLOOKUP(CQ168,ProgramIterations!$D:$E,2,FALSE))</f>
        <v/>
      </c>
      <c r="CS168" s="23"/>
      <c r="CT168" s="24" t="str">
        <f>IF(CS168="","",VLOOKUP(CS168,ProgramIterations!$D:$E,2,FALSE))</f>
        <v/>
      </c>
      <c r="CU168" s="23"/>
      <c r="CV168" s="24" t="str">
        <f>IF(CU168="","",VLOOKUP(CU168,ProgramIterations!$D:$E,2,FALSE))</f>
        <v/>
      </c>
      <c r="CW168" s="23"/>
      <c r="CX168" s="24" t="str">
        <f>IF(CW168="","",VLOOKUP(CW168,ProgramIterations!$D:$E,2,FALSE))</f>
        <v/>
      </c>
      <c r="CY168" s="23"/>
      <c r="CZ168" s="24" t="str">
        <f>IF(CY168="","",VLOOKUP(CY168,ProgramIterations!$D:$E,2,FALSE))</f>
        <v/>
      </c>
      <c r="DA168" s="23"/>
      <c r="DB168" s="24" t="str">
        <f>IF(DA168="","",VLOOKUP(DA168,ProgramIterations!$D:$E,2,FALSE))</f>
        <v/>
      </c>
      <c r="DC168" s="23"/>
      <c r="DD168" s="25" t="str">
        <f>IF(DC168="","",VLOOKUP(DC168,ProgramIterations!$D:$E,2,FALSE))</f>
        <v/>
      </c>
      <c r="DE168" s="64" t="str">
        <f>CONCATENATE("ALTER TABLE dbo.",LEFT(C168,FIND(".",C168)-1)," ADD ",RIGHT(C168,LEN(C168)-FIND(".",C168))," ",VLOOKUP(M168,DataTypes!$A$2:$F$12,6),IF(VLOOKUP(M168,DataTypes!$A$2:$F$12,3)=1,CONCATENATE("(",N168,",",O168,")"),"")," NULL")</f>
        <v>ALTER TABLE dbo.ChampMetricVisitInformation ADD WettedWidthToDepthRatioProfileFilteredCoefficientOfVariation decimal(12,3) NULL</v>
      </c>
      <c r="DF168" s="56" t="e">
        <f>IF(A168 = "","",#REF! &amp; " SELECT MetricCalcTypeID = "&amp;A168&amp;", EngineID = "&amp;B168&amp;", Name='"&amp;C168&amp;"', DisplayGroupID = "&amp;D168&amp;", DisplayName='"&amp;E168&amp;"', DisplayNameShort = '"&amp;F168&amp;"', PropertyName = '"&amp;G168&amp;"', MethodID = "&amp;IF(H168="","NULL",H168)&amp; ", CalcGroupId = "&amp;IF(I168="","NULL",I168)&amp;", CalcGroupListItemID = " &amp;IF(K168="","NULL",K168)&amp;", Description = "&amp;IF(L168&lt;&gt;"NULL","'"&amp;SUBSTITUTE(L168,"'","''")&amp;"'","NULL")&amp;", DataTypeID = "&amp;M168&amp;",Precision = "&amp;N168&amp;", Scale = "&amp;O168&amp;", Length="&amp;P168&amp;", UOMID = "&amp;Q168&amp;", GlossaryTermID = "&amp;V168&amp;", DisplayOrderID = "&amp;W168&amp;", DomainValueListID = "&amp;AB168&amp;", WidthPixels = "&amp;AC168&amp;", IsDisplayable = "&amp;AD168&amp;", ShowGraphForWatershed= "&amp;AE168&amp;",ShowGraphForProgram="&amp;AF168&amp;",ShowGraphForVisit="&amp;AG168&amp;",IsPrivateInformation="&amp;AM168&amp;", IsCalculated="&amp;AN168&amp;",IsInternal="&amp;AO168&amp;", ExpectedValueMin = "&amp;IF(R168&lt;&gt;"",R168,"NULL")&amp;",  ExpectedValueMax = "&amp;IF(S168&lt;&gt;"",S168,"NULL")&amp;",  AcceptedValueMin = "&amp;IF(T168&lt;&gt;"",T168,"NULL")&amp;",   AcceptedValueMax  = "&amp;IF(U168&lt;&gt;"",U168,"NULL")&amp;", GraphAllowX="&amp;AH168&amp;", GraphAllowY="&amp;AI168&amp;", GraphAllowZ="&amp;AJ168&amp;", MapAllowSize="&amp;AK168&amp;", MapAllowColor = "&amp;AL168&amp;", RbtXpath = "&amp;IF(AP168&lt;&gt;"", "'"&amp;AP168&amp;"'", "NULL")&amp;", RbtIsRequired = "&amp;IF(AP168&lt;&gt;"", AQ168, "NULL")&amp;", MRMetric = "&amp;AR168&amp;
", Protocol1_ID = "&amp;IF(AS168="","NULL",#REF!)&amp;", Protocol1_IterationIDStart = "&amp;IF(AS168="","NULL",AT168)&amp;", Protocol1_IterationIDEnd = "&amp;IF(AU168="","NULL",AV168)&amp;
", Protocol2_ID = "&amp;IF(AW168="","NULL",#REF!)&amp;", Protocol2_IterationIDStart = "&amp;IF(AW168="","NULL",AX168)&amp;", Protocol2_IterationIDEnd = "&amp;IF(AY168="","NULL",AZ168)&amp;
", Protocol3_ID = "&amp;IF(BA168="","NULL",#REF!)&amp;", Protocol3_IterationIDStart = "&amp;IF(BA168="","NULL",BB168)&amp;", Protocol3_IterationIDEnd = "&amp;IF(BC168="","NULL",BD168)&amp;
", Protocol4_ID = "&amp;IF(BE168="","NULL",#REF!)&amp;", Protocol4_IterationIDStart = "&amp;IF(BE168="","NULL",BF168)&amp;", Protocol4_IterationIDEnd = "&amp;IF(BG168="","NULL",BH168)&amp;
", Protocol5_ID = "&amp;IF(BI168="","NULL",#REF!)&amp;", Protocol5_IterationIDStart = "&amp;IF(BI168="","NULL",BJ168)&amp;", Protocol5_IterationIDEnd = "&amp;IF(BK168="","NULL",BL168)&amp;
", Protocol6_ID = "&amp;IF(BM168="","NULL",#REF!)&amp;", Protocol6_IterationIDStart = "&amp;IF(BM168="","NULL",BN168)&amp;", Protocol6_IterationIDEnd = "&amp;IF(BO168="","NULL",BP168)&amp;
", Protocol7_ID = "&amp;IF(BQ168="","NULL",#REF!)&amp;", Protocol7_IterationIDStart = "&amp;IF(BQ168="","NULL",BR168)&amp;", Protocol7_IterationIDEnd = "&amp;IF(BS168="","NULL",BT168)&amp;
", Protocol8_ID = "&amp;IF(BU168="","NULL",#REF!)&amp;", Protocol8_IterationIDStart = "&amp;IF(BU168="","NULL",BV168)&amp;", Protocol8_IterationIDEnd = "&amp;IF(BW168="","NULL",BX168)&amp;
", Protocol9_ID = "&amp;IF(BY168="","NULL",#REF!)&amp;", Protocol9_IterationIDStart = "&amp;IF(BY168="","NULL",BZ168)&amp;", Protocol9_IterationIDEnd = "&amp;IF(CA168="","NULL",CB168)&amp;
", Protocol10_ID = "&amp;IF(CC168="","NULL",#REF!)&amp;", Protocol10_IterationIDStart = "&amp;IF(CC168="","NULL",CD168)&amp;", Protocol10_IterationIDEnd = "&amp;IF(CE168="","NULL",CF168)&amp;
", Protocol11_ID = "&amp;IF(CG168="","NULL",#REF!)&amp;", Protocol11_IterationIDStart = "&amp;IF(CG168="","NULL",CH168)&amp;", Protocol11_IterationIDEnd = "&amp;IF(CI168="","NULL",CJ168)&amp;
", Protocol12_ID = "&amp;IF(CK168="","NULL",#REF!)&amp;", Protocol12_IterationIDStart = "&amp;IF(CK168="","NULL",CL168)&amp;", Protocol12_IterationIDEnd = "&amp;IF(CM168="","NULL",CN168)&amp;
", Protocol13_ID = "&amp;IF(CO168="","NULL",#REF!)&amp;", Protocol13_IterationIDStart = "&amp;IF(CO168="","NULL",CP168)&amp;", Protocol13_IterationIDEnd = "&amp;IF(CQ168="","NULL",CR168)&amp;
", Protocol14_ID = "&amp;IF(CS168="","NULL",#REF!)&amp;", Protocol14_IterationIDStart = "&amp;IF(CS168="","NULL",CT168)&amp;", Protocol14_IterationIDEnd = "&amp;IF(CU168="","NULL",CV168)&amp;
", Protocol15_ID = "&amp;IF(CW168="","NULL",#REF!)&amp;", Protocol15_IterationIDStart = "&amp;IF(CW168="","NULL",CX168)&amp;", Protocol15_IterationIDEnd = "&amp;IF(CY168="","NULL",CZ168)&amp;
", Protocol16_ID = "&amp;IF(DA168="","NULL",#REF!)&amp;", Protocol16_IterationIDStart = "&amp;IF(DA168="","NULL",DB168)&amp;", Protocol16_IterationIDEnd = "&amp;IF(DC168="","NULL",DD168))</f>
        <v>#REF!</v>
      </c>
    </row>
    <row r="169" spans="1:156" x14ac:dyDescent="0.4">
      <c r="A169" s="75">
        <v>654</v>
      </c>
      <c r="B169" s="75">
        <v>1</v>
      </c>
      <c r="C169" s="34" t="s">
        <v>1672</v>
      </c>
      <c r="D169" s="18">
        <v>1</v>
      </c>
      <c r="E169" s="19" t="s">
        <v>1673</v>
      </c>
      <c r="F169" s="19" t="s">
        <v>1683</v>
      </c>
      <c r="G169" s="74" t="s">
        <v>1674</v>
      </c>
      <c r="I169" s="74"/>
      <c r="J169" s="47" t="str">
        <f>IF(I169="","",VLOOKUP(I169,MetricCalcGroups!A:D,3, FALSE))</f>
        <v/>
      </c>
      <c r="L169" s="9" t="s">
        <v>78</v>
      </c>
      <c r="M169" s="18">
        <v>3</v>
      </c>
      <c r="N169" s="18">
        <v>12</v>
      </c>
      <c r="O169" s="18">
        <v>2</v>
      </c>
      <c r="P169" s="18" t="s">
        <v>78</v>
      </c>
      <c r="Q169" s="18">
        <v>19</v>
      </c>
      <c r="R169" s="76">
        <v>2</v>
      </c>
      <c r="S169" s="76">
        <v>60</v>
      </c>
      <c r="T169" s="76">
        <v>1</v>
      </c>
      <c r="U169" s="76">
        <v>70</v>
      </c>
      <c r="V169" s="78">
        <v>310</v>
      </c>
      <c r="W169" s="75">
        <v>915</v>
      </c>
      <c r="X169" s="15">
        <v>2011</v>
      </c>
      <c r="Y169" s="16">
        <f>IF(X169&lt;&gt;"",VLOOKUP(X169,ProgramIterations!D:E,2,FALSE),"NULL")</f>
        <v>1</v>
      </c>
      <c r="Z169" s="15"/>
      <c r="AA169" s="16" t="str">
        <f>IF(Z169&lt;&gt;"",VLOOKUP(Z169,ProgramIterations!D:E,2,FALSE),"NULL")</f>
        <v>NULL</v>
      </c>
      <c r="AB169" s="9" t="s">
        <v>78</v>
      </c>
      <c r="AC169" s="9">
        <v>75</v>
      </c>
      <c r="AD169" s="36">
        <v>1</v>
      </c>
      <c r="AE169" s="9">
        <v>1</v>
      </c>
      <c r="AF169" s="9">
        <v>1</v>
      </c>
      <c r="AG169" s="9">
        <v>0</v>
      </c>
      <c r="AH169" s="85">
        <v>1</v>
      </c>
      <c r="AI169" s="17">
        <f t="shared" si="13"/>
        <v>1</v>
      </c>
      <c r="AJ169" s="18">
        <v>0</v>
      </c>
      <c r="AK169" s="17">
        <f t="shared" si="11"/>
        <v>1</v>
      </c>
      <c r="AL169" s="17">
        <f t="shared" si="12"/>
        <v>1</v>
      </c>
      <c r="AM169" s="18">
        <v>0</v>
      </c>
      <c r="AN169" s="18">
        <v>0</v>
      </c>
      <c r="AO169" s="60">
        <v>1</v>
      </c>
      <c r="AP169" s="81" t="s">
        <v>1600</v>
      </c>
      <c r="AQ169" s="37">
        <v>0</v>
      </c>
      <c r="AR169" s="49">
        <v>0</v>
      </c>
      <c r="AS169" s="23">
        <v>2011</v>
      </c>
      <c r="AT169" s="24">
        <f>IF(AS169="","",VLOOKUP(AS169,ProgramIterations!$D:$E,2,FALSE))</f>
        <v>1</v>
      </c>
      <c r="AU169" s="23"/>
      <c r="AV169" s="24" t="str">
        <f>IF(AU169="","",VLOOKUP(AU169,ProgramIterations!$D:$E,2,FALSE))</f>
        <v/>
      </c>
      <c r="AW169" s="23">
        <v>2012</v>
      </c>
      <c r="AX169" s="24">
        <f>IF(AW169="","",VLOOKUP(AW169,ProgramIterations!$D:$E,2,FALSE))</f>
        <v>2</v>
      </c>
      <c r="AY169" s="23"/>
      <c r="AZ169" s="24" t="str">
        <f>IF(AY169="","",VLOOKUP(AY169,ProgramIterations!$D:$E,2,FALSE))</f>
        <v/>
      </c>
      <c r="BA169" s="23">
        <v>2013</v>
      </c>
      <c r="BB169" s="24">
        <f>IF(BA169="","",VLOOKUP(BA169,ProgramIterations!$D:$E,2,FALSE))</f>
        <v>3</v>
      </c>
      <c r="BC169" s="23"/>
      <c r="BD169" s="24" t="str">
        <f>IF(BC169="","",VLOOKUP(BC169,ProgramIterations!$D:$E,2,FALSE))</f>
        <v/>
      </c>
      <c r="BE169" s="23">
        <v>2014</v>
      </c>
      <c r="BF169" s="24">
        <f>IF(BE169="","",VLOOKUP(BE169,ProgramIterations!$D:$E,2,FALSE))</f>
        <v>4</v>
      </c>
      <c r="BG169" s="23"/>
      <c r="BH169" s="24"/>
      <c r="BI169" s="23">
        <v>2014</v>
      </c>
      <c r="BJ169" s="24">
        <f>IF(BI169="","",VLOOKUP(BI169,ProgramIterations!$D:$E,2,FALSE))</f>
        <v>4</v>
      </c>
      <c r="BK169" s="23"/>
      <c r="BL169" s="24"/>
      <c r="BM169" s="23"/>
      <c r="BN169" s="24" t="str">
        <f>IF(BM169="","",VLOOKUP(BM169,ProgramIterations!$D:$E,2,FALSE))</f>
        <v/>
      </c>
      <c r="BO169" s="23"/>
      <c r="BP169" s="24" t="str">
        <f>IF(BO169="","",VLOOKUP(BO169,ProgramIterations!$D:$E,2,FALSE))</f>
        <v/>
      </c>
      <c r="BQ169" s="23"/>
      <c r="BR169" s="24" t="str">
        <f>IF(BQ169="","",VLOOKUP(BQ169,ProgramIterations!$D:$E,2,FALSE))</f>
        <v/>
      </c>
      <c r="BS169" s="23"/>
      <c r="BT169" s="24" t="str">
        <f>IF(BS169="","",VLOOKUP(BS169,ProgramIterations!$D:$E,2,FALSE))</f>
        <v/>
      </c>
      <c r="BU169" s="23"/>
      <c r="BV169" s="24" t="str">
        <f>IF(BU169="","",VLOOKUP(BU169,ProgramIterations!$D:$E,2,FALSE))</f>
        <v/>
      </c>
      <c r="BW169" s="23"/>
      <c r="BX169" s="24" t="str">
        <f>IF(BW169="","",VLOOKUP(BW169,ProgramIterations!$D:$E,2,FALSE))</f>
        <v/>
      </c>
      <c r="BY169" s="23">
        <v>2014</v>
      </c>
      <c r="BZ169" s="24">
        <f>IF(BY169="","",VLOOKUP(BY169,ProgramIterations!$D:$E,2,FALSE))</f>
        <v>4</v>
      </c>
      <c r="CA169" s="23"/>
      <c r="CB169" s="24" t="str">
        <f>IF(CA169="","",VLOOKUP(CA169,ProgramIterations!$D:$E,2,FALSE))</f>
        <v/>
      </c>
      <c r="CC169" s="23">
        <v>2014</v>
      </c>
      <c r="CD169" s="24">
        <f>IF(CC169="","",VLOOKUP(CC169,ProgramIterations!$D:$E,2,FALSE))</f>
        <v>4</v>
      </c>
      <c r="CE169" s="23"/>
      <c r="CF169" s="24" t="s">
        <v>1437</v>
      </c>
      <c r="CG169" s="23">
        <v>2014</v>
      </c>
      <c r="CH169" s="24">
        <f>IF(CG169="","",VLOOKUP(CG169,ProgramIterations!$D:$E,2,FALSE))</f>
        <v>4</v>
      </c>
      <c r="CI169" s="23"/>
      <c r="CJ169" s="24" t="str">
        <f>IF(CI169="","",VLOOKUP(CI169,ProgramIterations!$D:$E,2,FALSE))</f>
        <v/>
      </c>
      <c r="CK169" s="23"/>
      <c r="CL169" s="24" t="str">
        <f>IF(CK169="","",VLOOKUP(CK169,ProgramIterations!$D:$E,2,FALSE))</f>
        <v/>
      </c>
      <c r="CM169" s="23"/>
      <c r="CN169" s="24" t="str">
        <f>IF(CM169="","",VLOOKUP(CM169,ProgramIterations!$D:$E,2,FALSE))</f>
        <v/>
      </c>
      <c r="CO169" s="23"/>
      <c r="CP169" s="24" t="str">
        <f>IF(CO169="","",VLOOKUP(CO169,ProgramIterations!$D:$E,2,FALSE))</f>
        <v/>
      </c>
      <c r="CQ169" s="23"/>
      <c r="CR169" s="24" t="str">
        <f>IF(CQ169="","",VLOOKUP(CQ169,ProgramIterations!$D:$E,2,FALSE))</f>
        <v/>
      </c>
      <c r="CS169" s="23"/>
      <c r="CT169" s="24" t="str">
        <f>IF(CS169="","",VLOOKUP(CS169,ProgramIterations!$D:$E,2,FALSE))</f>
        <v/>
      </c>
      <c r="CU169" s="23"/>
      <c r="CV169" s="24" t="str">
        <f>IF(CU169="","",VLOOKUP(CU169,ProgramIterations!$D:$E,2,FALSE))</f>
        <v/>
      </c>
      <c r="CW169" s="23"/>
      <c r="CX169" s="24" t="str">
        <f>IF(CW169="","",VLOOKUP(CW169,ProgramIterations!$D:$E,2,FALSE))</f>
        <v/>
      </c>
      <c r="CY169" s="23"/>
      <c r="CZ169" s="24" t="str">
        <f>IF(CY169="","",VLOOKUP(CY169,ProgramIterations!$D:$E,2,FALSE))</f>
        <v/>
      </c>
      <c r="DA169" s="23"/>
      <c r="DB169" s="24" t="str">
        <f>IF(DA169="","",VLOOKUP(DA169,ProgramIterations!$D:$E,2,FALSE))</f>
        <v/>
      </c>
      <c r="DC169" s="23"/>
      <c r="DD169" s="25" t="str">
        <f>IF(DC169="","",VLOOKUP(DC169,ProgramIterations!$D:$E,2,FALSE))</f>
        <v/>
      </c>
      <c r="DE169" s="64" t="str">
        <f>CONCATENATE("ALTER TABLE dbo.",LEFT(C169,FIND(".",C169)-1)," ADD ",RIGHT(C169,LEN(C169)-FIND(".",C169))," ",VLOOKUP(M169,DataTypes!$A$2:$F$12,6),IF(VLOOKUP(M169,DataTypes!$A$2:$F$12,3)=1,CONCATENATE("(",N169,",",O169,")"),"")," NULL")</f>
        <v>ALTER TABLE dbo.ChampMetricVisitInformation ADD WettedWidthtoMaxDepthRatioAvg decimal(12,2) NULL</v>
      </c>
      <c r="DF169" s="56" t="e">
        <f>IF(A169 = "","",#REF! &amp; " SELECT MetricCalcTypeID = "&amp;A169&amp;", EngineID = "&amp;B169&amp;", Name='"&amp;C169&amp;"', DisplayGroupID = "&amp;D169&amp;", DisplayName='"&amp;E169&amp;"', DisplayNameShort = '"&amp;F169&amp;"', PropertyName = '"&amp;G169&amp;"', MethodID = "&amp;IF(H169="","NULL",H169)&amp; ", CalcGroupId = "&amp;IF(I169="","NULL",I169)&amp;", CalcGroupListItemID = " &amp;IF(K169="","NULL",K169)&amp;", Description = "&amp;IF(L169&lt;&gt;"NULL","'"&amp;SUBSTITUTE(L169,"'","''")&amp;"'","NULL")&amp;", DataTypeID = "&amp;M169&amp;",Precision = "&amp;N169&amp;", Scale = "&amp;O169&amp;", Length="&amp;P169&amp;", UOMID = "&amp;Q169&amp;", GlossaryTermID = "&amp;V169&amp;", DisplayOrderID = "&amp;W169&amp;", DomainValueListID = "&amp;AB169&amp;", WidthPixels = "&amp;AC169&amp;", IsDisplayable = "&amp;AD169&amp;", ShowGraphForWatershed= "&amp;AE169&amp;",ShowGraphForProgram="&amp;AF169&amp;",ShowGraphForVisit="&amp;AG169&amp;",IsPrivateInformation="&amp;AM169&amp;", IsCalculated="&amp;AN169&amp;",IsInternal="&amp;AO169&amp;", ExpectedValueMin = "&amp;IF(R169&lt;&gt;"",R169,"NULL")&amp;",  ExpectedValueMax = "&amp;IF(S169&lt;&gt;"",S169,"NULL")&amp;",  AcceptedValueMin = "&amp;IF(T169&lt;&gt;"",T169,"NULL")&amp;",   AcceptedValueMax  = "&amp;IF(U169&lt;&gt;"",U169,"NULL")&amp;", GraphAllowX="&amp;AH169&amp;", GraphAllowY="&amp;AI169&amp;", GraphAllowZ="&amp;AJ169&amp;", MapAllowSize="&amp;AK169&amp;", MapAllowColor = "&amp;AL169&amp;", RbtXpath = "&amp;IF(AP169&lt;&gt;"", "'"&amp;AP169&amp;"'", "NULL")&amp;", RbtIsRequired = "&amp;IF(AP169&lt;&gt;"", AQ169, "NULL")&amp;", MRMetric = "&amp;AR169&amp;
", Protocol1_ID = "&amp;IF(AS169="","NULL",#REF!)&amp;", Protocol1_IterationIDStart = "&amp;IF(AS169="","NULL",AT169)&amp;", Protocol1_IterationIDEnd = "&amp;IF(AU169="","NULL",AV169)&amp;
", Protocol2_ID = "&amp;IF(AW169="","NULL",#REF!)&amp;", Protocol2_IterationIDStart = "&amp;IF(AW169="","NULL",AX169)&amp;", Protocol2_IterationIDEnd = "&amp;IF(AY169="","NULL",AZ169)&amp;
", Protocol3_ID = "&amp;IF(BA169="","NULL",#REF!)&amp;", Protocol3_IterationIDStart = "&amp;IF(BA169="","NULL",BB169)&amp;", Protocol3_IterationIDEnd = "&amp;IF(BC169="","NULL",BD169)&amp;
", Protocol4_ID = "&amp;IF(BE169="","NULL",#REF!)&amp;", Protocol4_IterationIDStart = "&amp;IF(BE169="","NULL",BF169)&amp;", Protocol4_IterationIDEnd = "&amp;IF(BG169="","NULL",BH169)&amp;
", Protocol5_ID = "&amp;IF(BI169="","NULL",#REF!)&amp;", Protocol5_IterationIDStart = "&amp;IF(BI169="","NULL",BJ169)&amp;", Protocol5_IterationIDEnd = "&amp;IF(BK169="","NULL",BL169)&amp;
", Protocol6_ID = "&amp;IF(BM169="","NULL",#REF!)&amp;", Protocol6_IterationIDStart = "&amp;IF(BM169="","NULL",BN169)&amp;", Protocol6_IterationIDEnd = "&amp;IF(BO169="","NULL",BP169)&amp;
", Protocol7_ID = "&amp;IF(BQ169="","NULL",#REF!)&amp;", Protocol7_IterationIDStart = "&amp;IF(BQ169="","NULL",BR169)&amp;", Protocol7_IterationIDEnd = "&amp;IF(BS169="","NULL",BT169)&amp;
", Protocol8_ID = "&amp;IF(BU169="","NULL",#REF!)&amp;", Protocol8_IterationIDStart = "&amp;IF(BU169="","NULL",BV169)&amp;", Protocol8_IterationIDEnd = "&amp;IF(BW169="","NULL",BX169)&amp;
", Protocol9_ID = "&amp;IF(BY169="","NULL",#REF!)&amp;", Protocol9_IterationIDStart = "&amp;IF(BY169="","NULL",BZ169)&amp;", Protocol9_IterationIDEnd = "&amp;IF(CA169="","NULL",CB169)&amp;
", Protocol10_ID = "&amp;IF(CC169="","NULL",#REF!)&amp;", Protocol10_IterationIDStart = "&amp;IF(CC169="","NULL",CD169)&amp;", Protocol10_IterationIDEnd = "&amp;IF(CE169="","NULL",CF169)&amp;
", Protocol11_ID = "&amp;IF(CG169="","NULL",#REF!)&amp;", Protocol11_IterationIDStart = "&amp;IF(CG169="","NULL",CH169)&amp;", Protocol11_IterationIDEnd = "&amp;IF(CI169="","NULL",CJ169)&amp;
", Protocol12_ID = "&amp;IF(CK169="","NULL",#REF!)&amp;", Protocol12_IterationIDStart = "&amp;IF(CK169="","NULL",CL169)&amp;", Protocol12_IterationIDEnd = "&amp;IF(CM169="","NULL",CN169)&amp;
", Protocol13_ID = "&amp;IF(CO169="","NULL",#REF!)&amp;", Protocol13_IterationIDStart = "&amp;IF(CO169="","NULL",CP169)&amp;", Protocol13_IterationIDEnd = "&amp;IF(CQ169="","NULL",CR169)&amp;
", Protocol14_ID = "&amp;IF(CS169="","NULL",#REF!)&amp;", Protocol14_IterationIDStart = "&amp;IF(CS169="","NULL",CT169)&amp;", Protocol14_IterationIDEnd = "&amp;IF(CU169="","NULL",CV169)&amp;
", Protocol15_ID = "&amp;IF(CW169="","NULL",#REF!)&amp;", Protocol15_IterationIDStart = "&amp;IF(CW169="","NULL",CX169)&amp;", Protocol15_IterationIDEnd = "&amp;IF(CY169="","NULL",CZ169)&amp;
", Protocol16_ID = "&amp;IF(DA169="","NULL",#REF!)&amp;", Protocol16_IterationIDStart = "&amp;IF(DA169="","NULL",DB169)&amp;", Protocol16_IterationIDEnd = "&amp;IF(DC169="","NULL",DD169))</f>
        <v>#REF!</v>
      </c>
    </row>
    <row r="170" spans="1:156" x14ac:dyDescent="0.4">
      <c r="A170" s="75">
        <v>653</v>
      </c>
      <c r="B170" s="75">
        <v>1</v>
      </c>
      <c r="C170" s="34" t="s">
        <v>1675</v>
      </c>
      <c r="D170" s="18">
        <v>1</v>
      </c>
      <c r="E170" s="19" t="s">
        <v>1676</v>
      </c>
      <c r="F170" s="19" t="s">
        <v>1677</v>
      </c>
      <c r="G170" s="74" t="s">
        <v>1678</v>
      </c>
      <c r="I170" s="74"/>
      <c r="J170" s="47" t="str">
        <f>IF(I170="","",VLOOKUP(I170,MetricCalcGroups!A:D,3, FALSE))</f>
        <v/>
      </c>
      <c r="L170" s="9" t="s">
        <v>78</v>
      </c>
      <c r="M170" s="18">
        <v>3</v>
      </c>
      <c r="N170" s="18">
        <v>12</v>
      </c>
      <c r="O170" s="18">
        <v>3</v>
      </c>
      <c r="P170" s="18" t="s">
        <v>78</v>
      </c>
      <c r="Q170" s="18">
        <v>19</v>
      </c>
      <c r="R170" s="76">
        <v>0</v>
      </c>
      <c r="S170" s="76">
        <v>1</v>
      </c>
      <c r="T170" s="76">
        <v>0</v>
      </c>
      <c r="U170" s="76">
        <v>1.5</v>
      </c>
      <c r="V170" s="78">
        <v>311</v>
      </c>
      <c r="W170" s="75">
        <v>916</v>
      </c>
      <c r="X170" s="15">
        <v>2011</v>
      </c>
      <c r="Y170" s="16">
        <f>IF(X170&lt;&gt;"",VLOOKUP(X170,ProgramIterations!D:E,2,FALSE),"NULL")</f>
        <v>1</v>
      </c>
      <c r="Z170" s="15"/>
      <c r="AA170" s="16" t="str">
        <f>IF(Z170&lt;&gt;"",VLOOKUP(Z170,ProgramIterations!D:E,2,FALSE),"NULL")</f>
        <v>NULL</v>
      </c>
      <c r="AB170" s="9" t="s">
        <v>78</v>
      </c>
      <c r="AC170" s="9">
        <v>75</v>
      </c>
      <c r="AD170" s="36">
        <v>1</v>
      </c>
      <c r="AE170" s="9">
        <v>1</v>
      </c>
      <c r="AF170" s="9">
        <v>1</v>
      </c>
      <c r="AG170" s="49">
        <v>0</v>
      </c>
      <c r="AH170" s="85">
        <v>1</v>
      </c>
      <c r="AI170" s="17">
        <f t="shared" si="13"/>
        <v>1</v>
      </c>
      <c r="AJ170" s="18">
        <v>0</v>
      </c>
      <c r="AK170" s="17">
        <f t="shared" si="11"/>
        <v>1</v>
      </c>
      <c r="AL170" s="17">
        <f t="shared" si="12"/>
        <v>1</v>
      </c>
      <c r="AM170" s="18">
        <v>0</v>
      </c>
      <c r="AN170" s="18">
        <v>0</v>
      </c>
      <c r="AO170" s="60">
        <v>1</v>
      </c>
      <c r="AP170" s="87" t="s">
        <v>1603</v>
      </c>
      <c r="AQ170" s="37">
        <v>0</v>
      </c>
      <c r="AR170" s="49">
        <v>0</v>
      </c>
      <c r="AS170" s="23">
        <v>2011</v>
      </c>
      <c r="AT170" s="24">
        <f>IF(AS170="","",VLOOKUP(AS170,ProgramIterations!$D:$E,2,FALSE))</f>
        <v>1</v>
      </c>
      <c r="AU170" s="23"/>
      <c r="AV170" s="24" t="str">
        <f>IF(AU170="","",VLOOKUP(AU170,ProgramIterations!$D:$E,2,FALSE))</f>
        <v/>
      </c>
      <c r="AW170" s="23">
        <v>2012</v>
      </c>
      <c r="AX170" s="24">
        <f>IF(AW170="","",VLOOKUP(AW170,ProgramIterations!$D:$E,2,FALSE))</f>
        <v>2</v>
      </c>
      <c r="AY170" s="23"/>
      <c r="AZ170" s="24" t="str">
        <f>IF(AY170="","",VLOOKUP(AY170,ProgramIterations!$D:$E,2,FALSE))</f>
        <v/>
      </c>
      <c r="BA170" s="23">
        <v>2013</v>
      </c>
      <c r="BB170" s="24">
        <f>IF(BA170="","",VLOOKUP(BA170,ProgramIterations!$D:$E,2,FALSE))</f>
        <v>3</v>
      </c>
      <c r="BC170" s="23"/>
      <c r="BD170" s="24" t="str">
        <f>IF(BC170="","",VLOOKUP(BC170,ProgramIterations!$D:$E,2,FALSE))</f>
        <v/>
      </c>
      <c r="BE170" s="23">
        <v>2014</v>
      </c>
      <c r="BF170" s="24">
        <f>IF(BE170="","",VLOOKUP(BE170,ProgramIterations!$D:$E,2,FALSE))</f>
        <v>4</v>
      </c>
      <c r="BG170" s="23"/>
      <c r="BH170" s="24"/>
      <c r="BI170" s="23">
        <v>2014</v>
      </c>
      <c r="BJ170" s="24">
        <f>IF(BI170="","",VLOOKUP(BI170,ProgramIterations!$D:$E,2,FALSE))</f>
        <v>4</v>
      </c>
      <c r="BK170" s="23"/>
      <c r="BL170" s="24"/>
      <c r="BM170" s="23"/>
      <c r="BN170" s="24" t="str">
        <f>IF(BM170="","",VLOOKUP(BM170,ProgramIterations!$D:$E,2,FALSE))</f>
        <v/>
      </c>
      <c r="BO170" s="23"/>
      <c r="BP170" s="24" t="str">
        <f>IF(BO170="","",VLOOKUP(BO170,ProgramIterations!$D:$E,2,FALSE))</f>
        <v/>
      </c>
      <c r="BQ170" s="23"/>
      <c r="BR170" s="24" t="str">
        <f>IF(BQ170="","",VLOOKUP(BQ170,ProgramIterations!$D:$E,2,FALSE))</f>
        <v/>
      </c>
      <c r="BS170" s="23"/>
      <c r="BT170" s="24" t="str">
        <f>IF(BS170="","",VLOOKUP(BS170,ProgramIterations!$D:$E,2,FALSE))</f>
        <v/>
      </c>
      <c r="BU170" s="23"/>
      <c r="BV170" s="24" t="str">
        <f>IF(BU170="","",VLOOKUP(BU170,ProgramIterations!$D:$E,2,FALSE))</f>
        <v/>
      </c>
      <c r="BW170" s="23"/>
      <c r="BX170" s="24" t="str">
        <f>IF(BW170="","",VLOOKUP(BW170,ProgramIterations!$D:$E,2,FALSE))</f>
        <v/>
      </c>
      <c r="BY170" s="23">
        <v>2014</v>
      </c>
      <c r="BZ170" s="24">
        <f>IF(BY170="","",VLOOKUP(BY170,ProgramIterations!$D:$E,2,FALSE))</f>
        <v>4</v>
      </c>
      <c r="CA170" s="23"/>
      <c r="CB170" s="24" t="str">
        <f>IF(CA170="","",VLOOKUP(CA170,ProgramIterations!$D:$E,2,FALSE))</f>
        <v/>
      </c>
      <c r="CC170" s="23">
        <v>2014</v>
      </c>
      <c r="CD170" s="24">
        <f>IF(CC170="","",VLOOKUP(CC170,ProgramIterations!$D:$E,2,FALSE))</f>
        <v>4</v>
      </c>
      <c r="CE170" s="23"/>
      <c r="CF170" s="24" t="s">
        <v>1437</v>
      </c>
      <c r="CG170" s="23">
        <v>2014</v>
      </c>
      <c r="CH170" s="24">
        <f>IF(CG170="","",VLOOKUP(CG170,ProgramIterations!$D:$E,2,FALSE))</f>
        <v>4</v>
      </c>
      <c r="CI170" s="23"/>
      <c r="CJ170" s="24" t="str">
        <f>IF(CI170="","",VLOOKUP(CI170,ProgramIterations!$D:$E,2,FALSE))</f>
        <v/>
      </c>
      <c r="CK170" s="23"/>
      <c r="CL170" s="24" t="str">
        <f>IF(CK170="","",VLOOKUP(CK170,ProgramIterations!$D:$E,2,FALSE))</f>
        <v/>
      </c>
      <c r="CM170" s="23"/>
      <c r="CN170" s="24" t="str">
        <f>IF(CM170="","",VLOOKUP(CM170,ProgramIterations!$D:$E,2,FALSE))</f>
        <v/>
      </c>
      <c r="CO170" s="23"/>
      <c r="CP170" s="24" t="str">
        <f>IF(CO170="","",VLOOKUP(CO170,ProgramIterations!$D:$E,2,FALSE))</f>
        <v/>
      </c>
      <c r="CQ170" s="23"/>
      <c r="CR170" s="24" t="str">
        <f>IF(CQ170="","",VLOOKUP(CQ170,ProgramIterations!$D:$E,2,FALSE))</f>
        <v/>
      </c>
      <c r="CS170" s="23"/>
      <c r="CT170" s="24" t="str">
        <f>IF(CS170="","",VLOOKUP(CS170,ProgramIterations!$D:$E,2,FALSE))</f>
        <v/>
      </c>
      <c r="CU170" s="23"/>
      <c r="CV170" s="24" t="str">
        <f>IF(CU170="","",VLOOKUP(CU170,ProgramIterations!$D:$E,2,FALSE))</f>
        <v/>
      </c>
      <c r="CW170" s="23"/>
      <c r="CX170" s="24" t="str">
        <f>IF(CW170="","",VLOOKUP(CW170,ProgramIterations!$D:$E,2,FALSE))</f>
        <v/>
      </c>
      <c r="CY170" s="23"/>
      <c r="CZ170" s="24" t="str">
        <f>IF(CY170="","",VLOOKUP(CY170,ProgramIterations!$D:$E,2,FALSE))</f>
        <v/>
      </c>
      <c r="DA170" s="23"/>
      <c r="DB170" s="24" t="str">
        <f>IF(DA170="","",VLOOKUP(DA170,ProgramIterations!$D:$E,2,FALSE))</f>
        <v/>
      </c>
      <c r="DC170" s="23"/>
      <c r="DD170" s="25" t="str">
        <f>IF(DC170="","",VLOOKUP(DC170,ProgramIterations!$D:$E,2,FALSE))</f>
        <v/>
      </c>
      <c r="DE170" s="64" t="str">
        <f>CONCATENATE("ALTER TABLE dbo.",LEFT(C170,FIND(".",C170)-1)," ADD ",RIGHT(C170,LEN(C170)-FIND(".",C170))," ",VLOOKUP(M170,DataTypes!$A$2:$F$12,6),IF(VLOOKUP(M170,DataTypes!$A$2:$F$12,3)=1,CONCATENATE("(",N170,",",O170,")"),"")," NULL")</f>
        <v>ALTER TABLE dbo.ChampMetricVisitInformation ADD WettedWidthtoMaxDepthRatioCV decimal(12,3) NULL</v>
      </c>
      <c r="DF170" s="56" t="e">
        <f>IF(A170 = "","",#REF! &amp; " SELECT MetricCalcTypeID = "&amp;A170&amp;", EngineID = "&amp;B170&amp;", Name='"&amp;C170&amp;"', DisplayGroupID = "&amp;D170&amp;", DisplayName='"&amp;E170&amp;"', DisplayNameShort = '"&amp;F170&amp;"', PropertyName = '"&amp;G170&amp;"', MethodID = "&amp;IF(H170="","NULL",H170)&amp; ", CalcGroupId = "&amp;IF(I170="","NULL",I170)&amp;", CalcGroupListItemID = " &amp;IF(K170="","NULL",K170)&amp;", Description = "&amp;IF(L170&lt;&gt;"NULL","'"&amp;SUBSTITUTE(L170,"'","''")&amp;"'","NULL")&amp;", DataTypeID = "&amp;M170&amp;",Precision = "&amp;N170&amp;", Scale = "&amp;O170&amp;", Length="&amp;P170&amp;", UOMID = "&amp;Q170&amp;", GlossaryTermID = "&amp;V170&amp;", DisplayOrderID = "&amp;W170&amp;", DomainValueListID = "&amp;AB170&amp;", WidthPixels = "&amp;AC170&amp;", IsDisplayable = "&amp;AD170&amp;", ShowGraphForWatershed= "&amp;AE170&amp;",ShowGraphForProgram="&amp;AF170&amp;",ShowGraphForVisit="&amp;AG170&amp;",IsPrivateInformation="&amp;AM170&amp;", IsCalculated="&amp;AN170&amp;",IsInternal="&amp;AO170&amp;", ExpectedValueMin = "&amp;IF(R170&lt;&gt;"",R170,"NULL")&amp;",  ExpectedValueMax = "&amp;IF(S170&lt;&gt;"",S170,"NULL")&amp;",  AcceptedValueMin = "&amp;IF(T170&lt;&gt;"",T170,"NULL")&amp;",   AcceptedValueMax  = "&amp;IF(U170&lt;&gt;"",U170,"NULL")&amp;", GraphAllowX="&amp;AH170&amp;", GraphAllowY="&amp;AI170&amp;", GraphAllowZ="&amp;AJ170&amp;", MapAllowSize="&amp;AK170&amp;", MapAllowColor = "&amp;AL170&amp;", RbtXpath = "&amp;IF(AP170&lt;&gt;"", "'"&amp;AP170&amp;"'", "NULL")&amp;", RbtIsRequired = "&amp;IF(AP170&lt;&gt;"", AQ170, "NULL")&amp;", MRMetric = "&amp;AR170&amp;
", Protocol1_ID = "&amp;IF(AS170="","NULL",#REF!)&amp;", Protocol1_IterationIDStart = "&amp;IF(AS170="","NULL",AT170)&amp;", Protocol1_IterationIDEnd = "&amp;IF(AU170="","NULL",AV170)&amp;
", Protocol2_ID = "&amp;IF(AW170="","NULL",#REF!)&amp;", Protocol2_IterationIDStart = "&amp;IF(AW170="","NULL",AX170)&amp;", Protocol2_IterationIDEnd = "&amp;IF(AY170="","NULL",AZ170)&amp;
", Protocol3_ID = "&amp;IF(BA170="","NULL",#REF!)&amp;", Protocol3_IterationIDStart = "&amp;IF(BA170="","NULL",BB170)&amp;", Protocol3_IterationIDEnd = "&amp;IF(BC170="","NULL",BD170)&amp;
", Protocol4_ID = "&amp;IF(BE170="","NULL",#REF!)&amp;", Protocol4_IterationIDStart = "&amp;IF(BE170="","NULL",BF170)&amp;", Protocol4_IterationIDEnd = "&amp;IF(BG170="","NULL",BH170)&amp;
", Protocol5_ID = "&amp;IF(BI170="","NULL",#REF!)&amp;", Protocol5_IterationIDStart = "&amp;IF(BI170="","NULL",BJ170)&amp;", Protocol5_IterationIDEnd = "&amp;IF(BK170="","NULL",BL170)&amp;
", Protocol6_ID = "&amp;IF(BM170="","NULL",#REF!)&amp;", Protocol6_IterationIDStart = "&amp;IF(BM170="","NULL",BN170)&amp;", Protocol6_IterationIDEnd = "&amp;IF(BO170="","NULL",BP170)&amp;
", Protocol7_ID = "&amp;IF(BQ170="","NULL",#REF!)&amp;", Protocol7_IterationIDStart = "&amp;IF(BQ170="","NULL",BR170)&amp;", Protocol7_IterationIDEnd = "&amp;IF(BS170="","NULL",BT170)&amp;
", Protocol8_ID = "&amp;IF(BU170="","NULL",#REF!)&amp;", Protocol8_IterationIDStart = "&amp;IF(BU170="","NULL",BV170)&amp;", Protocol8_IterationIDEnd = "&amp;IF(BW170="","NULL",BX170)&amp;
", Protocol9_ID = "&amp;IF(BY170="","NULL",#REF!)&amp;", Protocol9_IterationIDStart = "&amp;IF(BY170="","NULL",BZ170)&amp;", Protocol9_IterationIDEnd = "&amp;IF(CA170="","NULL",CB170)&amp;
", Protocol10_ID = "&amp;IF(CC170="","NULL",#REF!)&amp;", Protocol10_IterationIDStart = "&amp;IF(CC170="","NULL",CD170)&amp;", Protocol10_IterationIDEnd = "&amp;IF(CE170="","NULL",CF170)&amp;
", Protocol11_ID = "&amp;IF(CG170="","NULL",#REF!)&amp;", Protocol11_IterationIDStart = "&amp;IF(CG170="","NULL",CH170)&amp;", Protocol11_IterationIDEnd = "&amp;IF(CI170="","NULL",CJ170)&amp;
", Protocol12_ID = "&amp;IF(CK170="","NULL",#REF!)&amp;", Protocol12_IterationIDStart = "&amp;IF(CK170="","NULL",CL170)&amp;", Protocol12_IterationIDEnd = "&amp;IF(CM170="","NULL",CN170)&amp;
", Protocol13_ID = "&amp;IF(CO170="","NULL",#REF!)&amp;", Protocol13_IterationIDStart = "&amp;IF(CO170="","NULL",CP170)&amp;", Protocol13_IterationIDEnd = "&amp;IF(CQ170="","NULL",CR170)&amp;
", Protocol14_ID = "&amp;IF(CS170="","NULL",#REF!)&amp;", Protocol14_IterationIDStart = "&amp;IF(CS170="","NULL",CT170)&amp;", Protocol14_IterationIDEnd = "&amp;IF(CU170="","NULL",CV170)&amp;
", Protocol15_ID = "&amp;IF(CW170="","NULL",#REF!)&amp;", Protocol15_IterationIDStart = "&amp;IF(CW170="","NULL",CX170)&amp;", Protocol15_IterationIDEnd = "&amp;IF(CY170="","NULL",CZ170)&amp;
", Protocol16_ID = "&amp;IF(DA170="","NULL",#REF!)&amp;", Protocol16_IterationIDStart = "&amp;IF(DA170="","NULL",DB170)&amp;", Protocol16_IterationIDEnd = "&amp;IF(DC170="","NULL",DD170))</f>
        <v>#REF!</v>
      </c>
    </row>
    <row r="171" spans="1:156" x14ac:dyDescent="0.4">
      <c r="A171" s="75">
        <v>306</v>
      </c>
      <c r="B171" s="75">
        <v>1</v>
      </c>
      <c r="C171" s="34" t="s">
        <v>359</v>
      </c>
      <c r="D171" s="18">
        <v>1</v>
      </c>
      <c r="E171" s="74" t="s">
        <v>957</v>
      </c>
      <c r="F171" s="74" t="s">
        <v>958</v>
      </c>
      <c r="G171" s="74" t="s">
        <v>317</v>
      </c>
      <c r="I171" s="44"/>
      <c r="J171" s="47" t="str">
        <f>IF(I171="","",VLOOKUP(I171,MetricCalcGroups!A:D,3, FALSE))</f>
        <v/>
      </c>
      <c r="L171" s="9" t="s">
        <v>78</v>
      </c>
      <c r="M171" s="18">
        <v>3</v>
      </c>
      <c r="N171" s="18">
        <v>10</v>
      </c>
      <c r="O171" s="18">
        <v>2</v>
      </c>
      <c r="P171" s="18" t="s">
        <v>78</v>
      </c>
      <c r="Q171" s="18">
        <v>16</v>
      </c>
      <c r="R171" s="75">
        <v>5</v>
      </c>
      <c r="S171" s="75">
        <v>5000</v>
      </c>
      <c r="T171" s="75">
        <v>0</v>
      </c>
      <c r="U171" s="75">
        <v>9000</v>
      </c>
      <c r="V171" s="78">
        <v>121</v>
      </c>
      <c r="W171" s="75">
        <v>920</v>
      </c>
      <c r="X171" s="15">
        <v>2011</v>
      </c>
      <c r="Y171" s="16">
        <f>IF(X171&lt;&gt;"",VLOOKUP(X171,ProgramIterations!D:E,2,FALSE),"NULL")</f>
        <v>1</v>
      </c>
      <c r="Z171" s="15"/>
      <c r="AA171" s="16" t="str">
        <f>IF(Z171&lt;&gt;"",VLOOKUP(Z171,ProgramIterations!D:E,2,FALSE),"NULL")</f>
        <v>NULL</v>
      </c>
      <c r="AB171" s="9" t="s">
        <v>78</v>
      </c>
      <c r="AC171" s="9">
        <v>75</v>
      </c>
      <c r="AD171" s="36">
        <v>1</v>
      </c>
      <c r="AE171" s="9">
        <v>1</v>
      </c>
      <c r="AF171" s="9">
        <v>1</v>
      </c>
      <c r="AG171" s="9">
        <v>0</v>
      </c>
      <c r="AH171" s="17">
        <v>1</v>
      </c>
      <c r="AI171" s="17">
        <f t="shared" si="13"/>
        <v>1</v>
      </c>
      <c r="AJ171" s="18">
        <v>0</v>
      </c>
      <c r="AK171" s="17">
        <f t="shared" si="11"/>
        <v>1</v>
      </c>
      <c r="AL171" s="17">
        <f t="shared" si="12"/>
        <v>1</v>
      </c>
      <c r="AM171" s="18">
        <v>0</v>
      </c>
      <c r="AN171" s="18">
        <v>0</v>
      </c>
      <c r="AO171" s="37">
        <v>1</v>
      </c>
      <c r="AP171" s="40" t="s">
        <v>1583</v>
      </c>
      <c r="AQ171" s="37">
        <v>0</v>
      </c>
      <c r="AR171" s="49">
        <v>0</v>
      </c>
      <c r="AS171" s="23">
        <v>2011</v>
      </c>
      <c r="AT171" s="24">
        <f>IF(AS171="","",VLOOKUP(AS171,ProgramIterations!$D:$E,2,FALSE))</f>
        <v>1</v>
      </c>
      <c r="AU171" s="23"/>
      <c r="AV171" s="24" t="str">
        <f>IF(AU171="","",VLOOKUP(AU171,ProgramIterations!$D:$E,2,FALSE))</f>
        <v/>
      </c>
      <c r="AW171" s="23">
        <v>2012</v>
      </c>
      <c r="AX171" s="24">
        <f>IF(AW171="","",VLOOKUP(AW171,ProgramIterations!$D:$E,2,FALSE))</f>
        <v>2</v>
      </c>
      <c r="AY171" s="23"/>
      <c r="AZ171" s="24" t="str">
        <f>IF(AY171="","",VLOOKUP(AY171,ProgramIterations!$D:$E,2,FALSE))</f>
        <v/>
      </c>
      <c r="BA171" s="23">
        <v>2013</v>
      </c>
      <c r="BB171" s="24">
        <f>IF(BA171="","",VLOOKUP(BA171,ProgramIterations!$D:$E,2,FALSE))</f>
        <v>3</v>
      </c>
      <c r="BC171" s="23"/>
      <c r="BD171" s="24" t="str">
        <f>IF(BC171="","",VLOOKUP(BC171,ProgramIterations!$D:$E,2,FALSE))</f>
        <v/>
      </c>
      <c r="BE171" s="23">
        <v>2014</v>
      </c>
      <c r="BF171" s="24">
        <f>IF(BE171="","",VLOOKUP(BE171,ProgramIterations!$D:$E,2,FALSE))</f>
        <v>4</v>
      </c>
      <c r="BG171" s="23"/>
      <c r="BH171" s="24" t="str">
        <f>IF(BG171="","",VLOOKUP(BG171,ProgramIterations!$D:$E,2,FALSE))</f>
        <v/>
      </c>
      <c r="BI171" s="23">
        <v>2014</v>
      </c>
      <c r="BJ171" s="24">
        <f>IF(BI171="","",VLOOKUP(BI171,ProgramIterations!$D:$E,2,FALSE))</f>
        <v>4</v>
      </c>
      <c r="BK171" s="23"/>
      <c r="BL171" s="24" t="str">
        <f>IF(BK171="","",VLOOKUP(BK171,ProgramIterations!$D:$E,2,FALSE))</f>
        <v/>
      </c>
      <c r="BM171" s="23"/>
      <c r="BN171" s="24" t="str">
        <f>IF(BM171="","",VLOOKUP(BM171,ProgramIterations!$D:$E,2,FALSE))</f>
        <v/>
      </c>
      <c r="BO171" s="23"/>
      <c r="BP171" s="24" t="str">
        <f>IF(BO171="","",VLOOKUP(BO171,ProgramIterations!$D:$E,2,FALSE))</f>
        <v/>
      </c>
      <c r="BQ171" s="23"/>
      <c r="BR171" s="24" t="str">
        <f>IF(BQ171="","",VLOOKUP(BQ171,ProgramIterations!$D:$E,2,FALSE))</f>
        <v/>
      </c>
      <c r="BS171" s="23"/>
      <c r="BT171" s="24" t="str">
        <f>IF(BS171="","",VLOOKUP(BS171,ProgramIterations!$D:$E,2,FALSE))</f>
        <v/>
      </c>
      <c r="BU171" s="23"/>
      <c r="BV171" s="24" t="str">
        <f>IF(BU171="","",VLOOKUP(BU171,ProgramIterations!$D:$E,2,FALSE))</f>
        <v/>
      </c>
      <c r="BW171" s="23"/>
      <c r="BX171" s="24" t="str">
        <f>IF(BW171="","",VLOOKUP(BW171,ProgramIterations!$D:$E,2,FALSE))</f>
        <v/>
      </c>
      <c r="BY171" s="23">
        <v>2014</v>
      </c>
      <c r="BZ171" s="24">
        <f>IF(BY171="","",VLOOKUP(BY171,ProgramIterations!$D:$E,2,FALSE))</f>
        <v>4</v>
      </c>
      <c r="CA171" s="23"/>
      <c r="CB171" s="24" t="str">
        <f>IF(CA171="","",VLOOKUP(CA171,ProgramIterations!$D:$E,2,FALSE))</f>
        <v/>
      </c>
      <c r="CC171" s="23">
        <v>2014</v>
      </c>
      <c r="CD171" s="24">
        <f>IF(CC171="","",VLOOKUP(CC171,ProgramIterations!$D:$E,2,FALSE))</f>
        <v>4</v>
      </c>
      <c r="CE171" s="23"/>
      <c r="CF171" s="24" t="str">
        <f>IF(CE171="","",VLOOKUP(CE171,ProgramIterations!$D:$E,2,FALSE))</f>
        <v/>
      </c>
      <c r="CG171" s="23">
        <v>2014</v>
      </c>
      <c r="CH171" s="24">
        <f>IF(CG171="","",VLOOKUP(CG171,ProgramIterations!$D:$E,2,FALSE))</f>
        <v>4</v>
      </c>
      <c r="CI171" s="23"/>
      <c r="CJ171" s="24" t="str">
        <f>IF(CI171="","",VLOOKUP(CI171,ProgramIterations!$D:$E,2,FALSE))</f>
        <v/>
      </c>
      <c r="CK171" s="23"/>
      <c r="CL171" s="24" t="str">
        <f>IF(CK171="","",VLOOKUP(CK171,ProgramIterations!$D:$E,2,FALSE))</f>
        <v/>
      </c>
      <c r="CM171" s="23"/>
      <c r="CN171" s="24" t="str">
        <f>IF(CM171="","",VLOOKUP(CM171,ProgramIterations!$D:$E,2,FALSE))</f>
        <v/>
      </c>
      <c r="CO171" s="23"/>
      <c r="CP171" s="24" t="str">
        <f>IF(CO171="","",VLOOKUP(CO171,ProgramIterations!$D:$E,2,FALSE))</f>
        <v/>
      </c>
      <c r="CQ171" s="23"/>
      <c r="CR171" s="24" t="str">
        <f>IF(CQ171="","",VLOOKUP(CQ171,ProgramIterations!$D:$E,2,FALSE))</f>
        <v/>
      </c>
      <c r="CS171" s="23"/>
      <c r="CT171" s="24" t="str">
        <f>IF(CS171="","",VLOOKUP(CS171,ProgramIterations!$D:$E,2,FALSE))</f>
        <v/>
      </c>
      <c r="CU171" s="23"/>
      <c r="CV171" s="24" t="str">
        <f>IF(CU171="","",VLOOKUP(CU171,ProgramIterations!$D:$E,2,FALSE))</f>
        <v/>
      </c>
      <c r="CW171" s="23"/>
      <c r="CX171" s="24" t="str">
        <f>IF(CW171="","",VLOOKUP(CW171,ProgramIterations!$D:$E,2,FALSE))</f>
        <v/>
      </c>
      <c r="CY171" s="23"/>
      <c r="CZ171" s="24" t="str">
        <f>IF(CY171="","",VLOOKUP(CY171,ProgramIterations!$D:$E,2,FALSE))</f>
        <v/>
      </c>
      <c r="DA171" s="23"/>
      <c r="DB171" s="24" t="str">
        <f>IF(DA171="","",VLOOKUP(DA171,ProgramIterations!$D:$E,2,FALSE))</f>
        <v/>
      </c>
      <c r="DC171" s="23"/>
      <c r="DD171" s="25" t="str">
        <f>IF(DC171="","",VLOOKUP(DC171,ProgramIterations!$D:$E,2,FALSE))</f>
        <v/>
      </c>
      <c r="DE171" s="64" t="str">
        <f>CONCATENATE("ALTER TABLE dbo.",LEFT(C171,FIND(".",C171)-1)," ADD ",RIGHT(C171,LEN(C171)-FIND(".",C171))," ",VLOOKUP(M171,DataTypes!$A$2:$F$12,6),IF(VLOOKUP(M171,DataTypes!$A$2:$F$12,3)=1,CONCATENATE("(",N171,",",O171,")"),"")," NULL")</f>
        <v>ALTER TABLE dbo.ChampMetricVisitInformation ADD PoolArea decimal(10,2) NULL</v>
      </c>
      <c r="DF171" s="56" t="e">
        <f>IF(A171 = "","",#REF! &amp; " SELECT MetricCalcTypeID = "&amp;A171&amp;", EngineID = "&amp;B171&amp;", Name='"&amp;C171&amp;"', DisplayGroupID = "&amp;D171&amp;", DisplayName='"&amp;E171&amp;"', DisplayNameShort = '"&amp;F171&amp;"', PropertyName = '"&amp;G171&amp;"', MethodID = "&amp;IF(H171="","NULL",H171)&amp; ", CalcGroupId = "&amp;IF(I171="","NULL",I171)&amp;", CalcGroupListItemID = " &amp;IF(K171="","NULL",K171)&amp;", Description = "&amp;IF(L171&lt;&gt;"NULL","'"&amp;SUBSTITUTE(L171,"'","''")&amp;"'","NULL")&amp;", DataTypeID = "&amp;M171&amp;",Precision = "&amp;N171&amp;", Scale = "&amp;O171&amp;", Length="&amp;P171&amp;", UOMID = "&amp;Q171&amp;", GlossaryTermID = "&amp;V171&amp;", DisplayOrderID = "&amp;W171&amp;", DomainValueListID = "&amp;AB171&amp;", WidthPixels = "&amp;AC171&amp;", IsDisplayable = "&amp;AD171&amp;", ShowGraphForWatershed= "&amp;AE171&amp;",ShowGraphForProgram="&amp;AF171&amp;",ShowGraphForVisit="&amp;AG171&amp;",IsPrivateInformation="&amp;AM171&amp;", IsCalculated="&amp;AN171&amp;",IsInternal="&amp;AO171&amp;", ExpectedValueMin = "&amp;IF(R171&lt;&gt;"",R171,"NULL")&amp;",  ExpectedValueMax = "&amp;IF(S171&lt;&gt;"",S171,"NULL")&amp;",  AcceptedValueMin = "&amp;IF(T171&lt;&gt;"",T171,"NULL")&amp;",   AcceptedValueMax  = "&amp;IF(U171&lt;&gt;"",U171,"NULL")&amp;", GraphAllowX="&amp;AH171&amp;", GraphAllowY="&amp;AI171&amp;", GraphAllowZ="&amp;AJ171&amp;", MapAllowSize="&amp;AK171&amp;", MapAllowColor = "&amp;AL171&amp;", RbtXpath = "&amp;IF(AP171&lt;&gt;"", "'"&amp;AP171&amp;"'", "NULL")&amp;", RbtIsRequired = "&amp;IF(AP171&lt;&gt;"", AQ171, "NULL")&amp;", MRMetric = "&amp;AR171&amp;
", Protocol1_ID = "&amp;IF(AS171="","NULL",#REF!)&amp;", Protocol1_IterationIDStart = "&amp;IF(AS171="","NULL",AT171)&amp;", Protocol1_IterationIDEnd = "&amp;IF(AU171="","NULL",AV171)&amp;
", Protocol2_ID = "&amp;IF(AW171="","NULL",#REF!)&amp;", Protocol2_IterationIDStart = "&amp;IF(AW171="","NULL",AX171)&amp;", Protocol2_IterationIDEnd = "&amp;IF(AY171="","NULL",AZ171)&amp;
", Protocol3_ID = "&amp;IF(BA171="","NULL",#REF!)&amp;", Protocol3_IterationIDStart = "&amp;IF(BA171="","NULL",BB171)&amp;", Protocol3_IterationIDEnd = "&amp;IF(BC171="","NULL",BD171)&amp;
", Protocol4_ID = "&amp;IF(BE171="","NULL",#REF!)&amp;", Protocol4_IterationIDStart = "&amp;IF(BE171="","NULL",BF171)&amp;", Protocol4_IterationIDEnd = "&amp;IF(BG171="","NULL",BH171)&amp;
", Protocol5_ID = "&amp;IF(BI171="","NULL",#REF!)&amp;", Protocol5_IterationIDStart = "&amp;IF(BI171="","NULL",BJ171)&amp;", Protocol5_IterationIDEnd = "&amp;IF(BK171="","NULL",BL171)&amp;
", Protocol6_ID = "&amp;IF(BM171="","NULL",#REF!)&amp;", Protocol6_IterationIDStart = "&amp;IF(BM171="","NULL",BN171)&amp;", Protocol6_IterationIDEnd = "&amp;IF(BO171="","NULL",BP171)&amp;
", Protocol7_ID = "&amp;IF(BQ171="","NULL",#REF!)&amp;", Protocol7_IterationIDStart = "&amp;IF(BQ171="","NULL",BR171)&amp;", Protocol7_IterationIDEnd = "&amp;IF(BS171="","NULL",BT171)&amp;
", Protocol8_ID = "&amp;IF(BU171="","NULL",#REF!)&amp;", Protocol8_IterationIDStart = "&amp;IF(BU171="","NULL",BV171)&amp;", Protocol8_IterationIDEnd = "&amp;IF(BW171="","NULL",BX171)&amp;
", Protocol9_ID = "&amp;IF(BY171="","NULL",#REF!)&amp;", Protocol9_IterationIDStart = "&amp;IF(BY171="","NULL",BZ171)&amp;", Protocol9_IterationIDEnd = "&amp;IF(CA171="","NULL",CB171)&amp;
", Protocol10_ID = "&amp;IF(CC171="","NULL",#REF!)&amp;", Protocol10_IterationIDStart = "&amp;IF(CC171="","NULL",CD171)&amp;", Protocol10_IterationIDEnd = "&amp;IF(CE171="","NULL",CF171)&amp;
", Protocol11_ID = "&amp;IF(CG171="","NULL",#REF!)&amp;", Protocol11_IterationIDStart = "&amp;IF(CG171="","NULL",CH171)&amp;", Protocol11_IterationIDEnd = "&amp;IF(CI171="","NULL",CJ171)&amp;
", Protocol12_ID = "&amp;IF(CK171="","NULL",#REF!)&amp;", Protocol12_IterationIDStart = "&amp;IF(CK171="","NULL",CL171)&amp;", Protocol12_IterationIDEnd = "&amp;IF(CM171="","NULL",CN171)&amp;
", Protocol13_ID = "&amp;IF(CO171="","NULL",#REF!)&amp;", Protocol13_IterationIDStart = "&amp;IF(CO171="","NULL",CP171)&amp;", Protocol13_IterationIDEnd = "&amp;IF(CQ171="","NULL",CR171)&amp;
", Protocol14_ID = "&amp;IF(CS171="","NULL",#REF!)&amp;", Protocol14_IterationIDStart = "&amp;IF(CS171="","NULL",CT171)&amp;", Protocol14_IterationIDEnd = "&amp;IF(CU171="","NULL",CV171)&amp;
", Protocol15_ID = "&amp;IF(CW171="","NULL",#REF!)&amp;", Protocol15_IterationIDStart = "&amp;IF(CW171="","NULL",CX171)&amp;", Protocol15_IterationIDEnd = "&amp;IF(CY171="","NULL",CZ171)&amp;
", Protocol16_ID = "&amp;IF(DA171="","NULL",#REF!)&amp;", Protocol16_IterationIDStart = "&amp;IF(DA171="","NULL",DB171)&amp;", Protocol16_IterationIDEnd = "&amp;IF(DC171="","NULL",DD171))</f>
        <v>#REF!</v>
      </c>
    </row>
    <row r="172" spans="1:156" x14ac:dyDescent="0.4">
      <c r="A172" s="53">
        <v>307</v>
      </c>
      <c r="B172" s="18">
        <v>1</v>
      </c>
      <c r="C172" s="34" t="s">
        <v>360</v>
      </c>
      <c r="D172" s="18">
        <v>1</v>
      </c>
      <c r="E172" s="74" t="s">
        <v>959</v>
      </c>
      <c r="F172" s="74" t="s">
        <v>960</v>
      </c>
      <c r="G172" s="74" t="s">
        <v>314</v>
      </c>
      <c r="I172" s="44"/>
      <c r="J172" s="59" t="str">
        <f>IF(I172="","",VLOOKUP(I172,MetricCalcGroups!A:D,3, FALSE))</f>
        <v/>
      </c>
      <c r="K172" s="49"/>
      <c r="L172" s="49" t="s">
        <v>78</v>
      </c>
      <c r="M172" s="53">
        <v>2</v>
      </c>
      <c r="N172" s="53" t="s">
        <v>78</v>
      </c>
      <c r="O172" s="53">
        <v>0</v>
      </c>
      <c r="P172" s="53" t="s">
        <v>78</v>
      </c>
      <c r="Q172" s="53">
        <v>13</v>
      </c>
      <c r="R172" s="75">
        <v>0</v>
      </c>
      <c r="S172" s="75">
        <v>20</v>
      </c>
      <c r="T172" s="75">
        <v>0</v>
      </c>
      <c r="U172" s="75">
        <v>40</v>
      </c>
      <c r="V172" s="78">
        <v>93</v>
      </c>
      <c r="W172" s="75">
        <v>930</v>
      </c>
      <c r="X172" s="50">
        <v>2011</v>
      </c>
      <c r="Y172" s="51">
        <f>IF(X172&lt;&gt;"",VLOOKUP(X172,ProgramIterations!D:E,2,FALSE),"NULL")</f>
        <v>1</v>
      </c>
      <c r="Z172" s="50"/>
      <c r="AA172" s="51" t="str">
        <f>IF(Z172&lt;&gt;"",VLOOKUP(Z172,ProgramIterations!D:E,2,FALSE),"NULL")</f>
        <v>NULL</v>
      </c>
      <c r="AB172" s="49" t="s">
        <v>78</v>
      </c>
      <c r="AC172" s="49">
        <v>75</v>
      </c>
      <c r="AD172" s="49">
        <v>1</v>
      </c>
      <c r="AE172" s="49">
        <v>1</v>
      </c>
      <c r="AF172" s="49">
        <v>1</v>
      </c>
      <c r="AG172" s="49">
        <v>0</v>
      </c>
      <c r="AH172" s="52">
        <v>1</v>
      </c>
      <c r="AI172" s="52">
        <f t="shared" si="13"/>
        <v>1</v>
      </c>
      <c r="AJ172" s="53">
        <v>0</v>
      </c>
      <c r="AK172" s="52">
        <f t="shared" si="11"/>
        <v>1</v>
      </c>
      <c r="AL172" s="52">
        <f t="shared" si="12"/>
        <v>1</v>
      </c>
      <c r="AM172" s="53">
        <v>0</v>
      </c>
      <c r="AN172" s="53">
        <v>0</v>
      </c>
      <c r="AO172" s="74">
        <v>1</v>
      </c>
      <c r="AP172" s="80" t="s">
        <v>1584</v>
      </c>
      <c r="AQ172" s="49">
        <v>0</v>
      </c>
      <c r="AR172" s="49">
        <v>0</v>
      </c>
      <c r="AS172" s="54">
        <v>2011</v>
      </c>
      <c r="AT172" s="55">
        <f>IF(AS172="","",VLOOKUP(AS172,ProgramIterations!$D:$E,2,FALSE))</f>
        <v>1</v>
      </c>
      <c r="AU172" s="54"/>
      <c r="AV172" s="55" t="str">
        <f>IF(AU172="","",VLOOKUP(AU172,ProgramIterations!$D:$E,2,FALSE))</f>
        <v/>
      </c>
      <c r="AW172" s="54">
        <v>2012</v>
      </c>
      <c r="AX172" s="55">
        <f>IF(AW172="","",VLOOKUP(AW172,ProgramIterations!$D:$E,2,FALSE))</f>
        <v>2</v>
      </c>
      <c r="AY172" s="54"/>
      <c r="AZ172" s="55" t="str">
        <f>IF(AY172="","",VLOOKUP(AY172,ProgramIterations!$D:$E,2,FALSE))</f>
        <v/>
      </c>
      <c r="BA172" s="54">
        <v>2013</v>
      </c>
      <c r="BB172" s="55">
        <f>IF(BA172="","",VLOOKUP(BA172,ProgramIterations!$D:$E,2,FALSE))</f>
        <v>3</v>
      </c>
      <c r="BC172" s="54"/>
      <c r="BD172" s="55" t="str">
        <f>IF(BC172="","",VLOOKUP(BC172,ProgramIterations!$D:$E,2,FALSE))</f>
        <v/>
      </c>
      <c r="BE172" s="54">
        <v>2014</v>
      </c>
      <c r="BF172" s="55">
        <f>IF(BE172="","",VLOOKUP(BE172,ProgramIterations!$D:$E,2,FALSE))</f>
        <v>4</v>
      </c>
      <c r="BG172" s="54"/>
      <c r="BH172" s="55" t="str">
        <f>IF(BG172="","",VLOOKUP(BG172,ProgramIterations!$D:$E,2,FALSE))</f>
        <v/>
      </c>
      <c r="BI172" s="54">
        <v>2014</v>
      </c>
      <c r="BJ172" s="55">
        <f>IF(BI172="","",VLOOKUP(BI172,ProgramIterations!$D:$E,2,FALSE))</f>
        <v>4</v>
      </c>
      <c r="BK172" s="54"/>
      <c r="BL172" s="55" t="str">
        <f>IF(BK172="","",VLOOKUP(BK172,ProgramIterations!$D:$E,2,FALSE))</f>
        <v/>
      </c>
      <c r="BM172" s="54"/>
      <c r="BN172" s="24" t="str">
        <f>IF(BM172="","",VLOOKUP(BM172,ProgramIterations!$D:$E,2,FALSE))</f>
        <v/>
      </c>
      <c r="BO172" s="23"/>
      <c r="BP172" s="24" t="str">
        <f>IF(BO172="","",VLOOKUP(BO172,ProgramIterations!$D:$E,2,FALSE))</f>
        <v/>
      </c>
      <c r="BQ172" s="23"/>
      <c r="BR172" s="24" t="str">
        <f>IF(BQ172="","",VLOOKUP(BQ172,ProgramIterations!$D:$E,2,FALSE))</f>
        <v/>
      </c>
      <c r="BS172" s="23"/>
      <c r="BT172" s="24" t="str">
        <f>IF(BS172="","",VLOOKUP(BS172,ProgramIterations!$D:$E,2,FALSE))</f>
        <v/>
      </c>
      <c r="BU172" s="23"/>
      <c r="BV172" s="24" t="str">
        <f>IF(BU172="","",VLOOKUP(BU172,ProgramIterations!$D:$E,2,FALSE))</f>
        <v/>
      </c>
      <c r="BW172" s="23"/>
      <c r="BX172" s="24" t="str">
        <f>IF(BW172="","",VLOOKUP(BW172,ProgramIterations!$D:$E,2,FALSE))</f>
        <v/>
      </c>
      <c r="BY172" s="23">
        <v>2014</v>
      </c>
      <c r="BZ172" s="24">
        <f>IF(BY172="","",VLOOKUP(BY172,ProgramIterations!$D:$E,2,FALSE))</f>
        <v>4</v>
      </c>
      <c r="CA172" s="23"/>
      <c r="CB172" s="24" t="str">
        <f>IF(CA172="","",VLOOKUP(CA172,ProgramIterations!$D:$E,2,FALSE))</f>
        <v/>
      </c>
      <c r="CC172" s="23">
        <v>2014</v>
      </c>
      <c r="CD172" s="24">
        <f>IF(CC172="","",VLOOKUP(CC172,ProgramIterations!$D:$E,2,FALSE))</f>
        <v>4</v>
      </c>
      <c r="CE172" s="23"/>
      <c r="CF172" s="24" t="str">
        <f>IF(CE172="","",VLOOKUP(CE172,ProgramIterations!$D:$E,2,FALSE))</f>
        <v/>
      </c>
      <c r="CG172" s="23">
        <v>2014</v>
      </c>
      <c r="CH172" s="24">
        <f>IF(CG172="","",VLOOKUP(CG172,ProgramIterations!$D:$E,2,FALSE))</f>
        <v>4</v>
      </c>
      <c r="CI172" s="23"/>
      <c r="CJ172" s="24" t="str">
        <f>IF(CI172="","",VLOOKUP(CI172,ProgramIterations!$D:$E,2,FALSE))</f>
        <v/>
      </c>
      <c r="CK172" s="23"/>
      <c r="CL172" s="24" t="str">
        <f>IF(CK172="","",VLOOKUP(CK172,ProgramIterations!$D:$E,2,FALSE))</f>
        <v/>
      </c>
      <c r="CM172" s="23"/>
      <c r="CN172" s="24" t="str">
        <f>IF(CM172="","",VLOOKUP(CM172,ProgramIterations!$D:$E,2,FALSE))</f>
        <v/>
      </c>
      <c r="CO172" s="23"/>
      <c r="CP172" s="24" t="str">
        <f>IF(CO172="","",VLOOKUP(CO172,ProgramIterations!$D:$E,2,FALSE))</f>
        <v/>
      </c>
      <c r="CQ172" s="23"/>
      <c r="CR172" s="24" t="str">
        <f>IF(CQ172="","",VLOOKUP(CQ172,ProgramIterations!$D:$E,2,FALSE))</f>
        <v/>
      </c>
      <c r="CS172" s="23"/>
      <c r="CT172" s="24" t="str">
        <f>IF(CS172="","",VLOOKUP(CS172,ProgramIterations!$D:$E,2,FALSE))</f>
        <v/>
      </c>
      <c r="CU172" s="23"/>
      <c r="CV172" s="24" t="str">
        <f>IF(CU172="","",VLOOKUP(CU172,ProgramIterations!$D:$E,2,FALSE))</f>
        <v/>
      </c>
      <c r="CW172" s="23"/>
      <c r="CX172" s="24" t="str">
        <f>IF(CW172="","",VLOOKUP(CW172,ProgramIterations!$D:$E,2,FALSE))</f>
        <v/>
      </c>
      <c r="CY172" s="23"/>
      <c r="CZ172" s="24" t="str">
        <f>IF(CY172="","",VLOOKUP(CY172,ProgramIterations!$D:$E,2,FALSE))</f>
        <v/>
      </c>
      <c r="DA172" s="23"/>
      <c r="DB172" s="24" t="str">
        <f>IF(DA172="","",VLOOKUP(DA172,ProgramIterations!$D:$E,2,FALSE))</f>
        <v/>
      </c>
      <c r="DC172" s="23"/>
      <c r="DD172" s="25" t="str">
        <f>IF(DC172="","",VLOOKUP(DC172,ProgramIterations!$D:$E,2,FALSE))</f>
        <v/>
      </c>
      <c r="DE172" s="64" t="str">
        <f>CONCATENATE("ALTER TABLE dbo.",LEFT(C172,FIND(".",C172)-1)," ADD ",RIGHT(C172,LEN(C172)-FIND(".",C172))," ",VLOOKUP(M172,DataTypes!$A$2:$F$12,6),IF(VLOOKUP(M172,DataTypes!$A$2:$F$12,3)=1,CONCATENATE("(",N172,",",O172,")"),"")," NULL")</f>
        <v>ALTER TABLE dbo.ChampMetricVisitInformation ADD PoolCount int NULL</v>
      </c>
      <c r="DF172" s="56" t="e">
        <f>IF(A172 = "","",#REF! &amp; " SELECT MetricCalcTypeID = "&amp;A172&amp;", EngineID = "&amp;B172&amp;", Name='"&amp;C172&amp;"', DisplayGroupID = "&amp;D172&amp;", DisplayName='"&amp;E172&amp;"', DisplayNameShort = '"&amp;F172&amp;"', PropertyName = '"&amp;G172&amp;"', MethodID = "&amp;IF(H172="","NULL",H172)&amp; ", CalcGroupId = "&amp;IF(I172="","NULL",I172)&amp;", CalcGroupListItemID = " &amp;IF(K172="","NULL",K172)&amp;", Description = "&amp;IF(L172&lt;&gt;"NULL","'"&amp;SUBSTITUTE(L172,"'","''")&amp;"'","NULL")&amp;", DataTypeID = "&amp;M172&amp;",Precision = "&amp;N172&amp;", Scale = "&amp;O172&amp;", Length="&amp;P172&amp;", UOMID = "&amp;Q172&amp;", GlossaryTermID = "&amp;V172&amp;", DisplayOrderID = "&amp;W172&amp;", DomainValueListID = "&amp;AB172&amp;", WidthPixels = "&amp;AC172&amp;", IsDisplayable = "&amp;AD172&amp;", ShowGraphForWatershed= "&amp;AE172&amp;",ShowGraphForProgram="&amp;AF172&amp;",ShowGraphForVisit="&amp;AG172&amp;",IsPrivateInformation="&amp;AM172&amp;", IsCalculated="&amp;AN172&amp;",IsInternal="&amp;AO172&amp;", ExpectedValueMin = "&amp;IF(R172&lt;&gt;"",R172,"NULL")&amp;",  ExpectedValueMax = "&amp;IF(S172&lt;&gt;"",S172,"NULL")&amp;",  AcceptedValueMin = "&amp;IF(T172&lt;&gt;"",T172,"NULL")&amp;",   AcceptedValueMax  = "&amp;IF(U172&lt;&gt;"",U172,"NULL")&amp;", GraphAllowX="&amp;AH172&amp;", GraphAllowY="&amp;AI172&amp;", GraphAllowZ="&amp;AJ172&amp;", MapAllowSize="&amp;AK172&amp;", MapAllowColor = "&amp;AL172&amp;", RbtXpath = "&amp;IF(AP172&lt;&gt;"", "'"&amp;AP172&amp;"'", "NULL")&amp;", RbtIsRequired = "&amp;IF(AP172&lt;&gt;"", AQ172, "NULL")&amp;", MRMetric = "&amp;AR172&amp;
", Protocol1_ID = "&amp;IF(AS172="","NULL",#REF!)&amp;", Protocol1_IterationIDStart = "&amp;IF(AS172="","NULL",AT172)&amp;", Protocol1_IterationIDEnd = "&amp;IF(AU172="","NULL",AV172)&amp;
", Protocol2_ID = "&amp;IF(AW172="","NULL",#REF!)&amp;", Protocol2_IterationIDStart = "&amp;IF(AW172="","NULL",AX172)&amp;", Protocol2_IterationIDEnd = "&amp;IF(AY172="","NULL",AZ172)&amp;
", Protocol3_ID = "&amp;IF(BA172="","NULL",#REF!)&amp;", Protocol3_IterationIDStart = "&amp;IF(BA172="","NULL",BB172)&amp;", Protocol3_IterationIDEnd = "&amp;IF(BC172="","NULL",BD172)&amp;
", Protocol4_ID = "&amp;IF(BE172="","NULL",#REF!)&amp;", Protocol4_IterationIDStart = "&amp;IF(BE172="","NULL",BF172)&amp;", Protocol4_IterationIDEnd = "&amp;IF(BG172="","NULL",BH172)&amp;
", Protocol5_ID = "&amp;IF(BI172="","NULL",#REF!)&amp;", Protocol5_IterationIDStart = "&amp;IF(BI172="","NULL",BJ172)&amp;", Protocol5_IterationIDEnd = "&amp;IF(BK172="","NULL",BL172)&amp;
", Protocol6_ID = "&amp;IF(BM172="","NULL",#REF!)&amp;", Protocol6_IterationIDStart = "&amp;IF(BM172="","NULL",BN172)&amp;", Protocol6_IterationIDEnd = "&amp;IF(BO172="","NULL",BP172)&amp;
", Protocol7_ID = "&amp;IF(BQ172="","NULL",#REF!)&amp;", Protocol7_IterationIDStart = "&amp;IF(BQ172="","NULL",BR172)&amp;", Protocol7_IterationIDEnd = "&amp;IF(BS172="","NULL",BT172)&amp;
", Protocol8_ID = "&amp;IF(BU172="","NULL",#REF!)&amp;", Protocol8_IterationIDStart = "&amp;IF(BU172="","NULL",BV172)&amp;", Protocol8_IterationIDEnd = "&amp;IF(BW172="","NULL",BX172)&amp;
", Protocol9_ID = "&amp;IF(BY172="","NULL",#REF!)&amp;", Protocol9_IterationIDStart = "&amp;IF(BY172="","NULL",BZ172)&amp;", Protocol9_IterationIDEnd = "&amp;IF(CA172="","NULL",CB172)&amp;
", Protocol10_ID = "&amp;IF(CC172="","NULL",#REF!)&amp;", Protocol10_IterationIDStart = "&amp;IF(CC172="","NULL",CD172)&amp;", Protocol10_IterationIDEnd = "&amp;IF(CE172="","NULL",CF172)&amp;
", Protocol11_ID = "&amp;IF(CG172="","NULL",#REF!)&amp;", Protocol11_IterationIDStart = "&amp;IF(CG172="","NULL",CH172)&amp;", Protocol11_IterationIDEnd = "&amp;IF(CI172="","NULL",CJ172)&amp;
", Protocol12_ID = "&amp;IF(CK172="","NULL",#REF!)&amp;", Protocol12_IterationIDStart = "&amp;IF(CK172="","NULL",CL172)&amp;", Protocol12_IterationIDEnd = "&amp;IF(CM172="","NULL",CN172)&amp;
", Protocol13_ID = "&amp;IF(CO172="","NULL",#REF!)&amp;", Protocol13_IterationIDStart = "&amp;IF(CO172="","NULL",CP172)&amp;", Protocol13_IterationIDEnd = "&amp;IF(CQ172="","NULL",CR172)&amp;
", Protocol14_ID = "&amp;IF(CS172="","NULL",#REF!)&amp;", Protocol14_IterationIDStart = "&amp;IF(CS172="","NULL",CT172)&amp;", Protocol14_IterationIDEnd = "&amp;IF(CU172="","NULL",CV172)&amp;
", Protocol15_ID = "&amp;IF(CW172="","NULL",#REF!)&amp;", Protocol15_IterationIDStart = "&amp;IF(CW172="","NULL",CX172)&amp;", Protocol15_IterationIDEnd = "&amp;IF(CY172="","NULL",CZ172)&amp;
", Protocol16_ID = "&amp;IF(DA172="","NULL",#REF!)&amp;", Protocol16_IterationIDStart = "&amp;IF(DA172="","NULL",DB172)&amp;", Protocol16_IterationIDEnd = "&amp;IF(DC172="","NULL",DD172))</f>
        <v>#REF!</v>
      </c>
    </row>
    <row r="173" spans="1:156" x14ac:dyDescent="0.4">
      <c r="A173" s="75">
        <v>308</v>
      </c>
      <c r="B173" s="75">
        <v>1</v>
      </c>
      <c r="C173" s="34" t="s">
        <v>361</v>
      </c>
      <c r="D173" s="18">
        <v>1</v>
      </c>
      <c r="E173" s="74" t="s">
        <v>961</v>
      </c>
      <c r="F173" s="74" t="s">
        <v>962</v>
      </c>
      <c r="G173" s="74" t="s">
        <v>316</v>
      </c>
      <c r="I173" s="44"/>
      <c r="J173" s="47" t="str">
        <f>IF(I173="","",VLOOKUP(I173,MetricCalcGroups!A:D,3, FALSE))</f>
        <v/>
      </c>
      <c r="L173" s="9" t="s">
        <v>78</v>
      </c>
      <c r="M173" s="18">
        <v>3</v>
      </c>
      <c r="N173" s="18">
        <v>10</v>
      </c>
      <c r="O173" s="18">
        <v>2</v>
      </c>
      <c r="P173" s="18" t="s">
        <v>78</v>
      </c>
      <c r="Q173" s="18">
        <v>18</v>
      </c>
      <c r="R173" s="75">
        <v>0</v>
      </c>
      <c r="S173" s="75">
        <v>10</v>
      </c>
      <c r="T173" s="75">
        <v>0</v>
      </c>
      <c r="U173" s="75">
        <v>12</v>
      </c>
      <c r="V173" s="78">
        <v>92</v>
      </c>
      <c r="W173" s="75">
        <v>940</v>
      </c>
      <c r="X173" s="15">
        <v>2011</v>
      </c>
      <c r="Y173" s="16">
        <f>IF(X173&lt;&gt;"",VLOOKUP(X173,ProgramIterations!D:E,2,FALSE),"NULL")</f>
        <v>1</v>
      </c>
      <c r="Z173" s="15"/>
      <c r="AA173" s="16" t="str">
        <f>IF(Z173&lt;&gt;"",VLOOKUP(Z173,ProgramIterations!D:E,2,FALSE),"NULL")</f>
        <v>NULL</v>
      </c>
      <c r="AB173" s="9" t="s">
        <v>78</v>
      </c>
      <c r="AC173" s="9">
        <v>100</v>
      </c>
      <c r="AD173" s="36">
        <v>1</v>
      </c>
      <c r="AE173" s="9">
        <v>1</v>
      </c>
      <c r="AF173" s="9">
        <v>1</v>
      </c>
      <c r="AG173" s="49">
        <v>0</v>
      </c>
      <c r="AH173" s="17">
        <v>0</v>
      </c>
      <c r="AI173" s="17">
        <f t="shared" si="13"/>
        <v>1</v>
      </c>
      <c r="AJ173" s="18">
        <v>0</v>
      </c>
      <c r="AK173" s="17">
        <f t="shared" si="11"/>
        <v>1</v>
      </c>
      <c r="AL173" s="17">
        <f t="shared" si="12"/>
        <v>1</v>
      </c>
      <c r="AM173" s="18">
        <v>0</v>
      </c>
      <c r="AN173" s="18">
        <v>0</v>
      </c>
      <c r="AO173" s="37">
        <v>0</v>
      </c>
      <c r="AP173" s="80" t="s">
        <v>1585</v>
      </c>
      <c r="AQ173" s="37">
        <v>0</v>
      </c>
      <c r="AR173" s="49">
        <v>1</v>
      </c>
      <c r="AS173" s="23">
        <v>2011</v>
      </c>
      <c r="AT173" s="24">
        <f>IF(AS173="","",VLOOKUP(AS173,ProgramIterations!$D:$E,2,FALSE))</f>
        <v>1</v>
      </c>
      <c r="AU173" s="23"/>
      <c r="AV173" s="24" t="str">
        <f>IF(AU173="","",VLOOKUP(AU173,ProgramIterations!$D:$E,2,FALSE))</f>
        <v/>
      </c>
      <c r="AW173" s="23">
        <v>2012</v>
      </c>
      <c r="AX173" s="24">
        <f>IF(AW173="","",VLOOKUP(AW173,ProgramIterations!$D:$E,2,FALSE))</f>
        <v>2</v>
      </c>
      <c r="AY173" s="23"/>
      <c r="AZ173" s="24" t="str">
        <f>IF(AY173="","",VLOOKUP(AY173,ProgramIterations!$D:$E,2,FALSE))</f>
        <v/>
      </c>
      <c r="BA173" s="23">
        <v>2013</v>
      </c>
      <c r="BB173" s="24">
        <f>IF(BA173="","",VLOOKUP(BA173,ProgramIterations!$D:$E,2,FALSE))</f>
        <v>3</v>
      </c>
      <c r="BC173" s="23"/>
      <c r="BD173" s="24" t="str">
        <f>IF(BC173="","",VLOOKUP(BC173,ProgramIterations!$D:$E,2,FALSE))</f>
        <v/>
      </c>
      <c r="BE173" s="23">
        <v>2014</v>
      </c>
      <c r="BF173" s="24">
        <f>IF(BE173="","",VLOOKUP(BE173,ProgramIterations!$D:$E,2,FALSE))</f>
        <v>4</v>
      </c>
      <c r="BG173" s="23"/>
      <c r="BH173" s="24" t="str">
        <f>IF(BG173="","",VLOOKUP(BG173,ProgramIterations!$D:$E,2,FALSE))</f>
        <v/>
      </c>
      <c r="BI173" s="23">
        <v>2014</v>
      </c>
      <c r="BJ173" s="24">
        <f>IF(BI173="","",VLOOKUP(BI173,ProgramIterations!$D:$E,2,FALSE))</f>
        <v>4</v>
      </c>
      <c r="BK173" s="23"/>
      <c r="BL173" s="24" t="str">
        <f>IF(BK173="","",VLOOKUP(BK173,ProgramIterations!$D:$E,2,FALSE))</f>
        <v/>
      </c>
      <c r="BM173" s="23"/>
      <c r="BN173" s="24" t="str">
        <f>IF(BM173="","",VLOOKUP(BM173,ProgramIterations!$D:$E,2,FALSE))</f>
        <v/>
      </c>
      <c r="BO173" s="23"/>
      <c r="BP173" s="24" t="str">
        <f>IF(BO173="","",VLOOKUP(BO173,ProgramIterations!$D:$E,2,FALSE))</f>
        <v/>
      </c>
      <c r="BQ173" s="23"/>
      <c r="BR173" s="24" t="str">
        <f>IF(BQ173="","",VLOOKUP(BQ173,ProgramIterations!$D:$E,2,FALSE))</f>
        <v/>
      </c>
      <c r="BS173" s="23"/>
      <c r="BT173" s="24" t="str">
        <f>IF(BS173="","",VLOOKUP(BS173,ProgramIterations!$D:$E,2,FALSE))</f>
        <v/>
      </c>
      <c r="BU173" s="23"/>
      <c r="BV173" s="24" t="str">
        <f>IF(BU173="","",VLOOKUP(BU173,ProgramIterations!$D:$E,2,FALSE))</f>
        <v/>
      </c>
      <c r="BW173" s="23"/>
      <c r="BX173" s="24" t="str">
        <f>IF(BW173="","",VLOOKUP(BW173,ProgramIterations!$D:$E,2,FALSE))</f>
        <v/>
      </c>
      <c r="BY173" s="23">
        <v>2014</v>
      </c>
      <c r="BZ173" s="24">
        <f>IF(BY173="","",VLOOKUP(BY173,ProgramIterations!$D:$E,2,FALSE))</f>
        <v>4</v>
      </c>
      <c r="CA173" s="23"/>
      <c r="CB173" s="24" t="str">
        <f>IF(CA173="","",VLOOKUP(CA173,ProgramIterations!$D:$E,2,FALSE))</f>
        <v/>
      </c>
      <c r="CC173" s="23">
        <v>2014</v>
      </c>
      <c r="CD173" s="24">
        <f>IF(CC173="","",VLOOKUP(CC173,ProgramIterations!$D:$E,2,FALSE))</f>
        <v>4</v>
      </c>
      <c r="CE173" s="23"/>
      <c r="CF173" s="24" t="str">
        <f>IF(CE173="","",VLOOKUP(CE173,ProgramIterations!$D:$E,2,FALSE))</f>
        <v/>
      </c>
      <c r="CG173" s="23">
        <v>2014</v>
      </c>
      <c r="CH173" s="24">
        <f>IF(CG173="","",VLOOKUP(CG173,ProgramIterations!$D:$E,2,FALSE))</f>
        <v>4</v>
      </c>
      <c r="CI173" s="23"/>
      <c r="CJ173" s="24" t="str">
        <f>IF(CI173="","",VLOOKUP(CI173,ProgramIterations!$D:$E,2,FALSE))</f>
        <v/>
      </c>
      <c r="CK173" s="23"/>
      <c r="CL173" s="24" t="str">
        <f>IF(CK173="","",VLOOKUP(CK173,ProgramIterations!$D:$E,2,FALSE))</f>
        <v/>
      </c>
      <c r="CM173" s="23"/>
      <c r="CN173" s="24" t="str">
        <f>IF(CM173="","",VLOOKUP(CM173,ProgramIterations!$D:$E,2,FALSE))</f>
        <v/>
      </c>
      <c r="CO173" s="23"/>
      <c r="CP173" s="24" t="str">
        <f>IF(CO173="","",VLOOKUP(CO173,ProgramIterations!$D:$E,2,FALSE))</f>
        <v/>
      </c>
      <c r="CQ173" s="23"/>
      <c r="CR173" s="24" t="str">
        <f>IF(CQ173="","",VLOOKUP(CQ173,ProgramIterations!$D:$E,2,FALSE))</f>
        <v/>
      </c>
      <c r="CS173" s="23"/>
      <c r="CT173" s="24" t="str">
        <f>IF(CS173="","",VLOOKUP(CS173,ProgramIterations!$D:$E,2,FALSE))</f>
        <v/>
      </c>
      <c r="CU173" s="23"/>
      <c r="CV173" s="24" t="str">
        <f>IF(CU173="","",VLOOKUP(CU173,ProgramIterations!$D:$E,2,FALSE))</f>
        <v/>
      </c>
      <c r="CW173" s="23"/>
      <c r="CX173" s="24" t="str">
        <f>IF(CW173="","",VLOOKUP(CW173,ProgramIterations!$D:$E,2,FALSE))</f>
        <v/>
      </c>
      <c r="CY173" s="23"/>
      <c r="CZ173" s="24" t="str">
        <f>IF(CY173="","",VLOOKUP(CY173,ProgramIterations!$D:$E,2,FALSE))</f>
        <v/>
      </c>
      <c r="DA173" s="23"/>
      <c r="DB173" s="24" t="str">
        <f>IF(DA173="","",VLOOKUP(DA173,ProgramIterations!$D:$E,2,FALSE))</f>
        <v/>
      </c>
      <c r="DC173" s="23"/>
      <c r="DD173" s="25" t="str">
        <f>IF(DC173="","",VLOOKUP(DC173,ProgramIterations!$D:$E,2,FALSE))</f>
        <v/>
      </c>
      <c r="DE173" s="64" t="str">
        <f>CONCATENATE("ALTER TABLE dbo.",LEFT(C173,FIND(".",C173)-1)," ADD ",RIGHT(C173,LEN(C173)-FIND(".",C173))," ",VLOOKUP(M173,DataTypes!$A$2:$F$12,6),IF(VLOOKUP(M173,DataTypes!$A$2:$F$12,3)=1,CONCATENATE("(",N173,",",O173,")"),"")," NULL")</f>
        <v>ALTER TABLE dbo.ChampMetricVisitInformation ADD PoolFrequency decimal(10,2) NULL</v>
      </c>
      <c r="DF173" s="56" t="e">
        <f>IF(A173 = "","",#REF! &amp; " SELECT MetricCalcTypeID = "&amp;A173&amp;", EngineID = "&amp;B173&amp;", Name='"&amp;C173&amp;"', DisplayGroupID = "&amp;D173&amp;", DisplayName='"&amp;E173&amp;"', DisplayNameShort = '"&amp;F173&amp;"', PropertyName = '"&amp;G173&amp;"', MethodID = "&amp;IF(H173="","NULL",H173)&amp; ", CalcGroupId = "&amp;IF(I173="","NULL",I173)&amp;", CalcGroupListItemID = " &amp;IF(K173="","NULL",K173)&amp;", Description = "&amp;IF(L173&lt;&gt;"NULL","'"&amp;SUBSTITUTE(L173,"'","''")&amp;"'","NULL")&amp;", DataTypeID = "&amp;M173&amp;",Precision = "&amp;N173&amp;", Scale = "&amp;O173&amp;", Length="&amp;P173&amp;", UOMID = "&amp;Q173&amp;", GlossaryTermID = "&amp;V173&amp;", DisplayOrderID = "&amp;W173&amp;", DomainValueListID = "&amp;AB173&amp;", WidthPixels = "&amp;AC173&amp;", IsDisplayable = "&amp;AD173&amp;", ShowGraphForWatershed= "&amp;AE173&amp;",ShowGraphForProgram="&amp;AF173&amp;",ShowGraphForVisit="&amp;AG173&amp;",IsPrivateInformation="&amp;AM173&amp;", IsCalculated="&amp;AN173&amp;",IsInternal="&amp;AO173&amp;", ExpectedValueMin = "&amp;IF(R173&lt;&gt;"",R173,"NULL")&amp;",  ExpectedValueMax = "&amp;IF(S173&lt;&gt;"",S173,"NULL")&amp;",  AcceptedValueMin = "&amp;IF(T173&lt;&gt;"",T173,"NULL")&amp;",   AcceptedValueMax  = "&amp;IF(U173&lt;&gt;"",U173,"NULL")&amp;", GraphAllowX="&amp;AH173&amp;", GraphAllowY="&amp;AI173&amp;", GraphAllowZ="&amp;AJ173&amp;", MapAllowSize="&amp;AK173&amp;", MapAllowColor = "&amp;AL173&amp;", RbtXpath = "&amp;IF(AP173&lt;&gt;"", "'"&amp;AP173&amp;"'", "NULL")&amp;", RbtIsRequired = "&amp;IF(AP173&lt;&gt;"", AQ173, "NULL")&amp;", MRMetric = "&amp;AR173&amp;
", Protocol1_ID = "&amp;IF(AS173="","NULL",#REF!)&amp;", Protocol1_IterationIDStart = "&amp;IF(AS173="","NULL",AT173)&amp;", Protocol1_IterationIDEnd = "&amp;IF(AU173="","NULL",AV173)&amp;
", Protocol2_ID = "&amp;IF(AW173="","NULL",#REF!)&amp;", Protocol2_IterationIDStart = "&amp;IF(AW173="","NULL",AX173)&amp;", Protocol2_IterationIDEnd = "&amp;IF(AY173="","NULL",AZ173)&amp;
", Protocol3_ID = "&amp;IF(BA173="","NULL",#REF!)&amp;", Protocol3_IterationIDStart = "&amp;IF(BA173="","NULL",BB173)&amp;", Protocol3_IterationIDEnd = "&amp;IF(BC173="","NULL",BD173)&amp;
", Protocol4_ID = "&amp;IF(BE173="","NULL",#REF!)&amp;", Protocol4_IterationIDStart = "&amp;IF(BE173="","NULL",BF173)&amp;", Protocol4_IterationIDEnd = "&amp;IF(BG173="","NULL",BH173)&amp;
", Protocol5_ID = "&amp;IF(BI173="","NULL",#REF!)&amp;", Protocol5_IterationIDStart = "&amp;IF(BI173="","NULL",BJ173)&amp;", Protocol5_IterationIDEnd = "&amp;IF(BK173="","NULL",BL173)&amp;
", Protocol6_ID = "&amp;IF(BM173="","NULL",#REF!)&amp;", Protocol6_IterationIDStart = "&amp;IF(BM173="","NULL",BN173)&amp;", Protocol6_IterationIDEnd = "&amp;IF(BO173="","NULL",BP173)&amp;
", Protocol7_ID = "&amp;IF(BQ173="","NULL",#REF!)&amp;", Protocol7_IterationIDStart = "&amp;IF(BQ173="","NULL",BR173)&amp;", Protocol7_IterationIDEnd = "&amp;IF(BS173="","NULL",BT173)&amp;
", Protocol8_ID = "&amp;IF(BU173="","NULL",#REF!)&amp;", Protocol8_IterationIDStart = "&amp;IF(BU173="","NULL",BV173)&amp;", Protocol8_IterationIDEnd = "&amp;IF(BW173="","NULL",BX173)&amp;
", Protocol9_ID = "&amp;IF(BY173="","NULL",#REF!)&amp;", Protocol9_IterationIDStart = "&amp;IF(BY173="","NULL",BZ173)&amp;", Protocol9_IterationIDEnd = "&amp;IF(CA173="","NULL",CB173)&amp;
", Protocol10_ID = "&amp;IF(CC173="","NULL",#REF!)&amp;", Protocol10_IterationIDStart = "&amp;IF(CC173="","NULL",CD173)&amp;", Protocol10_IterationIDEnd = "&amp;IF(CE173="","NULL",CF173)&amp;
", Protocol11_ID = "&amp;IF(CG173="","NULL",#REF!)&amp;", Protocol11_IterationIDStart = "&amp;IF(CG173="","NULL",CH173)&amp;", Protocol11_IterationIDEnd = "&amp;IF(CI173="","NULL",CJ173)&amp;
", Protocol12_ID = "&amp;IF(CK173="","NULL",#REF!)&amp;", Protocol12_IterationIDStart = "&amp;IF(CK173="","NULL",CL173)&amp;", Protocol12_IterationIDEnd = "&amp;IF(CM173="","NULL",CN173)&amp;
", Protocol13_ID = "&amp;IF(CO173="","NULL",#REF!)&amp;", Protocol13_IterationIDStart = "&amp;IF(CO173="","NULL",CP173)&amp;", Protocol13_IterationIDEnd = "&amp;IF(CQ173="","NULL",CR173)&amp;
", Protocol14_ID = "&amp;IF(CS173="","NULL",#REF!)&amp;", Protocol14_IterationIDStart = "&amp;IF(CS173="","NULL",CT173)&amp;", Protocol14_IterationIDEnd = "&amp;IF(CU173="","NULL",CV173)&amp;
", Protocol15_ID = "&amp;IF(CW173="","NULL",#REF!)&amp;", Protocol15_IterationIDStart = "&amp;IF(CW173="","NULL",CX173)&amp;", Protocol15_IterationIDEnd = "&amp;IF(CY173="","NULL",CZ173)&amp;
", Protocol16_ID = "&amp;IF(DA173="","NULL",#REF!)&amp;", Protocol16_IterationIDStart = "&amp;IF(DA173="","NULL",DB173)&amp;", Protocol16_IterationIDEnd = "&amp;IF(DC173="","NULL",DD173))</f>
        <v>#REF!</v>
      </c>
    </row>
    <row r="174" spans="1:156" hidden="1" x14ac:dyDescent="0.4">
      <c r="A174" s="53">
        <v>461</v>
      </c>
      <c r="B174" s="18">
        <v>1</v>
      </c>
      <c r="C174" s="34" t="s">
        <v>755</v>
      </c>
      <c r="D174" s="18">
        <v>1</v>
      </c>
      <c r="E174" s="40" t="s">
        <v>1200</v>
      </c>
      <c r="F174" s="74" t="s">
        <v>1201</v>
      </c>
      <c r="G174" s="49" t="s">
        <v>758</v>
      </c>
      <c r="I174" s="44"/>
      <c r="J174" s="47" t="str">
        <f>IF(I174="","",VLOOKUP(I174,MetricCalcGroups!A:D,3, FALSE))</f>
        <v/>
      </c>
      <c r="L174" s="9" t="s">
        <v>78</v>
      </c>
      <c r="M174" s="18">
        <v>3</v>
      </c>
      <c r="N174" s="18">
        <v>10</v>
      </c>
      <c r="O174" s="18">
        <v>2</v>
      </c>
      <c r="P174" s="18" t="s">
        <v>78</v>
      </c>
      <c r="Q174" s="18">
        <v>1</v>
      </c>
      <c r="R174" s="75">
        <v>0</v>
      </c>
      <c r="S174" s="75">
        <v>300</v>
      </c>
      <c r="T174" s="75">
        <v>0</v>
      </c>
      <c r="U174" s="75">
        <v>500</v>
      </c>
      <c r="V174" s="78" t="s">
        <v>78</v>
      </c>
      <c r="W174" s="75">
        <v>950</v>
      </c>
      <c r="X174" s="15">
        <v>2011</v>
      </c>
      <c r="Y174" s="16">
        <f>IF(X174&lt;&gt;"",VLOOKUP(X174,ProgramIterations!D:E,2,FALSE),"NULL")</f>
        <v>1</v>
      </c>
      <c r="Z174" s="15"/>
      <c r="AA174" s="16" t="str">
        <f>IF(Z174&lt;&gt;"",VLOOKUP(Z174,ProgramIterations!D:E,2,FALSE),"NULL")</f>
        <v>NULL</v>
      </c>
      <c r="AB174" s="9" t="s">
        <v>78</v>
      </c>
      <c r="AC174" s="9">
        <v>100</v>
      </c>
      <c r="AD174" s="36">
        <v>0</v>
      </c>
      <c r="AE174" s="9">
        <v>1</v>
      </c>
      <c r="AF174" s="9">
        <v>1</v>
      </c>
      <c r="AG174" s="9">
        <v>1</v>
      </c>
      <c r="AH174" s="17">
        <v>0</v>
      </c>
      <c r="AI174" s="17">
        <f t="shared" si="13"/>
        <v>0</v>
      </c>
      <c r="AJ174" s="18">
        <v>0</v>
      </c>
      <c r="AK174" s="17">
        <f t="shared" si="11"/>
        <v>0</v>
      </c>
      <c r="AL174" s="17">
        <f t="shared" si="12"/>
        <v>0</v>
      </c>
      <c r="AM174" s="18">
        <v>0</v>
      </c>
      <c r="AN174" s="18">
        <v>0</v>
      </c>
      <c r="AO174" s="37">
        <v>0</v>
      </c>
      <c r="AP174" s="74" t="s">
        <v>1588</v>
      </c>
      <c r="AQ174" s="37">
        <v>0</v>
      </c>
      <c r="AR174" s="49">
        <v>0</v>
      </c>
      <c r="AS174" s="23">
        <v>2011</v>
      </c>
      <c r="AT174" s="24">
        <f>IF(AS174="","",VLOOKUP(AS174,ProgramIterations!$D:$E,2,FALSE))</f>
        <v>1</v>
      </c>
      <c r="AU174" s="23"/>
      <c r="AV174" s="24" t="str">
        <f>IF(AU174="","",VLOOKUP(AU174,ProgramIterations!$D:$E,2,FALSE))</f>
        <v/>
      </c>
      <c r="AW174" s="23">
        <v>2012</v>
      </c>
      <c r="AX174" s="24">
        <f>IF(AW174="","",VLOOKUP(AW174,ProgramIterations!$D:$E,2,FALSE))</f>
        <v>2</v>
      </c>
      <c r="AY174" s="23"/>
      <c r="AZ174" s="24" t="str">
        <f>IF(AY174="","",VLOOKUP(AY174,ProgramIterations!$D:$E,2,FALSE))</f>
        <v/>
      </c>
      <c r="BA174" s="23">
        <v>2013</v>
      </c>
      <c r="BB174" s="24">
        <f>IF(BA174="","",VLOOKUP(BA174,ProgramIterations!$D:$E,2,FALSE))</f>
        <v>3</v>
      </c>
      <c r="BC174" s="23"/>
      <c r="BD174" s="24" t="str">
        <f>IF(BC174="","",VLOOKUP(BC174,ProgramIterations!$D:$E,2,FALSE))</f>
        <v/>
      </c>
      <c r="BE174" s="23">
        <v>2014</v>
      </c>
      <c r="BF174" s="24">
        <f>IF(BE174="","",VLOOKUP(BE174,ProgramIterations!$D:$E,2,FALSE))</f>
        <v>4</v>
      </c>
      <c r="BG174" s="23"/>
      <c r="BH174" s="24" t="str">
        <f>IF(BG174="","",VLOOKUP(BG174,ProgramIterations!$D:$E,2,FALSE))</f>
        <v/>
      </c>
      <c r="BI174" s="23">
        <v>2014</v>
      </c>
      <c r="BJ174" s="24">
        <f>IF(BI174="","",VLOOKUP(BI174,ProgramIterations!$D:$E,2,FALSE))</f>
        <v>4</v>
      </c>
      <c r="BK174" s="23"/>
      <c r="BL174" s="24" t="str">
        <f>IF(BK174="","",VLOOKUP(BK174,ProgramIterations!$D:$E,2,FALSE))</f>
        <v/>
      </c>
      <c r="BM174" s="23"/>
      <c r="BN174" s="24" t="str">
        <f>IF(BM174="","",VLOOKUP(BM174,ProgramIterations!$D:$E,2,FALSE))</f>
        <v/>
      </c>
      <c r="BO174" s="23"/>
      <c r="BP174" s="24" t="str">
        <f>IF(BO174="","",VLOOKUP(BO174,ProgramIterations!$D:$E,2,FALSE))</f>
        <v/>
      </c>
      <c r="BQ174" s="23"/>
      <c r="BR174" s="24" t="str">
        <f>IF(BQ174="","",VLOOKUP(BQ174,ProgramIterations!$D:$E,2,FALSE))</f>
        <v/>
      </c>
      <c r="BS174" s="23"/>
      <c r="BT174" s="24" t="str">
        <f>IF(BS174="","",VLOOKUP(BS174,ProgramIterations!$D:$E,2,FALSE))</f>
        <v/>
      </c>
      <c r="BU174" s="23"/>
      <c r="BV174" s="24" t="str">
        <f>IF(BU174="","",VLOOKUP(BU174,ProgramIterations!$D:$E,2,FALSE))</f>
        <v/>
      </c>
      <c r="BW174" s="23"/>
      <c r="BX174" s="24" t="str">
        <f>IF(BW174="","",VLOOKUP(BW174,ProgramIterations!$D:$E,2,FALSE))</f>
        <v/>
      </c>
      <c r="BY174" s="23">
        <v>2014</v>
      </c>
      <c r="BZ174" s="24">
        <f>IF(BY174="","",VLOOKUP(BY174,ProgramIterations!$D:$E,2,FALSE))</f>
        <v>4</v>
      </c>
      <c r="CA174" s="23"/>
      <c r="CB174" s="24" t="str">
        <f>IF(CA174="","",VLOOKUP(CA174,ProgramIterations!$D:$E,2,FALSE))</f>
        <v/>
      </c>
      <c r="CC174" s="23">
        <v>2014</v>
      </c>
      <c r="CD174" s="24">
        <f>IF(CC174="","",VLOOKUP(CC174,ProgramIterations!$D:$E,2,FALSE))</f>
        <v>4</v>
      </c>
      <c r="CE174" s="23"/>
      <c r="CF174" s="24" t="str">
        <f>IF(CE174="","",VLOOKUP(CE174,ProgramIterations!$D:$E,2,FALSE))</f>
        <v/>
      </c>
      <c r="CG174" s="23">
        <v>2014</v>
      </c>
      <c r="CH174" s="24">
        <f>IF(CG174="","",VLOOKUP(CG174,ProgramIterations!$D:$E,2,FALSE))</f>
        <v>4</v>
      </c>
      <c r="CI174" s="23"/>
      <c r="CJ174" s="24" t="str">
        <f>IF(CI174="","",VLOOKUP(CI174,ProgramIterations!$D:$E,2,FALSE))</f>
        <v/>
      </c>
      <c r="CK174" s="23"/>
      <c r="CL174" s="24" t="str">
        <f>IF(CK174="","",VLOOKUP(CK174,ProgramIterations!$D:$E,2,FALSE))</f>
        <v/>
      </c>
      <c r="CM174" s="23"/>
      <c r="CN174" s="24" t="str">
        <f>IF(CM174="","",VLOOKUP(CM174,ProgramIterations!$D:$E,2,FALSE))</f>
        <v/>
      </c>
      <c r="CO174" s="23"/>
      <c r="CP174" s="24" t="str">
        <f>IF(CO174="","",VLOOKUP(CO174,ProgramIterations!$D:$E,2,FALSE))</f>
        <v/>
      </c>
      <c r="CQ174" s="23"/>
      <c r="CR174" s="24" t="str">
        <f>IF(CQ174="","",VLOOKUP(CQ174,ProgramIterations!$D:$E,2,FALSE))</f>
        <v/>
      </c>
      <c r="CS174" s="23"/>
      <c r="CT174" s="24" t="str">
        <f>IF(CS174="","",VLOOKUP(CS174,ProgramIterations!$D:$E,2,FALSE))</f>
        <v/>
      </c>
      <c r="CU174" s="23"/>
      <c r="CV174" s="24" t="str">
        <f>IF(CU174="","",VLOOKUP(CU174,ProgramIterations!$D:$E,2,FALSE))</f>
        <v/>
      </c>
      <c r="CW174" s="23"/>
      <c r="CX174" s="24" t="str">
        <f>IF(CW174="","",VLOOKUP(CW174,ProgramIterations!$D:$E,2,FALSE))</f>
        <v/>
      </c>
      <c r="CY174" s="23"/>
      <c r="CZ174" s="24" t="str">
        <f>IF(CY174="","",VLOOKUP(CY174,ProgramIterations!$D:$E,2,FALSE))</f>
        <v/>
      </c>
      <c r="DA174" s="23"/>
      <c r="DB174" s="24" t="str">
        <f>IF(DA174="","",VLOOKUP(DA174,ProgramIterations!$D:$E,2,FALSE))</f>
        <v/>
      </c>
      <c r="DC174" s="23"/>
      <c r="DD174" s="25" t="str">
        <f>IF(DC174="","",VLOOKUP(DC174,ProgramIterations!$D:$E,2,FALSE))</f>
        <v/>
      </c>
      <c r="DE174" s="64" t="str">
        <f>CONCATENATE("ALTER TABLE dbo.",LEFT(C174,FIND(".",C174)-1)," ADD ",RIGHT(C174,LEN(C174)-FIND(".",C174))," ",VLOOKUP(M174,DataTypes!$A$2:$F$12,6),IF(VLOOKUP(M174,DataTypes!$A$2:$F$12,3)=1,CONCATENATE("(",N174,",",O174,")"),"")," NULL")</f>
        <v>ALTER TABLE dbo.ChampMetricVisitInformation ADD PoolSpacing decimal(10,2) NULL</v>
      </c>
      <c r="DF174" s="56" t="e">
        <f>IF(A174 = "","",#REF! &amp; " SELECT MetricCalcTypeID = "&amp;A174&amp;", EngineID = "&amp;B174&amp;", Name='"&amp;C174&amp;"', DisplayGroupID = "&amp;D174&amp;", DisplayName='"&amp;E174&amp;"', DisplayNameShort = '"&amp;F174&amp;"', PropertyName = '"&amp;G174&amp;"', MethodID = "&amp;IF(H174="","NULL",H174)&amp; ", CalcGroupId = "&amp;IF(I174="","NULL",I174)&amp;", CalcGroupListItemID = " &amp;IF(K174="","NULL",K174)&amp;", Description = "&amp;IF(L174&lt;&gt;"NULL","'"&amp;SUBSTITUTE(L174,"'","''")&amp;"'","NULL")&amp;", DataTypeID = "&amp;M174&amp;",Precision = "&amp;N174&amp;", Scale = "&amp;O174&amp;", Length="&amp;P174&amp;", UOMID = "&amp;Q174&amp;", GlossaryTermID = "&amp;V174&amp;", DisplayOrderID = "&amp;W174&amp;", DomainValueListID = "&amp;AB174&amp;", WidthPixels = "&amp;AC174&amp;", IsDisplayable = "&amp;AD174&amp;", ShowGraphForWatershed= "&amp;AE174&amp;",ShowGraphForProgram="&amp;AF174&amp;",ShowGraphForVisit="&amp;AG174&amp;",IsPrivateInformation="&amp;AM174&amp;", IsCalculated="&amp;AN174&amp;",IsInternal="&amp;AO174&amp;", ExpectedValueMin = "&amp;IF(R174&lt;&gt;"",R174,"NULL")&amp;",  ExpectedValueMax = "&amp;IF(S174&lt;&gt;"",S174,"NULL")&amp;",  AcceptedValueMin = "&amp;IF(T174&lt;&gt;"",T174,"NULL")&amp;",   AcceptedValueMax  = "&amp;IF(U174&lt;&gt;"",U174,"NULL")&amp;", GraphAllowX="&amp;AH174&amp;", GraphAllowY="&amp;AI174&amp;", GraphAllowZ="&amp;AJ174&amp;", MapAllowSize="&amp;AK174&amp;", MapAllowColor = "&amp;AL174&amp;", RbtXpath = "&amp;IF(AP174&lt;&gt;"", "'"&amp;AP174&amp;"'", "NULL")&amp;", RbtIsRequired = "&amp;IF(AP174&lt;&gt;"", AQ174, "NULL")&amp;", MRMetric = "&amp;AR174&amp;
", Protocol1_ID = "&amp;IF(AS174="","NULL",#REF!)&amp;", Protocol1_IterationIDStart = "&amp;IF(AS174="","NULL",AT174)&amp;", Protocol1_IterationIDEnd = "&amp;IF(AU174="","NULL",AV174)&amp;
", Protocol2_ID = "&amp;IF(AW174="","NULL",#REF!)&amp;", Protocol2_IterationIDStart = "&amp;IF(AW174="","NULL",AX174)&amp;", Protocol2_IterationIDEnd = "&amp;IF(AY174="","NULL",AZ174)&amp;
", Protocol3_ID = "&amp;IF(BA174="","NULL",#REF!)&amp;", Protocol3_IterationIDStart = "&amp;IF(BA174="","NULL",BB174)&amp;", Protocol3_IterationIDEnd = "&amp;IF(BC174="","NULL",BD174)&amp;
", Protocol4_ID = "&amp;IF(BE174="","NULL",#REF!)&amp;", Protocol4_IterationIDStart = "&amp;IF(BE174="","NULL",BF174)&amp;", Protocol4_IterationIDEnd = "&amp;IF(BG174="","NULL",BH174)&amp;
", Protocol5_ID = "&amp;IF(BI174="","NULL",#REF!)&amp;", Protocol5_IterationIDStart = "&amp;IF(BI174="","NULL",BJ174)&amp;", Protocol5_IterationIDEnd = "&amp;IF(BK174="","NULL",BL174)&amp;
", Protocol6_ID = "&amp;IF(BM174="","NULL",#REF!)&amp;", Protocol6_IterationIDStart = "&amp;IF(BM174="","NULL",BN174)&amp;", Protocol6_IterationIDEnd = "&amp;IF(BO174="","NULL",BP174)&amp;
", Protocol7_ID = "&amp;IF(BQ174="","NULL",#REF!)&amp;", Protocol7_IterationIDStart = "&amp;IF(BQ174="","NULL",BR174)&amp;", Protocol7_IterationIDEnd = "&amp;IF(BS174="","NULL",BT174)&amp;
", Protocol8_ID = "&amp;IF(BU174="","NULL",#REF!)&amp;", Protocol8_IterationIDStart = "&amp;IF(BU174="","NULL",BV174)&amp;", Protocol8_IterationIDEnd = "&amp;IF(BW174="","NULL",BX174)&amp;
", Protocol9_ID = "&amp;IF(BY174="","NULL",#REF!)&amp;", Protocol9_IterationIDStart = "&amp;IF(BY174="","NULL",BZ174)&amp;", Protocol9_IterationIDEnd = "&amp;IF(CA174="","NULL",CB174)&amp;
", Protocol10_ID = "&amp;IF(CC174="","NULL",#REF!)&amp;", Protocol10_IterationIDStart = "&amp;IF(CC174="","NULL",CD174)&amp;", Protocol10_IterationIDEnd = "&amp;IF(CE174="","NULL",CF174)&amp;
", Protocol11_ID = "&amp;IF(CG174="","NULL",#REF!)&amp;", Protocol11_IterationIDStart = "&amp;IF(CG174="","NULL",CH174)&amp;", Protocol11_IterationIDEnd = "&amp;IF(CI174="","NULL",CJ174)&amp;
", Protocol12_ID = "&amp;IF(CK174="","NULL",#REF!)&amp;", Protocol12_IterationIDStart = "&amp;IF(CK174="","NULL",CL174)&amp;", Protocol12_IterationIDEnd = "&amp;IF(CM174="","NULL",CN174)&amp;
", Protocol13_ID = "&amp;IF(CO174="","NULL",#REF!)&amp;", Protocol13_IterationIDStart = "&amp;IF(CO174="","NULL",CP174)&amp;", Protocol13_IterationIDEnd = "&amp;IF(CQ174="","NULL",CR174)&amp;
", Protocol14_ID = "&amp;IF(CS174="","NULL",#REF!)&amp;", Protocol14_IterationIDStart = "&amp;IF(CS174="","NULL",CT174)&amp;", Protocol14_IterationIDEnd = "&amp;IF(CU174="","NULL",CV174)&amp;
", Protocol15_ID = "&amp;IF(CW174="","NULL",#REF!)&amp;", Protocol15_IterationIDStart = "&amp;IF(CW174="","NULL",CX174)&amp;", Protocol15_IterationIDEnd = "&amp;IF(CY174="","NULL",CZ174)&amp;
", Protocol16_ID = "&amp;IF(DA174="","NULL",#REF!)&amp;", Protocol16_IterationIDStart = "&amp;IF(DA174="","NULL",DB174)&amp;", Protocol16_IterationIDEnd = "&amp;IF(DC174="","NULL",DD174))</f>
        <v>#REF!</v>
      </c>
    </row>
    <row r="175" spans="1:156" x14ac:dyDescent="0.4">
      <c r="A175" s="53">
        <v>464</v>
      </c>
      <c r="B175" s="53">
        <v>1</v>
      </c>
      <c r="C175" s="34" t="s">
        <v>761</v>
      </c>
      <c r="D175" s="18">
        <v>1</v>
      </c>
      <c r="E175" s="74" t="s">
        <v>1206</v>
      </c>
      <c r="F175" s="74" t="s">
        <v>1207</v>
      </c>
      <c r="G175" s="74" t="s">
        <v>762</v>
      </c>
      <c r="I175" s="44"/>
      <c r="J175" s="59" t="str">
        <f>IF(I175="","",VLOOKUP(I175,MetricCalcGroups!A:D,3, FALSE))</f>
        <v/>
      </c>
      <c r="K175" s="49"/>
      <c r="L175" s="49" t="s">
        <v>78</v>
      </c>
      <c r="M175" s="53">
        <v>3</v>
      </c>
      <c r="N175" s="53">
        <v>10</v>
      </c>
      <c r="O175" s="53">
        <v>2</v>
      </c>
      <c r="P175" s="53" t="s">
        <v>78</v>
      </c>
      <c r="Q175" s="53">
        <v>1</v>
      </c>
      <c r="R175" s="75">
        <v>0.1</v>
      </c>
      <c r="S175" s="75">
        <v>1</v>
      </c>
      <c r="T175" s="75">
        <v>0</v>
      </c>
      <c r="U175" s="75">
        <v>1.5</v>
      </c>
      <c r="V175" s="78">
        <v>157</v>
      </c>
      <c r="W175" s="75">
        <v>960</v>
      </c>
      <c r="X175" s="50">
        <v>2011</v>
      </c>
      <c r="Y175" s="51">
        <f>IF(X175&lt;&gt;"",VLOOKUP(X175,ProgramIterations!D:E,2,FALSE),"NULL")</f>
        <v>1</v>
      </c>
      <c r="Z175" s="50"/>
      <c r="AA175" s="51" t="str">
        <f>IF(Z175&lt;&gt;"",VLOOKUP(Z175,ProgramIterations!D:E,2,FALSE),"NULL")</f>
        <v>NULL</v>
      </c>
      <c r="AB175" s="49" t="s">
        <v>78</v>
      </c>
      <c r="AC175" s="49">
        <v>100</v>
      </c>
      <c r="AD175" s="49">
        <v>1</v>
      </c>
      <c r="AE175" s="49">
        <v>1</v>
      </c>
      <c r="AF175" s="49">
        <v>1</v>
      </c>
      <c r="AG175" s="49">
        <v>0</v>
      </c>
      <c r="AH175" s="85">
        <v>1</v>
      </c>
      <c r="AI175" s="52">
        <f t="shared" si="13"/>
        <v>1</v>
      </c>
      <c r="AJ175" s="53">
        <v>0</v>
      </c>
      <c r="AK175" s="52">
        <f t="shared" si="11"/>
        <v>1</v>
      </c>
      <c r="AL175" s="52">
        <f t="shared" si="12"/>
        <v>1</v>
      </c>
      <c r="AM175" s="53">
        <v>0</v>
      </c>
      <c r="AN175" s="53">
        <v>0</v>
      </c>
      <c r="AO175" s="74">
        <v>0</v>
      </c>
      <c r="AP175" s="80" t="s">
        <v>1682</v>
      </c>
      <c r="AQ175" s="49">
        <v>0</v>
      </c>
      <c r="AR175" s="49">
        <v>0</v>
      </c>
      <c r="AS175" s="54">
        <v>2011</v>
      </c>
      <c r="AT175" s="55">
        <f>IF(AS175="","",VLOOKUP(AS175,ProgramIterations!$D:$E,2,FALSE))</f>
        <v>1</v>
      </c>
      <c r="AU175" s="54"/>
      <c r="AV175" s="55" t="str">
        <f>IF(AU175="","",VLOOKUP(AU175,ProgramIterations!$D:$E,2,FALSE))</f>
        <v/>
      </c>
      <c r="AW175" s="54">
        <v>2012</v>
      </c>
      <c r="AX175" s="55">
        <f>IF(AW175="","",VLOOKUP(AW175,ProgramIterations!$D:$E,2,FALSE))</f>
        <v>2</v>
      </c>
      <c r="AY175" s="54"/>
      <c r="AZ175" s="55" t="str">
        <f>IF(AY175="","",VLOOKUP(AY175,ProgramIterations!$D:$E,2,FALSE))</f>
        <v/>
      </c>
      <c r="BA175" s="54">
        <v>2013</v>
      </c>
      <c r="BB175" s="55">
        <f>IF(BA175="","",VLOOKUP(BA175,ProgramIterations!$D:$E,2,FALSE))</f>
        <v>3</v>
      </c>
      <c r="BC175" s="54"/>
      <c r="BD175" s="55" t="str">
        <f>IF(BC175="","",VLOOKUP(BC175,ProgramIterations!$D:$E,2,FALSE))</f>
        <v/>
      </c>
      <c r="BE175" s="54">
        <v>2014</v>
      </c>
      <c r="BF175" s="55">
        <f>IF(BE175="","",VLOOKUP(BE175,ProgramIterations!$D:$E,2,FALSE))</f>
        <v>4</v>
      </c>
      <c r="BG175" s="54"/>
      <c r="BH175" s="55" t="str">
        <f>IF(BG175="","",VLOOKUP(BG175,ProgramIterations!$D:$E,2,FALSE))</f>
        <v/>
      </c>
      <c r="BI175" s="54">
        <v>2014</v>
      </c>
      <c r="BJ175" s="55">
        <f>IF(BI175="","",VLOOKUP(BI175,ProgramIterations!$D:$E,2,FALSE))</f>
        <v>4</v>
      </c>
      <c r="BK175" s="54"/>
      <c r="BL175" s="55" t="str">
        <f>IF(BK175="","",VLOOKUP(BK175,ProgramIterations!$D:$E,2,FALSE))</f>
        <v/>
      </c>
      <c r="BM175" s="54"/>
      <c r="BN175" s="24" t="str">
        <f>IF(BM175="","",VLOOKUP(BM175,ProgramIterations!$D:$E,2,FALSE))</f>
        <v/>
      </c>
      <c r="BO175" s="23"/>
      <c r="BP175" s="24" t="str">
        <f>IF(BO175="","",VLOOKUP(BO175,ProgramIterations!$D:$E,2,FALSE))</f>
        <v/>
      </c>
      <c r="BQ175" s="23"/>
      <c r="BR175" s="24" t="str">
        <f>IF(BQ175="","",VLOOKUP(BQ175,ProgramIterations!$D:$E,2,FALSE))</f>
        <v/>
      </c>
      <c r="BS175" s="23"/>
      <c r="BT175" s="24" t="str">
        <f>IF(BS175="","",VLOOKUP(BS175,ProgramIterations!$D:$E,2,FALSE))</f>
        <v/>
      </c>
      <c r="BU175" s="23"/>
      <c r="BV175" s="24" t="str">
        <f>IF(BU175="","",VLOOKUP(BU175,ProgramIterations!$D:$E,2,FALSE))</f>
        <v/>
      </c>
      <c r="BW175" s="23"/>
      <c r="BX175" s="24" t="str">
        <f>IF(BW175="","",VLOOKUP(BW175,ProgramIterations!$D:$E,2,FALSE))</f>
        <v/>
      </c>
      <c r="BY175" s="23">
        <v>2014</v>
      </c>
      <c r="BZ175" s="24">
        <f>IF(BY175="","",VLOOKUP(BY175,ProgramIterations!$D:$E,2,FALSE))</f>
        <v>4</v>
      </c>
      <c r="CA175" s="23"/>
      <c r="CB175" s="24" t="str">
        <f>IF(CA175="","",VLOOKUP(CA175,ProgramIterations!$D:$E,2,FALSE))</f>
        <v/>
      </c>
      <c r="CC175" s="23">
        <v>2014</v>
      </c>
      <c r="CD175" s="24">
        <f>IF(CC175="","",VLOOKUP(CC175,ProgramIterations!$D:$E,2,FALSE))</f>
        <v>4</v>
      </c>
      <c r="CE175" s="23"/>
      <c r="CF175" s="24" t="str">
        <f>IF(CE175="","",VLOOKUP(CE175,ProgramIterations!$D:$E,2,FALSE))</f>
        <v/>
      </c>
      <c r="CG175" s="23">
        <v>2014</v>
      </c>
      <c r="CH175" s="24">
        <f>IF(CG175="","",VLOOKUP(CG175,ProgramIterations!$D:$E,2,FALSE))</f>
        <v>4</v>
      </c>
      <c r="CI175" s="23"/>
      <c r="CJ175" s="24" t="str">
        <f>IF(CI175="","",VLOOKUP(CI175,ProgramIterations!$D:$E,2,FALSE))</f>
        <v/>
      </c>
      <c r="CK175" s="23"/>
      <c r="CL175" s="24" t="str">
        <f>IF(CK175="","",VLOOKUP(CK175,ProgramIterations!$D:$E,2,FALSE))</f>
        <v/>
      </c>
      <c r="CM175" s="23"/>
      <c r="CN175" s="24" t="str">
        <f>IF(CM175="","",VLOOKUP(CM175,ProgramIterations!$D:$E,2,FALSE))</f>
        <v/>
      </c>
      <c r="CO175" s="23"/>
      <c r="CP175" s="24" t="str">
        <f>IF(CO175="","",VLOOKUP(CO175,ProgramIterations!$D:$E,2,FALSE))</f>
        <v/>
      </c>
      <c r="CQ175" s="23"/>
      <c r="CR175" s="24" t="str">
        <f>IF(CQ175="","",VLOOKUP(CQ175,ProgramIterations!$D:$E,2,FALSE))</f>
        <v/>
      </c>
      <c r="CS175" s="23"/>
      <c r="CT175" s="24" t="str">
        <f>IF(CS175="","",VLOOKUP(CS175,ProgramIterations!$D:$E,2,FALSE))</f>
        <v/>
      </c>
      <c r="CU175" s="23"/>
      <c r="CV175" s="24" t="str">
        <f>IF(CU175="","",VLOOKUP(CU175,ProgramIterations!$D:$E,2,FALSE))</f>
        <v/>
      </c>
      <c r="CW175" s="23"/>
      <c r="CX175" s="24" t="str">
        <f>IF(CW175="","",VLOOKUP(CW175,ProgramIterations!$D:$E,2,FALSE))</f>
        <v/>
      </c>
      <c r="CY175" s="23"/>
      <c r="CZ175" s="24" t="str">
        <f>IF(CY175="","",VLOOKUP(CY175,ProgramIterations!$D:$E,2,FALSE))</f>
        <v/>
      </c>
      <c r="DA175" s="23"/>
      <c r="DB175" s="24" t="str">
        <f>IF(DA175="","",VLOOKUP(DA175,ProgramIterations!$D:$E,2,FALSE))</f>
        <v/>
      </c>
      <c r="DC175" s="23"/>
      <c r="DD175" s="25" t="str">
        <f>IF(DC175="","",VLOOKUP(DC175,ProgramIterations!$D:$E,2,FALSE))</f>
        <v/>
      </c>
      <c r="DE175" s="64" t="str">
        <f>CONCATENATE("ALTER TABLE dbo.",LEFT(C175,FIND(".",C175)-1)," ADD ",RIGHT(C175,LEN(C175)-FIND(".",C175))," ",VLOOKUP(M175,DataTypes!$A$2:$F$12,6),IF(VLOOKUP(M175,DataTypes!$A$2:$F$12,3)=1,CONCATENATE("(",N175,",",O175,")"),"")," NULL")</f>
        <v>ALTER TABLE dbo.ChampMetricVisitInformation ADD PoolAvgResidualDepth decimal(10,2) NULL</v>
      </c>
      <c r="DF175" s="56" t="e">
        <f>IF(A175 = "","",#REF! &amp; " SELECT MetricCalcTypeID = "&amp;A175&amp;", EngineID = "&amp;B175&amp;", Name='"&amp;C175&amp;"', DisplayGroupID = "&amp;D175&amp;", DisplayName='"&amp;E175&amp;"', DisplayNameShort = '"&amp;F175&amp;"', PropertyName = '"&amp;G175&amp;"', MethodID = "&amp;IF(H175="","NULL",H175)&amp; ", CalcGroupId = "&amp;IF(I175="","NULL",I175)&amp;", CalcGroupListItemID = " &amp;IF(K175="","NULL",K175)&amp;", Description = "&amp;IF(L175&lt;&gt;"NULL","'"&amp;SUBSTITUTE(L175,"'","''")&amp;"'","NULL")&amp;", DataTypeID = "&amp;M175&amp;",Precision = "&amp;N175&amp;", Scale = "&amp;O175&amp;", Length="&amp;P175&amp;", UOMID = "&amp;Q175&amp;", GlossaryTermID = "&amp;V175&amp;", DisplayOrderID = "&amp;W175&amp;", DomainValueListID = "&amp;AB175&amp;", WidthPixels = "&amp;AC175&amp;", IsDisplayable = "&amp;AD175&amp;", ShowGraphForWatershed= "&amp;AE175&amp;",ShowGraphForProgram="&amp;AF175&amp;",ShowGraphForVisit="&amp;AG175&amp;",IsPrivateInformation="&amp;AM175&amp;", IsCalculated="&amp;AN175&amp;",IsInternal="&amp;AO175&amp;", ExpectedValueMin = "&amp;IF(R175&lt;&gt;"",R175,"NULL")&amp;",  ExpectedValueMax = "&amp;IF(S175&lt;&gt;"",S175,"NULL")&amp;",  AcceptedValueMin = "&amp;IF(T175&lt;&gt;"",T175,"NULL")&amp;",   AcceptedValueMax  = "&amp;IF(U175&lt;&gt;"",U175,"NULL")&amp;", GraphAllowX="&amp;AH175&amp;", GraphAllowY="&amp;AI175&amp;", GraphAllowZ="&amp;AJ175&amp;", MapAllowSize="&amp;AK175&amp;", MapAllowColor = "&amp;AL175&amp;", RbtXpath = "&amp;IF(AP175&lt;&gt;"", "'"&amp;AP175&amp;"'", "NULL")&amp;", RbtIsRequired = "&amp;IF(AP175&lt;&gt;"", AQ175, "NULL")&amp;", MRMetric = "&amp;AR175&amp;
", Protocol1_ID = "&amp;IF(AS175="","NULL",#REF!)&amp;", Protocol1_IterationIDStart = "&amp;IF(AS175="","NULL",AT175)&amp;", Protocol1_IterationIDEnd = "&amp;IF(AU175="","NULL",AV175)&amp;
", Protocol2_ID = "&amp;IF(AW175="","NULL",#REF!)&amp;", Protocol2_IterationIDStart = "&amp;IF(AW175="","NULL",AX175)&amp;", Protocol2_IterationIDEnd = "&amp;IF(AY175="","NULL",AZ175)&amp;
", Protocol3_ID = "&amp;IF(BA175="","NULL",#REF!)&amp;", Protocol3_IterationIDStart = "&amp;IF(BA175="","NULL",BB175)&amp;", Protocol3_IterationIDEnd = "&amp;IF(BC175="","NULL",BD175)&amp;
", Protocol4_ID = "&amp;IF(BE175="","NULL",#REF!)&amp;", Protocol4_IterationIDStart = "&amp;IF(BE175="","NULL",BF175)&amp;", Protocol4_IterationIDEnd = "&amp;IF(BG175="","NULL",BH175)&amp;
", Protocol5_ID = "&amp;IF(BI175="","NULL",#REF!)&amp;", Protocol5_IterationIDStart = "&amp;IF(BI175="","NULL",BJ175)&amp;", Protocol5_IterationIDEnd = "&amp;IF(BK175="","NULL",BL175)&amp;
", Protocol6_ID = "&amp;IF(BM175="","NULL",#REF!)&amp;", Protocol6_IterationIDStart = "&amp;IF(BM175="","NULL",BN175)&amp;", Protocol6_IterationIDEnd = "&amp;IF(BO175="","NULL",BP175)&amp;
", Protocol7_ID = "&amp;IF(BQ175="","NULL",#REF!)&amp;", Protocol7_IterationIDStart = "&amp;IF(BQ175="","NULL",BR175)&amp;", Protocol7_IterationIDEnd = "&amp;IF(BS175="","NULL",BT175)&amp;
", Protocol8_ID = "&amp;IF(BU175="","NULL",#REF!)&amp;", Protocol8_IterationIDStart = "&amp;IF(BU175="","NULL",BV175)&amp;", Protocol8_IterationIDEnd = "&amp;IF(BW175="","NULL",BX175)&amp;
", Protocol9_ID = "&amp;IF(BY175="","NULL",#REF!)&amp;", Protocol9_IterationIDStart = "&amp;IF(BY175="","NULL",BZ175)&amp;", Protocol9_IterationIDEnd = "&amp;IF(CA175="","NULL",CB175)&amp;
", Protocol10_ID = "&amp;IF(CC175="","NULL",#REF!)&amp;", Protocol10_IterationIDStart = "&amp;IF(CC175="","NULL",CD175)&amp;", Protocol10_IterationIDEnd = "&amp;IF(CE175="","NULL",CF175)&amp;
", Protocol11_ID = "&amp;IF(CG175="","NULL",#REF!)&amp;", Protocol11_IterationIDStart = "&amp;IF(CG175="","NULL",CH175)&amp;", Protocol11_IterationIDEnd = "&amp;IF(CI175="","NULL",CJ175)&amp;
", Protocol12_ID = "&amp;IF(CK175="","NULL",#REF!)&amp;", Protocol12_IterationIDStart = "&amp;IF(CK175="","NULL",CL175)&amp;", Protocol12_IterationIDEnd = "&amp;IF(CM175="","NULL",CN175)&amp;
", Protocol13_ID = "&amp;IF(CO175="","NULL",#REF!)&amp;", Protocol13_IterationIDStart = "&amp;IF(CO175="","NULL",CP175)&amp;", Protocol13_IterationIDEnd = "&amp;IF(CQ175="","NULL",CR175)&amp;
", Protocol14_ID = "&amp;IF(CS175="","NULL",#REF!)&amp;", Protocol14_IterationIDStart = "&amp;IF(CS175="","NULL",CT175)&amp;", Protocol14_IterationIDEnd = "&amp;IF(CU175="","NULL",CV175)&amp;
", Protocol15_ID = "&amp;IF(CW175="","NULL",#REF!)&amp;", Protocol15_IterationIDStart = "&amp;IF(CW175="","NULL",CX175)&amp;", Protocol15_IterationIDEnd = "&amp;IF(CY175="","NULL",CZ175)&amp;
", Protocol16_ID = "&amp;IF(DA175="","NULL",#REF!)&amp;", Protocol16_IterationIDStart = "&amp;IF(DA175="","NULL",DB175)&amp;", Protocol16_IterationIDEnd = "&amp;IF(DC175="","NULL",DD175))</f>
        <v>#REF!</v>
      </c>
    </row>
    <row r="176" spans="1:156" x14ac:dyDescent="0.4">
      <c r="A176" s="53">
        <v>309</v>
      </c>
      <c r="B176" s="53">
        <v>1</v>
      </c>
      <c r="C176" s="34" t="s">
        <v>362</v>
      </c>
      <c r="D176" s="18">
        <v>1</v>
      </c>
      <c r="E176" s="74" t="s">
        <v>963</v>
      </c>
      <c r="F176" s="74" t="s">
        <v>964</v>
      </c>
      <c r="G176" s="74" t="s">
        <v>318</v>
      </c>
      <c r="I176" s="44"/>
      <c r="J176" s="47" t="str">
        <f>IF(I176="","",VLOOKUP(I176,MetricCalcGroups!A:D,3, FALSE))</f>
        <v/>
      </c>
      <c r="L176" s="9" t="s">
        <v>78</v>
      </c>
      <c r="M176" s="18">
        <v>3</v>
      </c>
      <c r="N176" s="18">
        <v>10</v>
      </c>
      <c r="O176" s="18">
        <v>2</v>
      </c>
      <c r="P176" s="18" t="s">
        <v>78</v>
      </c>
      <c r="Q176" s="18">
        <v>17</v>
      </c>
      <c r="R176" s="75">
        <v>0</v>
      </c>
      <c r="S176" s="75">
        <v>2500</v>
      </c>
      <c r="T176" s="75">
        <v>0</v>
      </c>
      <c r="U176" s="75">
        <v>6000</v>
      </c>
      <c r="V176" s="78">
        <v>124</v>
      </c>
      <c r="W176" s="75">
        <v>970</v>
      </c>
      <c r="X176" s="15">
        <v>2011</v>
      </c>
      <c r="Y176" s="16">
        <f>IF(X176&lt;&gt;"",VLOOKUP(X176,ProgramIterations!D:E,2,FALSE),"NULL")</f>
        <v>1</v>
      </c>
      <c r="Z176" s="15"/>
      <c r="AA176" s="16" t="str">
        <f>IF(Z176&lt;&gt;"",VLOOKUP(Z176,ProgramIterations!D:E,2,FALSE),"NULL")</f>
        <v>NULL</v>
      </c>
      <c r="AB176" s="9" t="s">
        <v>78</v>
      </c>
      <c r="AC176" s="9">
        <v>75</v>
      </c>
      <c r="AD176" s="36">
        <v>1</v>
      </c>
      <c r="AE176" s="9">
        <v>1</v>
      </c>
      <c r="AF176" s="9">
        <v>1</v>
      </c>
      <c r="AG176" s="49">
        <v>0</v>
      </c>
      <c r="AH176" s="17">
        <v>0</v>
      </c>
      <c r="AI176" s="17">
        <f t="shared" si="13"/>
        <v>1</v>
      </c>
      <c r="AJ176" s="18">
        <v>0</v>
      </c>
      <c r="AK176" s="17">
        <f t="shared" si="11"/>
        <v>1</v>
      </c>
      <c r="AL176" s="17">
        <f t="shared" si="12"/>
        <v>1</v>
      </c>
      <c r="AM176" s="18">
        <v>0</v>
      </c>
      <c r="AN176" s="18">
        <v>0</v>
      </c>
      <c r="AO176" s="74">
        <v>0</v>
      </c>
      <c r="AP176" s="40" t="s">
        <v>1587</v>
      </c>
      <c r="AQ176" s="37">
        <v>0</v>
      </c>
      <c r="AR176" s="49">
        <v>0</v>
      </c>
      <c r="AS176" s="23">
        <v>2011</v>
      </c>
      <c r="AT176" s="24">
        <f>IF(AS176="","",VLOOKUP(AS176,ProgramIterations!$D:$E,2,FALSE))</f>
        <v>1</v>
      </c>
      <c r="AU176" s="23"/>
      <c r="AV176" s="24" t="str">
        <f>IF(AU176="","",VLOOKUP(AU176,ProgramIterations!$D:$E,2,FALSE))</f>
        <v/>
      </c>
      <c r="AW176" s="23">
        <v>2012</v>
      </c>
      <c r="AX176" s="24">
        <f>IF(AW176="","",VLOOKUP(AW176,ProgramIterations!$D:$E,2,FALSE))</f>
        <v>2</v>
      </c>
      <c r="AY176" s="23"/>
      <c r="AZ176" s="24" t="str">
        <f>IF(AY176="","",VLOOKUP(AY176,ProgramIterations!$D:$E,2,FALSE))</f>
        <v/>
      </c>
      <c r="BA176" s="23">
        <v>2013</v>
      </c>
      <c r="BB176" s="24">
        <f>IF(BA176="","",VLOOKUP(BA176,ProgramIterations!$D:$E,2,FALSE))</f>
        <v>3</v>
      </c>
      <c r="BC176" s="23"/>
      <c r="BD176" s="24" t="str">
        <f>IF(BC176="","",VLOOKUP(BC176,ProgramIterations!$D:$E,2,FALSE))</f>
        <v/>
      </c>
      <c r="BE176" s="23">
        <v>2014</v>
      </c>
      <c r="BF176" s="24">
        <f>IF(BE176="","",VLOOKUP(BE176,ProgramIterations!$D:$E,2,FALSE))</f>
        <v>4</v>
      </c>
      <c r="BG176" s="23"/>
      <c r="BH176" s="24" t="str">
        <f>IF(BG176="","",VLOOKUP(BG176,ProgramIterations!$D:$E,2,FALSE))</f>
        <v/>
      </c>
      <c r="BI176" s="23">
        <v>2014</v>
      </c>
      <c r="BJ176" s="24">
        <f>IF(BI176="","",VLOOKUP(BI176,ProgramIterations!$D:$E,2,FALSE))</f>
        <v>4</v>
      </c>
      <c r="BK176" s="23"/>
      <c r="BL176" s="24" t="str">
        <f>IF(BK176="","",VLOOKUP(BK176,ProgramIterations!$D:$E,2,FALSE))</f>
        <v/>
      </c>
      <c r="BM176" s="23"/>
      <c r="BN176" s="24" t="str">
        <f>IF(BM176="","",VLOOKUP(BM176,ProgramIterations!$D:$E,2,FALSE))</f>
        <v/>
      </c>
      <c r="BO176" s="23"/>
      <c r="BP176" s="24" t="str">
        <f>IF(BO176="","",VLOOKUP(BO176,ProgramIterations!$D:$E,2,FALSE))</f>
        <v/>
      </c>
      <c r="BQ176" s="23"/>
      <c r="BR176" s="24" t="str">
        <f>IF(BQ176="","",VLOOKUP(BQ176,ProgramIterations!$D:$E,2,FALSE))</f>
        <v/>
      </c>
      <c r="BS176" s="23"/>
      <c r="BT176" s="24" t="str">
        <f>IF(BS176="","",VLOOKUP(BS176,ProgramIterations!$D:$E,2,FALSE))</f>
        <v/>
      </c>
      <c r="BU176" s="23"/>
      <c r="BV176" s="24" t="str">
        <f>IF(BU176="","",VLOOKUP(BU176,ProgramIterations!$D:$E,2,FALSE))</f>
        <v/>
      </c>
      <c r="BW176" s="23"/>
      <c r="BX176" s="24" t="str">
        <f>IF(BW176="","",VLOOKUP(BW176,ProgramIterations!$D:$E,2,FALSE))</f>
        <v/>
      </c>
      <c r="BY176" s="23">
        <v>2014</v>
      </c>
      <c r="BZ176" s="24">
        <f>IF(BY176="","",VLOOKUP(BY176,ProgramIterations!$D:$E,2,FALSE))</f>
        <v>4</v>
      </c>
      <c r="CA176" s="23"/>
      <c r="CB176" s="24" t="str">
        <f>IF(CA176="","",VLOOKUP(CA176,ProgramIterations!$D:$E,2,FALSE))</f>
        <v/>
      </c>
      <c r="CC176" s="23">
        <v>2014</v>
      </c>
      <c r="CD176" s="24">
        <f>IF(CC176="","",VLOOKUP(CC176,ProgramIterations!$D:$E,2,FALSE))</f>
        <v>4</v>
      </c>
      <c r="CE176" s="23"/>
      <c r="CF176" s="24" t="str">
        <f>IF(CE176="","",VLOOKUP(CE176,ProgramIterations!$D:$E,2,FALSE))</f>
        <v/>
      </c>
      <c r="CG176" s="23">
        <v>2014</v>
      </c>
      <c r="CH176" s="24">
        <f>IF(CG176="","",VLOOKUP(CG176,ProgramIterations!$D:$E,2,FALSE))</f>
        <v>4</v>
      </c>
      <c r="CI176" s="23"/>
      <c r="CJ176" s="24" t="str">
        <f>IF(CI176="","",VLOOKUP(CI176,ProgramIterations!$D:$E,2,FALSE))</f>
        <v/>
      </c>
      <c r="CK176" s="23"/>
      <c r="CL176" s="24" t="str">
        <f>IF(CK176="","",VLOOKUP(CK176,ProgramIterations!$D:$E,2,FALSE))</f>
        <v/>
      </c>
      <c r="CM176" s="23"/>
      <c r="CN176" s="24" t="str">
        <f>IF(CM176="","",VLOOKUP(CM176,ProgramIterations!$D:$E,2,FALSE))</f>
        <v/>
      </c>
      <c r="CO176" s="23"/>
      <c r="CP176" s="24" t="str">
        <f>IF(CO176="","",VLOOKUP(CO176,ProgramIterations!$D:$E,2,FALSE))</f>
        <v/>
      </c>
      <c r="CQ176" s="23"/>
      <c r="CR176" s="24" t="str">
        <f>IF(CQ176="","",VLOOKUP(CQ176,ProgramIterations!$D:$E,2,FALSE))</f>
        <v/>
      </c>
      <c r="CS176" s="23"/>
      <c r="CT176" s="24" t="str">
        <f>IF(CS176="","",VLOOKUP(CS176,ProgramIterations!$D:$E,2,FALSE))</f>
        <v/>
      </c>
      <c r="CU176" s="23"/>
      <c r="CV176" s="24" t="str">
        <f>IF(CU176="","",VLOOKUP(CU176,ProgramIterations!$D:$E,2,FALSE))</f>
        <v/>
      </c>
      <c r="CW176" s="23"/>
      <c r="CX176" s="24" t="str">
        <f>IF(CW176="","",VLOOKUP(CW176,ProgramIterations!$D:$E,2,FALSE))</f>
        <v/>
      </c>
      <c r="CY176" s="23"/>
      <c r="CZ176" s="24" t="str">
        <f>IF(CY176="","",VLOOKUP(CY176,ProgramIterations!$D:$E,2,FALSE))</f>
        <v/>
      </c>
      <c r="DA176" s="23"/>
      <c r="DB176" s="24" t="str">
        <f>IF(DA176="","",VLOOKUP(DA176,ProgramIterations!$D:$E,2,FALSE))</f>
        <v/>
      </c>
      <c r="DC176" s="23"/>
      <c r="DD176" s="25" t="str">
        <f>IF(DC176="","",VLOOKUP(DC176,ProgramIterations!$D:$E,2,FALSE))</f>
        <v/>
      </c>
      <c r="DE176" s="64" t="str">
        <f>CONCATENATE("ALTER TABLE dbo.",LEFT(C176,FIND(".",C176)-1)," ADD ",RIGHT(C176,LEN(C176)-FIND(".",C176))," ",VLOOKUP(M176,DataTypes!$A$2:$F$12,6),IF(VLOOKUP(M176,DataTypes!$A$2:$F$12,3)=1,CONCATENATE("(",N176,",",O176,")"),"")," NULL")</f>
        <v>ALTER TABLE dbo.ChampMetricVisitInformation ADD PoolVolume decimal(10,2) NULL</v>
      </c>
      <c r="DF176" s="56" t="e">
        <f>IF(A176 = "","",#REF! &amp; " SELECT MetricCalcTypeID = "&amp;A176&amp;", EngineID = "&amp;B176&amp;", Name='"&amp;C176&amp;"', DisplayGroupID = "&amp;D176&amp;", DisplayName='"&amp;E176&amp;"', DisplayNameShort = '"&amp;F176&amp;"', PropertyName = '"&amp;G176&amp;"', MethodID = "&amp;IF(H176="","NULL",H176)&amp; ", CalcGroupId = "&amp;IF(I176="","NULL",I176)&amp;", CalcGroupListItemID = " &amp;IF(K176="","NULL",K176)&amp;", Description = "&amp;IF(L176&lt;&gt;"NULL","'"&amp;SUBSTITUTE(L176,"'","''")&amp;"'","NULL")&amp;", DataTypeID = "&amp;M176&amp;",Precision = "&amp;N176&amp;", Scale = "&amp;O176&amp;", Length="&amp;P176&amp;", UOMID = "&amp;Q176&amp;", GlossaryTermID = "&amp;V176&amp;", DisplayOrderID = "&amp;W176&amp;", DomainValueListID = "&amp;AB176&amp;", WidthPixels = "&amp;AC176&amp;", IsDisplayable = "&amp;AD176&amp;", ShowGraphForWatershed= "&amp;AE176&amp;",ShowGraphForProgram="&amp;AF176&amp;",ShowGraphForVisit="&amp;AG176&amp;",IsPrivateInformation="&amp;AM176&amp;", IsCalculated="&amp;AN176&amp;",IsInternal="&amp;AO176&amp;", ExpectedValueMin = "&amp;IF(R176&lt;&gt;"",R176,"NULL")&amp;",  ExpectedValueMax = "&amp;IF(S176&lt;&gt;"",S176,"NULL")&amp;",  AcceptedValueMin = "&amp;IF(T176&lt;&gt;"",T176,"NULL")&amp;",   AcceptedValueMax  = "&amp;IF(U176&lt;&gt;"",U176,"NULL")&amp;", GraphAllowX="&amp;AH176&amp;", GraphAllowY="&amp;AI176&amp;", GraphAllowZ="&amp;AJ176&amp;", MapAllowSize="&amp;AK176&amp;", MapAllowColor = "&amp;AL176&amp;", RbtXpath = "&amp;IF(AP176&lt;&gt;"", "'"&amp;AP176&amp;"'", "NULL")&amp;", RbtIsRequired = "&amp;IF(AP176&lt;&gt;"", AQ176, "NULL")&amp;", MRMetric = "&amp;AR176&amp;
", Protocol1_ID = "&amp;IF(AS176="","NULL",#REF!)&amp;", Protocol1_IterationIDStart = "&amp;IF(AS176="","NULL",AT176)&amp;", Protocol1_IterationIDEnd = "&amp;IF(AU176="","NULL",AV176)&amp;
", Protocol2_ID = "&amp;IF(AW176="","NULL",#REF!)&amp;", Protocol2_IterationIDStart = "&amp;IF(AW176="","NULL",AX176)&amp;", Protocol2_IterationIDEnd = "&amp;IF(AY176="","NULL",AZ176)&amp;
", Protocol3_ID = "&amp;IF(BA176="","NULL",#REF!)&amp;", Protocol3_IterationIDStart = "&amp;IF(BA176="","NULL",BB176)&amp;", Protocol3_IterationIDEnd = "&amp;IF(BC176="","NULL",BD176)&amp;
", Protocol4_ID = "&amp;IF(BE176="","NULL",#REF!)&amp;", Protocol4_IterationIDStart = "&amp;IF(BE176="","NULL",BF176)&amp;", Protocol4_IterationIDEnd = "&amp;IF(BG176="","NULL",BH176)&amp;
", Protocol5_ID = "&amp;IF(BI176="","NULL",#REF!)&amp;", Protocol5_IterationIDStart = "&amp;IF(BI176="","NULL",BJ176)&amp;", Protocol5_IterationIDEnd = "&amp;IF(BK176="","NULL",BL176)&amp;
", Protocol6_ID = "&amp;IF(BM176="","NULL",#REF!)&amp;", Protocol6_IterationIDStart = "&amp;IF(BM176="","NULL",BN176)&amp;", Protocol6_IterationIDEnd = "&amp;IF(BO176="","NULL",BP176)&amp;
", Protocol7_ID = "&amp;IF(BQ176="","NULL",#REF!)&amp;", Protocol7_IterationIDStart = "&amp;IF(BQ176="","NULL",BR176)&amp;", Protocol7_IterationIDEnd = "&amp;IF(BS176="","NULL",BT176)&amp;
", Protocol8_ID = "&amp;IF(BU176="","NULL",#REF!)&amp;", Protocol8_IterationIDStart = "&amp;IF(BU176="","NULL",BV176)&amp;", Protocol8_IterationIDEnd = "&amp;IF(BW176="","NULL",BX176)&amp;
", Protocol9_ID = "&amp;IF(BY176="","NULL",#REF!)&amp;", Protocol9_IterationIDStart = "&amp;IF(BY176="","NULL",BZ176)&amp;", Protocol9_IterationIDEnd = "&amp;IF(CA176="","NULL",CB176)&amp;
", Protocol10_ID = "&amp;IF(CC176="","NULL",#REF!)&amp;", Protocol10_IterationIDStart = "&amp;IF(CC176="","NULL",CD176)&amp;", Protocol10_IterationIDEnd = "&amp;IF(CE176="","NULL",CF176)&amp;
", Protocol11_ID = "&amp;IF(CG176="","NULL",#REF!)&amp;", Protocol11_IterationIDStart = "&amp;IF(CG176="","NULL",CH176)&amp;", Protocol11_IterationIDEnd = "&amp;IF(CI176="","NULL",CJ176)&amp;
", Protocol12_ID = "&amp;IF(CK176="","NULL",#REF!)&amp;", Protocol12_IterationIDStart = "&amp;IF(CK176="","NULL",CL176)&amp;", Protocol12_IterationIDEnd = "&amp;IF(CM176="","NULL",CN176)&amp;
", Protocol13_ID = "&amp;IF(CO176="","NULL",#REF!)&amp;", Protocol13_IterationIDStart = "&amp;IF(CO176="","NULL",CP176)&amp;", Protocol13_IterationIDEnd = "&amp;IF(CQ176="","NULL",CR176)&amp;
", Protocol14_ID = "&amp;IF(CS176="","NULL",#REF!)&amp;", Protocol14_IterationIDStart = "&amp;IF(CS176="","NULL",CT176)&amp;", Protocol14_IterationIDEnd = "&amp;IF(CU176="","NULL",CV176)&amp;
", Protocol15_ID = "&amp;IF(CW176="","NULL",#REF!)&amp;", Protocol15_IterationIDStart = "&amp;IF(CW176="","NULL",CX176)&amp;", Protocol15_IterationIDEnd = "&amp;IF(CY176="","NULL",CZ176)&amp;
", Protocol16_ID = "&amp;IF(DA176="","NULL",#REF!)&amp;", Protocol16_IterationIDStart = "&amp;IF(DA176="","NULL",DB176)&amp;", Protocol16_IterationIDEnd = "&amp;IF(DC176="","NULL",DD176))</f>
        <v>#REF!</v>
      </c>
    </row>
    <row r="177" spans="1:110" x14ac:dyDescent="0.4">
      <c r="A177" s="53">
        <v>310</v>
      </c>
      <c r="B177" s="53">
        <v>1</v>
      </c>
      <c r="C177" s="34" t="s">
        <v>363</v>
      </c>
      <c r="D177" s="18">
        <v>1</v>
      </c>
      <c r="E177" s="74" t="s">
        <v>965</v>
      </c>
      <c r="F177" s="74" t="s">
        <v>966</v>
      </c>
      <c r="G177" s="49" t="s">
        <v>315</v>
      </c>
      <c r="I177" s="44"/>
      <c r="J177" s="47" t="str">
        <f>IF(I177="","",VLOOKUP(I177,MetricCalcGroups!A:D,3, FALSE))</f>
        <v/>
      </c>
      <c r="L177" s="9" t="s">
        <v>78</v>
      </c>
      <c r="M177" s="18">
        <v>3</v>
      </c>
      <c r="N177" s="18">
        <v>10</v>
      </c>
      <c r="O177" s="18">
        <v>2</v>
      </c>
      <c r="P177" s="18" t="s">
        <v>78</v>
      </c>
      <c r="Q177" s="18">
        <v>8</v>
      </c>
      <c r="R177" s="75">
        <v>0</v>
      </c>
      <c r="S177" s="75">
        <v>80</v>
      </c>
      <c r="T177" s="75">
        <v>0</v>
      </c>
      <c r="U177" s="75">
        <v>100</v>
      </c>
      <c r="V177" s="78">
        <v>98</v>
      </c>
      <c r="W177" s="75">
        <v>980</v>
      </c>
      <c r="X177" s="15">
        <v>2011</v>
      </c>
      <c r="Y177" s="16">
        <f>IF(X177&lt;&gt;"",VLOOKUP(X177,ProgramIterations!D:E,2,FALSE),"NULL")</f>
        <v>1</v>
      </c>
      <c r="Z177" s="15"/>
      <c r="AA177" s="16" t="str">
        <f>IF(Z177&lt;&gt;"",VLOOKUP(Z177,ProgramIterations!D:E,2,FALSE),"NULL")</f>
        <v>NULL</v>
      </c>
      <c r="AB177" s="9" t="s">
        <v>78</v>
      </c>
      <c r="AC177" s="9">
        <v>75</v>
      </c>
      <c r="AD177" s="74">
        <v>1</v>
      </c>
      <c r="AE177" s="74">
        <v>1</v>
      </c>
      <c r="AF177" s="74">
        <v>1</v>
      </c>
      <c r="AG177" s="49">
        <v>0</v>
      </c>
      <c r="AH177" s="52">
        <v>0</v>
      </c>
      <c r="AI177" s="17">
        <f t="shared" si="13"/>
        <v>1</v>
      </c>
      <c r="AJ177" s="18">
        <v>0</v>
      </c>
      <c r="AK177" s="17">
        <f t="shared" si="11"/>
        <v>1</v>
      </c>
      <c r="AL177" s="17">
        <f t="shared" si="12"/>
        <v>1</v>
      </c>
      <c r="AM177" s="18">
        <v>0</v>
      </c>
      <c r="AN177" s="18">
        <v>0</v>
      </c>
      <c r="AO177" s="37">
        <v>0</v>
      </c>
      <c r="AP177" s="74" t="s">
        <v>1586</v>
      </c>
      <c r="AQ177" s="37">
        <v>0</v>
      </c>
      <c r="AR177" s="49">
        <v>1</v>
      </c>
      <c r="AS177" s="23">
        <v>2011</v>
      </c>
      <c r="AT177" s="24">
        <f>IF(AS177="","",VLOOKUP(AS177,ProgramIterations!$D:$E,2,FALSE))</f>
        <v>1</v>
      </c>
      <c r="AU177" s="23"/>
      <c r="AV177" s="24" t="str">
        <f>IF(AU177="","",VLOOKUP(AU177,ProgramIterations!$D:$E,2,FALSE))</f>
        <v/>
      </c>
      <c r="AW177" s="23">
        <v>2012</v>
      </c>
      <c r="AX177" s="24">
        <f>IF(AW177="","",VLOOKUP(AW177,ProgramIterations!$D:$E,2,FALSE))</f>
        <v>2</v>
      </c>
      <c r="AY177" s="23"/>
      <c r="AZ177" s="24" t="str">
        <f>IF(AY177="","",VLOOKUP(AY177,ProgramIterations!$D:$E,2,FALSE))</f>
        <v/>
      </c>
      <c r="BA177" s="23">
        <v>2013</v>
      </c>
      <c r="BB177" s="24">
        <f>IF(BA177="","",VLOOKUP(BA177,ProgramIterations!$D:$E,2,FALSE))</f>
        <v>3</v>
      </c>
      <c r="BC177" s="23"/>
      <c r="BD177" s="24" t="str">
        <f>IF(BC177="","",VLOOKUP(BC177,ProgramIterations!$D:$E,2,FALSE))</f>
        <v/>
      </c>
      <c r="BE177" s="23">
        <v>2014</v>
      </c>
      <c r="BF177" s="24">
        <f>IF(BE177="","",VLOOKUP(BE177,ProgramIterations!$D:$E,2,FALSE))</f>
        <v>4</v>
      </c>
      <c r="BG177" s="23"/>
      <c r="BH177" s="24" t="str">
        <f>IF(BG177="","",VLOOKUP(BG177,ProgramIterations!$D:$E,2,FALSE))</f>
        <v/>
      </c>
      <c r="BI177" s="23">
        <v>2014</v>
      </c>
      <c r="BJ177" s="24">
        <f>IF(BI177="","",VLOOKUP(BI177,ProgramIterations!$D:$E,2,FALSE))</f>
        <v>4</v>
      </c>
      <c r="BK177" s="23"/>
      <c r="BL177" s="24" t="str">
        <f>IF(BK177="","",VLOOKUP(BK177,ProgramIterations!$D:$E,2,FALSE))</f>
        <v/>
      </c>
      <c r="BM177" s="23"/>
      <c r="BN177" s="24" t="str">
        <f>IF(BM177="","",VLOOKUP(BM177,ProgramIterations!$D:$E,2,FALSE))</f>
        <v/>
      </c>
      <c r="BO177" s="23"/>
      <c r="BP177" s="24" t="str">
        <f>IF(BO177="","",VLOOKUP(BO177,ProgramIterations!$D:$E,2,FALSE))</f>
        <v/>
      </c>
      <c r="BQ177" s="23"/>
      <c r="BR177" s="24" t="str">
        <f>IF(BQ177="","",VLOOKUP(BQ177,ProgramIterations!$D:$E,2,FALSE))</f>
        <v/>
      </c>
      <c r="BS177" s="23"/>
      <c r="BT177" s="24" t="str">
        <f>IF(BS177="","",VLOOKUP(BS177,ProgramIterations!$D:$E,2,FALSE))</f>
        <v/>
      </c>
      <c r="BU177" s="23"/>
      <c r="BV177" s="24" t="str">
        <f>IF(BU177="","",VLOOKUP(BU177,ProgramIterations!$D:$E,2,FALSE))</f>
        <v/>
      </c>
      <c r="BW177" s="23"/>
      <c r="BX177" s="24" t="str">
        <f>IF(BW177="","",VLOOKUP(BW177,ProgramIterations!$D:$E,2,FALSE))</f>
        <v/>
      </c>
      <c r="BY177" s="23">
        <v>2014</v>
      </c>
      <c r="BZ177" s="24">
        <f>IF(BY177="","",VLOOKUP(BY177,ProgramIterations!$D:$E,2,FALSE))</f>
        <v>4</v>
      </c>
      <c r="CA177" s="23"/>
      <c r="CB177" s="24" t="str">
        <f>IF(CA177="","",VLOOKUP(CA177,ProgramIterations!$D:$E,2,FALSE))</f>
        <v/>
      </c>
      <c r="CC177" s="23">
        <v>2014</v>
      </c>
      <c r="CD177" s="24">
        <f>IF(CC177="","",VLOOKUP(CC177,ProgramIterations!$D:$E,2,FALSE))</f>
        <v>4</v>
      </c>
      <c r="CE177" s="23"/>
      <c r="CF177" s="24" t="str">
        <f>IF(CE177="","",VLOOKUP(CE177,ProgramIterations!$D:$E,2,FALSE))</f>
        <v/>
      </c>
      <c r="CG177" s="23">
        <v>2014</v>
      </c>
      <c r="CH177" s="24">
        <f>IF(CG177="","",VLOOKUP(CG177,ProgramIterations!$D:$E,2,FALSE))</f>
        <v>4</v>
      </c>
      <c r="CI177" s="23"/>
      <c r="CJ177" s="24" t="str">
        <f>IF(CI177="","",VLOOKUP(CI177,ProgramIterations!$D:$E,2,FALSE))</f>
        <v/>
      </c>
      <c r="CK177" s="23"/>
      <c r="CL177" s="24" t="str">
        <f>IF(CK177="","",VLOOKUP(CK177,ProgramIterations!$D:$E,2,FALSE))</f>
        <v/>
      </c>
      <c r="CM177" s="23"/>
      <c r="CN177" s="24" t="str">
        <f>IF(CM177="","",VLOOKUP(CM177,ProgramIterations!$D:$E,2,FALSE))</f>
        <v/>
      </c>
      <c r="CO177" s="23"/>
      <c r="CP177" s="24" t="str">
        <f>IF(CO177="","",VLOOKUP(CO177,ProgramIterations!$D:$E,2,FALSE))</f>
        <v/>
      </c>
      <c r="CQ177" s="23"/>
      <c r="CR177" s="24" t="str">
        <f>IF(CQ177="","",VLOOKUP(CQ177,ProgramIterations!$D:$E,2,FALSE))</f>
        <v/>
      </c>
      <c r="CS177" s="23"/>
      <c r="CT177" s="24" t="str">
        <f>IF(CS177="","",VLOOKUP(CS177,ProgramIterations!$D:$E,2,FALSE))</f>
        <v/>
      </c>
      <c r="CU177" s="23"/>
      <c r="CV177" s="24" t="str">
        <f>IF(CU177="","",VLOOKUP(CU177,ProgramIterations!$D:$E,2,FALSE))</f>
        <v/>
      </c>
      <c r="CW177" s="23"/>
      <c r="CX177" s="24" t="str">
        <f>IF(CW177="","",VLOOKUP(CW177,ProgramIterations!$D:$E,2,FALSE))</f>
        <v/>
      </c>
      <c r="CY177" s="23"/>
      <c r="CZ177" s="24" t="str">
        <f>IF(CY177="","",VLOOKUP(CY177,ProgramIterations!$D:$E,2,FALSE))</f>
        <v/>
      </c>
      <c r="DA177" s="23"/>
      <c r="DB177" s="24" t="str">
        <f>IF(DA177="","",VLOOKUP(DA177,ProgramIterations!$D:$E,2,FALSE))</f>
        <v/>
      </c>
      <c r="DC177" s="23"/>
      <c r="DD177" s="25" t="str">
        <f>IF(DC177="","",VLOOKUP(DC177,ProgramIterations!$D:$E,2,FALSE))</f>
        <v/>
      </c>
      <c r="DE177" s="64" t="str">
        <f>CONCATENATE("ALTER TABLE dbo.",LEFT(C177,FIND(".",C177)-1)," ADD ",RIGHT(C177,LEN(C177)-FIND(".",C177))," ",VLOOKUP(M177,DataTypes!$A$2:$F$12,6),IF(VLOOKUP(M177,DataTypes!$A$2:$F$12,3)=1,CONCATENATE("(",N177,",",O177,")"),"")," NULL")</f>
        <v>ALTER TABLE dbo.ChampMetricVisitInformation ADD PoolPercent decimal(10,2) NULL</v>
      </c>
      <c r="DF177" s="56" t="e">
        <f>IF(A177 = "","",#REF! &amp; " SELECT MetricCalcTypeID = "&amp;A177&amp;", EngineID = "&amp;B177&amp;", Name='"&amp;C177&amp;"', DisplayGroupID = "&amp;D177&amp;", DisplayName='"&amp;E177&amp;"', DisplayNameShort = '"&amp;F177&amp;"', PropertyName = '"&amp;G177&amp;"', MethodID = "&amp;IF(H177="","NULL",H177)&amp; ", CalcGroupId = "&amp;IF(I177="","NULL",I177)&amp;", CalcGroupListItemID = " &amp;IF(K177="","NULL",K177)&amp;", Description = "&amp;IF(L177&lt;&gt;"NULL","'"&amp;SUBSTITUTE(L177,"'","''")&amp;"'","NULL")&amp;", DataTypeID = "&amp;M177&amp;",Precision = "&amp;N177&amp;", Scale = "&amp;O177&amp;", Length="&amp;P177&amp;", UOMID = "&amp;Q177&amp;", GlossaryTermID = "&amp;V177&amp;", DisplayOrderID = "&amp;W177&amp;", DomainValueListID = "&amp;AB177&amp;", WidthPixels = "&amp;AC177&amp;", IsDisplayable = "&amp;AD177&amp;", ShowGraphForWatershed= "&amp;AE177&amp;",ShowGraphForProgram="&amp;AF177&amp;",ShowGraphForVisit="&amp;AG177&amp;",IsPrivateInformation="&amp;AM177&amp;", IsCalculated="&amp;AN177&amp;",IsInternal="&amp;AO177&amp;", ExpectedValueMin = "&amp;IF(R177&lt;&gt;"",R177,"NULL")&amp;",  ExpectedValueMax = "&amp;IF(S177&lt;&gt;"",S177,"NULL")&amp;",  AcceptedValueMin = "&amp;IF(T177&lt;&gt;"",T177,"NULL")&amp;",   AcceptedValueMax  = "&amp;IF(U177&lt;&gt;"",U177,"NULL")&amp;", GraphAllowX="&amp;AH177&amp;", GraphAllowY="&amp;AI177&amp;", GraphAllowZ="&amp;AJ177&amp;", MapAllowSize="&amp;AK177&amp;", MapAllowColor = "&amp;AL177&amp;", RbtXpath = "&amp;IF(AP177&lt;&gt;"", "'"&amp;AP177&amp;"'", "NULL")&amp;", RbtIsRequired = "&amp;IF(AP177&lt;&gt;"", AQ177, "NULL")&amp;", MRMetric = "&amp;AR177&amp;
", Protocol1_ID = "&amp;IF(AS177="","NULL",#REF!)&amp;", Protocol1_IterationIDStart = "&amp;IF(AS177="","NULL",AT177)&amp;", Protocol1_IterationIDEnd = "&amp;IF(AU177="","NULL",AV177)&amp;
", Protocol2_ID = "&amp;IF(AW177="","NULL",#REF!)&amp;", Protocol2_IterationIDStart = "&amp;IF(AW177="","NULL",AX177)&amp;", Protocol2_IterationIDEnd = "&amp;IF(AY177="","NULL",AZ177)&amp;
", Protocol3_ID = "&amp;IF(BA177="","NULL",#REF!)&amp;", Protocol3_IterationIDStart = "&amp;IF(BA177="","NULL",BB177)&amp;", Protocol3_IterationIDEnd = "&amp;IF(BC177="","NULL",BD177)&amp;
", Protocol4_ID = "&amp;IF(BE177="","NULL",#REF!)&amp;", Protocol4_IterationIDStart = "&amp;IF(BE177="","NULL",BF177)&amp;", Protocol4_IterationIDEnd = "&amp;IF(BG177="","NULL",BH177)&amp;
", Protocol5_ID = "&amp;IF(BI177="","NULL",#REF!)&amp;", Protocol5_IterationIDStart = "&amp;IF(BI177="","NULL",BJ177)&amp;", Protocol5_IterationIDEnd = "&amp;IF(BK177="","NULL",BL177)&amp;
", Protocol6_ID = "&amp;IF(BM177="","NULL",#REF!)&amp;", Protocol6_IterationIDStart = "&amp;IF(BM177="","NULL",BN177)&amp;", Protocol6_IterationIDEnd = "&amp;IF(BO177="","NULL",BP177)&amp;
", Protocol7_ID = "&amp;IF(BQ177="","NULL",#REF!)&amp;", Protocol7_IterationIDStart = "&amp;IF(BQ177="","NULL",BR177)&amp;", Protocol7_IterationIDEnd = "&amp;IF(BS177="","NULL",BT177)&amp;
", Protocol8_ID = "&amp;IF(BU177="","NULL",#REF!)&amp;", Protocol8_IterationIDStart = "&amp;IF(BU177="","NULL",BV177)&amp;", Protocol8_IterationIDEnd = "&amp;IF(BW177="","NULL",BX177)&amp;
", Protocol9_ID = "&amp;IF(BY177="","NULL",#REF!)&amp;", Protocol9_IterationIDStart = "&amp;IF(BY177="","NULL",BZ177)&amp;", Protocol9_IterationIDEnd = "&amp;IF(CA177="","NULL",CB177)&amp;
", Protocol10_ID = "&amp;IF(CC177="","NULL",#REF!)&amp;", Protocol10_IterationIDStart = "&amp;IF(CC177="","NULL",CD177)&amp;", Protocol10_IterationIDEnd = "&amp;IF(CE177="","NULL",CF177)&amp;
", Protocol11_ID = "&amp;IF(CG177="","NULL",#REF!)&amp;", Protocol11_IterationIDStart = "&amp;IF(CG177="","NULL",CH177)&amp;", Protocol11_IterationIDEnd = "&amp;IF(CI177="","NULL",CJ177)&amp;
", Protocol12_ID = "&amp;IF(CK177="","NULL",#REF!)&amp;", Protocol12_IterationIDStart = "&amp;IF(CK177="","NULL",CL177)&amp;", Protocol12_IterationIDEnd = "&amp;IF(CM177="","NULL",CN177)&amp;
", Protocol13_ID = "&amp;IF(CO177="","NULL",#REF!)&amp;", Protocol13_IterationIDStart = "&amp;IF(CO177="","NULL",CP177)&amp;", Protocol13_IterationIDEnd = "&amp;IF(CQ177="","NULL",CR177)&amp;
", Protocol14_ID = "&amp;IF(CS177="","NULL",#REF!)&amp;", Protocol14_IterationIDStart = "&amp;IF(CS177="","NULL",CT177)&amp;", Protocol14_IterationIDEnd = "&amp;IF(CU177="","NULL",CV177)&amp;
", Protocol15_ID = "&amp;IF(CW177="","NULL",#REF!)&amp;", Protocol15_IterationIDStart = "&amp;IF(CW177="","NULL",CX177)&amp;", Protocol15_IterationIDEnd = "&amp;IF(CY177="","NULL",CZ177)&amp;
", Protocol16_ID = "&amp;IF(DA177="","NULL",#REF!)&amp;", Protocol16_IterationIDStart = "&amp;IF(DA177="","NULL",DB177)&amp;", Protocol16_IterationIDEnd = "&amp;IF(DC177="","NULL",DD177))</f>
        <v>#REF!</v>
      </c>
    </row>
    <row r="178" spans="1:110" x14ac:dyDescent="0.4">
      <c r="A178" s="53">
        <v>311</v>
      </c>
      <c r="B178" s="53">
        <v>1</v>
      </c>
      <c r="C178" s="34" t="s">
        <v>364</v>
      </c>
      <c r="D178" s="18">
        <v>1</v>
      </c>
      <c r="E178" s="40" t="s">
        <v>967</v>
      </c>
      <c r="F178" s="49" t="s">
        <v>968</v>
      </c>
      <c r="G178" s="74" t="s">
        <v>337</v>
      </c>
      <c r="I178" s="44"/>
      <c r="J178" s="47" t="str">
        <f>IF(I178="","",VLOOKUP(I178,MetricCalcGroups!A:D,3, FALSE))</f>
        <v/>
      </c>
      <c r="L178" s="9" t="s">
        <v>78</v>
      </c>
      <c r="M178" s="18">
        <v>3</v>
      </c>
      <c r="N178" s="18">
        <v>10</v>
      </c>
      <c r="O178" s="18">
        <v>2</v>
      </c>
      <c r="P178" s="18" t="s">
        <v>78</v>
      </c>
      <c r="Q178" s="18">
        <v>16</v>
      </c>
      <c r="R178" s="75">
        <v>25</v>
      </c>
      <c r="S178" s="75">
        <v>7500</v>
      </c>
      <c r="T178" s="75">
        <v>0</v>
      </c>
      <c r="U178" s="75">
        <v>10000</v>
      </c>
      <c r="V178" s="78">
        <v>97</v>
      </c>
      <c r="W178" s="53">
        <v>990</v>
      </c>
      <c r="X178" s="15">
        <v>2011</v>
      </c>
      <c r="Y178" s="16">
        <f>IF(X178&lt;&gt;"",VLOOKUP(X178,ProgramIterations!D:E,2,FALSE),"NULL")</f>
        <v>1</v>
      </c>
      <c r="Z178" s="15"/>
      <c r="AA178" s="16" t="str">
        <f>IF(Z178&lt;&gt;"",VLOOKUP(Z178,ProgramIterations!D:E,2,FALSE),"NULL")</f>
        <v>NULL</v>
      </c>
      <c r="AB178" s="9" t="s">
        <v>78</v>
      </c>
      <c r="AC178" s="9">
        <v>75</v>
      </c>
      <c r="AD178" s="36">
        <v>1</v>
      </c>
      <c r="AE178" s="9">
        <v>1</v>
      </c>
      <c r="AF178" s="9">
        <v>1</v>
      </c>
      <c r="AG178" s="49">
        <v>0</v>
      </c>
      <c r="AH178" s="17">
        <v>1</v>
      </c>
      <c r="AI178" s="17">
        <f t="shared" si="13"/>
        <v>1</v>
      </c>
      <c r="AJ178" s="18">
        <v>0</v>
      </c>
      <c r="AK178" s="17">
        <f t="shared" si="11"/>
        <v>1</v>
      </c>
      <c r="AL178" s="17">
        <f t="shared" si="12"/>
        <v>1</v>
      </c>
      <c r="AM178" s="18">
        <v>0</v>
      </c>
      <c r="AN178" s="18">
        <v>0</v>
      </c>
      <c r="AO178" s="74">
        <v>1</v>
      </c>
      <c r="AP178" s="40" t="s">
        <v>1578</v>
      </c>
      <c r="AQ178" s="37">
        <v>0</v>
      </c>
      <c r="AR178" s="49">
        <v>0</v>
      </c>
      <c r="AS178" s="23">
        <v>2011</v>
      </c>
      <c r="AT178" s="24">
        <f>IF(AS178="","",VLOOKUP(AS178,ProgramIterations!$D:$E,2,FALSE))</f>
        <v>1</v>
      </c>
      <c r="AU178" s="23"/>
      <c r="AV178" s="24" t="str">
        <f>IF(AU178="","",VLOOKUP(AU178,ProgramIterations!$D:$E,2,FALSE))</f>
        <v/>
      </c>
      <c r="AW178" s="23">
        <v>2012</v>
      </c>
      <c r="AX178" s="24">
        <f>IF(AW178="","",VLOOKUP(AW178,ProgramIterations!$D:$E,2,FALSE))</f>
        <v>2</v>
      </c>
      <c r="AY178" s="23"/>
      <c r="AZ178" s="24" t="str">
        <f>IF(AY178="","",VLOOKUP(AY178,ProgramIterations!$D:$E,2,FALSE))</f>
        <v/>
      </c>
      <c r="BA178" s="23">
        <v>2013</v>
      </c>
      <c r="BB178" s="24">
        <f>IF(BA178="","",VLOOKUP(BA178,ProgramIterations!$D:$E,2,FALSE))</f>
        <v>3</v>
      </c>
      <c r="BC178" s="23"/>
      <c r="BD178" s="24" t="str">
        <f>IF(BC178="","",VLOOKUP(BC178,ProgramIterations!$D:$E,2,FALSE))</f>
        <v/>
      </c>
      <c r="BE178" s="23">
        <v>2014</v>
      </c>
      <c r="BF178" s="24">
        <f>IF(BE178="","",VLOOKUP(BE178,ProgramIterations!$D:$E,2,FALSE))</f>
        <v>4</v>
      </c>
      <c r="BG178" s="23"/>
      <c r="BH178" s="24" t="str">
        <f>IF(BG178="","",VLOOKUP(BG178,ProgramIterations!$D:$E,2,FALSE))</f>
        <v/>
      </c>
      <c r="BI178" s="23">
        <v>2014</v>
      </c>
      <c r="BJ178" s="24">
        <f>IF(BI178="","",VLOOKUP(BI178,ProgramIterations!$D:$E,2,FALSE))</f>
        <v>4</v>
      </c>
      <c r="BK178" s="23"/>
      <c r="BL178" s="24" t="str">
        <f>IF(BK178="","",VLOOKUP(BK178,ProgramIterations!$D:$E,2,FALSE))</f>
        <v/>
      </c>
      <c r="BM178" s="23"/>
      <c r="BN178" s="24" t="str">
        <f>IF(BM178="","",VLOOKUP(BM178,ProgramIterations!$D:$E,2,FALSE))</f>
        <v/>
      </c>
      <c r="BO178" s="23"/>
      <c r="BP178" s="24" t="str">
        <f>IF(BO178="","",VLOOKUP(BO178,ProgramIterations!$D:$E,2,FALSE))</f>
        <v/>
      </c>
      <c r="BQ178" s="23"/>
      <c r="BR178" s="24" t="str">
        <f>IF(BQ178="","",VLOOKUP(BQ178,ProgramIterations!$D:$E,2,FALSE))</f>
        <v/>
      </c>
      <c r="BS178" s="23"/>
      <c r="BT178" s="24" t="str">
        <f>IF(BS178="","",VLOOKUP(BS178,ProgramIterations!$D:$E,2,FALSE))</f>
        <v/>
      </c>
      <c r="BU178" s="23"/>
      <c r="BV178" s="24" t="str">
        <f>IF(BU178="","",VLOOKUP(BU178,ProgramIterations!$D:$E,2,FALSE))</f>
        <v/>
      </c>
      <c r="BW178" s="23"/>
      <c r="BX178" s="24" t="str">
        <f>IF(BW178="","",VLOOKUP(BW178,ProgramIterations!$D:$E,2,FALSE))</f>
        <v/>
      </c>
      <c r="BY178" s="23">
        <v>2014</v>
      </c>
      <c r="BZ178" s="24">
        <f>IF(BY178="","",VLOOKUP(BY178,ProgramIterations!$D:$E,2,FALSE))</f>
        <v>4</v>
      </c>
      <c r="CA178" s="23"/>
      <c r="CB178" s="24" t="str">
        <f>IF(CA178="","",VLOOKUP(CA178,ProgramIterations!$D:$E,2,FALSE))</f>
        <v/>
      </c>
      <c r="CC178" s="23">
        <v>2014</v>
      </c>
      <c r="CD178" s="24">
        <f>IF(CC178="","",VLOOKUP(CC178,ProgramIterations!$D:$E,2,FALSE))</f>
        <v>4</v>
      </c>
      <c r="CE178" s="23"/>
      <c r="CF178" s="24" t="str">
        <f>IF(CE178="","",VLOOKUP(CE178,ProgramIterations!$D:$E,2,FALSE))</f>
        <v/>
      </c>
      <c r="CG178" s="23">
        <v>2014</v>
      </c>
      <c r="CH178" s="24">
        <f>IF(CG178="","",VLOOKUP(CG178,ProgramIterations!$D:$E,2,FALSE))</f>
        <v>4</v>
      </c>
      <c r="CI178" s="23"/>
      <c r="CJ178" s="24" t="str">
        <f>IF(CI178="","",VLOOKUP(CI178,ProgramIterations!$D:$E,2,FALSE))</f>
        <v/>
      </c>
      <c r="CK178" s="23"/>
      <c r="CL178" s="24" t="str">
        <f>IF(CK178="","",VLOOKUP(CK178,ProgramIterations!$D:$E,2,FALSE))</f>
        <v/>
      </c>
      <c r="CM178" s="23"/>
      <c r="CN178" s="24" t="str">
        <f>IF(CM178="","",VLOOKUP(CM178,ProgramIterations!$D:$E,2,FALSE))</f>
        <v/>
      </c>
      <c r="CO178" s="23"/>
      <c r="CP178" s="24" t="str">
        <f>IF(CO178="","",VLOOKUP(CO178,ProgramIterations!$D:$E,2,FALSE))</f>
        <v/>
      </c>
      <c r="CQ178" s="23"/>
      <c r="CR178" s="24" t="str">
        <f>IF(CQ178="","",VLOOKUP(CQ178,ProgramIterations!$D:$E,2,FALSE))</f>
        <v/>
      </c>
      <c r="CS178" s="23"/>
      <c r="CT178" s="24" t="str">
        <f>IF(CS178="","",VLOOKUP(CS178,ProgramIterations!$D:$E,2,FALSE))</f>
        <v/>
      </c>
      <c r="CU178" s="23"/>
      <c r="CV178" s="24" t="str">
        <f>IF(CU178="","",VLOOKUP(CU178,ProgramIterations!$D:$E,2,FALSE))</f>
        <v/>
      </c>
      <c r="CW178" s="23"/>
      <c r="CX178" s="24" t="str">
        <f>IF(CW178="","",VLOOKUP(CW178,ProgramIterations!$D:$E,2,FALSE))</f>
        <v/>
      </c>
      <c r="CY178" s="23"/>
      <c r="CZ178" s="24" t="str">
        <f>IF(CY178="","",VLOOKUP(CY178,ProgramIterations!$D:$E,2,FALSE))</f>
        <v/>
      </c>
      <c r="DA178" s="23"/>
      <c r="DB178" s="24" t="str">
        <f>IF(DA178="","",VLOOKUP(DA178,ProgramIterations!$D:$E,2,FALSE))</f>
        <v/>
      </c>
      <c r="DC178" s="23"/>
      <c r="DD178" s="25" t="str">
        <f>IF(DC178="","",VLOOKUP(DC178,ProgramIterations!$D:$E,2,FALSE))</f>
        <v/>
      </c>
      <c r="DE178" s="64" t="str">
        <f>CONCATENATE("ALTER TABLE dbo.",LEFT(C178,FIND(".",C178)-1)," ADD ",RIGHT(C178,LEN(C178)-FIND(".",C178))," ",VLOOKUP(M178,DataTypes!$A$2:$F$12,6),IF(VLOOKUP(M178,DataTypes!$A$2:$F$12,3)=1,CONCATENATE("(",N178,",",O178,")"),"")," NULL")</f>
        <v>ALTER TABLE dbo.ChampMetricVisitInformation ADD FastTurbulentArea decimal(10,2) NULL</v>
      </c>
      <c r="DF178" s="56" t="e">
        <f>IF(A178 = "","",#REF! &amp; " SELECT MetricCalcTypeID = "&amp;A178&amp;", EngineID = "&amp;B178&amp;", Name='"&amp;C178&amp;"', DisplayGroupID = "&amp;D178&amp;", DisplayName='"&amp;E178&amp;"', DisplayNameShort = '"&amp;F178&amp;"', PropertyName = '"&amp;G178&amp;"', MethodID = "&amp;IF(H178="","NULL",H178)&amp; ", CalcGroupId = "&amp;IF(I178="","NULL",I178)&amp;", CalcGroupListItemID = " &amp;IF(K178="","NULL",K178)&amp;", Description = "&amp;IF(L178&lt;&gt;"NULL","'"&amp;SUBSTITUTE(L178,"'","''")&amp;"'","NULL")&amp;", DataTypeID = "&amp;M178&amp;",Precision = "&amp;N178&amp;", Scale = "&amp;O178&amp;", Length="&amp;P178&amp;", UOMID = "&amp;Q178&amp;", GlossaryTermID = "&amp;V178&amp;", DisplayOrderID = "&amp;W178&amp;", DomainValueListID = "&amp;AB178&amp;", WidthPixels = "&amp;AC178&amp;", IsDisplayable = "&amp;AD178&amp;", ShowGraphForWatershed= "&amp;AE178&amp;",ShowGraphForProgram="&amp;AF178&amp;",ShowGraphForVisit="&amp;AG178&amp;",IsPrivateInformation="&amp;AM178&amp;", IsCalculated="&amp;AN178&amp;",IsInternal="&amp;AO178&amp;", ExpectedValueMin = "&amp;IF(R178&lt;&gt;"",R178,"NULL")&amp;",  ExpectedValueMax = "&amp;IF(S178&lt;&gt;"",S178,"NULL")&amp;",  AcceptedValueMin = "&amp;IF(T178&lt;&gt;"",T178,"NULL")&amp;",   AcceptedValueMax  = "&amp;IF(U178&lt;&gt;"",U178,"NULL")&amp;", GraphAllowX="&amp;AH178&amp;", GraphAllowY="&amp;AI178&amp;", GraphAllowZ="&amp;AJ178&amp;", MapAllowSize="&amp;AK178&amp;", MapAllowColor = "&amp;AL178&amp;", RbtXpath = "&amp;IF(AP178&lt;&gt;"", "'"&amp;AP178&amp;"'", "NULL")&amp;", RbtIsRequired = "&amp;IF(AP178&lt;&gt;"", AQ178, "NULL")&amp;", MRMetric = "&amp;AR178&amp;
", Protocol1_ID = "&amp;IF(AS178="","NULL",#REF!)&amp;", Protocol1_IterationIDStart = "&amp;IF(AS178="","NULL",AT178)&amp;", Protocol1_IterationIDEnd = "&amp;IF(AU178="","NULL",AV178)&amp;
", Protocol2_ID = "&amp;IF(AW178="","NULL",#REF!)&amp;", Protocol2_IterationIDStart = "&amp;IF(AW178="","NULL",AX178)&amp;", Protocol2_IterationIDEnd = "&amp;IF(AY178="","NULL",AZ178)&amp;
", Protocol3_ID = "&amp;IF(BA178="","NULL",#REF!)&amp;", Protocol3_IterationIDStart = "&amp;IF(BA178="","NULL",BB178)&amp;", Protocol3_IterationIDEnd = "&amp;IF(BC178="","NULL",BD178)&amp;
", Protocol4_ID = "&amp;IF(BE178="","NULL",#REF!)&amp;", Protocol4_IterationIDStart = "&amp;IF(BE178="","NULL",BF178)&amp;", Protocol4_IterationIDEnd = "&amp;IF(BG178="","NULL",BH178)&amp;
", Protocol5_ID = "&amp;IF(BI178="","NULL",#REF!)&amp;", Protocol5_IterationIDStart = "&amp;IF(BI178="","NULL",BJ178)&amp;", Protocol5_IterationIDEnd = "&amp;IF(BK178="","NULL",BL178)&amp;
", Protocol6_ID = "&amp;IF(BM178="","NULL",#REF!)&amp;", Protocol6_IterationIDStart = "&amp;IF(BM178="","NULL",BN178)&amp;", Protocol6_IterationIDEnd = "&amp;IF(BO178="","NULL",BP178)&amp;
", Protocol7_ID = "&amp;IF(BQ178="","NULL",#REF!)&amp;", Protocol7_IterationIDStart = "&amp;IF(BQ178="","NULL",BR178)&amp;", Protocol7_IterationIDEnd = "&amp;IF(BS178="","NULL",BT178)&amp;
", Protocol8_ID = "&amp;IF(BU178="","NULL",#REF!)&amp;", Protocol8_IterationIDStart = "&amp;IF(BU178="","NULL",BV178)&amp;", Protocol8_IterationIDEnd = "&amp;IF(BW178="","NULL",BX178)&amp;
", Protocol9_ID = "&amp;IF(BY178="","NULL",#REF!)&amp;", Protocol9_IterationIDStart = "&amp;IF(BY178="","NULL",BZ178)&amp;", Protocol9_IterationIDEnd = "&amp;IF(CA178="","NULL",CB178)&amp;
", Protocol10_ID = "&amp;IF(CC178="","NULL",#REF!)&amp;", Protocol10_IterationIDStart = "&amp;IF(CC178="","NULL",CD178)&amp;", Protocol10_IterationIDEnd = "&amp;IF(CE178="","NULL",CF178)&amp;
", Protocol11_ID = "&amp;IF(CG178="","NULL",#REF!)&amp;", Protocol11_IterationIDStart = "&amp;IF(CG178="","NULL",CH178)&amp;", Protocol11_IterationIDEnd = "&amp;IF(CI178="","NULL",CJ178)&amp;
", Protocol12_ID = "&amp;IF(CK178="","NULL",#REF!)&amp;", Protocol12_IterationIDStart = "&amp;IF(CK178="","NULL",CL178)&amp;", Protocol12_IterationIDEnd = "&amp;IF(CM178="","NULL",CN178)&amp;
", Protocol13_ID = "&amp;IF(CO178="","NULL",#REF!)&amp;", Protocol13_IterationIDStart = "&amp;IF(CO178="","NULL",CP178)&amp;", Protocol13_IterationIDEnd = "&amp;IF(CQ178="","NULL",CR178)&amp;
", Protocol14_ID = "&amp;IF(CS178="","NULL",#REF!)&amp;", Protocol14_IterationIDStart = "&amp;IF(CS178="","NULL",CT178)&amp;", Protocol14_IterationIDEnd = "&amp;IF(CU178="","NULL",CV178)&amp;
", Protocol15_ID = "&amp;IF(CW178="","NULL",#REF!)&amp;", Protocol15_IterationIDStart = "&amp;IF(CW178="","NULL",CX178)&amp;", Protocol15_IterationIDEnd = "&amp;IF(CY178="","NULL",CZ178)&amp;
", Protocol16_ID = "&amp;IF(DA178="","NULL",#REF!)&amp;", Protocol16_IterationIDStart = "&amp;IF(DA178="","NULL",DB178)&amp;", Protocol16_IterationIDEnd = "&amp;IF(DC178="","NULL",DD178))</f>
        <v>#REF!</v>
      </c>
    </row>
    <row r="179" spans="1:110" x14ac:dyDescent="0.4">
      <c r="A179" s="75">
        <v>312</v>
      </c>
      <c r="B179" s="53">
        <v>1</v>
      </c>
      <c r="C179" s="34" t="s">
        <v>365</v>
      </c>
      <c r="D179" s="18">
        <v>1</v>
      </c>
      <c r="E179" s="40" t="s">
        <v>969</v>
      </c>
      <c r="F179" s="49" t="s">
        <v>970</v>
      </c>
      <c r="G179" s="74" t="s">
        <v>334</v>
      </c>
      <c r="I179" s="44"/>
      <c r="J179" s="47" t="str">
        <f>IF(I179="","",VLOOKUP(I179,MetricCalcGroups!A:D,3, FALSE))</f>
        <v/>
      </c>
      <c r="L179" s="9" t="s">
        <v>78</v>
      </c>
      <c r="M179" s="18">
        <v>2</v>
      </c>
      <c r="N179" s="18" t="s">
        <v>78</v>
      </c>
      <c r="O179" s="18">
        <v>0</v>
      </c>
      <c r="P179" s="18" t="s">
        <v>78</v>
      </c>
      <c r="Q179" s="18">
        <v>13</v>
      </c>
      <c r="R179" s="75">
        <v>0</v>
      </c>
      <c r="S179" s="75">
        <v>15</v>
      </c>
      <c r="T179" s="75">
        <v>0</v>
      </c>
      <c r="U179" s="75">
        <v>20</v>
      </c>
      <c r="V179" s="78">
        <v>116</v>
      </c>
      <c r="W179" s="75">
        <v>1000</v>
      </c>
      <c r="X179" s="15">
        <v>2011</v>
      </c>
      <c r="Y179" s="16">
        <f>IF(X179&lt;&gt;"",VLOOKUP(X179,ProgramIterations!D:E,2,FALSE),"NULL")</f>
        <v>1</v>
      </c>
      <c r="Z179" s="15"/>
      <c r="AA179" s="16" t="str">
        <f>IF(Z179&lt;&gt;"",VLOOKUP(Z179,ProgramIterations!D:E,2,FALSE),"NULL")</f>
        <v>NULL</v>
      </c>
      <c r="AB179" s="9" t="s">
        <v>78</v>
      </c>
      <c r="AC179" s="9">
        <v>75</v>
      </c>
      <c r="AD179" s="36">
        <v>1</v>
      </c>
      <c r="AE179" s="9">
        <v>1</v>
      </c>
      <c r="AF179" s="9">
        <v>1</v>
      </c>
      <c r="AG179" s="9">
        <v>0</v>
      </c>
      <c r="AH179" s="17">
        <v>1</v>
      </c>
      <c r="AI179" s="17">
        <f t="shared" si="13"/>
        <v>1</v>
      </c>
      <c r="AJ179" s="18">
        <v>0</v>
      </c>
      <c r="AK179" s="17">
        <f t="shared" si="11"/>
        <v>1</v>
      </c>
      <c r="AL179" s="17">
        <f t="shared" si="12"/>
        <v>1</v>
      </c>
      <c r="AM179" s="18">
        <v>0</v>
      </c>
      <c r="AN179" s="18">
        <v>0</v>
      </c>
      <c r="AO179" s="74">
        <v>1</v>
      </c>
      <c r="AP179" s="74" t="s">
        <v>1579</v>
      </c>
      <c r="AQ179" s="37">
        <v>0</v>
      </c>
      <c r="AR179" s="49">
        <v>0</v>
      </c>
      <c r="AS179" s="23">
        <v>2011</v>
      </c>
      <c r="AT179" s="24">
        <f>IF(AS179="","",VLOOKUP(AS179,ProgramIterations!$D:$E,2,FALSE))</f>
        <v>1</v>
      </c>
      <c r="AU179" s="23"/>
      <c r="AV179" s="24" t="str">
        <f>IF(AU179="","",VLOOKUP(AU179,ProgramIterations!$D:$E,2,FALSE))</f>
        <v/>
      </c>
      <c r="AW179" s="23">
        <v>2012</v>
      </c>
      <c r="AX179" s="24">
        <f>IF(AW179="","",VLOOKUP(AW179,ProgramIterations!$D:$E,2,FALSE))</f>
        <v>2</v>
      </c>
      <c r="AY179" s="23"/>
      <c r="AZ179" s="24" t="str">
        <f>IF(AY179="","",VLOOKUP(AY179,ProgramIterations!$D:$E,2,FALSE))</f>
        <v/>
      </c>
      <c r="BA179" s="23">
        <v>2013</v>
      </c>
      <c r="BB179" s="24">
        <f>IF(BA179="","",VLOOKUP(BA179,ProgramIterations!$D:$E,2,FALSE))</f>
        <v>3</v>
      </c>
      <c r="BC179" s="23"/>
      <c r="BD179" s="24" t="str">
        <f>IF(BC179="","",VLOOKUP(BC179,ProgramIterations!$D:$E,2,FALSE))</f>
        <v/>
      </c>
      <c r="BE179" s="23">
        <v>2014</v>
      </c>
      <c r="BF179" s="24">
        <f>IF(BE179="","",VLOOKUP(BE179,ProgramIterations!$D:$E,2,FALSE))</f>
        <v>4</v>
      </c>
      <c r="BG179" s="23"/>
      <c r="BH179" s="24" t="str">
        <f>IF(BG179="","",VLOOKUP(BG179,ProgramIterations!$D:$E,2,FALSE))</f>
        <v/>
      </c>
      <c r="BI179" s="23">
        <v>2014</v>
      </c>
      <c r="BJ179" s="24">
        <f>IF(BI179="","",VLOOKUP(BI179,ProgramIterations!$D:$E,2,FALSE))</f>
        <v>4</v>
      </c>
      <c r="BK179" s="23"/>
      <c r="BL179" s="24" t="str">
        <f>IF(BK179="","",VLOOKUP(BK179,ProgramIterations!$D:$E,2,FALSE))</f>
        <v/>
      </c>
      <c r="BM179" s="23"/>
      <c r="BN179" s="24" t="str">
        <f>IF(BM179="","",VLOOKUP(BM179,ProgramIterations!$D:$E,2,FALSE))</f>
        <v/>
      </c>
      <c r="BO179" s="23"/>
      <c r="BP179" s="24" t="str">
        <f>IF(BO179="","",VLOOKUP(BO179,ProgramIterations!$D:$E,2,FALSE))</f>
        <v/>
      </c>
      <c r="BQ179" s="23"/>
      <c r="BR179" s="24" t="str">
        <f>IF(BQ179="","",VLOOKUP(BQ179,ProgramIterations!$D:$E,2,FALSE))</f>
        <v/>
      </c>
      <c r="BS179" s="23"/>
      <c r="BT179" s="24" t="str">
        <f>IF(BS179="","",VLOOKUP(BS179,ProgramIterations!$D:$E,2,FALSE))</f>
        <v/>
      </c>
      <c r="BU179" s="23"/>
      <c r="BV179" s="24" t="str">
        <f>IF(BU179="","",VLOOKUP(BU179,ProgramIterations!$D:$E,2,FALSE))</f>
        <v/>
      </c>
      <c r="BW179" s="23"/>
      <c r="BX179" s="24" t="str">
        <f>IF(BW179="","",VLOOKUP(BW179,ProgramIterations!$D:$E,2,FALSE))</f>
        <v/>
      </c>
      <c r="BY179" s="23">
        <v>2014</v>
      </c>
      <c r="BZ179" s="24">
        <f>IF(BY179="","",VLOOKUP(BY179,ProgramIterations!$D:$E,2,FALSE))</f>
        <v>4</v>
      </c>
      <c r="CA179" s="23"/>
      <c r="CB179" s="24" t="str">
        <f>IF(CA179="","",VLOOKUP(CA179,ProgramIterations!$D:$E,2,FALSE))</f>
        <v/>
      </c>
      <c r="CC179" s="23">
        <v>2014</v>
      </c>
      <c r="CD179" s="24">
        <f>IF(CC179="","",VLOOKUP(CC179,ProgramIterations!$D:$E,2,FALSE))</f>
        <v>4</v>
      </c>
      <c r="CE179" s="23"/>
      <c r="CF179" s="24" t="str">
        <f>IF(CE179="","",VLOOKUP(CE179,ProgramIterations!$D:$E,2,FALSE))</f>
        <v/>
      </c>
      <c r="CG179" s="23">
        <v>2014</v>
      </c>
      <c r="CH179" s="24">
        <f>IF(CG179="","",VLOOKUP(CG179,ProgramIterations!$D:$E,2,FALSE))</f>
        <v>4</v>
      </c>
      <c r="CI179" s="23"/>
      <c r="CJ179" s="24" t="str">
        <f>IF(CI179="","",VLOOKUP(CI179,ProgramIterations!$D:$E,2,FALSE))</f>
        <v/>
      </c>
      <c r="CK179" s="23"/>
      <c r="CL179" s="24" t="str">
        <f>IF(CK179="","",VLOOKUP(CK179,ProgramIterations!$D:$E,2,FALSE))</f>
        <v/>
      </c>
      <c r="CM179" s="23"/>
      <c r="CN179" s="24" t="str">
        <f>IF(CM179="","",VLOOKUP(CM179,ProgramIterations!$D:$E,2,FALSE))</f>
        <v/>
      </c>
      <c r="CO179" s="23"/>
      <c r="CP179" s="24" t="str">
        <f>IF(CO179="","",VLOOKUP(CO179,ProgramIterations!$D:$E,2,FALSE))</f>
        <v/>
      </c>
      <c r="CQ179" s="23"/>
      <c r="CR179" s="24" t="str">
        <f>IF(CQ179="","",VLOOKUP(CQ179,ProgramIterations!$D:$E,2,FALSE))</f>
        <v/>
      </c>
      <c r="CS179" s="23"/>
      <c r="CT179" s="24" t="str">
        <f>IF(CS179="","",VLOOKUP(CS179,ProgramIterations!$D:$E,2,FALSE))</f>
        <v/>
      </c>
      <c r="CU179" s="23"/>
      <c r="CV179" s="24" t="str">
        <f>IF(CU179="","",VLOOKUP(CU179,ProgramIterations!$D:$E,2,FALSE))</f>
        <v/>
      </c>
      <c r="CW179" s="23"/>
      <c r="CX179" s="24" t="str">
        <f>IF(CW179="","",VLOOKUP(CW179,ProgramIterations!$D:$E,2,FALSE))</f>
        <v/>
      </c>
      <c r="CY179" s="23"/>
      <c r="CZ179" s="24" t="str">
        <f>IF(CY179="","",VLOOKUP(CY179,ProgramIterations!$D:$E,2,FALSE))</f>
        <v/>
      </c>
      <c r="DA179" s="23"/>
      <c r="DB179" s="24" t="str">
        <f>IF(DA179="","",VLOOKUP(DA179,ProgramIterations!$D:$E,2,FALSE))</f>
        <v/>
      </c>
      <c r="DC179" s="23"/>
      <c r="DD179" s="25" t="str">
        <f>IF(DC179="","",VLOOKUP(DC179,ProgramIterations!$D:$E,2,FALSE))</f>
        <v/>
      </c>
      <c r="DE179" s="64" t="str">
        <f>CONCATENATE("ALTER TABLE dbo.",LEFT(C179,FIND(".",C179)-1)," ADD ",RIGHT(C179,LEN(C179)-FIND(".",C179))," ",VLOOKUP(M179,DataTypes!$A$2:$F$12,6),IF(VLOOKUP(M179,DataTypes!$A$2:$F$12,3)=1,CONCATENATE("(",N179,",",O179,")"),"")," NULL")</f>
        <v>ALTER TABLE dbo.ChampMetricVisitInformation ADD FastTurbulentCount int NULL</v>
      </c>
      <c r="DF179" s="56" t="e">
        <f>IF(A179 = "","",#REF! &amp; " SELECT MetricCalcTypeID = "&amp;A179&amp;", EngineID = "&amp;B179&amp;", Name='"&amp;C179&amp;"', DisplayGroupID = "&amp;D179&amp;", DisplayName='"&amp;E179&amp;"', DisplayNameShort = '"&amp;F179&amp;"', PropertyName = '"&amp;G179&amp;"', MethodID = "&amp;IF(H179="","NULL",H179)&amp; ", CalcGroupId = "&amp;IF(I179="","NULL",I179)&amp;", CalcGroupListItemID = " &amp;IF(K179="","NULL",K179)&amp;", Description = "&amp;IF(L179&lt;&gt;"NULL","'"&amp;SUBSTITUTE(L179,"'","''")&amp;"'","NULL")&amp;", DataTypeID = "&amp;M179&amp;",Precision = "&amp;N179&amp;", Scale = "&amp;O179&amp;", Length="&amp;P179&amp;", UOMID = "&amp;Q179&amp;", GlossaryTermID = "&amp;V179&amp;", DisplayOrderID = "&amp;W179&amp;", DomainValueListID = "&amp;AB179&amp;", WidthPixels = "&amp;AC179&amp;", IsDisplayable = "&amp;AD179&amp;", ShowGraphForWatershed= "&amp;AE179&amp;",ShowGraphForProgram="&amp;AF179&amp;",ShowGraphForVisit="&amp;AG179&amp;",IsPrivateInformation="&amp;AM179&amp;", IsCalculated="&amp;AN179&amp;",IsInternal="&amp;AO179&amp;", ExpectedValueMin = "&amp;IF(R179&lt;&gt;"",R179,"NULL")&amp;",  ExpectedValueMax = "&amp;IF(S179&lt;&gt;"",S179,"NULL")&amp;",  AcceptedValueMin = "&amp;IF(T179&lt;&gt;"",T179,"NULL")&amp;",   AcceptedValueMax  = "&amp;IF(U179&lt;&gt;"",U179,"NULL")&amp;", GraphAllowX="&amp;AH179&amp;", GraphAllowY="&amp;AI179&amp;", GraphAllowZ="&amp;AJ179&amp;", MapAllowSize="&amp;AK179&amp;", MapAllowColor = "&amp;AL179&amp;", RbtXpath = "&amp;IF(AP179&lt;&gt;"", "'"&amp;AP179&amp;"'", "NULL")&amp;", RbtIsRequired = "&amp;IF(AP179&lt;&gt;"", AQ179, "NULL")&amp;", MRMetric = "&amp;AR179&amp;
", Protocol1_ID = "&amp;IF(AS179="","NULL",#REF!)&amp;", Protocol1_IterationIDStart = "&amp;IF(AS179="","NULL",AT179)&amp;", Protocol1_IterationIDEnd = "&amp;IF(AU179="","NULL",AV179)&amp;
", Protocol2_ID = "&amp;IF(AW179="","NULL",#REF!)&amp;", Protocol2_IterationIDStart = "&amp;IF(AW179="","NULL",AX179)&amp;", Protocol2_IterationIDEnd = "&amp;IF(AY179="","NULL",AZ179)&amp;
", Protocol3_ID = "&amp;IF(BA179="","NULL",#REF!)&amp;", Protocol3_IterationIDStart = "&amp;IF(BA179="","NULL",BB179)&amp;", Protocol3_IterationIDEnd = "&amp;IF(BC179="","NULL",BD179)&amp;
", Protocol4_ID = "&amp;IF(BE179="","NULL",#REF!)&amp;", Protocol4_IterationIDStart = "&amp;IF(BE179="","NULL",BF179)&amp;", Protocol4_IterationIDEnd = "&amp;IF(BG179="","NULL",BH179)&amp;
", Protocol5_ID = "&amp;IF(BI179="","NULL",#REF!)&amp;", Protocol5_IterationIDStart = "&amp;IF(BI179="","NULL",BJ179)&amp;", Protocol5_IterationIDEnd = "&amp;IF(BK179="","NULL",BL179)&amp;
", Protocol6_ID = "&amp;IF(BM179="","NULL",#REF!)&amp;", Protocol6_IterationIDStart = "&amp;IF(BM179="","NULL",BN179)&amp;", Protocol6_IterationIDEnd = "&amp;IF(BO179="","NULL",BP179)&amp;
", Protocol7_ID = "&amp;IF(BQ179="","NULL",#REF!)&amp;", Protocol7_IterationIDStart = "&amp;IF(BQ179="","NULL",BR179)&amp;", Protocol7_IterationIDEnd = "&amp;IF(BS179="","NULL",BT179)&amp;
", Protocol8_ID = "&amp;IF(BU179="","NULL",#REF!)&amp;", Protocol8_IterationIDStart = "&amp;IF(BU179="","NULL",BV179)&amp;", Protocol8_IterationIDEnd = "&amp;IF(BW179="","NULL",BX179)&amp;
", Protocol9_ID = "&amp;IF(BY179="","NULL",#REF!)&amp;", Protocol9_IterationIDStart = "&amp;IF(BY179="","NULL",BZ179)&amp;", Protocol9_IterationIDEnd = "&amp;IF(CA179="","NULL",CB179)&amp;
", Protocol10_ID = "&amp;IF(CC179="","NULL",#REF!)&amp;", Protocol10_IterationIDStart = "&amp;IF(CC179="","NULL",CD179)&amp;", Protocol10_IterationIDEnd = "&amp;IF(CE179="","NULL",CF179)&amp;
", Protocol11_ID = "&amp;IF(CG179="","NULL",#REF!)&amp;", Protocol11_IterationIDStart = "&amp;IF(CG179="","NULL",CH179)&amp;", Protocol11_IterationIDEnd = "&amp;IF(CI179="","NULL",CJ179)&amp;
", Protocol12_ID = "&amp;IF(CK179="","NULL",#REF!)&amp;", Protocol12_IterationIDStart = "&amp;IF(CK179="","NULL",CL179)&amp;", Protocol12_IterationIDEnd = "&amp;IF(CM179="","NULL",CN179)&amp;
", Protocol13_ID = "&amp;IF(CO179="","NULL",#REF!)&amp;", Protocol13_IterationIDStart = "&amp;IF(CO179="","NULL",CP179)&amp;", Protocol13_IterationIDEnd = "&amp;IF(CQ179="","NULL",CR179)&amp;
", Protocol14_ID = "&amp;IF(CS179="","NULL",#REF!)&amp;", Protocol14_IterationIDStart = "&amp;IF(CS179="","NULL",CT179)&amp;", Protocol14_IterationIDEnd = "&amp;IF(CU179="","NULL",CV179)&amp;
", Protocol15_ID = "&amp;IF(CW179="","NULL",#REF!)&amp;", Protocol15_IterationIDStart = "&amp;IF(CW179="","NULL",CX179)&amp;", Protocol15_IterationIDEnd = "&amp;IF(CY179="","NULL",CZ179)&amp;
", Protocol16_ID = "&amp;IF(DA179="","NULL",#REF!)&amp;", Protocol16_IterationIDStart = "&amp;IF(DA179="","NULL",DB179)&amp;", Protocol16_IterationIDEnd = "&amp;IF(DC179="","NULL",DD179))</f>
        <v>#REF!</v>
      </c>
    </row>
    <row r="180" spans="1:110" x14ac:dyDescent="0.4">
      <c r="A180" s="75">
        <v>313</v>
      </c>
      <c r="B180" s="75">
        <v>1</v>
      </c>
      <c r="C180" s="34" t="s">
        <v>366</v>
      </c>
      <c r="D180" s="18">
        <v>1</v>
      </c>
      <c r="E180" s="40" t="s">
        <v>971</v>
      </c>
      <c r="F180" s="49" t="s">
        <v>972</v>
      </c>
      <c r="G180" s="74" t="s">
        <v>336</v>
      </c>
      <c r="I180" s="44"/>
      <c r="J180" s="47" t="str">
        <f>IF(I180="","",VLOOKUP(I180,MetricCalcGroups!A:D,3, FALSE))</f>
        <v/>
      </c>
      <c r="L180" s="9" t="s">
        <v>78</v>
      </c>
      <c r="M180" s="18">
        <v>3</v>
      </c>
      <c r="N180" s="18">
        <v>10</v>
      </c>
      <c r="O180" s="18">
        <v>2</v>
      </c>
      <c r="P180" s="18" t="s">
        <v>78</v>
      </c>
      <c r="Q180" s="18">
        <v>18</v>
      </c>
      <c r="R180" s="18">
        <v>0</v>
      </c>
      <c r="S180" s="18">
        <v>10</v>
      </c>
      <c r="T180" s="18">
        <v>0</v>
      </c>
      <c r="U180" s="18">
        <v>12</v>
      </c>
      <c r="V180" s="78">
        <v>91</v>
      </c>
      <c r="W180" s="75">
        <v>1010</v>
      </c>
      <c r="X180" s="15">
        <v>2011</v>
      </c>
      <c r="Y180" s="16">
        <f>IF(X180&lt;&gt;"",VLOOKUP(X180,ProgramIterations!D:E,2,FALSE),"NULL")</f>
        <v>1</v>
      </c>
      <c r="Z180" s="15"/>
      <c r="AA180" s="16" t="str">
        <f>IF(Z180&lt;&gt;"",VLOOKUP(Z180,ProgramIterations!D:E,2,FALSE),"NULL")</f>
        <v>NULL</v>
      </c>
      <c r="AB180" s="9" t="s">
        <v>78</v>
      </c>
      <c r="AC180" s="9">
        <v>100</v>
      </c>
      <c r="AD180" s="36">
        <v>1</v>
      </c>
      <c r="AE180" s="9">
        <v>1</v>
      </c>
      <c r="AF180" s="9">
        <v>1</v>
      </c>
      <c r="AG180" s="9">
        <v>0</v>
      </c>
      <c r="AH180" s="52">
        <v>0</v>
      </c>
      <c r="AI180" s="17">
        <f t="shared" si="13"/>
        <v>1</v>
      </c>
      <c r="AJ180" s="18">
        <v>0</v>
      </c>
      <c r="AK180" s="17">
        <f t="shared" si="11"/>
        <v>1</v>
      </c>
      <c r="AL180" s="17">
        <f t="shared" si="12"/>
        <v>1</v>
      </c>
      <c r="AM180" s="18">
        <v>0</v>
      </c>
      <c r="AN180" s="18">
        <v>0</v>
      </c>
      <c r="AO180" s="37">
        <v>0</v>
      </c>
      <c r="AP180" s="40" t="s">
        <v>1580</v>
      </c>
      <c r="AQ180" s="37">
        <v>0</v>
      </c>
      <c r="AR180" s="49">
        <v>0</v>
      </c>
      <c r="AS180" s="23">
        <v>2011</v>
      </c>
      <c r="AT180" s="24">
        <f>IF(AS180="","",VLOOKUP(AS180,ProgramIterations!$D:$E,2,FALSE))</f>
        <v>1</v>
      </c>
      <c r="AU180" s="23"/>
      <c r="AV180" s="24" t="str">
        <f>IF(AU180="","",VLOOKUP(AU180,ProgramIterations!$D:$E,2,FALSE))</f>
        <v/>
      </c>
      <c r="AW180" s="23">
        <v>2012</v>
      </c>
      <c r="AX180" s="24">
        <f>IF(AW180="","",VLOOKUP(AW180,ProgramIterations!$D:$E,2,FALSE))</f>
        <v>2</v>
      </c>
      <c r="AY180" s="23"/>
      <c r="AZ180" s="24" t="str">
        <f>IF(AY180="","",VLOOKUP(AY180,ProgramIterations!$D:$E,2,FALSE))</f>
        <v/>
      </c>
      <c r="BA180" s="23">
        <v>2013</v>
      </c>
      <c r="BB180" s="24">
        <f>IF(BA180="","",VLOOKUP(BA180,ProgramIterations!$D:$E,2,FALSE))</f>
        <v>3</v>
      </c>
      <c r="BC180" s="23"/>
      <c r="BD180" s="24" t="str">
        <f>IF(BC180="","",VLOOKUP(BC180,ProgramIterations!$D:$E,2,FALSE))</f>
        <v/>
      </c>
      <c r="BE180" s="23">
        <v>2014</v>
      </c>
      <c r="BF180" s="24">
        <f>IF(BE180="","",VLOOKUP(BE180,ProgramIterations!$D:$E,2,FALSE))</f>
        <v>4</v>
      </c>
      <c r="BG180" s="23"/>
      <c r="BH180" s="24" t="str">
        <f>IF(BG180="","",VLOOKUP(BG180,ProgramIterations!$D:$E,2,FALSE))</f>
        <v/>
      </c>
      <c r="BI180" s="23">
        <v>2014</v>
      </c>
      <c r="BJ180" s="24">
        <f>IF(BI180="","",VLOOKUP(BI180,ProgramIterations!$D:$E,2,FALSE))</f>
        <v>4</v>
      </c>
      <c r="BK180" s="23"/>
      <c r="BL180" s="24" t="str">
        <f>IF(BK180="","",VLOOKUP(BK180,ProgramIterations!$D:$E,2,FALSE))</f>
        <v/>
      </c>
      <c r="BM180" s="23"/>
      <c r="BN180" s="24" t="str">
        <f>IF(BM180="","",VLOOKUP(BM180,ProgramIterations!$D:$E,2,FALSE))</f>
        <v/>
      </c>
      <c r="BO180" s="23"/>
      <c r="BP180" s="24" t="str">
        <f>IF(BO180="","",VLOOKUP(BO180,ProgramIterations!$D:$E,2,FALSE))</f>
        <v/>
      </c>
      <c r="BQ180" s="23"/>
      <c r="BR180" s="24" t="str">
        <f>IF(BQ180="","",VLOOKUP(BQ180,ProgramIterations!$D:$E,2,FALSE))</f>
        <v/>
      </c>
      <c r="BS180" s="23"/>
      <c r="BT180" s="24" t="str">
        <f>IF(BS180="","",VLOOKUP(BS180,ProgramIterations!$D:$E,2,FALSE))</f>
        <v/>
      </c>
      <c r="BU180" s="23"/>
      <c r="BV180" s="24" t="str">
        <f>IF(BU180="","",VLOOKUP(BU180,ProgramIterations!$D:$E,2,FALSE))</f>
        <v/>
      </c>
      <c r="BW180" s="23"/>
      <c r="BX180" s="24" t="str">
        <f>IF(BW180="","",VLOOKUP(BW180,ProgramIterations!$D:$E,2,FALSE))</f>
        <v/>
      </c>
      <c r="BY180" s="23">
        <v>2014</v>
      </c>
      <c r="BZ180" s="24">
        <f>IF(BY180="","",VLOOKUP(BY180,ProgramIterations!$D:$E,2,FALSE))</f>
        <v>4</v>
      </c>
      <c r="CA180" s="23"/>
      <c r="CB180" s="24" t="str">
        <f>IF(CA180="","",VLOOKUP(CA180,ProgramIterations!$D:$E,2,FALSE))</f>
        <v/>
      </c>
      <c r="CC180" s="23">
        <v>2014</v>
      </c>
      <c r="CD180" s="24">
        <f>IF(CC180="","",VLOOKUP(CC180,ProgramIterations!$D:$E,2,FALSE))</f>
        <v>4</v>
      </c>
      <c r="CE180" s="23"/>
      <c r="CF180" s="24" t="str">
        <f>IF(CE180="","",VLOOKUP(CE180,ProgramIterations!$D:$E,2,FALSE))</f>
        <v/>
      </c>
      <c r="CG180" s="23">
        <v>2014</v>
      </c>
      <c r="CH180" s="24">
        <f>IF(CG180="","",VLOOKUP(CG180,ProgramIterations!$D:$E,2,FALSE))</f>
        <v>4</v>
      </c>
      <c r="CI180" s="23"/>
      <c r="CJ180" s="24" t="str">
        <f>IF(CI180="","",VLOOKUP(CI180,ProgramIterations!$D:$E,2,FALSE))</f>
        <v/>
      </c>
      <c r="CK180" s="23"/>
      <c r="CL180" s="24" t="str">
        <f>IF(CK180="","",VLOOKUP(CK180,ProgramIterations!$D:$E,2,FALSE))</f>
        <v/>
      </c>
      <c r="CM180" s="23"/>
      <c r="CN180" s="24" t="str">
        <f>IF(CM180="","",VLOOKUP(CM180,ProgramIterations!$D:$E,2,FALSE))</f>
        <v/>
      </c>
      <c r="CO180" s="23"/>
      <c r="CP180" s="24" t="str">
        <f>IF(CO180="","",VLOOKUP(CO180,ProgramIterations!$D:$E,2,FALSE))</f>
        <v/>
      </c>
      <c r="CQ180" s="23"/>
      <c r="CR180" s="24" t="str">
        <f>IF(CQ180="","",VLOOKUP(CQ180,ProgramIterations!$D:$E,2,FALSE))</f>
        <v/>
      </c>
      <c r="CS180" s="23"/>
      <c r="CT180" s="24" t="str">
        <f>IF(CS180="","",VLOOKUP(CS180,ProgramIterations!$D:$E,2,FALSE))</f>
        <v/>
      </c>
      <c r="CU180" s="23"/>
      <c r="CV180" s="24" t="str">
        <f>IF(CU180="","",VLOOKUP(CU180,ProgramIterations!$D:$E,2,FALSE))</f>
        <v/>
      </c>
      <c r="CW180" s="23"/>
      <c r="CX180" s="24" t="str">
        <f>IF(CW180="","",VLOOKUP(CW180,ProgramIterations!$D:$E,2,FALSE))</f>
        <v/>
      </c>
      <c r="CY180" s="23"/>
      <c r="CZ180" s="24" t="str">
        <f>IF(CY180="","",VLOOKUP(CY180,ProgramIterations!$D:$E,2,FALSE))</f>
        <v/>
      </c>
      <c r="DA180" s="23"/>
      <c r="DB180" s="24" t="str">
        <f>IF(DA180="","",VLOOKUP(DA180,ProgramIterations!$D:$E,2,FALSE))</f>
        <v/>
      </c>
      <c r="DC180" s="23"/>
      <c r="DD180" s="25" t="str">
        <f>IF(DC180="","",VLOOKUP(DC180,ProgramIterations!$D:$E,2,FALSE))</f>
        <v/>
      </c>
      <c r="DE180" s="64" t="str">
        <f>CONCATENATE("ALTER TABLE dbo.",LEFT(C180,FIND(".",C180)-1)," ADD ",RIGHT(C180,LEN(C180)-FIND(".",C180))," ",VLOOKUP(M180,DataTypes!$A$2:$F$12,6),IF(VLOOKUP(M180,DataTypes!$A$2:$F$12,3)=1,CONCATENATE("(",N180,",",O180,")"),"")," NULL")</f>
        <v>ALTER TABLE dbo.ChampMetricVisitInformation ADD FastTurbulentFrequency decimal(10,2) NULL</v>
      </c>
      <c r="DF180" s="56" t="e">
        <f>IF(A180 = "","",#REF! &amp; " SELECT MetricCalcTypeID = "&amp;A180&amp;", EngineID = "&amp;B180&amp;", Name='"&amp;C180&amp;"', DisplayGroupID = "&amp;D180&amp;", DisplayName='"&amp;E180&amp;"', DisplayNameShort = '"&amp;F180&amp;"', PropertyName = '"&amp;G180&amp;"', MethodID = "&amp;IF(H180="","NULL",H180)&amp; ", CalcGroupId = "&amp;IF(I180="","NULL",I180)&amp;", CalcGroupListItemID = " &amp;IF(K180="","NULL",K180)&amp;", Description = "&amp;IF(L180&lt;&gt;"NULL","'"&amp;SUBSTITUTE(L180,"'","''")&amp;"'","NULL")&amp;", DataTypeID = "&amp;M180&amp;",Precision = "&amp;N180&amp;", Scale = "&amp;O180&amp;", Length="&amp;P180&amp;", UOMID = "&amp;Q180&amp;", GlossaryTermID = "&amp;V180&amp;", DisplayOrderID = "&amp;W180&amp;", DomainValueListID = "&amp;AB180&amp;", WidthPixels = "&amp;AC180&amp;", IsDisplayable = "&amp;AD180&amp;", ShowGraphForWatershed= "&amp;AE180&amp;",ShowGraphForProgram="&amp;AF180&amp;",ShowGraphForVisit="&amp;AG180&amp;",IsPrivateInformation="&amp;AM180&amp;", IsCalculated="&amp;AN180&amp;",IsInternal="&amp;AO180&amp;", ExpectedValueMin = "&amp;IF(R180&lt;&gt;"",R180,"NULL")&amp;",  ExpectedValueMax = "&amp;IF(S180&lt;&gt;"",S180,"NULL")&amp;",  AcceptedValueMin = "&amp;IF(T180&lt;&gt;"",T180,"NULL")&amp;",   AcceptedValueMax  = "&amp;IF(U180&lt;&gt;"",U180,"NULL")&amp;", GraphAllowX="&amp;AH180&amp;", GraphAllowY="&amp;AI180&amp;", GraphAllowZ="&amp;AJ180&amp;", MapAllowSize="&amp;AK180&amp;", MapAllowColor = "&amp;AL180&amp;", RbtXpath = "&amp;IF(AP180&lt;&gt;"", "'"&amp;AP180&amp;"'", "NULL")&amp;", RbtIsRequired = "&amp;IF(AP180&lt;&gt;"", AQ180, "NULL")&amp;", MRMetric = "&amp;AR180&amp;
", Protocol1_ID = "&amp;IF(AS180="","NULL",#REF!)&amp;", Protocol1_IterationIDStart = "&amp;IF(AS180="","NULL",AT180)&amp;", Protocol1_IterationIDEnd = "&amp;IF(AU180="","NULL",AV180)&amp;
", Protocol2_ID = "&amp;IF(AW180="","NULL",#REF!)&amp;", Protocol2_IterationIDStart = "&amp;IF(AW180="","NULL",AX180)&amp;", Protocol2_IterationIDEnd = "&amp;IF(AY180="","NULL",AZ180)&amp;
", Protocol3_ID = "&amp;IF(BA180="","NULL",#REF!)&amp;", Protocol3_IterationIDStart = "&amp;IF(BA180="","NULL",BB180)&amp;", Protocol3_IterationIDEnd = "&amp;IF(BC180="","NULL",BD180)&amp;
", Protocol4_ID = "&amp;IF(BE180="","NULL",#REF!)&amp;", Protocol4_IterationIDStart = "&amp;IF(BE180="","NULL",BF180)&amp;", Protocol4_IterationIDEnd = "&amp;IF(BG180="","NULL",BH180)&amp;
", Protocol5_ID = "&amp;IF(BI180="","NULL",#REF!)&amp;", Protocol5_IterationIDStart = "&amp;IF(BI180="","NULL",BJ180)&amp;", Protocol5_IterationIDEnd = "&amp;IF(BK180="","NULL",BL180)&amp;
", Protocol6_ID = "&amp;IF(BM180="","NULL",#REF!)&amp;", Protocol6_IterationIDStart = "&amp;IF(BM180="","NULL",BN180)&amp;", Protocol6_IterationIDEnd = "&amp;IF(BO180="","NULL",BP180)&amp;
", Protocol7_ID = "&amp;IF(BQ180="","NULL",#REF!)&amp;", Protocol7_IterationIDStart = "&amp;IF(BQ180="","NULL",BR180)&amp;", Protocol7_IterationIDEnd = "&amp;IF(BS180="","NULL",BT180)&amp;
", Protocol8_ID = "&amp;IF(BU180="","NULL",#REF!)&amp;", Protocol8_IterationIDStart = "&amp;IF(BU180="","NULL",BV180)&amp;", Protocol8_IterationIDEnd = "&amp;IF(BW180="","NULL",BX180)&amp;
", Protocol9_ID = "&amp;IF(BY180="","NULL",#REF!)&amp;", Protocol9_IterationIDStart = "&amp;IF(BY180="","NULL",BZ180)&amp;", Protocol9_IterationIDEnd = "&amp;IF(CA180="","NULL",CB180)&amp;
", Protocol10_ID = "&amp;IF(CC180="","NULL",#REF!)&amp;", Protocol10_IterationIDStart = "&amp;IF(CC180="","NULL",CD180)&amp;", Protocol10_IterationIDEnd = "&amp;IF(CE180="","NULL",CF180)&amp;
", Protocol11_ID = "&amp;IF(CG180="","NULL",#REF!)&amp;", Protocol11_IterationIDStart = "&amp;IF(CG180="","NULL",CH180)&amp;", Protocol11_IterationIDEnd = "&amp;IF(CI180="","NULL",CJ180)&amp;
", Protocol12_ID = "&amp;IF(CK180="","NULL",#REF!)&amp;", Protocol12_IterationIDStart = "&amp;IF(CK180="","NULL",CL180)&amp;", Protocol12_IterationIDEnd = "&amp;IF(CM180="","NULL",CN180)&amp;
", Protocol13_ID = "&amp;IF(CO180="","NULL",#REF!)&amp;", Protocol13_IterationIDStart = "&amp;IF(CO180="","NULL",CP180)&amp;", Protocol13_IterationIDEnd = "&amp;IF(CQ180="","NULL",CR180)&amp;
", Protocol14_ID = "&amp;IF(CS180="","NULL",#REF!)&amp;", Protocol14_IterationIDStart = "&amp;IF(CS180="","NULL",CT180)&amp;", Protocol14_IterationIDEnd = "&amp;IF(CU180="","NULL",CV180)&amp;
", Protocol15_ID = "&amp;IF(CW180="","NULL",#REF!)&amp;", Protocol15_IterationIDStart = "&amp;IF(CW180="","NULL",CX180)&amp;", Protocol15_IterationIDEnd = "&amp;IF(CY180="","NULL",CZ180)&amp;
", Protocol16_ID = "&amp;IF(DA180="","NULL",#REF!)&amp;", Protocol16_IterationIDStart = "&amp;IF(DA180="","NULL",DB180)&amp;", Protocol16_IterationIDEnd = "&amp;IF(DC180="","NULL",DD180))</f>
        <v>#REF!</v>
      </c>
    </row>
    <row r="181" spans="1:110" hidden="1" x14ac:dyDescent="0.4">
      <c r="A181" s="75">
        <v>462</v>
      </c>
      <c r="B181" s="53">
        <v>1</v>
      </c>
      <c r="C181" s="34" t="s">
        <v>756</v>
      </c>
      <c r="D181" s="18">
        <v>1</v>
      </c>
      <c r="E181" s="74" t="s">
        <v>1202</v>
      </c>
      <c r="F181" s="49" t="s">
        <v>1203</v>
      </c>
      <c r="G181" s="74" t="s">
        <v>759</v>
      </c>
      <c r="I181" s="44"/>
      <c r="J181" s="47" t="str">
        <f>IF(I181="","",VLOOKUP(I181,MetricCalcGroups!A:D,3, FALSE))</f>
        <v/>
      </c>
      <c r="L181" s="9" t="s">
        <v>78</v>
      </c>
      <c r="M181" s="18">
        <v>3</v>
      </c>
      <c r="N181" s="18">
        <v>10</v>
      </c>
      <c r="O181" s="18">
        <v>2</v>
      </c>
      <c r="P181" s="18" t="s">
        <v>78</v>
      </c>
      <c r="Q181" s="18">
        <v>1</v>
      </c>
      <c r="R181" s="18">
        <v>0</v>
      </c>
      <c r="S181" s="18">
        <v>300</v>
      </c>
      <c r="T181" s="18">
        <v>0</v>
      </c>
      <c r="U181" s="18">
        <v>400</v>
      </c>
      <c r="V181" s="78" t="s">
        <v>78</v>
      </c>
      <c r="W181" s="75">
        <v>1020</v>
      </c>
      <c r="X181" s="15">
        <v>2011</v>
      </c>
      <c r="Y181" s="16">
        <f>IF(X181&lt;&gt;"",VLOOKUP(X181,ProgramIterations!D:E,2,FALSE),"NULL")</f>
        <v>1</v>
      </c>
      <c r="Z181" s="15"/>
      <c r="AA181" s="16" t="str">
        <f>IF(Z181&lt;&gt;"",VLOOKUP(Z181,ProgramIterations!D:E,2,FALSE),"NULL")</f>
        <v>NULL</v>
      </c>
      <c r="AB181" s="9" t="s">
        <v>78</v>
      </c>
      <c r="AC181" s="9">
        <v>100</v>
      </c>
      <c r="AD181" s="36">
        <v>0</v>
      </c>
      <c r="AE181" s="9">
        <v>1</v>
      </c>
      <c r="AF181" s="9">
        <v>1</v>
      </c>
      <c r="AG181" s="9">
        <v>1</v>
      </c>
      <c r="AH181" s="17">
        <v>0</v>
      </c>
      <c r="AI181" s="17">
        <f t="shared" si="13"/>
        <v>0</v>
      </c>
      <c r="AJ181" s="18">
        <v>0</v>
      </c>
      <c r="AK181" s="17">
        <f t="shared" si="11"/>
        <v>0</v>
      </c>
      <c r="AL181" s="17">
        <f t="shared" si="12"/>
        <v>0</v>
      </c>
      <c r="AM181" s="18">
        <v>0</v>
      </c>
      <c r="AN181" s="18">
        <v>0</v>
      </c>
      <c r="AO181" s="74">
        <v>0</v>
      </c>
      <c r="AP181" s="74" t="s">
        <v>1589</v>
      </c>
      <c r="AQ181" s="37">
        <v>0</v>
      </c>
      <c r="AR181" s="49">
        <v>0</v>
      </c>
      <c r="AS181" s="23">
        <v>2011</v>
      </c>
      <c r="AT181" s="24">
        <f>IF(AS181="","",VLOOKUP(AS181,ProgramIterations!$D:$E,2,FALSE))</f>
        <v>1</v>
      </c>
      <c r="AU181" s="23"/>
      <c r="AV181" s="24" t="str">
        <f>IF(AU181="","",VLOOKUP(AU181,ProgramIterations!$D:$E,2,FALSE))</f>
        <v/>
      </c>
      <c r="AW181" s="23">
        <v>2012</v>
      </c>
      <c r="AX181" s="24">
        <f>IF(AW181="","",VLOOKUP(AW181,ProgramIterations!$D:$E,2,FALSE))</f>
        <v>2</v>
      </c>
      <c r="AY181" s="23"/>
      <c r="AZ181" s="24" t="str">
        <f>IF(AY181="","",VLOOKUP(AY181,ProgramIterations!$D:$E,2,FALSE))</f>
        <v/>
      </c>
      <c r="BA181" s="23">
        <v>2013</v>
      </c>
      <c r="BB181" s="24">
        <f>IF(BA181="","",VLOOKUP(BA181,ProgramIterations!$D:$E,2,FALSE))</f>
        <v>3</v>
      </c>
      <c r="BC181" s="23"/>
      <c r="BD181" s="24" t="str">
        <f>IF(BC181="","",VLOOKUP(BC181,ProgramIterations!$D:$E,2,FALSE))</f>
        <v/>
      </c>
      <c r="BE181" s="23">
        <v>2014</v>
      </c>
      <c r="BF181" s="24">
        <f>IF(BE181="","",VLOOKUP(BE181,ProgramIterations!$D:$E,2,FALSE))</f>
        <v>4</v>
      </c>
      <c r="BG181" s="23"/>
      <c r="BH181" s="24" t="str">
        <f>IF(BG181="","",VLOOKUP(BG181,ProgramIterations!$D:$E,2,FALSE))</f>
        <v/>
      </c>
      <c r="BI181" s="23">
        <v>2014</v>
      </c>
      <c r="BJ181" s="24">
        <f>IF(BI181="","",VLOOKUP(BI181,ProgramIterations!$D:$E,2,FALSE))</f>
        <v>4</v>
      </c>
      <c r="BK181" s="23"/>
      <c r="BL181" s="24" t="str">
        <f>IF(BK181="","",VLOOKUP(BK181,ProgramIterations!$D:$E,2,FALSE))</f>
        <v/>
      </c>
      <c r="BM181" s="23"/>
      <c r="BN181" s="24" t="str">
        <f>IF(BM181="","",VLOOKUP(BM181,ProgramIterations!$D:$E,2,FALSE))</f>
        <v/>
      </c>
      <c r="BO181" s="23"/>
      <c r="BP181" s="24" t="str">
        <f>IF(BO181="","",VLOOKUP(BO181,ProgramIterations!$D:$E,2,FALSE))</f>
        <v/>
      </c>
      <c r="BQ181" s="23"/>
      <c r="BR181" s="24" t="str">
        <f>IF(BQ181="","",VLOOKUP(BQ181,ProgramIterations!$D:$E,2,FALSE))</f>
        <v/>
      </c>
      <c r="BS181" s="23"/>
      <c r="BT181" s="24" t="str">
        <f>IF(BS181="","",VLOOKUP(BS181,ProgramIterations!$D:$E,2,FALSE))</f>
        <v/>
      </c>
      <c r="BU181" s="23"/>
      <c r="BV181" s="24" t="str">
        <f>IF(BU181="","",VLOOKUP(BU181,ProgramIterations!$D:$E,2,FALSE))</f>
        <v/>
      </c>
      <c r="BW181" s="23"/>
      <c r="BX181" s="24" t="str">
        <f>IF(BW181="","",VLOOKUP(BW181,ProgramIterations!$D:$E,2,FALSE))</f>
        <v/>
      </c>
      <c r="BY181" s="23">
        <v>2014</v>
      </c>
      <c r="BZ181" s="24">
        <f>IF(BY181="","",VLOOKUP(BY181,ProgramIterations!$D:$E,2,FALSE))</f>
        <v>4</v>
      </c>
      <c r="CA181" s="23"/>
      <c r="CB181" s="24" t="str">
        <f>IF(CA181="","",VLOOKUP(CA181,ProgramIterations!$D:$E,2,FALSE))</f>
        <v/>
      </c>
      <c r="CC181" s="23">
        <v>2014</v>
      </c>
      <c r="CD181" s="24">
        <f>IF(CC181="","",VLOOKUP(CC181,ProgramIterations!$D:$E,2,FALSE))</f>
        <v>4</v>
      </c>
      <c r="CE181" s="23"/>
      <c r="CF181" s="24" t="str">
        <f>IF(CE181="","",VLOOKUP(CE181,ProgramIterations!$D:$E,2,FALSE))</f>
        <v/>
      </c>
      <c r="CG181" s="23">
        <v>2014</v>
      </c>
      <c r="CH181" s="24">
        <f>IF(CG181="","",VLOOKUP(CG181,ProgramIterations!$D:$E,2,FALSE))</f>
        <v>4</v>
      </c>
      <c r="CI181" s="23"/>
      <c r="CJ181" s="24" t="str">
        <f>IF(CI181="","",VLOOKUP(CI181,ProgramIterations!$D:$E,2,FALSE))</f>
        <v/>
      </c>
      <c r="CK181" s="23"/>
      <c r="CL181" s="24" t="str">
        <f>IF(CK181="","",VLOOKUP(CK181,ProgramIterations!$D:$E,2,FALSE))</f>
        <v/>
      </c>
      <c r="CM181" s="23"/>
      <c r="CN181" s="24" t="str">
        <f>IF(CM181="","",VLOOKUP(CM181,ProgramIterations!$D:$E,2,FALSE))</f>
        <v/>
      </c>
      <c r="CO181" s="23"/>
      <c r="CP181" s="24" t="str">
        <f>IF(CO181="","",VLOOKUP(CO181,ProgramIterations!$D:$E,2,FALSE))</f>
        <v/>
      </c>
      <c r="CQ181" s="23"/>
      <c r="CR181" s="24" t="str">
        <f>IF(CQ181="","",VLOOKUP(CQ181,ProgramIterations!$D:$E,2,FALSE))</f>
        <v/>
      </c>
      <c r="CS181" s="23"/>
      <c r="CT181" s="24" t="str">
        <f>IF(CS181="","",VLOOKUP(CS181,ProgramIterations!$D:$E,2,FALSE))</f>
        <v/>
      </c>
      <c r="CU181" s="23"/>
      <c r="CV181" s="24" t="str">
        <f>IF(CU181="","",VLOOKUP(CU181,ProgramIterations!$D:$E,2,FALSE))</f>
        <v/>
      </c>
      <c r="CW181" s="23"/>
      <c r="CX181" s="24" t="str">
        <f>IF(CW181="","",VLOOKUP(CW181,ProgramIterations!$D:$E,2,FALSE))</f>
        <v/>
      </c>
      <c r="CY181" s="23"/>
      <c r="CZ181" s="24" t="str">
        <f>IF(CY181="","",VLOOKUP(CY181,ProgramIterations!$D:$E,2,FALSE))</f>
        <v/>
      </c>
      <c r="DA181" s="23"/>
      <c r="DB181" s="24" t="str">
        <f>IF(DA181="","",VLOOKUP(DA181,ProgramIterations!$D:$E,2,FALSE))</f>
        <v/>
      </c>
      <c r="DC181" s="23"/>
      <c r="DD181" s="25" t="str">
        <f>IF(DC181="","",VLOOKUP(DC181,ProgramIterations!$D:$E,2,FALSE))</f>
        <v/>
      </c>
      <c r="DE181" s="64" t="str">
        <f>CONCATENATE("ALTER TABLE dbo.",LEFT(C181,FIND(".",C181)-1)," ADD ",RIGHT(C181,LEN(C181)-FIND(".",C181))," ",VLOOKUP(M181,DataTypes!$A$2:$F$12,6),IF(VLOOKUP(M181,DataTypes!$A$2:$F$12,3)=1,CONCATENATE("(",N181,",",O181,")"),"")," NULL")</f>
        <v>ALTER TABLE dbo.ChampMetricVisitInformation ADD FastTurbulentSpacing decimal(10,2) NULL</v>
      </c>
      <c r="DF181" s="56" t="e">
        <f>IF(A181 = "","",#REF! &amp; " SELECT MetricCalcTypeID = "&amp;A181&amp;", EngineID = "&amp;B181&amp;", Name='"&amp;C181&amp;"', DisplayGroupID = "&amp;D181&amp;", DisplayName='"&amp;E181&amp;"', DisplayNameShort = '"&amp;F181&amp;"', PropertyName = '"&amp;G181&amp;"', MethodID = "&amp;IF(H181="","NULL",H181)&amp; ", CalcGroupId = "&amp;IF(I181="","NULL",I181)&amp;", CalcGroupListItemID = " &amp;IF(K181="","NULL",K181)&amp;", Description = "&amp;IF(L181&lt;&gt;"NULL","'"&amp;SUBSTITUTE(L181,"'","''")&amp;"'","NULL")&amp;", DataTypeID = "&amp;M181&amp;",Precision = "&amp;N181&amp;", Scale = "&amp;O181&amp;", Length="&amp;P181&amp;", UOMID = "&amp;Q181&amp;", GlossaryTermID = "&amp;V181&amp;", DisplayOrderID = "&amp;W181&amp;", DomainValueListID = "&amp;AB181&amp;", WidthPixels = "&amp;AC181&amp;", IsDisplayable = "&amp;AD181&amp;", ShowGraphForWatershed= "&amp;AE181&amp;",ShowGraphForProgram="&amp;AF181&amp;",ShowGraphForVisit="&amp;AG181&amp;",IsPrivateInformation="&amp;AM181&amp;", IsCalculated="&amp;AN181&amp;",IsInternal="&amp;AO181&amp;", ExpectedValueMin = "&amp;IF(R181&lt;&gt;"",R181,"NULL")&amp;",  ExpectedValueMax = "&amp;IF(S181&lt;&gt;"",S181,"NULL")&amp;",  AcceptedValueMin = "&amp;IF(T181&lt;&gt;"",T181,"NULL")&amp;",   AcceptedValueMax  = "&amp;IF(U181&lt;&gt;"",U181,"NULL")&amp;", GraphAllowX="&amp;AH181&amp;", GraphAllowY="&amp;AI181&amp;", GraphAllowZ="&amp;AJ181&amp;", MapAllowSize="&amp;AK181&amp;", MapAllowColor = "&amp;AL181&amp;", RbtXpath = "&amp;IF(AP181&lt;&gt;"", "'"&amp;AP181&amp;"'", "NULL")&amp;", RbtIsRequired = "&amp;IF(AP181&lt;&gt;"", AQ181, "NULL")&amp;", MRMetric = "&amp;AR181&amp;
", Protocol1_ID = "&amp;IF(AS181="","NULL",#REF!)&amp;", Protocol1_IterationIDStart = "&amp;IF(AS181="","NULL",AT181)&amp;", Protocol1_IterationIDEnd = "&amp;IF(AU181="","NULL",AV181)&amp;
", Protocol2_ID = "&amp;IF(AW181="","NULL",#REF!)&amp;", Protocol2_IterationIDStart = "&amp;IF(AW181="","NULL",AX181)&amp;", Protocol2_IterationIDEnd = "&amp;IF(AY181="","NULL",AZ181)&amp;
", Protocol3_ID = "&amp;IF(BA181="","NULL",#REF!)&amp;", Protocol3_IterationIDStart = "&amp;IF(BA181="","NULL",BB181)&amp;", Protocol3_IterationIDEnd = "&amp;IF(BC181="","NULL",BD181)&amp;
", Protocol4_ID = "&amp;IF(BE181="","NULL",#REF!)&amp;", Protocol4_IterationIDStart = "&amp;IF(BE181="","NULL",BF181)&amp;", Protocol4_IterationIDEnd = "&amp;IF(BG181="","NULL",BH181)&amp;
", Protocol5_ID = "&amp;IF(BI181="","NULL",#REF!)&amp;", Protocol5_IterationIDStart = "&amp;IF(BI181="","NULL",BJ181)&amp;", Protocol5_IterationIDEnd = "&amp;IF(BK181="","NULL",BL181)&amp;
", Protocol6_ID = "&amp;IF(BM181="","NULL",#REF!)&amp;", Protocol6_IterationIDStart = "&amp;IF(BM181="","NULL",BN181)&amp;", Protocol6_IterationIDEnd = "&amp;IF(BO181="","NULL",BP181)&amp;
", Protocol7_ID = "&amp;IF(BQ181="","NULL",#REF!)&amp;", Protocol7_IterationIDStart = "&amp;IF(BQ181="","NULL",BR181)&amp;", Protocol7_IterationIDEnd = "&amp;IF(BS181="","NULL",BT181)&amp;
", Protocol8_ID = "&amp;IF(BU181="","NULL",#REF!)&amp;", Protocol8_IterationIDStart = "&amp;IF(BU181="","NULL",BV181)&amp;", Protocol8_IterationIDEnd = "&amp;IF(BW181="","NULL",BX181)&amp;
", Protocol9_ID = "&amp;IF(BY181="","NULL",#REF!)&amp;", Protocol9_IterationIDStart = "&amp;IF(BY181="","NULL",BZ181)&amp;", Protocol9_IterationIDEnd = "&amp;IF(CA181="","NULL",CB181)&amp;
", Protocol10_ID = "&amp;IF(CC181="","NULL",#REF!)&amp;", Protocol10_IterationIDStart = "&amp;IF(CC181="","NULL",CD181)&amp;", Protocol10_IterationIDEnd = "&amp;IF(CE181="","NULL",CF181)&amp;
", Protocol11_ID = "&amp;IF(CG181="","NULL",#REF!)&amp;", Protocol11_IterationIDStart = "&amp;IF(CG181="","NULL",CH181)&amp;", Protocol11_IterationIDEnd = "&amp;IF(CI181="","NULL",CJ181)&amp;
", Protocol12_ID = "&amp;IF(CK181="","NULL",#REF!)&amp;", Protocol12_IterationIDStart = "&amp;IF(CK181="","NULL",CL181)&amp;", Protocol12_IterationIDEnd = "&amp;IF(CM181="","NULL",CN181)&amp;
", Protocol13_ID = "&amp;IF(CO181="","NULL",#REF!)&amp;", Protocol13_IterationIDStart = "&amp;IF(CO181="","NULL",CP181)&amp;", Protocol13_IterationIDEnd = "&amp;IF(CQ181="","NULL",CR181)&amp;
", Protocol14_ID = "&amp;IF(CS181="","NULL",#REF!)&amp;", Protocol14_IterationIDStart = "&amp;IF(CS181="","NULL",CT181)&amp;", Protocol14_IterationIDEnd = "&amp;IF(CU181="","NULL",CV181)&amp;
", Protocol15_ID = "&amp;IF(CW181="","NULL",#REF!)&amp;", Protocol15_IterationIDStart = "&amp;IF(CW181="","NULL",CX181)&amp;", Protocol15_IterationIDEnd = "&amp;IF(CY181="","NULL",CZ181)&amp;
", Protocol16_ID = "&amp;IF(DA181="","NULL",#REF!)&amp;", Protocol16_IterationIDStart = "&amp;IF(DA181="","NULL",DB181)&amp;", Protocol16_IterationIDEnd = "&amp;IF(DC181="","NULL",DD181))</f>
        <v>#REF!</v>
      </c>
    </row>
    <row r="182" spans="1:110" x14ac:dyDescent="0.4">
      <c r="A182" s="75">
        <v>314</v>
      </c>
      <c r="B182" s="53">
        <v>1</v>
      </c>
      <c r="C182" s="34" t="s">
        <v>367</v>
      </c>
      <c r="D182" s="18">
        <v>1</v>
      </c>
      <c r="E182" s="40" t="s">
        <v>973</v>
      </c>
      <c r="F182" s="74" t="s">
        <v>974</v>
      </c>
      <c r="G182" s="74" t="s">
        <v>338</v>
      </c>
      <c r="I182" s="44"/>
      <c r="J182" s="47" t="str">
        <f>IF(I182="","",VLOOKUP(I182,MetricCalcGroups!A:D,3, FALSE))</f>
        <v/>
      </c>
      <c r="L182" s="9" t="s">
        <v>78</v>
      </c>
      <c r="M182" s="18">
        <v>3</v>
      </c>
      <c r="N182" s="18">
        <v>10</v>
      </c>
      <c r="O182" s="18">
        <v>2</v>
      </c>
      <c r="P182" s="18" t="s">
        <v>78</v>
      </c>
      <c r="Q182" s="18">
        <v>17</v>
      </c>
      <c r="R182" s="75">
        <v>0</v>
      </c>
      <c r="S182" s="75">
        <v>2500</v>
      </c>
      <c r="T182" s="75">
        <v>0</v>
      </c>
      <c r="U182" s="75">
        <v>4000</v>
      </c>
      <c r="V182" s="78">
        <v>122</v>
      </c>
      <c r="W182" s="75">
        <v>1030</v>
      </c>
      <c r="X182" s="15">
        <v>2011</v>
      </c>
      <c r="Y182" s="16">
        <f>IF(X182&lt;&gt;"",VLOOKUP(X182,ProgramIterations!D:E,2,FALSE),"NULL")</f>
        <v>1</v>
      </c>
      <c r="Z182" s="15"/>
      <c r="AA182" s="16" t="str">
        <f>IF(Z182&lt;&gt;"",VLOOKUP(Z182,ProgramIterations!D:E,2,FALSE),"NULL")</f>
        <v>NULL</v>
      </c>
      <c r="AB182" s="9" t="s">
        <v>78</v>
      </c>
      <c r="AC182" s="9">
        <v>75</v>
      </c>
      <c r="AD182" s="36">
        <v>1</v>
      </c>
      <c r="AE182" s="9">
        <v>1</v>
      </c>
      <c r="AF182" s="9">
        <v>1</v>
      </c>
      <c r="AG182" s="9">
        <v>0</v>
      </c>
      <c r="AH182" s="17">
        <v>0</v>
      </c>
      <c r="AI182" s="17">
        <f t="shared" si="13"/>
        <v>1</v>
      </c>
      <c r="AJ182" s="18">
        <v>0</v>
      </c>
      <c r="AK182" s="17">
        <f t="shared" si="11"/>
        <v>1</v>
      </c>
      <c r="AL182" s="17">
        <f t="shared" si="12"/>
        <v>1</v>
      </c>
      <c r="AM182" s="18">
        <v>0</v>
      </c>
      <c r="AN182" s="18">
        <v>0</v>
      </c>
      <c r="AO182" s="37">
        <v>0</v>
      </c>
      <c r="AP182" s="74" t="s">
        <v>1582</v>
      </c>
      <c r="AQ182" s="37">
        <v>0</v>
      </c>
      <c r="AR182" s="49">
        <v>0</v>
      </c>
      <c r="AS182" s="23">
        <v>2011</v>
      </c>
      <c r="AT182" s="24">
        <f>IF(AS182="","",VLOOKUP(AS182,ProgramIterations!$D:$E,2,FALSE))</f>
        <v>1</v>
      </c>
      <c r="AU182" s="23"/>
      <c r="AV182" s="24" t="str">
        <f>IF(AU182="","",VLOOKUP(AU182,ProgramIterations!$D:$E,2,FALSE))</f>
        <v/>
      </c>
      <c r="AW182" s="23">
        <v>2012</v>
      </c>
      <c r="AX182" s="24">
        <f>IF(AW182="","",VLOOKUP(AW182,ProgramIterations!$D:$E,2,FALSE))</f>
        <v>2</v>
      </c>
      <c r="AY182" s="23"/>
      <c r="AZ182" s="24" t="str">
        <f>IF(AY182="","",VLOOKUP(AY182,ProgramIterations!$D:$E,2,FALSE))</f>
        <v/>
      </c>
      <c r="BA182" s="23">
        <v>2013</v>
      </c>
      <c r="BB182" s="24">
        <f>IF(BA182="","",VLOOKUP(BA182,ProgramIterations!$D:$E,2,FALSE))</f>
        <v>3</v>
      </c>
      <c r="BC182" s="23"/>
      <c r="BD182" s="24" t="str">
        <f>IF(BC182="","",VLOOKUP(BC182,ProgramIterations!$D:$E,2,FALSE))</f>
        <v/>
      </c>
      <c r="BE182" s="23">
        <v>2014</v>
      </c>
      <c r="BF182" s="24">
        <f>IF(BE182="","",VLOOKUP(BE182,ProgramIterations!$D:$E,2,FALSE))</f>
        <v>4</v>
      </c>
      <c r="BG182" s="23"/>
      <c r="BH182" s="24" t="str">
        <f>IF(BG182="","",VLOOKUP(BG182,ProgramIterations!$D:$E,2,FALSE))</f>
        <v/>
      </c>
      <c r="BI182" s="23">
        <v>2014</v>
      </c>
      <c r="BJ182" s="24">
        <f>IF(BI182="","",VLOOKUP(BI182,ProgramIterations!$D:$E,2,FALSE))</f>
        <v>4</v>
      </c>
      <c r="BK182" s="23"/>
      <c r="BL182" s="24" t="str">
        <f>IF(BK182="","",VLOOKUP(BK182,ProgramIterations!$D:$E,2,FALSE))</f>
        <v/>
      </c>
      <c r="BM182" s="23"/>
      <c r="BN182" s="24" t="str">
        <f>IF(BM182="","",VLOOKUP(BM182,ProgramIterations!$D:$E,2,FALSE))</f>
        <v/>
      </c>
      <c r="BO182" s="23"/>
      <c r="BP182" s="24" t="str">
        <f>IF(BO182="","",VLOOKUP(BO182,ProgramIterations!$D:$E,2,FALSE))</f>
        <v/>
      </c>
      <c r="BQ182" s="23"/>
      <c r="BR182" s="24" t="str">
        <f>IF(BQ182="","",VLOOKUP(BQ182,ProgramIterations!$D:$E,2,FALSE))</f>
        <v/>
      </c>
      <c r="BS182" s="23"/>
      <c r="BT182" s="24" t="str">
        <f>IF(BS182="","",VLOOKUP(BS182,ProgramIterations!$D:$E,2,FALSE))</f>
        <v/>
      </c>
      <c r="BU182" s="23"/>
      <c r="BV182" s="24" t="str">
        <f>IF(BU182="","",VLOOKUP(BU182,ProgramIterations!$D:$E,2,FALSE))</f>
        <v/>
      </c>
      <c r="BW182" s="23"/>
      <c r="BX182" s="24" t="str">
        <f>IF(BW182="","",VLOOKUP(BW182,ProgramIterations!$D:$E,2,FALSE))</f>
        <v/>
      </c>
      <c r="BY182" s="23">
        <v>2014</v>
      </c>
      <c r="BZ182" s="24">
        <f>IF(BY182="","",VLOOKUP(BY182,ProgramIterations!$D:$E,2,FALSE))</f>
        <v>4</v>
      </c>
      <c r="CA182" s="23"/>
      <c r="CB182" s="24" t="str">
        <f>IF(CA182="","",VLOOKUP(CA182,ProgramIterations!$D:$E,2,FALSE))</f>
        <v/>
      </c>
      <c r="CC182" s="23">
        <v>2014</v>
      </c>
      <c r="CD182" s="24">
        <f>IF(CC182="","",VLOOKUP(CC182,ProgramIterations!$D:$E,2,FALSE))</f>
        <v>4</v>
      </c>
      <c r="CE182" s="23"/>
      <c r="CF182" s="24" t="str">
        <f>IF(CE182="","",VLOOKUP(CE182,ProgramIterations!$D:$E,2,FALSE))</f>
        <v/>
      </c>
      <c r="CG182" s="23">
        <v>2014</v>
      </c>
      <c r="CH182" s="24">
        <f>IF(CG182="","",VLOOKUP(CG182,ProgramIterations!$D:$E,2,FALSE))</f>
        <v>4</v>
      </c>
      <c r="CI182" s="23"/>
      <c r="CJ182" s="24" t="str">
        <f>IF(CI182="","",VLOOKUP(CI182,ProgramIterations!$D:$E,2,FALSE))</f>
        <v/>
      </c>
      <c r="CK182" s="23"/>
      <c r="CL182" s="24" t="str">
        <f>IF(CK182="","",VLOOKUP(CK182,ProgramIterations!$D:$E,2,FALSE))</f>
        <v/>
      </c>
      <c r="CM182" s="23"/>
      <c r="CN182" s="24" t="str">
        <f>IF(CM182="","",VLOOKUP(CM182,ProgramIterations!$D:$E,2,FALSE))</f>
        <v/>
      </c>
      <c r="CO182" s="23"/>
      <c r="CP182" s="24" t="str">
        <f>IF(CO182="","",VLOOKUP(CO182,ProgramIterations!$D:$E,2,FALSE))</f>
        <v/>
      </c>
      <c r="CQ182" s="23"/>
      <c r="CR182" s="24" t="str">
        <f>IF(CQ182="","",VLOOKUP(CQ182,ProgramIterations!$D:$E,2,FALSE))</f>
        <v/>
      </c>
      <c r="CS182" s="23"/>
      <c r="CT182" s="24" t="str">
        <f>IF(CS182="","",VLOOKUP(CS182,ProgramIterations!$D:$E,2,FALSE))</f>
        <v/>
      </c>
      <c r="CU182" s="23"/>
      <c r="CV182" s="24" t="str">
        <f>IF(CU182="","",VLOOKUP(CU182,ProgramIterations!$D:$E,2,FALSE))</f>
        <v/>
      </c>
      <c r="CW182" s="23"/>
      <c r="CX182" s="24" t="str">
        <f>IF(CW182="","",VLOOKUP(CW182,ProgramIterations!$D:$E,2,FALSE))</f>
        <v/>
      </c>
      <c r="CY182" s="23"/>
      <c r="CZ182" s="24" t="str">
        <f>IF(CY182="","",VLOOKUP(CY182,ProgramIterations!$D:$E,2,FALSE))</f>
        <v/>
      </c>
      <c r="DA182" s="23"/>
      <c r="DB182" s="24" t="str">
        <f>IF(DA182="","",VLOOKUP(DA182,ProgramIterations!$D:$E,2,FALSE))</f>
        <v/>
      </c>
      <c r="DC182" s="23"/>
      <c r="DD182" s="25" t="str">
        <f>IF(DC182="","",VLOOKUP(DC182,ProgramIterations!$D:$E,2,FALSE))</f>
        <v/>
      </c>
      <c r="DE182" s="64" t="str">
        <f>CONCATENATE("ALTER TABLE dbo.",LEFT(C182,FIND(".",C182)-1)," ADD ",RIGHT(C182,LEN(C182)-FIND(".",C182))," ",VLOOKUP(M182,DataTypes!$A$2:$F$12,6),IF(VLOOKUP(M182,DataTypes!$A$2:$F$12,3)=1,CONCATENATE("(",N182,",",O182,")"),"")," NULL")</f>
        <v>ALTER TABLE dbo.ChampMetricVisitInformation ADD FastTurbulentVolume decimal(10,2) NULL</v>
      </c>
      <c r="DF182" s="56" t="e">
        <f>IF(A182 = "","",#REF! &amp; " SELECT MetricCalcTypeID = "&amp;A182&amp;", EngineID = "&amp;B182&amp;", Name='"&amp;C182&amp;"', DisplayGroupID = "&amp;D182&amp;", DisplayName='"&amp;E182&amp;"', DisplayNameShort = '"&amp;F182&amp;"', PropertyName = '"&amp;G182&amp;"', MethodID = "&amp;IF(H182="","NULL",H182)&amp; ", CalcGroupId = "&amp;IF(I182="","NULL",I182)&amp;", CalcGroupListItemID = " &amp;IF(K182="","NULL",K182)&amp;", Description = "&amp;IF(L182&lt;&gt;"NULL","'"&amp;SUBSTITUTE(L182,"'","''")&amp;"'","NULL")&amp;", DataTypeID = "&amp;M182&amp;",Precision = "&amp;N182&amp;", Scale = "&amp;O182&amp;", Length="&amp;P182&amp;", UOMID = "&amp;Q182&amp;", GlossaryTermID = "&amp;V182&amp;", DisplayOrderID = "&amp;W182&amp;", DomainValueListID = "&amp;AB182&amp;", WidthPixels = "&amp;AC182&amp;", IsDisplayable = "&amp;AD182&amp;", ShowGraphForWatershed= "&amp;AE182&amp;",ShowGraphForProgram="&amp;AF182&amp;",ShowGraphForVisit="&amp;AG182&amp;",IsPrivateInformation="&amp;AM182&amp;", IsCalculated="&amp;AN182&amp;",IsInternal="&amp;AO182&amp;", ExpectedValueMin = "&amp;IF(R182&lt;&gt;"",R182,"NULL")&amp;",  ExpectedValueMax = "&amp;IF(S182&lt;&gt;"",S182,"NULL")&amp;",  AcceptedValueMin = "&amp;IF(T182&lt;&gt;"",T182,"NULL")&amp;",   AcceptedValueMax  = "&amp;IF(U182&lt;&gt;"",U182,"NULL")&amp;", GraphAllowX="&amp;AH182&amp;", GraphAllowY="&amp;AI182&amp;", GraphAllowZ="&amp;AJ182&amp;", MapAllowSize="&amp;AK182&amp;", MapAllowColor = "&amp;AL182&amp;", RbtXpath = "&amp;IF(AP182&lt;&gt;"", "'"&amp;AP182&amp;"'", "NULL")&amp;", RbtIsRequired = "&amp;IF(AP182&lt;&gt;"", AQ182, "NULL")&amp;", MRMetric = "&amp;AR182&amp;
", Protocol1_ID = "&amp;IF(AS182="","NULL",#REF!)&amp;", Protocol1_IterationIDStart = "&amp;IF(AS182="","NULL",AT182)&amp;", Protocol1_IterationIDEnd = "&amp;IF(AU182="","NULL",AV182)&amp;
", Protocol2_ID = "&amp;IF(AW182="","NULL",#REF!)&amp;", Protocol2_IterationIDStart = "&amp;IF(AW182="","NULL",AX182)&amp;", Protocol2_IterationIDEnd = "&amp;IF(AY182="","NULL",AZ182)&amp;
", Protocol3_ID = "&amp;IF(BA182="","NULL",#REF!)&amp;", Protocol3_IterationIDStart = "&amp;IF(BA182="","NULL",BB182)&amp;", Protocol3_IterationIDEnd = "&amp;IF(BC182="","NULL",BD182)&amp;
", Protocol4_ID = "&amp;IF(BE182="","NULL",#REF!)&amp;", Protocol4_IterationIDStart = "&amp;IF(BE182="","NULL",BF182)&amp;", Protocol4_IterationIDEnd = "&amp;IF(BG182="","NULL",BH182)&amp;
", Protocol5_ID = "&amp;IF(BI182="","NULL",#REF!)&amp;", Protocol5_IterationIDStart = "&amp;IF(BI182="","NULL",BJ182)&amp;", Protocol5_IterationIDEnd = "&amp;IF(BK182="","NULL",BL182)&amp;
", Protocol6_ID = "&amp;IF(BM182="","NULL",#REF!)&amp;", Protocol6_IterationIDStart = "&amp;IF(BM182="","NULL",BN182)&amp;", Protocol6_IterationIDEnd = "&amp;IF(BO182="","NULL",BP182)&amp;
", Protocol7_ID = "&amp;IF(BQ182="","NULL",#REF!)&amp;", Protocol7_IterationIDStart = "&amp;IF(BQ182="","NULL",BR182)&amp;", Protocol7_IterationIDEnd = "&amp;IF(BS182="","NULL",BT182)&amp;
", Protocol8_ID = "&amp;IF(BU182="","NULL",#REF!)&amp;", Protocol8_IterationIDStart = "&amp;IF(BU182="","NULL",BV182)&amp;", Protocol8_IterationIDEnd = "&amp;IF(BW182="","NULL",BX182)&amp;
", Protocol9_ID = "&amp;IF(BY182="","NULL",#REF!)&amp;", Protocol9_IterationIDStart = "&amp;IF(BY182="","NULL",BZ182)&amp;", Protocol9_IterationIDEnd = "&amp;IF(CA182="","NULL",CB182)&amp;
", Protocol10_ID = "&amp;IF(CC182="","NULL",#REF!)&amp;", Protocol10_IterationIDStart = "&amp;IF(CC182="","NULL",CD182)&amp;", Protocol10_IterationIDEnd = "&amp;IF(CE182="","NULL",CF182)&amp;
", Protocol11_ID = "&amp;IF(CG182="","NULL",#REF!)&amp;", Protocol11_IterationIDStart = "&amp;IF(CG182="","NULL",CH182)&amp;", Protocol11_IterationIDEnd = "&amp;IF(CI182="","NULL",CJ182)&amp;
", Protocol12_ID = "&amp;IF(CK182="","NULL",#REF!)&amp;", Protocol12_IterationIDStart = "&amp;IF(CK182="","NULL",CL182)&amp;", Protocol12_IterationIDEnd = "&amp;IF(CM182="","NULL",CN182)&amp;
", Protocol13_ID = "&amp;IF(CO182="","NULL",#REF!)&amp;", Protocol13_IterationIDStart = "&amp;IF(CO182="","NULL",CP182)&amp;", Protocol13_IterationIDEnd = "&amp;IF(CQ182="","NULL",CR182)&amp;
", Protocol14_ID = "&amp;IF(CS182="","NULL",#REF!)&amp;", Protocol14_IterationIDStart = "&amp;IF(CS182="","NULL",CT182)&amp;", Protocol14_IterationIDEnd = "&amp;IF(CU182="","NULL",CV182)&amp;
", Protocol15_ID = "&amp;IF(CW182="","NULL",#REF!)&amp;", Protocol15_IterationIDStart = "&amp;IF(CW182="","NULL",CX182)&amp;", Protocol15_IterationIDEnd = "&amp;IF(CY182="","NULL",CZ182)&amp;
", Protocol16_ID = "&amp;IF(DA182="","NULL",#REF!)&amp;", Protocol16_IterationIDStart = "&amp;IF(DA182="","NULL",DB182)&amp;", Protocol16_IterationIDEnd = "&amp;IF(DC182="","NULL",DD182))</f>
        <v>#REF!</v>
      </c>
    </row>
    <row r="183" spans="1:110" x14ac:dyDescent="0.4">
      <c r="A183" s="75">
        <v>315</v>
      </c>
      <c r="B183" s="53">
        <v>1</v>
      </c>
      <c r="C183" s="34" t="s">
        <v>368</v>
      </c>
      <c r="D183" s="18">
        <v>1</v>
      </c>
      <c r="E183" s="40" t="s">
        <v>975</v>
      </c>
      <c r="F183" s="74" t="s">
        <v>976</v>
      </c>
      <c r="G183" s="74" t="s">
        <v>335</v>
      </c>
      <c r="I183" s="44"/>
      <c r="J183" s="47" t="str">
        <f>IF(I183="","",VLOOKUP(I183,MetricCalcGroups!A:D,3, FALSE))</f>
        <v/>
      </c>
      <c r="L183" s="9" t="s">
        <v>78</v>
      </c>
      <c r="M183" s="18">
        <v>3</v>
      </c>
      <c r="N183" s="18">
        <v>10</v>
      </c>
      <c r="O183" s="18">
        <v>2</v>
      </c>
      <c r="P183" s="18" t="s">
        <v>78</v>
      </c>
      <c r="Q183" s="18">
        <v>8</v>
      </c>
      <c r="R183" s="75">
        <v>0</v>
      </c>
      <c r="S183" s="75">
        <v>90</v>
      </c>
      <c r="T183" s="75">
        <v>0</v>
      </c>
      <c r="U183" s="75">
        <v>100</v>
      </c>
      <c r="V183" s="78">
        <v>94</v>
      </c>
      <c r="W183" s="75">
        <v>1040</v>
      </c>
      <c r="X183" s="15">
        <v>2011</v>
      </c>
      <c r="Y183" s="16">
        <f>IF(X183&lt;&gt;"",VLOOKUP(X183,ProgramIterations!D:E,2,FALSE),"NULL")</f>
        <v>1</v>
      </c>
      <c r="Z183" s="15"/>
      <c r="AA183" s="16" t="str">
        <f>IF(Z183&lt;&gt;"",VLOOKUP(Z183,ProgramIterations!D:E,2,FALSE),"NULL")</f>
        <v>NULL</v>
      </c>
      <c r="AB183" s="9" t="s">
        <v>78</v>
      </c>
      <c r="AC183" s="9">
        <v>75</v>
      </c>
      <c r="AD183" s="36">
        <v>1</v>
      </c>
      <c r="AE183" s="9">
        <v>1</v>
      </c>
      <c r="AF183" s="9">
        <v>1</v>
      </c>
      <c r="AG183" s="9">
        <v>0</v>
      </c>
      <c r="AH183" s="52">
        <v>0</v>
      </c>
      <c r="AI183" s="17">
        <f t="shared" si="13"/>
        <v>1</v>
      </c>
      <c r="AJ183" s="18">
        <v>0</v>
      </c>
      <c r="AK183" s="17">
        <f t="shared" si="11"/>
        <v>1</v>
      </c>
      <c r="AL183" s="17">
        <f t="shared" si="12"/>
        <v>1</v>
      </c>
      <c r="AM183" s="18">
        <v>0</v>
      </c>
      <c r="AN183" s="18">
        <v>0</v>
      </c>
      <c r="AO183" s="74">
        <v>0</v>
      </c>
      <c r="AP183" s="40" t="s">
        <v>1581</v>
      </c>
      <c r="AQ183" s="37">
        <v>0</v>
      </c>
      <c r="AR183" s="49">
        <v>0</v>
      </c>
      <c r="AS183" s="23">
        <v>2011</v>
      </c>
      <c r="AT183" s="24">
        <f>IF(AS183="","",VLOOKUP(AS183,ProgramIterations!$D:$E,2,FALSE))</f>
        <v>1</v>
      </c>
      <c r="AU183" s="23"/>
      <c r="AV183" s="24" t="str">
        <f>IF(AU183="","",VLOOKUP(AU183,ProgramIterations!$D:$E,2,FALSE))</f>
        <v/>
      </c>
      <c r="AW183" s="23">
        <v>2012</v>
      </c>
      <c r="AX183" s="24">
        <f>IF(AW183="","",VLOOKUP(AW183,ProgramIterations!$D:$E,2,FALSE))</f>
        <v>2</v>
      </c>
      <c r="AY183" s="23"/>
      <c r="AZ183" s="24" t="str">
        <f>IF(AY183="","",VLOOKUP(AY183,ProgramIterations!$D:$E,2,FALSE))</f>
        <v/>
      </c>
      <c r="BA183" s="23">
        <v>2013</v>
      </c>
      <c r="BB183" s="24">
        <f>IF(BA183="","",VLOOKUP(BA183,ProgramIterations!$D:$E,2,FALSE))</f>
        <v>3</v>
      </c>
      <c r="BC183" s="23"/>
      <c r="BD183" s="24" t="str">
        <f>IF(BC183="","",VLOOKUP(BC183,ProgramIterations!$D:$E,2,FALSE))</f>
        <v/>
      </c>
      <c r="BE183" s="23">
        <v>2014</v>
      </c>
      <c r="BF183" s="24">
        <f>IF(BE183="","",VLOOKUP(BE183,ProgramIterations!$D:$E,2,FALSE))</f>
        <v>4</v>
      </c>
      <c r="BG183" s="23"/>
      <c r="BH183" s="24" t="str">
        <f>IF(BG183="","",VLOOKUP(BG183,ProgramIterations!$D:$E,2,FALSE))</f>
        <v/>
      </c>
      <c r="BI183" s="23">
        <v>2014</v>
      </c>
      <c r="BJ183" s="24">
        <f>IF(BI183="","",VLOOKUP(BI183,ProgramIterations!$D:$E,2,FALSE))</f>
        <v>4</v>
      </c>
      <c r="BK183" s="23"/>
      <c r="BL183" s="24" t="str">
        <f>IF(BK183="","",VLOOKUP(BK183,ProgramIterations!$D:$E,2,FALSE))</f>
        <v/>
      </c>
      <c r="BM183" s="23"/>
      <c r="BN183" s="24" t="str">
        <f>IF(BM183="","",VLOOKUP(BM183,ProgramIterations!$D:$E,2,FALSE))</f>
        <v/>
      </c>
      <c r="BO183" s="23"/>
      <c r="BP183" s="24" t="str">
        <f>IF(BO183="","",VLOOKUP(BO183,ProgramIterations!$D:$E,2,FALSE))</f>
        <v/>
      </c>
      <c r="BQ183" s="23"/>
      <c r="BR183" s="24" t="str">
        <f>IF(BQ183="","",VLOOKUP(BQ183,ProgramIterations!$D:$E,2,FALSE))</f>
        <v/>
      </c>
      <c r="BS183" s="23"/>
      <c r="BT183" s="24" t="str">
        <f>IF(BS183="","",VLOOKUP(BS183,ProgramIterations!$D:$E,2,FALSE))</f>
        <v/>
      </c>
      <c r="BU183" s="23"/>
      <c r="BV183" s="24" t="str">
        <f>IF(BU183="","",VLOOKUP(BU183,ProgramIterations!$D:$E,2,FALSE))</f>
        <v/>
      </c>
      <c r="BW183" s="23"/>
      <c r="BX183" s="24" t="str">
        <f>IF(BW183="","",VLOOKUP(BW183,ProgramIterations!$D:$E,2,FALSE))</f>
        <v/>
      </c>
      <c r="BY183" s="23">
        <v>2014</v>
      </c>
      <c r="BZ183" s="24">
        <f>IF(BY183="","",VLOOKUP(BY183,ProgramIterations!$D:$E,2,FALSE))</f>
        <v>4</v>
      </c>
      <c r="CA183" s="23"/>
      <c r="CB183" s="24" t="str">
        <f>IF(CA183="","",VLOOKUP(CA183,ProgramIterations!$D:$E,2,FALSE))</f>
        <v/>
      </c>
      <c r="CC183" s="23">
        <v>2014</v>
      </c>
      <c r="CD183" s="24">
        <f>IF(CC183="","",VLOOKUP(CC183,ProgramIterations!$D:$E,2,FALSE))</f>
        <v>4</v>
      </c>
      <c r="CE183" s="23"/>
      <c r="CF183" s="24" t="str">
        <f>IF(CE183="","",VLOOKUP(CE183,ProgramIterations!$D:$E,2,FALSE))</f>
        <v/>
      </c>
      <c r="CG183" s="23">
        <v>2014</v>
      </c>
      <c r="CH183" s="24">
        <f>IF(CG183="","",VLOOKUP(CG183,ProgramIterations!$D:$E,2,FALSE))</f>
        <v>4</v>
      </c>
      <c r="CI183" s="23"/>
      <c r="CJ183" s="24" t="str">
        <f>IF(CI183="","",VLOOKUP(CI183,ProgramIterations!$D:$E,2,FALSE))</f>
        <v/>
      </c>
      <c r="CK183" s="23"/>
      <c r="CL183" s="24" t="str">
        <f>IF(CK183="","",VLOOKUP(CK183,ProgramIterations!$D:$E,2,FALSE))</f>
        <v/>
      </c>
      <c r="CM183" s="23"/>
      <c r="CN183" s="24" t="str">
        <f>IF(CM183="","",VLOOKUP(CM183,ProgramIterations!$D:$E,2,FALSE))</f>
        <v/>
      </c>
      <c r="CO183" s="23"/>
      <c r="CP183" s="24" t="str">
        <f>IF(CO183="","",VLOOKUP(CO183,ProgramIterations!$D:$E,2,FALSE))</f>
        <v/>
      </c>
      <c r="CQ183" s="23"/>
      <c r="CR183" s="24" t="str">
        <f>IF(CQ183="","",VLOOKUP(CQ183,ProgramIterations!$D:$E,2,FALSE))</f>
        <v/>
      </c>
      <c r="CS183" s="23"/>
      <c r="CT183" s="24" t="str">
        <f>IF(CS183="","",VLOOKUP(CS183,ProgramIterations!$D:$E,2,FALSE))</f>
        <v/>
      </c>
      <c r="CU183" s="23"/>
      <c r="CV183" s="24" t="str">
        <f>IF(CU183="","",VLOOKUP(CU183,ProgramIterations!$D:$E,2,FALSE))</f>
        <v/>
      </c>
      <c r="CW183" s="23"/>
      <c r="CX183" s="24" t="str">
        <f>IF(CW183="","",VLOOKUP(CW183,ProgramIterations!$D:$E,2,FALSE))</f>
        <v/>
      </c>
      <c r="CY183" s="23"/>
      <c r="CZ183" s="24" t="str">
        <f>IF(CY183="","",VLOOKUP(CY183,ProgramIterations!$D:$E,2,FALSE))</f>
        <v/>
      </c>
      <c r="DA183" s="23"/>
      <c r="DB183" s="24" t="str">
        <f>IF(DA183="","",VLOOKUP(DA183,ProgramIterations!$D:$E,2,FALSE))</f>
        <v/>
      </c>
      <c r="DC183" s="23"/>
      <c r="DD183" s="25" t="str">
        <f>IF(DC183="","",VLOOKUP(DC183,ProgramIterations!$D:$E,2,FALSE))</f>
        <v/>
      </c>
      <c r="DE183" s="64" t="str">
        <f>CONCATENATE("ALTER TABLE dbo.",LEFT(C183,FIND(".",C183)-1)," ADD ",RIGHT(C183,LEN(C183)-FIND(".",C183))," ",VLOOKUP(M183,DataTypes!$A$2:$F$12,6),IF(VLOOKUP(M183,DataTypes!$A$2:$F$12,3)=1,CONCATENATE("(",N183,",",O183,")"),"")," NULL")</f>
        <v>ALTER TABLE dbo.ChampMetricVisitInformation ADD FastTurbulentPercent decimal(10,2) NULL</v>
      </c>
      <c r="DF183" s="56" t="e">
        <f>IF(A183 = "","",#REF! &amp; " SELECT MetricCalcTypeID = "&amp;A183&amp;", EngineID = "&amp;B183&amp;", Name='"&amp;C183&amp;"', DisplayGroupID = "&amp;D183&amp;", DisplayName='"&amp;E183&amp;"', DisplayNameShort = '"&amp;F183&amp;"', PropertyName = '"&amp;G183&amp;"', MethodID = "&amp;IF(H183="","NULL",H183)&amp; ", CalcGroupId = "&amp;IF(I183="","NULL",I183)&amp;", CalcGroupListItemID = " &amp;IF(K183="","NULL",K183)&amp;", Description = "&amp;IF(L183&lt;&gt;"NULL","'"&amp;SUBSTITUTE(L183,"'","''")&amp;"'","NULL")&amp;", DataTypeID = "&amp;M183&amp;",Precision = "&amp;N183&amp;", Scale = "&amp;O183&amp;", Length="&amp;P183&amp;", UOMID = "&amp;Q183&amp;", GlossaryTermID = "&amp;V183&amp;", DisplayOrderID = "&amp;W183&amp;", DomainValueListID = "&amp;AB183&amp;", WidthPixels = "&amp;AC183&amp;", IsDisplayable = "&amp;AD183&amp;", ShowGraphForWatershed= "&amp;AE183&amp;",ShowGraphForProgram="&amp;AF183&amp;",ShowGraphForVisit="&amp;AG183&amp;",IsPrivateInformation="&amp;AM183&amp;", IsCalculated="&amp;AN183&amp;",IsInternal="&amp;AO183&amp;", ExpectedValueMin = "&amp;IF(R183&lt;&gt;"",R183,"NULL")&amp;",  ExpectedValueMax = "&amp;IF(S183&lt;&gt;"",S183,"NULL")&amp;",  AcceptedValueMin = "&amp;IF(T183&lt;&gt;"",T183,"NULL")&amp;",   AcceptedValueMax  = "&amp;IF(U183&lt;&gt;"",U183,"NULL")&amp;", GraphAllowX="&amp;AH183&amp;", GraphAllowY="&amp;AI183&amp;", GraphAllowZ="&amp;AJ183&amp;", MapAllowSize="&amp;AK183&amp;", MapAllowColor = "&amp;AL183&amp;", RbtXpath = "&amp;IF(AP183&lt;&gt;"", "'"&amp;AP183&amp;"'", "NULL")&amp;", RbtIsRequired = "&amp;IF(AP183&lt;&gt;"", AQ183, "NULL")&amp;", MRMetric = "&amp;AR183&amp;
", Protocol1_ID = "&amp;IF(AS183="","NULL",#REF!)&amp;", Protocol1_IterationIDStart = "&amp;IF(AS183="","NULL",AT183)&amp;", Protocol1_IterationIDEnd = "&amp;IF(AU183="","NULL",AV183)&amp;
", Protocol2_ID = "&amp;IF(AW183="","NULL",#REF!)&amp;", Protocol2_IterationIDStart = "&amp;IF(AW183="","NULL",AX183)&amp;", Protocol2_IterationIDEnd = "&amp;IF(AY183="","NULL",AZ183)&amp;
", Protocol3_ID = "&amp;IF(BA183="","NULL",#REF!)&amp;", Protocol3_IterationIDStart = "&amp;IF(BA183="","NULL",BB183)&amp;", Protocol3_IterationIDEnd = "&amp;IF(BC183="","NULL",BD183)&amp;
", Protocol4_ID = "&amp;IF(BE183="","NULL",#REF!)&amp;", Protocol4_IterationIDStart = "&amp;IF(BE183="","NULL",BF183)&amp;", Protocol4_IterationIDEnd = "&amp;IF(BG183="","NULL",BH183)&amp;
", Protocol5_ID = "&amp;IF(BI183="","NULL",#REF!)&amp;", Protocol5_IterationIDStart = "&amp;IF(BI183="","NULL",BJ183)&amp;", Protocol5_IterationIDEnd = "&amp;IF(BK183="","NULL",BL183)&amp;
", Protocol6_ID = "&amp;IF(BM183="","NULL",#REF!)&amp;", Protocol6_IterationIDStart = "&amp;IF(BM183="","NULL",BN183)&amp;", Protocol6_IterationIDEnd = "&amp;IF(BO183="","NULL",BP183)&amp;
", Protocol7_ID = "&amp;IF(BQ183="","NULL",#REF!)&amp;", Protocol7_IterationIDStart = "&amp;IF(BQ183="","NULL",BR183)&amp;", Protocol7_IterationIDEnd = "&amp;IF(BS183="","NULL",BT183)&amp;
", Protocol8_ID = "&amp;IF(BU183="","NULL",#REF!)&amp;", Protocol8_IterationIDStart = "&amp;IF(BU183="","NULL",BV183)&amp;", Protocol8_IterationIDEnd = "&amp;IF(BW183="","NULL",BX183)&amp;
", Protocol9_ID = "&amp;IF(BY183="","NULL",#REF!)&amp;", Protocol9_IterationIDStart = "&amp;IF(BY183="","NULL",BZ183)&amp;", Protocol9_IterationIDEnd = "&amp;IF(CA183="","NULL",CB183)&amp;
", Protocol10_ID = "&amp;IF(CC183="","NULL",#REF!)&amp;", Protocol10_IterationIDStart = "&amp;IF(CC183="","NULL",CD183)&amp;", Protocol10_IterationIDEnd = "&amp;IF(CE183="","NULL",CF183)&amp;
", Protocol11_ID = "&amp;IF(CG183="","NULL",#REF!)&amp;", Protocol11_IterationIDStart = "&amp;IF(CG183="","NULL",CH183)&amp;", Protocol11_IterationIDEnd = "&amp;IF(CI183="","NULL",CJ183)&amp;
", Protocol12_ID = "&amp;IF(CK183="","NULL",#REF!)&amp;", Protocol12_IterationIDStart = "&amp;IF(CK183="","NULL",CL183)&amp;", Protocol12_IterationIDEnd = "&amp;IF(CM183="","NULL",CN183)&amp;
", Protocol13_ID = "&amp;IF(CO183="","NULL",#REF!)&amp;", Protocol13_IterationIDStart = "&amp;IF(CO183="","NULL",CP183)&amp;", Protocol13_IterationIDEnd = "&amp;IF(CQ183="","NULL",CR183)&amp;
", Protocol14_ID = "&amp;IF(CS183="","NULL",#REF!)&amp;", Protocol14_IterationIDStart = "&amp;IF(CS183="","NULL",CT183)&amp;", Protocol14_IterationIDEnd = "&amp;IF(CU183="","NULL",CV183)&amp;
", Protocol15_ID = "&amp;IF(CW183="","NULL",#REF!)&amp;", Protocol15_IterationIDStart = "&amp;IF(CW183="","NULL",CX183)&amp;", Protocol15_IterationIDEnd = "&amp;IF(CY183="","NULL",CZ183)&amp;
", Protocol16_ID = "&amp;IF(DA183="","NULL",#REF!)&amp;", Protocol16_IterationIDStart = "&amp;IF(DA183="","NULL",DB183)&amp;", Protocol16_IterationIDEnd = "&amp;IF(DC183="","NULL",DD183))</f>
        <v>#REF!</v>
      </c>
    </row>
    <row r="184" spans="1:110" x14ac:dyDescent="0.4">
      <c r="A184" s="75">
        <v>316</v>
      </c>
      <c r="B184" s="53">
        <v>1</v>
      </c>
      <c r="C184" s="34" t="s">
        <v>369</v>
      </c>
      <c r="D184" s="18">
        <v>1</v>
      </c>
      <c r="E184" s="74" t="s">
        <v>977</v>
      </c>
      <c r="F184" s="49" t="s">
        <v>978</v>
      </c>
      <c r="G184" s="74" t="s">
        <v>342</v>
      </c>
      <c r="I184" s="44"/>
      <c r="J184" s="47" t="str">
        <f>IF(I184="","",VLOOKUP(I184,MetricCalcGroups!A:D,3, FALSE))</f>
        <v/>
      </c>
      <c r="L184" s="9" t="s">
        <v>78</v>
      </c>
      <c r="M184" s="18">
        <v>3</v>
      </c>
      <c r="N184" s="18">
        <v>10</v>
      </c>
      <c r="O184" s="18">
        <v>2</v>
      </c>
      <c r="P184" s="18" t="s">
        <v>78</v>
      </c>
      <c r="Q184" s="18">
        <v>16</v>
      </c>
      <c r="R184" s="18">
        <v>25</v>
      </c>
      <c r="S184" s="18">
        <v>5000</v>
      </c>
      <c r="T184" s="18">
        <v>0</v>
      </c>
      <c r="U184" s="18">
        <v>10000</v>
      </c>
      <c r="V184" s="78">
        <v>95</v>
      </c>
      <c r="W184" s="75">
        <v>1050</v>
      </c>
      <c r="X184" s="15">
        <v>2011</v>
      </c>
      <c r="Y184" s="16">
        <f>IF(X184&lt;&gt;"",VLOOKUP(X184,ProgramIterations!D:E,2,FALSE),"NULL")</f>
        <v>1</v>
      </c>
      <c r="Z184" s="15"/>
      <c r="AA184" s="16" t="str">
        <f>IF(Z184&lt;&gt;"",VLOOKUP(Z184,ProgramIterations!D:E,2,FALSE),"NULL")</f>
        <v>NULL</v>
      </c>
      <c r="AB184" s="9" t="s">
        <v>78</v>
      </c>
      <c r="AC184" s="9">
        <v>75</v>
      </c>
      <c r="AD184" s="36">
        <v>1</v>
      </c>
      <c r="AE184" s="9">
        <v>1</v>
      </c>
      <c r="AF184" s="9">
        <v>1</v>
      </c>
      <c r="AG184" s="9">
        <v>0</v>
      </c>
      <c r="AH184" s="17">
        <v>1</v>
      </c>
      <c r="AI184" s="17">
        <f t="shared" si="13"/>
        <v>1</v>
      </c>
      <c r="AJ184" s="18">
        <v>0</v>
      </c>
      <c r="AK184" s="17">
        <f t="shared" si="11"/>
        <v>1</v>
      </c>
      <c r="AL184" s="17">
        <f t="shared" si="12"/>
        <v>1</v>
      </c>
      <c r="AM184" s="18">
        <v>0</v>
      </c>
      <c r="AN184" s="18">
        <v>0</v>
      </c>
      <c r="AO184" s="74">
        <v>1</v>
      </c>
      <c r="AP184" s="40" t="s">
        <v>1590</v>
      </c>
      <c r="AQ184" s="37">
        <v>0</v>
      </c>
      <c r="AR184" s="49">
        <v>0</v>
      </c>
      <c r="AS184" s="23">
        <v>2011</v>
      </c>
      <c r="AT184" s="24">
        <f>IF(AS184="","",VLOOKUP(AS184,ProgramIterations!$D:$E,2,FALSE))</f>
        <v>1</v>
      </c>
      <c r="AU184" s="23"/>
      <c r="AV184" s="24" t="str">
        <f>IF(AU184="","",VLOOKUP(AU184,ProgramIterations!$D:$E,2,FALSE))</f>
        <v/>
      </c>
      <c r="AW184" s="23">
        <v>2012</v>
      </c>
      <c r="AX184" s="24">
        <f>IF(AW184="","",VLOOKUP(AW184,ProgramIterations!$D:$E,2,FALSE))</f>
        <v>2</v>
      </c>
      <c r="AY184" s="23"/>
      <c r="AZ184" s="24" t="str">
        <f>IF(AY184="","",VLOOKUP(AY184,ProgramIterations!$D:$E,2,FALSE))</f>
        <v/>
      </c>
      <c r="BA184" s="23">
        <v>2013</v>
      </c>
      <c r="BB184" s="24">
        <f>IF(BA184="","",VLOOKUP(BA184,ProgramIterations!$D:$E,2,FALSE))</f>
        <v>3</v>
      </c>
      <c r="BC184" s="23"/>
      <c r="BD184" s="24" t="str">
        <f>IF(BC184="","",VLOOKUP(BC184,ProgramIterations!$D:$E,2,FALSE))</f>
        <v/>
      </c>
      <c r="BE184" s="23">
        <v>2014</v>
      </c>
      <c r="BF184" s="24">
        <f>IF(BE184="","",VLOOKUP(BE184,ProgramIterations!$D:$E,2,FALSE))</f>
        <v>4</v>
      </c>
      <c r="BG184" s="23"/>
      <c r="BH184" s="24" t="str">
        <f>IF(BG184="","",VLOOKUP(BG184,ProgramIterations!$D:$E,2,FALSE))</f>
        <v/>
      </c>
      <c r="BI184" s="23">
        <v>2014</v>
      </c>
      <c r="BJ184" s="24">
        <f>IF(BI184="","",VLOOKUP(BI184,ProgramIterations!$D:$E,2,FALSE))</f>
        <v>4</v>
      </c>
      <c r="BK184" s="23"/>
      <c r="BL184" s="24" t="str">
        <f>IF(BK184="","",VLOOKUP(BK184,ProgramIterations!$D:$E,2,FALSE))</f>
        <v/>
      </c>
      <c r="BM184" s="23"/>
      <c r="BN184" s="24" t="str">
        <f>IF(BM184="","",VLOOKUP(BM184,ProgramIterations!$D:$E,2,FALSE))</f>
        <v/>
      </c>
      <c r="BO184" s="23"/>
      <c r="BP184" s="24" t="str">
        <f>IF(BO184="","",VLOOKUP(BO184,ProgramIterations!$D:$E,2,FALSE))</f>
        <v/>
      </c>
      <c r="BQ184" s="23"/>
      <c r="BR184" s="24" t="str">
        <f>IF(BQ184="","",VLOOKUP(BQ184,ProgramIterations!$D:$E,2,FALSE))</f>
        <v/>
      </c>
      <c r="BS184" s="23"/>
      <c r="BT184" s="24" t="str">
        <f>IF(BS184="","",VLOOKUP(BS184,ProgramIterations!$D:$E,2,FALSE))</f>
        <v/>
      </c>
      <c r="BU184" s="23"/>
      <c r="BV184" s="24" t="str">
        <f>IF(BU184="","",VLOOKUP(BU184,ProgramIterations!$D:$E,2,FALSE))</f>
        <v/>
      </c>
      <c r="BW184" s="23"/>
      <c r="BX184" s="24" t="str">
        <f>IF(BW184="","",VLOOKUP(BW184,ProgramIterations!$D:$E,2,FALSE))</f>
        <v/>
      </c>
      <c r="BY184" s="23">
        <v>2014</v>
      </c>
      <c r="BZ184" s="24">
        <f>IF(BY184="","",VLOOKUP(BY184,ProgramIterations!$D:$E,2,FALSE))</f>
        <v>4</v>
      </c>
      <c r="CA184" s="23"/>
      <c r="CB184" s="24" t="str">
        <f>IF(CA184="","",VLOOKUP(CA184,ProgramIterations!$D:$E,2,FALSE))</f>
        <v/>
      </c>
      <c r="CC184" s="23">
        <v>2014</v>
      </c>
      <c r="CD184" s="24">
        <f>IF(CC184="","",VLOOKUP(CC184,ProgramIterations!$D:$E,2,FALSE))</f>
        <v>4</v>
      </c>
      <c r="CE184" s="23"/>
      <c r="CF184" s="24" t="str">
        <f>IF(CE184="","",VLOOKUP(CE184,ProgramIterations!$D:$E,2,FALSE))</f>
        <v/>
      </c>
      <c r="CG184" s="23">
        <v>2014</v>
      </c>
      <c r="CH184" s="24">
        <f>IF(CG184="","",VLOOKUP(CG184,ProgramIterations!$D:$E,2,FALSE))</f>
        <v>4</v>
      </c>
      <c r="CI184" s="23"/>
      <c r="CJ184" s="24" t="str">
        <f>IF(CI184="","",VLOOKUP(CI184,ProgramIterations!$D:$E,2,FALSE))</f>
        <v/>
      </c>
      <c r="CK184" s="23"/>
      <c r="CL184" s="24" t="str">
        <f>IF(CK184="","",VLOOKUP(CK184,ProgramIterations!$D:$E,2,FALSE))</f>
        <v/>
      </c>
      <c r="CM184" s="23"/>
      <c r="CN184" s="24" t="str">
        <f>IF(CM184="","",VLOOKUP(CM184,ProgramIterations!$D:$E,2,FALSE))</f>
        <v/>
      </c>
      <c r="CO184" s="23"/>
      <c r="CP184" s="24" t="str">
        <f>IF(CO184="","",VLOOKUP(CO184,ProgramIterations!$D:$E,2,FALSE))</f>
        <v/>
      </c>
      <c r="CQ184" s="23"/>
      <c r="CR184" s="24" t="str">
        <f>IF(CQ184="","",VLOOKUP(CQ184,ProgramIterations!$D:$E,2,FALSE))</f>
        <v/>
      </c>
      <c r="CS184" s="23"/>
      <c r="CT184" s="24" t="str">
        <f>IF(CS184="","",VLOOKUP(CS184,ProgramIterations!$D:$E,2,FALSE))</f>
        <v/>
      </c>
      <c r="CU184" s="23"/>
      <c r="CV184" s="24" t="str">
        <f>IF(CU184="","",VLOOKUP(CU184,ProgramIterations!$D:$E,2,FALSE))</f>
        <v/>
      </c>
      <c r="CW184" s="23"/>
      <c r="CX184" s="24" t="str">
        <f>IF(CW184="","",VLOOKUP(CW184,ProgramIterations!$D:$E,2,FALSE))</f>
        <v/>
      </c>
      <c r="CY184" s="23"/>
      <c r="CZ184" s="24" t="str">
        <f>IF(CY184="","",VLOOKUP(CY184,ProgramIterations!$D:$E,2,FALSE))</f>
        <v/>
      </c>
      <c r="DA184" s="23"/>
      <c r="DB184" s="24" t="str">
        <f>IF(DA184="","",VLOOKUP(DA184,ProgramIterations!$D:$E,2,FALSE))</f>
        <v/>
      </c>
      <c r="DC184" s="23"/>
      <c r="DD184" s="25" t="str">
        <f>IF(DC184="","",VLOOKUP(DC184,ProgramIterations!$D:$E,2,FALSE))</f>
        <v/>
      </c>
      <c r="DE184" s="64" t="str">
        <f>CONCATENATE("ALTER TABLE dbo.",LEFT(C184,FIND(".",C184)-1)," ADD ",RIGHT(C184,LEN(C184)-FIND(".",C184))," ",VLOOKUP(M184,DataTypes!$A$2:$F$12,6),IF(VLOOKUP(M184,DataTypes!$A$2:$F$12,3)=1,CONCATENATE("(",N184,",",O184,")"),"")," NULL")</f>
        <v>ALTER TABLE dbo.ChampMetricVisitInformation ADD FastNonTurbulentArea decimal(10,2) NULL</v>
      </c>
      <c r="DF184" s="56" t="e">
        <f>IF(A184 = "","",#REF! &amp; " SELECT MetricCalcTypeID = "&amp;A184&amp;", EngineID = "&amp;B184&amp;", Name='"&amp;C184&amp;"', DisplayGroupID = "&amp;D184&amp;", DisplayName='"&amp;E184&amp;"', DisplayNameShort = '"&amp;F184&amp;"', PropertyName = '"&amp;G184&amp;"', MethodID = "&amp;IF(H184="","NULL",H184)&amp; ", CalcGroupId = "&amp;IF(I184="","NULL",I184)&amp;", CalcGroupListItemID = " &amp;IF(K184="","NULL",K184)&amp;", Description = "&amp;IF(L184&lt;&gt;"NULL","'"&amp;SUBSTITUTE(L184,"'","''")&amp;"'","NULL")&amp;", DataTypeID = "&amp;M184&amp;",Precision = "&amp;N184&amp;", Scale = "&amp;O184&amp;", Length="&amp;P184&amp;", UOMID = "&amp;Q184&amp;", GlossaryTermID = "&amp;V184&amp;", DisplayOrderID = "&amp;W184&amp;", DomainValueListID = "&amp;AB184&amp;", WidthPixels = "&amp;AC184&amp;", IsDisplayable = "&amp;AD184&amp;", ShowGraphForWatershed= "&amp;AE184&amp;",ShowGraphForProgram="&amp;AF184&amp;",ShowGraphForVisit="&amp;AG184&amp;",IsPrivateInformation="&amp;AM184&amp;", IsCalculated="&amp;AN184&amp;",IsInternal="&amp;AO184&amp;", ExpectedValueMin = "&amp;IF(R184&lt;&gt;"",R184,"NULL")&amp;",  ExpectedValueMax = "&amp;IF(S184&lt;&gt;"",S184,"NULL")&amp;",  AcceptedValueMin = "&amp;IF(T184&lt;&gt;"",T184,"NULL")&amp;",   AcceptedValueMax  = "&amp;IF(U184&lt;&gt;"",U184,"NULL")&amp;", GraphAllowX="&amp;AH184&amp;", GraphAllowY="&amp;AI184&amp;", GraphAllowZ="&amp;AJ184&amp;", MapAllowSize="&amp;AK184&amp;", MapAllowColor = "&amp;AL184&amp;", RbtXpath = "&amp;IF(AP184&lt;&gt;"", "'"&amp;AP184&amp;"'", "NULL")&amp;", RbtIsRequired = "&amp;IF(AP184&lt;&gt;"", AQ184, "NULL")&amp;", MRMetric = "&amp;AR184&amp;
", Protocol1_ID = "&amp;IF(AS184="","NULL",#REF!)&amp;", Protocol1_IterationIDStart = "&amp;IF(AS184="","NULL",AT184)&amp;", Protocol1_IterationIDEnd = "&amp;IF(AU184="","NULL",AV184)&amp;
", Protocol2_ID = "&amp;IF(AW184="","NULL",#REF!)&amp;", Protocol2_IterationIDStart = "&amp;IF(AW184="","NULL",AX184)&amp;", Protocol2_IterationIDEnd = "&amp;IF(AY184="","NULL",AZ184)&amp;
", Protocol3_ID = "&amp;IF(BA184="","NULL",#REF!)&amp;", Protocol3_IterationIDStart = "&amp;IF(BA184="","NULL",BB184)&amp;", Protocol3_IterationIDEnd = "&amp;IF(BC184="","NULL",BD184)&amp;
", Protocol4_ID = "&amp;IF(BE184="","NULL",#REF!)&amp;", Protocol4_IterationIDStart = "&amp;IF(BE184="","NULL",BF184)&amp;", Protocol4_IterationIDEnd = "&amp;IF(BG184="","NULL",BH184)&amp;
", Protocol5_ID = "&amp;IF(BI184="","NULL",#REF!)&amp;", Protocol5_IterationIDStart = "&amp;IF(BI184="","NULL",BJ184)&amp;", Protocol5_IterationIDEnd = "&amp;IF(BK184="","NULL",BL184)&amp;
", Protocol6_ID = "&amp;IF(BM184="","NULL",#REF!)&amp;", Protocol6_IterationIDStart = "&amp;IF(BM184="","NULL",BN184)&amp;", Protocol6_IterationIDEnd = "&amp;IF(BO184="","NULL",BP184)&amp;
", Protocol7_ID = "&amp;IF(BQ184="","NULL",#REF!)&amp;", Protocol7_IterationIDStart = "&amp;IF(BQ184="","NULL",BR184)&amp;", Protocol7_IterationIDEnd = "&amp;IF(BS184="","NULL",BT184)&amp;
", Protocol8_ID = "&amp;IF(BU184="","NULL",#REF!)&amp;", Protocol8_IterationIDStart = "&amp;IF(BU184="","NULL",BV184)&amp;", Protocol8_IterationIDEnd = "&amp;IF(BW184="","NULL",BX184)&amp;
", Protocol9_ID = "&amp;IF(BY184="","NULL",#REF!)&amp;", Protocol9_IterationIDStart = "&amp;IF(BY184="","NULL",BZ184)&amp;", Protocol9_IterationIDEnd = "&amp;IF(CA184="","NULL",CB184)&amp;
", Protocol10_ID = "&amp;IF(CC184="","NULL",#REF!)&amp;", Protocol10_IterationIDStart = "&amp;IF(CC184="","NULL",CD184)&amp;", Protocol10_IterationIDEnd = "&amp;IF(CE184="","NULL",CF184)&amp;
", Protocol11_ID = "&amp;IF(CG184="","NULL",#REF!)&amp;", Protocol11_IterationIDStart = "&amp;IF(CG184="","NULL",CH184)&amp;", Protocol11_IterationIDEnd = "&amp;IF(CI184="","NULL",CJ184)&amp;
", Protocol12_ID = "&amp;IF(CK184="","NULL",#REF!)&amp;", Protocol12_IterationIDStart = "&amp;IF(CK184="","NULL",CL184)&amp;", Protocol12_IterationIDEnd = "&amp;IF(CM184="","NULL",CN184)&amp;
", Protocol13_ID = "&amp;IF(CO184="","NULL",#REF!)&amp;", Protocol13_IterationIDStart = "&amp;IF(CO184="","NULL",CP184)&amp;", Protocol13_IterationIDEnd = "&amp;IF(CQ184="","NULL",CR184)&amp;
", Protocol14_ID = "&amp;IF(CS184="","NULL",#REF!)&amp;", Protocol14_IterationIDStart = "&amp;IF(CS184="","NULL",CT184)&amp;", Protocol14_IterationIDEnd = "&amp;IF(CU184="","NULL",CV184)&amp;
", Protocol15_ID = "&amp;IF(CW184="","NULL",#REF!)&amp;", Protocol15_IterationIDStart = "&amp;IF(CW184="","NULL",CX184)&amp;", Protocol15_IterationIDEnd = "&amp;IF(CY184="","NULL",CZ184)&amp;
", Protocol16_ID = "&amp;IF(DA184="","NULL",#REF!)&amp;", Protocol16_IterationIDStart = "&amp;IF(DA184="","NULL",DB184)&amp;", Protocol16_IterationIDEnd = "&amp;IF(DC184="","NULL",DD184))</f>
        <v>#REF!</v>
      </c>
    </row>
    <row r="185" spans="1:110" x14ac:dyDescent="0.4">
      <c r="A185" s="75">
        <v>317</v>
      </c>
      <c r="B185" s="53">
        <v>1</v>
      </c>
      <c r="C185" s="34" t="s">
        <v>370</v>
      </c>
      <c r="D185" s="18">
        <v>1</v>
      </c>
      <c r="E185" s="74" t="s">
        <v>979</v>
      </c>
      <c r="F185" s="74" t="s">
        <v>980</v>
      </c>
      <c r="G185" s="74" t="s">
        <v>339</v>
      </c>
      <c r="I185" s="44"/>
      <c r="J185" s="47" t="str">
        <f>IF(I185="","",VLOOKUP(I185,MetricCalcGroups!A:D,3, FALSE))</f>
        <v/>
      </c>
      <c r="L185" s="9" t="s">
        <v>78</v>
      </c>
      <c r="M185" s="18">
        <v>2</v>
      </c>
      <c r="N185" s="18" t="s">
        <v>78</v>
      </c>
      <c r="O185" s="18">
        <v>0</v>
      </c>
      <c r="P185" s="18" t="s">
        <v>78</v>
      </c>
      <c r="Q185" s="18">
        <v>13</v>
      </c>
      <c r="R185" s="75">
        <v>0</v>
      </c>
      <c r="S185" s="75">
        <v>10</v>
      </c>
      <c r="T185" s="75">
        <v>0</v>
      </c>
      <c r="U185" s="75">
        <v>20</v>
      </c>
      <c r="V185" s="78">
        <v>117</v>
      </c>
      <c r="W185" s="75">
        <v>1060</v>
      </c>
      <c r="X185" s="15">
        <v>2011</v>
      </c>
      <c r="Y185" s="16">
        <f>IF(X185&lt;&gt;"",VLOOKUP(X185,ProgramIterations!D:E,2,FALSE),"NULL")</f>
        <v>1</v>
      </c>
      <c r="Z185" s="15"/>
      <c r="AA185" s="16" t="str">
        <f>IF(Z185&lt;&gt;"",VLOOKUP(Z185,ProgramIterations!D:E,2,FALSE),"NULL")</f>
        <v>NULL</v>
      </c>
      <c r="AB185" s="9" t="s">
        <v>78</v>
      </c>
      <c r="AC185" s="9">
        <v>75</v>
      </c>
      <c r="AD185" s="36">
        <v>1</v>
      </c>
      <c r="AE185" s="9">
        <v>1</v>
      </c>
      <c r="AF185" s="9">
        <v>1</v>
      </c>
      <c r="AG185" s="9">
        <v>0</v>
      </c>
      <c r="AH185" s="52">
        <v>1</v>
      </c>
      <c r="AI185" s="17">
        <f t="shared" si="13"/>
        <v>1</v>
      </c>
      <c r="AJ185" s="18">
        <v>0</v>
      </c>
      <c r="AK185" s="17">
        <f t="shared" si="11"/>
        <v>1</v>
      </c>
      <c r="AL185" s="17">
        <f t="shared" si="12"/>
        <v>1</v>
      </c>
      <c r="AM185" s="18">
        <v>0</v>
      </c>
      <c r="AN185" s="18">
        <v>0</v>
      </c>
      <c r="AO185" s="74">
        <v>1</v>
      </c>
      <c r="AP185" s="40" t="s">
        <v>1591</v>
      </c>
      <c r="AQ185" s="37">
        <v>0</v>
      </c>
      <c r="AR185" s="49">
        <v>0</v>
      </c>
      <c r="AS185" s="23">
        <v>2011</v>
      </c>
      <c r="AT185" s="24">
        <f>IF(AS185="","",VLOOKUP(AS185,ProgramIterations!$D:$E,2,FALSE))</f>
        <v>1</v>
      </c>
      <c r="AU185" s="23"/>
      <c r="AV185" s="24" t="str">
        <f>IF(AU185="","",VLOOKUP(AU185,ProgramIterations!$D:$E,2,FALSE))</f>
        <v/>
      </c>
      <c r="AW185" s="23">
        <v>2012</v>
      </c>
      <c r="AX185" s="24">
        <f>IF(AW185="","",VLOOKUP(AW185,ProgramIterations!$D:$E,2,FALSE))</f>
        <v>2</v>
      </c>
      <c r="AY185" s="23"/>
      <c r="AZ185" s="24" t="str">
        <f>IF(AY185="","",VLOOKUP(AY185,ProgramIterations!$D:$E,2,FALSE))</f>
        <v/>
      </c>
      <c r="BA185" s="23">
        <v>2013</v>
      </c>
      <c r="BB185" s="24">
        <f>IF(BA185="","",VLOOKUP(BA185,ProgramIterations!$D:$E,2,FALSE))</f>
        <v>3</v>
      </c>
      <c r="BC185" s="23"/>
      <c r="BD185" s="24" t="str">
        <f>IF(BC185="","",VLOOKUP(BC185,ProgramIterations!$D:$E,2,FALSE))</f>
        <v/>
      </c>
      <c r="BE185" s="23">
        <v>2014</v>
      </c>
      <c r="BF185" s="24">
        <f>IF(BE185="","",VLOOKUP(BE185,ProgramIterations!$D:$E,2,FALSE))</f>
        <v>4</v>
      </c>
      <c r="BG185" s="23"/>
      <c r="BH185" s="24" t="str">
        <f>IF(BG185="","",VLOOKUP(BG185,ProgramIterations!$D:$E,2,FALSE))</f>
        <v/>
      </c>
      <c r="BI185" s="23">
        <v>2014</v>
      </c>
      <c r="BJ185" s="24">
        <f>IF(BI185="","",VLOOKUP(BI185,ProgramIterations!$D:$E,2,FALSE))</f>
        <v>4</v>
      </c>
      <c r="BK185" s="23"/>
      <c r="BL185" s="24" t="str">
        <f>IF(BK185="","",VLOOKUP(BK185,ProgramIterations!$D:$E,2,FALSE))</f>
        <v/>
      </c>
      <c r="BM185" s="23"/>
      <c r="BN185" s="24" t="str">
        <f>IF(BM185="","",VLOOKUP(BM185,ProgramIterations!$D:$E,2,FALSE))</f>
        <v/>
      </c>
      <c r="BO185" s="23"/>
      <c r="BP185" s="24" t="str">
        <f>IF(BO185="","",VLOOKUP(BO185,ProgramIterations!$D:$E,2,FALSE))</f>
        <v/>
      </c>
      <c r="BQ185" s="23"/>
      <c r="BR185" s="24" t="str">
        <f>IF(BQ185="","",VLOOKUP(BQ185,ProgramIterations!$D:$E,2,FALSE))</f>
        <v/>
      </c>
      <c r="BS185" s="23"/>
      <c r="BT185" s="24" t="str">
        <f>IF(BS185="","",VLOOKUP(BS185,ProgramIterations!$D:$E,2,FALSE))</f>
        <v/>
      </c>
      <c r="BU185" s="23"/>
      <c r="BV185" s="24" t="str">
        <f>IF(BU185="","",VLOOKUP(BU185,ProgramIterations!$D:$E,2,FALSE))</f>
        <v/>
      </c>
      <c r="BW185" s="23"/>
      <c r="BX185" s="24" t="str">
        <f>IF(BW185="","",VLOOKUP(BW185,ProgramIterations!$D:$E,2,FALSE))</f>
        <v/>
      </c>
      <c r="BY185" s="23">
        <v>2014</v>
      </c>
      <c r="BZ185" s="24">
        <f>IF(BY185="","",VLOOKUP(BY185,ProgramIterations!$D:$E,2,FALSE))</f>
        <v>4</v>
      </c>
      <c r="CA185" s="23"/>
      <c r="CB185" s="24" t="str">
        <f>IF(CA185="","",VLOOKUP(CA185,ProgramIterations!$D:$E,2,FALSE))</f>
        <v/>
      </c>
      <c r="CC185" s="23">
        <v>2014</v>
      </c>
      <c r="CD185" s="24">
        <f>IF(CC185="","",VLOOKUP(CC185,ProgramIterations!$D:$E,2,FALSE))</f>
        <v>4</v>
      </c>
      <c r="CE185" s="23"/>
      <c r="CF185" s="24" t="str">
        <f>IF(CE185="","",VLOOKUP(CE185,ProgramIterations!$D:$E,2,FALSE))</f>
        <v/>
      </c>
      <c r="CG185" s="23">
        <v>2014</v>
      </c>
      <c r="CH185" s="24">
        <f>IF(CG185="","",VLOOKUP(CG185,ProgramIterations!$D:$E,2,FALSE))</f>
        <v>4</v>
      </c>
      <c r="CI185" s="23"/>
      <c r="CJ185" s="24" t="str">
        <f>IF(CI185="","",VLOOKUP(CI185,ProgramIterations!$D:$E,2,FALSE))</f>
        <v/>
      </c>
      <c r="CK185" s="23"/>
      <c r="CL185" s="24" t="str">
        <f>IF(CK185="","",VLOOKUP(CK185,ProgramIterations!$D:$E,2,FALSE))</f>
        <v/>
      </c>
      <c r="CM185" s="23"/>
      <c r="CN185" s="24" t="str">
        <f>IF(CM185="","",VLOOKUP(CM185,ProgramIterations!$D:$E,2,FALSE))</f>
        <v/>
      </c>
      <c r="CO185" s="23"/>
      <c r="CP185" s="24" t="str">
        <f>IF(CO185="","",VLOOKUP(CO185,ProgramIterations!$D:$E,2,FALSE))</f>
        <v/>
      </c>
      <c r="CQ185" s="23"/>
      <c r="CR185" s="24" t="str">
        <f>IF(CQ185="","",VLOOKUP(CQ185,ProgramIterations!$D:$E,2,FALSE))</f>
        <v/>
      </c>
      <c r="CS185" s="23"/>
      <c r="CT185" s="24" t="str">
        <f>IF(CS185="","",VLOOKUP(CS185,ProgramIterations!$D:$E,2,FALSE))</f>
        <v/>
      </c>
      <c r="CU185" s="23"/>
      <c r="CV185" s="24" t="str">
        <f>IF(CU185="","",VLOOKUP(CU185,ProgramIterations!$D:$E,2,FALSE))</f>
        <v/>
      </c>
      <c r="CW185" s="23"/>
      <c r="CX185" s="24" t="str">
        <f>IF(CW185="","",VLOOKUP(CW185,ProgramIterations!$D:$E,2,FALSE))</f>
        <v/>
      </c>
      <c r="CY185" s="23"/>
      <c r="CZ185" s="24" t="str">
        <f>IF(CY185="","",VLOOKUP(CY185,ProgramIterations!$D:$E,2,FALSE))</f>
        <v/>
      </c>
      <c r="DA185" s="23"/>
      <c r="DB185" s="24" t="str">
        <f>IF(DA185="","",VLOOKUP(DA185,ProgramIterations!$D:$E,2,FALSE))</f>
        <v/>
      </c>
      <c r="DC185" s="23"/>
      <c r="DD185" s="25" t="str">
        <f>IF(DC185="","",VLOOKUP(DC185,ProgramIterations!$D:$E,2,FALSE))</f>
        <v/>
      </c>
      <c r="DE185" s="64" t="str">
        <f>CONCATENATE("ALTER TABLE dbo.",LEFT(C185,FIND(".",C185)-1)," ADD ",RIGHT(C185,LEN(C185)-FIND(".",C185))," ",VLOOKUP(M185,DataTypes!$A$2:$F$12,6),IF(VLOOKUP(M185,DataTypes!$A$2:$F$12,3)=1,CONCATENATE("(",N185,",",O185,")"),"")," NULL")</f>
        <v>ALTER TABLE dbo.ChampMetricVisitInformation ADD FastNonTurbulentCount int NULL</v>
      </c>
      <c r="DF185" s="56" t="e">
        <f>IF(A185 = "","",#REF! &amp; " SELECT MetricCalcTypeID = "&amp;A185&amp;", EngineID = "&amp;B185&amp;", Name='"&amp;C185&amp;"', DisplayGroupID = "&amp;D185&amp;", DisplayName='"&amp;E185&amp;"', DisplayNameShort = '"&amp;F185&amp;"', PropertyName = '"&amp;G185&amp;"', MethodID = "&amp;IF(H185="","NULL",H185)&amp; ", CalcGroupId = "&amp;IF(I185="","NULL",I185)&amp;", CalcGroupListItemID = " &amp;IF(K185="","NULL",K185)&amp;", Description = "&amp;IF(L185&lt;&gt;"NULL","'"&amp;SUBSTITUTE(L185,"'","''")&amp;"'","NULL")&amp;", DataTypeID = "&amp;M185&amp;",Precision = "&amp;N185&amp;", Scale = "&amp;O185&amp;", Length="&amp;P185&amp;", UOMID = "&amp;Q185&amp;", GlossaryTermID = "&amp;V185&amp;", DisplayOrderID = "&amp;W185&amp;", DomainValueListID = "&amp;AB185&amp;", WidthPixels = "&amp;AC185&amp;", IsDisplayable = "&amp;AD185&amp;", ShowGraphForWatershed= "&amp;AE185&amp;",ShowGraphForProgram="&amp;AF185&amp;",ShowGraphForVisit="&amp;AG185&amp;",IsPrivateInformation="&amp;AM185&amp;", IsCalculated="&amp;AN185&amp;",IsInternal="&amp;AO185&amp;", ExpectedValueMin = "&amp;IF(R185&lt;&gt;"",R185,"NULL")&amp;",  ExpectedValueMax = "&amp;IF(S185&lt;&gt;"",S185,"NULL")&amp;",  AcceptedValueMin = "&amp;IF(T185&lt;&gt;"",T185,"NULL")&amp;",   AcceptedValueMax  = "&amp;IF(U185&lt;&gt;"",U185,"NULL")&amp;", GraphAllowX="&amp;AH185&amp;", GraphAllowY="&amp;AI185&amp;", GraphAllowZ="&amp;AJ185&amp;", MapAllowSize="&amp;AK185&amp;", MapAllowColor = "&amp;AL185&amp;", RbtXpath = "&amp;IF(AP185&lt;&gt;"", "'"&amp;AP185&amp;"'", "NULL")&amp;", RbtIsRequired = "&amp;IF(AP185&lt;&gt;"", AQ185, "NULL")&amp;", MRMetric = "&amp;AR185&amp;
", Protocol1_ID = "&amp;IF(AS185="","NULL",#REF!)&amp;", Protocol1_IterationIDStart = "&amp;IF(AS185="","NULL",AT185)&amp;", Protocol1_IterationIDEnd = "&amp;IF(AU185="","NULL",AV185)&amp;
", Protocol2_ID = "&amp;IF(AW185="","NULL",#REF!)&amp;", Protocol2_IterationIDStart = "&amp;IF(AW185="","NULL",AX185)&amp;", Protocol2_IterationIDEnd = "&amp;IF(AY185="","NULL",AZ185)&amp;
", Protocol3_ID = "&amp;IF(BA185="","NULL",#REF!)&amp;", Protocol3_IterationIDStart = "&amp;IF(BA185="","NULL",BB185)&amp;", Protocol3_IterationIDEnd = "&amp;IF(BC185="","NULL",BD185)&amp;
", Protocol4_ID = "&amp;IF(BE185="","NULL",#REF!)&amp;", Protocol4_IterationIDStart = "&amp;IF(BE185="","NULL",BF185)&amp;", Protocol4_IterationIDEnd = "&amp;IF(BG185="","NULL",BH185)&amp;
", Protocol5_ID = "&amp;IF(BI185="","NULL",#REF!)&amp;", Protocol5_IterationIDStart = "&amp;IF(BI185="","NULL",BJ185)&amp;", Protocol5_IterationIDEnd = "&amp;IF(BK185="","NULL",BL185)&amp;
", Protocol6_ID = "&amp;IF(BM185="","NULL",#REF!)&amp;", Protocol6_IterationIDStart = "&amp;IF(BM185="","NULL",BN185)&amp;", Protocol6_IterationIDEnd = "&amp;IF(BO185="","NULL",BP185)&amp;
", Protocol7_ID = "&amp;IF(BQ185="","NULL",#REF!)&amp;", Protocol7_IterationIDStart = "&amp;IF(BQ185="","NULL",BR185)&amp;", Protocol7_IterationIDEnd = "&amp;IF(BS185="","NULL",BT185)&amp;
", Protocol8_ID = "&amp;IF(BU185="","NULL",#REF!)&amp;", Protocol8_IterationIDStart = "&amp;IF(BU185="","NULL",BV185)&amp;", Protocol8_IterationIDEnd = "&amp;IF(BW185="","NULL",BX185)&amp;
", Protocol9_ID = "&amp;IF(BY185="","NULL",#REF!)&amp;", Protocol9_IterationIDStart = "&amp;IF(BY185="","NULL",BZ185)&amp;", Protocol9_IterationIDEnd = "&amp;IF(CA185="","NULL",CB185)&amp;
", Protocol10_ID = "&amp;IF(CC185="","NULL",#REF!)&amp;", Protocol10_IterationIDStart = "&amp;IF(CC185="","NULL",CD185)&amp;", Protocol10_IterationIDEnd = "&amp;IF(CE185="","NULL",CF185)&amp;
", Protocol11_ID = "&amp;IF(CG185="","NULL",#REF!)&amp;", Protocol11_IterationIDStart = "&amp;IF(CG185="","NULL",CH185)&amp;", Protocol11_IterationIDEnd = "&amp;IF(CI185="","NULL",CJ185)&amp;
", Protocol12_ID = "&amp;IF(CK185="","NULL",#REF!)&amp;", Protocol12_IterationIDStart = "&amp;IF(CK185="","NULL",CL185)&amp;", Protocol12_IterationIDEnd = "&amp;IF(CM185="","NULL",CN185)&amp;
", Protocol13_ID = "&amp;IF(CO185="","NULL",#REF!)&amp;", Protocol13_IterationIDStart = "&amp;IF(CO185="","NULL",CP185)&amp;", Protocol13_IterationIDEnd = "&amp;IF(CQ185="","NULL",CR185)&amp;
", Protocol14_ID = "&amp;IF(CS185="","NULL",#REF!)&amp;", Protocol14_IterationIDStart = "&amp;IF(CS185="","NULL",CT185)&amp;", Protocol14_IterationIDEnd = "&amp;IF(CU185="","NULL",CV185)&amp;
", Protocol15_ID = "&amp;IF(CW185="","NULL",#REF!)&amp;", Protocol15_IterationIDStart = "&amp;IF(CW185="","NULL",CX185)&amp;", Protocol15_IterationIDEnd = "&amp;IF(CY185="","NULL",CZ185)&amp;
", Protocol16_ID = "&amp;IF(DA185="","NULL",#REF!)&amp;", Protocol16_IterationIDStart = "&amp;IF(DA185="","NULL",DB185)&amp;", Protocol16_IterationIDEnd = "&amp;IF(DC185="","NULL",DD185))</f>
        <v>#REF!</v>
      </c>
    </row>
    <row r="186" spans="1:110" x14ac:dyDescent="0.4">
      <c r="A186" s="75">
        <v>370</v>
      </c>
      <c r="B186" s="18">
        <v>3</v>
      </c>
      <c r="C186" s="34" t="s">
        <v>635</v>
      </c>
      <c r="D186" s="18">
        <v>3</v>
      </c>
      <c r="E186" s="74" t="s">
        <v>1051</v>
      </c>
      <c r="F186" s="74" t="s">
        <v>1052</v>
      </c>
      <c r="G186" s="74" t="s">
        <v>637</v>
      </c>
      <c r="I186" s="44"/>
      <c r="J186" s="47" t="str">
        <f>IF(I186="","",VLOOKUP(I186,MetricCalcGroups!A:D,3, FALSE))</f>
        <v/>
      </c>
      <c r="L186" s="9" t="s">
        <v>78</v>
      </c>
      <c r="M186" s="18">
        <v>1</v>
      </c>
      <c r="N186" s="18">
        <v>10</v>
      </c>
      <c r="O186" s="18">
        <v>0</v>
      </c>
      <c r="P186" s="18" t="s">
        <v>78</v>
      </c>
      <c r="Q186" s="18">
        <v>8</v>
      </c>
      <c r="R186" s="75"/>
      <c r="S186" s="75"/>
      <c r="T186" s="75"/>
      <c r="U186" s="75"/>
      <c r="V186" s="78">
        <v>71</v>
      </c>
      <c r="W186" s="75">
        <v>200</v>
      </c>
      <c r="X186" s="15">
        <v>2012</v>
      </c>
      <c r="Y186" s="16">
        <f>IF(X186&lt;&gt;"",VLOOKUP(X186,ProgramIterations!D:E,2,FALSE),"NULL")</f>
        <v>2</v>
      </c>
      <c r="Z186" s="15"/>
      <c r="AA186" s="16" t="str">
        <f>IF(Z186&lt;&gt;"",VLOOKUP(Z186,ProgramIterations!D:E,2,FALSE),"NULL")</f>
        <v>NULL</v>
      </c>
      <c r="AB186" s="9" t="s">
        <v>78</v>
      </c>
      <c r="AC186" s="9">
        <v>75</v>
      </c>
      <c r="AD186" s="74">
        <v>1</v>
      </c>
      <c r="AE186" s="74">
        <v>1</v>
      </c>
      <c r="AF186" s="74">
        <v>1</v>
      </c>
      <c r="AG186" s="9">
        <v>1</v>
      </c>
      <c r="AH186" s="52">
        <v>0</v>
      </c>
      <c r="AI186" s="17">
        <f t="shared" si="13"/>
        <v>1</v>
      </c>
      <c r="AJ186" s="18">
        <v>0</v>
      </c>
      <c r="AK186" s="17">
        <f t="shared" si="11"/>
        <v>1</v>
      </c>
      <c r="AL186" s="17">
        <f t="shared" si="12"/>
        <v>1</v>
      </c>
      <c r="AM186" s="18">
        <v>0</v>
      </c>
      <c r="AN186" s="18">
        <v>0</v>
      </c>
      <c r="AO186" s="74">
        <v>0</v>
      </c>
      <c r="AP186" s="74"/>
      <c r="AQ186" s="37">
        <v>0</v>
      </c>
      <c r="AR186" s="49">
        <v>0</v>
      </c>
      <c r="AS186" s="23">
        <v>2011</v>
      </c>
      <c r="AT186" s="24">
        <f>IF(AS186="","",VLOOKUP(AS186,ProgramIterations!$D:$E,2,FALSE))</f>
        <v>1</v>
      </c>
      <c r="AU186" s="23"/>
      <c r="AV186" s="24" t="str">
        <f>IF(AU186="","",VLOOKUP(AU186,ProgramIterations!$D:$E,2,FALSE))</f>
        <v/>
      </c>
      <c r="AW186" s="23">
        <v>2012</v>
      </c>
      <c r="AX186" s="24">
        <f>IF(AW186="","",VLOOKUP(AW186,ProgramIterations!$D:$E,2,FALSE))</f>
        <v>2</v>
      </c>
      <c r="AY186" s="23"/>
      <c r="AZ186" s="24" t="str">
        <f>IF(AY186="","",VLOOKUP(AY186,ProgramIterations!$D:$E,2,FALSE))</f>
        <v/>
      </c>
      <c r="BA186" s="23">
        <v>2013</v>
      </c>
      <c r="BB186" s="24">
        <f>IF(BA186="","",VLOOKUP(BA186,ProgramIterations!$D:$E,2,FALSE))</f>
        <v>3</v>
      </c>
      <c r="BC186" s="23"/>
      <c r="BD186" s="24" t="str">
        <f>IF(BC186="","",VLOOKUP(BC186,ProgramIterations!$D:$E,2,FALSE))</f>
        <v/>
      </c>
      <c r="BE186" s="23">
        <v>2014</v>
      </c>
      <c r="BF186" s="24">
        <f>IF(BE186="","",VLOOKUP(BE186,ProgramIterations!$D:$E,2,FALSE))</f>
        <v>4</v>
      </c>
      <c r="BG186" s="23"/>
      <c r="BH186" s="24" t="str">
        <f>IF(BG186="","",VLOOKUP(BG186,ProgramIterations!$D:$E,2,FALSE))</f>
        <v/>
      </c>
      <c r="BI186" s="23"/>
      <c r="BJ186" s="24" t="str">
        <f>IF(BI186="","",VLOOKUP(BI186,ProgramIterations!$D:$E,2,FALSE))</f>
        <v/>
      </c>
      <c r="BK186" s="23"/>
      <c r="BL186" s="24" t="str">
        <f>IF(BK186="","",VLOOKUP(BK186,ProgramIterations!$D:$E,2,FALSE))</f>
        <v/>
      </c>
      <c r="BM186" s="23"/>
      <c r="BN186" s="24" t="str">
        <f>IF(BM186="","",VLOOKUP(BM186,ProgramIterations!$D:$E,2,FALSE))</f>
        <v/>
      </c>
      <c r="BO186" s="23"/>
      <c r="BP186" s="24" t="str">
        <f>IF(BO186="","",VLOOKUP(BO186,ProgramIterations!$D:$E,2,FALSE))</f>
        <v/>
      </c>
      <c r="BQ186" s="23"/>
      <c r="BR186" s="24" t="str">
        <f>IF(BQ186="","",VLOOKUP(BQ186,ProgramIterations!$D:$E,2,FALSE))</f>
        <v/>
      </c>
      <c r="BS186" s="23"/>
      <c r="BT186" s="24" t="str">
        <f>IF(BS186="","",VLOOKUP(BS186,ProgramIterations!$D:$E,2,FALSE))</f>
        <v/>
      </c>
      <c r="BU186" s="23"/>
      <c r="BV186" s="24" t="str">
        <f>IF(BU186="","",VLOOKUP(BU186,ProgramIterations!$D:$E,2,FALSE))</f>
        <v/>
      </c>
      <c r="BW186" s="23"/>
      <c r="BX186" s="24" t="str">
        <f>IF(BW186="","",VLOOKUP(BW186,ProgramIterations!$D:$E,2,FALSE))</f>
        <v/>
      </c>
      <c r="BY186" s="23">
        <v>2014</v>
      </c>
      <c r="BZ186" s="24">
        <f>IF(BY186="","",VLOOKUP(BY186,ProgramIterations!$D:$E,2,FALSE))</f>
        <v>4</v>
      </c>
      <c r="CA186" s="23"/>
      <c r="CB186" s="24" t="str">
        <f>IF(CA186="","",VLOOKUP(CA186,ProgramIterations!$D:$E,2,FALSE))</f>
        <v/>
      </c>
      <c r="CC186" s="23">
        <v>2014</v>
      </c>
      <c r="CD186" s="24">
        <f>IF(CC186="","",VLOOKUP(CC186,ProgramIterations!$D:$E,2,FALSE))</f>
        <v>4</v>
      </c>
      <c r="CE186" s="23"/>
      <c r="CF186" s="24" t="str">
        <f>IF(CE186="","",VLOOKUP(CE186,ProgramIterations!$D:$E,2,FALSE))</f>
        <v/>
      </c>
      <c r="CG186" s="23">
        <v>2014</v>
      </c>
      <c r="CH186" s="24">
        <f>IF(CG186="","",VLOOKUP(CG186,ProgramIterations!$D:$E,2,FALSE))</f>
        <v>4</v>
      </c>
      <c r="CI186" s="23"/>
      <c r="CJ186" s="24" t="str">
        <f>IF(CI186="","",VLOOKUP(CI186,ProgramIterations!$D:$E,2,FALSE))</f>
        <v/>
      </c>
      <c r="CK186" s="23"/>
      <c r="CL186" s="24" t="str">
        <f>IF(CK186="","",VLOOKUP(CK186,ProgramIterations!$D:$E,2,FALSE))</f>
        <v/>
      </c>
      <c r="CM186" s="23"/>
      <c r="CN186" s="24" t="str">
        <f>IF(CM186="","",VLOOKUP(CM186,ProgramIterations!$D:$E,2,FALSE))</f>
        <v/>
      </c>
      <c r="CO186" s="23"/>
      <c r="CP186" s="24" t="str">
        <f>IF(CO186="","",VLOOKUP(CO186,ProgramIterations!$D:$E,2,FALSE))</f>
        <v/>
      </c>
      <c r="CQ186" s="23"/>
      <c r="CR186" s="24" t="str">
        <f>IF(CQ186="","",VLOOKUP(CQ186,ProgramIterations!$D:$E,2,FALSE))</f>
        <v/>
      </c>
      <c r="CS186" s="23"/>
      <c r="CT186" s="24" t="str">
        <f>IF(CS186="","",VLOOKUP(CS186,ProgramIterations!$D:$E,2,FALSE))</f>
        <v/>
      </c>
      <c r="CU186" s="23"/>
      <c r="CV186" s="24" t="str">
        <f>IF(CU186="","",VLOOKUP(CU186,ProgramIterations!$D:$E,2,FALSE))</f>
        <v/>
      </c>
      <c r="CW186" s="23"/>
      <c r="CX186" s="24" t="str">
        <f>IF(CW186="","",VLOOKUP(CW186,ProgramIterations!$D:$E,2,FALSE))</f>
        <v/>
      </c>
      <c r="CY186" s="23"/>
      <c r="CZ186" s="24" t="str">
        <f>IF(CY186="","",VLOOKUP(CY186,ProgramIterations!$D:$E,2,FALSE))</f>
        <v/>
      </c>
      <c r="DA186" s="23"/>
      <c r="DB186" s="24" t="str">
        <f>IF(DA186="","",VLOOKUP(DA186,ProgramIterations!$D:$E,2,FALSE))</f>
        <v/>
      </c>
      <c r="DC186" s="23"/>
      <c r="DD186" s="25" t="str">
        <f>IF(DC186="","",VLOOKUP(DC186,ProgramIterations!$D:$E,2,FALSE))</f>
        <v/>
      </c>
      <c r="DE186" s="64" t="str">
        <f>CONCATENATE("ALTER TABLE dbo.",LEFT(C186,FIND(".",C186)-1)," ADD ",RIGHT(C186,LEN(C186)-FIND(".",C186))," ",VLOOKUP(M186,DataTypes!$A$2:$F$12,6),IF(VLOOKUP(M186,DataTypes!$A$2:$F$12,3)=1,CONCATENATE("(",N186,",",O186,")"),"")," NULL")</f>
        <v>ALTER TABLE dbo.ChampMetricChannelUnitTier1Summary ADD FishCoverCompositionAquaticVegetation decimal(10,0) NULL</v>
      </c>
      <c r="DF186" s="56" t="e">
        <f>IF(A186 = "","",#REF! &amp; " SELECT MetricCalcTypeID = "&amp;A186&amp;", EngineID = "&amp;B186&amp;", Name='"&amp;C186&amp;"', DisplayGroupID = "&amp;D186&amp;", DisplayName='"&amp;E186&amp;"', DisplayNameShort = '"&amp;F186&amp;"', PropertyName = '"&amp;G186&amp;"', MethodID = "&amp;IF(H186="","NULL",H186)&amp; ", CalcGroupId = "&amp;IF(I186="","NULL",I186)&amp;", CalcGroupListItemID = " &amp;IF(K186="","NULL",K186)&amp;", Description = "&amp;IF(L186&lt;&gt;"NULL","'"&amp;SUBSTITUTE(L186,"'","''")&amp;"'","NULL")&amp;", DataTypeID = "&amp;M186&amp;",Precision = "&amp;N186&amp;", Scale = "&amp;O186&amp;", Length="&amp;P186&amp;", UOMID = "&amp;Q186&amp;", GlossaryTermID = "&amp;V186&amp;", DisplayOrderID = "&amp;W186&amp;", DomainValueListID = "&amp;AB186&amp;", WidthPixels = "&amp;AC186&amp;", IsDisplayable = "&amp;AD186&amp;", ShowGraphForWatershed= "&amp;AE186&amp;",ShowGraphForProgram="&amp;AF186&amp;",ShowGraphForVisit="&amp;AG186&amp;",IsPrivateInformation="&amp;AM186&amp;", IsCalculated="&amp;AN186&amp;",IsInternal="&amp;AO186&amp;", ExpectedValueMin = "&amp;IF(R186&lt;&gt;"",R186,"NULL")&amp;",  ExpectedValueMax = "&amp;IF(S186&lt;&gt;"",S186,"NULL")&amp;",  AcceptedValueMin = "&amp;IF(T186&lt;&gt;"",T186,"NULL")&amp;",   AcceptedValueMax  = "&amp;IF(U186&lt;&gt;"",U186,"NULL")&amp;", GraphAllowX="&amp;AH186&amp;", GraphAllowY="&amp;AI186&amp;", GraphAllowZ="&amp;AJ186&amp;", MapAllowSize="&amp;AK186&amp;", MapAllowColor = "&amp;AL186&amp;", RbtXpath = "&amp;IF(AP186&lt;&gt;"", "'"&amp;AP186&amp;"'", "NULL")&amp;", RbtIsRequired = "&amp;IF(AP186&lt;&gt;"", AQ186, "NULL")&amp;", MRMetric = "&amp;AR186&amp;
", Protocol1_ID = "&amp;IF(AS186="","NULL",#REF!)&amp;", Protocol1_IterationIDStart = "&amp;IF(AS186="","NULL",AT186)&amp;", Protocol1_IterationIDEnd = "&amp;IF(AU186="","NULL",AV186)&amp;
", Protocol2_ID = "&amp;IF(AW186="","NULL",#REF!)&amp;", Protocol2_IterationIDStart = "&amp;IF(AW186="","NULL",AX186)&amp;", Protocol2_IterationIDEnd = "&amp;IF(AY186="","NULL",AZ186)&amp;
", Protocol3_ID = "&amp;IF(BA186="","NULL",#REF!)&amp;", Protocol3_IterationIDStart = "&amp;IF(BA186="","NULL",BB186)&amp;", Protocol3_IterationIDEnd = "&amp;IF(BC186="","NULL",BD186)&amp;
", Protocol4_ID = "&amp;IF(BE186="","NULL",#REF!)&amp;", Protocol4_IterationIDStart = "&amp;IF(BE186="","NULL",BF186)&amp;", Protocol4_IterationIDEnd = "&amp;IF(BG186="","NULL",BH186)&amp;
", Protocol5_ID = "&amp;IF(BI186="","NULL",#REF!)&amp;", Protocol5_IterationIDStart = "&amp;IF(BI186="","NULL",BJ186)&amp;", Protocol5_IterationIDEnd = "&amp;IF(BK186="","NULL",BL186)&amp;
", Protocol6_ID = "&amp;IF(BM186="","NULL",#REF!)&amp;", Protocol6_IterationIDStart = "&amp;IF(BM186="","NULL",BN186)&amp;", Protocol6_IterationIDEnd = "&amp;IF(BO186="","NULL",BP186)&amp;
", Protocol7_ID = "&amp;IF(BQ186="","NULL",#REF!)&amp;", Protocol7_IterationIDStart = "&amp;IF(BQ186="","NULL",BR186)&amp;", Protocol7_IterationIDEnd = "&amp;IF(BS186="","NULL",BT186)&amp;
", Protocol8_ID = "&amp;IF(BU186="","NULL",#REF!)&amp;", Protocol8_IterationIDStart = "&amp;IF(BU186="","NULL",BV186)&amp;", Protocol8_IterationIDEnd = "&amp;IF(BW186="","NULL",BX186)&amp;
", Protocol9_ID = "&amp;IF(BY186="","NULL",#REF!)&amp;", Protocol9_IterationIDStart = "&amp;IF(BY186="","NULL",BZ186)&amp;", Protocol9_IterationIDEnd = "&amp;IF(CA186="","NULL",CB186)&amp;
", Protocol10_ID = "&amp;IF(CC186="","NULL",#REF!)&amp;", Protocol10_IterationIDStart = "&amp;IF(CC186="","NULL",CD186)&amp;", Protocol10_IterationIDEnd = "&amp;IF(CE186="","NULL",CF186)&amp;
", Protocol11_ID = "&amp;IF(CG186="","NULL",#REF!)&amp;", Protocol11_IterationIDStart = "&amp;IF(CG186="","NULL",CH186)&amp;", Protocol11_IterationIDEnd = "&amp;IF(CI186="","NULL",CJ186)&amp;
", Protocol12_ID = "&amp;IF(CK186="","NULL",#REF!)&amp;", Protocol12_IterationIDStart = "&amp;IF(CK186="","NULL",CL186)&amp;", Protocol12_IterationIDEnd = "&amp;IF(CM186="","NULL",CN186)&amp;
", Protocol13_ID = "&amp;IF(CO186="","NULL",#REF!)&amp;", Protocol13_IterationIDStart = "&amp;IF(CO186="","NULL",CP186)&amp;", Protocol13_IterationIDEnd = "&amp;IF(CQ186="","NULL",CR186)&amp;
", Protocol14_ID = "&amp;IF(CS186="","NULL",#REF!)&amp;", Protocol14_IterationIDStart = "&amp;IF(CS186="","NULL",CT186)&amp;", Protocol14_IterationIDEnd = "&amp;IF(CU186="","NULL",CV186)&amp;
", Protocol15_ID = "&amp;IF(CW186="","NULL",#REF!)&amp;", Protocol15_IterationIDStart = "&amp;IF(CW186="","NULL",CX186)&amp;", Protocol15_IterationIDEnd = "&amp;IF(CY186="","NULL",CZ186)&amp;
", Protocol16_ID = "&amp;IF(DA186="","NULL",#REF!)&amp;", Protocol16_IterationIDStart = "&amp;IF(DA186="","NULL",DB186)&amp;", Protocol16_IterationIDEnd = "&amp;IF(DC186="","NULL",DD186))</f>
        <v>#REF!</v>
      </c>
    </row>
    <row r="187" spans="1:110" x14ac:dyDescent="0.4">
      <c r="A187" s="75">
        <v>318</v>
      </c>
      <c r="B187" s="18">
        <v>1</v>
      </c>
      <c r="C187" s="34" t="s">
        <v>371</v>
      </c>
      <c r="D187" s="18">
        <v>1</v>
      </c>
      <c r="E187" s="74" t="s">
        <v>981</v>
      </c>
      <c r="F187" s="49" t="s">
        <v>982</v>
      </c>
      <c r="G187" s="74" t="s">
        <v>341</v>
      </c>
      <c r="I187" s="44"/>
      <c r="J187" s="47" t="str">
        <f>IF(I187="","",VLOOKUP(I187,MetricCalcGroups!A:D,3, FALSE))</f>
        <v/>
      </c>
      <c r="L187" s="9" t="s">
        <v>78</v>
      </c>
      <c r="M187" s="18">
        <v>3</v>
      </c>
      <c r="N187" s="18">
        <v>10</v>
      </c>
      <c r="O187" s="18">
        <v>2</v>
      </c>
      <c r="P187" s="18" t="s">
        <v>78</v>
      </c>
      <c r="Q187" s="18">
        <v>18</v>
      </c>
      <c r="R187" s="18">
        <v>0</v>
      </c>
      <c r="S187" s="18">
        <v>5</v>
      </c>
      <c r="T187" s="18">
        <v>0</v>
      </c>
      <c r="U187" s="18">
        <v>6</v>
      </c>
      <c r="V187" s="78">
        <v>90</v>
      </c>
      <c r="W187" s="53">
        <v>1070</v>
      </c>
      <c r="X187" s="15">
        <v>2011</v>
      </c>
      <c r="Y187" s="16">
        <f>IF(X187&lt;&gt;"",VLOOKUP(X187,ProgramIterations!D:E,2,FALSE),"NULL")</f>
        <v>1</v>
      </c>
      <c r="Z187" s="15"/>
      <c r="AA187" s="16" t="str">
        <f>IF(Z187&lt;&gt;"",VLOOKUP(Z187,ProgramIterations!D:E,2,FALSE),"NULL")</f>
        <v>NULL</v>
      </c>
      <c r="AB187" s="9" t="s">
        <v>78</v>
      </c>
      <c r="AC187" s="9">
        <v>100</v>
      </c>
      <c r="AD187" s="36">
        <v>1</v>
      </c>
      <c r="AE187" s="9">
        <v>1</v>
      </c>
      <c r="AF187" s="9">
        <v>1</v>
      </c>
      <c r="AG187" s="9">
        <v>0</v>
      </c>
      <c r="AH187" s="17">
        <v>0</v>
      </c>
      <c r="AI187" s="17">
        <f t="shared" si="13"/>
        <v>1</v>
      </c>
      <c r="AJ187" s="18">
        <v>0</v>
      </c>
      <c r="AK187" s="17">
        <f t="shared" si="11"/>
        <v>1</v>
      </c>
      <c r="AL187" s="17">
        <f t="shared" si="12"/>
        <v>1</v>
      </c>
      <c r="AM187" s="18">
        <v>0</v>
      </c>
      <c r="AN187" s="18">
        <v>0</v>
      </c>
      <c r="AO187" s="37">
        <v>0</v>
      </c>
      <c r="AP187" s="40" t="s">
        <v>1592</v>
      </c>
      <c r="AQ187" s="37">
        <v>0</v>
      </c>
      <c r="AR187" s="49">
        <v>0</v>
      </c>
      <c r="AS187" s="23">
        <v>2011</v>
      </c>
      <c r="AT187" s="24">
        <f>IF(AS187="","",VLOOKUP(AS187,ProgramIterations!$D:$E,2,FALSE))</f>
        <v>1</v>
      </c>
      <c r="AU187" s="23"/>
      <c r="AV187" s="24" t="str">
        <f>IF(AU187="","",VLOOKUP(AU187,ProgramIterations!$D:$E,2,FALSE))</f>
        <v/>
      </c>
      <c r="AW187" s="23">
        <v>2012</v>
      </c>
      <c r="AX187" s="24">
        <f>IF(AW187="","",VLOOKUP(AW187,ProgramIterations!$D:$E,2,FALSE))</f>
        <v>2</v>
      </c>
      <c r="AY187" s="23"/>
      <c r="AZ187" s="24" t="str">
        <f>IF(AY187="","",VLOOKUP(AY187,ProgramIterations!$D:$E,2,FALSE))</f>
        <v/>
      </c>
      <c r="BA187" s="23">
        <v>2013</v>
      </c>
      <c r="BB187" s="24">
        <f>IF(BA187="","",VLOOKUP(BA187,ProgramIterations!$D:$E,2,FALSE))</f>
        <v>3</v>
      </c>
      <c r="BC187" s="23"/>
      <c r="BD187" s="24" t="str">
        <f>IF(BC187="","",VLOOKUP(BC187,ProgramIterations!$D:$E,2,FALSE))</f>
        <v/>
      </c>
      <c r="BE187" s="23">
        <v>2014</v>
      </c>
      <c r="BF187" s="24">
        <f>IF(BE187="","",VLOOKUP(BE187,ProgramIterations!$D:$E,2,FALSE))</f>
        <v>4</v>
      </c>
      <c r="BG187" s="23"/>
      <c r="BH187" s="24" t="str">
        <f>IF(BG187="","",VLOOKUP(BG187,ProgramIterations!$D:$E,2,FALSE))</f>
        <v/>
      </c>
      <c r="BI187" s="23">
        <v>2014</v>
      </c>
      <c r="BJ187" s="24">
        <f>IF(BI187="","",VLOOKUP(BI187,ProgramIterations!$D:$E,2,FALSE))</f>
        <v>4</v>
      </c>
      <c r="BK187" s="23"/>
      <c r="BL187" s="24" t="str">
        <f>IF(BK187="","",VLOOKUP(BK187,ProgramIterations!$D:$E,2,FALSE))</f>
        <v/>
      </c>
      <c r="BM187" s="23"/>
      <c r="BN187" s="24" t="str">
        <f>IF(BM187="","",VLOOKUP(BM187,ProgramIterations!$D:$E,2,FALSE))</f>
        <v/>
      </c>
      <c r="BO187" s="23"/>
      <c r="BP187" s="24" t="str">
        <f>IF(BO187="","",VLOOKUP(BO187,ProgramIterations!$D:$E,2,FALSE))</f>
        <v/>
      </c>
      <c r="BQ187" s="23"/>
      <c r="BR187" s="24" t="str">
        <f>IF(BQ187="","",VLOOKUP(BQ187,ProgramIterations!$D:$E,2,FALSE))</f>
        <v/>
      </c>
      <c r="BS187" s="23"/>
      <c r="BT187" s="24" t="str">
        <f>IF(BS187="","",VLOOKUP(BS187,ProgramIterations!$D:$E,2,FALSE))</f>
        <v/>
      </c>
      <c r="BU187" s="23"/>
      <c r="BV187" s="24" t="str">
        <f>IF(BU187="","",VLOOKUP(BU187,ProgramIterations!$D:$E,2,FALSE))</f>
        <v/>
      </c>
      <c r="BW187" s="23"/>
      <c r="BX187" s="24" t="str">
        <f>IF(BW187="","",VLOOKUP(BW187,ProgramIterations!$D:$E,2,FALSE))</f>
        <v/>
      </c>
      <c r="BY187" s="23">
        <v>2014</v>
      </c>
      <c r="BZ187" s="24">
        <f>IF(BY187="","",VLOOKUP(BY187,ProgramIterations!$D:$E,2,FALSE))</f>
        <v>4</v>
      </c>
      <c r="CA187" s="23"/>
      <c r="CB187" s="24" t="str">
        <f>IF(CA187="","",VLOOKUP(CA187,ProgramIterations!$D:$E,2,FALSE))</f>
        <v/>
      </c>
      <c r="CC187" s="23">
        <v>2014</v>
      </c>
      <c r="CD187" s="24">
        <f>IF(CC187="","",VLOOKUP(CC187,ProgramIterations!$D:$E,2,FALSE))</f>
        <v>4</v>
      </c>
      <c r="CE187" s="23"/>
      <c r="CF187" s="24" t="str">
        <f>IF(CE187="","",VLOOKUP(CE187,ProgramIterations!$D:$E,2,FALSE))</f>
        <v/>
      </c>
      <c r="CG187" s="23">
        <v>2014</v>
      </c>
      <c r="CH187" s="24">
        <f>IF(CG187="","",VLOOKUP(CG187,ProgramIterations!$D:$E,2,FALSE))</f>
        <v>4</v>
      </c>
      <c r="CI187" s="23"/>
      <c r="CJ187" s="24" t="str">
        <f>IF(CI187="","",VLOOKUP(CI187,ProgramIterations!$D:$E,2,FALSE))</f>
        <v/>
      </c>
      <c r="CK187" s="23"/>
      <c r="CL187" s="24" t="str">
        <f>IF(CK187="","",VLOOKUP(CK187,ProgramIterations!$D:$E,2,FALSE))</f>
        <v/>
      </c>
      <c r="CM187" s="23"/>
      <c r="CN187" s="24" t="str">
        <f>IF(CM187="","",VLOOKUP(CM187,ProgramIterations!$D:$E,2,FALSE))</f>
        <v/>
      </c>
      <c r="CO187" s="23"/>
      <c r="CP187" s="24" t="str">
        <f>IF(CO187="","",VLOOKUP(CO187,ProgramIterations!$D:$E,2,FALSE))</f>
        <v/>
      </c>
      <c r="CQ187" s="23"/>
      <c r="CR187" s="24" t="str">
        <f>IF(CQ187="","",VLOOKUP(CQ187,ProgramIterations!$D:$E,2,FALSE))</f>
        <v/>
      </c>
      <c r="CS187" s="23"/>
      <c r="CT187" s="24" t="str">
        <f>IF(CS187="","",VLOOKUP(CS187,ProgramIterations!$D:$E,2,FALSE))</f>
        <v/>
      </c>
      <c r="CU187" s="23"/>
      <c r="CV187" s="24" t="str">
        <f>IF(CU187="","",VLOOKUP(CU187,ProgramIterations!$D:$E,2,FALSE))</f>
        <v/>
      </c>
      <c r="CW187" s="23"/>
      <c r="CX187" s="24" t="str">
        <f>IF(CW187="","",VLOOKUP(CW187,ProgramIterations!$D:$E,2,FALSE))</f>
        <v/>
      </c>
      <c r="CY187" s="23"/>
      <c r="CZ187" s="24" t="str">
        <f>IF(CY187="","",VLOOKUP(CY187,ProgramIterations!$D:$E,2,FALSE))</f>
        <v/>
      </c>
      <c r="DA187" s="23"/>
      <c r="DB187" s="24" t="str">
        <f>IF(DA187="","",VLOOKUP(DA187,ProgramIterations!$D:$E,2,FALSE))</f>
        <v/>
      </c>
      <c r="DC187" s="23"/>
      <c r="DD187" s="25" t="str">
        <f>IF(DC187="","",VLOOKUP(DC187,ProgramIterations!$D:$E,2,FALSE))</f>
        <v/>
      </c>
      <c r="DE187" s="64" t="str">
        <f>CONCATENATE("ALTER TABLE dbo.",LEFT(C187,FIND(".",C187)-1)," ADD ",RIGHT(C187,LEN(C187)-FIND(".",C187))," ",VLOOKUP(M187,DataTypes!$A$2:$F$12,6),IF(VLOOKUP(M187,DataTypes!$A$2:$F$12,3)=1,CONCATENATE("(",N187,",",O187,")"),"")," NULL")</f>
        <v>ALTER TABLE dbo.ChampMetricVisitInformation ADD FastNonTurbulentFrequency decimal(10,2) NULL</v>
      </c>
      <c r="DF187" s="56" t="e">
        <f>IF(A187 = "","",#REF! &amp; " SELECT MetricCalcTypeID = "&amp;A187&amp;", EngineID = "&amp;B187&amp;", Name='"&amp;C187&amp;"', DisplayGroupID = "&amp;D187&amp;", DisplayName='"&amp;E187&amp;"', DisplayNameShort = '"&amp;F187&amp;"', PropertyName = '"&amp;G187&amp;"', MethodID = "&amp;IF(H187="","NULL",H187)&amp; ", CalcGroupId = "&amp;IF(I187="","NULL",I187)&amp;", CalcGroupListItemID = " &amp;IF(K187="","NULL",K187)&amp;", Description = "&amp;IF(L187&lt;&gt;"NULL","'"&amp;SUBSTITUTE(L187,"'","''")&amp;"'","NULL")&amp;", DataTypeID = "&amp;M187&amp;",Precision = "&amp;N187&amp;", Scale = "&amp;O187&amp;", Length="&amp;P187&amp;", UOMID = "&amp;Q187&amp;", GlossaryTermID = "&amp;V187&amp;", DisplayOrderID = "&amp;W187&amp;", DomainValueListID = "&amp;AB187&amp;", WidthPixels = "&amp;AC187&amp;", IsDisplayable = "&amp;AD187&amp;", ShowGraphForWatershed= "&amp;AE187&amp;",ShowGraphForProgram="&amp;AF187&amp;",ShowGraphForVisit="&amp;AG187&amp;",IsPrivateInformation="&amp;AM187&amp;", IsCalculated="&amp;AN187&amp;",IsInternal="&amp;AO187&amp;", ExpectedValueMin = "&amp;IF(R187&lt;&gt;"",R187,"NULL")&amp;",  ExpectedValueMax = "&amp;IF(S187&lt;&gt;"",S187,"NULL")&amp;",  AcceptedValueMin = "&amp;IF(T187&lt;&gt;"",T187,"NULL")&amp;",   AcceptedValueMax  = "&amp;IF(U187&lt;&gt;"",U187,"NULL")&amp;", GraphAllowX="&amp;AH187&amp;", GraphAllowY="&amp;AI187&amp;", GraphAllowZ="&amp;AJ187&amp;", MapAllowSize="&amp;AK187&amp;", MapAllowColor = "&amp;AL187&amp;", RbtXpath = "&amp;IF(AP187&lt;&gt;"", "'"&amp;AP187&amp;"'", "NULL")&amp;", RbtIsRequired = "&amp;IF(AP187&lt;&gt;"", AQ187, "NULL")&amp;", MRMetric = "&amp;AR187&amp;
", Protocol1_ID = "&amp;IF(AS187="","NULL",#REF!)&amp;", Protocol1_IterationIDStart = "&amp;IF(AS187="","NULL",AT187)&amp;", Protocol1_IterationIDEnd = "&amp;IF(AU187="","NULL",AV187)&amp;
", Protocol2_ID = "&amp;IF(AW187="","NULL",#REF!)&amp;", Protocol2_IterationIDStart = "&amp;IF(AW187="","NULL",AX187)&amp;", Protocol2_IterationIDEnd = "&amp;IF(AY187="","NULL",AZ187)&amp;
", Protocol3_ID = "&amp;IF(BA187="","NULL",#REF!)&amp;", Protocol3_IterationIDStart = "&amp;IF(BA187="","NULL",BB187)&amp;", Protocol3_IterationIDEnd = "&amp;IF(BC187="","NULL",BD187)&amp;
", Protocol4_ID = "&amp;IF(BE187="","NULL",#REF!)&amp;", Protocol4_IterationIDStart = "&amp;IF(BE187="","NULL",BF187)&amp;", Protocol4_IterationIDEnd = "&amp;IF(BG187="","NULL",BH187)&amp;
", Protocol5_ID = "&amp;IF(BI187="","NULL",#REF!)&amp;", Protocol5_IterationIDStart = "&amp;IF(BI187="","NULL",BJ187)&amp;", Protocol5_IterationIDEnd = "&amp;IF(BK187="","NULL",BL187)&amp;
", Protocol6_ID = "&amp;IF(BM187="","NULL",#REF!)&amp;", Protocol6_IterationIDStart = "&amp;IF(BM187="","NULL",BN187)&amp;", Protocol6_IterationIDEnd = "&amp;IF(BO187="","NULL",BP187)&amp;
", Protocol7_ID = "&amp;IF(BQ187="","NULL",#REF!)&amp;", Protocol7_IterationIDStart = "&amp;IF(BQ187="","NULL",BR187)&amp;", Protocol7_IterationIDEnd = "&amp;IF(BS187="","NULL",BT187)&amp;
", Protocol8_ID = "&amp;IF(BU187="","NULL",#REF!)&amp;", Protocol8_IterationIDStart = "&amp;IF(BU187="","NULL",BV187)&amp;", Protocol8_IterationIDEnd = "&amp;IF(BW187="","NULL",BX187)&amp;
", Protocol9_ID = "&amp;IF(BY187="","NULL",#REF!)&amp;", Protocol9_IterationIDStart = "&amp;IF(BY187="","NULL",BZ187)&amp;", Protocol9_IterationIDEnd = "&amp;IF(CA187="","NULL",CB187)&amp;
", Protocol10_ID = "&amp;IF(CC187="","NULL",#REF!)&amp;", Protocol10_IterationIDStart = "&amp;IF(CC187="","NULL",CD187)&amp;", Protocol10_IterationIDEnd = "&amp;IF(CE187="","NULL",CF187)&amp;
", Protocol11_ID = "&amp;IF(CG187="","NULL",#REF!)&amp;", Protocol11_IterationIDStart = "&amp;IF(CG187="","NULL",CH187)&amp;", Protocol11_IterationIDEnd = "&amp;IF(CI187="","NULL",CJ187)&amp;
", Protocol12_ID = "&amp;IF(CK187="","NULL",#REF!)&amp;", Protocol12_IterationIDStart = "&amp;IF(CK187="","NULL",CL187)&amp;", Protocol12_IterationIDEnd = "&amp;IF(CM187="","NULL",CN187)&amp;
", Protocol13_ID = "&amp;IF(CO187="","NULL",#REF!)&amp;", Protocol13_IterationIDStart = "&amp;IF(CO187="","NULL",CP187)&amp;", Protocol13_IterationIDEnd = "&amp;IF(CQ187="","NULL",CR187)&amp;
", Protocol14_ID = "&amp;IF(CS187="","NULL",#REF!)&amp;", Protocol14_IterationIDStart = "&amp;IF(CS187="","NULL",CT187)&amp;", Protocol14_IterationIDEnd = "&amp;IF(CU187="","NULL",CV187)&amp;
", Protocol15_ID = "&amp;IF(CW187="","NULL",#REF!)&amp;", Protocol15_IterationIDStart = "&amp;IF(CW187="","NULL",CX187)&amp;", Protocol15_IterationIDEnd = "&amp;IF(CY187="","NULL",CZ187)&amp;
", Protocol16_ID = "&amp;IF(DA187="","NULL",#REF!)&amp;", Protocol16_IterationIDStart = "&amp;IF(DA187="","NULL",DB187)&amp;", Protocol16_IterationIDEnd = "&amp;IF(DC187="","NULL",DD187))</f>
        <v>#REF!</v>
      </c>
    </row>
    <row r="188" spans="1:110" hidden="1" x14ac:dyDescent="0.4">
      <c r="A188" s="75">
        <v>463</v>
      </c>
      <c r="B188" s="18">
        <v>1</v>
      </c>
      <c r="C188" s="34" t="s">
        <v>757</v>
      </c>
      <c r="D188" s="18">
        <v>1</v>
      </c>
      <c r="E188" s="74" t="s">
        <v>1204</v>
      </c>
      <c r="F188" s="74" t="s">
        <v>1205</v>
      </c>
      <c r="G188" s="74" t="s">
        <v>760</v>
      </c>
      <c r="I188" s="44"/>
      <c r="J188" s="47" t="str">
        <f>IF(I188="","",VLOOKUP(I188,MetricCalcGroups!A:D,3, FALSE))</f>
        <v/>
      </c>
      <c r="L188" s="9" t="s">
        <v>78</v>
      </c>
      <c r="M188" s="18">
        <v>3</v>
      </c>
      <c r="N188" s="18">
        <v>10</v>
      </c>
      <c r="O188" s="18">
        <v>2</v>
      </c>
      <c r="P188" s="18" t="s">
        <v>78</v>
      </c>
      <c r="Q188" s="18">
        <v>1</v>
      </c>
      <c r="R188" s="75">
        <v>15</v>
      </c>
      <c r="S188" s="75">
        <v>350</v>
      </c>
      <c r="T188" s="75">
        <v>1</v>
      </c>
      <c r="U188" s="75">
        <v>500</v>
      </c>
      <c r="V188" s="78" t="s">
        <v>78</v>
      </c>
      <c r="W188" s="53">
        <v>1080</v>
      </c>
      <c r="X188" s="15">
        <v>2011</v>
      </c>
      <c r="Y188" s="16">
        <f>IF(X188&lt;&gt;"",VLOOKUP(X188,ProgramIterations!D:E,2,FALSE),"NULL")</f>
        <v>1</v>
      </c>
      <c r="Z188" s="15"/>
      <c r="AA188" s="16" t="str">
        <f>IF(Z188&lt;&gt;"",VLOOKUP(Z188,ProgramIterations!D:E,2,FALSE),"NULL")</f>
        <v>NULL</v>
      </c>
      <c r="AB188" s="9" t="s">
        <v>78</v>
      </c>
      <c r="AC188" s="9">
        <v>100</v>
      </c>
      <c r="AD188" s="74">
        <v>0</v>
      </c>
      <c r="AE188" s="74">
        <v>1</v>
      </c>
      <c r="AF188" s="74">
        <v>1</v>
      </c>
      <c r="AG188" s="9">
        <v>1</v>
      </c>
      <c r="AH188" s="52">
        <v>0</v>
      </c>
      <c r="AI188" s="17">
        <f t="shared" si="13"/>
        <v>0</v>
      </c>
      <c r="AJ188" s="18">
        <v>0</v>
      </c>
      <c r="AK188" s="17">
        <f t="shared" si="11"/>
        <v>0</v>
      </c>
      <c r="AL188" s="17">
        <f t="shared" si="12"/>
        <v>0</v>
      </c>
      <c r="AM188" s="18">
        <v>0</v>
      </c>
      <c r="AN188" s="18">
        <v>0</v>
      </c>
      <c r="AO188" s="37">
        <v>0</v>
      </c>
      <c r="AP188" s="74" t="s">
        <v>1595</v>
      </c>
      <c r="AQ188" s="37">
        <v>0</v>
      </c>
      <c r="AR188" s="49">
        <v>0</v>
      </c>
      <c r="AS188" s="23">
        <v>2011</v>
      </c>
      <c r="AT188" s="24">
        <f>IF(AS188="","",VLOOKUP(AS188,ProgramIterations!$D:$E,2,FALSE))</f>
        <v>1</v>
      </c>
      <c r="AU188" s="23"/>
      <c r="AV188" s="24" t="str">
        <f>IF(AU188="","",VLOOKUP(AU188,ProgramIterations!$D:$E,2,FALSE))</f>
        <v/>
      </c>
      <c r="AW188" s="23">
        <v>2012</v>
      </c>
      <c r="AX188" s="24">
        <f>IF(AW188="","",VLOOKUP(AW188,ProgramIterations!$D:$E,2,FALSE))</f>
        <v>2</v>
      </c>
      <c r="AY188" s="23"/>
      <c r="AZ188" s="24" t="str">
        <f>IF(AY188="","",VLOOKUP(AY188,ProgramIterations!$D:$E,2,FALSE))</f>
        <v/>
      </c>
      <c r="BA188" s="23">
        <v>2013</v>
      </c>
      <c r="BB188" s="24">
        <f>IF(BA188="","",VLOOKUP(BA188,ProgramIterations!$D:$E,2,FALSE))</f>
        <v>3</v>
      </c>
      <c r="BC188" s="23"/>
      <c r="BD188" s="24" t="str">
        <f>IF(BC188="","",VLOOKUP(BC188,ProgramIterations!$D:$E,2,FALSE))</f>
        <v/>
      </c>
      <c r="BE188" s="23">
        <v>2014</v>
      </c>
      <c r="BF188" s="24">
        <f>IF(BE188="","",VLOOKUP(BE188,ProgramIterations!$D:$E,2,FALSE))</f>
        <v>4</v>
      </c>
      <c r="BG188" s="23"/>
      <c r="BH188" s="24" t="str">
        <f>IF(BG188="","",VLOOKUP(BG188,ProgramIterations!$D:$E,2,FALSE))</f>
        <v/>
      </c>
      <c r="BI188" s="23">
        <v>2014</v>
      </c>
      <c r="BJ188" s="24">
        <f>IF(BI188="","",VLOOKUP(BI188,ProgramIterations!$D:$E,2,FALSE))</f>
        <v>4</v>
      </c>
      <c r="BK188" s="23"/>
      <c r="BL188" s="24" t="str">
        <f>IF(BK188="","",VLOOKUP(BK188,ProgramIterations!$D:$E,2,FALSE))</f>
        <v/>
      </c>
      <c r="BM188" s="23"/>
      <c r="BN188" s="24" t="str">
        <f>IF(BM188="","",VLOOKUP(BM188,ProgramIterations!$D:$E,2,FALSE))</f>
        <v/>
      </c>
      <c r="BO188" s="23"/>
      <c r="BP188" s="24" t="str">
        <f>IF(BO188="","",VLOOKUP(BO188,ProgramIterations!$D:$E,2,FALSE))</f>
        <v/>
      </c>
      <c r="BQ188" s="23"/>
      <c r="BR188" s="24" t="str">
        <f>IF(BQ188="","",VLOOKUP(BQ188,ProgramIterations!$D:$E,2,FALSE))</f>
        <v/>
      </c>
      <c r="BS188" s="23"/>
      <c r="BT188" s="24" t="str">
        <f>IF(BS188="","",VLOOKUP(BS188,ProgramIterations!$D:$E,2,FALSE))</f>
        <v/>
      </c>
      <c r="BU188" s="23"/>
      <c r="BV188" s="24" t="str">
        <f>IF(BU188="","",VLOOKUP(BU188,ProgramIterations!$D:$E,2,FALSE))</f>
        <v/>
      </c>
      <c r="BW188" s="23"/>
      <c r="BX188" s="24" t="str">
        <f>IF(BW188="","",VLOOKUP(BW188,ProgramIterations!$D:$E,2,FALSE))</f>
        <v/>
      </c>
      <c r="BY188" s="23">
        <v>2014</v>
      </c>
      <c r="BZ188" s="24">
        <f>IF(BY188="","",VLOOKUP(BY188,ProgramIterations!$D:$E,2,FALSE))</f>
        <v>4</v>
      </c>
      <c r="CA188" s="23"/>
      <c r="CB188" s="24" t="str">
        <f>IF(CA188="","",VLOOKUP(CA188,ProgramIterations!$D:$E,2,FALSE))</f>
        <v/>
      </c>
      <c r="CC188" s="23">
        <v>2014</v>
      </c>
      <c r="CD188" s="24">
        <f>IF(CC188="","",VLOOKUP(CC188,ProgramIterations!$D:$E,2,FALSE))</f>
        <v>4</v>
      </c>
      <c r="CE188" s="23"/>
      <c r="CF188" s="24" t="str">
        <f>IF(CE188="","",VLOOKUP(CE188,ProgramIterations!$D:$E,2,FALSE))</f>
        <v/>
      </c>
      <c r="CG188" s="23">
        <v>2014</v>
      </c>
      <c r="CH188" s="24">
        <f>IF(CG188="","",VLOOKUP(CG188,ProgramIterations!$D:$E,2,FALSE))</f>
        <v>4</v>
      </c>
      <c r="CI188" s="23"/>
      <c r="CJ188" s="24" t="str">
        <f>IF(CI188="","",VLOOKUP(CI188,ProgramIterations!$D:$E,2,FALSE))</f>
        <v/>
      </c>
      <c r="CK188" s="23"/>
      <c r="CL188" s="24" t="str">
        <f>IF(CK188="","",VLOOKUP(CK188,ProgramIterations!$D:$E,2,FALSE))</f>
        <v/>
      </c>
      <c r="CM188" s="23"/>
      <c r="CN188" s="24" t="str">
        <f>IF(CM188="","",VLOOKUP(CM188,ProgramIterations!$D:$E,2,FALSE))</f>
        <v/>
      </c>
      <c r="CO188" s="23"/>
      <c r="CP188" s="24" t="str">
        <f>IF(CO188="","",VLOOKUP(CO188,ProgramIterations!$D:$E,2,FALSE))</f>
        <v/>
      </c>
      <c r="CQ188" s="23"/>
      <c r="CR188" s="24" t="str">
        <f>IF(CQ188="","",VLOOKUP(CQ188,ProgramIterations!$D:$E,2,FALSE))</f>
        <v/>
      </c>
      <c r="CS188" s="23"/>
      <c r="CT188" s="24" t="str">
        <f>IF(CS188="","",VLOOKUP(CS188,ProgramIterations!$D:$E,2,FALSE))</f>
        <v/>
      </c>
      <c r="CU188" s="23"/>
      <c r="CV188" s="24" t="str">
        <f>IF(CU188="","",VLOOKUP(CU188,ProgramIterations!$D:$E,2,FALSE))</f>
        <v/>
      </c>
      <c r="CW188" s="23"/>
      <c r="CX188" s="24" t="str">
        <f>IF(CW188="","",VLOOKUP(CW188,ProgramIterations!$D:$E,2,FALSE))</f>
        <v/>
      </c>
      <c r="CY188" s="23"/>
      <c r="CZ188" s="24" t="str">
        <f>IF(CY188="","",VLOOKUP(CY188,ProgramIterations!$D:$E,2,FALSE))</f>
        <v/>
      </c>
      <c r="DA188" s="23"/>
      <c r="DB188" s="24" t="str">
        <f>IF(DA188="","",VLOOKUP(DA188,ProgramIterations!$D:$E,2,FALSE))</f>
        <v/>
      </c>
      <c r="DC188" s="23"/>
      <c r="DD188" s="25" t="str">
        <f>IF(DC188="","",VLOOKUP(DC188,ProgramIterations!$D:$E,2,FALSE))</f>
        <v/>
      </c>
      <c r="DE188" s="64" t="str">
        <f>CONCATENATE("ALTER TABLE dbo.",LEFT(C188,FIND(".",C188)-1)," ADD ",RIGHT(C188,LEN(C188)-FIND(".",C188))," ",VLOOKUP(M188,DataTypes!$A$2:$F$12,6),IF(VLOOKUP(M188,DataTypes!$A$2:$F$12,3)=1,CONCATENATE("(",N188,",",O188,")"),"")," NULL")</f>
        <v>ALTER TABLE dbo.ChampMetricVisitInformation ADD FastNonTurbulentSpacing decimal(10,2) NULL</v>
      </c>
      <c r="DF188" s="56" t="e">
        <f>IF(A188 = "","",#REF! &amp; " SELECT MetricCalcTypeID = "&amp;A188&amp;", EngineID = "&amp;B188&amp;", Name='"&amp;C188&amp;"', DisplayGroupID = "&amp;D188&amp;", DisplayName='"&amp;E188&amp;"', DisplayNameShort = '"&amp;F188&amp;"', PropertyName = '"&amp;G188&amp;"', MethodID = "&amp;IF(H188="","NULL",H188)&amp; ", CalcGroupId = "&amp;IF(I188="","NULL",I188)&amp;", CalcGroupListItemID = " &amp;IF(K188="","NULL",K188)&amp;", Description = "&amp;IF(L188&lt;&gt;"NULL","'"&amp;SUBSTITUTE(L188,"'","''")&amp;"'","NULL")&amp;", DataTypeID = "&amp;M188&amp;",Precision = "&amp;N188&amp;", Scale = "&amp;O188&amp;", Length="&amp;P188&amp;", UOMID = "&amp;Q188&amp;", GlossaryTermID = "&amp;V188&amp;", DisplayOrderID = "&amp;W188&amp;", DomainValueListID = "&amp;AB188&amp;", WidthPixels = "&amp;AC188&amp;", IsDisplayable = "&amp;AD188&amp;", ShowGraphForWatershed= "&amp;AE188&amp;",ShowGraphForProgram="&amp;AF188&amp;",ShowGraphForVisit="&amp;AG188&amp;",IsPrivateInformation="&amp;AM188&amp;", IsCalculated="&amp;AN188&amp;",IsInternal="&amp;AO188&amp;", ExpectedValueMin = "&amp;IF(R188&lt;&gt;"",R188,"NULL")&amp;",  ExpectedValueMax = "&amp;IF(S188&lt;&gt;"",S188,"NULL")&amp;",  AcceptedValueMin = "&amp;IF(T188&lt;&gt;"",T188,"NULL")&amp;",   AcceptedValueMax  = "&amp;IF(U188&lt;&gt;"",U188,"NULL")&amp;", GraphAllowX="&amp;AH188&amp;", GraphAllowY="&amp;AI188&amp;", GraphAllowZ="&amp;AJ188&amp;", MapAllowSize="&amp;AK188&amp;", MapAllowColor = "&amp;AL188&amp;", RbtXpath = "&amp;IF(AP188&lt;&gt;"", "'"&amp;AP188&amp;"'", "NULL")&amp;", RbtIsRequired = "&amp;IF(AP188&lt;&gt;"", AQ188, "NULL")&amp;", MRMetric = "&amp;AR188&amp;
", Protocol1_ID = "&amp;IF(AS188="","NULL",#REF!)&amp;", Protocol1_IterationIDStart = "&amp;IF(AS188="","NULL",AT188)&amp;", Protocol1_IterationIDEnd = "&amp;IF(AU188="","NULL",AV188)&amp;
", Protocol2_ID = "&amp;IF(AW188="","NULL",#REF!)&amp;", Protocol2_IterationIDStart = "&amp;IF(AW188="","NULL",AX188)&amp;", Protocol2_IterationIDEnd = "&amp;IF(AY188="","NULL",AZ188)&amp;
", Protocol3_ID = "&amp;IF(BA188="","NULL",#REF!)&amp;", Protocol3_IterationIDStart = "&amp;IF(BA188="","NULL",BB188)&amp;", Protocol3_IterationIDEnd = "&amp;IF(BC188="","NULL",BD188)&amp;
", Protocol4_ID = "&amp;IF(BE188="","NULL",#REF!)&amp;", Protocol4_IterationIDStart = "&amp;IF(BE188="","NULL",BF188)&amp;", Protocol4_IterationIDEnd = "&amp;IF(BG188="","NULL",BH188)&amp;
", Protocol5_ID = "&amp;IF(BI188="","NULL",#REF!)&amp;", Protocol5_IterationIDStart = "&amp;IF(BI188="","NULL",BJ188)&amp;", Protocol5_IterationIDEnd = "&amp;IF(BK188="","NULL",BL188)&amp;
", Protocol6_ID = "&amp;IF(BM188="","NULL",#REF!)&amp;", Protocol6_IterationIDStart = "&amp;IF(BM188="","NULL",BN188)&amp;", Protocol6_IterationIDEnd = "&amp;IF(BO188="","NULL",BP188)&amp;
", Protocol7_ID = "&amp;IF(BQ188="","NULL",#REF!)&amp;", Protocol7_IterationIDStart = "&amp;IF(BQ188="","NULL",BR188)&amp;", Protocol7_IterationIDEnd = "&amp;IF(BS188="","NULL",BT188)&amp;
", Protocol8_ID = "&amp;IF(BU188="","NULL",#REF!)&amp;", Protocol8_IterationIDStart = "&amp;IF(BU188="","NULL",BV188)&amp;", Protocol8_IterationIDEnd = "&amp;IF(BW188="","NULL",BX188)&amp;
", Protocol9_ID = "&amp;IF(BY188="","NULL",#REF!)&amp;", Protocol9_IterationIDStart = "&amp;IF(BY188="","NULL",BZ188)&amp;", Protocol9_IterationIDEnd = "&amp;IF(CA188="","NULL",CB188)&amp;
", Protocol10_ID = "&amp;IF(CC188="","NULL",#REF!)&amp;", Protocol10_IterationIDStart = "&amp;IF(CC188="","NULL",CD188)&amp;", Protocol10_IterationIDEnd = "&amp;IF(CE188="","NULL",CF188)&amp;
", Protocol11_ID = "&amp;IF(CG188="","NULL",#REF!)&amp;", Protocol11_IterationIDStart = "&amp;IF(CG188="","NULL",CH188)&amp;", Protocol11_IterationIDEnd = "&amp;IF(CI188="","NULL",CJ188)&amp;
", Protocol12_ID = "&amp;IF(CK188="","NULL",#REF!)&amp;", Protocol12_IterationIDStart = "&amp;IF(CK188="","NULL",CL188)&amp;", Protocol12_IterationIDEnd = "&amp;IF(CM188="","NULL",CN188)&amp;
", Protocol13_ID = "&amp;IF(CO188="","NULL",#REF!)&amp;", Protocol13_IterationIDStart = "&amp;IF(CO188="","NULL",CP188)&amp;", Protocol13_IterationIDEnd = "&amp;IF(CQ188="","NULL",CR188)&amp;
", Protocol14_ID = "&amp;IF(CS188="","NULL",#REF!)&amp;", Protocol14_IterationIDStart = "&amp;IF(CS188="","NULL",CT188)&amp;", Protocol14_IterationIDEnd = "&amp;IF(CU188="","NULL",CV188)&amp;
", Protocol15_ID = "&amp;IF(CW188="","NULL",#REF!)&amp;", Protocol15_IterationIDStart = "&amp;IF(CW188="","NULL",CX188)&amp;", Protocol15_IterationIDEnd = "&amp;IF(CY188="","NULL",CZ188)&amp;
", Protocol16_ID = "&amp;IF(DA188="","NULL",#REF!)&amp;", Protocol16_IterationIDStart = "&amp;IF(DA188="","NULL",DB188)&amp;", Protocol16_IterationIDEnd = "&amp;IF(DC188="","NULL",DD188))</f>
        <v>#REF!</v>
      </c>
    </row>
    <row r="189" spans="1:110" x14ac:dyDescent="0.4">
      <c r="A189" s="75">
        <v>214</v>
      </c>
      <c r="B189" s="18">
        <v>3</v>
      </c>
      <c r="C189" s="34" t="s">
        <v>247</v>
      </c>
      <c r="D189" s="18">
        <v>3</v>
      </c>
      <c r="E189" s="49" t="s">
        <v>915</v>
      </c>
      <c r="F189" s="49" t="s">
        <v>916</v>
      </c>
      <c r="G189" s="74" t="s">
        <v>242</v>
      </c>
      <c r="I189" s="44"/>
      <c r="J189" s="47" t="str">
        <f>IF(I189="","",VLOOKUP(I189,MetricCalcGroups!A:D,3, FALSE))</f>
        <v/>
      </c>
      <c r="L189" s="9" t="s">
        <v>78</v>
      </c>
      <c r="M189" s="18">
        <v>1</v>
      </c>
      <c r="N189" s="18">
        <v>10</v>
      </c>
      <c r="O189" s="18">
        <v>0</v>
      </c>
      <c r="P189" s="18" t="s">
        <v>78</v>
      </c>
      <c r="Q189" s="18">
        <v>8</v>
      </c>
      <c r="V189" s="78">
        <v>70</v>
      </c>
      <c r="W189" s="53">
        <v>190</v>
      </c>
      <c r="X189" s="15">
        <v>2011</v>
      </c>
      <c r="Y189" s="16">
        <f>IF(X189&lt;&gt;"",VLOOKUP(X189,ProgramIterations!D:E,2,FALSE),"NULL")</f>
        <v>1</v>
      </c>
      <c r="Z189" s="15"/>
      <c r="AA189" s="16" t="str">
        <f>IF(Z189&lt;&gt;"",VLOOKUP(Z189,ProgramIterations!D:E,2,FALSE),"NULL")</f>
        <v>NULL</v>
      </c>
      <c r="AB189" s="37" t="s">
        <v>78</v>
      </c>
      <c r="AC189" s="37">
        <v>75</v>
      </c>
      <c r="AD189" s="36">
        <v>1</v>
      </c>
      <c r="AE189" s="37">
        <v>1</v>
      </c>
      <c r="AF189" s="37">
        <v>1</v>
      </c>
      <c r="AG189" s="37">
        <v>1</v>
      </c>
      <c r="AH189" s="17">
        <v>0</v>
      </c>
      <c r="AI189" s="17">
        <f t="shared" si="13"/>
        <v>1</v>
      </c>
      <c r="AJ189" s="38">
        <v>0</v>
      </c>
      <c r="AK189" s="17">
        <f t="shared" si="11"/>
        <v>1</v>
      </c>
      <c r="AL189" s="17">
        <f t="shared" si="12"/>
        <v>1</v>
      </c>
      <c r="AM189" s="38">
        <v>0</v>
      </c>
      <c r="AN189" s="38">
        <v>0</v>
      </c>
      <c r="AO189" s="37">
        <v>0</v>
      </c>
      <c r="AP189" s="49"/>
      <c r="AQ189" s="37">
        <v>0</v>
      </c>
      <c r="AR189" s="49">
        <v>0</v>
      </c>
      <c r="AS189" s="23">
        <v>2011</v>
      </c>
      <c r="AT189" s="24">
        <f>IF(AS189="","",VLOOKUP(AS189,ProgramIterations!$D:$E,2,FALSE))</f>
        <v>1</v>
      </c>
      <c r="AU189" s="23"/>
      <c r="AV189" s="24" t="str">
        <f>IF(AU189="","",VLOOKUP(AU189,ProgramIterations!$D:$E,2,FALSE))</f>
        <v/>
      </c>
      <c r="AW189" s="23">
        <v>2012</v>
      </c>
      <c r="AX189" s="24">
        <f>IF(AW189="","",VLOOKUP(AW189,ProgramIterations!$D:$E,2,FALSE))</f>
        <v>2</v>
      </c>
      <c r="AY189" s="23"/>
      <c r="AZ189" s="24" t="str">
        <f>IF(AY189="","",VLOOKUP(AY189,ProgramIterations!$D:$E,2,FALSE))</f>
        <v/>
      </c>
      <c r="BA189" s="23">
        <v>2013</v>
      </c>
      <c r="BB189" s="24">
        <f>IF(BA189="","",VLOOKUP(BA189,ProgramIterations!$D:$E,2,FALSE))</f>
        <v>3</v>
      </c>
      <c r="BC189" s="23"/>
      <c r="BD189" s="24" t="str">
        <f>IF(BC189="","",VLOOKUP(BC189,ProgramIterations!$D:$E,2,FALSE))</f>
        <v/>
      </c>
      <c r="BE189" s="23">
        <v>2014</v>
      </c>
      <c r="BF189" s="24">
        <f>IF(BE189="","",VLOOKUP(BE189,ProgramIterations!$D:$E,2,FALSE))</f>
        <v>4</v>
      </c>
      <c r="BG189" s="23"/>
      <c r="BH189" s="24" t="str">
        <f>IF(BG189="","",VLOOKUP(BG189,ProgramIterations!$D:$E,2,FALSE))</f>
        <v/>
      </c>
      <c r="BI189" s="23"/>
      <c r="BJ189" s="24" t="str">
        <f>IF(BI189="","",VLOOKUP(BI189,ProgramIterations!$D:$E,2,FALSE))</f>
        <v/>
      </c>
      <c r="BK189" s="23"/>
      <c r="BL189" s="24" t="str">
        <f>IF(BK189="","",VLOOKUP(BK189,ProgramIterations!$D:$E,2,FALSE))</f>
        <v/>
      </c>
      <c r="BM189" s="23"/>
      <c r="BN189" s="24" t="str">
        <f>IF(BM189="","",VLOOKUP(BM189,ProgramIterations!$D:$E,2,FALSE))</f>
        <v/>
      </c>
      <c r="BO189" s="23"/>
      <c r="BP189" s="24" t="str">
        <f>IF(BO189="","",VLOOKUP(BO189,ProgramIterations!$D:$E,2,FALSE))</f>
        <v/>
      </c>
      <c r="BQ189" s="23"/>
      <c r="BR189" s="24" t="str">
        <f>IF(BQ189="","",VLOOKUP(BQ189,ProgramIterations!$D:$E,2,FALSE))</f>
        <v/>
      </c>
      <c r="BS189" s="23"/>
      <c r="BT189" s="24" t="str">
        <f>IF(BS189="","",VLOOKUP(BS189,ProgramIterations!$D:$E,2,FALSE))</f>
        <v/>
      </c>
      <c r="BU189" s="23"/>
      <c r="BV189" s="24" t="str">
        <f>IF(BU189="","",VLOOKUP(BU189,ProgramIterations!$D:$E,2,FALSE))</f>
        <v/>
      </c>
      <c r="BW189" s="23"/>
      <c r="BX189" s="24" t="str">
        <f>IF(BW189="","",VLOOKUP(BW189,ProgramIterations!$D:$E,2,FALSE))</f>
        <v/>
      </c>
      <c r="BY189" s="23">
        <v>2014</v>
      </c>
      <c r="BZ189" s="24">
        <f>IF(BY189="","",VLOOKUP(BY189,ProgramIterations!$D:$E,2,FALSE))</f>
        <v>4</v>
      </c>
      <c r="CA189" s="23"/>
      <c r="CB189" s="24" t="str">
        <f>IF(CA189="","",VLOOKUP(CA189,ProgramIterations!$D:$E,2,FALSE))</f>
        <v/>
      </c>
      <c r="CC189" s="23">
        <v>2014</v>
      </c>
      <c r="CD189" s="24">
        <f>IF(CC189="","",VLOOKUP(CC189,ProgramIterations!$D:$E,2,FALSE))</f>
        <v>4</v>
      </c>
      <c r="CE189" s="23"/>
      <c r="CF189" s="24" t="str">
        <f>IF(CE189="","",VLOOKUP(CE189,ProgramIterations!$D:$E,2,FALSE))</f>
        <v/>
      </c>
      <c r="CG189" s="23">
        <v>2014</v>
      </c>
      <c r="CH189" s="24">
        <f>IF(CG189="","",VLOOKUP(CG189,ProgramIterations!$D:$E,2,FALSE))</f>
        <v>4</v>
      </c>
      <c r="CI189" s="23"/>
      <c r="CJ189" s="24" t="str">
        <f>IF(CI189="","",VLOOKUP(CI189,ProgramIterations!$D:$E,2,FALSE))</f>
        <v/>
      </c>
      <c r="CK189" s="23"/>
      <c r="CL189" s="24" t="str">
        <f>IF(CK189="","",VLOOKUP(CK189,ProgramIterations!$D:$E,2,FALSE))</f>
        <v/>
      </c>
      <c r="CM189" s="23"/>
      <c r="CN189" s="24" t="str">
        <f>IF(CM189="","",VLOOKUP(CM189,ProgramIterations!$D:$E,2,FALSE))</f>
        <v/>
      </c>
      <c r="CO189" s="23"/>
      <c r="CP189" s="24" t="str">
        <f>IF(CO189="","",VLOOKUP(CO189,ProgramIterations!$D:$E,2,FALSE))</f>
        <v/>
      </c>
      <c r="CQ189" s="23"/>
      <c r="CR189" s="24" t="str">
        <f>IF(CQ189="","",VLOOKUP(CQ189,ProgramIterations!$D:$E,2,FALSE))</f>
        <v/>
      </c>
      <c r="CS189" s="23"/>
      <c r="CT189" s="24" t="str">
        <f>IF(CS189="","",VLOOKUP(CS189,ProgramIterations!$D:$E,2,FALSE))</f>
        <v/>
      </c>
      <c r="CU189" s="23"/>
      <c r="CV189" s="24" t="str">
        <f>IF(CU189="","",VLOOKUP(CU189,ProgramIterations!$D:$E,2,FALSE))</f>
        <v/>
      </c>
      <c r="CW189" s="23"/>
      <c r="CX189" s="24" t="str">
        <f>IF(CW189="","",VLOOKUP(CW189,ProgramIterations!$D:$E,2,FALSE))</f>
        <v/>
      </c>
      <c r="CY189" s="23"/>
      <c r="CZ189" s="24" t="str">
        <f>IF(CY189="","",VLOOKUP(CY189,ProgramIterations!$D:$E,2,FALSE))</f>
        <v/>
      </c>
      <c r="DA189" s="23"/>
      <c r="DB189" s="24" t="str">
        <f>IF(DA189="","",VLOOKUP(DA189,ProgramIterations!$D:$E,2,FALSE))</f>
        <v/>
      </c>
      <c r="DC189" s="23"/>
      <c r="DD189" s="25" t="str">
        <f>IF(DC189="","",VLOOKUP(DC189,ProgramIterations!$D:$E,2,FALSE))</f>
        <v/>
      </c>
      <c r="DE189" s="64" t="str">
        <f>CONCATENATE("ALTER TABLE dbo.",LEFT(C189,FIND(".",C189)-1)," ADD ",RIGHT(C189,LEN(C189)-FIND(".",C189))," ",VLOOKUP(M189,DataTypes!$A$2:$F$12,6),IF(VLOOKUP(M189,DataTypes!$A$2:$F$12,3)=1,CONCATENATE("(",N189,",",O189,")"),"")," NULL")</f>
        <v>ALTER TABLE dbo.ChampMetricChannelUnitTier1Summary ADD FishCoverCompositionArtificial decimal(10,0) NULL</v>
      </c>
      <c r="DF189" s="56" t="e">
        <f>IF(A189 = "","",#REF! &amp; " SELECT MetricCalcTypeID = "&amp;A189&amp;", EngineID = "&amp;B189&amp;", Name='"&amp;C189&amp;"', DisplayGroupID = "&amp;D189&amp;", DisplayName='"&amp;E189&amp;"', DisplayNameShort = '"&amp;F189&amp;"', PropertyName = '"&amp;G189&amp;"', MethodID = "&amp;IF(H189="","NULL",H189)&amp; ", CalcGroupId = "&amp;IF(I189="","NULL",I189)&amp;", CalcGroupListItemID = " &amp;IF(K189="","NULL",K189)&amp;", Description = "&amp;IF(L189&lt;&gt;"NULL","'"&amp;SUBSTITUTE(L189,"'","''")&amp;"'","NULL")&amp;", DataTypeID = "&amp;M189&amp;",Precision = "&amp;N189&amp;", Scale = "&amp;O189&amp;", Length="&amp;P189&amp;", UOMID = "&amp;Q189&amp;", GlossaryTermID = "&amp;V189&amp;", DisplayOrderID = "&amp;W189&amp;", DomainValueListID = "&amp;AB189&amp;", WidthPixels = "&amp;AC189&amp;", IsDisplayable = "&amp;AD189&amp;", ShowGraphForWatershed= "&amp;AE189&amp;",ShowGraphForProgram="&amp;AF189&amp;",ShowGraphForVisit="&amp;AG189&amp;",IsPrivateInformation="&amp;AM189&amp;", IsCalculated="&amp;AN189&amp;",IsInternal="&amp;AO189&amp;", ExpectedValueMin = "&amp;IF(R189&lt;&gt;"",R189,"NULL")&amp;",  ExpectedValueMax = "&amp;IF(S189&lt;&gt;"",S189,"NULL")&amp;",  AcceptedValueMin = "&amp;IF(T189&lt;&gt;"",T189,"NULL")&amp;",   AcceptedValueMax  = "&amp;IF(U189&lt;&gt;"",U189,"NULL")&amp;", GraphAllowX="&amp;AH189&amp;", GraphAllowY="&amp;AI189&amp;", GraphAllowZ="&amp;AJ189&amp;", MapAllowSize="&amp;AK189&amp;", MapAllowColor = "&amp;AL189&amp;", RbtXpath = "&amp;IF(AP189&lt;&gt;"", "'"&amp;AP189&amp;"'", "NULL")&amp;", RbtIsRequired = "&amp;IF(AP189&lt;&gt;"", AQ189, "NULL")&amp;", MRMetric = "&amp;AR189&amp;
", Protocol1_ID = "&amp;IF(AS189="","NULL",#REF!)&amp;", Protocol1_IterationIDStart = "&amp;IF(AS189="","NULL",AT189)&amp;", Protocol1_IterationIDEnd = "&amp;IF(AU189="","NULL",AV189)&amp;
", Protocol2_ID = "&amp;IF(AW189="","NULL",#REF!)&amp;", Protocol2_IterationIDStart = "&amp;IF(AW189="","NULL",AX189)&amp;", Protocol2_IterationIDEnd = "&amp;IF(AY189="","NULL",AZ189)&amp;
", Protocol3_ID = "&amp;IF(BA189="","NULL",#REF!)&amp;", Protocol3_IterationIDStart = "&amp;IF(BA189="","NULL",BB189)&amp;", Protocol3_IterationIDEnd = "&amp;IF(BC189="","NULL",BD189)&amp;
", Protocol4_ID = "&amp;IF(BE189="","NULL",#REF!)&amp;", Protocol4_IterationIDStart = "&amp;IF(BE189="","NULL",BF189)&amp;", Protocol4_IterationIDEnd = "&amp;IF(BG189="","NULL",BH189)&amp;
", Protocol5_ID = "&amp;IF(BI189="","NULL",#REF!)&amp;", Protocol5_IterationIDStart = "&amp;IF(BI189="","NULL",BJ189)&amp;", Protocol5_IterationIDEnd = "&amp;IF(BK189="","NULL",BL189)&amp;
", Protocol6_ID = "&amp;IF(BM189="","NULL",#REF!)&amp;", Protocol6_IterationIDStart = "&amp;IF(BM189="","NULL",BN189)&amp;", Protocol6_IterationIDEnd = "&amp;IF(BO189="","NULL",BP189)&amp;
", Protocol7_ID = "&amp;IF(BQ189="","NULL",#REF!)&amp;", Protocol7_IterationIDStart = "&amp;IF(BQ189="","NULL",BR189)&amp;", Protocol7_IterationIDEnd = "&amp;IF(BS189="","NULL",BT189)&amp;
", Protocol8_ID = "&amp;IF(BU189="","NULL",#REF!)&amp;", Protocol8_IterationIDStart = "&amp;IF(BU189="","NULL",BV189)&amp;", Protocol8_IterationIDEnd = "&amp;IF(BW189="","NULL",BX189)&amp;
", Protocol9_ID = "&amp;IF(BY189="","NULL",#REF!)&amp;", Protocol9_IterationIDStart = "&amp;IF(BY189="","NULL",BZ189)&amp;", Protocol9_IterationIDEnd = "&amp;IF(CA189="","NULL",CB189)&amp;
", Protocol10_ID = "&amp;IF(CC189="","NULL",#REF!)&amp;", Protocol10_IterationIDStart = "&amp;IF(CC189="","NULL",CD189)&amp;", Protocol10_IterationIDEnd = "&amp;IF(CE189="","NULL",CF189)&amp;
", Protocol11_ID = "&amp;IF(CG189="","NULL",#REF!)&amp;", Protocol11_IterationIDStart = "&amp;IF(CG189="","NULL",CH189)&amp;", Protocol11_IterationIDEnd = "&amp;IF(CI189="","NULL",CJ189)&amp;
", Protocol12_ID = "&amp;IF(CK189="","NULL",#REF!)&amp;", Protocol12_IterationIDStart = "&amp;IF(CK189="","NULL",CL189)&amp;", Protocol12_IterationIDEnd = "&amp;IF(CM189="","NULL",CN189)&amp;
", Protocol13_ID = "&amp;IF(CO189="","NULL",#REF!)&amp;", Protocol13_IterationIDStart = "&amp;IF(CO189="","NULL",CP189)&amp;", Protocol13_IterationIDEnd = "&amp;IF(CQ189="","NULL",CR189)&amp;
", Protocol14_ID = "&amp;IF(CS189="","NULL",#REF!)&amp;", Protocol14_IterationIDStart = "&amp;IF(CS189="","NULL",CT189)&amp;", Protocol14_IterationIDEnd = "&amp;IF(CU189="","NULL",CV189)&amp;
", Protocol15_ID = "&amp;IF(CW189="","NULL",#REF!)&amp;", Protocol15_IterationIDStart = "&amp;IF(CW189="","NULL",CX189)&amp;", Protocol15_IterationIDEnd = "&amp;IF(CY189="","NULL",CZ189)&amp;
", Protocol16_ID = "&amp;IF(DA189="","NULL",#REF!)&amp;", Protocol16_IterationIDStart = "&amp;IF(DA189="","NULL",DB189)&amp;", Protocol16_IterationIDEnd = "&amp;IF(DC189="","NULL",DD189))</f>
        <v>#REF!</v>
      </c>
    </row>
    <row r="190" spans="1:110" x14ac:dyDescent="0.4">
      <c r="A190" s="75">
        <v>319</v>
      </c>
      <c r="B190" s="18">
        <v>1</v>
      </c>
      <c r="C190" s="34" t="s">
        <v>372</v>
      </c>
      <c r="D190" s="18">
        <v>1</v>
      </c>
      <c r="E190" s="40" t="s">
        <v>983</v>
      </c>
      <c r="F190" s="74" t="s">
        <v>984</v>
      </c>
      <c r="G190" s="74" t="s">
        <v>343</v>
      </c>
      <c r="I190" s="44"/>
      <c r="J190" s="47" t="str">
        <f>IF(I190="","",VLOOKUP(I190,MetricCalcGroups!A:D,3, FALSE))</f>
        <v/>
      </c>
      <c r="L190" s="9" t="s">
        <v>78</v>
      </c>
      <c r="M190" s="18">
        <v>3</v>
      </c>
      <c r="N190" s="18">
        <v>10</v>
      </c>
      <c r="O190" s="18">
        <v>2</v>
      </c>
      <c r="P190" s="18" t="s">
        <v>78</v>
      </c>
      <c r="Q190" s="18">
        <v>17</v>
      </c>
      <c r="R190" s="75">
        <v>0</v>
      </c>
      <c r="S190" s="75">
        <v>1500</v>
      </c>
      <c r="T190" s="75">
        <v>0</v>
      </c>
      <c r="U190" s="75">
        <v>2500</v>
      </c>
      <c r="V190" s="78">
        <v>123</v>
      </c>
      <c r="W190" s="53">
        <v>1090</v>
      </c>
      <c r="X190" s="15">
        <v>2011</v>
      </c>
      <c r="Y190" s="16">
        <f>IF(X190&lt;&gt;"",VLOOKUP(X190,ProgramIterations!D:E,2,FALSE),"NULL")</f>
        <v>1</v>
      </c>
      <c r="Z190" s="15"/>
      <c r="AA190" s="16" t="str">
        <f>IF(Z190&lt;&gt;"",VLOOKUP(Z190,ProgramIterations!D:E,2,FALSE),"NULL")</f>
        <v>NULL</v>
      </c>
      <c r="AB190" s="9" t="s">
        <v>78</v>
      </c>
      <c r="AC190" s="9">
        <v>75</v>
      </c>
      <c r="AD190" s="36">
        <v>1</v>
      </c>
      <c r="AE190" s="9">
        <v>1</v>
      </c>
      <c r="AF190" s="9">
        <v>1</v>
      </c>
      <c r="AG190" s="9">
        <v>0</v>
      </c>
      <c r="AH190" s="52">
        <v>0</v>
      </c>
      <c r="AI190" s="52">
        <f t="shared" si="13"/>
        <v>1</v>
      </c>
      <c r="AJ190" s="18">
        <v>0</v>
      </c>
      <c r="AK190" s="52">
        <f t="shared" si="11"/>
        <v>1</v>
      </c>
      <c r="AL190" s="52">
        <f t="shared" si="12"/>
        <v>1</v>
      </c>
      <c r="AM190" s="18">
        <v>0</v>
      </c>
      <c r="AN190" s="18">
        <v>0</v>
      </c>
      <c r="AO190" s="74">
        <v>0</v>
      </c>
      <c r="AP190" s="49" t="s">
        <v>1594</v>
      </c>
      <c r="AQ190" s="37">
        <v>0</v>
      </c>
      <c r="AR190" s="49">
        <v>0</v>
      </c>
      <c r="AS190" s="23">
        <v>2011</v>
      </c>
      <c r="AT190" s="24">
        <f>IF(AS190="","",VLOOKUP(AS190,ProgramIterations!$D:$E,2,FALSE))</f>
        <v>1</v>
      </c>
      <c r="AU190" s="23"/>
      <c r="AV190" s="24" t="str">
        <f>IF(AU190="","",VLOOKUP(AU190,ProgramIterations!$D:$E,2,FALSE))</f>
        <v/>
      </c>
      <c r="AW190" s="23">
        <v>2012</v>
      </c>
      <c r="AX190" s="24">
        <f>IF(AW190="","",VLOOKUP(AW190,ProgramIterations!$D:$E,2,FALSE))</f>
        <v>2</v>
      </c>
      <c r="AY190" s="23"/>
      <c r="AZ190" s="24" t="str">
        <f>IF(AY190="","",VLOOKUP(AY190,ProgramIterations!$D:$E,2,FALSE))</f>
        <v/>
      </c>
      <c r="BA190" s="23">
        <v>2013</v>
      </c>
      <c r="BB190" s="24">
        <f>IF(BA190="","",VLOOKUP(BA190,ProgramIterations!$D:$E,2,FALSE))</f>
        <v>3</v>
      </c>
      <c r="BC190" s="23"/>
      <c r="BD190" s="24" t="str">
        <f>IF(BC190="","",VLOOKUP(BC190,ProgramIterations!$D:$E,2,FALSE))</f>
        <v/>
      </c>
      <c r="BE190" s="23">
        <v>2014</v>
      </c>
      <c r="BF190" s="24">
        <f>IF(BE190="","",VLOOKUP(BE190,ProgramIterations!$D:$E,2,FALSE))</f>
        <v>4</v>
      </c>
      <c r="BG190" s="23"/>
      <c r="BH190" s="24" t="str">
        <f>IF(BG190="","",VLOOKUP(BG190,ProgramIterations!$D:$E,2,FALSE))</f>
        <v/>
      </c>
      <c r="BI190" s="23">
        <v>2014</v>
      </c>
      <c r="BJ190" s="24">
        <f>IF(BI190="","",VLOOKUP(BI190,ProgramIterations!$D:$E,2,FALSE))</f>
        <v>4</v>
      </c>
      <c r="BK190" s="23"/>
      <c r="BL190" s="24" t="str">
        <f>IF(BK190="","",VLOOKUP(BK190,ProgramIterations!$D:$E,2,FALSE))</f>
        <v/>
      </c>
      <c r="BM190" s="23"/>
      <c r="BN190" s="24" t="str">
        <f>IF(BM190="","",VLOOKUP(BM190,ProgramIterations!$D:$E,2,FALSE))</f>
        <v/>
      </c>
      <c r="BO190" s="23"/>
      <c r="BP190" s="24" t="str">
        <f>IF(BO190="","",VLOOKUP(BO190,ProgramIterations!$D:$E,2,FALSE))</f>
        <v/>
      </c>
      <c r="BQ190" s="23"/>
      <c r="BR190" s="24" t="str">
        <f>IF(BQ190="","",VLOOKUP(BQ190,ProgramIterations!$D:$E,2,FALSE))</f>
        <v/>
      </c>
      <c r="BS190" s="23"/>
      <c r="BT190" s="24" t="str">
        <f>IF(BS190="","",VLOOKUP(BS190,ProgramIterations!$D:$E,2,FALSE))</f>
        <v/>
      </c>
      <c r="BU190" s="23"/>
      <c r="BV190" s="24" t="str">
        <f>IF(BU190="","",VLOOKUP(BU190,ProgramIterations!$D:$E,2,FALSE))</f>
        <v/>
      </c>
      <c r="BW190" s="23"/>
      <c r="BX190" s="24" t="str">
        <f>IF(BW190="","",VLOOKUP(BW190,ProgramIterations!$D:$E,2,FALSE))</f>
        <v/>
      </c>
      <c r="BY190" s="23">
        <v>2014</v>
      </c>
      <c r="BZ190" s="24">
        <f>IF(BY190="","",VLOOKUP(BY190,ProgramIterations!$D:$E,2,FALSE))</f>
        <v>4</v>
      </c>
      <c r="CA190" s="23"/>
      <c r="CB190" s="24" t="str">
        <f>IF(CA190="","",VLOOKUP(CA190,ProgramIterations!$D:$E,2,FALSE))</f>
        <v/>
      </c>
      <c r="CC190" s="23">
        <v>2014</v>
      </c>
      <c r="CD190" s="24">
        <f>IF(CC190="","",VLOOKUP(CC190,ProgramIterations!$D:$E,2,FALSE))</f>
        <v>4</v>
      </c>
      <c r="CE190" s="23"/>
      <c r="CF190" s="24" t="str">
        <f>IF(CE190="","",VLOOKUP(CE190,ProgramIterations!$D:$E,2,FALSE))</f>
        <v/>
      </c>
      <c r="CG190" s="23">
        <v>2014</v>
      </c>
      <c r="CH190" s="24">
        <f>IF(CG190="","",VLOOKUP(CG190,ProgramIterations!$D:$E,2,FALSE))</f>
        <v>4</v>
      </c>
      <c r="CI190" s="23"/>
      <c r="CJ190" s="24" t="str">
        <f>IF(CI190="","",VLOOKUP(CI190,ProgramIterations!$D:$E,2,FALSE))</f>
        <v/>
      </c>
      <c r="CK190" s="23"/>
      <c r="CL190" s="24" t="str">
        <f>IF(CK190="","",VLOOKUP(CK190,ProgramIterations!$D:$E,2,FALSE))</f>
        <v/>
      </c>
      <c r="CM190" s="23"/>
      <c r="CN190" s="24" t="str">
        <f>IF(CM190="","",VLOOKUP(CM190,ProgramIterations!$D:$E,2,FALSE))</f>
        <v/>
      </c>
      <c r="CO190" s="23"/>
      <c r="CP190" s="24" t="str">
        <f>IF(CO190="","",VLOOKUP(CO190,ProgramIterations!$D:$E,2,FALSE))</f>
        <v/>
      </c>
      <c r="CQ190" s="23"/>
      <c r="CR190" s="24" t="str">
        <f>IF(CQ190="","",VLOOKUP(CQ190,ProgramIterations!$D:$E,2,FALSE))</f>
        <v/>
      </c>
      <c r="CS190" s="23"/>
      <c r="CT190" s="24" t="str">
        <f>IF(CS190="","",VLOOKUP(CS190,ProgramIterations!$D:$E,2,FALSE))</f>
        <v/>
      </c>
      <c r="CU190" s="23"/>
      <c r="CV190" s="24" t="str">
        <f>IF(CU190="","",VLOOKUP(CU190,ProgramIterations!$D:$E,2,FALSE))</f>
        <v/>
      </c>
      <c r="CW190" s="23"/>
      <c r="CX190" s="24" t="str">
        <f>IF(CW190="","",VLOOKUP(CW190,ProgramIterations!$D:$E,2,FALSE))</f>
        <v/>
      </c>
      <c r="CY190" s="23"/>
      <c r="CZ190" s="24" t="str">
        <f>IF(CY190="","",VLOOKUP(CY190,ProgramIterations!$D:$E,2,FALSE))</f>
        <v/>
      </c>
      <c r="DA190" s="23"/>
      <c r="DB190" s="24" t="str">
        <f>IF(DA190="","",VLOOKUP(DA190,ProgramIterations!$D:$E,2,FALSE))</f>
        <v/>
      </c>
      <c r="DC190" s="23"/>
      <c r="DD190" s="25" t="str">
        <f>IF(DC190="","",VLOOKUP(DC190,ProgramIterations!$D:$E,2,FALSE))</f>
        <v/>
      </c>
      <c r="DE190" s="64" t="str">
        <f>CONCATENATE("ALTER TABLE dbo.",LEFT(C190,FIND(".",C190)-1)," ADD ",RIGHT(C190,LEN(C190)-FIND(".",C190))," ",VLOOKUP(M190,DataTypes!$A$2:$F$12,6),IF(VLOOKUP(M190,DataTypes!$A$2:$F$12,3)=1,CONCATENATE("(",N190,",",O190,")"),"")," NULL")</f>
        <v>ALTER TABLE dbo.ChampMetricVisitInformation ADD FastNonTurbulentVolume decimal(10,2) NULL</v>
      </c>
      <c r="DF190" s="56" t="e">
        <f>IF(A190 = "","",#REF! &amp; " SELECT MetricCalcTypeID = "&amp;A190&amp;", EngineID = "&amp;B190&amp;", Name='"&amp;C190&amp;"', DisplayGroupID = "&amp;D190&amp;", DisplayName='"&amp;E190&amp;"', DisplayNameShort = '"&amp;F190&amp;"', PropertyName = '"&amp;G190&amp;"', MethodID = "&amp;IF(H190="","NULL",H190)&amp; ", CalcGroupId = "&amp;IF(I190="","NULL",I190)&amp;", CalcGroupListItemID = " &amp;IF(K190="","NULL",K190)&amp;", Description = "&amp;IF(L190&lt;&gt;"NULL","'"&amp;SUBSTITUTE(L190,"'","''")&amp;"'","NULL")&amp;", DataTypeID = "&amp;M190&amp;",Precision = "&amp;N190&amp;", Scale = "&amp;O190&amp;", Length="&amp;P190&amp;", UOMID = "&amp;Q190&amp;", GlossaryTermID = "&amp;V190&amp;", DisplayOrderID = "&amp;W190&amp;", DomainValueListID = "&amp;AB190&amp;", WidthPixels = "&amp;AC190&amp;", IsDisplayable = "&amp;AD190&amp;", ShowGraphForWatershed= "&amp;AE190&amp;",ShowGraphForProgram="&amp;AF190&amp;",ShowGraphForVisit="&amp;AG190&amp;",IsPrivateInformation="&amp;AM190&amp;", IsCalculated="&amp;AN190&amp;",IsInternal="&amp;AO190&amp;", ExpectedValueMin = "&amp;IF(R190&lt;&gt;"",R190,"NULL")&amp;",  ExpectedValueMax = "&amp;IF(S190&lt;&gt;"",S190,"NULL")&amp;",  AcceptedValueMin = "&amp;IF(T190&lt;&gt;"",T190,"NULL")&amp;",   AcceptedValueMax  = "&amp;IF(U190&lt;&gt;"",U190,"NULL")&amp;", GraphAllowX="&amp;AH190&amp;", GraphAllowY="&amp;AI190&amp;", GraphAllowZ="&amp;AJ190&amp;", MapAllowSize="&amp;AK190&amp;", MapAllowColor = "&amp;AL190&amp;", RbtXpath = "&amp;IF(AP190&lt;&gt;"", "'"&amp;AP190&amp;"'", "NULL")&amp;", RbtIsRequired = "&amp;IF(AP190&lt;&gt;"", AQ190, "NULL")&amp;", MRMetric = "&amp;AR190&amp;
", Protocol1_ID = "&amp;IF(AS190="","NULL",#REF!)&amp;", Protocol1_IterationIDStart = "&amp;IF(AS190="","NULL",AT190)&amp;", Protocol1_IterationIDEnd = "&amp;IF(AU190="","NULL",AV190)&amp;
", Protocol2_ID = "&amp;IF(AW190="","NULL",#REF!)&amp;", Protocol2_IterationIDStart = "&amp;IF(AW190="","NULL",AX190)&amp;", Protocol2_IterationIDEnd = "&amp;IF(AY190="","NULL",AZ190)&amp;
", Protocol3_ID = "&amp;IF(BA190="","NULL",#REF!)&amp;", Protocol3_IterationIDStart = "&amp;IF(BA190="","NULL",BB190)&amp;", Protocol3_IterationIDEnd = "&amp;IF(BC190="","NULL",BD190)&amp;
", Protocol4_ID = "&amp;IF(BE190="","NULL",#REF!)&amp;", Protocol4_IterationIDStart = "&amp;IF(BE190="","NULL",BF190)&amp;", Protocol4_IterationIDEnd = "&amp;IF(BG190="","NULL",BH190)&amp;
", Protocol5_ID = "&amp;IF(BI190="","NULL",#REF!)&amp;", Protocol5_IterationIDStart = "&amp;IF(BI190="","NULL",BJ190)&amp;", Protocol5_IterationIDEnd = "&amp;IF(BK190="","NULL",BL190)&amp;
", Protocol6_ID = "&amp;IF(BM190="","NULL",#REF!)&amp;", Protocol6_IterationIDStart = "&amp;IF(BM190="","NULL",BN190)&amp;", Protocol6_IterationIDEnd = "&amp;IF(BO190="","NULL",BP190)&amp;
", Protocol7_ID = "&amp;IF(BQ190="","NULL",#REF!)&amp;", Protocol7_IterationIDStart = "&amp;IF(BQ190="","NULL",BR190)&amp;", Protocol7_IterationIDEnd = "&amp;IF(BS190="","NULL",BT190)&amp;
", Protocol8_ID = "&amp;IF(BU190="","NULL",#REF!)&amp;", Protocol8_IterationIDStart = "&amp;IF(BU190="","NULL",BV190)&amp;", Protocol8_IterationIDEnd = "&amp;IF(BW190="","NULL",BX190)&amp;
", Protocol9_ID = "&amp;IF(BY190="","NULL",#REF!)&amp;", Protocol9_IterationIDStart = "&amp;IF(BY190="","NULL",BZ190)&amp;", Protocol9_IterationIDEnd = "&amp;IF(CA190="","NULL",CB190)&amp;
", Protocol10_ID = "&amp;IF(CC190="","NULL",#REF!)&amp;", Protocol10_IterationIDStart = "&amp;IF(CC190="","NULL",CD190)&amp;", Protocol10_IterationIDEnd = "&amp;IF(CE190="","NULL",CF190)&amp;
", Protocol11_ID = "&amp;IF(CG190="","NULL",#REF!)&amp;", Protocol11_IterationIDStart = "&amp;IF(CG190="","NULL",CH190)&amp;", Protocol11_IterationIDEnd = "&amp;IF(CI190="","NULL",CJ190)&amp;
", Protocol12_ID = "&amp;IF(CK190="","NULL",#REF!)&amp;", Protocol12_IterationIDStart = "&amp;IF(CK190="","NULL",CL190)&amp;", Protocol12_IterationIDEnd = "&amp;IF(CM190="","NULL",CN190)&amp;
", Protocol13_ID = "&amp;IF(CO190="","NULL",#REF!)&amp;", Protocol13_IterationIDStart = "&amp;IF(CO190="","NULL",CP190)&amp;", Protocol13_IterationIDEnd = "&amp;IF(CQ190="","NULL",CR190)&amp;
", Protocol14_ID = "&amp;IF(CS190="","NULL",#REF!)&amp;", Protocol14_IterationIDStart = "&amp;IF(CS190="","NULL",CT190)&amp;", Protocol14_IterationIDEnd = "&amp;IF(CU190="","NULL",CV190)&amp;
", Protocol15_ID = "&amp;IF(CW190="","NULL",#REF!)&amp;", Protocol15_IterationIDStart = "&amp;IF(CW190="","NULL",CX190)&amp;", Protocol15_IterationIDEnd = "&amp;IF(CY190="","NULL",CZ190)&amp;
", Protocol16_ID = "&amp;IF(DA190="","NULL",#REF!)&amp;", Protocol16_IterationIDStart = "&amp;IF(DA190="","NULL",DB190)&amp;", Protocol16_IterationIDEnd = "&amp;IF(DC190="","NULL",DD190))</f>
        <v>#REF!</v>
      </c>
    </row>
    <row r="191" spans="1:110" x14ac:dyDescent="0.4">
      <c r="A191" s="75">
        <v>208</v>
      </c>
      <c r="B191" s="18">
        <v>3</v>
      </c>
      <c r="C191" s="34" t="s">
        <v>244</v>
      </c>
      <c r="D191" s="18">
        <v>3</v>
      </c>
      <c r="E191" s="49" t="s">
        <v>903</v>
      </c>
      <c r="F191" s="49" t="s">
        <v>904</v>
      </c>
      <c r="G191" s="74" t="s">
        <v>239</v>
      </c>
      <c r="I191" s="44"/>
      <c r="J191" s="47" t="str">
        <f>IF(I191="","",VLOOKUP(I191,MetricCalcGroups!A:D,3, FALSE))</f>
        <v/>
      </c>
      <c r="L191" s="9" t="s">
        <v>78</v>
      </c>
      <c r="M191" s="18">
        <v>1</v>
      </c>
      <c r="N191" s="18">
        <v>10</v>
      </c>
      <c r="O191" s="18">
        <v>0</v>
      </c>
      <c r="P191" s="18" t="s">
        <v>78</v>
      </c>
      <c r="Q191" s="18">
        <v>8</v>
      </c>
      <c r="R191" s="53"/>
      <c r="S191" s="53"/>
      <c r="V191" s="78">
        <v>67</v>
      </c>
      <c r="W191" s="53">
        <v>160</v>
      </c>
      <c r="X191" s="15">
        <v>2011</v>
      </c>
      <c r="Y191" s="16">
        <f>IF(X191&lt;&gt;"",VLOOKUP(X191,ProgramIterations!D:E,2,FALSE),"NULL")</f>
        <v>1</v>
      </c>
      <c r="Z191" s="15"/>
      <c r="AA191" s="16" t="str">
        <f>IF(Z191&lt;&gt;"",VLOOKUP(Z191,ProgramIterations!D:E,2,FALSE),"NULL")</f>
        <v>NULL</v>
      </c>
      <c r="AB191" s="37" t="s">
        <v>78</v>
      </c>
      <c r="AC191" s="37">
        <v>75</v>
      </c>
      <c r="AD191" s="36">
        <v>1</v>
      </c>
      <c r="AE191" s="37">
        <v>1</v>
      </c>
      <c r="AF191" s="37">
        <v>1</v>
      </c>
      <c r="AG191" s="37">
        <v>1</v>
      </c>
      <c r="AH191" s="17">
        <v>0</v>
      </c>
      <c r="AI191" s="17">
        <f t="shared" si="13"/>
        <v>1</v>
      </c>
      <c r="AJ191" s="38">
        <v>0</v>
      </c>
      <c r="AK191" s="17">
        <f t="shared" si="11"/>
        <v>1</v>
      </c>
      <c r="AL191" s="17">
        <f t="shared" si="12"/>
        <v>1</v>
      </c>
      <c r="AM191" s="38">
        <v>0</v>
      </c>
      <c r="AN191" s="38">
        <v>0</v>
      </c>
      <c r="AO191" s="37">
        <v>0</v>
      </c>
      <c r="AP191" s="49"/>
      <c r="AQ191" s="37">
        <v>0</v>
      </c>
      <c r="AR191" s="49">
        <v>0</v>
      </c>
      <c r="AS191" s="23">
        <v>2011</v>
      </c>
      <c r="AT191" s="24">
        <f>IF(AS191="","",VLOOKUP(AS191,ProgramIterations!$D:$E,2,FALSE))</f>
        <v>1</v>
      </c>
      <c r="AU191" s="23"/>
      <c r="AV191" s="24" t="str">
        <f>IF(AU191="","",VLOOKUP(AU191,ProgramIterations!$D:$E,2,FALSE))</f>
        <v/>
      </c>
      <c r="AW191" s="23">
        <v>2012</v>
      </c>
      <c r="AX191" s="24">
        <f>IF(AW191="","",VLOOKUP(AW191,ProgramIterations!$D:$E,2,FALSE))</f>
        <v>2</v>
      </c>
      <c r="AY191" s="23"/>
      <c r="AZ191" s="24" t="str">
        <f>IF(AY191="","",VLOOKUP(AY191,ProgramIterations!$D:$E,2,FALSE))</f>
        <v/>
      </c>
      <c r="BA191" s="23">
        <v>2013</v>
      </c>
      <c r="BB191" s="24">
        <f>IF(BA191="","",VLOOKUP(BA191,ProgramIterations!$D:$E,2,FALSE))</f>
        <v>3</v>
      </c>
      <c r="BC191" s="23"/>
      <c r="BD191" s="24" t="str">
        <f>IF(BC191="","",VLOOKUP(BC191,ProgramIterations!$D:$E,2,FALSE))</f>
        <v/>
      </c>
      <c r="BE191" s="23">
        <v>2014</v>
      </c>
      <c r="BF191" s="24">
        <f>IF(BE191="","",VLOOKUP(BE191,ProgramIterations!$D:$E,2,FALSE))</f>
        <v>4</v>
      </c>
      <c r="BG191" s="23"/>
      <c r="BH191" s="24" t="str">
        <f>IF(BG191="","",VLOOKUP(BG191,ProgramIterations!$D:$E,2,FALSE))</f>
        <v/>
      </c>
      <c r="BI191" s="23"/>
      <c r="BJ191" s="24" t="str">
        <f>IF(BI191="","",VLOOKUP(BI191,ProgramIterations!$D:$E,2,FALSE))</f>
        <v/>
      </c>
      <c r="BK191" s="23"/>
      <c r="BL191" s="24" t="str">
        <f>IF(BK191="","",VLOOKUP(BK191,ProgramIterations!$D:$E,2,FALSE))</f>
        <v/>
      </c>
      <c r="BM191" s="23"/>
      <c r="BN191" s="24" t="str">
        <f>IF(BM191="","",VLOOKUP(BM191,ProgramIterations!$D:$E,2,FALSE))</f>
        <v/>
      </c>
      <c r="BO191" s="23"/>
      <c r="BP191" s="24" t="str">
        <f>IF(BO191="","",VLOOKUP(BO191,ProgramIterations!$D:$E,2,FALSE))</f>
        <v/>
      </c>
      <c r="BQ191" s="23"/>
      <c r="BR191" s="24" t="str">
        <f>IF(BQ191="","",VLOOKUP(BQ191,ProgramIterations!$D:$E,2,FALSE))</f>
        <v/>
      </c>
      <c r="BS191" s="23"/>
      <c r="BT191" s="24" t="str">
        <f>IF(BS191="","",VLOOKUP(BS191,ProgramIterations!$D:$E,2,FALSE))</f>
        <v/>
      </c>
      <c r="BU191" s="23"/>
      <c r="BV191" s="24" t="str">
        <f>IF(BU191="","",VLOOKUP(BU191,ProgramIterations!$D:$E,2,FALSE))</f>
        <v/>
      </c>
      <c r="BW191" s="23"/>
      <c r="BX191" s="24" t="str">
        <f>IF(BW191="","",VLOOKUP(BW191,ProgramIterations!$D:$E,2,FALSE))</f>
        <v/>
      </c>
      <c r="BY191" s="23">
        <v>2014</v>
      </c>
      <c r="BZ191" s="24">
        <f>IF(BY191="","",VLOOKUP(BY191,ProgramIterations!$D:$E,2,FALSE))</f>
        <v>4</v>
      </c>
      <c r="CA191" s="23"/>
      <c r="CB191" s="24" t="str">
        <f>IF(CA191="","",VLOOKUP(CA191,ProgramIterations!$D:$E,2,FALSE))</f>
        <v/>
      </c>
      <c r="CC191" s="23">
        <v>2014</v>
      </c>
      <c r="CD191" s="24">
        <f>IF(CC191="","",VLOOKUP(CC191,ProgramIterations!$D:$E,2,FALSE))</f>
        <v>4</v>
      </c>
      <c r="CE191" s="23"/>
      <c r="CF191" s="24" t="str">
        <f>IF(CE191="","",VLOOKUP(CE191,ProgramIterations!$D:$E,2,FALSE))</f>
        <v/>
      </c>
      <c r="CG191" s="23">
        <v>2014</v>
      </c>
      <c r="CH191" s="24">
        <f>IF(CG191="","",VLOOKUP(CG191,ProgramIterations!$D:$E,2,FALSE))</f>
        <v>4</v>
      </c>
      <c r="CI191" s="23"/>
      <c r="CJ191" s="24" t="str">
        <f>IF(CI191="","",VLOOKUP(CI191,ProgramIterations!$D:$E,2,FALSE))</f>
        <v/>
      </c>
      <c r="CK191" s="23"/>
      <c r="CL191" s="24" t="str">
        <f>IF(CK191="","",VLOOKUP(CK191,ProgramIterations!$D:$E,2,FALSE))</f>
        <v/>
      </c>
      <c r="CM191" s="23"/>
      <c r="CN191" s="24" t="str">
        <f>IF(CM191="","",VLOOKUP(CM191,ProgramIterations!$D:$E,2,FALSE))</f>
        <v/>
      </c>
      <c r="CO191" s="23"/>
      <c r="CP191" s="24" t="str">
        <f>IF(CO191="","",VLOOKUP(CO191,ProgramIterations!$D:$E,2,FALSE))</f>
        <v/>
      </c>
      <c r="CQ191" s="23"/>
      <c r="CR191" s="24" t="str">
        <f>IF(CQ191="","",VLOOKUP(CQ191,ProgramIterations!$D:$E,2,FALSE))</f>
        <v/>
      </c>
      <c r="CS191" s="23"/>
      <c r="CT191" s="24" t="str">
        <f>IF(CS191="","",VLOOKUP(CS191,ProgramIterations!$D:$E,2,FALSE))</f>
        <v/>
      </c>
      <c r="CU191" s="23"/>
      <c r="CV191" s="24" t="str">
        <f>IF(CU191="","",VLOOKUP(CU191,ProgramIterations!$D:$E,2,FALSE))</f>
        <v/>
      </c>
      <c r="CW191" s="23"/>
      <c r="CX191" s="24" t="str">
        <f>IF(CW191="","",VLOOKUP(CW191,ProgramIterations!$D:$E,2,FALSE))</f>
        <v/>
      </c>
      <c r="CY191" s="23"/>
      <c r="CZ191" s="24" t="str">
        <f>IF(CY191="","",VLOOKUP(CY191,ProgramIterations!$D:$E,2,FALSE))</f>
        <v/>
      </c>
      <c r="DA191" s="23"/>
      <c r="DB191" s="24" t="str">
        <f>IF(DA191="","",VLOOKUP(DA191,ProgramIterations!$D:$E,2,FALSE))</f>
        <v/>
      </c>
      <c r="DC191" s="23"/>
      <c r="DD191" s="25" t="str">
        <f>IF(DC191="","",VLOOKUP(DC191,ProgramIterations!$D:$E,2,FALSE))</f>
        <v/>
      </c>
      <c r="DE191" s="64" t="str">
        <f>CONCATENATE("ALTER TABLE dbo.",LEFT(C191,FIND(".",C191)-1)," ADD ",RIGHT(C191,LEN(C191)-FIND(".",C191))," ",VLOOKUP(M191,DataTypes!$A$2:$F$12,6),IF(VLOOKUP(M191,DataTypes!$A$2:$F$12,3)=1,CONCATENATE("(",N191,",",O191,")"),"")," NULL")</f>
        <v>ALTER TABLE dbo.ChampMetricChannelUnitTier1Summary ADD FishCoverCompositionLWD decimal(10,0) NULL</v>
      </c>
      <c r="DF191" s="56" t="e">
        <f>IF(A191 = "","",#REF! &amp; " SELECT MetricCalcTypeID = "&amp;A191&amp;", EngineID = "&amp;B191&amp;", Name='"&amp;C191&amp;"', DisplayGroupID = "&amp;D191&amp;", DisplayName='"&amp;E191&amp;"', DisplayNameShort = '"&amp;F191&amp;"', PropertyName = '"&amp;G191&amp;"', MethodID = "&amp;IF(H191="","NULL",H191)&amp; ", CalcGroupId = "&amp;IF(I191="","NULL",I191)&amp;", CalcGroupListItemID = " &amp;IF(K191="","NULL",K191)&amp;", Description = "&amp;IF(L191&lt;&gt;"NULL","'"&amp;SUBSTITUTE(L191,"'","''")&amp;"'","NULL")&amp;", DataTypeID = "&amp;M191&amp;",Precision = "&amp;N191&amp;", Scale = "&amp;O191&amp;", Length="&amp;P191&amp;", UOMID = "&amp;Q191&amp;", GlossaryTermID = "&amp;V191&amp;", DisplayOrderID = "&amp;W191&amp;", DomainValueListID = "&amp;AB191&amp;", WidthPixels = "&amp;AC191&amp;", IsDisplayable = "&amp;AD191&amp;", ShowGraphForWatershed= "&amp;AE191&amp;",ShowGraphForProgram="&amp;AF191&amp;",ShowGraphForVisit="&amp;AG191&amp;",IsPrivateInformation="&amp;AM191&amp;", IsCalculated="&amp;AN191&amp;",IsInternal="&amp;AO191&amp;", ExpectedValueMin = "&amp;IF(R191&lt;&gt;"",R191,"NULL")&amp;",  ExpectedValueMax = "&amp;IF(S191&lt;&gt;"",S191,"NULL")&amp;",  AcceptedValueMin = "&amp;IF(T191&lt;&gt;"",T191,"NULL")&amp;",   AcceptedValueMax  = "&amp;IF(U191&lt;&gt;"",U191,"NULL")&amp;", GraphAllowX="&amp;AH191&amp;", GraphAllowY="&amp;AI191&amp;", GraphAllowZ="&amp;AJ191&amp;", MapAllowSize="&amp;AK191&amp;", MapAllowColor = "&amp;AL191&amp;", RbtXpath = "&amp;IF(AP191&lt;&gt;"", "'"&amp;AP191&amp;"'", "NULL")&amp;", RbtIsRequired = "&amp;IF(AP191&lt;&gt;"", AQ191, "NULL")&amp;", MRMetric = "&amp;AR191&amp;
", Protocol1_ID = "&amp;IF(AS191="","NULL",#REF!)&amp;", Protocol1_IterationIDStart = "&amp;IF(AS191="","NULL",AT191)&amp;", Protocol1_IterationIDEnd = "&amp;IF(AU191="","NULL",AV191)&amp;
", Protocol2_ID = "&amp;IF(AW191="","NULL",#REF!)&amp;", Protocol2_IterationIDStart = "&amp;IF(AW191="","NULL",AX191)&amp;", Protocol2_IterationIDEnd = "&amp;IF(AY191="","NULL",AZ191)&amp;
", Protocol3_ID = "&amp;IF(BA191="","NULL",#REF!)&amp;", Protocol3_IterationIDStart = "&amp;IF(BA191="","NULL",BB191)&amp;", Protocol3_IterationIDEnd = "&amp;IF(BC191="","NULL",BD191)&amp;
", Protocol4_ID = "&amp;IF(BE191="","NULL",#REF!)&amp;", Protocol4_IterationIDStart = "&amp;IF(BE191="","NULL",BF191)&amp;", Protocol4_IterationIDEnd = "&amp;IF(BG191="","NULL",BH191)&amp;
", Protocol5_ID = "&amp;IF(BI191="","NULL",#REF!)&amp;", Protocol5_IterationIDStart = "&amp;IF(BI191="","NULL",BJ191)&amp;", Protocol5_IterationIDEnd = "&amp;IF(BK191="","NULL",BL191)&amp;
", Protocol6_ID = "&amp;IF(BM191="","NULL",#REF!)&amp;", Protocol6_IterationIDStart = "&amp;IF(BM191="","NULL",BN191)&amp;", Protocol6_IterationIDEnd = "&amp;IF(BO191="","NULL",BP191)&amp;
", Protocol7_ID = "&amp;IF(BQ191="","NULL",#REF!)&amp;", Protocol7_IterationIDStart = "&amp;IF(BQ191="","NULL",BR191)&amp;", Protocol7_IterationIDEnd = "&amp;IF(BS191="","NULL",BT191)&amp;
", Protocol8_ID = "&amp;IF(BU191="","NULL",#REF!)&amp;", Protocol8_IterationIDStart = "&amp;IF(BU191="","NULL",BV191)&amp;", Protocol8_IterationIDEnd = "&amp;IF(BW191="","NULL",BX191)&amp;
", Protocol9_ID = "&amp;IF(BY191="","NULL",#REF!)&amp;", Protocol9_IterationIDStart = "&amp;IF(BY191="","NULL",BZ191)&amp;", Protocol9_IterationIDEnd = "&amp;IF(CA191="","NULL",CB191)&amp;
", Protocol10_ID = "&amp;IF(CC191="","NULL",#REF!)&amp;", Protocol10_IterationIDStart = "&amp;IF(CC191="","NULL",CD191)&amp;", Protocol10_IterationIDEnd = "&amp;IF(CE191="","NULL",CF191)&amp;
", Protocol11_ID = "&amp;IF(CG191="","NULL",#REF!)&amp;", Protocol11_IterationIDStart = "&amp;IF(CG191="","NULL",CH191)&amp;", Protocol11_IterationIDEnd = "&amp;IF(CI191="","NULL",CJ191)&amp;
", Protocol12_ID = "&amp;IF(CK191="","NULL",#REF!)&amp;", Protocol12_IterationIDStart = "&amp;IF(CK191="","NULL",CL191)&amp;", Protocol12_IterationIDEnd = "&amp;IF(CM191="","NULL",CN191)&amp;
", Protocol13_ID = "&amp;IF(CO191="","NULL",#REF!)&amp;", Protocol13_IterationIDStart = "&amp;IF(CO191="","NULL",CP191)&amp;", Protocol13_IterationIDEnd = "&amp;IF(CQ191="","NULL",CR191)&amp;
", Protocol14_ID = "&amp;IF(CS191="","NULL",#REF!)&amp;", Protocol14_IterationIDStart = "&amp;IF(CS191="","NULL",CT191)&amp;", Protocol14_IterationIDEnd = "&amp;IF(CU191="","NULL",CV191)&amp;
", Protocol15_ID = "&amp;IF(CW191="","NULL",#REF!)&amp;", Protocol15_IterationIDStart = "&amp;IF(CW191="","NULL",CX191)&amp;", Protocol15_IterationIDEnd = "&amp;IF(CY191="","NULL",CZ191)&amp;
", Protocol16_ID = "&amp;IF(DA191="","NULL",#REF!)&amp;", Protocol16_IterationIDStart = "&amp;IF(DA191="","NULL",DB191)&amp;", Protocol16_IterationIDEnd = "&amp;IF(DC191="","NULL",DD191))</f>
        <v>#REF!</v>
      </c>
    </row>
    <row r="192" spans="1:110" x14ac:dyDescent="0.4">
      <c r="A192" s="75">
        <v>320</v>
      </c>
      <c r="B192" s="18">
        <v>1</v>
      </c>
      <c r="C192" s="34" t="s">
        <v>373</v>
      </c>
      <c r="D192" s="18">
        <v>1</v>
      </c>
      <c r="E192" s="74" t="s">
        <v>985</v>
      </c>
      <c r="F192" s="74" t="s">
        <v>986</v>
      </c>
      <c r="G192" s="74" t="s">
        <v>340</v>
      </c>
      <c r="I192" s="44"/>
      <c r="J192" s="47" t="str">
        <f>IF(I192="","",VLOOKUP(I192,MetricCalcGroups!A:D,3, FALSE))</f>
        <v/>
      </c>
      <c r="L192" s="9" t="s">
        <v>78</v>
      </c>
      <c r="M192" s="18">
        <v>3</v>
      </c>
      <c r="N192" s="18">
        <v>10</v>
      </c>
      <c r="O192" s="18">
        <v>2</v>
      </c>
      <c r="P192" s="18" t="s">
        <v>78</v>
      </c>
      <c r="Q192" s="18">
        <v>8</v>
      </c>
      <c r="R192" s="18">
        <v>0</v>
      </c>
      <c r="S192" s="18">
        <v>75</v>
      </c>
      <c r="T192" s="18">
        <v>0</v>
      </c>
      <c r="U192" s="18">
        <v>100</v>
      </c>
      <c r="V192" s="78">
        <v>96</v>
      </c>
      <c r="W192" s="53">
        <v>1100</v>
      </c>
      <c r="X192" s="15">
        <v>2011</v>
      </c>
      <c r="Y192" s="16">
        <f>IF(X192&lt;&gt;"",VLOOKUP(X192,ProgramIterations!D:E,2,FALSE),"NULL")</f>
        <v>1</v>
      </c>
      <c r="Z192" s="15"/>
      <c r="AA192" s="16" t="str">
        <f>IF(Z192&lt;&gt;"",VLOOKUP(Z192,ProgramIterations!D:E,2,FALSE),"NULL")</f>
        <v>NULL</v>
      </c>
      <c r="AB192" s="9" t="s">
        <v>78</v>
      </c>
      <c r="AC192" s="9">
        <v>75</v>
      </c>
      <c r="AD192" s="36">
        <v>1</v>
      </c>
      <c r="AE192" s="9">
        <v>1</v>
      </c>
      <c r="AF192" s="9">
        <v>1</v>
      </c>
      <c r="AG192" s="9">
        <v>0</v>
      </c>
      <c r="AH192" s="52">
        <v>0</v>
      </c>
      <c r="AI192" s="17">
        <f t="shared" si="13"/>
        <v>1</v>
      </c>
      <c r="AJ192" s="18">
        <v>0</v>
      </c>
      <c r="AK192" s="17">
        <f t="shared" si="11"/>
        <v>1</v>
      </c>
      <c r="AL192" s="17">
        <f t="shared" si="12"/>
        <v>1</v>
      </c>
      <c r="AM192" s="18">
        <v>0</v>
      </c>
      <c r="AN192" s="18">
        <v>0</v>
      </c>
      <c r="AO192" s="37">
        <v>0</v>
      </c>
      <c r="AP192" s="40" t="s">
        <v>1593</v>
      </c>
      <c r="AQ192" s="37">
        <v>0</v>
      </c>
      <c r="AR192" s="49">
        <v>0</v>
      </c>
      <c r="AS192" s="23">
        <v>2011</v>
      </c>
      <c r="AT192" s="24">
        <f>IF(AS192="","",VLOOKUP(AS192,ProgramIterations!$D:$E,2,FALSE))</f>
        <v>1</v>
      </c>
      <c r="AU192" s="23"/>
      <c r="AV192" s="24" t="str">
        <f>IF(AU192="","",VLOOKUP(AU192,ProgramIterations!$D:$E,2,FALSE))</f>
        <v/>
      </c>
      <c r="AW192" s="23">
        <v>2012</v>
      </c>
      <c r="AX192" s="24">
        <f>IF(AW192="","",VLOOKUP(AW192,ProgramIterations!$D:$E,2,FALSE))</f>
        <v>2</v>
      </c>
      <c r="AY192" s="23"/>
      <c r="AZ192" s="24" t="str">
        <f>IF(AY192="","",VLOOKUP(AY192,ProgramIterations!$D:$E,2,FALSE))</f>
        <v/>
      </c>
      <c r="BA192" s="23">
        <v>2013</v>
      </c>
      <c r="BB192" s="24">
        <f>IF(BA192="","",VLOOKUP(BA192,ProgramIterations!$D:$E,2,FALSE))</f>
        <v>3</v>
      </c>
      <c r="BC192" s="23"/>
      <c r="BD192" s="24" t="str">
        <f>IF(BC192="","",VLOOKUP(BC192,ProgramIterations!$D:$E,2,FALSE))</f>
        <v/>
      </c>
      <c r="BE192" s="23">
        <v>2014</v>
      </c>
      <c r="BF192" s="24">
        <f>IF(BE192="","",VLOOKUP(BE192,ProgramIterations!$D:$E,2,FALSE))</f>
        <v>4</v>
      </c>
      <c r="BG192" s="23"/>
      <c r="BH192" s="24" t="str">
        <f>IF(BG192="","",VLOOKUP(BG192,ProgramIterations!$D:$E,2,FALSE))</f>
        <v/>
      </c>
      <c r="BI192" s="23">
        <v>2014</v>
      </c>
      <c r="BJ192" s="24">
        <f>IF(BI192="","",VLOOKUP(BI192,ProgramIterations!$D:$E,2,FALSE))</f>
        <v>4</v>
      </c>
      <c r="BK192" s="23"/>
      <c r="BL192" s="24" t="str">
        <f>IF(BK192="","",VLOOKUP(BK192,ProgramIterations!$D:$E,2,FALSE))</f>
        <v/>
      </c>
      <c r="BM192" s="23"/>
      <c r="BN192" s="24" t="str">
        <f>IF(BM192="","",VLOOKUP(BM192,ProgramIterations!$D:$E,2,FALSE))</f>
        <v/>
      </c>
      <c r="BO192" s="23"/>
      <c r="BP192" s="24" t="str">
        <f>IF(BO192="","",VLOOKUP(BO192,ProgramIterations!$D:$E,2,FALSE))</f>
        <v/>
      </c>
      <c r="BQ192" s="23"/>
      <c r="BR192" s="24" t="str">
        <f>IF(BQ192="","",VLOOKUP(BQ192,ProgramIterations!$D:$E,2,FALSE))</f>
        <v/>
      </c>
      <c r="BS192" s="23"/>
      <c r="BT192" s="24" t="str">
        <f>IF(BS192="","",VLOOKUP(BS192,ProgramIterations!$D:$E,2,FALSE))</f>
        <v/>
      </c>
      <c r="BU192" s="23"/>
      <c r="BV192" s="24" t="str">
        <f>IF(BU192="","",VLOOKUP(BU192,ProgramIterations!$D:$E,2,FALSE))</f>
        <v/>
      </c>
      <c r="BW192" s="23"/>
      <c r="BX192" s="24" t="str">
        <f>IF(BW192="","",VLOOKUP(BW192,ProgramIterations!$D:$E,2,FALSE))</f>
        <v/>
      </c>
      <c r="BY192" s="23">
        <v>2014</v>
      </c>
      <c r="BZ192" s="24">
        <f>IF(BY192="","",VLOOKUP(BY192,ProgramIterations!$D:$E,2,FALSE))</f>
        <v>4</v>
      </c>
      <c r="CA192" s="23"/>
      <c r="CB192" s="24" t="str">
        <f>IF(CA192="","",VLOOKUP(CA192,ProgramIterations!$D:$E,2,FALSE))</f>
        <v/>
      </c>
      <c r="CC192" s="23">
        <v>2014</v>
      </c>
      <c r="CD192" s="24">
        <f>IF(CC192="","",VLOOKUP(CC192,ProgramIterations!$D:$E,2,FALSE))</f>
        <v>4</v>
      </c>
      <c r="CE192" s="23"/>
      <c r="CF192" s="24" t="str">
        <f>IF(CE192="","",VLOOKUP(CE192,ProgramIterations!$D:$E,2,FALSE))</f>
        <v/>
      </c>
      <c r="CG192" s="23">
        <v>2014</v>
      </c>
      <c r="CH192" s="24">
        <f>IF(CG192="","",VLOOKUP(CG192,ProgramIterations!$D:$E,2,FALSE))</f>
        <v>4</v>
      </c>
      <c r="CI192" s="23"/>
      <c r="CJ192" s="24" t="str">
        <f>IF(CI192="","",VLOOKUP(CI192,ProgramIterations!$D:$E,2,FALSE))</f>
        <v/>
      </c>
      <c r="CK192" s="23"/>
      <c r="CL192" s="24" t="str">
        <f>IF(CK192="","",VLOOKUP(CK192,ProgramIterations!$D:$E,2,FALSE))</f>
        <v/>
      </c>
      <c r="CM192" s="23"/>
      <c r="CN192" s="24" t="str">
        <f>IF(CM192="","",VLOOKUP(CM192,ProgramIterations!$D:$E,2,FALSE))</f>
        <v/>
      </c>
      <c r="CO192" s="23"/>
      <c r="CP192" s="24" t="str">
        <f>IF(CO192="","",VLOOKUP(CO192,ProgramIterations!$D:$E,2,FALSE))</f>
        <v/>
      </c>
      <c r="CQ192" s="23"/>
      <c r="CR192" s="24" t="str">
        <f>IF(CQ192="","",VLOOKUP(CQ192,ProgramIterations!$D:$E,2,FALSE))</f>
        <v/>
      </c>
      <c r="CS192" s="23"/>
      <c r="CT192" s="24" t="str">
        <f>IF(CS192="","",VLOOKUP(CS192,ProgramIterations!$D:$E,2,FALSE))</f>
        <v/>
      </c>
      <c r="CU192" s="23"/>
      <c r="CV192" s="24" t="str">
        <f>IF(CU192="","",VLOOKUP(CU192,ProgramIterations!$D:$E,2,FALSE))</f>
        <v/>
      </c>
      <c r="CW192" s="23"/>
      <c r="CX192" s="24" t="str">
        <f>IF(CW192="","",VLOOKUP(CW192,ProgramIterations!$D:$E,2,FALSE))</f>
        <v/>
      </c>
      <c r="CY192" s="23"/>
      <c r="CZ192" s="24" t="str">
        <f>IF(CY192="","",VLOOKUP(CY192,ProgramIterations!$D:$E,2,FALSE))</f>
        <v/>
      </c>
      <c r="DA192" s="23"/>
      <c r="DB192" s="24" t="str">
        <f>IF(DA192="","",VLOOKUP(DA192,ProgramIterations!$D:$E,2,FALSE))</f>
        <v/>
      </c>
      <c r="DC192" s="23"/>
      <c r="DD192" s="25" t="str">
        <f>IF(DC192="","",VLOOKUP(DC192,ProgramIterations!$D:$E,2,FALSE))</f>
        <v/>
      </c>
      <c r="DE192" s="64" t="str">
        <f>CONCATENATE("ALTER TABLE dbo.",LEFT(C192,FIND(".",C192)-1)," ADD ",RIGHT(C192,LEN(C192)-FIND(".",C192))," ",VLOOKUP(M192,DataTypes!$A$2:$F$12,6),IF(VLOOKUP(M192,DataTypes!$A$2:$F$12,3)=1,CONCATENATE("(",N192,",",O192,")"),"")," NULL")</f>
        <v>ALTER TABLE dbo.ChampMetricVisitInformation ADD FastNonTurbulentPercent decimal(10,2) NULL</v>
      </c>
      <c r="DF192" s="56" t="e">
        <f>IF(A192 = "","",#REF! &amp; " SELECT MetricCalcTypeID = "&amp;A192&amp;", EngineID = "&amp;B192&amp;", Name='"&amp;C192&amp;"', DisplayGroupID = "&amp;D192&amp;", DisplayName='"&amp;E192&amp;"', DisplayNameShort = '"&amp;F192&amp;"', PropertyName = '"&amp;G192&amp;"', MethodID = "&amp;IF(H192="","NULL",H192)&amp; ", CalcGroupId = "&amp;IF(I192="","NULL",I192)&amp;", CalcGroupListItemID = " &amp;IF(K192="","NULL",K192)&amp;", Description = "&amp;IF(L192&lt;&gt;"NULL","'"&amp;SUBSTITUTE(L192,"'","''")&amp;"'","NULL")&amp;", DataTypeID = "&amp;M192&amp;",Precision = "&amp;N192&amp;", Scale = "&amp;O192&amp;", Length="&amp;P192&amp;", UOMID = "&amp;Q192&amp;", GlossaryTermID = "&amp;V192&amp;", DisplayOrderID = "&amp;W192&amp;", DomainValueListID = "&amp;AB192&amp;", WidthPixels = "&amp;AC192&amp;", IsDisplayable = "&amp;AD192&amp;", ShowGraphForWatershed= "&amp;AE192&amp;",ShowGraphForProgram="&amp;AF192&amp;",ShowGraphForVisit="&amp;AG192&amp;",IsPrivateInformation="&amp;AM192&amp;", IsCalculated="&amp;AN192&amp;",IsInternal="&amp;AO192&amp;", ExpectedValueMin = "&amp;IF(R192&lt;&gt;"",R192,"NULL")&amp;",  ExpectedValueMax = "&amp;IF(S192&lt;&gt;"",S192,"NULL")&amp;",  AcceptedValueMin = "&amp;IF(T192&lt;&gt;"",T192,"NULL")&amp;",   AcceptedValueMax  = "&amp;IF(U192&lt;&gt;"",U192,"NULL")&amp;", GraphAllowX="&amp;AH192&amp;", GraphAllowY="&amp;AI192&amp;", GraphAllowZ="&amp;AJ192&amp;", MapAllowSize="&amp;AK192&amp;", MapAllowColor = "&amp;AL192&amp;", RbtXpath = "&amp;IF(AP192&lt;&gt;"", "'"&amp;AP192&amp;"'", "NULL")&amp;", RbtIsRequired = "&amp;IF(AP192&lt;&gt;"", AQ192, "NULL")&amp;", MRMetric = "&amp;AR192&amp;
", Protocol1_ID = "&amp;IF(AS192="","NULL",#REF!)&amp;", Protocol1_IterationIDStart = "&amp;IF(AS192="","NULL",AT192)&amp;", Protocol1_IterationIDEnd = "&amp;IF(AU192="","NULL",AV192)&amp;
", Protocol2_ID = "&amp;IF(AW192="","NULL",#REF!)&amp;", Protocol2_IterationIDStart = "&amp;IF(AW192="","NULL",AX192)&amp;", Protocol2_IterationIDEnd = "&amp;IF(AY192="","NULL",AZ192)&amp;
", Protocol3_ID = "&amp;IF(BA192="","NULL",#REF!)&amp;", Protocol3_IterationIDStart = "&amp;IF(BA192="","NULL",BB192)&amp;", Protocol3_IterationIDEnd = "&amp;IF(BC192="","NULL",BD192)&amp;
", Protocol4_ID = "&amp;IF(BE192="","NULL",#REF!)&amp;", Protocol4_IterationIDStart = "&amp;IF(BE192="","NULL",BF192)&amp;", Protocol4_IterationIDEnd = "&amp;IF(BG192="","NULL",BH192)&amp;
", Protocol5_ID = "&amp;IF(BI192="","NULL",#REF!)&amp;", Protocol5_IterationIDStart = "&amp;IF(BI192="","NULL",BJ192)&amp;", Protocol5_IterationIDEnd = "&amp;IF(BK192="","NULL",BL192)&amp;
", Protocol6_ID = "&amp;IF(BM192="","NULL",#REF!)&amp;", Protocol6_IterationIDStart = "&amp;IF(BM192="","NULL",BN192)&amp;", Protocol6_IterationIDEnd = "&amp;IF(BO192="","NULL",BP192)&amp;
", Protocol7_ID = "&amp;IF(BQ192="","NULL",#REF!)&amp;", Protocol7_IterationIDStart = "&amp;IF(BQ192="","NULL",BR192)&amp;", Protocol7_IterationIDEnd = "&amp;IF(BS192="","NULL",BT192)&amp;
", Protocol8_ID = "&amp;IF(BU192="","NULL",#REF!)&amp;", Protocol8_IterationIDStart = "&amp;IF(BU192="","NULL",BV192)&amp;", Protocol8_IterationIDEnd = "&amp;IF(BW192="","NULL",BX192)&amp;
", Protocol9_ID = "&amp;IF(BY192="","NULL",#REF!)&amp;", Protocol9_IterationIDStart = "&amp;IF(BY192="","NULL",BZ192)&amp;", Protocol9_IterationIDEnd = "&amp;IF(CA192="","NULL",CB192)&amp;
", Protocol10_ID = "&amp;IF(CC192="","NULL",#REF!)&amp;", Protocol10_IterationIDStart = "&amp;IF(CC192="","NULL",CD192)&amp;", Protocol10_IterationIDEnd = "&amp;IF(CE192="","NULL",CF192)&amp;
", Protocol11_ID = "&amp;IF(CG192="","NULL",#REF!)&amp;", Protocol11_IterationIDStart = "&amp;IF(CG192="","NULL",CH192)&amp;", Protocol11_IterationIDEnd = "&amp;IF(CI192="","NULL",CJ192)&amp;
", Protocol12_ID = "&amp;IF(CK192="","NULL",#REF!)&amp;", Protocol12_IterationIDStart = "&amp;IF(CK192="","NULL",CL192)&amp;", Protocol12_IterationIDEnd = "&amp;IF(CM192="","NULL",CN192)&amp;
", Protocol13_ID = "&amp;IF(CO192="","NULL",#REF!)&amp;", Protocol13_IterationIDStart = "&amp;IF(CO192="","NULL",CP192)&amp;", Protocol13_IterationIDEnd = "&amp;IF(CQ192="","NULL",CR192)&amp;
", Protocol14_ID = "&amp;IF(CS192="","NULL",#REF!)&amp;", Protocol14_IterationIDStart = "&amp;IF(CS192="","NULL",CT192)&amp;", Protocol14_IterationIDEnd = "&amp;IF(CU192="","NULL",CV192)&amp;
", Protocol15_ID = "&amp;IF(CW192="","NULL",#REF!)&amp;", Protocol15_IterationIDStart = "&amp;IF(CW192="","NULL",CX192)&amp;", Protocol15_IterationIDEnd = "&amp;IF(CY192="","NULL",CZ192)&amp;
", Protocol16_ID = "&amp;IF(DA192="","NULL",#REF!)&amp;", Protocol16_IterationIDStart = "&amp;IF(DA192="","NULL",DB192)&amp;", Protocol16_IterationIDEnd = "&amp;IF(DC192="","NULL",DD192))</f>
        <v>#REF!</v>
      </c>
    </row>
    <row r="193" spans="1:110" x14ac:dyDescent="0.4">
      <c r="A193" s="75">
        <v>215</v>
      </c>
      <c r="B193" s="38">
        <v>3</v>
      </c>
      <c r="C193" s="34" t="s">
        <v>248</v>
      </c>
      <c r="D193" s="18">
        <v>3</v>
      </c>
      <c r="E193" s="74" t="s">
        <v>917</v>
      </c>
      <c r="F193" s="49" t="s">
        <v>918</v>
      </c>
      <c r="G193" s="74" t="s">
        <v>243</v>
      </c>
      <c r="I193" s="44"/>
      <c r="J193" s="47" t="str">
        <f>IF(I193="","",VLOOKUP(I193,MetricCalcGroups!A:D,3, FALSE))</f>
        <v/>
      </c>
      <c r="L193" s="9" t="s">
        <v>78</v>
      </c>
      <c r="M193" s="18">
        <v>1</v>
      </c>
      <c r="N193" s="18">
        <v>10</v>
      </c>
      <c r="O193" s="18">
        <v>0</v>
      </c>
      <c r="P193" s="18" t="s">
        <v>78</v>
      </c>
      <c r="Q193" s="18">
        <v>8</v>
      </c>
      <c r="V193" s="78">
        <v>72</v>
      </c>
      <c r="W193" s="53">
        <v>220</v>
      </c>
      <c r="X193" s="15">
        <v>2011</v>
      </c>
      <c r="Y193" s="16">
        <f>IF(X193&lt;&gt;"",VLOOKUP(X193,ProgramIterations!D:E,2,FALSE),"NULL")</f>
        <v>1</v>
      </c>
      <c r="Z193" s="15"/>
      <c r="AA193" s="16" t="str">
        <f>IF(Z193&lt;&gt;"",VLOOKUP(Z193,ProgramIterations!D:E,2,FALSE),"NULL")</f>
        <v>NULL</v>
      </c>
      <c r="AB193" s="9" t="s">
        <v>78</v>
      </c>
      <c r="AC193" s="9">
        <v>75</v>
      </c>
      <c r="AD193" s="36">
        <v>1</v>
      </c>
      <c r="AE193" s="9">
        <v>1</v>
      </c>
      <c r="AF193" s="9">
        <v>1</v>
      </c>
      <c r="AG193" s="9">
        <v>1</v>
      </c>
      <c r="AH193" s="17">
        <v>0</v>
      </c>
      <c r="AI193" s="17">
        <f t="shared" si="13"/>
        <v>1</v>
      </c>
      <c r="AJ193" s="18">
        <v>0</v>
      </c>
      <c r="AK193" s="17">
        <f t="shared" si="11"/>
        <v>1</v>
      </c>
      <c r="AL193" s="17">
        <f t="shared" si="12"/>
        <v>1</v>
      </c>
      <c r="AM193" s="18">
        <v>0</v>
      </c>
      <c r="AN193" s="18">
        <v>0</v>
      </c>
      <c r="AO193" s="37">
        <v>1</v>
      </c>
      <c r="AP193" s="49"/>
      <c r="AQ193" s="37">
        <v>0</v>
      </c>
      <c r="AR193" s="49">
        <v>0</v>
      </c>
      <c r="AS193" s="23">
        <v>2011</v>
      </c>
      <c r="AT193" s="24">
        <f>IF(AS193="","",VLOOKUP(AS193,ProgramIterations!$D:$E,2,FALSE))</f>
        <v>1</v>
      </c>
      <c r="AU193" s="23"/>
      <c r="AV193" s="24" t="str">
        <f>IF(AU193="","",VLOOKUP(AU193,ProgramIterations!$D:$E,2,FALSE))</f>
        <v/>
      </c>
      <c r="AW193" s="23">
        <v>2012</v>
      </c>
      <c r="AX193" s="24">
        <f>IF(AW193="","",VLOOKUP(AW193,ProgramIterations!$D:$E,2,FALSE))</f>
        <v>2</v>
      </c>
      <c r="AY193" s="23"/>
      <c r="AZ193" s="24" t="str">
        <f>IF(AY193="","",VLOOKUP(AY193,ProgramIterations!$D:$E,2,FALSE))</f>
        <v/>
      </c>
      <c r="BA193" s="23">
        <v>2013</v>
      </c>
      <c r="BB193" s="24">
        <f>IF(BA193="","",VLOOKUP(BA193,ProgramIterations!$D:$E,2,FALSE))</f>
        <v>3</v>
      </c>
      <c r="BC193" s="23"/>
      <c r="BD193" s="24" t="str">
        <f>IF(BC193="","",VLOOKUP(BC193,ProgramIterations!$D:$E,2,FALSE))</f>
        <v/>
      </c>
      <c r="BE193" s="23">
        <v>2014</v>
      </c>
      <c r="BF193" s="24">
        <f>IF(BE193="","",VLOOKUP(BE193,ProgramIterations!$D:$E,2,FALSE))</f>
        <v>4</v>
      </c>
      <c r="BG193" s="23"/>
      <c r="BH193" s="24" t="str">
        <f>IF(BG193="","",VLOOKUP(BG193,ProgramIterations!$D:$E,2,FALSE))</f>
        <v/>
      </c>
      <c r="BI193" s="23"/>
      <c r="BJ193" s="24" t="str">
        <f>IF(BI193="","",VLOOKUP(BI193,ProgramIterations!$D:$E,2,FALSE))</f>
        <v/>
      </c>
      <c r="BK193" s="23"/>
      <c r="BL193" s="24" t="str">
        <f>IF(BK193="","",VLOOKUP(BK193,ProgramIterations!$D:$E,2,FALSE))</f>
        <v/>
      </c>
      <c r="BM193" s="23"/>
      <c r="BN193" s="24" t="str">
        <f>IF(BM193="","",VLOOKUP(BM193,ProgramIterations!$D:$E,2,FALSE))</f>
        <v/>
      </c>
      <c r="BO193" s="23"/>
      <c r="BP193" s="24" t="str">
        <f>IF(BO193="","",VLOOKUP(BO193,ProgramIterations!$D:$E,2,FALSE))</f>
        <v/>
      </c>
      <c r="BQ193" s="23"/>
      <c r="BR193" s="24" t="str">
        <f>IF(BQ193="","",VLOOKUP(BQ193,ProgramIterations!$D:$E,2,FALSE))</f>
        <v/>
      </c>
      <c r="BS193" s="23"/>
      <c r="BT193" s="24" t="str">
        <f>IF(BS193="","",VLOOKUP(BS193,ProgramIterations!$D:$E,2,FALSE))</f>
        <v/>
      </c>
      <c r="BU193" s="23"/>
      <c r="BV193" s="24" t="str">
        <f>IF(BU193="","",VLOOKUP(BU193,ProgramIterations!$D:$E,2,FALSE))</f>
        <v/>
      </c>
      <c r="BW193" s="23"/>
      <c r="BX193" s="24" t="str">
        <f>IF(BW193="","",VLOOKUP(BW193,ProgramIterations!$D:$E,2,FALSE))</f>
        <v/>
      </c>
      <c r="BY193" s="23">
        <v>2014</v>
      </c>
      <c r="BZ193" s="24">
        <f>IF(BY193="","",VLOOKUP(BY193,ProgramIterations!$D:$E,2,FALSE))</f>
        <v>4</v>
      </c>
      <c r="CA193" s="23"/>
      <c r="CB193" s="24" t="str">
        <f>IF(CA193="","",VLOOKUP(CA193,ProgramIterations!$D:$E,2,FALSE))</f>
        <v/>
      </c>
      <c r="CC193" s="23">
        <v>2014</v>
      </c>
      <c r="CD193" s="24">
        <f>IF(CC193="","",VLOOKUP(CC193,ProgramIterations!$D:$E,2,FALSE))</f>
        <v>4</v>
      </c>
      <c r="CE193" s="23"/>
      <c r="CF193" s="24" t="str">
        <f>IF(CE193="","",VLOOKUP(CE193,ProgramIterations!$D:$E,2,FALSE))</f>
        <v/>
      </c>
      <c r="CG193" s="23">
        <v>2014</v>
      </c>
      <c r="CH193" s="24">
        <f>IF(CG193="","",VLOOKUP(CG193,ProgramIterations!$D:$E,2,FALSE))</f>
        <v>4</v>
      </c>
      <c r="CI193" s="23"/>
      <c r="CJ193" s="24" t="str">
        <f>IF(CI193="","",VLOOKUP(CI193,ProgramIterations!$D:$E,2,FALSE))</f>
        <v/>
      </c>
      <c r="CK193" s="23"/>
      <c r="CL193" s="24" t="str">
        <f>IF(CK193="","",VLOOKUP(CK193,ProgramIterations!$D:$E,2,FALSE))</f>
        <v/>
      </c>
      <c r="CM193" s="23"/>
      <c r="CN193" s="24" t="str">
        <f>IF(CM193="","",VLOOKUP(CM193,ProgramIterations!$D:$E,2,FALSE))</f>
        <v/>
      </c>
      <c r="CO193" s="23"/>
      <c r="CP193" s="24" t="str">
        <f>IF(CO193="","",VLOOKUP(CO193,ProgramIterations!$D:$E,2,FALSE))</f>
        <v/>
      </c>
      <c r="CQ193" s="23"/>
      <c r="CR193" s="24" t="str">
        <f>IF(CQ193="","",VLOOKUP(CQ193,ProgramIterations!$D:$E,2,FALSE))</f>
        <v/>
      </c>
      <c r="CS193" s="23"/>
      <c r="CT193" s="24" t="str">
        <f>IF(CS193="","",VLOOKUP(CS193,ProgramIterations!$D:$E,2,FALSE))</f>
        <v/>
      </c>
      <c r="CU193" s="23"/>
      <c r="CV193" s="24" t="str">
        <f>IF(CU193="","",VLOOKUP(CU193,ProgramIterations!$D:$E,2,FALSE))</f>
        <v/>
      </c>
      <c r="CW193" s="23"/>
      <c r="CX193" s="24" t="str">
        <f>IF(CW193="","",VLOOKUP(CW193,ProgramIterations!$D:$E,2,FALSE))</f>
        <v/>
      </c>
      <c r="CY193" s="23"/>
      <c r="CZ193" s="24" t="str">
        <f>IF(CY193="","",VLOOKUP(CY193,ProgramIterations!$D:$E,2,FALSE))</f>
        <v/>
      </c>
      <c r="DA193" s="23"/>
      <c r="DB193" s="24" t="str">
        <f>IF(DA193="","",VLOOKUP(DA193,ProgramIterations!$D:$E,2,FALSE))</f>
        <v/>
      </c>
      <c r="DC193" s="23"/>
      <c r="DD193" s="25" t="str">
        <f>IF(DC193="","",VLOOKUP(DC193,ProgramIterations!$D:$E,2,FALSE))</f>
        <v/>
      </c>
      <c r="DE193" s="64" t="str">
        <f>CONCATENATE("ALTER TABLE dbo.",LEFT(C193,FIND(".",C193)-1)," ADD ",RIGHT(C193,LEN(C193)-FIND(".",C193))," ",VLOOKUP(M193,DataTypes!$A$2:$F$12,6),IF(VLOOKUP(M193,DataTypes!$A$2:$F$12,3)=1,CONCATENATE("(",N193,",",O193,")"),"")," NULL")</f>
        <v>ALTER TABLE dbo.ChampMetricChannelUnitTier1Summary ADD FishCoverCompositionTotalNo decimal(10,0) NULL</v>
      </c>
      <c r="DF193" s="56" t="e">
        <f>IF(A193 = "","",#REF! &amp; " SELECT MetricCalcTypeID = "&amp;A193&amp;", EngineID = "&amp;B193&amp;", Name='"&amp;C193&amp;"', DisplayGroupID = "&amp;D193&amp;", DisplayName='"&amp;E193&amp;"', DisplayNameShort = '"&amp;F193&amp;"', PropertyName = '"&amp;G193&amp;"', MethodID = "&amp;IF(H193="","NULL",H193)&amp; ", CalcGroupId = "&amp;IF(I193="","NULL",I193)&amp;", CalcGroupListItemID = " &amp;IF(K193="","NULL",K193)&amp;", Description = "&amp;IF(L193&lt;&gt;"NULL","'"&amp;SUBSTITUTE(L193,"'","''")&amp;"'","NULL")&amp;", DataTypeID = "&amp;M193&amp;",Precision = "&amp;N193&amp;", Scale = "&amp;O193&amp;", Length="&amp;P193&amp;", UOMID = "&amp;Q193&amp;", GlossaryTermID = "&amp;V193&amp;", DisplayOrderID = "&amp;W193&amp;", DomainValueListID = "&amp;AB193&amp;", WidthPixels = "&amp;AC193&amp;", IsDisplayable = "&amp;AD193&amp;", ShowGraphForWatershed= "&amp;AE193&amp;",ShowGraphForProgram="&amp;AF193&amp;",ShowGraphForVisit="&amp;AG193&amp;",IsPrivateInformation="&amp;AM193&amp;", IsCalculated="&amp;AN193&amp;",IsInternal="&amp;AO193&amp;", ExpectedValueMin = "&amp;IF(R193&lt;&gt;"",R193,"NULL")&amp;",  ExpectedValueMax = "&amp;IF(S193&lt;&gt;"",S193,"NULL")&amp;",  AcceptedValueMin = "&amp;IF(T193&lt;&gt;"",T193,"NULL")&amp;",   AcceptedValueMax  = "&amp;IF(U193&lt;&gt;"",U193,"NULL")&amp;", GraphAllowX="&amp;AH193&amp;", GraphAllowY="&amp;AI193&amp;", GraphAllowZ="&amp;AJ193&amp;", MapAllowSize="&amp;AK193&amp;", MapAllowColor = "&amp;AL193&amp;", RbtXpath = "&amp;IF(AP193&lt;&gt;"", "'"&amp;AP193&amp;"'", "NULL")&amp;", RbtIsRequired = "&amp;IF(AP193&lt;&gt;"", AQ193, "NULL")&amp;", MRMetric = "&amp;AR193&amp;
", Protocol1_ID = "&amp;IF(AS193="","NULL",#REF!)&amp;", Protocol1_IterationIDStart = "&amp;IF(AS193="","NULL",AT193)&amp;", Protocol1_IterationIDEnd = "&amp;IF(AU193="","NULL",AV193)&amp;
", Protocol2_ID = "&amp;IF(AW193="","NULL",#REF!)&amp;", Protocol2_IterationIDStart = "&amp;IF(AW193="","NULL",AX193)&amp;", Protocol2_IterationIDEnd = "&amp;IF(AY193="","NULL",AZ193)&amp;
", Protocol3_ID = "&amp;IF(BA193="","NULL",#REF!)&amp;", Protocol3_IterationIDStart = "&amp;IF(BA193="","NULL",BB193)&amp;", Protocol3_IterationIDEnd = "&amp;IF(BC193="","NULL",BD193)&amp;
", Protocol4_ID = "&amp;IF(BE193="","NULL",#REF!)&amp;", Protocol4_IterationIDStart = "&amp;IF(BE193="","NULL",BF193)&amp;", Protocol4_IterationIDEnd = "&amp;IF(BG193="","NULL",BH193)&amp;
", Protocol5_ID = "&amp;IF(BI193="","NULL",#REF!)&amp;", Protocol5_IterationIDStart = "&amp;IF(BI193="","NULL",BJ193)&amp;", Protocol5_IterationIDEnd = "&amp;IF(BK193="","NULL",BL193)&amp;
", Protocol6_ID = "&amp;IF(BM193="","NULL",#REF!)&amp;", Protocol6_IterationIDStart = "&amp;IF(BM193="","NULL",BN193)&amp;", Protocol6_IterationIDEnd = "&amp;IF(BO193="","NULL",BP193)&amp;
", Protocol7_ID = "&amp;IF(BQ193="","NULL",#REF!)&amp;", Protocol7_IterationIDStart = "&amp;IF(BQ193="","NULL",BR193)&amp;", Protocol7_IterationIDEnd = "&amp;IF(BS193="","NULL",BT193)&amp;
", Protocol8_ID = "&amp;IF(BU193="","NULL",#REF!)&amp;", Protocol8_IterationIDStart = "&amp;IF(BU193="","NULL",BV193)&amp;", Protocol8_IterationIDEnd = "&amp;IF(BW193="","NULL",BX193)&amp;
", Protocol9_ID = "&amp;IF(BY193="","NULL",#REF!)&amp;", Protocol9_IterationIDStart = "&amp;IF(BY193="","NULL",BZ193)&amp;", Protocol9_IterationIDEnd = "&amp;IF(CA193="","NULL",CB193)&amp;
", Protocol10_ID = "&amp;IF(CC193="","NULL",#REF!)&amp;", Protocol10_IterationIDStart = "&amp;IF(CC193="","NULL",CD193)&amp;", Protocol10_IterationIDEnd = "&amp;IF(CE193="","NULL",CF193)&amp;
", Protocol11_ID = "&amp;IF(CG193="","NULL",#REF!)&amp;", Protocol11_IterationIDStart = "&amp;IF(CG193="","NULL",CH193)&amp;", Protocol11_IterationIDEnd = "&amp;IF(CI193="","NULL",CJ193)&amp;
", Protocol12_ID = "&amp;IF(CK193="","NULL",#REF!)&amp;", Protocol12_IterationIDStart = "&amp;IF(CK193="","NULL",CL193)&amp;", Protocol12_IterationIDEnd = "&amp;IF(CM193="","NULL",CN193)&amp;
", Protocol13_ID = "&amp;IF(CO193="","NULL",#REF!)&amp;", Protocol13_IterationIDStart = "&amp;IF(CO193="","NULL",CP193)&amp;", Protocol13_IterationIDEnd = "&amp;IF(CQ193="","NULL",CR193)&amp;
", Protocol14_ID = "&amp;IF(CS193="","NULL",#REF!)&amp;", Protocol14_IterationIDStart = "&amp;IF(CS193="","NULL",CT193)&amp;", Protocol14_IterationIDEnd = "&amp;IF(CU193="","NULL",CV193)&amp;
", Protocol15_ID = "&amp;IF(CW193="","NULL",#REF!)&amp;", Protocol15_IterationIDStart = "&amp;IF(CW193="","NULL",CX193)&amp;", Protocol15_IterationIDEnd = "&amp;IF(CY193="","NULL",CZ193)&amp;
", Protocol16_ID = "&amp;IF(DA193="","NULL",#REF!)&amp;", Protocol16_IterationIDStart = "&amp;IF(DA193="","NULL",DB193)&amp;", Protocol16_IterationIDEnd = "&amp;IF(DC193="","NULL",DD193))</f>
        <v>#REF!</v>
      </c>
    </row>
    <row r="194" spans="1:110" x14ac:dyDescent="0.4">
      <c r="A194" s="75">
        <v>35</v>
      </c>
      <c r="B194" s="18">
        <v>2</v>
      </c>
      <c r="C194" s="34" t="s">
        <v>158</v>
      </c>
      <c r="D194" s="18">
        <v>1</v>
      </c>
      <c r="E194" s="74" t="s">
        <v>869</v>
      </c>
      <c r="F194" s="74" t="s">
        <v>870</v>
      </c>
      <c r="G194" s="74" t="s">
        <v>160</v>
      </c>
      <c r="I194" s="44"/>
      <c r="J194" s="47" t="str">
        <f>IF(I194="","",VLOOKUP(I194,MetricCalcGroups!A:D,3, FALSE))</f>
        <v/>
      </c>
      <c r="L194" s="9" t="s">
        <v>78</v>
      </c>
      <c r="M194" s="18">
        <v>1</v>
      </c>
      <c r="N194" s="18">
        <v>10</v>
      </c>
      <c r="O194" s="18">
        <v>3</v>
      </c>
      <c r="P194" s="18" t="s">
        <v>78</v>
      </c>
      <c r="Q194" s="18">
        <v>21</v>
      </c>
      <c r="R194" s="75">
        <v>0.01</v>
      </c>
      <c r="S194" s="75">
        <v>5</v>
      </c>
      <c r="T194" s="75">
        <v>0</v>
      </c>
      <c r="U194" s="75">
        <v>15</v>
      </c>
      <c r="V194" s="78">
        <v>33</v>
      </c>
      <c r="W194" s="53">
        <v>1110</v>
      </c>
      <c r="X194" s="15">
        <v>2011</v>
      </c>
      <c r="Y194" s="16">
        <f>IF(X194&lt;&gt;"",VLOOKUP(X194,ProgramIterations!D:E,2,FALSE),"NULL")</f>
        <v>1</v>
      </c>
      <c r="Z194" s="15"/>
      <c r="AA194" s="16" t="str">
        <f>IF(Z194&lt;&gt;"",VLOOKUP(Z194,ProgramIterations!D:E,2,FALSE),"NULL")</f>
        <v>NULL</v>
      </c>
      <c r="AB194" s="9" t="s">
        <v>78</v>
      </c>
      <c r="AC194" s="9">
        <v>100</v>
      </c>
      <c r="AD194" s="36">
        <v>1</v>
      </c>
      <c r="AE194" s="9">
        <v>1</v>
      </c>
      <c r="AF194" s="9">
        <v>1</v>
      </c>
      <c r="AG194" s="9">
        <v>0</v>
      </c>
      <c r="AH194" s="52">
        <v>1</v>
      </c>
      <c r="AI194" s="17">
        <f t="shared" si="13"/>
        <v>1</v>
      </c>
      <c r="AJ194" s="18">
        <v>0</v>
      </c>
      <c r="AK194" s="17">
        <f t="shared" si="11"/>
        <v>1</v>
      </c>
      <c r="AL194" s="17">
        <f t="shared" si="12"/>
        <v>1</v>
      </c>
      <c r="AM194" s="18">
        <v>0</v>
      </c>
      <c r="AN194" s="18">
        <v>0</v>
      </c>
      <c r="AO194" s="37">
        <v>0</v>
      </c>
      <c r="AP194" s="40"/>
      <c r="AQ194" s="37">
        <v>0</v>
      </c>
      <c r="AR194" s="49">
        <v>0</v>
      </c>
      <c r="AS194" s="23">
        <v>2011</v>
      </c>
      <c r="AT194" s="24">
        <f>IF(AS194="","",VLOOKUP(AS194,ProgramIterations!$D:$E,2,FALSE))</f>
        <v>1</v>
      </c>
      <c r="AU194" s="23"/>
      <c r="AV194" s="24" t="str">
        <f>IF(AU194="","",VLOOKUP(AU194,ProgramIterations!$D:$E,2,FALSE))</f>
        <v/>
      </c>
      <c r="AW194" s="23">
        <v>2012</v>
      </c>
      <c r="AX194" s="24">
        <f>IF(AW194="","",VLOOKUP(AW194,ProgramIterations!$D:$E,2,FALSE))</f>
        <v>2</v>
      </c>
      <c r="AY194" s="23"/>
      <c r="AZ194" s="24" t="str">
        <f>IF(AY194="","",VLOOKUP(AY194,ProgramIterations!$D:$E,2,FALSE))</f>
        <v/>
      </c>
      <c r="BA194" s="23">
        <v>2013</v>
      </c>
      <c r="BB194" s="24">
        <f>IF(BA194="","",VLOOKUP(BA194,ProgramIterations!$D:$E,2,FALSE))</f>
        <v>3</v>
      </c>
      <c r="BC194" s="23"/>
      <c r="BD194" s="24" t="str">
        <f>IF(BC194="","",VLOOKUP(BC194,ProgramIterations!$D:$E,2,FALSE))</f>
        <v/>
      </c>
      <c r="BE194" s="23">
        <v>2014</v>
      </c>
      <c r="BF194" s="24">
        <f>IF(BE194="","",VLOOKUP(BE194,ProgramIterations!$D:$E,2,FALSE))</f>
        <v>4</v>
      </c>
      <c r="BG194" s="23"/>
      <c r="BH194" s="24" t="str">
        <f>IF(BG194="","",VLOOKUP(BG194,ProgramIterations!$D:$E,2,FALSE))</f>
        <v/>
      </c>
      <c r="BI194" s="23">
        <v>2014</v>
      </c>
      <c r="BJ194" s="24">
        <f>IF(BI194="","",VLOOKUP(BI194,ProgramIterations!$D:$E,2,FALSE))</f>
        <v>4</v>
      </c>
      <c r="BK194" s="23"/>
      <c r="BL194" s="24" t="str">
        <f>IF(BK194="","",VLOOKUP(BK194,ProgramIterations!$D:$E,2,FALSE))</f>
        <v/>
      </c>
      <c r="BM194" s="23"/>
      <c r="BN194" s="24" t="str">
        <f>IF(BM194="","",VLOOKUP(BM194,ProgramIterations!$D:$E,2,FALSE))</f>
        <v/>
      </c>
      <c r="BO194" s="23"/>
      <c r="BP194" s="24" t="str">
        <f>IF(BO194="","",VLOOKUP(BO194,ProgramIterations!$D:$E,2,FALSE))</f>
        <v/>
      </c>
      <c r="BQ194" s="23"/>
      <c r="BR194" s="24" t="str">
        <f>IF(BQ194="","",VLOOKUP(BQ194,ProgramIterations!$D:$E,2,FALSE))</f>
        <v/>
      </c>
      <c r="BS194" s="23"/>
      <c r="BT194" s="24" t="str">
        <f>IF(BS194="","",VLOOKUP(BS194,ProgramIterations!$D:$E,2,FALSE))</f>
        <v/>
      </c>
      <c r="BU194" s="23"/>
      <c r="BV194" s="24" t="str">
        <f>IF(BU194="","",VLOOKUP(BU194,ProgramIterations!$D:$E,2,FALSE))</f>
        <v/>
      </c>
      <c r="BW194" s="23"/>
      <c r="BX194" s="24" t="str">
        <f>IF(BW194="","",VLOOKUP(BW194,ProgramIterations!$D:$E,2,FALSE))</f>
        <v/>
      </c>
      <c r="BY194" s="23">
        <v>2014</v>
      </c>
      <c r="BZ194" s="24">
        <f>IF(BY194="","",VLOOKUP(BY194,ProgramIterations!$D:$E,2,FALSE))</f>
        <v>4</v>
      </c>
      <c r="CA194" s="23"/>
      <c r="CB194" s="24" t="str">
        <f>IF(CA194="","",VLOOKUP(CA194,ProgramIterations!$D:$E,2,FALSE))</f>
        <v/>
      </c>
      <c r="CC194" s="23">
        <v>2014</v>
      </c>
      <c r="CD194" s="24">
        <f>IF(CC194="","",VLOOKUP(CC194,ProgramIterations!$D:$E,2,FALSE))</f>
        <v>4</v>
      </c>
      <c r="CE194" s="23"/>
      <c r="CF194" s="24" t="str">
        <f>IF(CE194="","",VLOOKUP(CE194,ProgramIterations!$D:$E,2,FALSE))</f>
        <v/>
      </c>
      <c r="CG194" s="23">
        <v>2014</v>
      </c>
      <c r="CH194" s="24">
        <f>IF(CG194="","",VLOOKUP(CG194,ProgramIterations!$D:$E,2,FALSE))</f>
        <v>4</v>
      </c>
      <c r="CI194" s="23"/>
      <c r="CJ194" s="24" t="str">
        <f>IF(CI194="","",VLOOKUP(CI194,ProgramIterations!$D:$E,2,FALSE))</f>
        <v/>
      </c>
      <c r="CK194" s="23"/>
      <c r="CL194" s="24" t="str">
        <f>IF(CK194="","",VLOOKUP(CK194,ProgramIterations!$D:$E,2,FALSE))</f>
        <v/>
      </c>
      <c r="CM194" s="23"/>
      <c r="CN194" s="24" t="str">
        <f>IF(CM194="","",VLOOKUP(CM194,ProgramIterations!$D:$E,2,FALSE))</f>
        <v/>
      </c>
      <c r="CO194" s="23"/>
      <c r="CP194" s="24" t="str">
        <f>IF(CO194="","",VLOOKUP(CO194,ProgramIterations!$D:$E,2,FALSE))</f>
        <v/>
      </c>
      <c r="CQ194" s="23"/>
      <c r="CR194" s="24" t="str">
        <f>IF(CQ194="","",VLOOKUP(CQ194,ProgramIterations!$D:$E,2,FALSE))</f>
        <v/>
      </c>
      <c r="CS194" s="23"/>
      <c r="CT194" s="24" t="str">
        <f>IF(CS194="","",VLOOKUP(CS194,ProgramIterations!$D:$E,2,FALSE))</f>
        <v/>
      </c>
      <c r="CU194" s="23"/>
      <c r="CV194" s="24" t="str">
        <f>IF(CU194="","",VLOOKUP(CU194,ProgramIterations!$D:$E,2,FALSE))</f>
        <v/>
      </c>
      <c r="CW194" s="23"/>
      <c r="CX194" s="24" t="str">
        <f>IF(CW194="","",VLOOKUP(CW194,ProgramIterations!$D:$E,2,FALSE))</f>
        <v/>
      </c>
      <c r="CY194" s="23"/>
      <c r="CZ194" s="24" t="str">
        <f>IF(CY194="","",VLOOKUP(CY194,ProgramIterations!$D:$E,2,FALSE))</f>
        <v/>
      </c>
      <c r="DA194" s="23"/>
      <c r="DB194" s="24" t="str">
        <f>IF(DA194="","",VLOOKUP(DA194,ProgramIterations!$D:$E,2,FALSE))</f>
        <v/>
      </c>
      <c r="DC194" s="23"/>
      <c r="DD194" s="25" t="str">
        <f>IF(DC194="","",VLOOKUP(DC194,ProgramIterations!$D:$E,2,FALSE))</f>
        <v/>
      </c>
      <c r="DE194" s="64" t="str">
        <f>CONCATENATE("ALTER TABLE dbo.",LEFT(C194,FIND(".",C194)-1)," ADD ",RIGHT(C194,LEN(C194)-FIND(".",C194))," ",VLOOKUP(M194,DataTypes!$A$2:$F$12,6),IF(VLOOKUP(M194,DataTypes!$A$2:$F$12,3)=1,CONCATENATE("(",N194,",",O194,")"),"")," NULL")</f>
        <v>ALTER TABLE dbo.ChampMetricVisitInformation ADD SiteDischarge decimal(10,3) NULL</v>
      </c>
      <c r="DF194" s="56" t="e">
        <f>IF(A194 = "","",#REF! &amp; " SELECT MetricCalcTypeID = "&amp;A194&amp;", EngineID = "&amp;B194&amp;", Name='"&amp;C194&amp;"', DisplayGroupID = "&amp;D194&amp;", DisplayName='"&amp;E194&amp;"', DisplayNameShort = '"&amp;F194&amp;"', PropertyName = '"&amp;G194&amp;"', MethodID = "&amp;IF(H194="","NULL",H194)&amp; ", CalcGroupId = "&amp;IF(I194="","NULL",I194)&amp;", CalcGroupListItemID = " &amp;IF(K194="","NULL",K194)&amp;", Description = "&amp;IF(L194&lt;&gt;"NULL","'"&amp;SUBSTITUTE(L194,"'","''")&amp;"'","NULL")&amp;", DataTypeID = "&amp;M194&amp;",Precision = "&amp;N194&amp;", Scale = "&amp;O194&amp;", Length="&amp;P194&amp;", UOMID = "&amp;Q194&amp;", GlossaryTermID = "&amp;V194&amp;", DisplayOrderID = "&amp;W194&amp;", DomainValueListID = "&amp;AB194&amp;", WidthPixels = "&amp;AC194&amp;", IsDisplayable = "&amp;AD194&amp;", ShowGraphForWatershed= "&amp;AE194&amp;",ShowGraphForProgram="&amp;AF194&amp;",ShowGraphForVisit="&amp;AG194&amp;",IsPrivateInformation="&amp;AM194&amp;", IsCalculated="&amp;AN194&amp;",IsInternal="&amp;AO194&amp;", ExpectedValueMin = "&amp;IF(R194&lt;&gt;"",R194,"NULL")&amp;",  ExpectedValueMax = "&amp;IF(S194&lt;&gt;"",S194,"NULL")&amp;",  AcceptedValueMin = "&amp;IF(T194&lt;&gt;"",T194,"NULL")&amp;",   AcceptedValueMax  = "&amp;IF(U194&lt;&gt;"",U194,"NULL")&amp;", GraphAllowX="&amp;AH194&amp;", GraphAllowY="&amp;AI194&amp;", GraphAllowZ="&amp;AJ194&amp;", MapAllowSize="&amp;AK194&amp;", MapAllowColor = "&amp;AL194&amp;", RbtXpath = "&amp;IF(AP194&lt;&gt;"", "'"&amp;AP194&amp;"'", "NULL")&amp;", RbtIsRequired = "&amp;IF(AP194&lt;&gt;"", AQ194, "NULL")&amp;", MRMetric = "&amp;AR194&amp;
", Protocol1_ID = "&amp;IF(AS194="","NULL",#REF!)&amp;", Protocol1_IterationIDStart = "&amp;IF(AS194="","NULL",AT194)&amp;", Protocol1_IterationIDEnd = "&amp;IF(AU194="","NULL",AV194)&amp;
", Protocol2_ID = "&amp;IF(AW194="","NULL",#REF!)&amp;", Protocol2_IterationIDStart = "&amp;IF(AW194="","NULL",AX194)&amp;", Protocol2_IterationIDEnd = "&amp;IF(AY194="","NULL",AZ194)&amp;
", Protocol3_ID = "&amp;IF(BA194="","NULL",#REF!)&amp;", Protocol3_IterationIDStart = "&amp;IF(BA194="","NULL",BB194)&amp;", Protocol3_IterationIDEnd = "&amp;IF(BC194="","NULL",BD194)&amp;
", Protocol4_ID = "&amp;IF(BE194="","NULL",#REF!)&amp;", Protocol4_IterationIDStart = "&amp;IF(BE194="","NULL",BF194)&amp;", Protocol4_IterationIDEnd = "&amp;IF(BG194="","NULL",BH194)&amp;
", Protocol5_ID = "&amp;IF(BI194="","NULL",#REF!)&amp;", Protocol5_IterationIDStart = "&amp;IF(BI194="","NULL",BJ194)&amp;", Protocol5_IterationIDEnd = "&amp;IF(BK194="","NULL",BL194)&amp;
", Protocol6_ID = "&amp;IF(BM194="","NULL",#REF!)&amp;", Protocol6_IterationIDStart = "&amp;IF(BM194="","NULL",BN194)&amp;", Protocol6_IterationIDEnd = "&amp;IF(BO194="","NULL",BP194)&amp;
", Protocol7_ID = "&amp;IF(BQ194="","NULL",#REF!)&amp;", Protocol7_IterationIDStart = "&amp;IF(BQ194="","NULL",BR194)&amp;", Protocol7_IterationIDEnd = "&amp;IF(BS194="","NULL",BT194)&amp;
", Protocol8_ID = "&amp;IF(BU194="","NULL",#REF!)&amp;", Protocol8_IterationIDStart = "&amp;IF(BU194="","NULL",BV194)&amp;", Protocol8_IterationIDEnd = "&amp;IF(BW194="","NULL",BX194)&amp;
", Protocol9_ID = "&amp;IF(BY194="","NULL",#REF!)&amp;", Protocol9_IterationIDStart = "&amp;IF(BY194="","NULL",BZ194)&amp;", Protocol9_IterationIDEnd = "&amp;IF(CA194="","NULL",CB194)&amp;
", Protocol10_ID = "&amp;IF(CC194="","NULL",#REF!)&amp;", Protocol10_IterationIDStart = "&amp;IF(CC194="","NULL",CD194)&amp;", Protocol10_IterationIDEnd = "&amp;IF(CE194="","NULL",CF194)&amp;
", Protocol11_ID = "&amp;IF(CG194="","NULL",#REF!)&amp;", Protocol11_IterationIDStart = "&amp;IF(CG194="","NULL",CH194)&amp;", Protocol11_IterationIDEnd = "&amp;IF(CI194="","NULL",CJ194)&amp;
", Protocol12_ID = "&amp;IF(CK194="","NULL",#REF!)&amp;", Protocol12_IterationIDStart = "&amp;IF(CK194="","NULL",CL194)&amp;", Protocol12_IterationIDEnd = "&amp;IF(CM194="","NULL",CN194)&amp;
", Protocol13_ID = "&amp;IF(CO194="","NULL",#REF!)&amp;", Protocol13_IterationIDStart = "&amp;IF(CO194="","NULL",CP194)&amp;", Protocol13_IterationIDEnd = "&amp;IF(CQ194="","NULL",CR194)&amp;
", Protocol14_ID = "&amp;IF(CS194="","NULL",#REF!)&amp;", Protocol14_IterationIDStart = "&amp;IF(CS194="","NULL",CT194)&amp;", Protocol14_IterationIDEnd = "&amp;IF(CU194="","NULL",CV194)&amp;
", Protocol15_ID = "&amp;IF(CW194="","NULL",#REF!)&amp;", Protocol15_IterationIDStart = "&amp;IF(CW194="","NULL",CX194)&amp;", Protocol15_IterationIDEnd = "&amp;IF(CY194="","NULL",CZ194)&amp;
", Protocol16_ID = "&amp;IF(DA194="","NULL",#REF!)&amp;", Protocol16_IterationIDStart = "&amp;IF(DA194="","NULL",DB194)&amp;", Protocol16_IterationIDEnd = "&amp;IF(DC194="","NULL",DD194))</f>
        <v>#REF!</v>
      </c>
    </row>
    <row r="195" spans="1:110" x14ac:dyDescent="0.4">
      <c r="A195" s="75">
        <v>212</v>
      </c>
      <c r="B195" s="18">
        <v>3</v>
      </c>
      <c r="C195" s="34" t="s">
        <v>245</v>
      </c>
      <c r="D195" s="18">
        <v>3</v>
      </c>
      <c r="E195" s="74" t="s">
        <v>911</v>
      </c>
      <c r="F195" s="49" t="s">
        <v>912</v>
      </c>
      <c r="G195" s="74" t="s">
        <v>240</v>
      </c>
      <c r="I195" s="44"/>
      <c r="J195" s="59" t="str">
        <f>IF(I195="","",VLOOKUP(I195,MetricCalcGroups!A:D,3, FALSE))</f>
        <v/>
      </c>
      <c r="K195" s="49"/>
      <c r="L195" s="49" t="s">
        <v>78</v>
      </c>
      <c r="M195" s="53">
        <v>1</v>
      </c>
      <c r="N195" s="53">
        <v>10</v>
      </c>
      <c r="O195" s="53">
        <v>0</v>
      </c>
      <c r="P195" s="53" t="s">
        <v>78</v>
      </c>
      <c r="Q195" s="53">
        <v>8</v>
      </c>
      <c r="R195" s="53"/>
      <c r="S195" s="53"/>
      <c r="T195" s="53"/>
      <c r="U195" s="53"/>
      <c r="V195" s="78">
        <v>68</v>
      </c>
      <c r="W195" s="53">
        <v>170</v>
      </c>
      <c r="X195" s="50">
        <v>2011</v>
      </c>
      <c r="Y195" s="51">
        <f>IF(X195&lt;&gt;"",VLOOKUP(X195,ProgramIterations!D:E,2,FALSE),"NULL")</f>
        <v>1</v>
      </c>
      <c r="Z195" s="50"/>
      <c r="AA195" s="51" t="str">
        <f>IF(Z195&lt;&gt;"",VLOOKUP(Z195,ProgramIterations!D:E,2,FALSE),"NULL")</f>
        <v>NULL</v>
      </c>
      <c r="AB195" s="49" t="s">
        <v>78</v>
      </c>
      <c r="AC195" s="49">
        <v>75</v>
      </c>
      <c r="AD195" s="49">
        <v>1</v>
      </c>
      <c r="AE195" s="49">
        <v>1</v>
      </c>
      <c r="AF195" s="49">
        <v>1</v>
      </c>
      <c r="AG195" s="49">
        <v>1</v>
      </c>
      <c r="AH195" s="52">
        <v>0</v>
      </c>
      <c r="AI195" s="52">
        <f t="shared" si="13"/>
        <v>1</v>
      </c>
      <c r="AJ195" s="53">
        <v>0</v>
      </c>
      <c r="AK195" s="52">
        <f t="shared" si="11"/>
        <v>1</v>
      </c>
      <c r="AL195" s="52">
        <f t="shared" si="12"/>
        <v>1</v>
      </c>
      <c r="AM195" s="53">
        <v>0</v>
      </c>
      <c r="AN195" s="53">
        <v>0</v>
      </c>
      <c r="AO195" s="49">
        <v>0</v>
      </c>
      <c r="AP195" s="80"/>
      <c r="AQ195" s="49">
        <v>0</v>
      </c>
      <c r="AR195" s="49">
        <v>0</v>
      </c>
      <c r="AS195" s="54">
        <v>2011</v>
      </c>
      <c r="AT195" s="55">
        <f>IF(AS195="","",VLOOKUP(AS195,ProgramIterations!$D:$E,2,FALSE))</f>
        <v>1</v>
      </c>
      <c r="AU195" s="54"/>
      <c r="AV195" s="55" t="str">
        <f>IF(AU195="","",VLOOKUP(AU195,ProgramIterations!$D:$E,2,FALSE))</f>
        <v/>
      </c>
      <c r="AW195" s="54">
        <v>2012</v>
      </c>
      <c r="AX195" s="55">
        <f>IF(AW195="","",VLOOKUP(AW195,ProgramIterations!$D:$E,2,FALSE))</f>
        <v>2</v>
      </c>
      <c r="AY195" s="54"/>
      <c r="AZ195" s="55" t="str">
        <f>IF(AY195="","",VLOOKUP(AY195,ProgramIterations!$D:$E,2,FALSE))</f>
        <v/>
      </c>
      <c r="BA195" s="54">
        <v>2013</v>
      </c>
      <c r="BB195" s="55">
        <f>IF(BA195="","",VLOOKUP(BA195,ProgramIterations!$D:$E,2,FALSE))</f>
        <v>3</v>
      </c>
      <c r="BC195" s="54"/>
      <c r="BD195" s="55" t="str">
        <f>IF(BC195="","",VLOOKUP(BC195,ProgramIterations!$D:$E,2,FALSE))</f>
        <v/>
      </c>
      <c r="BE195" s="54">
        <v>2014</v>
      </c>
      <c r="BF195" s="55">
        <f>IF(BE195="","",VLOOKUP(BE195,ProgramIterations!$D:$E,2,FALSE))</f>
        <v>4</v>
      </c>
      <c r="BG195" s="54"/>
      <c r="BH195" s="55" t="str">
        <f>IF(BG195="","",VLOOKUP(BG195,ProgramIterations!$D:$E,2,FALSE))</f>
        <v/>
      </c>
      <c r="BI195" s="54"/>
      <c r="BJ195" s="55" t="str">
        <f>IF(BI195="","",VLOOKUP(BI195,ProgramIterations!$D:$E,2,FALSE))</f>
        <v/>
      </c>
      <c r="BK195" s="54"/>
      <c r="BL195" s="55" t="str">
        <f>IF(BK195="","",VLOOKUP(BK195,ProgramIterations!$D:$E,2,FALSE))</f>
        <v/>
      </c>
      <c r="BM195" s="54"/>
      <c r="BN195" s="24" t="str">
        <f>IF(BM195="","",VLOOKUP(BM195,ProgramIterations!$D:$E,2,FALSE))</f>
        <v/>
      </c>
      <c r="BO195" s="23"/>
      <c r="BP195" s="24" t="str">
        <f>IF(BO195="","",VLOOKUP(BO195,ProgramIterations!$D:$E,2,FALSE))</f>
        <v/>
      </c>
      <c r="BQ195" s="23"/>
      <c r="BR195" s="24" t="str">
        <f>IF(BQ195="","",VLOOKUP(BQ195,ProgramIterations!$D:$E,2,FALSE))</f>
        <v/>
      </c>
      <c r="BS195" s="23"/>
      <c r="BT195" s="24" t="str">
        <f>IF(BS195="","",VLOOKUP(BS195,ProgramIterations!$D:$E,2,FALSE))</f>
        <v/>
      </c>
      <c r="BU195" s="23"/>
      <c r="BV195" s="24" t="str">
        <f>IF(BU195="","",VLOOKUP(BU195,ProgramIterations!$D:$E,2,FALSE))</f>
        <v/>
      </c>
      <c r="BW195" s="23"/>
      <c r="BX195" s="24" t="str">
        <f>IF(BW195="","",VLOOKUP(BW195,ProgramIterations!$D:$E,2,FALSE))</f>
        <v/>
      </c>
      <c r="BY195" s="23">
        <v>2014</v>
      </c>
      <c r="BZ195" s="24">
        <f>IF(BY195="","",VLOOKUP(BY195,ProgramIterations!$D:$E,2,FALSE))</f>
        <v>4</v>
      </c>
      <c r="CA195" s="23"/>
      <c r="CB195" s="24" t="str">
        <f>IF(CA195="","",VLOOKUP(CA195,ProgramIterations!$D:$E,2,FALSE))</f>
        <v/>
      </c>
      <c r="CC195" s="23">
        <v>2014</v>
      </c>
      <c r="CD195" s="24">
        <f>IF(CC195="","",VLOOKUP(CC195,ProgramIterations!$D:$E,2,FALSE))</f>
        <v>4</v>
      </c>
      <c r="CE195" s="23"/>
      <c r="CF195" s="24" t="str">
        <f>IF(CE195="","",VLOOKUP(CE195,ProgramIterations!$D:$E,2,FALSE))</f>
        <v/>
      </c>
      <c r="CG195" s="23">
        <v>2014</v>
      </c>
      <c r="CH195" s="24">
        <f>IF(CG195="","",VLOOKUP(CG195,ProgramIterations!$D:$E,2,FALSE))</f>
        <v>4</v>
      </c>
      <c r="CI195" s="23"/>
      <c r="CJ195" s="24" t="str">
        <f>IF(CI195="","",VLOOKUP(CI195,ProgramIterations!$D:$E,2,FALSE))</f>
        <v/>
      </c>
      <c r="CK195" s="23"/>
      <c r="CL195" s="24" t="str">
        <f>IF(CK195="","",VLOOKUP(CK195,ProgramIterations!$D:$E,2,FALSE))</f>
        <v/>
      </c>
      <c r="CM195" s="23"/>
      <c r="CN195" s="24" t="str">
        <f>IF(CM195="","",VLOOKUP(CM195,ProgramIterations!$D:$E,2,FALSE))</f>
        <v/>
      </c>
      <c r="CO195" s="23"/>
      <c r="CP195" s="24" t="str">
        <f>IF(CO195="","",VLOOKUP(CO195,ProgramIterations!$D:$E,2,FALSE))</f>
        <v/>
      </c>
      <c r="CQ195" s="23"/>
      <c r="CR195" s="24" t="str">
        <f>IF(CQ195="","",VLOOKUP(CQ195,ProgramIterations!$D:$E,2,FALSE))</f>
        <v/>
      </c>
      <c r="CS195" s="23"/>
      <c r="CT195" s="24" t="str">
        <f>IF(CS195="","",VLOOKUP(CS195,ProgramIterations!$D:$E,2,FALSE))</f>
        <v/>
      </c>
      <c r="CU195" s="23"/>
      <c r="CV195" s="24" t="str">
        <f>IF(CU195="","",VLOOKUP(CU195,ProgramIterations!$D:$E,2,FALSE))</f>
        <v/>
      </c>
      <c r="CW195" s="23"/>
      <c r="CX195" s="24" t="str">
        <f>IF(CW195="","",VLOOKUP(CW195,ProgramIterations!$D:$E,2,FALSE))</f>
        <v/>
      </c>
      <c r="CY195" s="23"/>
      <c r="CZ195" s="24" t="str">
        <f>IF(CY195="","",VLOOKUP(CY195,ProgramIterations!$D:$E,2,FALSE))</f>
        <v/>
      </c>
      <c r="DA195" s="23"/>
      <c r="DB195" s="24" t="str">
        <f>IF(DA195="","",VLOOKUP(DA195,ProgramIterations!$D:$E,2,FALSE))</f>
        <v/>
      </c>
      <c r="DC195" s="23"/>
      <c r="DD195" s="25" t="str">
        <f>IF(DC195="","",VLOOKUP(DC195,ProgramIterations!$D:$E,2,FALSE))</f>
        <v/>
      </c>
      <c r="DE195" s="64" t="str">
        <f>CONCATENATE("ALTER TABLE dbo.",LEFT(C195,FIND(".",C195)-1)," ADD ",RIGHT(C195,LEN(C195)-FIND(".",C195))," ",VLOOKUP(M195,DataTypes!$A$2:$F$12,6),IF(VLOOKUP(M195,DataTypes!$A$2:$F$12,3)=1,CONCATENATE("(",N195,",",O195,")"),"")," NULL")</f>
        <v>ALTER TABLE dbo.ChampMetricChannelUnitTier1Summary ADD FishCoverCompositionVegetation decimal(10,0) NULL</v>
      </c>
      <c r="DF195" s="56" t="e">
        <f>IF(A195 = "","",#REF! &amp; " SELECT MetricCalcTypeID = "&amp;A195&amp;", EngineID = "&amp;B195&amp;", Name='"&amp;C195&amp;"', DisplayGroupID = "&amp;D195&amp;", DisplayName='"&amp;E195&amp;"', DisplayNameShort = '"&amp;F195&amp;"', PropertyName = '"&amp;G195&amp;"', MethodID = "&amp;IF(H195="","NULL",H195)&amp; ", CalcGroupId = "&amp;IF(I195="","NULL",I195)&amp;", CalcGroupListItemID = " &amp;IF(K195="","NULL",K195)&amp;", Description = "&amp;IF(L195&lt;&gt;"NULL","'"&amp;SUBSTITUTE(L195,"'","''")&amp;"'","NULL")&amp;", DataTypeID = "&amp;M195&amp;",Precision = "&amp;N195&amp;", Scale = "&amp;O195&amp;", Length="&amp;P195&amp;", UOMID = "&amp;Q195&amp;", GlossaryTermID = "&amp;V195&amp;", DisplayOrderID = "&amp;W195&amp;", DomainValueListID = "&amp;AB195&amp;", WidthPixels = "&amp;AC195&amp;", IsDisplayable = "&amp;AD195&amp;", ShowGraphForWatershed= "&amp;AE195&amp;",ShowGraphForProgram="&amp;AF195&amp;",ShowGraphForVisit="&amp;AG195&amp;",IsPrivateInformation="&amp;AM195&amp;", IsCalculated="&amp;AN195&amp;",IsInternal="&amp;AO195&amp;", ExpectedValueMin = "&amp;IF(R195&lt;&gt;"",R195,"NULL")&amp;",  ExpectedValueMax = "&amp;IF(S195&lt;&gt;"",S195,"NULL")&amp;",  AcceptedValueMin = "&amp;IF(T195&lt;&gt;"",T195,"NULL")&amp;",   AcceptedValueMax  = "&amp;IF(U195&lt;&gt;"",U195,"NULL")&amp;", GraphAllowX="&amp;AH195&amp;", GraphAllowY="&amp;AI195&amp;", GraphAllowZ="&amp;AJ195&amp;", MapAllowSize="&amp;AK195&amp;", MapAllowColor = "&amp;AL195&amp;", RbtXpath = "&amp;IF(AP195&lt;&gt;"", "'"&amp;AP195&amp;"'", "NULL")&amp;", RbtIsRequired = "&amp;IF(AP195&lt;&gt;"", AQ195, "NULL")&amp;", MRMetric = "&amp;AR195&amp;
", Protocol1_ID = "&amp;IF(AS195="","NULL",#REF!)&amp;", Protocol1_IterationIDStart = "&amp;IF(AS195="","NULL",AT195)&amp;", Protocol1_IterationIDEnd = "&amp;IF(AU195="","NULL",AV195)&amp;
", Protocol2_ID = "&amp;IF(AW195="","NULL",#REF!)&amp;", Protocol2_IterationIDStart = "&amp;IF(AW195="","NULL",AX195)&amp;", Protocol2_IterationIDEnd = "&amp;IF(AY195="","NULL",AZ195)&amp;
", Protocol3_ID = "&amp;IF(BA195="","NULL",#REF!)&amp;", Protocol3_IterationIDStart = "&amp;IF(BA195="","NULL",BB195)&amp;", Protocol3_IterationIDEnd = "&amp;IF(BC195="","NULL",BD195)&amp;
", Protocol4_ID = "&amp;IF(BE195="","NULL",#REF!)&amp;", Protocol4_IterationIDStart = "&amp;IF(BE195="","NULL",BF195)&amp;", Protocol4_IterationIDEnd = "&amp;IF(BG195="","NULL",BH195)&amp;
", Protocol5_ID = "&amp;IF(BI195="","NULL",#REF!)&amp;", Protocol5_IterationIDStart = "&amp;IF(BI195="","NULL",BJ195)&amp;", Protocol5_IterationIDEnd = "&amp;IF(BK195="","NULL",BL195)&amp;
", Protocol6_ID = "&amp;IF(BM195="","NULL",#REF!)&amp;", Protocol6_IterationIDStart = "&amp;IF(BM195="","NULL",BN195)&amp;", Protocol6_IterationIDEnd = "&amp;IF(BO195="","NULL",BP195)&amp;
", Protocol7_ID = "&amp;IF(BQ195="","NULL",#REF!)&amp;", Protocol7_IterationIDStart = "&amp;IF(BQ195="","NULL",BR195)&amp;", Protocol7_IterationIDEnd = "&amp;IF(BS195="","NULL",BT195)&amp;
", Protocol8_ID = "&amp;IF(BU195="","NULL",#REF!)&amp;", Protocol8_IterationIDStart = "&amp;IF(BU195="","NULL",BV195)&amp;", Protocol8_IterationIDEnd = "&amp;IF(BW195="","NULL",BX195)&amp;
", Protocol9_ID = "&amp;IF(BY195="","NULL",#REF!)&amp;", Protocol9_IterationIDStart = "&amp;IF(BY195="","NULL",BZ195)&amp;", Protocol9_IterationIDEnd = "&amp;IF(CA195="","NULL",CB195)&amp;
", Protocol10_ID = "&amp;IF(CC195="","NULL",#REF!)&amp;", Protocol10_IterationIDStart = "&amp;IF(CC195="","NULL",CD195)&amp;", Protocol10_IterationIDEnd = "&amp;IF(CE195="","NULL",CF195)&amp;
", Protocol11_ID = "&amp;IF(CG195="","NULL",#REF!)&amp;", Protocol11_IterationIDStart = "&amp;IF(CG195="","NULL",CH195)&amp;", Protocol11_IterationIDEnd = "&amp;IF(CI195="","NULL",CJ195)&amp;
", Protocol12_ID = "&amp;IF(CK195="","NULL",#REF!)&amp;", Protocol12_IterationIDStart = "&amp;IF(CK195="","NULL",CL195)&amp;", Protocol12_IterationIDEnd = "&amp;IF(CM195="","NULL",CN195)&amp;
", Protocol13_ID = "&amp;IF(CO195="","NULL",#REF!)&amp;", Protocol13_IterationIDStart = "&amp;IF(CO195="","NULL",CP195)&amp;", Protocol13_IterationIDEnd = "&amp;IF(CQ195="","NULL",CR195)&amp;
", Protocol14_ID = "&amp;IF(CS195="","NULL",#REF!)&amp;", Protocol14_IterationIDStart = "&amp;IF(CS195="","NULL",CT195)&amp;", Protocol14_IterationIDEnd = "&amp;IF(CU195="","NULL",CV195)&amp;
", Protocol15_ID = "&amp;IF(CW195="","NULL",#REF!)&amp;", Protocol15_IterationIDStart = "&amp;IF(CW195="","NULL",CX195)&amp;", Protocol15_IterationIDEnd = "&amp;IF(CY195="","NULL",CZ195)&amp;
", Protocol16_ID = "&amp;IF(DA195="","NULL",#REF!)&amp;", Protocol16_IterationIDStart = "&amp;IF(DA195="","NULL",DB195)&amp;", Protocol16_IterationIDEnd = "&amp;IF(DC195="","NULL",DD195))</f>
        <v>#REF!</v>
      </c>
    </row>
    <row r="196" spans="1:110" x14ac:dyDescent="0.4">
      <c r="A196" s="75">
        <v>447</v>
      </c>
      <c r="B196" s="18">
        <v>3</v>
      </c>
      <c r="C196" s="34" t="s">
        <v>728</v>
      </c>
      <c r="D196" s="18">
        <v>3</v>
      </c>
      <c r="E196" s="74" t="s">
        <v>1187</v>
      </c>
      <c r="F196" s="74" t="s">
        <v>1188</v>
      </c>
      <c r="G196" s="74" t="s">
        <v>729</v>
      </c>
      <c r="I196" s="44"/>
      <c r="J196" s="47" t="str">
        <f>IF(I196="","",VLOOKUP(I196,MetricCalcGroups!A:D,3, FALSE))</f>
        <v/>
      </c>
      <c r="L196" s="9" t="s">
        <v>78</v>
      </c>
      <c r="M196" s="18">
        <v>1</v>
      </c>
      <c r="N196" s="18">
        <v>10</v>
      </c>
      <c r="O196" s="18">
        <v>0</v>
      </c>
      <c r="P196" s="18" t="s">
        <v>78</v>
      </c>
      <c r="Q196" s="18">
        <v>8</v>
      </c>
      <c r="R196" s="39"/>
      <c r="S196" s="39"/>
      <c r="T196" s="75"/>
      <c r="U196" s="75"/>
      <c r="V196" s="78">
        <v>156</v>
      </c>
      <c r="W196" s="53">
        <v>230</v>
      </c>
      <c r="X196" s="15">
        <v>2011</v>
      </c>
      <c r="Y196" s="16">
        <f>IF(X196&lt;&gt;"",VLOOKUP(X196,ProgramIterations!D:E,2,FALSE),"NULL")</f>
        <v>1</v>
      </c>
      <c r="Z196" s="15"/>
      <c r="AA196" s="16" t="str">
        <f>IF(Z196&lt;&gt;"",VLOOKUP(Z196,ProgramIterations!D:E,2,FALSE),"NULL")</f>
        <v>NULL</v>
      </c>
      <c r="AB196" s="9" t="s">
        <v>78</v>
      </c>
      <c r="AC196" s="9">
        <v>75</v>
      </c>
      <c r="AD196" s="36">
        <v>1</v>
      </c>
      <c r="AE196" s="9">
        <v>1</v>
      </c>
      <c r="AF196" s="9">
        <v>1</v>
      </c>
      <c r="AG196" s="9">
        <v>1</v>
      </c>
      <c r="AH196" s="52">
        <v>0</v>
      </c>
      <c r="AI196" s="17">
        <f t="shared" si="13"/>
        <v>1</v>
      </c>
      <c r="AJ196" s="18">
        <v>0</v>
      </c>
      <c r="AK196" s="17">
        <f t="shared" si="11"/>
        <v>1</v>
      </c>
      <c r="AL196" s="17">
        <f t="shared" si="12"/>
        <v>1</v>
      </c>
      <c r="AM196" s="18">
        <v>0</v>
      </c>
      <c r="AN196" s="18">
        <v>0</v>
      </c>
      <c r="AO196" s="37">
        <v>0</v>
      </c>
      <c r="AP196" s="74"/>
      <c r="AQ196" s="37">
        <v>0</v>
      </c>
      <c r="AR196" s="49">
        <v>0</v>
      </c>
      <c r="AS196" s="23">
        <v>2011</v>
      </c>
      <c r="AT196" s="24">
        <f>IF(AS196="","",VLOOKUP(AS196,ProgramIterations!$D:$E,2,FALSE))</f>
        <v>1</v>
      </c>
      <c r="AU196" s="23"/>
      <c r="AV196" s="24" t="str">
        <f>IF(AU196="","",VLOOKUP(AU196,ProgramIterations!$D:$E,2,FALSE))</f>
        <v/>
      </c>
      <c r="AW196" s="23">
        <v>2012</v>
      </c>
      <c r="AX196" s="24">
        <f>IF(AW196="","",VLOOKUP(AW196,ProgramIterations!$D:$E,2,FALSE))</f>
        <v>2</v>
      </c>
      <c r="AY196" s="23"/>
      <c r="AZ196" s="24" t="str">
        <f>IF(AY196="","",VLOOKUP(AY196,ProgramIterations!$D:$E,2,FALSE))</f>
        <v/>
      </c>
      <c r="BA196" s="23">
        <v>2013</v>
      </c>
      <c r="BB196" s="24">
        <f>IF(BA196="","",VLOOKUP(BA196,ProgramIterations!$D:$E,2,FALSE))</f>
        <v>3</v>
      </c>
      <c r="BC196" s="23"/>
      <c r="BD196" s="24" t="str">
        <f>IF(BC196="","",VLOOKUP(BC196,ProgramIterations!$D:$E,2,FALSE))</f>
        <v/>
      </c>
      <c r="BE196" s="23">
        <v>2014</v>
      </c>
      <c r="BF196" s="24">
        <f>IF(BE196="","",VLOOKUP(BE196,ProgramIterations!$D:$E,2,FALSE))</f>
        <v>4</v>
      </c>
      <c r="BG196" s="23"/>
      <c r="BH196" s="24" t="str">
        <f>IF(BG196="","",VLOOKUP(BG196,ProgramIterations!$D:$E,2,FALSE))</f>
        <v/>
      </c>
      <c r="BI196" s="23"/>
      <c r="BJ196" s="24" t="str">
        <f>IF(BI196="","",VLOOKUP(BI196,ProgramIterations!$D:$E,2,FALSE))</f>
        <v/>
      </c>
      <c r="BK196" s="23"/>
      <c r="BL196" s="24" t="str">
        <f>IF(BK196="","",VLOOKUP(BK196,ProgramIterations!$D:$E,2,FALSE))</f>
        <v/>
      </c>
      <c r="BM196" s="23"/>
      <c r="BN196" s="24" t="str">
        <f>IF(BM196="","",VLOOKUP(BM196,ProgramIterations!$D:$E,2,FALSE))</f>
        <v/>
      </c>
      <c r="BO196" s="23"/>
      <c r="BP196" s="24" t="str">
        <f>IF(BO196="","",VLOOKUP(BO196,ProgramIterations!$D:$E,2,FALSE))</f>
        <v/>
      </c>
      <c r="BQ196" s="23"/>
      <c r="BR196" s="24" t="str">
        <f>IF(BQ196="","",VLOOKUP(BQ196,ProgramIterations!$D:$E,2,FALSE))</f>
        <v/>
      </c>
      <c r="BS196" s="23"/>
      <c r="BT196" s="24" t="str">
        <f>IF(BS196="","",VLOOKUP(BS196,ProgramIterations!$D:$E,2,FALSE))</f>
        <v/>
      </c>
      <c r="BU196" s="23"/>
      <c r="BV196" s="24" t="str">
        <f>IF(BU196="","",VLOOKUP(BU196,ProgramIterations!$D:$E,2,FALSE))</f>
        <v/>
      </c>
      <c r="BW196" s="23"/>
      <c r="BX196" s="24" t="str">
        <f>IF(BW196="","",VLOOKUP(BW196,ProgramIterations!$D:$E,2,FALSE))</f>
        <v/>
      </c>
      <c r="BY196" s="23">
        <v>2014</v>
      </c>
      <c r="BZ196" s="24">
        <f>IF(BY196="","",VLOOKUP(BY196,ProgramIterations!$D:$E,2,FALSE))</f>
        <v>4</v>
      </c>
      <c r="CA196" s="23"/>
      <c r="CB196" s="24" t="str">
        <f>IF(CA196="","",VLOOKUP(CA196,ProgramIterations!$D:$E,2,FALSE))</f>
        <v/>
      </c>
      <c r="CC196" s="23">
        <v>2014</v>
      </c>
      <c r="CD196" s="24">
        <f>IF(CC196="","",VLOOKUP(CC196,ProgramIterations!$D:$E,2,FALSE))</f>
        <v>4</v>
      </c>
      <c r="CE196" s="23"/>
      <c r="CF196" s="24" t="str">
        <f>IF(CE196="","",VLOOKUP(CE196,ProgramIterations!$D:$E,2,FALSE))</f>
        <v/>
      </c>
      <c r="CG196" s="23">
        <v>2014</v>
      </c>
      <c r="CH196" s="24">
        <f>IF(CG196="","",VLOOKUP(CG196,ProgramIterations!$D:$E,2,FALSE))</f>
        <v>4</v>
      </c>
      <c r="CI196" s="23"/>
      <c r="CJ196" s="24" t="str">
        <f>IF(CI196="","",VLOOKUP(CI196,ProgramIterations!$D:$E,2,FALSE))</f>
        <v/>
      </c>
      <c r="CK196" s="23"/>
      <c r="CL196" s="24" t="str">
        <f>IF(CK196="","",VLOOKUP(CK196,ProgramIterations!$D:$E,2,FALSE))</f>
        <v/>
      </c>
      <c r="CM196" s="23"/>
      <c r="CN196" s="24" t="str">
        <f>IF(CM196="","",VLOOKUP(CM196,ProgramIterations!$D:$E,2,FALSE))</f>
        <v/>
      </c>
      <c r="CO196" s="23"/>
      <c r="CP196" s="24" t="str">
        <f>IF(CO196="","",VLOOKUP(CO196,ProgramIterations!$D:$E,2,FALSE))</f>
        <v/>
      </c>
      <c r="CQ196" s="23"/>
      <c r="CR196" s="24" t="str">
        <f>IF(CQ196="","",VLOOKUP(CQ196,ProgramIterations!$D:$E,2,FALSE))</f>
        <v/>
      </c>
      <c r="CS196" s="23"/>
      <c r="CT196" s="24" t="str">
        <f>IF(CS196="","",VLOOKUP(CS196,ProgramIterations!$D:$E,2,FALSE))</f>
        <v/>
      </c>
      <c r="CU196" s="23"/>
      <c r="CV196" s="24" t="str">
        <f>IF(CU196="","",VLOOKUP(CU196,ProgramIterations!$D:$E,2,FALSE))</f>
        <v/>
      </c>
      <c r="CW196" s="23"/>
      <c r="CX196" s="24" t="str">
        <f>IF(CW196="","",VLOOKUP(CW196,ProgramIterations!$D:$E,2,FALSE))</f>
        <v/>
      </c>
      <c r="CY196" s="23"/>
      <c r="CZ196" s="24" t="str">
        <f>IF(CY196="","",VLOOKUP(CY196,ProgramIterations!$D:$E,2,FALSE))</f>
        <v/>
      </c>
      <c r="DA196" s="23"/>
      <c r="DB196" s="24" t="str">
        <f>IF(DA196="","",VLOOKUP(DA196,ProgramIterations!$D:$E,2,FALSE))</f>
        <v/>
      </c>
      <c r="DC196" s="23"/>
      <c r="DD196" s="25" t="str">
        <f>IF(DC196="","",VLOOKUP(DC196,ProgramIterations!$D:$E,2,FALSE))</f>
        <v/>
      </c>
      <c r="DE196" s="64" t="str">
        <f>CONCATENATE("ALTER TABLE dbo.",LEFT(C196,FIND(".",C196)-1)," ADD ",RIGHT(C196,LEN(C196)-FIND(".",C196))," ",VLOOKUP(M196,DataTypes!$A$2:$F$12,6),IF(VLOOKUP(M196,DataTypes!$A$2:$F$12,3)=1,CONCATENATE("(",N196,",",O196,")"),"")," NULL")</f>
        <v>ALTER TABLE dbo.ChampMetricChannelUnitTier1Summary ADD FishCoverCompositionTotal decimal(10,0) NULL</v>
      </c>
      <c r="DF196" s="56" t="e">
        <f>IF(A196 = "","",#REF! &amp; " SELECT MetricCalcTypeID = "&amp;A196&amp;", EngineID = "&amp;B196&amp;", Name='"&amp;C196&amp;"', DisplayGroupID = "&amp;D196&amp;", DisplayName='"&amp;E196&amp;"', DisplayNameShort = '"&amp;F196&amp;"', PropertyName = '"&amp;G196&amp;"', MethodID = "&amp;IF(H196="","NULL",H196)&amp; ", CalcGroupId = "&amp;IF(I196="","NULL",I196)&amp;", CalcGroupListItemID = " &amp;IF(K196="","NULL",K196)&amp;", Description = "&amp;IF(L196&lt;&gt;"NULL","'"&amp;SUBSTITUTE(L196,"'","''")&amp;"'","NULL")&amp;", DataTypeID = "&amp;M196&amp;",Precision = "&amp;N196&amp;", Scale = "&amp;O196&amp;", Length="&amp;P196&amp;", UOMID = "&amp;Q196&amp;", GlossaryTermID = "&amp;V196&amp;", DisplayOrderID = "&amp;W196&amp;", DomainValueListID = "&amp;AB196&amp;", WidthPixels = "&amp;AC196&amp;", IsDisplayable = "&amp;AD196&amp;", ShowGraphForWatershed= "&amp;AE196&amp;",ShowGraphForProgram="&amp;AF196&amp;",ShowGraphForVisit="&amp;AG196&amp;",IsPrivateInformation="&amp;AM196&amp;", IsCalculated="&amp;AN196&amp;",IsInternal="&amp;AO196&amp;", ExpectedValueMin = "&amp;IF(R196&lt;&gt;"",R196,"NULL")&amp;",  ExpectedValueMax = "&amp;IF(S196&lt;&gt;"",S196,"NULL")&amp;",  AcceptedValueMin = "&amp;IF(T196&lt;&gt;"",T196,"NULL")&amp;",   AcceptedValueMax  = "&amp;IF(U196&lt;&gt;"",U196,"NULL")&amp;", GraphAllowX="&amp;AH196&amp;", GraphAllowY="&amp;AI196&amp;", GraphAllowZ="&amp;AJ196&amp;", MapAllowSize="&amp;AK196&amp;", MapAllowColor = "&amp;AL196&amp;", RbtXpath = "&amp;IF(AP196&lt;&gt;"", "'"&amp;AP196&amp;"'", "NULL")&amp;", RbtIsRequired = "&amp;IF(AP196&lt;&gt;"", AQ196, "NULL")&amp;", MRMetric = "&amp;AR196&amp;
", Protocol1_ID = "&amp;IF(AS196="","NULL",#REF!)&amp;", Protocol1_IterationIDStart = "&amp;IF(AS196="","NULL",AT196)&amp;", Protocol1_IterationIDEnd = "&amp;IF(AU196="","NULL",AV196)&amp;
", Protocol2_ID = "&amp;IF(AW196="","NULL",#REF!)&amp;", Protocol2_IterationIDStart = "&amp;IF(AW196="","NULL",AX196)&amp;", Protocol2_IterationIDEnd = "&amp;IF(AY196="","NULL",AZ196)&amp;
", Protocol3_ID = "&amp;IF(BA196="","NULL",#REF!)&amp;", Protocol3_IterationIDStart = "&amp;IF(BA196="","NULL",BB196)&amp;", Protocol3_IterationIDEnd = "&amp;IF(BC196="","NULL",BD196)&amp;
", Protocol4_ID = "&amp;IF(BE196="","NULL",#REF!)&amp;", Protocol4_IterationIDStart = "&amp;IF(BE196="","NULL",BF196)&amp;", Protocol4_IterationIDEnd = "&amp;IF(BG196="","NULL",BH196)&amp;
", Protocol5_ID = "&amp;IF(BI196="","NULL",#REF!)&amp;", Protocol5_IterationIDStart = "&amp;IF(BI196="","NULL",BJ196)&amp;", Protocol5_IterationIDEnd = "&amp;IF(BK196="","NULL",BL196)&amp;
", Protocol6_ID = "&amp;IF(BM196="","NULL",#REF!)&amp;", Protocol6_IterationIDStart = "&amp;IF(BM196="","NULL",BN196)&amp;", Protocol6_IterationIDEnd = "&amp;IF(BO196="","NULL",BP196)&amp;
", Protocol7_ID = "&amp;IF(BQ196="","NULL",#REF!)&amp;", Protocol7_IterationIDStart = "&amp;IF(BQ196="","NULL",BR196)&amp;", Protocol7_IterationIDEnd = "&amp;IF(BS196="","NULL",BT196)&amp;
", Protocol8_ID = "&amp;IF(BU196="","NULL",#REF!)&amp;", Protocol8_IterationIDStart = "&amp;IF(BU196="","NULL",BV196)&amp;", Protocol8_IterationIDEnd = "&amp;IF(BW196="","NULL",BX196)&amp;
", Protocol9_ID = "&amp;IF(BY196="","NULL",#REF!)&amp;", Protocol9_IterationIDStart = "&amp;IF(BY196="","NULL",BZ196)&amp;", Protocol9_IterationIDEnd = "&amp;IF(CA196="","NULL",CB196)&amp;
", Protocol10_ID = "&amp;IF(CC196="","NULL",#REF!)&amp;", Protocol10_IterationIDStart = "&amp;IF(CC196="","NULL",CD196)&amp;", Protocol10_IterationIDEnd = "&amp;IF(CE196="","NULL",CF196)&amp;
", Protocol11_ID = "&amp;IF(CG196="","NULL",#REF!)&amp;", Protocol11_IterationIDStart = "&amp;IF(CG196="","NULL",CH196)&amp;", Protocol11_IterationIDEnd = "&amp;IF(CI196="","NULL",CJ196)&amp;
", Protocol12_ID = "&amp;IF(CK196="","NULL",#REF!)&amp;", Protocol12_IterationIDStart = "&amp;IF(CK196="","NULL",CL196)&amp;", Protocol12_IterationIDEnd = "&amp;IF(CM196="","NULL",CN196)&amp;
", Protocol13_ID = "&amp;IF(CO196="","NULL",#REF!)&amp;", Protocol13_IterationIDStart = "&amp;IF(CO196="","NULL",CP196)&amp;", Protocol13_IterationIDEnd = "&amp;IF(CQ196="","NULL",CR196)&amp;
", Protocol14_ID = "&amp;IF(CS196="","NULL",#REF!)&amp;", Protocol14_IterationIDStart = "&amp;IF(CS196="","NULL",CT196)&amp;", Protocol14_IterationIDEnd = "&amp;IF(CU196="","NULL",CV196)&amp;
", Protocol15_ID = "&amp;IF(CW196="","NULL",#REF!)&amp;", Protocol15_IterationIDStart = "&amp;IF(CW196="","NULL",CX196)&amp;", Protocol15_IterationIDEnd = "&amp;IF(CY196="","NULL",CZ196)&amp;
", Protocol16_ID = "&amp;IF(DA196="","NULL",#REF!)&amp;", Protocol16_IterationIDStart = "&amp;IF(DA196="","NULL",DB196)&amp;", Protocol16_IterationIDEnd = "&amp;IF(DC196="","NULL",DD196))</f>
        <v>#REF!</v>
      </c>
    </row>
    <row r="197" spans="1:110" hidden="1" x14ac:dyDescent="0.4">
      <c r="A197" s="75">
        <v>668</v>
      </c>
      <c r="B197" s="18">
        <v>9</v>
      </c>
      <c r="C197" s="34" t="s">
        <v>1758</v>
      </c>
      <c r="D197" s="18">
        <v>1</v>
      </c>
      <c r="E197" s="84" t="s">
        <v>1887</v>
      </c>
      <c r="F197" s="84" t="s">
        <v>1886</v>
      </c>
      <c r="G197" s="74" t="s">
        <v>1759</v>
      </c>
      <c r="I197" s="74"/>
      <c r="J197" s="47" t="str">
        <f>IF(I197="","",VLOOKUP(I197,MetricCalcGroups!A:D,3, FALSE))</f>
        <v/>
      </c>
      <c r="L197" s="9" t="s">
        <v>78</v>
      </c>
      <c r="M197" s="18">
        <v>3</v>
      </c>
      <c r="N197" s="18">
        <v>10</v>
      </c>
      <c r="O197" s="18">
        <v>3</v>
      </c>
      <c r="P197" s="18" t="s">
        <v>78</v>
      </c>
      <c r="Q197" s="18">
        <v>21</v>
      </c>
      <c r="R197" s="75">
        <v>0.01</v>
      </c>
      <c r="S197" s="75">
        <v>5</v>
      </c>
      <c r="T197" s="18">
        <v>0</v>
      </c>
      <c r="U197" s="18">
        <v>15</v>
      </c>
      <c r="V197" s="78">
        <v>33</v>
      </c>
      <c r="W197" s="53">
        <v>1111</v>
      </c>
      <c r="X197" s="15">
        <v>2011</v>
      </c>
      <c r="Y197" s="16">
        <f>IF(X197&lt;&gt;"",VLOOKUP(X197,ProgramIterations!D:E,2,FALSE),"NULL")</f>
        <v>1</v>
      </c>
      <c r="Z197" s="15"/>
      <c r="AA197" s="16" t="str">
        <f>IF(Z197&lt;&gt;"",VLOOKUP(Z197,ProgramIterations!D:E,2,FALSE),"NULL")</f>
        <v>NULL</v>
      </c>
      <c r="AB197" s="9" t="s">
        <v>78</v>
      </c>
      <c r="AC197" s="9">
        <v>100</v>
      </c>
      <c r="AD197" s="36">
        <v>0</v>
      </c>
      <c r="AE197" s="9">
        <v>0</v>
      </c>
      <c r="AF197" s="9">
        <v>0</v>
      </c>
      <c r="AG197" s="9">
        <v>0</v>
      </c>
      <c r="AH197" s="52">
        <v>0</v>
      </c>
      <c r="AI197" s="17">
        <f t="shared" si="13"/>
        <v>0</v>
      </c>
      <c r="AJ197" s="18">
        <v>0</v>
      </c>
      <c r="AK197" s="17">
        <f t="shared" si="11"/>
        <v>0</v>
      </c>
      <c r="AL197" s="17">
        <f t="shared" si="12"/>
        <v>0</v>
      </c>
      <c r="AM197" s="18">
        <v>0</v>
      </c>
      <c r="AN197" s="18">
        <v>0</v>
      </c>
      <c r="AO197" s="37">
        <v>0</v>
      </c>
      <c r="AP197" s="40"/>
      <c r="AQ197" s="37">
        <v>0</v>
      </c>
      <c r="AR197" s="49">
        <v>0</v>
      </c>
      <c r="AS197" s="23">
        <v>2011</v>
      </c>
      <c r="AT197" s="24">
        <f>IF(AS197="","",VLOOKUP(AS197,ProgramIterations!$D:$E,2,FALSE))</f>
        <v>1</v>
      </c>
      <c r="AU197" s="23"/>
      <c r="AV197" s="24" t="str">
        <f>IF(AU197="","",VLOOKUP(AU197,ProgramIterations!$D:$E,2,FALSE))</f>
        <v/>
      </c>
      <c r="AW197" s="23">
        <v>2012</v>
      </c>
      <c r="AX197" s="24">
        <f>IF(AW197="","",VLOOKUP(AW197,ProgramIterations!$D:$E,2,FALSE))</f>
        <v>2</v>
      </c>
      <c r="AY197" s="23"/>
      <c r="AZ197" s="24" t="str">
        <f>IF(AY197="","",VLOOKUP(AY197,ProgramIterations!$D:$E,2,FALSE))</f>
        <v/>
      </c>
      <c r="BA197" s="23">
        <v>2013</v>
      </c>
      <c r="BB197" s="24">
        <f>IF(BA197="","",VLOOKUP(BA197,ProgramIterations!$D:$E,2,FALSE))</f>
        <v>3</v>
      </c>
      <c r="BC197" s="23"/>
      <c r="BD197" s="24" t="str">
        <f>IF(BC197="","",VLOOKUP(BC197,ProgramIterations!$D:$E,2,FALSE))</f>
        <v/>
      </c>
      <c r="BE197" s="23">
        <v>2014</v>
      </c>
      <c r="BF197" s="24">
        <f>IF(BE197="","",VLOOKUP(BE197,ProgramIterations!$D:$E,2,FALSE))</f>
        <v>4</v>
      </c>
      <c r="BG197" s="23"/>
      <c r="BH197" s="24"/>
      <c r="BI197" s="23">
        <v>2014</v>
      </c>
      <c r="BJ197" s="24">
        <f>IF(BI197="","",VLOOKUP(BI197,ProgramIterations!$D:$E,2,FALSE))</f>
        <v>4</v>
      </c>
      <c r="BK197" s="23"/>
      <c r="BL197" s="24"/>
      <c r="BM197" s="23"/>
      <c r="BN197" s="24" t="str">
        <f>IF(BM197="","",VLOOKUP(BM197,ProgramIterations!$D:$E,2,FALSE))</f>
        <v/>
      </c>
      <c r="BO197" s="23"/>
      <c r="BP197" s="24" t="str">
        <f>IF(BO197="","",VLOOKUP(BO197,ProgramIterations!$D:$E,2,FALSE))</f>
        <v/>
      </c>
      <c r="BQ197" s="23"/>
      <c r="BR197" s="24" t="str">
        <f>IF(BQ197="","",VLOOKUP(BQ197,ProgramIterations!$D:$E,2,FALSE))</f>
        <v/>
      </c>
      <c r="BS197" s="23"/>
      <c r="BT197" s="24" t="str">
        <f>IF(BS197="","",VLOOKUP(BS197,ProgramIterations!$D:$E,2,FALSE))</f>
        <v/>
      </c>
      <c r="BU197" s="23"/>
      <c r="BV197" s="24" t="str">
        <f>IF(BU197="","",VLOOKUP(BU197,ProgramIterations!$D:$E,2,FALSE))</f>
        <v/>
      </c>
      <c r="BW197" s="23"/>
      <c r="BX197" s="24" t="str">
        <f>IF(BW197="","",VLOOKUP(BW197,ProgramIterations!$D:$E,2,FALSE))</f>
        <v/>
      </c>
      <c r="BY197" s="23">
        <v>2014</v>
      </c>
      <c r="BZ197" s="24">
        <f>IF(BY197="","",VLOOKUP(BY197,ProgramIterations!$D:$E,2,FALSE))</f>
        <v>4</v>
      </c>
      <c r="CA197" s="23"/>
      <c r="CB197" s="24" t="str">
        <f>IF(CA197="","",VLOOKUP(CA197,ProgramIterations!$D:$E,2,FALSE))</f>
        <v/>
      </c>
      <c r="CC197" s="23">
        <v>2014</v>
      </c>
      <c r="CD197" s="24">
        <f>IF(CC197="","",VLOOKUP(CC197,ProgramIterations!$D:$E,2,FALSE))</f>
        <v>4</v>
      </c>
      <c r="CE197" s="23"/>
      <c r="CF197" s="24" t="str">
        <f>IF(CE197="","",VLOOKUP(CE197,ProgramIterations!$D:$E,2,FALSE))</f>
        <v/>
      </c>
      <c r="CG197" s="23">
        <v>2014</v>
      </c>
      <c r="CH197" s="24">
        <f>IF(CG197="","",VLOOKUP(CG197,ProgramIterations!$D:$E,2,FALSE))</f>
        <v>4</v>
      </c>
      <c r="CI197" s="23"/>
      <c r="CJ197" s="24" t="str">
        <f>IF(CI197="","",VLOOKUP(CI197,ProgramIterations!$D:$E,2,FALSE))</f>
        <v/>
      </c>
      <c r="CK197" s="23"/>
      <c r="CL197" s="24" t="str">
        <f>IF(CK197="","",VLOOKUP(CK197,ProgramIterations!$D:$E,2,FALSE))</f>
        <v/>
      </c>
      <c r="CM197" s="23"/>
      <c r="CN197" s="24" t="str">
        <f>IF(CM197="","",VLOOKUP(CM197,ProgramIterations!$D:$E,2,FALSE))</f>
        <v/>
      </c>
      <c r="CO197" s="23"/>
      <c r="CP197" s="24" t="str">
        <f>IF(CO197="","",VLOOKUP(CO197,ProgramIterations!$D:$E,2,FALSE))</f>
        <v/>
      </c>
      <c r="CQ197" s="23"/>
      <c r="CR197" s="24" t="str">
        <f>IF(CQ197="","",VLOOKUP(CQ197,ProgramIterations!$D:$E,2,FALSE))</f>
        <v/>
      </c>
      <c r="CS197" s="23"/>
      <c r="CT197" s="24" t="str">
        <f>IF(CS197="","",VLOOKUP(CS197,ProgramIterations!$D:$E,2,FALSE))</f>
        <v/>
      </c>
      <c r="CU197" s="23"/>
      <c r="CV197" s="24" t="str">
        <f>IF(CU197="","",VLOOKUP(CU197,ProgramIterations!$D:$E,2,FALSE))</f>
        <v/>
      </c>
      <c r="CW197" s="23"/>
      <c r="CX197" s="24" t="str">
        <f>IF(CW197="","",VLOOKUP(CW197,ProgramIterations!$D:$E,2,FALSE))</f>
        <v/>
      </c>
      <c r="CY197" s="23"/>
      <c r="CZ197" s="24" t="str">
        <f>IF(CY197="","",VLOOKUP(CY197,ProgramIterations!$D:$E,2,FALSE))</f>
        <v/>
      </c>
      <c r="DA197" s="23"/>
      <c r="DB197" s="24" t="str">
        <f>IF(DA197="","",VLOOKUP(DA197,ProgramIterations!$D:$E,2,FALSE))</f>
        <v/>
      </c>
      <c r="DC197" s="23"/>
      <c r="DD197" s="25" t="str">
        <f>IF(DC197="","",VLOOKUP(DC197,ProgramIterations!$D:$E,2,FALSE))</f>
        <v/>
      </c>
      <c r="DE197" s="64" t="str">
        <f>CONCATENATE("ALTER TABLE dbo.",LEFT(C197,FIND(".",C197)-1)," ADD ",RIGHT(C197,LEN(C197)-FIND(".",C197))," ",VLOOKUP(M197,DataTypes!$A$2:$F$12,6),IF(VLOOKUP(M197,DataTypes!$A$2:$F$12,3)=1,CONCATENATE("(",N197,",",O197,")"),"")," NULL")</f>
        <v>ALTER TABLE dbo.ChampMetricVisitInformation ADD EstimatedDischarge decimal(10,3) NULL</v>
      </c>
      <c r="DF197" s="56" t="e">
        <f>IF(A197 = "","",#REF! &amp; " SELECT MetricCalcTypeID = "&amp;A197&amp;", EngineID = "&amp;B197&amp;", Name='"&amp;C197&amp;"', DisplayGroupID = "&amp;D197&amp;", DisplayName='"&amp;E197&amp;"', DisplayNameShort = '"&amp;F197&amp;"', PropertyName = '"&amp;G197&amp;"', MethodID = "&amp;IF(H197="","NULL",H197)&amp; ", CalcGroupId = "&amp;IF(I197="","NULL",I197)&amp;", CalcGroupListItemID = " &amp;IF(K197="","NULL",K197)&amp;", Description = "&amp;IF(L197&lt;&gt;"NULL","'"&amp;SUBSTITUTE(L197,"'","''")&amp;"'","NULL")&amp;", DataTypeID = "&amp;M197&amp;",Precision = "&amp;N197&amp;", Scale = "&amp;O197&amp;", Length="&amp;P197&amp;", UOMID = "&amp;Q197&amp;", GlossaryTermID = "&amp;V197&amp;", DisplayOrderID = "&amp;W197&amp;", DomainValueListID = "&amp;AB197&amp;", WidthPixels = "&amp;AC197&amp;", IsDisplayable = "&amp;AD197&amp;", ShowGraphForWatershed= "&amp;AE197&amp;",ShowGraphForProgram="&amp;AF197&amp;",ShowGraphForVisit="&amp;AG197&amp;",IsPrivateInformation="&amp;AM197&amp;", IsCalculated="&amp;AN197&amp;",IsInternal="&amp;AO197&amp;", ExpectedValueMin = "&amp;IF(R197&lt;&gt;"",R197,"NULL")&amp;",  ExpectedValueMax = "&amp;IF(S197&lt;&gt;"",S197,"NULL")&amp;",  AcceptedValueMin = "&amp;IF(T197&lt;&gt;"",T197,"NULL")&amp;",   AcceptedValueMax  = "&amp;IF(U197&lt;&gt;"",U197,"NULL")&amp;", GraphAllowX="&amp;AH197&amp;", GraphAllowY="&amp;AI197&amp;", GraphAllowZ="&amp;AJ197&amp;", MapAllowSize="&amp;AK197&amp;", MapAllowColor = "&amp;AL197&amp;", RbtXpath = "&amp;IF(AP197&lt;&gt;"", "'"&amp;AP197&amp;"'", "NULL")&amp;", RbtIsRequired = "&amp;IF(AP197&lt;&gt;"", AQ197, "NULL")&amp;", MRMetric = "&amp;AR197&amp;
", Protocol1_ID = "&amp;IF(AS197="","NULL",#REF!)&amp;", Protocol1_IterationIDStart = "&amp;IF(AS197="","NULL",AT197)&amp;", Protocol1_IterationIDEnd = "&amp;IF(AU197="","NULL",AV197)&amp;
", Protocol2_ID = "&amp;IF(AW197="","NULL",#REF!)&amp;", Protocol2_IterationIDStart = "&amp;IF(AW197="","NULL",AX197)&amp;", Protocol2_IterationIDEnd = "&amp;IF(AY197="","NULL",AZ197)&amp;
", Protocol3_ID = "&amp;IF(BA197="","NULL",#REF!)&amp;", Protocol3_IterationIDStart = "&amp;IF(BA197="","NULL",BB197)&amp;", Protocol3_IterationIDEnd = "&amp;IF(BC197="","NULL",BD197)&amp;
", Protocol4_ID = "&amp;IF(BE197="","NULL",#REF!)&amp;", Protocol4_IterationIDStart = "&amp;IF(BE197="","NULL",BF197)&amp;", Protocol4_IterationIDEnd = "&amp;IF(BG197="","NULL",BH197)&amp;
", Protocol5_ID = "&amp;IF(BI197="","NULL",#REF!)&amp;", Protocol5_IterationIDStart = "&amp;IF(BI197="","NULL",BJ197)&amp;", Protocol5_IterationIDEnd = "&amp;IF(BK197="","NULL",BL197)&amp;
", Protocol6_ID = "&amp;IF(BM197="","NULL",#REF!)&amp;", Protocol6_IterationIDStart = "&amp;IF(BM197="","NULL",BN197)&amp;", Protocol6_IterationIDEnd = "&amp;IF(BO197="","NULL",BP197)&amp;
", Protocol7_ID = "&amp;IF(BQ197="","NULL",#REF!)&amp;", Protocol7_IterationIDStart = "&amp;IF(BQ197="","NULL",BR197)&amp;", Protocol7_IterationIDEnd = "&amp;IF(BS197="","NULL",BT197)&amp;
", Protocol8_ID = "&amp;IF(BU197="","NULL",#REF!)&amp;", Protocol8_IterationIDStart = "&amp;IF(BU197="","NULL",BV197)&amp;", Protocol8_IterationIDEnd = "&amp;IF(BW197="","NULL",BX197)&amp;
", Protocol9_ID = "&amp;IF(BY197="","NULL",#REF!)&amp;", Protocol9_IterationIDStart = "&amp;IF(BY197="","NULL",BZ197)&amp;", Protocol9_IterationIDEnd = "&amp;IF(CA197="","NULL",CB197)&amp;
", Protocol10_ID = "&amp;IF(CC197="","NULL",#REF!)&amp;", Protocol10_IterationIDStart = "&amp;IF(CC197="","NULL",CD197)&amp;", Protocol10_IterationIDEnd = "&amp;IF(CE197="","NULL",CF197)&amp;
", Protocol11_ID = "&amp;IF(CG197="","NULL",#REF!)&amp;", Protocol11_IterationIDStart = "&amp;IF(CG197="","NULL",CH197)&amp;", Protocol11_IterationIDEnd = "&amp;IF(CI197="","NULL",CJ197)&amp;
", Protocol12_ID = "&amp;IF(CK197="","NULL",#REF!)&amp;", Protocol12_IterationIDStart = "&amp;IF(CK197="","NULL",CL197)&amp;", Protocol12_IterationIDEnd = "&amp;IF(CM197="","NULL",CN197)&amp;
", Protocol13_ID = "&amp;IF(CO197="","NULL",#REF!)&amp;", Protocol13_IterationIDStart = "&amp;IF(CO197="","NULL",CP197)&amp;", Protocol13_IterationIDEnd = "&amp;IF(CQ197="","NULL",CR197)&amp;
", Protocol14_ID = "&amp;IF(CS197="","NULL",#REF!)&amp;", Protocol14_IterationIDStart = "&amp;IF(CS197="","NULL",CT197)&amp;", Protocol14_IterationIDEnd = "&amp;IF(CU197="","NULL",CV197)&amp;
", Protocol15_ID = "&amp;IF(CW197="","NULL",#REF!)&amp;", Protocol15_IterationIDStart = "&amp;IF(CW197="","NULL",CX197)&amp;", Protocol15_IterationIDEnd = "&amp;IF(CY197="","NULL",CZ197)&amp;
", Protocol16_ID = "&amp;IF(DA197="","NULL",#REF!)&amp;", Protocol16_IterationIDStart = "&amp;IF(DA197="","NULL",DB197)&amp;", Protocol16_IterationIDEnd = "&amp;IF(DC197="","NULL",DD197))</f>
        <v>#REF!</v>
      </c>
    </row>
    <row r="198" spans="1:110" x14ac:dyDescent="0.4">
      <c r="A198" s="75">
        <v>36</v>
      </c>
      <c r="B198" s="18">
        <v>2</v>
      </c>
      <c r="C198" s="34" t="s">
        <v>176</v>
      </c>
      <c r="D198" s="18">
        <v>1</v>
      </c>
      <c r="E198" s="74" t="s">
        <v>871</v>
      </c>
      <c r="F198" s="49" t="s">
        <v>872</v>
      </c>
      <c r="G198" s="74" t="s">
        <v>177</v>
      </c>
      <c r="I198" s="44"/>
      <c r="J198" s="47" t="str">
        <f>IF(I198="","",VLOOKUP(I198,MetricCalcGroups!A:D,3, FALSE))</f>
        <v/>
      </c>
      <c r="L198" s="9" t="s">
        <v>78</v>
      </c>
      <c r="M198" s="18">
        <v>1</v>
      </c>
      <c r="N198" s="18">
        <v>10</v>
      </c>
      <c r="O198" s="18">
        <v>2</v>
      </c>
      <c r="P198" s="18" t="s">
        <v>78</v>
      </c>
      <c r="Q198" s="18">
        <v>8</v>
      </c>
      <c r="R198" s="75">
        <v>4</v>
      </c>
      <c r="S198" s="18">
        <v>40</v>
      </c>
      <c r="T198" s="18">
        <v>0</v>
      </c>
      <c r="U198" s="18">
        <v>100</v>
      </c>
      <c r="V198" s="78">
        <v>34</v>
      </c>
      <c r="W198" s="53">
        <v>1120</v>
      </c>
      <c r="X198" s="15">
        <v>2011</v>
      </c>
      <c r="Y198" s="16">
        <f>IF(X198&lt;&gt;"",VLOOKUP(X198,ProgramIterations!D:E,2,FALSE),"NULL")</f>
        <v>1</v>
      </c>
      <c r="Z198" s="15"/>
      <c r="AA198" s="16" t="str">
        <f>IF(Z198&lt;&gt;"",VLOOKUP(Z198,ProgramIterations!D:E,2,FALSE),"NULL")</f>
        <v>NULL</v>
      </c>
      <c r="AB198" s="9" t="s">
        <v>78</v>
      </c>
      <c r="AC198" s="9">
        <v>75</v>
      </c>
      <c r="AD198" s="36">
        <v>1</v>
      </c>
      <c r="AE198" s="9">
        <v>1</v>
      </c>
      <c r="AF198" s="9">
        <v>1</v>
      </c>
      <c r="AG198" s="9">
        <v>0</v>
      </c>
      <c r="AH198" s="85">
        <v>1</v>
      </c>
      <c r="AI198" s="17">
        <f t="shared" si="13"/>
        <v>1</v>
      </c>
      <c r="AJ198" s="18">
        <v>0</v>
      </c>
      <c r="AK198" s="17">
        <f t="shared" si="11"/>
        <v>1</v>
      </c>
      <c r="AL198" s="17">
        <f t="shared" si="12"/>
        <v>1</v>
      </c>
      <c r="AM198" s="18">
        <v>0</v>
      </c>
      <c r="AN198" s="18">
        <v>0</v>
      </c>
      <c r="AO198" s="37">
        <v>0</v>
      </c>
      <c r="AP198" s="74"/>
      <c r="AQ198" s="37">
        <v>0</v>
      </c>
      <c r="AR198" s="49">
        <v>0</v>
      </c>
      <c r="AS198" s="23">
        <v>2011</v>
      </c>
      <c r="AT198" s="24">
        <f>IF(AS198="","",VLOOKUP(AS198,ProgramIterations!$D:$E,2,FALSE))</f>
        <v>1</v>
      </c>
      <c r="AU198" s="23"/>
      <c r="AV198" s="24" t="str">
        <f>IF(AU198="","",VLOOKUP(AU198,ProgramIterations!$D:$E,2,FALSE))</f>
        <v/>
      </c>
      <c r="AW198" s="23">
        <v>2012</v>
      </c>
      <c r="AX198" s="24">
        <f>IF(AW198="","",VLOOKUP(AW198,ProgramIterations!$D:$E,2,FALSE))</f>
        <v>2</v>
      </c>
      <c r="AY198" s="23"/>
      <c r="AZ198" s="24" t="str">
        <f>IF(AY198="","",VLOOKUP(AY198,ProgramIterations!$D:$E,2,FALSE))</f>
        <v/>
      </c>
      <c r="BA198" s="23">
        <v>2013</v>
      </c>
      <c r="BB198" s="24">
        <f>IF(BA198="","",VLOOKUP(BA198,ProgramIterations!$D:$E,2,FALSE))</f>
        <v>3</v>
      </c>
      <c r="BC198" s="23"/>
      <c r="BD198" s="24" t="str">
        <f>IF(BC198="","",VLOOKUP(BC198,ProgramIterations!$D:$E,2,FALSE))</f>
        <v/>
      </c>
      <c r="BE198" s="23">
        <v>2014</v>
      </c>
      <c r="BF198" s="24">
        <f>IF(BE198="","",VLOOKUP(BE198,ProgramIterations!$D:$E,2,FALSE))</f>
        <v>4</v>
      </c>
      <c r="BG198" s="23"/>
      <c r="BH198" s="24" t="str">
        <f>IF(BG198="","",VLOOKUP(BG198,ProgramIterations!$D:$E,2,FALSE))</f>
        <v/>
      </c>
      <c r="BI198" s="23">
        <v>2014</v>
      </c>
      <c r="BJ198" s="24">
        <f>IF(BI198="","",VLOOKUP(BI198,ProgramIterations!$D:$E,2,FALSE))</f>
        <v>4</v>
      </c>
      <c r="BK198" s="23"/>
      <c r="BL198" s="24" t="str">
        <f>IF(BK198="","",VLOOKUP(BK198,ProgramIterations!$D:$E,2,FALSE))</f>
        <v/>
      </c>
      <c r="BM198" s="23"/>
      <c r="BN198" s="24" t="str">
        <f>IF(BM198="","",VLOOKUP(BM198,ProgramIterations!$D:$E,2,FALSE))</f>
        <v/>
      </c>
      <c r="BO198" s="23"/>
      <c r="BP198" s="24" t="str">
        <f>IF(BO198="","",VLOOKUP(BO198,ProgramIterations!$D:$E,2,FALSE))</f>
        <v/>
      </c>
      <c r="BQ198" s="23"/>
      <c r="BR198" s="24" t="str">
        <f>IF(BQ198="","",VLOOKUP(BQ198,ProgramIterations!$D:$E,2,FALSE))</f>
        <v/>
      </c>
      <c r="BS198" s="23"/>
      <c r="BT198" s="24" t="str">
        <f>IF(BS198="","",VLOOKUP(BS198,ProgramIterations!$D:$E,2,FALSE))</f>
        <v/>
      </c>
      <c r="BU198" s="23"/>
      <c r="BV198" s="24" t="str">
        <f>IF(BU198="","",VLOOKUP(BU198,ProgramIterations!$D:$E,2,FALSE))</f>
        <v/>
      </c>
      <c r="BW198" s="23"/>
      <c r="BX198" s="24" t="str">
        <f>IF(BW198="","",VLOOKUP(BW198,ProgramIterations!$D:$E,2,FALSE))</f>
        <v/>
      </c>
      <c r="BY198" s="23">
        <v>2014</v>
      </c>
      <c r="BZ198" s="24">
        <f>IF(BY198="","",VLOOKUP(BY198,ProgramIterations!$D:$E,2,FALSE))</f>
        <v>4</v>
      </c>
      <c r="CA198" s="23"/>
      <c r="CB198" s="24" t="str">
        <f>IF(CA198="","",VLOOKUP(CA198,ProgramIterations!$D:$E,2,FALSE))</f>
        <v/>
      </c>
      <c r="CC198" s="23">
        <v>2014</v>
      </c>
      <c r="CD198" s="24">
        <f>IF(CC198="","",VLOOKUP(CC198,ProgramIterations!$D:$E,2,FALSE))</f>
        <v>4</v>
      </c>
      <c r="CE198" s="23"/>
      <c r="CF198" s="24" t="str">
        <f>IF(CE198="","",VLOOKUP(CE198,ProgramIterations!$D:$E,2,FALSE))</f>
        <v/>
      </c>
      <c r="CG198" s="23">
        <v>2014</v>
      </c>
      <c r="CH198" s="24">
        <f>IF(CG198="","",VLOOKUP(CG198,ProgramIterations!$D:$E,2,FALSE))</f>
        <v>4</v>
      </c>
      <c r="CI198" s="23"/>
      <c r="CJ198" s="24" t="str">
        <f>IF(CI198="","",VLOOKUP(CI198,ProgramIterations!$D:$E,2,FALSE))</f>
        <v/>
      </c>
      <c r="CK198" s="23"/>
      <c r="CL198" s="24" t="str">
        <f>IF(CK198="","",VLOOKUP(CK198,ProgramIterations!$D:$E,2,FALSE))</f>
        <v/>
      </c>
      <c r="CM198" s="23"/>
      <c r="CN198" s="24" t="str">
        <f>IF(CM198="","",VLOOKUP(CM198,ProgramIterations!$D:$E,2,FALSE))</f>
        <v/>
      </c>
      <c r="CO198" s="23"/>
      <c r="CP198" s="24" t="str">
        <f>IF(CO198="","",VLOOKUP(CO198,ProgramIterations!$D:$E,2,FALSE))</f>
        <v/>
      </c>
      <c r="CQ198" s="23"/>
      <c r="CR198" s="24" t="str">
        <f>IF(CQ198="","",VLOOKUP(CQ198,ProgramIterations!$D:$E,2,FALSE))</f>
        <v/>
      </c>
      <c r="CS198" s="23"/>
      <c r="CT198" s="24" t="str">
        <f>IF(CS198="","",VLOOKUP(CS198,ProgramIterations!$D:$E,2,FALSE))</f>
        <v/>
      </c>
      <c r="CU198" s="23"/>
      <c r="CV198" s="24" t="str">
        <f>IF(CU198="","",VLOOKUP(CU198,ProgramIterations!$D:$E,2,FALSE))</f>
        <v/>
      </c>
      <c r="CW198" s="23"/>
      <c r="CX198" s="24" t="str">
        <f>IF(CW198="","",VLOOKUP(CW198,ProgramIterations!$D:$E,2,FALSE))</f>
        <v/>
      </c>
      <c r="CY198" s="23"/>
      <c r="CZ198" s="24" t="str">
        <f>IF(CY198="","",VLOOKUP(CY198,ProgramIterations!$D:$E,2,FALSE))</f>
        <v/>
      </c>
      <c r="DA198" s="23"/>
      <c r="DB198" s="24" t="str">
        <f>IF(DA198="","",VLOOKUP(DA198,ProgramIterations!$D:$E,2,FALSE))</f>
        <v/>
      </c>
      <c r="DC198" s="23"/>
      <c r="DD198" s="25" t="str">
        <f>IF(DC198="","",VLOOKUP(DC198,ProgramIterations!$D:$E,2,FALSE))</f>
        <v/>
      </c>
      <c r="DE198" s="64" t="str">
        <f>CONCATENATE("ALTER TABLE dbo.",LEFT(C198,FIND(".",C198)-1)," ADD ",RIGHT(C198,LEN(C198)-FIND(".",C198))," ",VLOOKUP(M198,DataTypes!$A$2:$F$12,6),IF(VLOOKUP(M198,DataTypes!$A$2:$F$12,3)=1,CONCATENATE("(",N198,",",O198,")"),"")," NULL")</f>
        <v>ALTER TABLE dbo.ChampMetricVisitInformation ADD AvgFastWaterCobbleEmbeddedness decimal(10,2) NULL</v>
      </c>
      <c r="DF198" s="56" t="e">
        <f>IF(A198 = "","",#REF! &amp; " SELECT MetricCalcTypeID = "&amp;A198&amp;", EngineID = "&amp;B198&amp;", Name='"&amp;C198&amp;"', DisplayGroupID = "&amp;D198&amp;", DisplayName='"&amp;E198&amp;"', DisplayNameShort = '"&amp;F198&amp;"', PropertyName = '"&amp;G198&amp;"', MethodID = "&amp;IF(H198="","NULL",H198)&amp; ", CalcGroupId = "&amp;IF(I198="","NULL",I198)&amp;", CalcGroupListItemID = " &amp;IF(K198="","NULL",K198)&amp;", Description = "&amp;IF(L198&lt;&gt;"NULL","'"&amp;SUBSTITUTE(L198,"'","''")&amp;"'","NULL")&amp;", DataTypeID = "&amp;M198&amp;",Precision = "&amp;N198&amp;", Scale = "&amp;O198&amp;", Length="&amp;P198&amp;", UOMID = "&amp;Q198&amp;", GlossaryTermID = "&amp;V198&amp;", DisplayOrderID = "&amp;W198&amp;", DomainValueListID = "&amp;AB198&amp;", WidthPixels = "&amp;AC198&amp;", IsDisplayable = "&amp;AD198&amp;", ShowGraphForWatershed= "&amp;AE198&amp;",ShowGraphForProgram="&amp;AF198&amp;",ShowGraphForVisit="&amp;AG198&amp;",IsPrivateInformation="&amp;AM198&amp;", IsCalculated="&amp;AN198&amp;",IsInternal="&amp;AO198&amp;", ExpectedValueMin = "&amp;IF(R198&lt;&gt;"",R198,"NULL")&amp;",  ExpectedValueMax = "&amp;IF(S198&lt;&gt;"",S198,"NULL")&amp;",  AcceptedValueMin = "&amp;IF(T198&lt;&gt;"",T198,"NULL")&amp;",   AcceptedValueMax  = "&amp;IF(U198&lt;&gt;"",U198,"NULL")&amp;", GraphAllowX="&amp;AH198&amp;", GraphAllowY="&amp;AI198&amp;", GraphAllowZ="&amp;AJ198&amp;", MapAllowSize="&amp;AK198&amp;", MapAllowColor = "&amp;AL198&amp;", RbtXpath = "&amp;IF(AP198&lt;&gt;"", "'"&amp;AP198&amp;"'", "NULL")&amp;", RbtIsRequired = "&amp;IF(AP198&lt;&gt;"", AQ198, "NULL")&amp;", MRMetric = "&amp;AR198&amp;
", Protocol1_ID = "&amp;IF(AS198="","NULL",#REF!)&amp;", Protocol1_IterationIDStart = "&amp;IF(AS198="","NULL",AT198)&amp;", Protocol1_IterationIDEnd = "&amp;IF(AU198="","NULL",AV198)&amp;
", Protocol2_ID = "&amp;IF(AW198="","NULL",#REF!)&amp;", Protocol2_IterationIDStart = "&amp;IF(AW198="","NULL",AX198)&amp;", Protocol2_IterationIDEnd = "&amp;IF(AY198="","NULL",AZ198)&amp;
", Protocol3_ID = "&amp;IF(BA198="","NULL",#REF!)&amp;", Protocol3_IterationIDStart = "&amp;IF(BA198="","NULL",BB198)&amp;", Protocol3_IterationIDEnd = "&amp;IF(BC198="","NULL",BD198)&amp;
", Protocol4_ID = "&amp;IF(BE198="","NULL",#REF!)&amp;", Protocol4_IterationIDStart = "&amp;IF(BE198="","NULL",BF198)&amp;", Protocol4_IterationIDEnd = "&amp;IF(BG198="","NULL",BH198)&amp;
", Protocol5_ID = "&amp;IF(BI198="","NULL",#REF!)&amp;", Protocol5_IterationIDStart = "&amp;IF(BI198="","NULL",BJ198)&amp;", Protocol5_IterationIDEnd = "&amp;IF(BK198="","NULL",BL198)&amp;
", Protocol6_ID = "&amp;IF(BM198="","NULL",#REF!)&amp;", Protocol6_IterationIDStart = "&amp;IF(BM198="","NULL",BN198)&amp;", Protocol6_IterationIDEnd = "&amp;IF(BO198="","NULL",BP198)&amp;
", Protocol7_ID = "&amp;IF(BQ198="","NULL",#REF!)&amp;", Protocol7_IterationIDStart = "&amp;IF(BQ198="","NULL",BR198)&amp;", Protocol7_IterationIDEnd = "&amp;IF(BS198="","NULL",BT198)&amp;
", Protocol8_ID = "&amp;IF(BU198="","NULL",#REF!)&amp;", Protocol8_IterationIDStart = "&amp;IF(BU198="","NULL",BV198)&amp;", Protocol8_IterationIDEnd = "&amp;IF(BW198="","NULL",BX198)&amp;
", Protocol9_ID = "&amp;IF(BY198="","NULL",#REF!)&amp;", Protocol9_IterationIDStart = "&amp;IF(BY198="","NULL",BZ198)&amp;", Protocol9_IterationIDEnd = "&amp;IF(CA198="","NULL",CB198)&amp;
", Protocol10_ID = "&amp;IF(CC198="","NULL",#REF!)&amp;", Protocol10_IterationIDStart = "&amp;IF(CC198="","NULL",CD198)&amp;", Protocol10_IterationIDEnd = "&amp;IF(CE198="","NULL",CF198)&amp;
", Protocol11_ID = "&amp;IF(CG198="","NULL",#REF!)&amp;", Protocol11_IterationIDStart = "&amp;IF(CG198="","NULL",CH198)&amp;", Protocol11_IterationIDEnd = "&amp;IF(CI198="","NULL",CJ198)&amp;
", Protocol12_ID = "&amp;IF(CK198="","NULL",#REF!)&amp;", Protocol12_IterationIDStart = "&amp;IF(CK198="","NULL",CL198)&amp;", Protocol12_IterationIDEnd = "&amp;IF(CM198="","NULL",CN198)&amp;
", Protocol13_ID = "&amp;IF(CO198="","NULL",#REF!)&amp;", Protocol13_IterationIDStart = "&amp;IF(CO198="","NULL",CP198)&amp;", Protocol13_IterationIDEnd = "&amp;IF(CQ198="","NULL",CR198)&amp;
", Protocol14_ID = "&amp;IF(CS198="","NULL",#REF!)&amp;", Protocol14_IterationIDStart = "&amp;IF(CS198="","NULL",CT198)&amp;", Protocol14_IterationIDEnd = "&amp;IF(CU198="","NULL",CV198)&amp;
", Protocol15_ID = "&amp;IF(CW198="","NULL",#REF!)&amp;", Protocol15_IterationIDStart = "&amp;IF(CW198="","NULL",CX198)&amp;", Protocol15_IterationIDEnd = "&amp;IF(CY198="","NULL",CZ198)&amp;
", Protocol16_ID = "&amp;IF(DA198="","NULL",#REF!)&amp;", Protocol16_IterationIDStart = "&amp;IF(DA198="","NULL",DB198)&amp;", Protocol16_IterationIDEnd = "&amp;IF(DC198="","NULL",DD198))</f>
        <v>#REF!</v>
      </c>
    </row>
    <row r="199" spans="1:110" x14ac:dyDescent="0.4">
      <c r="A199" s="75">
        <v>213</v>
      </c>
      <c r="B199" s="18">
        <v>3</v>
      </c>
      <c r="C199" s="34" t="s">
        <v>246</v>
      </c>
      <c r="D199" s="18">
        <v>3</v>
      </c>
      <c r="E199" s="40" t="s">
        <v>913</v>
      </c>
      <c r="F199" s="49" t="s">
        <v>914</v>
      </c>
      <c r="G199" s="74" t="s">
        <v>241</v>
      </c>
      <c r="I199" s="44"/>
      <c r="J199" s="47" t="str">
        <f>IF(I199="","",VLOOKUP(I199,MetricCalcGroups!A:D,3, FALSE))</f>
        <v/>
      </c>
      <c r="L199" s="9" t="s">
        <v>78</v>
      </c>
      <c r="M199" s="18">
        <v>1</v>
      </c>
      <c r="N199" s="18">
        <v>10</v>
      </c>
      <c r="O199" s="18">
        <v>0</v>
      </c>
      <c r="P199" s="18" t="s">
        <v>78</v>
      </c>
      <c r="Q199" s="18">
        <v>8</v>
      </c>
      <c r="V199" s="78">
        <v>69</v>
      </c>
      <c r="W199" s="53">
        <v>180</v>
      </c>
      <c r="X199" s="15">
        <v>2011</v>
      </c>
      <c r="Y199" s="16">
        <f>IF(X199&lt;&gt;"",VLOOKUP(X199,ProgramIterations!D:E,2,FALSE),"NULL")</f>
        <v>1</v>
      </c>
      <c r="Z199" s="15"/>
      <c r="AA199" s="16" t="str">
        <f>IF(Z199&lt;&gt;"",VLOOKUP(Z199,ProgramIterations!D:E,2,FALSE),"NULL")</f>
        <v>NULL</v>
      </c>
      <c r="AB199" s="9" t="s">
        <v>78</v>
      </c>
      <c r="AC199" s="9">
        <v>75</v>
      </c>
      <c r="AD199" s="36">
        <v>1</v>
      </c>
      <c r="AE199" s="9">
        <v>1</v>
      </c>
      <c r="AF199" s="9">
        <v>1</v>
      </c>
      <c r="AG199" s="9">
        <v>1</v>
      </c>
      <c r="AH199" s="17">
        <v>0</v>
      </c>
      <c r="AI199" s="17">
        <f t="shared" si="13"/>
        <v>1</v>
      </c>
      <c r="AJ199" s="18">
        <v>0</v>
      </c>
      <c r="AK199" s="17">
        <f t="shared" si="11"/>
        <v>1</v>
      </c>
      <c r="AL199" s="17">
        <f t="shared" si="12"/>
        <v>1</v>
      </c>
      <c r="AM199" s="18">
        <v>0</v>
      </c>
      <c r="AN199" s="18">
        <v>0</v>
      </c>
      <c r="AO199" s="37">
        <v>0</v>
      </c>
      <c r="AP199" s="49"/>
      <c r="AQ199" s="37">
        <v>0</v>
      </c>
      <c r="AR199" s="49">
        <v>0</v>
      </c>
      <c r="AS199" s="23">
        <v>2011</v>
      </c>
      <c r="AT199" s="24">
        <f>IF(AS199="","",VLOOKUP(AS199,ProgramIterations!$D:$E,2,FALSE))</f>
        <v>1</v>
      </c>
      <c r="AU199" s="23"/>
      <c r="AV199" s="24" t="str">
        <f>IF(AU199="","",VLOOKUP(AU199,ProgramIterations!$D:$E,2,FALSE))</f>
        <v/>
      </c>
      <c r="AW199" s="23">
        <v>2012</v>
      </c>
      <c r="AX199" s="24">
        <f>IF(AW199="","",VLOOKUP(AW199,ProgramIterations!$D:$E,2,FALSE))</f>
        <v>2</v>
      </c>
      <c r="AY199" s="23"/>
      <c r="AZ199" s="24" t="str">
        <f>IF(AY199="","",VLOOKUP(AY199,ProgramIterations!$D:$E,2,FALSE))</f>
        <v/>
      </c>
      <c r="BA199" s="23">
        <v>2013</v>
      </c>
      <c r="BB199" s="24">
        <f>IF(BA199="","",VLOOKUP(BA199,ProgramIterations!$D:$E,2,FALSE))</f>
        <v>3</v>
      </c>
      <c r="BC199" s="23"/>
      <c r="BD199" s="24" t="str">
        <f>IF(BC199="","",VLOOKUP(BC199,ProgramIterations!$D:$E,2,FALSE))</f>
        <v/>
      </c>
      <c r="BE199" s="23">
        <v>2014</v>
      </c>
      <c r="BF199" s="24">
        <f>IF(BE199="","",VLOOKUP(BE199,ProgramIterations!$D:$E,2,FALSE))</f>
        <v>4</v>
      </c>
      <c r="BG199" s="23"/>
      <c r="BH199" s="24" t="str">
        <f>IF(BG199="","",VLOOKUP(BG199,ProgramIterations!$D:$E,2,FALSE))</f>
        <v/>
      </c>
      <c r="BI199" s="23"/>
      <c r="BJ199" s="24" t="str">
        <f>IF(BI199="","",VLOOKUP(BI199,ProgramIterations!$D:$E,2,FALSE))</f>
        <v/>
      </c>
      <c r="BK199" s="23"/>
      <c r="BL199" s="24" t="str">
        <f>IF(BK199="","",VLOOKUP(BK199,ProgramIterations!$D:$E,2,FALSE))</f>
        <v/>
      </c>
      <c r="BM199" s="23"/>
      <c r="BN199" s="24" t="str">
        <f>IF(BM199="","",VLOOKUP(BM199,ProgramIterations!$D:$E,2,FALSE))</f>
        <v/>
      </c>
      <c r="BO199" s="23"/>
      <c r="BP199" s="24" t="str">
        <f>IF(BO199="","",VLOOKUP(BO199,ProgramIterations!$D:$E,2,FALSE))</f>
        <v/>
      </c>
      <c r="BQ199" s="23"/>
      <c r="BR199" s="24" t="str">
        <f>IF(BQ199="","",VLOOKUP(BQ199,ProgramIterations!$D:$E,2,FALSE))</f>
        <v/>
      </c>
      <c r="BS199" s="23"/>
      <c r="BT199" s="24" t="str">
        <f>IF(BS199="","",VLOOKUP(BS199,ProgramIterations!$D:$E,2,FALSE))</f>
        <v/>
      </c>
      <c r="BU199" s="23"/>
      <c r="BV199" s="24" t="str">
        <f>IF(BU199="","",VLOOKUP(BU199,ProgramIterations!$D:$E,2,FALSE))</f>
        <v/>
      </c>
      <c r="BW199" s="23"/>
      <c r="BX199" s="24" t="str">
        <f>IF(BW199="","",VLOOKUP(BW199,ProgramIterations!$D:$E,2,FALSE))</f>
        <v/>
      </c>
      <c r="BY199" s="23">
        <v>2014</v>
      </c>
      <c r="BZ199" s="24">
        <f>IF(BY199="","",VLOOKUP(BY199,ProgramIterations!$D:$E,2,FALSE))</f>
        <v>4</v>
      </c>
      <c r="CA199" s="23"/>
      <c r="CB199" s="24" t="str">
        <f>IF(CA199="","",VLOOKUP(CA199,ProgramIterations!$D:$E,2,FALSE))</f>
        <v/>
      </c>
      <c r="CC199" s="23">
        <v>2014</v>
      </c>
      <c r="CD199" s="24">
        <f>IF(CC199="","",VLOOKUP(CC199,ProgramIterations!$D:$E,2,FALSE))</f>
        <v>4</v>
      </c>
      <c r="CE199" s="23"/>
      <c r="CF199" s="24" t="str">
        <f>IF(CE199="","",VLOOKUP(CE199,ProgramIterations!$D:$E,2,FALSE))</f>
        <v/>
      </c>
      <c r="CG199" s="23">
        <v>2014</v>
      </c>
      <c r="CH199" s="24">
        <f>IF(CG199="","",VLOOKUP(CG199,ProgramIterations!$D:$E,2,FALSE))</f>
        <v>4</v>
      </c>
      <c r="CI199" s="23"/>
      <c r="CJ199" s="24" t="str">
        <f>IF(CI199="","",VLOOKUP(CI199,ProgramIterations!$D:$E,2,FALSE))</f>
        <v/>
      </c>
      <c r="CK199" s="23"/>
      <c r="CL199" s="24" t="str">
        <f>IF(CK199="","",VLOOKUP(CK199,ProgramIterations!$D:$E,2,FALSE))</f>
        <v/>
      </c>
      <c r="CM199" s="23"/>
      <c r="CN199" s="24" t="str">
        <f>IF(CM199="","",VLOOKUP(CM199,ProgramIterations!$D:$E,2,FALSE))</f>
        <v/>
      </c>
      <c r="CO199" s="23"/>
      <c r="CP199" s="24" t="str">
        <f>IF(CO199="","",VLOOKUP(CO199,ProgramIterations!$D:$E,2,FALSE))</f>
        <v/>
      </c>
      <c r="CQ199" s="23"/>
      <c r="CR199" s="24" t="str">
        <f>IF(CQ199="","",VLOOKUP(CQ199,ProgramIterations!$D:$E,2,FALSE))</f>
        <v/>
      </c>
      <c r="CS199" s="23"/>
      <c r="CT199" s="24" t="str">
        <f>IF(CS199="","",VLOOKUP(CS199,ProgramIterations!$D:$E,2,FALSE))</f>
        <v/>
      </c>
      <c r="CU199" s="23"/>
      <c r="CV199" s="24" t="str">
        <f>IF(CU199="","",VLOOKUP(CU199,ProgramIterations!$D:$E,2,FALSE))</f>
        <v/>
      </c>
      <c r="CW199" s="23"/>
      <c r="CX199" s="24" t="str">
        <f>IF(CW199="","",VLOOKUP(CW199,ProgramIterations!$D:$E,2,FALSE))</f>
        <v/>
      </c>
      <c r="CY199" s="23"/>
      <c r="CZ199" s="24" t="str">
        <f>IF(CY199="","",VLOOKUP(CY199,ProgramIterations!$D:$E,2,FALSE))</f>
        <v/>
      </c>
      <c r="DA199" s="23"/>
      <c r="DB199" s="24" t="str">
        <f>IF(DA199="","",VLOOKUP(DA199,ProgramIterations!$D:$E,2,FALSE))</f>
        <v/>
      </c>
      <c r="DC199" s="23"/>
      <c r="DD199" s="25" t="str">
        <f>IF(DC199="","",VLOOKUP(DC199,ProgramIterations!$D:$E,2,FALSE))</f>
        <v/>
      </c>
      <c r="DE199" s="64" t="str">
        <f>CONCATENATE("ALTER TABLE dbo.",LEFT(C199,FIND(".",C199)-1)," ADD ",RIGHT(C199,LEN(C199)-FIND(".",C199))," ",VLOOKUP(M199,DataTypes!$A$2:$F$12,6),IF(VLOOKUP(M199,DataTypes!$A$2:$F$12,3)=1,CONCATENATE("(",N199,",",O199,")"),"")," NULL")</f>
        <v>ALTER TABLE dbo.ChampMetricChannelUnitTier1Summary ADD FishCoverCompositionUndercutBanks decimal(10,0) NULL</v>
      </c>
      <c r="DF199" s="56" t="e">
        <f>IF(A199 = "","",#REF! &amp; " SELECT MetricCalcTypeID = "&amp;A199&amp;", EngineID = "&amp;B199&amp;", Name='"&amp;C199&amp;"', DisplayGroupID = "&amp;D199&amp;", DisplayName='"&amp;E199&amp;"', DisplayNameShort = '"&amp;F199&amp;"', PropertyName = '"&amp;G199&amp;"', MethodID = "&amp;IF(H199="","NULL",H199)&amp; ", CalcGroupId = "&amp;IF(I199="","NULL",I199)&amp;", CalcGroupListItemID = " &amp;IF(K199="","NULL",K199)&amp;", Description = "&amp;IF(L199&lt;&gt;"NULL","'"&amp;SUBSTITUTE(L199,"'","''")&amp;"'","NULL")&amp;", DataTypeID = "&amp;M199&amp;",Precision = "&amp;N199&amp;", Scale = "&amp;O199&amp;", Length="&amp;P199&amp;", UOMID = "&amp;Q199&amp;", GlossaryTermID = "&amp;V199&amp;", DisplayOrderID = "&amp;W199&amp;", DomainValueListID = "&amp;AB199&amp;", WidthPixels = "&amp;AC199&amp;", IsDisplayable = "&amp;AD199&amp;", ShowGraphForWatershed= "&amp;AE199&amp;",ShowGraphForProgram="&amp;AF199&amp;",ShowGraphForVisit="&amp;AG199&amp;",IsPrivateInformation="&amp;AM199&amp;", IsCalculated="&amp;AN199&amp;",IsInternal="&amp;AO199&amp;", ExpectedValueMin = "&amp;IF(R199&lt;&gt;"",R199,"NULL")&amp;",  ExpectedValueMax = "&amp;IF(S199&lt;&gt;"",S199,"NULL")&amp;",  AcceptedValueMin = "&amp;IF(T199&lt;&gt;"",T199,"NULL")&amp;",   AcceptedValueMax  = "&amp;IF(U199&lt;&gt;"",U199,"NULL")&amp;", GraphAllowX="&amp;AH199&amp;", GraphAllowY="&amp;AI199&amp;", GraphAllowZ="&amp;AJ199&amp;", MapAllowSize="&amp;AK199&amp;", MapAllowColor = "&amp;AL199&amp;", RbtXpath = "&amp;IF(AP199&lt;&gt;"", "'"&amp;AP199&amp;"'", "NULL")&amp;", RbtIsRequired = "&amp;IF(AP199&lt;&gt;"", AQ199, "NULL")&amp;", MRMetric = "&amp;AR199&amp;
", Protocol1_ID = "&amp;IF(AS199="","NULL",#REF!)&amp;", Protocol1_IterationIDStart = "&amp;IF(AS199="","NULL",AT199)&amp;", Protocol1_IterationIDEnd = "&amp;IF(AU199="","NULL",AV199)&amp;
", Protocol2_ID = "&amp;IF(AW199="","NULL",#REF!)&amp;", Protocol2_IterationIDStart = "&amp;IF(AW199="","NULL",AX199)&amp;", Protocol2_IterationIDEnd = "&amp;IF(AY199="","NULL",AZ199)&amp;
", Protocol3_ID = "&amp;IF(BA199="","NULL",#REF!)&amp;", Protocol3_IterationIDStart = "&amp;IF(BA199="","NULL",BB199)&amp;", Protocol3_IterationIDEnd = "&amp;IF(BC199="","NULL",BD199)&amp;
", Protocol4_ID = "&amp;IF(BE199="","NULL",#REF!)&amp;", Protocol4_IterationIDStart = "&amp;IF(BE199="","NULL",BF199)&amp;", Protocol4_IterationIDEnd = "&amp;IF(BG199="","NULL",BH199)&amp;
", Protocol5_ID = "&amp;IF(BI199="","NULL",#REF!)&amp;", Protocol5_IterationIDStart = "&amp;IF(BI199="","NULL",BJ199)&amp;", Protocol5_IterationIDEnd = "&amp;IF(BK199="","NULL",BL199)&amp;
", Protocol6_ID = "&amp;IF(BM199="","NULL",#REF!)&amp;", Protocol6_IterationIDStart = "&amp;IF(BM199="","NULL",BN199)&amp;", Protocol6_IterationIDEnd = "&amp;IF(BO199="","NULL",BP199)&amp;
", Protocol7_ID = "&amp;IF(BQ199="","NULL",#REF!)&amp;", Protocol7_IterationIDStart = "&amp;IF(BQ199="","NULL",BR199)&amp;", Protocol7_IterationIDEnd = "&amp;IF(BS199="","NULL",BT199)&amp;
", Protocol8_ID = "&amp;IF(BU199="","NULL",#REF!)&amp;", Protocol8_IterationIDStart = "&amp;IF(BU199="","NULL",BV199)&amp;", Protocol8_IterationIDEnd = "&amp;IF(BW199="","NULL",BX199)&amp;
", Protocol9_ID = "&amp;IF(BY199="","NULL",#REF!)&amp;", Protocol9_IterationIDStart = "&amp;IF(BY199="","NULL",BZ199)&amp;", Protocol9_IterationIDEnd = "&amp;IF(CA199="","NULL",CB199)&amp;
", Protocol10_ID = "&amp;IF(CC199="","NULL",#REF!)&amp;", Protocol10_IterationIDStart = "&amp;IF(CC199="","NULL",CD199)&amp;", Protocol10_IterationIDEnd = "&amp;IF(CE199="","NULL",CF199)&amp;
", Protocol11_ID = "&amp;IF(CG199="","NULL",#REF!)&amp;", Protocol11_IterationIDStart = "&amp;IF(CG199="","NULL",CH199)&amp;", Protocol11_IterationIDEnd = "&amp;IF(CI199="","NULL",CJ199)&amp;
", Protocol12_ID = "&amp;IF(CK199="","NULL",#REF!)&amp;", Protocol12_IterationIDStart = "&amp;IF(CK199="","NULL",CL199)&amp;", Protocol12_IterationIDEnd = "&amp;IF(CM199="","NULL",CN199)&amp;
", Protocol13_ID = "&amp;IF(CO199="","NULL",#REF!)&amp;", Protocol13_IterationIDStart = "&amp;IF(CO199="","NULL",CP199)&amp;", Protocol13_IterationIDEnd = "&amp;IF(CQ199="","NULL",CR199)&amp;
", Protocol14_ID = "&amp;IF(CS199="","NULL",#REF!)&amp;", Protocol14_IterationIDStart = "&amp;IF(CS199="","NULL",CT199)&amp;", Protocol14_IterationIDEnd = "&amp;IF(CU199="","NULL",CV199)&amp;
", Protocol15_ID = "&amp;IF(CW199="","NULL",#REF!)&amp;", Protocol15_IterationIDStart = "&amp;IF(CW199="","NULL",CX199)&amp;", Protocol15_IterationIDEnd = "&amp;IF(CY199="","NULL",CZ199)&amp;
", Protocol16_ID = "&amp;IF(DA199="","NULL",#REF!)&amp;", Protocol16_IterationIDStart = "&amp;IF(DA199="","NULL",DB199)&amp;", Protocol16_IterationIDEnd = "&amp;IF(DC199="","NULL",DD199))</f>
        <v>#REF!</v>
      </c>
    </row>
    <row r="200" spans="1:110" x14ac:dyDescent="0.4">
      <c r="A200" s="75">
        <v>37</v>
      </c>
      <c r="B200" s="53">
        <v>2</v>
      </c>
      <c r="C200" s="34" t="s">
        <v>179</v>
      </c>
      <c r="D200" s="18">
        <v>1</v>
      </c>
      <c r="E200" s="74" t="s">
        <v>873</v>
      </c>
      <c r="F200" s="49" t="s">
        <v>874</v>
      </c>
      <c r="G200" s="74" t="s">
        <v>178</v>
      </c>
      <c r="I200" s="44"/>
      <c r="J200" s="47" t="str">
        <f>IF(I200="","",VLOOKUP(I200,MetricCalcGroups!A:D,3, FALSE))</f>
        <v/>
      </c>
      <c r="L200" s="9" t="s">
        <v>78</v>
      </c>
      <c r="M200" s="18">
        <v>1</v>
      </c>
      <c r="N200" s="18">
        <v>10</v>
      </c>
      <c r="O200" s="18">
        <v>2</v>
      </c>
      <c r="P200" s="18" t="s">
        <v>78</v>
      </c>
      <c r="Q200" s="18">
        <v>8</v>
      </c>
      <c r="R200" s="75">
        <v>10</v>
      </c>
      <c r="S200" s="18">
        <v>32</v>
      </c>
      <c r="T200" s="18">
        <v>0</v>
      </c>
      <c r="U200" s="18">
        <v>50</v>
      </c>
      <c r="V200" s="78">
        <v>35</v>
      </c>
      <c r="W200" s="53">
        <v>1130</v>
      </c>
      <c r="X200" s="15">
        <v>2011</v>
      </c>
      <c r="Y200" s="16">
        <f>IF(X200&lt;&gt;"",VLOOKUP(X200,ProgramIterations!D:E,2,FALSE),"NULL")</f>
        <v>1</v>
      </c>
      <c r="Z200" s="15"/>
      <c r="AA200" s="16" t="str">
        <f>IF(Z200&lt;&gt;"",VLOOKUP(Z200,ProgramIterations!D:E,2,FALSE),"NULL")</f>
        <v>NULL</v>
      </c>
      <c r="AB200" s="9" t="s">
        <v>78</v>
      </c>
      <c r="AC200" s="9">
        <v>75</v>
      </c>
      <c r="AD200" s="36">
        <v>1</v>
      </c>
      <c r="AE200" s="9">
        <v>1</v>
      </c>
      <c r="AF200" s="9">
        <v>1</v>
      </c>
      <c r="AG200" s="9">
        <v>0</v>
      </c>
      <c r="AH200" s="52">
        <v>0</v>
      </c>
      <c r="AI200" s="17">
        <f t="shared" si="13"/>
        <v>1</v>
      </c>
      <c r="AJ200" s="18">
        <v>0</v>
      </c>
      <c r="AK200" s="17">
        <f t="shared" ref="AK200:AK263" si="14">AI200</f>
        <v>1</v>
      </c>
      <c r="AL200" s="17">
        <f t="shared" ref="AL200:AL263" si="15">AI200</f>
        <v>1</v>
      </c>
      <c r="AM200" s="18">
        <v>0</v>
      </c>
      <c r="AN200" s="18">
        <v>0</v>
      </c>
      <c r="AO200" s="37">
        <v>1</v>
      </c>
      <c r="AP200" s="49"/>
      <c r="AQ200" s="37">
        <v>0</v>
      </c>
      <c r="AR200" s="49">
        <v>0</v>
      </c>
      <c r="AS200" s="23">
        <v>2011</v>
      </c>
      <c r="AT200" s="24">
        <f>IF(AS200="","",VLOOKUP(AS200,ProgramIterations!$D:$E,2,FALSE))</f>
        <v>1</v>
      </c>
      <c r="AU200" s="23"/>
      <c r="AV200" s="24" t="str">
        <f>IF(AU200="","",VLOOKUP(AU200,ProgramIterations!$D:$E,2,FALSE))</f>
        <v/>
      </c>
      <c r="AW200" s="23">
        <v>2012</v>
      </c>
      <c r="AX200" s="24">
        <f>IF(AW200="","",VLOOKUP(AW200,ProgramIterations!$D:$E,2,FALSE))</f>
        <v>2</v>
      </c>
      <c r="AY200" s="23"/>
      <c r="AZ200" s="24" t="str">
        <f>IF(AY200="","",VLOOKUP(AY200,ProgramIterations!$D:$E,2,FALSE))</f>
        <v/>
      </c>
      <c r="BA200" s="23">
        <v>2013</v>
      </c>
      <c r="BB200" s="24">
        <f>IF(BA200="","",VLOOKUP(BA200,ProgramIterations!$D:$E,2,FALSE))</f>
        <v>3</v>
      </c>
      <c r="BC200" s="23"/>
      <c r="BD200" s="24" t="str">
        <f>IF(BC200="","",VLOOKUP(BC200,ProgramIterations!$D:$E,2,FALSE))</f>
        <v/>
      </c>
      <c r="BE200" s="23">
        <v>2014</v>
      </c>
      <c r="BF200" s="24">
        <f>IF(BE200="","",VLOOKUP(BE200,ProgramIterations!$D:$E,2,FALSE))</f>
        <v>4</v>
      </c>
      <c r="BG200" s="23"/>
      <c r="BH200" s="24" t="str">
        <f>IF(BG200="","",VLOOKUP(BG200,ProgramIterations!$D:$E,2,FALSE))</f>
        <v/>
      </c>
      <c r="BI200" s="23">
        <v>2014</v>
      </c>
      <c r="BJ200" s="24">
        <f>IF(BI200="","",VLOOKUP(BI200,ProgramIterations!$D:$E,2,FALSE))</f>
        <v>4</v>
      </c>
      <c r="BK200" s="23"/>
      <c r="BL200" s="24" t="str">
        <f>IF(BK200="","",VLOOKUP(BK200,ProgramIterations!$D:$E,2,FALSE))</f>
        <v/>
      </c>
      <c r="BM200" s="23"/>
      <c r="BN200" s="24" t="str">
        <f>IF(BM200="","",VLOOKUP(BM200,ProgramIterations!$D:$E,2,FALSE))</f>
        <v/>
      </c>
      <c r="BO200" s="23"/>
      <c r="BP200" s="24" t="str">
        <f>IF(BO200="","",VLOOKUP(BO200,ProgramIterations!$D:$E,2,FALSE))</f>
        <v/>
      </c>
      <c r="BQ200" s="23"/>
      <c r="BR200" s="24" t="str">
        <f>IF(BQ200="","",VLOOKUP(BQ200,ProgramIterations!$D:$E,2,FALSE))</f>
        <v/>
      </c>
      <c r="BS200" s="23"/>
      <c r="BT200" s="24" t="str">
        <f>IF(BS200="","",VLOOKUP(BS200,ProgramIterations!$D:$E,2,FALSE))</f>
        <v/>
      </c>
      <c r="BU200" s="23"/>
      <c r="BV200" s="24" t="str">
        <f>IF(BU200="","",VLOOKUP(BU200,ProgramIterations!$D:$E,2,FALSE))</f>
        <v/>
      </c>
      <c r="BW200" s="23"/>
      <c r="BX200" s="24" t="str">
        <f>IF(BW200="","",VLOOKUP(BW200,ProgramIterations!$D:$E,2,FALSE))</f>
        <v/>
      </c>
      <c r="BY200" s="23">
        <v>2014</v>
      </c>
      <c r="BZ200" s="24">
        <f>IF(BY200="","",VLOOKUP(BY200,ProgramIterations!$D:$E,2,FALSE))</f>
        <v>4</v>
      </c>
      <c r="CA200" s="23"/>
      <c r="CB200" s="24" t="str">
        <f>IF(CA200="","",VLOOKUP(CA200,ProgramIterations!$D:$E,2,FALSE))</f>
        <v/>
      </c>
      <c r="CC200" s="23">
        <v>2014</v>
      </c>
      <c r="CD200" s="24">
        <f>IF(CC200="","",VLOOKUP(CC200,ProgramIterations!$D:$E,2,FALSE))</f>
        <v>4</v>
      </c>
      <c r="CE200" s="23"/>
      <c r="CF200" s="24" t="str">
        <f>IF(CE200="","",VLOOKUP(CE200,ProgramIterations!$D:$E,2,FALSE))</f>
        <v/>
      </c>
      <c r="CG200" s="23">
        <v>2014</v>
      </c>
      <c r="CH200" s="24">
        <f>IF(CG200="","",VLOOKUP(CG200,ProgramIterations!$D:$E,2,FALSE))</f>
        <v>4</v>
      </c>
      <c r="CI200" s="23"/>
      <c r="CJ200" s="24" t="str">
        <f>IF(CI200="","",VLOOKUP(CI200,ProgramIterations!$D:$E,2,FALSE))</f>
        <v/>
      </c>
      <c r="CK200" s="23"/>
      <c r="CL200" s="24" t="str">
        <f>IF(CK200="","",VLOOKUP(CK200,ProgramIterations!$D:$E,2,FALSE))</f>
        <v/>
      </c>
      <c r="CM200" s="23"/>
      <c r="CN200" s="24" t="str">
        <f>IF(CM200="","",VLOOKUP(CM200,ProgramIterations!$D:$E,2,FALSE))</f>
        <v/>
      </c>
      <c r="CO200" s="23"/>
      <c r="CP200" s="24" t="str">
        <f>IF(CO200="","",VLOOKUP(CO200,ProgramIterations!$D:$E,2,FALSE))</f>
        <v/>
      </c>
      <c r="CQ200" s="23"/>
      <c r="CR200" s="24" t="str">
        <f>IF(CQ200="","",VLOOKUP(CQ200,ProgramIterations!$D:$E,2,FALSE))</f>
        <v/>
      </c>
      <c r="CS200" s="23"/>
      <c r="CT200" s="24" t="str">
        <f>IF(CS200="","",VLOOKUP(CS200,ProgramIterations!$D:$E,2,FALSE))</f>
        <v/>
      </c>
      <c r="CU200" s="23"/>
      <c r="CV200" s="24" t="str">
        <f>IF(CU200="","",VLOOKUP(CU200,ProgramIterations!$D:$E,2,FALSE))</f>
        <v/>
      </c>
      <c r="CW200" s="23"/>
      <c r="CX200" s="24" t="str">
        <f>IF(CW200="","",VLOOKUP(CW200,ProgramIterations!$D:$E,2,FALSE))</f>
        <v/>
      </c>
      <c r="CY200" s="23"/>
      <c r="CZ200" s="24" t="str">
        <f>IF(CY200="","",VLOOKUP(CY200,ProgramIterations!$D:$E,2,FALSE))</f>
        <v/>
      </c>
      <c r="DA200" s="23"/>
      <c r="DB200" s="24" t="str">
        <f>IF(DA200="","",VLOOKUP(DA200,ProgramIterations!$D:$E,2,FALSE))</f>
        <v/>
      </c>
      <c r="DC200" s="23"/>
      <c r="DD200" s="25" t="str">
        <f>IF(DC200="","",VLOOKUP(DC200,ProgramIterations!$D:$E,2,FALSE))</f>
        <v/>
      </c>
      <c r="DE200" s="64" t="str">
        <f>CONCATENATE("ALTER TABLE dbo.",LEFT(C200,FIND(".",C200)-1)," ADD ",RIGHT(C200,LEN(C200)-FIND(".",C200))," ",VLOOKUP(M200,DataTypes!$A$2:$F$12,6),IF(VLOOKUP(M200,DataTypes!$A$2:$F$12,3)=1,CONCATENATE("(",N200,",",O200,")"),"")," NULL")</f>
        <v>ALTER TABLE dbo.ChampMetricVisitInformation ADD StdDeviationOfFastWaterCobbleEmbeddedness decimal(10,2) NULL</v>
      </c>
      <c r="DF200" s="56" t="e">
        <f>IF(A200 = "","",#REF! &amp; " SELECT MetricCalcTypeID = "&amp;A200&amp;", EngineID = "&amp;B200&amp;", Name='"&amp;C200&amp;"', DisplayGroupID = "&amp;D200&amp;", DisplayName='"&amp;E200&amp;"', DisplayNameShort = '"&amp;F200&amp;"', PropertyName = '"&amp;G200&amp;"', MethodID = "&amp;IF(H200="","NULL",H200)&amp; ", CalcGroupId = "&amp;IF(I200="","NULL",I200)&amp;", CalcGroupListItemID = " &amp;IF(K200="","NULL",K200)&amp;", Description = "&amp;IF(L200&lt;&gt;"NULL","'"&amp;SUBSTITUTE(L200,"'","''")&amp;"'","NULL")&amp;", DataTypeID = "&amp;M200&amp;",Precision = "&amp;N200&amp;", Scale = "&amp;O200&amp;", Length="&amp;P200&amp;", UOMID = "&amp;Q200&amp;", GlossaryTermID = "&amp;V200&amp;", DisplayOrderID = "&amp;W200&amp;", DomainValueListID = "&amp;AB200&amp;", WidthPixels = "&amp;AC200&amp;", IsDisplayable = "&amp;AD200&amp;", ShowGraphForWatershed= "&amp;AE200&amp;",ShowGraphForProgram="&amp;AF200&amp;",ShowGraphForVisit="&amp;AG200&amp;",IsPrivateInformation="&amp;AM200&amp;", IsCalculated="&amp;AN200&amp;",IsInternal="&amp;AO200&amp;", ExpectedValueMin = "&amp;IF(R200&lt;&gt;"",R200,"NULL")&amp;",  ExpectedValueMax = "&amp;IF(S200&lt;&gt;"",S200,"NULL")&amp;",  AcceptedValueMin = "&amp;IF(T200&lt;&gt;"",T200,"NULL")&amp;",   AcceptedValueMax  = "&amp;IF(U200&lt;&gt;"",U200,"NULL")&amp;", GraphAllowX="&amp;AH200&amp;", GraphAllowY="&amp;AI200&amp;", GraphAllowZ="&amp;AJ200&amp;", MapAllowSize="&amp;AK200&amp;", MapAllowColor = "&amp;AL200&amp;", RbtXpath = "&amp;IF(AP200&lt;&gt;"", "'"&amp;AP200&amp;"'", "NULL")&amp;", RbtIsRequired = "&amp;IF(AP200&lt;&gt;"", AQ200, "NULL")&amp;", MRMetric = "&amp;AR200&amp;
", Protocol1_ID = "&amp;IF(AS200="","NULL",#REF!)&amp;", Protocol1_IterationIDStart = "&amp;IF(AS200="","NULL",AT200)&amp;", Protocol1_IterationIDEnd = "&amp;IF(AU200="","NULL",AV200)&amp;
", Protocol2_ID = "&amp;IF(AW200="","NULL",#REF!)&amp;", Protocol2_IterationIDStart = "&amp;IF(AW200="","NULL",AX200)&amp;", Protocol2_IterationIDEnd = "&amp;IF(AY200="","NULL",AZ200)&amp;
", Protocol3_ID = "&amp;IF(BA200="","NULL",#REF!)&amp;", Protocol3_IterationIDStart = "&amp;IF(BA200="","NULL",BB200)&amp;", Protocol3_IterationIDEnd = "&amp;IF(BC200="","NULL",BD200)&amp;
", Protocol4_ID = "&amp;IF(BE200="","NULL",#REF!)&amp;", Protocol4_IterationIDStart = "&amp;IF(BE200="","NULL",BF200)&amp;", Protocol4_IterationIDEnd = "&amp;IF(BG200="","NULL",BH200)&amp;
", Protocol5_ID = "&amp;IF(BI200="","NULL",#REF!)&amp;", Protocol5_IterationIDStart = "&amp;IF(BI200="","NULL",BJ200)&amp;", Protocol5_IterationIDEnd = "&amp;IF(BK200="","NULL",BL200)&amp;
", Protocol6_ID = "&amp;IF(BM200="","NULL",#REF!)&amp;", Protocol6_IterationIDStart = "&amp;IF(BM200="","NULL",BN200)&amp;", Protocol6_IterationIDEnd = "&amp;IF(BO200="","NULL",BP200)&amp;
", Protocol7_ID = "&amp;IF(BQ200="","NULL",#REF!)&amp;", Protocol7_IterationIDStart = "&amp;IF(BQ200="","NULL",BR200)&amp;", Protocol7_IterationIDEnd = "&amp;IF(BS200="","NULL",BT200)&amp;
", Protocol8_ID = "&amp;IF(BU200="","NULL",#REF!)&amp;", Protocol8_IterationIDStart = "&amp;IF(BU200="","NULL",BV200)&amp;", Protocol8_IterationIDEnd = "&amp;IF(BW200="","NULL",BX200)&amp;
", Protocol9_ID = "&amp;IF(BY200="","NULL",#REF!)&amp;", Protocol9_IterationIDStart = "&amp;IF(BY200="","NULL",BZ200)&amp;", Protocol9_IterationIDEnd = "&amp;IF(CA200="","NULL",CB200)&amp;
", Protocol10_ID = "&amp;IF(CC200="","NULL",#REF!)&amp;", Protocol10_IterationIDStart = "&amp;IF(CC200="","NULL",CD200)&amp;", Protocol10_IterationIDEnd = "&amp;IF(CE200="","NULL",CF200)&amp;
", Protocol11_ID = "&amp;IF(CG200="","NULL",#REF!)&amp;", Protocol11_IterationIDStart = "&amp;IF(CG200="","NULL",CH200)&amp;", Protocol11_IterationIDEnd = "&amp;IF(CI200="","NULL",CJ200)&amp;
", Protocol12_ID = "&amp;IF(CK200="","NULL",#REF!)&amp;", Protocol12_IterationIDStart = "&amp;IF(CK200="","NULL",CL200)&amp;", Protocol12_IterationIDEnd = "&amp;IF(CM200="","NULL",CN200)&amp;
", Protocol13_ID = "&amp;IF(CO200="","NULL",#REF!)&amp;", Protocol13_IterationIDStart = "&amp;IF(CO200="","NULL",CP200)&amp;", Protocol13_IterationIDEnd = "&amp;IF(CQ200="","NULL",CR200)&amp;
", Protocol14_ID = "&amp;IF(CS200="","NULL",#REF!)&amp;", Protocol14_IterationIDStart = "&amp;IF(CS200="","NULL",CT200)&amp;", Protocol14_IterationIDEnd = "&amp;IF(CU200="","NULL",CV200)&amp;
", Protocol15_ID = "&amp;IF(CW200="","NULL",#REF!)&amp;", Protocol15_IterationIDStart = "&amp;IF(CW200="","NULL",CX200)&amp;", Protocol15_IterationIDEnd = "&amp;IF(CY200="","NULL",CZ200)&amp;
", Protocol16_ID = "&amp;IF(DA200="","NULL",#REF!)&amp;", Protocol16_IterationIDStart = "&amp;IF(DA200="","NULL",DB200)&amp;", Protocol16_IterationIDEnd = "&amp;IF(DC200="","NULL",DD200))</f>
        <v>#REF!</v>
      </c>
    </row>
    <row r="201" spans="1:110" x14ac:dyDescent="0.4">
      <c r="A201" s="75">
        <v>203</v>
      </c>
      <c r="B201" s="53">
        <v>1</v>
      </c>
      <c r="C201" s="34" t="s">
        <v>96</v>
      </c>
      <c r="D201" s="18">
        <v>3</v>
      </c>
      <c r="E201" s="40" t="s">
        <v>85</v>
      </c>
      <c r="F201" s="49" t="s">
        <v>955</v>
      </c>
      <c r="G201" s="74" t="s">
        <v>85</v>
      </c>
      <c r="I201" s="44"/>
      <c r="J201" s="47" t="str">
        <f>IF(I201="","",VLOOKUP(I201,MetricCalcGroups!A:D,3, FALSE))</f>
        <v/>
      </c>
      <c r="L201" s="9" t="s">
        <v>78</v>
      </c>
      <c r="M201" s="18">
        <v>3</v>
      </c>
      <c r="N201" s="28">
        <v>15</v>
      </c>
      <c r="O201" s="18">
        <v>2</v>
      </c>
      <c r="P201" s="18" t="s">
        <v>78</v>
      </c>
      <c r="Q201" s="18">
        <v>18</v>
      </c>
      <c r="R201" s="18">
        <v>0.5</v>
      </c>
      <c r="S201" s="18">
        <v>8</v>
      </c>
      <c r="T201" s="18">
        <v>0.3</v>
      </c>
      <c r="U201" s="18">
        <v>10</v>
      </c>
      <c r="V201" s="78">
        <v>236</v>
      </c>
      <c r="W201" s="53">
        <v>50</v>
      </c>
      <c r="X201" s="15">
        <v>2011</v>
      </c>
      <c r="Y201" s="16">
        <f>IF(X201&lt;&gt;"",VLOOKUP(X201,ProgramIterations!D:E,2,FALSE),"NULL")</f>
        <v>1</v>
      </c>
      <c r="Z201" s="15"/>
      <c r="AA201" s="16" t="str">
        <f>IF(Z201&lt;&gt;"",VLOOKUP(Z201,ProgramIterations!D:E,2,FALSE),"NULL")</f>
        <v>NULL</v>
      </c>
      <c r="AB201" s="9" t="s">
        <v>78</v>
      </c>
      <c r="AC201" s="9">
        <v>75</v>
      </c>
      <c r="AD201" s="36">
        <v>1</v>
      </c>
      <c r="AE201" s="9">
        <v>1</v>
      </c>
      <c r="AF201" s="9">
        <v>1</v>
      </c>
      <c r="AG201" s="9">
        <v>1</v>
      </c>
      <c r="AH201" s="17">
        <v>0</v>
      </c>
      <c r="AI201" s="17">
        <f t="shared" si="13"/>
        <v>1</v>
      </c>
      <c r="AJ201" s="18">
        <v>0</v>
      </c>
      <c r="AK201" s="17">
        <f t="shared" si="14"/>
        <v>1</v>
      </c>
      <c r="AL201" s="17">
        <f t="shared" si="15"/>
        <v>1</v>
      </c>
      <c r="AM201" s="18">
        <v>0</v>
      </c>
      <c r="AN201" s="18">
        <v>0</v>
      </c>
      <c r="AO201" s="37">
        <v>0</v>
      </c>
      <c r="AP201" s="40" t="s">
        <v>1449</v>
      </c>
      <c r="AQ201" s="37">
        <v>1</v>
      </c>
      <c r="AR201" s="49">
        <v>0</v>
      </c>
      <c r="AS201" s="23">
        <v>2011</v>
      </c>
      <c r="AT201" s="24">
        <f>IF(AS201="","",VLOOKUP(AS201,ProgramIterations!$D:$E,2,FALSE))</f>
        <v>1</v>
      </c>
      <c r="AU201" s="23"/>
      <c r="AV201" s="24" t="str">
        <f>IF(AU201="","",VLOOKUP(AU201,ProgramIterations!$D:$E,2,FALSE))</f>
        <v/>
      </c>
      <c r="AW201" s="23">
        <v>2012</v>
      </c>
      <c r="AX201" s="24">
        <f>IF(AW201="","",VLOOKUP(AW201,ProgramIterations!$D:$E,2,FALSE))</f>
        <v>2</v>
      </c>
      <c r="AY201" s="23"/>
      <c r="AZ201" s="24" t="str">
        <f>IF(AY201="","",VLOOKUP(AY201,ProgramIterations!$D:$E,2,FALSE))</f>
        <v/>
      </c>
      <c r="BA201" s="23">
        <v>2013</v>
      </c>
      <c r="BB201" s="24">
        <f>IF(BA201="","",VLOOKUP(BA201,ProgramIterations!$D:$E,2,FALSE))</f>
        <v>3</v>
      </c>
      <c r="BC201" s="23"/>
      <c r="BD201" s="24" t="str">
        <f>IF(BC201="","",VLOOKUP(BC201,ProgramIterations!$D:$E,2,FALSE))</f>
        <v/>
      </c>
      <c r="BE201" s="23">
        <v>2014</v>
      </c>
      <c r="BF201" s="24">
        <f>IF(BE201="","",VLOOKUP(BE201,ProgramIterations!$D:$E,2,FALSE))</f>
        <v>4</v>
      </c>
      <c r="BG201" s="23"/>
      <c r="BH201" s="24" t="str">
        <f>IF(BG201="","",VLOOKUP(BG201,ProgramIterations!$D:$E,2,FALSE))</f>
        <v/>
      </c>
      <c r="BI201" s="23">
        <v>2014</v>
      </c>
      <c r="BJ201" s="24">
        <f>IF(BI201="","",VLOOKUP(BI201,ProgramIterations!$D:$E,2,FALSE))</f>
        <v>4</v>
      </c>
      <c r="BK201" s="23"/>
      <c r="BL201" s="24" t="str">
        <f>IF(BK201="","",VLOOKUP(BK201,ProgramIterations!$D:$E,2,FALSE))</f>
        <v/>
      </c>
      <c r="BM201" s="23"/>
      <c r="BN201" s="24" t="str">
        <f>IF(BM201="","",VLOOKUP(BM201,ProgramIterations!$D:$E,2,FALSE))</f>
        <v/>
      </c>
      <c r="BO201" s="23"/>
      <c r="BP201" s="24" t="str">
        <f>IF(BO201="","",VLOOKUP(BO201,ProgramIterations!$D:$E,2,FALSE))</f>
        <v/>
      </c>
      <c r="BQ201" s="23"/>
      <c r="BR201" s="24" t="str">
        <f>IF(BQ201="","",VLOOKUP(BQ201,ProgramIterations!$D:$E,2,FALSE))</f>
        <v/>
      </c>
      <c r="BS201" s="23"/>
      <c r="BT201" s="24" t="str">
        <f>IF(BS201="","",VLOOKUP(BS201,ProgramIterations!$D:$E,2,FALSE))</f>
        <v/>
      </c>
      <c r="BU201" s="23"/>
      <c r="BV201" s="24" t="str">
        <f>IF(BU201="","",VLOOKUP(BU201,ProgramIterations!$D:$E,2,FALSE))</f>
        <v/>
      </c>
      <c r="BW201" s="23"/>
      <c r="BX201" s="24" t="str">
        <f>IF(BW201="","",VLOOKUP(BW201,ProgramIterations!$D:$E,2,FALSE))</f>
        <v/>
      </c>
      <c r="BY201" s="23">
        <v>2014</v>
      </c>
      <c r="BZ201" s="24">
        <f>IF(BY201="","",VLOOKUP(BY201,ProgramIterations!$D:$E,2,FALSE))</f>
        <v>4</v>
      </c>
      <c r="CA201" s="23"/>
      <c r="CB201" s="24" t="str">
        <f>IF(CA201="","",VLOOKUP(CA201,ProgramIterations!$D:$E,2,FALSE))</f>
        <v/>
      </c>
      <c r="CC201" s="23">
        <v>2014</v>
      </c>
      <c r="CD201" s="24">
        <f>IF(CC201="","",VLOOKUP(CC201,ProgramIterations!$D:$E,2,FALSE))</f>
        <v>4</v>
      </c>
      <c r="CE201" s="23"/>
      <c r="CF201" s="24" t="str">
        <f>IF(CE201="","",VLOOKUP(CE201,ProgramIterations!$D:$E,2,FALSE))</f>
        <v/>
      </c>
      <c r="CG201" s="23">
        <v>2014</v>
      </c>
      <c r="CH201" s="24">
        <f>IF(CG201="","",VLOOKUP(CG201,ProgramIterations!$D:$E,2,FALSE))</f>
        <v>4</v>
      </c>
      <c r="CI201" s="23"/>
      <c r="CJ201" s="24" t="str">
        <f>IF(CI201="","",VLOOKUP(CI201,ProgramIterations!$D:$E,2,FALSE))</f>
        <v/>
      </c>
      <c r="CK201" s="23"/>
      <c r="CL201" s="24" t="str">
        <f>IF(CK201="","",VLOOKUP(CK201,ProgramIterations!$D:$E,2,FALSE))</f>
        <v/>
      </c>
      <c r="CM201" s="23"/>
      <c r="CN201" s="24" t="str">
        <f>IF(CM201="","",VLOOKUP(CM201,ProgramIterations!$D:$E,2,FALSE))</f>
        <v/>
      </c>
      <c r="CO201" s="23"/>
      <c r="CP201" s="24" t="str">
        <f>IF(CO201="","",VLOOKUP(CO201,ProgramIterations!$D:$E,2,FALSE))</f>
        <v/>
      </c>
      <c r="CQ201" s="23"/>
      <c r="CR201" s="24" t="str">
        <f>IF(CQ201="","",VLOOKUP(CQ201,ProgramIterations!$D:$E,2,FALSE))</f>
        <v/>
      </c>
      <c r="CS201" s="23"/>
      <c r="CT201" s="24" t="str">
        <f>IF(CS201="","",VLOOKUP(CS201,ProgramIterations!$D:$E,2,FALSE))</f>
        <v/>
      </c>
      <c r="CU201" s="23"/>
      <c r="CV201" s="24" t="str">
        <f>IF(CU201="","",VLOOKUP(CU201,ProgramIterations!$D:$E,2,FALSE))</f>
        <v/>
      </c>
      <c r="CW201" s="23"/>
      <c r="CX201" s="24" t="str">
        <f>IF(CW201="","",VLOOKUP(CW201,ProgramIterations!$D:$E,2,FALSE))</f>
        <v/>
      </c>
      <c r="CY201" s="23"/>
      <c r="CZ201" s="24" t="str">
        <f>IF(CY201="","",VLOOKUP(CY201,ProgramIterations!$D:$E,2,FALSE))</f>
        <v/>
      </c>
      <c r="DA201" s="23"/>
      <c r="DB201" s="24" t="str">
        <f>IF(DA201="","",VLOOKUP(DA201,ProgramIterations!$D:$E,2,FALSE))</f>
        <v/>
      </c>
      <c r="DC201" s="23"/>
      <c r="DD201" s="25" t="str">
        <f>IF(DC201="","",VLOOKUP(DC201,ProgramIterations!$D:$E,2,FALSE))</f>
        <v/>
      </c>
      <c r="DE201" s="64" t="str">
        <f>CONCATENATE("ALTER TABLE dbo.",LEFT(C201,FIND(".",C201)-1)," ADD ",RIGHT(C201,LEN(C201)-FIND(".",C201))," ",VLOOKUP(M201,DataTypes!$A$2:$F$12,6),IF(VLOOKUP(M201,DataTypes!$A$2:$F$12,3)=1,CONCATENATE("(",N201,",",O201,")"),"")," NULL")</f>
        <v>ALTER TABLE dbo.ChampMetricChannelUnitTier1Summary ADD Frequency decimal(15,2) NULL</v>
      </c>
      <c r="DF201" s="56" t="e">
        <f>IF(A201 = "","",#REF! &amp; " SELECT MetricCalcTypeID = "&amp;A201&amp;", EngineID = "&amp;B201&amp;", Name='"&amp;C201&amp;"', DisplayGroupID = "&amp;D201&amp;", DisplayName='"&amp;E201&amp;"', DisplayNameShort = '"&amp;F201&amp;"', PropertyName = '"&amp;G201&amp;"', MethodID = "&amp;IF(H201="","NULL",H201)&amp; ", CalcGroupId = "&amp;IF(I201="","NULL",I201)&amp;", CalcGroupListItemID = " &amp;IF(K201="","NULL",K201)&amp;", Description = "&amp;IF(L201&lt;&gt;"NULL","'"&amp;SUBSTITUTE(L201,"'","''")&amp;"'","NULL")&amp;", DataTypeID = "&amp;M201&amp;",Precision = "&amp;N201&amp;", Scale = "&amp;O201&amp;", Length="&amp;P201&amp;", UOMID = "&amp;Q201&amp;", GlossaryTermID = "&amp;V201&amp;", DisplayOrderID = "&amp;W201&amp;", DomainValueListID = "&amp;AB201&amp;", WidthPixels = "&amp;AC201&amp;", IsDisplayable = "&amp;AD201&amp;", ShowGraphForWatershed= "&amp;AE201&amp;",ShowGraphForProgram="&amp;AF201&amp;",ShowGraphForVisit="&amp;AG201&amp;",IsPrivateInformation="&amp;AM201&amp;", IsCalculated="&amp;AN201&amp;",IsInternal="&amp;AO201&amp;", ExpectedValueMin = "&amp;IF(R201&lt;&gt;"",R201,"NULL")&amp;",  ExpectedValueMax = "&amp;IF(S201&lt;&gt;"",S201,"NULL")&amp;",  AcceptedValueMin = "&amp;IF(T201&lt;&gt;"",T201,"NULL")&amp;",   AcceptedValueMax  = "&amp;IF(U201&lt;&gt;"",U201,"NULL")&amp;", GraphAllowX="&amp;AH201&amp;", GraphAllowY="&amp;AI201&amp;", GraphAllowZ="&amp;AJ201&amp;", MapAllowSize="&amp;AK201&amp;", MapAllowColor = "&amp;AL201&amp;", RbtXpath = "&amp;IF(AP201&lt;&gt;"", "'"&amp;AP201&amp;"'", "NULL")&amp;", RbtIsRequired = "&amp;IF(AP201&lt;&gt;"", AQ201, "NULL")&amp;", MRMetric = "&amp;AR201&amp;
", Protocol1_ID = "&amp;IF(AS201="","NULL",#REF!)&amp;", Protocol1_IterationIDStart = "&amp;IF(AS201="","NULL",AT201)&amp;", Protocol1_IterationIDEnd = "&amp;IF(AU201="","NULL",AV201)&amp;
", Protocol2_ID = "&amp;IF(AW201="","NULL",#REF!)&amp;", Protocol2_IterationIDStart = "&amp;IF(AW201="","NULL",AX201)&amp;", Protocol2_IterationIDEnd = "&amp;IF(AY201="","NULL",AZ201)&amp;
", Protocol3_ID = "&amp;IF(BA201="","NULL",#REF!)&amp;", Protocol3_IterationIDStart = "&amp;IF(BA201="","NULL",BB201)&amp;", Protocol3_IterationIDEnd = "&amp;IF(BC201="","NULL",BD201)&amp;
", Protocol4_ID = "&amp;IF(BE201="","NULL",#REF!)&amp;", Protocol4_IterationIDStart = "&amp;IF(BE201="","NULL",BF201)&amp;", Protocol4_IterationIDEnd = "&amp;IF(BG201="","NULL",BH201)&amp;
", Protocol5_ID = "&amp;IF(BI201="","NULL",#REF!)&amp;", Protocol5_IterationIDStart = "&amp;IF(BI201="","NULL",BJ201)&amp;", Protocol5_IterationIDEnd = "&amp;IF(BK201="","NULL",BL201)&amp;
", Protocol6_ID = "&amp;IF(BM201="","NULL",#REF!)&amp;", Protocol6_IterationIDStart = "&amp;IF(BM201="","NULL",BN201)&amp;", Protocol6_IterationIDEnd = "&amp;IF(BO201="","NULL",BP201)&amp;
", Protocol7_ID = "&amp;IF(BQ201="","NULL",#REF!)&amp;", Protocol7_IterationIDStart = "&amp;IF(BQ201="","NULL",BR201)&amp;", Protocol7_IterationIDEnd = "&amp;IF(BS201="","NULL",BT201)&amp;
", Protocol8_ID = "&amp;IF(BU201="","NULL",#REF!)&amp;", Protocol8_IterationIDStart = "&amp;IF(BU201="","NULL",BV201)&amp;", Protocol8_IterationIDEnd = "&amp;IF(BW201="","NULL",BX201)&amp;
", Protocol9_ID = "&amp;IF(BY201="","NULL",#REF!)&amp;", Protocol9_IterationIDStart = "&amp;IF(BY201="","NULL",BZ201)&amp;", Protocol9_IterationIDEnd = "&amp;IF(CA201="","NULL",CB201)&amp;
", Protocol10_ID = "&amp;IF(CC201="","NULL",#REF!)&amp;", Protocol10_IterationIDStart = "&amp;IF(CC201="","NULL",CD201)&amp;", Protocol10_IterationIDEnd = "&amp;IF(CE201="","NULL",CF201)&amp;
", Protocol11_ID = "&amp;IF(CG201="","NULL",#REF!)&amp;", Protocol11_IterationIDStart = "&amp;IF(CG201="","NULL",CH201)&amp;", Protocol11_IterationIDEnd = "&amp;IF(CI201="","NULL",CJ201)&amp;
", Protocol12_ID = "&amp;IF(CK201="","NULL",#REF!)&amp;", Protocol12_IterationIDStart = "&amp;IF(CK201="","NULL",CL201)&amp;", Protocol12_IterationIDEnd = "&amp;IF(CM201="","NULL",CN201)&amp;
", Protocol13_ID = "&amp;IF(CO201="","NULL",#REF!)&amp;", Protocol13_IterationIDStart = "&amp;IF(CO201="","NULL",CP201)&amp;", Protocol13_IterationIDEnd = "&amp;IF(CQ201="","NULL",CR201)&amp;
", Protocol14_ID = "&amp;IF(CS201="","NULL",#REF!)&amp;", Protocol14_IterationIDStart = "&amp;IF(CS201="","NULL",CT201)&amp;", Protocol14_IterationIDEnd = "&amp;IF(CU201="","NULL",CV201)&amp;
", Protocol15_ID = "&amp;IF(CW201="","NULL",#REF!)&amp;", Protocol15_IterationIDStart = "&amp;IF(CW201="","NULL",CX201)&amp;", Protocol15_IterationIDEnd = "&amp;IF(CY201="","NULL",CZ201)&amp;
", Protocol16_ID = "&amp;IF(DA201="","NULL",#REF!)&amp;", Protocol16_IterationIDStart = "&amp;IF(DA201="","NULL",DB201)&amp;", Protocol16_IterationIDEnd = "&amp;IF(DC201="","NULL",DD201))</f>
        <v>#REF!</v>
      </c>
    </row>
    <row r="202" spans="1:110" x14ac:dyDescent="0.4">
      <c r="A202" s="75">
        <v>303</v>
      </c>
      <c r="B202" s="53">
        <v>1</v>
      </c>
      <c r="C202" s="34" t="s">
        <v>102</v>
      </c>
      <c r="D202" s="18">
        <v>4</v>
      </c>
      <c r="E202" s="40" t="s">
        <v>85</v>
      </c>
      <c r="F202" s="49" t="s">
        <v>955</v>
      </c>
      <c r="G202" s="74" t="s">
        <v>85</v>
      </c>
      <c r="I202" s="44"/>
      <c r="J202" s="47" t="str">
        <f>IF(I202="","",VLOOKUP(I202,MetricCalcGroups!A:D,3, FALSE))</f>
        <v/>
      </c>
      <c r="L202" s="9" t="s">
        <v>78</v>
      </c>
      <c r="M202" s="18">
        <v>3</v>
      </c>
      <c r="N202" s="18">
        <v>15</v>
      </c>
      <c r="O202" s="18">
        <v>2</v>
      </c>
      <c r="P202" s="18" t="s">
        <v>78</v>
      </c>
      <c r="Q202" s="18">
        <v>18</v>
      </c>
      <c r="R202" s="18">
        <v>0.25</v>
      </c>
      <c r="S202" s="18">
        <v>8</v>
      </c>
      <c r="T202" s="18">
        <v>1</v>
      </c>
      <c r="U202" s="18">
        <v>10</v>
      </c>
      <c r="V202" s="78">
        <v>236</v>
      </c>
      <c r="W202" s="53">
        <v>50</v>
      </c>
      <c r="X202" s="15">
        <v>2011</v>
      </c>
      <c r="Y202" s="16">
        <f>IF(X202&lt;&gt;"",VLOOKUP(X202,ProgramIterations!D:E,2,FALSE),"NULL")</f>
        <v>1</v>
      </c>
      <c r="Z202" s="15"/>
      <c r="AA202" s="16" t="str">
        <f>IF(Z202&lt;&gt;"",VLOOKUP(Z202,ProgramIterations!D:E,2,FALSE),"NULL")</f>
        <v>NULL</v>
      </c>
      <c r="AB202" s="9" t="s">
        <v>78</v>
      </c>
      <c r="AC202" s="9">
        <v>75</v>
      </c>
      <c r="AD202" s="36">
        <v>1</v>
      </c>
      <c r="AE202" s="9">
        <v>1</v>
      </c>
      <c r="AF202" s="9">
        <v>1</v>
      </c>
      <c r="AG202" s="9">
        <v>1</v>
      </c>
      <c r="AH202" s="17">
        <v>0</v>
      </c>
      <c r="AI202" s="17">
        <f t="shared" si="13"/>
        <v>1</v>
      </c>
      <c r="AJ202" s="18">
        <v>0</v>
      </c>
      <c r="AK202" s="17">
        <f t="shared" si="14"/>
        <v>1</v>
      </c>
      <c r="AL202" s="17">
        <f t="shared" si="15"/>
        <v>1</v>
      </c>
      <c r="AM202" s="18">
        <v>0</v>
      </c>
      <c r="AN202" s="18">
        <v>0</v>
      </c>
      <c r="AO202" s="74">
        <v>0</v>
      </c>
      <c r="AP202" s="74" t="s">
        <v>1454</v>
      </c>
      <c r="AQ202" s="37">
        <v>1</v>
      </c>
      <c r="AR202" s="49">
        <v>0</v>
      </c>
      <c r="AS202" s="23">
        <v>2011</v>
      </c>
      <c r="AT202" s="24">
        <f>IF(AS202="","",VLOOKUP(AS202,ProgramIterations!$D:$E,2,FALSE))</f>
        <v>1</v>
      </c>
      <c r="AU202" s="23"/>
      <c r="AV202" s="24" t="str">
        <f>IF(AU202="","",VLOOKUP(AU202,ProgramIterations!$D:$E,2,FALSE))</f>
        <v/>
      </c>
      <c r="AW202" s="23">
        <v>2012</v>
      </c>
      <c r="AX202" s="24">
        <f>IF(AW202="","",VLOOKUP(AW202,ProgramIterations!$D:$E,2,FALSE))</f>
        <v>2</v>
      </c>
      <c r="AY202" s="23"/>
      <c r="AZ202" s="24" t="str">
        <f>IF(AY202="","",VLOOKUP(AY202,ProgramIterations!$D:$E,2,FALSE))</f>
        <v/>
      </c>
      <c r="BA202" s="23">
        <v>2013</v>
      </c>
      <c r="BB202" s="24">
        <f>IF(BA202="","",VLOOKUP(BA202,ProgramIterations!$D:$E,2,FALSE))</f>
        <v>3</v>
      </c>
      <c r="BC202" s="23"/>
      <c r="BD202" s="24" t="str">
        <f>IF(BC202="","",VLOOKUP(BC202,ProgramIterations!$D:$E,2,FALSE))</f>
        <v/>
      </c>
      <c r="BE202" s="23">
        <v>2014</v>
      </c>
      <c r="BF202" s="24">
        <f>IF(BE202="","",VLOOKUP(BE202,ProgramIterations!$D:$E,2,FALSE))</f>
        <v>4</v>
      </c>
      <c r="BG202" s="23"/>
      <c r="BH202" s="24" t="str">
        <f>IF(BG202="","",VLOOKUP(BG202,ProgramIterations!$D:$E,2,FALSE))</f>
        <v/>
      </c>
      <c r="BI202" s="23">
        <v>2014</v>
      </c>
      <c r="BJ202" s="24">
        <f>IF(BI202="","",VLOOKUP(BI202,ProgramIterations!$D:$E,2,FALSE))</f>
        <v>4</v>
      </c>
      <c r="BK202" s="23"/>
      <c r="BL202" s="24" t="str">
        <f>IF(BK202="","",VLOOKUP(BK202,ProgramIterations!$D:$E,2,FALSE))</f>
        <v/>
      </c>
      <c r="BM202" s="23"/>
      <c r="BN202" s="24" t="str">
        <f>IF(BM202="","",VLOOKUP(BM202,ProgramIterations!$D:$E,2,FALSE))</f>
        <v/>
      </c>
      <c r="BO202" s="23"/>
      <c r="BP202" s="24" t="str">
        <f>IF(BO202="","",VLOOKUP(BO202,ProgramIterations!$D:$E,2,FALSE))</f>
        <v/>
      </c>
      <c r="BQ202" s="23"/>
      <c r="BR202" s="24" t="str">
        <f>IF(BQ202="","",VLOOKUP(BQ202,ProgramIterations!$D:$E,2,FALSE))</f>
        <v/>
      </c>
      <c r="BS202" s="23"/>
      <c r="BT202" s="24" t="str">
        <f>IF(BS202="","",VLOOKUP(BS202,ProgramIterations!$D:$E,2,FALSE))</f>
        <v/>
      </c>
      <c r="BU202" s="23"/>
      <c r="BV202" s="24" t="str">
        <f>IF(BU202="","",VLOOKUP(BU202,ProgramIterations!$D:$E,2,FALSE))</f>
        <v/>
      </c>
      <c r="BW202" s="23"/>
      <c r="BX202" s="24" t="str">
        <f>IF(BW202="","",VLOOKUP(BW202,ProgramIterations!$D:$E,2,FALSE))</f>
        <v/>
      </c>
      <c r="BY202" s="23">
        <v>2014</v>
      </c>
      <c r="BZ202" s="24">
        <f>IF(BY202="","",VLOOKUP(BY202,ProgramIterations!$D:$E,2,FALSE))</f>
        <v>4</v>
      </c>
      <c r="CA202" s="23"/>
      <c r="CB202" s="24" t="str">
        <f>IF(CA202="","",VLOOKUP(CA202,ProgramIterations!$D:$E,2,FALSE))</f>
        <v/>
      </c>
      <c r="CC202" s="23">
        <v>2014</v>
      </c>
      <c r="CD202" s="24">
        <f>IF(CC202="","",VLOOKUP(CC202,ProgramIterations!$D:$E,2,FALSE))</f>
        <v>4</v>
      </c>
      <c r="CE202" s="23"/>
      <c r="CF202" s="24" t="str">
        <f>IF(CE202="","",VLOOKUP(CE202,ProgramIterations!$D:$E,2,FALSE))</f>
        <v/>
      </c>
      <c r="CG202" s="23">
        <v>2014</v>
      </c>
      <c r="CH202" s="24">
        <f>IF(CG202="","",VLOOKUP(CG202,ProgramIterations!$D:$E,2,FALSE))</f>
        <v>4</v>
      </c>
      <c r="CI202" s="23"/>
      <c r="CJ202" s="24" t="str">
        <f>IF(CI202="","",VLOOKUP(CI202,ProgramIterations!$D:$E,2,FALSE))</f>
        <v/>
      </c>
      <c r="CK202" s="23"/>
      <c r="CL202" s="24" t="str">
        <f>IF(CK202="","",VLOOKUP(CK202,ProgramIterations!$D:$E,2,FALSE))</f>
        <v/>
      </c>
      <c r="CM202" s="23"/>
      <c r="CN202" s="24" t="str">
        <f>IF(CM202="","",VLOOKUP(CM202,ProgramIterations!$D:$E,2,FALSE))</f>
        <v/>
      </c>
      <c r="CO202" s="23"/>
      <c r="CP202" s="24" t="str">
        <f>IF(CO202="","",VLOOKUP(CO202,ProgramIterations!$D:$E,2,FALSE))</f>
        <v/>
      </c>
      <c r="CQ202" s="23"/>
      <c r="CR202" s="24" t="str">
        <f>IF(CQ202="","",VLOOKUP(CQ202,ProgramIterations!$D:$E,2,FALSE))</f>
        <v/>
      </c>
      <c r="CS202" s="23"/>
      <c r="CT202" s="24" t="str">
        <f>IF(CS202="","",VLOOKUP(CS202,ProgramIterations!$D:$E,2,FALSE))</f>
        <v/>
      </c>
      <c r="CU202" s="23"/>
      <c r="CV202" s="24" t="str">
        <f>IF(CU202="","",VLOOKUP(CU202,ProgramIterations!$D:$E,2,FALSE))</f>
        <v/>
      </c>
      <c r="CW202" s="23"/>
      <c r="CX202" s="24" t="str">
        <f>IF(CW202="","",VLOOKUP(CW202,ProgramIterations!$D:$E,2,FALSE))</f>
        <v/>
      </c>
      <c r="CY202" s="23"/>
      <c r="CZ202" s="24" t="str">
        <f>IF(CY202="","",VLOOKUP(CY202,ProgramIterations!$D:$E,2,FALSE))</f>
        <v/>
      </c>
      <c r="DA202" s="23"/>
      <c r="DB202" s="24" t="str">
        <f>IF(DA202="","",VLOOKUP(DA202,ProgramIterations!$D:$E,2,FALSE))</f>
        <v/>
      </c>
      <c r="DC202" s="23"/>
      <c r="DD202" s="25" t="str">
        <f>IF(DC202="","",VLOOKUP(DC202,ProgramIterations!$D:$E,2,FALSE))</f>
        <v/>
      </c>
      <c r="DE202" s="64" t="str">
        <f>CONCATENATE("ALTER TABLE dbo.",LEFT(C202,FIND(".",C202)-1)," ADD ",RIGHT(C202,LEN(C202)-FIND(".",C202))," ",VLOOKUP(M202,DataTypes!$A$2:$F$12,6),IF(VLOOKUP(M202,DataTypes!$A$2:$F$12,3)=1,CONCATENATE("(",N202,",",O202,")"),"")," NULL")</f>
        <v>ALTER TABLE dbo.ChampMetricChannelUnitTier2Summary ADD Frequency decimal(15,2) NULL</v>
      </c>
      <c r="DF202" s="56" t="e">
        <f>IF(A202 = "","",#REF! &amp; " SELECT MetricCalcTypeID = "&amp;A202&amp;", EngineID = "&amp;B202&amp;", Name='"&amp;C202&amp;"', DisplayGroupID = "&amp;D202&amp;", DisplayName='"&amp;E202&amp;"', DisplayNameShort = '"&amp;F202&amp;"', PropertyName = '"&amp;G202&amp;"', MethodID = "&amp;IF(H202="","NULL",H202)&amp; ", CalcGroupId = "&amp;IF(I202="","NULL",I202)&amp;", CalcGroupListItemID = " &amp;IF(K202="","NULL",K202)&amp;", Description = "&amp;IF(L202&lt;&gt;"NULL","'"&amp;SUBSTITUTE(L202,"'","''")&amp;"'","NULL")&amp;", DataTypeID = "&amp;M202&amp;",Precision = "&amp;N202&amp;", Scale = "&amp;O202&amp;", Length="&amp;P202&amp;", UOMID = "&amp;Q202&amp;", GlossaryTermID = "&amp;V202&amp;", DisplayOrderID = "&amp;W202&amp;", DomainValueListID = "&amp;AB202&amp;", WidthPixels = "&amp;AC202&amp;", IsDisplayable = "&amp;AD202&amp;", ShowGraphForWatershed= "&amp;AE202&amp;",ShowGraphForProgram="&amp;AF202&amp;",ShowGraphForVisit="&amp;AG202&amp;",IsPrivateInformation="&amp;AM202&amp;", IsCalculated="&amp;AN202&amp;",IsInternal="&amp;AO202&amp;", ExpectedValueMin = "&amp;IF(R202&lt;&gt;"",R202,"NULL")&amp;",  ExpectedValueMax = "&amp;IF(S202&lt;&gt;"",S202,"NULL")&amp;",  AcceptedValueMin = "&amp;IF(T202&lt;&gt;"",T202,"NULL")&amp;",   AcceptedValueMax  = "&amp;IF(U202&lt;&gt;"",U202,"NULL")&amp;", GraphAllowX="&amp;AH202&amp;", GraphAllowY="&amp;AI202&amp;", GraphAllowZ="&amp;AJ202&amp;", MapAllowSize="&amp;AK202&amp;", MapAllowColor = "&amp;AL202&amp;", RbtXpath = "&amp;IF(AP202&lt;&gt;"", "'"&amp;AP202&amp;"'", "NULL")&amp;", RbtIsRequired = "&amp;IF(AP202&lt;&gt;"", AQ202, "NULL")&amp;", MRMetric = "&amp;AR202&amp;
", Protocol1_ID = "&amp;IF(AS202="","NULL",#REF!)&amp;", Protocol1_IterationIDStart = "&amp;IF(AS202="","NULL",AT202)&amp;", Protocol1_IterationIDEnd = "&amp;IF(AU202="","NULL",AV202)&amp;
", Protocol2_ID = "&amp;IF(AW202="","NULL",#REF!)&amp;", Protocol2_IterationIDStart = "&amp;IF(AW202="","NULL",AX202)&amp;", Protocol2_IterationIDEnd = "&amp;IF(AY202="","NULL",AZ202)&amp;
", Protocol3_ID = "&amp;IF(BA202="","NULL",#REF!)&amp;", Protocol3_IterationIDStart = "&amp;IF(BA202="","NULL",BB202)&amp;", Protocol3_IterationIDEnd = "&amp;IF(BC202="","NULL",BD202)&amp;
", Protocol4_ID = "&amp;IF(BE202="","NULL",#REF!)&amp;", Protocol4_IterationIDStart = "&amp;IF(BE202="","NULL",BF202)&amp;", Protocol4_IterationIDEnd = "&amp;IF(BG202="","NULL",BH202)&amp;
", Protocol5_ID = "&amp;IF(BI202="","NULL",#REF!)&amp;", Protocol5_IterationIDStart = "&amp;IF(BI202="","NULL",BJ202)&amp;", Protocol5_IterationIDEnd = "&amp;IF(BK202="","NULL",BL202)&amp;
", Protocol6_ID = "&amp;IF(BM202="","NULL",#REF!)&amp;", Protocol6_IterationIDStart = "&amp;IF(BM202="","NULL",BN202)&amp;", Protocol6_IterationIDEnd = "&amp;IF(BO202="","NULL",BP202)&amp;
", Protocol7_ID = "&amp;IF(BQ202="","NULL",#REF!)&amp;", Protocol7_IterationIDStart = "&amp;IF(BQ202="","NULL",BR202)&amp;", Protocol7_IterationIDEnd = "&amp;IF(BS202="","NULL",BT202)&amp;
", Protocol8_ID = "&amp;IF(BU202="","NULL",#REF!)&amp;", Protocol8_IterationIDStart = "&amp;IF(BU202="","NULL",BV202)&amp;", Protocol8_IterationIDEnd = "&amp;IF(BW202="","NULL",BX202)&amp;
", Protocol9_ID = "&amp;IF(BY202="","NULL",#REF!)&amp;", Protocol9_IterationIDStart = "&amp;IF(BY202="","NULL",BZ202)&amp;", Protocol9_IterationIDEnd = "&amp;IF(CA202="","NULL",CB202)&amp;
", Protocol10_ID = "&amp;IF(CC202="","NULL",#REF!)&amp;", Protocol10_IterationIDStart = "&amp;IF(CC202="","NULL",CD202)&amp;", Protocol10_IterationIDEnd = "&amp;IF(CE202="","NULL",CF202)&amp;
", Protocol11_ID = "&amp;IF(CG202="","NULL",#REF!)&amp;", Protocol11_IterationIDStart = "&amp;IF(CG202="","NULL",CH202)&amp;", Protocol11_IterationIDEnd = "&amp;IF(CI202="","NULL",CJ202)&amp;
", Protocol12_ID = "&amp;IF(CK202="","NULL",#REF!)&amp;", Protocol12_IterationIDStart = "&amp;IF(CK202="","NULL",CL202)&amp;", Protocol12_IterationIDEnd = "&amp;IF(CM202="","NULL",CN202)&amp;
", Protocol13_ID = "&amp;IF(CO202="","NULL",#REF!)&amp;", Protocol13_IterationIDStart = "&amp;IF(CO202="","NULL",CP202)&amp;", Protocol13_IterationIDEnd = "&amp;IF(CQ202="","NULL",CR202)&amp;
", Protocol14_ID = "&amp;IF(CS202="","NULL",#REF!)&amp;", Protocol14_IterationIDStart = "&amp;IF(CS202="","NULL",CT202)&amp;", Protocol14_IterationIDEnd = "&amp;IF(CU202="","NULL",CV202)&amp;
", Protocol15_ID = "&amp;IF(CW202="","NULL",#REF!)&amp;", Protocol15_IterationIDStart = "&amp;IF(CW202="","NULL",CX202)&amp;", Protocol15_IterationIDEnd = "&amp;IF(CY202="","NULL",CZ202)&amp;
", Protocol16_ID = "&amp;IF(DA202="","NULL",#REF!)&amp;", Protocol16_IterationIDStart = "&amp;IF(DA202="","NULL",DB202)&amp;", Protocol16_IterationIDEnd = "&amp;IF(DC202="","NULL",DD202))</f>
        <v>#REF!</v>
      </c>
    </row>
    <row r="203" spans="1:110" x14ac:dyDescent="0.4">
      <c r="A203" s="75">
        <v>38</v>
      </c>
      <c r="B203" s="75">
        <v>2</v>
      </c>
      <c r="C203" s="34" t="s">
        <v>180</v>
      </c>
      <c r="D203" s="18">
        <v>1</v>
      </c>
      <c r="E203" s="74" t="s">
        <v>875</v>
      </c>
      <c r="F203" s="74" t="s">
        <v>876</v>
      </c>
      <c r="G203" s="74" t="s">
        <v>182</v>
      </c>
      <c r="I203" s="44"/>
      <c r="J203" s="47" t="str">
        <f>IF(I203="","",VLOOKUP(I203,MetricCalcGroups!A:D,3, FALSE))</f>
        <v/>
      </c>
      <c r="L203" s="9" t="s">
        <v>78</v>
      </c>
      <c r="M203" s="18">
        <v>1</v>
      </c>
      <c r="N203" s="18">
        <v>6</v>
      </c>
      <c r="O203" s="18">
        <v>2</v>
      </c>
      <c r="P203" s="18" t="s">
        <v>78</v>
      </c>
      <c r="Q203" s="18">
        <v>5</v>
      </c>
      <c r="R203" s="75">
        <v>1</v>
      </c>
      <c r="S203" s="75">
        <v>30</v>
      </c>
      <c r="T203" s="75">
        <v>0.02</v>
      </c>
      <c r="U203" s="75">
        <v>100</v>
      </c>
      <c r="V203" s="78">
        <v>37</v>
      </c>
      <c r="W203" s="75">
        <v>1140</v>
      </c>
      <c r="X203" s="15">
        <v>2011</v>
      </c>
      <c r="Y203" s="16">
        <f>IF(X203&lt;&gt;"",VLOOKUP(X203,ProgramIterations!D:E,2,FALSE),"NULL")</f>
        <v>1</v>
      </c>
      <c r="Z203" s="15"/>
      <c r="AA203" s="16" t="str">
        <f>IF(Z203&lt;&gt;"",VLOOKUP(Z203,ProgramIterations!D:E,2,FALSE),"NULL")</f>
        <v>NULL</v>
      </c>
      <c r="AB203" s="9" t="s">
        <v>78</v>
      </c>
      <c r="AC203" s="9">
        <v>75</v>
      </c>
      <c r="AD203" s="36">
        <v>1</v>
      </c>
      <c r="AE203" s="9">
        <v>1</v>
      </c>
      <c r="AF203" s="9">
        <v>1</v>
      </c>
      <c r="AG203" s="9">
        <v>0</v>
      </c>
      <c r="AH203" s="52">
        <v>1</v>
      </c>
      <c r="AI203" s="17">
        <f t="shared" si="13"/>
        <v>1</v>
      </c>
      <c r="AJ203" s="18">
        <v>0</v>
      </c>
      <c r="AK203" s="17">
        <f t="shared" si="14"/>
        <v>1</v>
      </c>
      <c r="AL203" s="17">
        <f t="shared" si="15"/>
        <v>1</v>
      </c>
      <c r="AM203" s="18">
        <v>0</v>
      </c>
      <c r="AN203" s="18">
        <v>0</v>
      </c>
      <c r="AO203" s="74">
        <v>0</v>
      </c>
      <c r="AP203" s="74"/>
      <c r="AQ203" s="37">
        <v>0</v>
      </c>
      <c r="AR203" s="49">
        <v>0</v>
      </c>
      <c r="AS203" s="23">
        <v>2011</v>
      </c>
      <c r="AT203" s="24">
        <f>IF(AS203="","",VLOOKUP(AS203,ProgramIterations!$D:$E,2,FALSE))</f>
        <v>1</v>
      </c>
      <c r="AU203" s="23"/>
      <c r="AV203" s="24" t="str">
        <f>IF(AU203="","",VLOOKUP(AU203,ProgramIterations!$D:$E,2,FALSE))</f>
        <v/>
      </c>
      <c r="AW203" s="23">
        <v>2012</v>
      </c>
      <c r="AX203" s="24">
        <f>IF(AW203="","",VLOOKUP(AW203,ProgramIterations!$D:$E,2,FALSE))</f>
        <v>2</v>
      </c>
      <c r="AY203" s="23"/>
      <c r="AZ203" s="24" t="str">
        <f>IF(AY203="","",VLOOKUP(AY203,ProgramIterations!$D:$E,2,FALSE))</f>
        <v/>
      </c>
      <c r="BA203" s="23">
        <v>2013</v>
      </c>
      <c r="BB203" s="24">
        <f>IF(BA203="","",VLOOKUP(BA203,ProgramIterations!$D:$E,2,FALSE))</f>
        <v>3</v>
      </c>
      <c r="BC203" s="23"/>
      <c r="BD203" s="24" t="str">
        <f>IF(BC203="","",VLOOKUP(BC203,ProgramIterations!$D:$E,2,FALSE))</f>
        <v/>
      </c>
      <c r="BE203" s="23">
        <v>2014</v>
      </c>
      <c r="BF203" s="24">
        <f>IF(BE203="","",VLOOKUP(BE203,ProgramIterations!$D:$E,2,FALSE))</f>
        <v>4</v>
      </c>
      <c r="BG203" s="23"/>
      <c r="BH203" s="24" t="str">
        <f>IF(BG203="","",VLOOKUP(BG203,ProgramIterations!$D:$E,2,FALSE))</f>
        <v/>
      </c>
      <c r="BI203" s="23">
        <v>2014</v>
      </c>
      <c r="BJ203" s="24">
        <f>IF(BI203="","",VLOOKUP(BI203,ProgramIterations!$D:$E,2,FALSE))</f>
        <v>4</v>
      </c>
      <c r="BK203" s="23"/>
      <c r="BL203" s="24" t="str">
        <f>IF(BK203="","",VLOOKUP(BK203,ProgramIterations!$D:$E,2,FALSE))</f>
        <v/>
      </c>
      <c r="BM203" s="23"/>
      <c r="BN203" s="24" t="str">
        <f>IF(BM203="","",VLOOKUP(BM203,ProgramIterations!$D:$E,2,FALSE))</f>
        <v/>
      </c>
      <c r="BO203" s="23"/>
      <c r="BP203" s="24" t="str">
        <f>IF(BO203="","",VLOOKUP(BO203,ProgramIterations!$D:$E,2,FALSE))</f>
        <v/>
      </c>
      <c r="BQ203" s="23"/>
      <c r="BR203" s="24" t="str">
        <f>IF(BQ203="","",VLOOKUP(BQ203,ProgramIterations!$D:$E,2,FALSE))</f>
        <v/>
      </c>
      <c r="BS203" s="23"/>
      <c r="BT203" s="24" t="str">
        <f>IF(BS203="","",VLOOKUP(BS203,ProgramIterations!$D:$E,2,FALSE))</f>
        <v/>
      </c>
      <c r="BU203" s="23"/>
      <c r="BV203" s="24" t="str">
        <f>IF(BU203="","",VLOOKUP(BU203,ProgramIterations!$D:$E,2,FALSE))</f>
        <v/>
      </c>
      <c r="BW203" s="23"/>
      <c r="BX203" s="24" t="str">
        <f>IF(BW203="","",VLOOKUP(BW203,ProgramIterations!$D:$E,2,FALSE))</f>
        <v/>
      </c>
      <c r="BY203" s="23">
        <v>2014</v>
      </c>
      <c r="BZ203" s="24">
        <f>IF(BY203="","",VLOOKUP(BY203,ProgramIterations!$D:$E,2,FALSE))</f>
        <v>4</v>
      </c>
      <c r="CA203" s="23"/>
      <c r="CB203" s="24" t="str">
        <f>IF(CA203="","",VLOOKUP(CA203,ProgramIterations!$D:$E,2,FALSE))</f>
        <v/>
      </c>
      <c r="CC203" s="23">
        <v>2014</v>
      </c>
      <c r="CD203" s="24">
        <f>IF(CC203="","",VLOOKUP(CC203,ProgramIterations!$D:$E,2,FALSE))</f>
        <v>4</v>
      </c>
      <c r="CE203" s="23"/>
      <c r="CF203" s="24" t="str">
        <f>IF(CE203="","",VLOOKUP(CE203,ProgramIterations!$D:$E,2,FALSE))</f>
        <v/>
      </c>
      <c r="CG203" s="23">
        <v>2014</v>
      </c>
      <c r="CH203" s="24">
        <f>IF(CG203="","",VLOOKUP(CG203,ProgramIterations!$D:$E,2,FALSE))</f>
        <v>4</v>
      </c>
      <c r="CI203" s="23"/>
      <c r="CJ203" s="24" t="str">
        <f>IF(CI203="","",VLOOKUP(CI203,ProgramIterations!$D:$E,2,FALSE))</f>
        <v/>
      </c>
      <c r="CK203" s="23"/>
      <c r="CL203" s="24" t="str">
        <f>IF(CK203="","",VLOOKUP(CK203,ProgramIterations!$D:$E,2,FALSE))</f>
        <v/>
      </c>
      <c r="CM203" s="23"/>
      <c r="CN203" s="24" t="str">
        <f>IF(CM203="","",VLOOKUP(CM203,ProgramIterations!$D:$E,2,FALSE))</f>
        <v/>
      </c>
      <c r="CO203" s="23"/>
      <c r="CP203" s="24" t="str">
        <f>IF(CO203="","",VLOOKUP(CO203,ProgramIterations!$D:$E,2,FALSE))</f>
        <v/>
      </c>
      <c r="CQ203" s="23"/>
      <c r="CR203" s="24" t="str">
        <f>IF(CQ203="","",VLOOKUP(CQ203,ProgramIterations!$D:$E,2,FALSE))</f>
        <v/>
      </c>
      <c r="CS203" s="23"/>
      <c r="CT203" s="24" t="str">
        <f>IF(CS203="","",VLOOKUP(CS203,ProgramIterations!$D:$E,2,FALSE))</f>
        <v/>
      </c>
      <c r="CU203" s="23"/>
      <c r="CV203" s="24" t="str">
        <f>IF(CU203="","",VLOOKUP(CU203,ProgramIterations!$D:$E,2,FALSE))</f>
        <v/>
      </c>
      <c r="CW203" s="23"/>
      <c r="CX203" s="24" t="str">
        <f>IF(CW203="","",VLOOKUP(CW203,ProgramIterations!$D:$E,2,FALSE))</f>
        <v/>
      </c>
      <c r="CY203" s="23"/>
      <c r="CZ203" s="24" t="str">
        <f>IF(CY203="","",VLOOKUP(CY203,ProgramIterations!$D:$E,2,FALSE))</f>
        <v/>
      </c>
      <c r="DA203" s="23"/>
      <c r="DB203" s="24" t="str">
        <f>IF(DA203="","",VLOOKUP(DA203,ProgramIterations!$D:$E,2,FALSE))</f>
        <v/>
      </c>
      <c r="DC203" s="23"/>
      <c r="DD203" s="25" t="str">
        <f>IF(DC203="","",VLOOKUP(DC203,ProgramIterations!$D:$E,2,FALSE))</f>
        <v/>
      </c>
      <c r="DE203" s="64" t="str">
        <f>CONCATENATE("ALTER TABLE dbo.",LEFT(C203,FIND(".",C203)-1)," ADD ",RIGHT(C203,LEN(C203)-FIND(".",C203))," ",VLOOKUP(M203,DataTypes!$A$2:$F$12,6),IF(VLOOKUP(M203,DataTypes!$A$2:$F$12,3)=1,CONCATENATE("(",N203,",",O203,")"),"")," NULL")</f>
        <v>ALTER TABLE dbo.ChampMetricVisitInformation ADD MeasurementOfD16 decimal(6,2) NULL</v>
      </c>
      <c r="DF203" s="56" t="e">
        <f>IF(A203 = "","",#REF! &amp; " SELECT MetricCalcTypeID = "&amp;A203&amp;", EngineID = "&amp;B203&amp;", Name='"&amp;C203&amp;"', DisplayGroupID = "&amp;D203&amp;", DisplayName='"&amp;E203&amp;"', DisplayNameShort = '"&amp;F203&amp;"', PropertyName = '"&amp;G203&amp;"', MethodID = "&amp;IF(H203="","NULL",H203)&amp; ", CalcGroupId = "&amp;IF(I203="","NULL",I203)&amp;", CalcGroupListItemID = " &amp;IF(K203="","NULL",K203)&amp;", Description = "&amp;IF(L203&lt;&gt;"NULL","'"&amp;SUBSTITUTE(L203,"'","''")&amp;"'","NULL")&amp;", DataTypeID = "&amp;M203&amp;",Precision = "&amp;N203&amp;", Scale = "&amp;O203&amp;", Length="&amp;P203&amp;", UOMID = "&amp;Q203&amp;", GlossaryTermID = "&amp;V203&amp;", DisplayOrderID = "&amp;W203&amp;", DomainValueListID = "&amp;AB203&amp;", WidthPixels = "&amp;AC203&amp;", IsDisplayable = "&amp;AD203&amp;", ShowGraphForWatershed= "&amp;AE203&amp;",ShowGraphForProgram="&amp;AF203&amp;",ShowGraphForVisit="&amp;AG203&amp;",IsPrivateInformation="&amp;AM203&amp;", IsCalculated="&amp;AN203&amp;",IsInternal="&amp;AO203&amp;", ExpectedValueMin = "&amp;IF(R203&lt;&gt;"",R203,"NULL")&amp;",  ExpectedValueMax = "&amp;IF(S203&lt;&gt;"",S203,"NULL")&amp;",  AcceptedValueMin = "&amp;IF(T203&lt;&gt;"",T203,"NULL")&amp;",   AcceptedValueMax  = "&amp;IF(U203&lt;&gt;"",U203,"NULL")&amp;", GraphAllowX="&amp;AH203&amp;", GraphAllowY="&amp;AI203&amp;", GraphAllowZ="&amp;AJ203&amp;", MapAllowSize="&amp;AK203&amp;", MapAllowColor = "&amp;AL203&amp;", RbtXpath = "&amp;IF(AP203&lt;&gt;"", "'"&amp;AP203&amp;"'", "NULL")&amp;", RbtIsRequired = "&amp;IF(AP203&lt;&gt;"", AQ203, "NULL")&amp;", MRMetric = "&amp;AR203&amp;
", Protocol1_ID = "&amp;IF(AS203="","NULL",#REF!)&amp;", Protocol1_IterationIDStart = "&amp;IF(AS203="","NULL",AT203)&amp;", Protocol1_IterationIDEnd = "&amp;IF(AU203="","NULL",AV203)&amp;
", Protocol2_ID = "&amp;IF(AW203="","NULL",#REF!)&amp;", Protocol2_IterationIDStart = "&amp;IF(AW203="","NULL",AX203)&amp;", Protocol2_IterationIDEnd = "&amp;IF(AY203="","NULL",AZ203)&amp;
", Protocol3_ID = "&amp;IF(BA203="","NULL",#REF!)&amp;", Protocol3_IterationIDStart = "&amp;IF(BA203="","NULL",BB203)&amp;", Protocol3_IterationIDEnd = "&amp;IF(BC203="","NULL",BD203)&amp;
", Protocol4_ID = "&amp;IF(BE203="","NULL",#REF!)&amp;", Protocol4_IterationIDStart = "&amp;IF(BE203="","NULL",BF203)&amp;", Protocol4_IterationIDEnd = "&amp;IF(BG203="","NULL",BH203)&amp;
", Protocol5_ID = "&amp;IF(BI203="","NULL",#REF!)&amp;", Protocol5_IterationIDStart = "&amp;IF(BI203="","NULL",BJ203)&amp;", Protocol5_IterationIDEnd = "&amp;IF(BK203="","NULL",BL203)&amp;
", Protocol6_ID = "&amp;IF(BM203="","NULL",#REF!)&amp;", Protocol6_IterationIDStart = "&amp;IF(BM203="","NULL",BN203)&amp;", Protocol6_IterationIDEnd = "&amp;IF(BO203="","NULL",BP203)&amp;
", Protocol7_ID = "&amp;IF(BQ203="","NULL",#REF!)&amp;", Protocol7_IterationIDStart = "&amp;IF(BQ203="","NULL",BR203)&amp;", Protocol7_IterationIDEnd = "&amp;IF(BS203="","NULL",BT203)&amp;
", Protocol8_ID = "&amp;IF(BU203="","NULL",#REF!)&amp;", Protocol8_IterationIDStart = "&amp;IF(BU203="","NULL",BV203)&amp;", Protocol8_IterationIDEnd = "&amp;IF(BW203="","NULL",BX203)&amp;
", Protocol9_ID = "&amp;IF(BY203="","NULL",#REF!)&amp;", Protocol9_IterationIDStart = "&amp;IF(BY203="","NULL",BZ203)&amp;", Protocol9_IterationIDEnd = "&amp;IF(CA203="","NULL",CB203)&amp;
", Protocol10_ID = "&amp;IF(CC203="","NULL",#REF!)&amp;", Protocol10_IterationIDStart = "&amp;IF(CC203="","NULL",CD203)&amp;", Protocol10_IterationIDEnd = "&amp;IF(CE203="","NULL",CF203)&amp;
", Protocol11_ID = "&amp;IF(CG203="","NULL",#REF!)&amp;", Protocol11_IterationIDStart = "&amp;IF(CG203="","NULL",CH203)&amp;", Protocol11_IterationIDEnd = "&amp;IF(CI203="","NULL",CJ203)&amp;
", Protocol12_ID = "&amp;IF(CK203="","NULL",#REF!)&amp;", Protocol12_IterationIDStart = "&amp;IF(CK203="","NULL",CL203)&amp;", Protocol12_IterationIDEnd = "&amp;IF(CM203="","NULL",CN203)&amp;
", Protocol13_ID = "&amp;IF(CO203="","NULL",#REF!)&amp;", Protocol13_IterationIDStart = "&amp;IF(CO203="","NULL",CP203)&amp;", Protocol13_IterationIDEnd = "&amp;IF(CQ203="","NULL",CR203)&amp;
", Protocol14_ID = "&amp;IF(CS203="","NULL",#REF!)&amp;", Protocol14_IterationIDStart = "&amp;IF(CS203="","NULL",CT203)&amp;", Protocol14_IterationIDEnd = "&amp;IF(CU203="","NULL",CV203)&amp;
", Protocol15_ID = "&amp;IF(CW203="","NULL",#REF!)&amp;", Protocol15_IterationIDStart = "&amp;IF(CW203="","NULL",CX203)&amp;", Protocol15_IterationIDEnd = "&amp;IF(CY203="","NULL",CZ203)&amp;
", Protocol16_ID = "&amp;IF(DA203="","NULL",#REF!)&amp;", Protocol16_IterationIDStart = "&amp;IF(DA203="","NULL",DB203)&amp;", Protocol16_IterationIDEnd = "&amp;IF(DC203="","NULL",DD203))</f>
        <v>#REF!</v>
      </c>
    </row>
    <row r="204" spans="1:110" x14ac:dyDescent="0.4">
      <c r="A204" s="75">
        <v>39</v>
      </c>
      <c r="B204" s="75">
        <v>2</v>
      </c>
      <c r="C204" s="34" t="s">
        <v>183</v>
      </c>
      <c r="D204" s="18">
        <v>1</v>
      </c>
      <c r="E204" s="74" t="s">
        <v>877</v>
      </c>
      <c r="F204" s="74" t="s">
        <v>878</v>
      </c>
      <c r="G204" s="74" t="s">
        <v>187</v>
      </c>
      <c r="I204" s="44"/>
      <c r="J204" s="47" t="str">
        <f>IF(I204="","",VLOOKUP(I204,MetricCalcGroups!A:D,3, FALSE))</f>
        <v/>
      </c>
      <c r="L204" s="9" t="s">
        <v>78</v>
      </c>
      <c r="M204" s="18">
        <v>1</v>
      </c>
      <c r="N204" s="18">
        <v>6</v>
      </c>
      <c r="O204" s="18">
        <v>2</v>
      </c>
      <c r="P204" s="18" t="s">
        <v>78</v>
      </c>
      <c r="Q204" s="18">
        <v>5</v>
      </c>
      <c r="R204" s="75">
        <v>16</v>
      </c>
      <c r="S204" s="75">
        <v>100</v>
      </c>
      <c r="T204" s="75">
        <v>0.02</v>
      </c>
      <c r="U204" s="75">
        <v>500</v>
      </c>
      <c r="V204" s="78">
        <v>38</v>
      </c>
      <c r="W204" s="75">
        <v>1150</v>
      </c>
      <c r="X204" s="15">
        <v>2011</v>
      </c>
      <c r="Y204" s="16">
        <f>IF(X204&lt;&gt;"",VLOOKUP(X204,ProgramIterations!D:E,2,FALSE),"NULL")</f>
        <v>1</v>
      </c>
      <c r="Z204" s="15"/>
      <c r="AA204" s="16" t="str">
        <f>IF(Z204&lt;&gt;"",VLOOKUP(Z204,ProgramIterations!D:E,2,FALSE),"NULL")</f>
        <v>NULL</v>
      </c>
      <c r="AB204" s="9" t="s">
        <v>78</v>
      </c>
      <c r="AC204" s="9">
        <v>75</v>
      </c>
      <c r="AD204" s="36">
        <v>1</v>
      </c>
      <c r="AE204" s="9">
        <v>1</v>
      </c>
      <c r="AF204" s="9">
        <v>1</v>
      </c>
      <c r="AG204" s="9">
        <v>0</v>
      </c>
      <c r="AH204" s="52">
        <v>1</v>
      </c>
      <c r="AI204" s="17">
        <f t="shared" si="13"/>
        <v>1</v>
      </c>
      <c r="AJ204" s="18">
        <v>0</v>
      </c>
      <c r="AK204" s="17">
        <f t="shared" si="14"/>
        <v>1</v>
      </c>
      <c r="AL204" s="17">
        <f t="shared" si="15"/>
        <v>1</v>
      </c>
      <c r="AM204" s="18">
        <v>0</v>
      </c>
      <c r="AN204" s="18">
        <v>0</v>
      </c>
      <c r="AO204" s="37">
        <v>0</v>
      </c>
      <c r="AP204" s="49"/>
      <c r="AQ204" s="37">
        <v>0</v>
      </c>
      <c r="AR204" s="49">
        <v>0</v>
      </c>
      <c r="AS204" s="23">
        <v>2011</v>
      </c>
      <c r="AT204" s="24">
        <f>IF(AS204="","",VLOOKUP(AS204,ProgramIterations!$D:$E,2,FALSE))</f>
        <v>1</v>
      </c>
      <c r="AU204" s="23"/>
      <c r="AV204" s="24" t="str">
        <f>IF(AU204="","",VLOOKUP(AU204,ProgramIterations!$D:$E,2,FALSE))</f>
        <v/>
      </c>
      <c r="AW204" s="23">
        <v>2012</v>
      </c>
      <c r="AX204" s="24">
        <f>IF(AW204="","",VLOOKUP(AW204,ProgramIterations!$D:$E,2,FALSE))</f>
        <v>2</v>
      </c>
      <c r="AY204" s="23"/>
      <c r="AZ204" s="24" t="str">
        <f>IF(AY204="","",VLOOKUP(AY204,ProgramIterations!$D:$E,2,FALSE))</f>
        <v/>
      </c>
      <c r="BA204" s="23">
        <v>2013</v>
      </c>
      <c r="BB204" s="24">
        <f>IF(BA204="","",VLOOKUP(BA204,ProgramIterations!$D:$E,2,FALSE))</f>
        <v>3</v>
      </c>
      <c r="BC204" s="23"/>
      <c r="BD204" s="24" t="str">
        <f>IF(BC204="","",VLOOKUP(BC204,ProgramIterations!$D:$E,2,FALSE))</f>
        <v/>
      </c>
      <c r="BE204" s="23">
        <v>2014</v>
      </c>
      <c r="BF204" s="24">
        <f>IF(BE204="","",VLOOKUP(BE204,ProgramIterations!$D:$E,2,FALSE))</f>
        <v>4</v>
      </c>
      <c r="BG204" s="23"/>
      <c r="BH204" s="24" t="str">
        <f>IF(BG204="","",VLOOKUP(BG204,ProgramIterations!$D:$E,2,FALSE))</f>
        <v/>
      </c>
      <c r="BI204" s="23">
        <v>2014</v>
      </c>
      <c r="BJ204" s="24">
        <f>IF(BI204="","",VLOOKUP(BI204,ProgramIterations!$D:$E,2,FALSE))</f>
        <v>4</v>
      </c>
      <c r="BK204" s="23"/>
      <c r="BL204" s="24" t="str">
        <f>IF(BK204="","",VLOOKUP(BK204,ProgramIterations!$D:$E,2,FALSE))</f>
        <v/>
      </c>
      <c r="BM204" s="23"/>
      <c r="BN204" s="24" t="str">
        <f>IF(BM204="","",VLOOKUP(BM204,ProgramIterations!$D:$E,2,FALSE))</f>
        <v/>
      </c>
      <c r="BO204" s="23"/>
      <c r="BP204" s="24" t="str">
        <f>IF(BO204="","",VLOOKUP(BO204,ProgramIterations!$D:$E,2,FALSE))</f>
        <v/>
      </c>
      <c r="BQ204" s="23"/>
      <c r="BR204" s="24" t="str">
        <f>IF(BQ204="","",VLOOKUP(BQ204,ProgramIterations!$D:$E,2,FALSE))</f>
        <v/>
      </c>
      <c r="BS204" s="23"/>
      <c r="BT204" s="24" t="str">
        <f>IF(BS204="","",VLOOKUP(BS204,ProgramIterations!$D:$E,2,FALSE))</f>
        <v/>
      </c>
      <c r="BU204" s="23"/>
      <c r="BV204" s="24" t="str">
        <f>IF(BU204="","",VLOOKUP(BU204,ProgramIterations!$D:$E,2,FALSE))</f>
        <v/>
      </c>
      <c r="BW204" s="23"/>
      <c r="BX204" s="24" t="str">
        <f>IF(BW204="","",VLOOKUP(BW204,ProgramIterations!$D:$E,2,FALSE))</f>
        <v/>
      </c>
      <c r="BY204" s="23">
        <v>2014</v>
      </c>
      <c r="BZ204" s="24">
        <f>IF(BY204="","",VLOOKUP(BY204,ProgramIterations!$D:$E,2,FALSE))</f>
        <v>4</v>
      </c>
      <c r="CA204" s="23"/>
      <c r="CB204" s="24" t="str">
        <f>IF(CA204="","",VLOOKUP(CA204,ProgramIterations!$D:$E,2,FALSE))</f>
        <v/>
      </c>
      <c r="CC204" s="23">
        <v>2014</v>
      </c>
      <c r="CD204" s="24">
        <f>IF(CC204="","",VLOOKUP(CC204,ProgramIterations!$D:$E,2,FALSE))</f>
        <v>4</v>
      </c>
      <c r="CE204" s="23"/>
      <c r="CF204" s="24" t="str">
        <f>IF(CE204="","",VLOOKUP(CE204,ProgramIterations!$D:$E,2,FALSE))</f>
        <v/>
      </c>
      <c r="CG204" s="23">
        <v>2014</v>
      </c>
      <c r="CH204" s="24">
        <f>IF(CG204="","",VLOOKUP(CG204,ProgramIterations!$D:$E,2,FALSE))</f>
        <v>4</v>
      </c>
      <c r="CI204" s="23"/>
      <c r="CJ204" s="24" t="str">
        <f>IF(CI204="","",VLOOKUP(CI204,ProgramIterations!$D:$E,2,FALSE))</f>
        <v/>
      </c>
      <c r="CK204" s="23"/>
      <c r="CL204" s="24" t="str">
        <f>IF(CK204="","",VLOOKUP(CK204,ProgramIterations!$D:$E,2,FALSE))</f>
        <v/>
      </c>
      <c r="CM204" s="23"/>
      <c r="CN204" s="24" t="str">
        <f>IF(CM204="","",VLOOKUP(CM204,ProgramIterations!$D:$E,2,FALSE))</f>
        <v/>
      </c>
      <c r="CO204" s="23"/>
      <c r="CP204" s="24" t="str">
        <f>IF(CO204="","",VLOOKUP(CO204,ProgramIterations!$D:$E,2,FALSE))</f>
        <v/>
      </c>
      <c r="CQ204" s="23"/>
      <c r="CR204" s="24" t="str">
        <f>IF(CQ204="","",VLOOKUP(CQ204,ProgramIterations!$D:$E,2,FALSE))</f>
        <v/>
      </c>
      <c r="CS204" s="23"/>
      <c r="CT204" s="24" t="str">
        <f>IF(CS204="","",VLOOKUP(CS204,ProgramIterations!$D:$E,2,FALSE))</f>
        <v/>
      </c>
      <c r="CU204" s="23"/>
      <c r="CV204" s="24" t="str">
        <f>IF(CU204="","",VLOOKUP(CU204,ProgramIterations!$D:$E,2,FALSE))</f>
        <v/>
      </c>
      <c r="CW204" s="23"/>
      <c r="CX204" s="24" t="str">
        <f>IF(CW204="","",VLOOKUP(CW204,ProgramIterations!$D:$E,2,FALSE))</f>
        <v/>
      </c>
      <c r="CY204" s="23"/>
      <c r="CZ204" s="24" t="str">
        <f>IF(CY204="","",VLOOKUP(CY204,ProgramIterations!$D:$E,2,FALSE))</f>
        <v/>
      </c>
      <c r="DA204" s="23"/>
      <c r="DB204" s="24" t="str">
        <f>IF(DA204="","",VLOOKUP(DA204,ProgramIterations!$D:$E,2,FALSE))</f>
        <v/>
      </c>
      <c r="DC204" s="23"/>
      <c r="DD204" s="25" t="str">
        <f>IF(DC204="","",VLOOKUP(DC204,ProgramIterations!$D:$E,2,FALSE))</f>
        <v/>
      </c>
      <c r="DE204" s="64" t="str">
        <f>CONCATENATE("ALTER TABLE dbo.",LEFT(C204,FIND(".",C204)-1)," ADD ",RIGHT(C204,LEN(C204)-FIND(".",C204))," ",VLOOKUP(M204,DataTypes!$A$2:$F$12,6),IF(VLOOKUP(M204,DataTypes!$A$2:$F$12,3)=1,CONCATENATE("(",N204,",",O204,")"),"")," NULL")</f>
        <v>ALTER TABLE dbo.ChampMetricVisitInformation ADD MeasurementOfD50 decimal(6,2) NULL</v>
      </c>
      <c r="DF204" s="56" t="e">
        <f>IF(A204 = "","",#REF! &amp; " SELECT MetricCalcTypeID = "&amp;A204&amp;", EngineID = "&amp;B204&amp;", Name='"&amp;C204&amp;"', DisplayGroupID = "&amp;D204&amp;", DisplayName='"&amp;E204&amp;"', DisplayNameShort = '"&amp;F204&amp;"', PropertyName = '"&amp;G204&amp;"', MethodID = "&amp;IF(H204="","NULL",H204)&amp; ", CalcGroupId = "&amp;IF(I204="","NULL",I204)&amp;", CalcGroupListItemID = " &amp;IF(K204="","NULL",K204)&amp;", Description = "&amp;IF(L204&lt;&gt;"NULL","'"&amp;SUBSTITUTE(L204,"'","''")&amp;"'","NULL")&amp;", DataTypeID = "&amp;M204&amp;",Precision = "&amp;N204&amp;", Scale = "&amp;O204&amp;", Length="&amp;P204&amp;", UOMID = "&amp;Q204&amp;", GlossaryTermID = "&amp;V204&amp;", DisplayOrderID = "&amp;W204&amp;", DomainValueListID = "&amp;AB204&amp;", WidthPixels = "&amp;AC204&amp;", IsDisplayable = "&amp;AD204&amp;", ShowGraphForWatershed= "&amp;AE204&amp;",ShowGraphForProgram="&amp;AF204&amp;",ShowGraphForVisit="&amp;AG204&amp;",IsPrivateInformation="&amp;AM204&amp;", IsCalculated="&amp;AN204&amp;",IsInternal="&amp;AO204&amp;", ExpectedValueMin = "&amp;IF(R204&lt;&gt;"",R204,"NULL")&amp;",  ExpectedValueMax = "&amp;IF(S204&lt;&gt;"",S204,"NULL")&amp;",  AcceptedValueMin = "&amp;IF(T204&lt;&gt;"",T204,"NULL")&amp;",   AcceptedValueMax  = "&amp;IF(U204&lt;&gt;"",U204,"NULL")&amp;", GraphAllowX="&amp;AH204&amp;", GraphAllowY="&amp;AI204&amp;", GraphAllowZ="&amp;AJ204&amp;", MapAllowSize="&amp;AK204&amp;", MapAllowColor = "&amp;AL204&amp;", RbtXpath = "&amp;IF(AP204&lt;&gt;"", "'"&amp;AP204&amp;"'", "NULL")&amp;", RbtIsRequired = "&amp;IF(AP204&lt;&gt;"", AQ204, "NULL")&amp;", MRMetric = "&amp;AR204&amp;
", Protocol1_ID = "&amp;IF(AS204="","NULL",#REF!)&amp;", Protocol1_IterationIDStart = "&amp;IF(AS204="","NULL",AT204)&amp;", Protocol1_IterationIDEnd = "&amp;IF(AU204="","NULL",AV204)&amp;
", Protocol2_ID = "&amp;IF(AW204="","NULL",#REF!)&amp;", Protocol2_IterationIDStart = "&amp;IF(AW204="","NULL",AX204)&amp;", Protocol2_IterationIDEnd = "&amp;IF(AY204="","NULL",AZ204)&amp;
", Protocol3_ID = "&amp;IF(BA204="","NULL",#REF!)&amp;", Protocol3_IterationIDStart = "&amp;IF(BA204="","NULL",BB204)&amp;", Protocol3_IterationIDEnd = "&amp;IF(BC204="","NULL",BD204)&amp;
", Protocol4_ID = "&amp;IF(BE204="","NULL",#REF!)&amp;", Protocol4_IterationIDStart = "&amp;IF(BE204="","NULL",BF204)&amp;", Protocol4_IterationIDEnd = "&amp;IF(BG204="","NULL",BH204)&amp;
", Protocol5_ID = "&amp;IF(BI204="","NULL",#REF!)&amp;", Protocol5_IterationIDStart = "&amp;IF(BI204="","NULL",BJ204)&amp;", Protocol5_IterationIDEnd = "&amp;IF(BK204="","NULL",BL204)&amp;
", Protocol6_ID = "&amp;IF(BM204="","NULL",#REF!)&amp;", Protocol6_IterationIDStart = "&amp;IF(BM204="","NULL",BN204)&amp;", Protocol6_IterationIDEnd = "&amp;IF(BO204="","NULL",BP204)&amp;
", Protocol7_ID = "&amp;IF(BQ204="","NULL",#REF!)&amp;", Protocol7_IterationIDStart = "&amp;IF(BQ204="","NULL",BR204)&amp;", Protocol7_IterationIDEnd = "&amp;IF(BS204="","NULL",BT204)&amp;
", Protocol8_ID = "&amp;IF(BU204="","NULL",#REF!)&amp;", Protocol8_IterationIDStart = "&amp;IF(BU204="","NULL",BV204)&amp;", Protocol8_IterationIDEnd = "&amp;IF(BW204="","NULL",BX204)&amp;
", Protocol9_ID = "&amp;IF(BY204="","NULL",#REF!)&amp;", Protocol9_IterationIDStart = "&amp;IF(BY204="","NULL",BZ204)&amp;", Protocol9_IterationIDEnd = "&amp;IF(CA204="","NULL",CB204)&amp;
", Protocol10_ID = "&amp;IF(CC204="","NULL",#REF!)&amp;", Protocol10_IterationIDStart = "&amp;IF(CC204="","NULL",CD204)&amp;", Protocol10_IterationIDEnd = "&amp;IF(CE204="","NULL",CF204)&amp;
", Protocol11_ID = "&amp;IF(CG204="","NULL",#REF!)&amp;", Protocol11_IterationIDStart = "&amp;IF(CG204="","NULL",CH204)&amp;", Protocol11_IterationIDEnd = "&amp;IF(CI204="","NULL",CJ204)&amp;
", Protocol12_ID = "&amp;IF(CK204="","NULL",#REF!)&amp;", Protocol12_IterationIDStart = "&amp;IF(CK204="","NULL",CL204)&amp;", Protocol12_IterationIDEnd = "&amp;IF(CM204="","NULL",CN204)&amp;
", Protocol13_ID = "&amp;IF(CO204="","NULL",#REF!)&amp;", Protocol13_IterationIDStart = "&amp;IF(CO204="","NULL",CP204)&amp;", Protocol13_IterationIDEnd = "&amp;IF(CQ204="","NULL",CR204)&amp;
", Protocol14_ID = "&amp;IF(CS204="","NULL",#REF!)&amp;", Protocol14_IterationIDStart = "&amp;IF(CS204="","NULL",CT204)&amp;", Protocol14_IterationIDEnd = "&amp;IF(CU204="","NULL",CV204)&amp;
", Protocol15_ID = "&amp;IF(CW204="","NULL",#REF!)&amp;", Protocol15_IterationIDStart = "&amp;IF(CW204="","NULL",CX204)&amp;", Protocol15_IterationIDEnd = "&amp;IF(CY204="","NULL",CZ204)&amp;
", Protocol16_ID = "&amp;IF(DA204="","NULL",#REF!)&amp;", Protocol16_IterationIDStart = "&amp;IF(DA204="","NULL",DB204)&amp;", Protocol16_IterationIDEnd = "&amp;IF(DC204="","NULL",DD204))</f>
        <v>#REF!</v>
      </c>
    </row>
    <row r="205" spans="1:110" x14ac:dyDescent="0.4">
      <c r="A205" s="75">
        <v>40</v>
      </c>
      <c r="B205" s="75">
        <v>2</v>
      </c>
      <c r="C205" s="34" t="s">
        <v>184</v>
      </c>
      <c r="D205" s="18">
        <v>1</v>
      </c>
      <c r="E205" s="74" t="s">
        <v>879</v>
      </c>
      <c r="F205" s="74" t="s">
        <v>880</v>
      </c>
      <c r="G205" s="74" t="s">
        <v>186</v>
      </c>
      <c r="I205" s="44"/>
      <c r="J205" s="47" t="str">
        <f>IF(I205="","",VLOOKUP(I205,MetricCalcGroups!A:D,3, FALSE))</f>
        <v/>
      </c>
      <c r="L205" s="9" t="s">
        <v>78</v>
      </c>
      <c r="M205" s="18">
        <v>1</v>
      </c>
      <c r="N205" s="18">
        <v>6</v>
      </c>
      <c r="O205" s="18">
        <v>2</v>
      </c>
      <c r="P205" s="18" t="s">
        <v>78</v>
      </c>
      <c r="Q205" s="18">
        <v>5</v>
      </c>
      <c r="R205" s="75">
        <v>48</v>
      </c>
      <c r="S205" s="75">
        <v>290</v>
      </c>
      <c r="T205" s="75">
        <v>0.02</v>
      </c>
      <c r="U205" s="75">
        <v>900</v>
      </c>
      <c r="V205" s="78">
        <v>39</v>
      </c>
      <c r="W205" s="75">
        <v>1160</v>
      </c>
      <c r="X205" s="15">
        <v>2011</v>
      </c>
      <c r="Y205" s="16">
        <f>IF(X205&lt;&gt;"",VLOOKUP(X205,ProgramIterations!D:E,2,FALSE),"NULL")</f>
        <v>1</v>
      </c>
      <c r="Z205" s="15"/>
      <c r="AA205" s="16" t="str">
        <f>IF(Z205&lt;&gt;"",VLOOKUP(Z205,ProgramIterations!D:E,2,FALSE),"NULL")</f>
        <v>NULL</v>
      </c>
      <c r="AB205" s="9" t="s">
        <v>78</v>
      </c>
      <c r="AC205" s="9">
        <v>75</v>
      </c>
      <c r="AD205" s="36">
        <v>1</v>
      </c>
      <c r="AE205" s="9">
        <v>1</v>
      </c>
      <c r="AF205" s="9">
        <v>1</v>
      </c>
      <c r="AG205" s="9">
        <v>0</v>
      </c>
      <c r="AH205" s="17">
        <v>1</v>
      </c>
      <c r="AI205" s="17">
        <f t="shared" si="13"/>
        <v>1</v>
      </c>
      <c r="AJ205" s="18">
        <v>0</v>
      </c>
      <c r="AK205" s="17">
        <f t="shared" si="14"/>
        <v>1</v>
      </c>
      <c r="AL205" s="17">
        <f t="shared" si="15"/>
        <v>1</v>
      </c>
      <c r="AM205" s="18">
        <v>0</v>
      </c>
      <c r="AN205" s="18">
        <v>0</v>
      </c>
      <c r="AO205" s="37">
        <v>0</v>
      </c>
      <c r="AP205" s="74"/>
      <c r="AQ205" s="37">
        <v>0</v>
      </c>
      <c r="AR205" s="49">
        <v>0</v>
      </c>
      <c r="AS205" s="23">
        <v>2011</v>
      </c>
      <c r="AT205" s="24">
        <f>IF(AS205="","",VLOOKUP(AS205,ProgramIterations!$D:$E,2,FALSE))</f>
        <v>1</v>
      </c>
      <c r="AU205" s="23"/>
      <c r="AV205" s="24" t="str">
        <f>IF(AU205="","",VLOOKUP(AU205,ProgramIterations!$D:$E,2,FALSE))</f>
        <v/>
      </c>
      <c r="AW205" s="23">
        <v>2012</v>
      </c>
      <c r="AX205" s="24">
        <f>IF(AW205="","",VLOOKUP(AW205,ProgramIterations!$D:$E,2,FALSE))</f>
        <v>2</v>
      </c>
      <c r="AY205" s="23"/>
      <c r="AZ205" s="24" t="str">
        <f>IF(AY205="","",VLOOKUP(AY205,ProgramIterations!$D:$E,2,FALSE))</f>
        <v/>
      </c>
      <c r="BA205" s="23">
        <v>2013</v>
      </c>
      <c r="BB205" s="24">
        <f>IF(BA205="","",VLOOKUP(BA205,ProgramIterations!$D:$E,2,FALSE))</f>
        <v>3</v>
      </c>
      <c r="BC205" s="23"/>
      <c r="BD205" s="24" t="str">
        <f>IF(BC205="","",VLOOKUP(BC205,ProgramIterations!$D:$E,2,FALSE))</f>
        <v/>
      </c>
      <c r="BE205" s="23">
        <v>2014</v>
      </c>
      <c r="BF205" s="24">
        <f>IF(BE205="","",VLOOKUP(BE205,ProgramIterations!$D:$E,2,FALSE))</f>
        <v>4</v>
      </c>
      <c r="BG205" s="23"/>
      <c r="BH205" s="24" t="str">
        <f>IF(BG205="","",VLOOKUP(BG205,ProgramIterations!$D:$E,2,FALSE))</f>
        <v/>
      </c>
      <c r="BI205" s="23">
        <v>2014</v>
      </c>
      <c r="BJ205" s="24">
        <f>IF(BI205="","",VLOOKUP(BI205,ProgramIterations!$D:$E,2,FALSE))</f>
        <v>4</v>
      </c>
      <c r="BK205" s="23"/>
      <c r="BL205" s="24" t="str">
        <f>IF(BK205="","",VLOOKUP(BK205,ProgramIterations!$D:$E,2,FALSE))</f>
        <v/>
      </c>
      <c r="BM205" s="23"/>
      <c r="BN205" s="24" t="str">
        <f>IF(BM205="","",VLOOKUP(BM205,ProgramIterations!$D:$E,2,FALSE))</f>
        <v/>
      </c>
      <c r="BO205" s="23"/>
      <c r="BP205" s="24" t="str">
        <f>IF(BO205="","",VLOOKUP(BO205,ProgramIterations!$D:$E,2,FALSE))</f>
        <v/>
      </c>
      <c r="BQ205" s="23"/>
      <c r="BR205" s="24" t="str">
        <f>IF(BQ205="","",VLOOKUP(BQ205,ProgramIterations!$D:$E,2,FALSE))</f>
        <v/>
      </c>
      <c r="BS205" s="23"/>
      <c r="BT205" s="24" t="str">
        <f>IF(BS205="","",VLOOKUP(BS205,ProgramIterations!$D:$E,2,FALSE))</f>
        <v/>
      </c>
      <c r="BU205" s="23"/>
      <c r="BV205" s="24" t="str">
        <f>IF(BU205="","",VLOOKUP(BU205,ProgramIterations!$D:$E,2,FALSE))</f>
        <v/>
      </c>
      <c r="BW205" s="23"/>
      <c r="BX205" s="24" t="str">
        <f>IF(BW205="","",VLOOKUP(BW205,ProgramIterations!$D:$E,2,FALSE))</f>
        <v/>
      </c>
      <c r="BY205" s="23">
        <v>2014</v>
      </c>
      <c r="BZ205" s="24">
        <f>IF(BY205="","",VLOOKUP(BY205,ProgramIterations!$D:$E,2,FALSE))</f>
        <v>4</v>
      </c>
      <c r="CA205" s="23"/>
      <c r="CB205" s="24" t="str">
        <f>IF(CA205="","",VLOOKUP(CA205,ProgramIterations!$D:$E,2,FALSE))</f>
        <v/>
      </c>
      <c r="CC205" s="23">
        <v>2014</v>
      </c>
      <c r="CD205" s="24">
        <f>IF(CC205="","",VLOOKUP(CC205,ProgramIterations!$D:$E,2,FALSE))</f>
        <v>4</v>
      </c>
      <c r="CE205" s="23"/>
      <c r="CF205" s="24" t="str">
        <f>IF(CE205="","",VLOOKUP(CE205,ProgramIterations!$D:$E,2,FALSE))</f>
        <v/>
      </c>
      <c r="CG205" s="23">
        <v>2014</v>
      </c>
      <c r="CH205" s="24">
        <f>IF(CG205="","",VLOOKUP(CG205,ProgramIterations!$D:$E,2,FALSE))</f>
        <v>4</v>
      </c>
      <c r="CI205" s="23"/>
      <c r="CJ205" s="24" t="str">
        <f>IF(CI205="","",VLOOKUP(CI205,ProgramIterations!$D:$E,2,FALSE))</f>
        <v/>
      </c>
      <c r="CK205" s="23"/>
      <c r="CL205" s="24" t="str">
        <f>IF(CK205="","",VLOOKUP(CK205,ProgramIterations!$D:$E,2,FALSE))</f>
        <v/>
      </c>
      <c r="CM205" s="23"/>
      <c r="CN205" s="24" t="str">
        <f>IF(CM205="","",VLOOKUP(CM205,ProgramIterations!$D:$E,2,FALSE))</f>
        <v/>
      </c>
      <c r="CO205" s="23"/>
      <c r="CP205" s="24" t="str">
        <f>IF(CO205="","",VLOOKUP(CO205,ProgramIterations!$D:$E,2,FALSE))</f>
        <v/>
      </c>
      <c r="CQ205" s="23"/>
      <c r="CR205" s="24" t="str">
        <f>IF(CQ205="","",VLOOKUP(CQ205,ProgramIterations!$D:$E,2,FALSE))</f>
        <v/>
      </c>
      <c r="CS205" s="23"/>
      <c r="CT205" s="24" t="str">
        <f>IF(CS205="","",VLOOKUP(CS205,ProgramIterations!$D:$E,2,FALSE))</f>
        <v/>
      </c>
      <c r="CU205" s="23"/>
      <c r="CV205" s="24" t="str">
        <f>IF(CU205="","",VLOOKUP(CU205,ProgramIterations!$D:$E,2,FALSE))</f>
        <v/>
      </c>
      <c r="CW205" s="23"/>
      <c r="CX205" s="24" t="str">
        <f>IF(CW205="","",VLOOKUP(CW205,ProgramIterations!$D:$E,2,FALSE))</f>
        <v/>
      </c>
      <c r="CY205" s="23"/>
      <c r="CZ205" s="24" t="str">
        <f>IF(CY205="","",VLOOKUP(CY205,ProgramIterations!$D:$E,2,FALSE))</f>
        <v/>
      </c>
      <c r="DA205" s="23"/>
      <c r="DB205" s="24" t="str">
        <f>IF(DA205="","",VLOOKUP(DA205,ProgramIterations!$D:$E,2,FALSE))</f>
        <v/>
      </c>
      <c r="DC205" s="23"/>
      <c r="DD205" s="25" t="str">
        <f>IF(DC205="","",VLOOKUP(DC205,ProgramIterations!$D:$E,2,FALSE))</f>
        <v/>
      </c>
      <c r="DE205" s="64" t="str">
        <f>CONCATENATE("ALTER TABLE dbo.",LEFT(C205,FIND(".",C205)-1)," ADD ",RIGHT(C205,LEN(C205)-FIND(".",C205))," ",VLOOKUP(M205,DataTypes!$A$2:$F$12,6),IF(VLOOKUP(M205,DataTypes!$A$2:$F$12,3)=1,CONCATENATE("(",N205,",",O205,")"),"")," NULL")</f>
        <v>ALTER TABLE dbo.ChampMetricVisitInformation ADD MeasurementOfD84 decimal(6,2) NULL</v>
      </c>
      <c r="DF205" s="56" t="e">
        <f>IF(A205 = "","",#REF! &amp; " SELECT MetricCalcTypeID = "&amp;A205&amp;", EngineID = "&amp;B205&amp;", Name='"&amp;C205&amp;"', DisplayGroupID = "&amp;D205&amp;", DisplayName='"&amp;E205&amp;"', DisplayNameShort = '"&amp;F205&amp;"', PropertyName = '"&amp;G205&amp;"', MethodID = "&amp;IF(H205="","NULL",H205)&amp; ", CalcGroupId = "&amp;IF(I205="","NULL",I205)&amp;", CalcGroupListItemID = " &amp;IF(K205="","NULL",K205)&amp;", Description = "&amp;IF(L205&lt;&gt;"NULL","'"&amp;SUBSTITUTE(L205,"'","''")&amp;"'","NULL")&amp;", DataTypeID = "&amp;M205&amp;",Precision = "&amp;N205&amp;", Scale = "&amp;O205&amp;", Length="&amp;P205&amp;", UOMID = "&amp;Q205&amp;", GlossaryTermID = "&amp;V205&amp;", DisplayOrderID = "&amp;W205&amp;", DomainValueListID = "&amp;AB205&amp;", WidthPixels = "&amp;AC205&amp;", IsDisplayable = "&amp;AD205&amp;", ShowGraphForWatershed= "&amp;AE205&amp;",ShowGraphForProgram="&amp;AF205&amp;",ShowGraphForVisit="&amp;AG205&amp;",IsPrivateInformation="&amp;AM205&amp;", IsCalculated="&amp;AN205&amp;",IsInternal="&amp;AO205&amp;", ExpectedValueMin = "&amp;IF(R205&lt;&gt;"",R205,"NULL")&amp;",  ExpectedValueMax = "&amp;IF(S205&lt;&gt;"",S205,"NULL")&amp;",  AcceptedValueMin = "&amp;IF(T205&lt;&gt;"",T205,"NULL")&amp;",   AcceptedValueMax  = "&amp;IF(U205&lt;&gt;"",U205,"NULL")&amp;", GraphAllowX="&amp;AH205&amp;", GraphAllowY="&amp;AI205&amp;", GraphAllowZ="&amp;AJ205&amp;", MapAllowSize="&amp;AK205&amp;", MapAllowColor = "&amp;AL205&amp;", RbtXpath = "&amp;IF(AP205&lt;&gt;"", "'"&amp;AP205&amp;"'", "NULL")&amp;", RbtIsRequired = "&amp;IF(AP205&lt;&gt;"", AQ205, "NULL")&amp;", MRMetric = "&amp;AR205&amp;
", Protocol1_ID = "&amp;IF(AS205="","NULL",#REF!)&amp;", Protocol1_IterationIDStart = "&amp;IF(AS205="","NULL",AT205)&amp;", Protocol1_IterationIDEnd = "&amp;IF(AU205="","NULL",AV205)&amp;
", Protocol2_ID = "&amp;IF(AW205="","NULL",#REF!)&amp;", Protocol2_IterationIDStart = "&amp;IF(AW205="","NULL",AX205)&amp;", Protocol2_IterationIDEnd = "&amp;IF(AY205="","NULL",AZ205)&amp;
", Protocol3_ID = "&amp;IF(BA205="","NULL",#REF!)&amp;", Protocol3_IterationIDStart = "&amp;IF(BA205="","NULL",BB205)&amp;", Protocol3_IterationIDEnd = "&amp;IF(BC205="","NULL",BD205)&amp;
", Protocol4_ID = "&amp;IF(BE205="","NULL",#REF!)&amp;", Protocol4_IterationIDStart = "&amp;IF(BE205="","NULL",BF205)&amp;", Protocol4_IterationIDEnd = "&amp;IF(BG205="","NULL",BH205)&amp;
", Protocol5_ID = "&amp;IF(BI205="","NULL",#REF!)&amp;", Protocol5_IterationIDStart = "&amp;IF(BI205="","NULL",BJ205)&amp;", Protocol5_IterationIDEnd = "&amp;IF(BK205="","NULL",BL205)&amp;
", Protocol6_ID = "&amp;IF(BM205="","NULL",#REF!)&amp;", Protocol6_IterationIDStart = "&amp;IF(BM205="","NULL",BN205)&amp;", Protocol6_IterationIDEnd = "&amp;IF(BO205="","NULL",BP205)&amp;
", Protocol7_ID = "&amp;IF(BQ205="","NULL",#REF!)&amp;", Protocol7_IterationIDStart = "&amp;IF(BQ205="","NULL",BR205)&amp;", Protocol7_IterationIDEnd = "&amp;IF(BS205="","NULL",BT205)&amp;
", Protocol8_ID = "&amp;IF(BU205="","NULL",#REF!)&amp;", Protocol8_IterationIDStart = "&amp;IF(BU205="","NULL",BV205)&amp;", Protocol8_IterationIDEnd = "&amp;IF(BW205="","NULL",BX205)&amp;
", Protocol9_ID = "&amp;IF(BY205="","NULL",#REF!)&amp;", Protocol9_IterationIDStart = "&amp;IF(BY205="","NULL",BZ205)&amp;", Protocol9_IterationIDEnd = "&amp;IF(CA205="","NULL",CB205)&amp;
", Protocol10_ID = "&amp;IF(CC205="","NULL",#REF!)&amp;", Protocol10_IterationIDStart = "&amp;IF(CC205="","NULL",CD205)&amp;", Protocol10_IterationIDEnd = "&amp;IF(CE205="","NULL",CF205)&amp;
", Protocol11_ID = "&amp;IF(CG205="","NULL",#REF!)&amp;", Protocol11_IterationIDStart = "&amp;IF(CG205="","NULL",CH205)&amp;", Protocol11_IterationIDEnd = "&amp;IF(CI205="","NULL",CJ205)&amp;
", Protocol12_ID = "&amp;IF(CK205="","NULL",#REF!)&amp;", Protocol12_IterationIDStart = "&amp;IF(CK205="","NULL",CL205)&amp;", Protocol12_IterationIDEnd = "&amp;IF(CM205="","NULL",CN205)&amp;
", Protocol13_ID = "&amp;IF(CO205="","NULL",#REF!)&amp;", Protocol13_IterationIDStart = "&amp;IF(CO205="","NULL",CP205)&amp;", Protocol13_IterationIDEnd = "&amp;IF(CQ205="","NULL",CR205)&amp;
", Protocol14_ID = "&amp;IF(CS205="","NULL",#REF!)&amp;", Protocol14_IterationIDStart = "&amp;IF(CS205="","NULL",CT205)&amp;", Protocol14_IterationIDEnd = "&amp;IF(CU205="","NULL",CV205)&amp;
", Protocol15_ID = "&amp;IF(CW205="","NULL",#REF!)&amp;", Protocol15_IterationIDStart = "&amp;IF(CW205="","NULL",CX205)&amp;", Protocol15_IterationIDEnd = "&amp;IF(CY205="","NULL",CZ205)&amp;
", Protocol16_ID = "&amp;IF(DA205="","NULL",#REF!)&amp;", Protocol16_IterationIDStart = "&amp;IF(DA205="","NULL",DB205)&amp;", Protocol16_IterationIDEnd = "&amp;IF(DC205="","NULL",DD205))</f>
        <v>#REF!</v>
      </c>
    </row>
    <row r="206" spans="1:110" x14ac:dyDescent="0.4">
      <c r="A206" s="75">
        <v>41</v>
      </c>
      <c r="B206" s="75">
        <v>2</v>
      </c>
      <c r="C206" s="34" t="s">
        <v>189</v>
      </c>
      <c r="D206" s="18">
        <v>1</v>
      </c>
      <c r="E206" s="40" t="s">
        <v>881</v>
      </c>
      <c r="F206" s="74" t="s">
        <v>882</v>
      </c>
      <c r="G206" s="74" t="s">
        <v>191</v>
      </c>
      <c r="I206" s="44"/>
      <c r="J206" s="47" t="str">
        <f>IF(I206="","",VLOOKUP(I206,MetricCalcGroups!A:D,3, FALSE))</f>
        <v/>
      </c>
      <c r="L206" s="9" t="s">
        <v>78</v>
      </c>
      <c r="M206" s="18">
        <v>8</v>
      </c>
      <c r="N206" s="18">
        <v>10</v>
      </c>
      <c r="O206" s="18">
        <v>2</v>
      </c>
      <c r="P206" s="18" t="s">
        <v>78</v>
      </c>
      <c r="Q206" s="18">
        <v>8</v>
      </c>
      <c r="R206" s="75">
        <v>1</v>
      </c>
      <c r="S206" s="75">
        <v>44</v>
      </c>
      <c r="T206" s="75">
        <v>0</v>
      </c>
      <c r="U206" s="75">
        <v>100</v>
      </c>
      <c r="V206" s="78">
        <v>40</v>
      </c>
      <c r="W206" s="75">
        <v>1170</v>
      </c>
      <c r="X206" s="15">
        <v>2011</v>
      </c>
      <c r="Y206" s="16">
        <f>IF(X206&lt;&gt;"",VLOOKUP(X206,ProgramIterations!D:E,2,FALSE),"NULL")</f>
        <v>1</v>
      </c>
      <c r="Z206" s="15"/>
      <c r="AA206" s="16" t="str">
        <f>IF(Z206&lt;&gt;"",VLOOKUP(Z206,ProgramIterations!D:E,2,FALSE),"NULL")</f>
        <v>NULL</v>
      </c>
      <c r="AB206" s="9" t="s">
        <v>78</v>
      </c>
      <c r="AC206" s="9">
        <v>75</v>
      </c>
      <c r="AD206" s="36">
        <v>1</v>
      </c>
      <c r="AE206" s="9">
        <v>1</v>
      </c>
      <c r="AF206" s="9">
        <v>1</v>
      </c>
      <c r="AG206" s="9">
        <v>0</v>
      </c>
      <c r="AH206" s="52">
        <v>1</v>
      </c>
      <c r="AI206" s="17">
        <f t="shared" si="13"/>
        <v>1</v>
      </c>
      <c r="AJ206" s="18">
        <v>0</v>
      </c>
      <c r="AK206" s="17">
        <f t="shared" si="14"/>
        <v>1</v>
      </c>
      <c r="AL206" s="17">
        <f t="shared" si="15"/>
        <v>1</v>
      </c>
      <c r="AM206" s="18">
        <v>0</v>
      </c>
      <c r="AN206" s="18">
        <v>0</v>
      </c>
      <c r="AO206" s="74">
        <v>0</v>
      </c>
      <c r="AP206" s="74"/>
      <c r="AQ206" s="37">
        <v>0</v>
      </c>
      <c r="AR206" s="49">
        <v>0</v>
      </c>
      <c r="AS206" s="23">
        <v>2011</v>
      </c>
      <c r="AT206" s="24">
        <f>IF(AS206="","",VLOOKUP(AS206,ProgramIterations!$D:$E,2,FALSE))</f>
        <v>1</v>
      </c>
      <c r="AU206" s="23"/>
      <c r="AV206" s="24" t="str">
        <f>IF(AU206="","",VLOOKUP(AU206,ProgramIterations!$D:$E,2,FALSE))</f>
        <v/>
      </c>
      <c r="AW206" s="23">
        <v>2012</v>
      </c>
      <c r="AX206" s="24">
        <f>IF(AW206="","",VLOOKUP(AW206,ProgramIterations!$D:$E,2,FALSE))</f>
        <v>2</v>
      </c>
      <c r="AY206" s="23"/>
      <c r="AZ206" s="24" t="str">
        <f>IF(AY206="","",VLOOKUP(AY206,ProgramIterations!$D:$E,2,FALSE))</f>
        <v/>
      </c>
      <c r="BA206" s="23">
        <v>2013</v>
      </c>
      <c r="BB206" s="24">
        <f>IF(BA206="","",VLOOKUP(BA206,ProgramIterations!$D:$E,2,FALSE))</f>
        <v>3</v>
      </c>
      <c r="BC206" s="23"/>
      <c r="BD206" s="24" t="str">
        <f>IF(BC206="","",VLOOKUP(BC206,ProgramIterations!$D:$E,2,FALSE))</f>
        <v/>
      </c>
      <c r="BE206" s="23">
        <v>2014</v>
      </c>
      <c r="BF206" s="24">
        <f>IF(BE206="","",VLOOKUP(BE206,ProgramIterations!$D:$E,2,FALSE))</f>
        <v>4</v>
      </c>
      <c r="BG206" s="23"/>
      <c r="BH206" s="24" t="str">
        <f>IF(BG206="","",VLOOKUP(BG206,ProgramIterations!$D:$E,2,FALSE))</f>
        <v/>
      </c>
      <c r="BI206" s="23">
        <v>2014</v>
      </c>
      <c r="BJ206" s="24">
        <f>IF(BI206="","",VLOOKUP(BI206,ProgramIterations!$D:$E,2,FALSE))</f>
        <v>4</v>
      </c>
      <c r="BK206" s="23"/>
      <c r="BL206" s="24" t="str">
        <f>IF(BK206="","",VLOOKUP(BK206,ProgramIterations!$D:$E,2,FALSE))</f>
        <v/>
      </c>
      <c r="BM206" s="23"/>
      <c r="BN206" s="24" t="str">
        <f>IF(BM206="","",VLOOKUP(BM206,ProgramIterations!$D:$E,2,FALSE))</f>
        <v/>
      </c>
      <c r="BO206" s="23"/>
      <c r="BP206" s="24" t="str">
        <f>IF(BO206="","",VLOOKUP(BO206,ProgramIterations!$D:$E,2,FALSE))</f>
        <v/>
      </c>
      <c r="BQ206" s="23">
        <v>2014</v>
      </c>
      <c r="BR206" s="24">
        <f>IF(BQ206="","",VLOOKUP(BQ206,ProgramIterations!$D:$E,2,FALSE))</f>
        <v>4</v>
      </c>
      <c r="BS206" s="23"/>
      <c r="BT206" s="24" t="str">
        <f>IF(BS206="","",VLOOKUP(BS206,ProgramIterations!$D:$E,2,FALSE))</f>
        <v/>
      </c>
      <c r="BU206" s="23"/>
      <c r="BV206" s="24" t="str">
        <f>IF(BU206="","",VLOOKUP(BU206,ProgramIterations!$D:$E,2,FALSE))</f>
        <v/>
      </c>
      <c r="BW206" s="23"/>
      <c r="BX206" s="24" t="str">
        <f>IF(BW206="","",VLOOKUP(BW206,ProgramIterations!$D:$E,2,FALSE))</f>
        <v/>
      </c>
      <c r="BY206" s="23">
        <v>2014</v>
      </c>
      <c r="BZ206" s="24">
        <f>IF(BY206="","",VLOOKUP(BY206,ProgramIterations!$D:$E,2,FALSE))</f>
        <v>4</v>
      </c>
      <c r="CA206" s="23"/>
      <c r="CB206" s="24" t="str">
        <f>IF(CA206="","",VLOOKUP(CA206,ProgramIterations!$D:$E,2,FALSE))</f>
        <v/>
      </c>
      <c r="CC206" s="23">
        <v>2014</v>
      </c>
      <c r="CD206" s="24">
        <f>IF(CC206="","",VLOOKUP(CC206,ProgramIterations!$D:$E,2,FALSE))</f>
        <v>4</v>
      </c>
      <c r="CE206" s="23"/>
      <c r="CF206" s="24" t="str">
        <f>IF(CE206="","",VLOOKUP(CE206,ProgramIterations!$D:$E,2,FALSE))</f>
        <v/>
      </c>
      <c r="CG206" s="23">
        <v>2014</v>
      </c>
      <c r="CH206" s="24">
        <f>IF(CG206="","",VLOOKUP(CG206,ProgramIterations!$D:$E,2,FALSE))</f>
        <v>4</v>
      </c>
      <c r="CI206" s="23"/>
      <c r="CJ206" s="24" t="str">
        <f>IF(CI206="","",VLOOKUP(CI206,ProgramIterations!$D:$E,2,FALSE))</f>
        <v/>
      </c>
      <c r="CK206" s="23"/>
      <c r="CL206" s="24" t="str">
        <f>IF(CK206="","",VLOOKUP(CK206,ProgramIterations!$D:$E,2,FALSE))</f>
        <v/>
      </c>
      <c r="CM206" s="23"/>
      <c r="CN206" s="24" t="str">
        <f>IF(CM206="","",VLOOKUP(CM206,ProgramIterations!$D:$E,2,FALSE))</f>
        <v/>
      </c>
      <c r="CO206" s="23"/>
      <c r="CP206" s="24" t="str">
        <f>IF(CO206="","",VLOOKUP(CO206,ProgramIterations!$D:$E,2,FALSE))</f>
        <v/>
      </c>
      <c r="CQ206" s="23"/>
      <c r="CR206" s="24" t="str">
        <f>IF(CQ206="","",VLOOKUP(CQ206,ProgramIterations!$D:$E,2,FALSE))</f>
        <v/>
      </c>
      <c r="CS206" s="23"/>
      <c r="CT206" s="24" t="str">
        <f>IF(CS206="","",VLOOKUP(CS206,ProgramIterations!$D:$E,2,FALSE))</f>
        <v/>
      </c>
      <c r="CU206" s="23"/>
      <c r="CV206" s="24" t="str">
        <f>IF(CU206="","",VLOOKUP(CU206,ProgramIterations!$D:$E,2,FALSE))</f>
        <v/>
      </c>
      <c r="CW206" s="23"/>
      <c r="CX206" s="24" t="str">
        <f>IF(CW206="","",VLOOKUP(CW206,ProgramIterations!$D:$E,2,FALSE))</f>
        <v/>
      </c>
      <c r="CY206" s="23"/>
      <c r="CZ206" s="24" t="str">
        <f>IF(CY206="","",VLOOKUP(CY206,ProgramIterations!$D:$E,2,FALSE))</f>
        <v/>
      </c>
      <c r="DA206" s="23"/>
      <c r="DB206" s="24" t="str">
        <f>IF(DA206="","",VLOOKUP(DA206,ProgramIterations!$D:$E,2,FALSE))</f>
        <v/>
      </c>
      <c r="DC206" s="23"/>
      <c r="DD206" s="25" t="str">
        <f>IF(DC206="","",VLOOKUP(DC206,ProgramIterations!$D:$E,2,FALSE))</f>
        <v/>
      </c>
      <c r="DE206" s="64" t="str">
        <f>CONCATENATE("ALTER TABLE dbo.",LEFT(C206,FIND(".",C206)-1)," ADD ",RIGHT(C206,LEN(C206)-FIND(".",C206))," ",VLOOKUP(M206,DataTypes!$A$2:$F$12,6),IF(VLOOKUP(M206,DataTypes!$A$2:$F$12,3)=1,CONCATENATE("(",N206,",",O206,")"),"")," NULL")</f>
        <v>ALTER TABLE dbo.ChampMetricVisitInformation ADD PoolTailFinesPctObservationsLessThan2mm decimal(10,2) NULL</v>
      </c>
      <c r="DF206" s="56" t="e">
        <f>IF(A206 = "","",#REF! &amp; " SELECT MetricCalcTypeID = "&amp;A206&amp;", EngineID = "&amp;B206&amp;", Name='"&amp;C206&amp;"', DisplayGroupID = "&amp;D206&amp;", DisplayName='"&amp;E206&amp;"', DisplayNameShort = '"&amp;F206&amp;"', PropertyName = '"&amp;G206&amp;"', MethodID = "&amp;IF(H206="","NULL",H206)&amp; ", CalcGroupId = "&amp;IF(I206="","NULL",I206)&amp;", CalcGroupListItemID = " &amp;IF(K206="","NULL",K206)&amp;", Description = "&amp;IF(L206&lt;&gt;"NULL","'"&amp;SUBSTITUTE(L206,"'","''")&amp;"'","NULL")&amp;", DataTypeID = "&amp;M206&amp;",Precision = "&amp;N206&amp;", Scale = "&amp;O206&amp;", Length="&amp;P206&amp;", UOMID = "&amp;Q206&amp;", GlossaryTermID = "&amp;V206&amp;", DisplayOrderID = "&amp;W206&amp;", DomainValueListID = "&amp;AB206&amp;", WidthPixels = "&amp;AC206&amp;", IsDisplayable = "&amp;AD206&amp;", ShowGraphForWatershed= "&amp;AE206&amp;",ShowGraphForProgram="&amp;AF206&amp;",ShowGraphForVisit="&amp;AG206&amp;",IsPrivateInformation="&amp;AM206&amp;", IsCalculated="&amp;AN206&amp;",IsInternal="&amp;AO206&amp;", ExpectedValueMin = "&amp;IF(R206&lt;&gt;"",R206,"NULL")&amp;",  ExpectedValueMax = "&amp;IF(S206&lt;&gt;"",S206,"NULL")&amp;",  AcceptedValueMin = "&amp;IF(T206&lt;&gt;"",T206,"NULL")&amp;",   AcceptedValueMax  = "&amp;IF(U206&lt;&gt;"",U206,"NULL")&amp;", GraphAllowX="&amp;AH206&amp;", GraphAllowY="&amp;AI206&amp;", GraphAllowZ="&amp;AJ206&amp;", MapAllowSize="&amp;AK206&amp;", MapAllowColor = "&amp;AL206&amp;", RbtXpath = "&amp;IF(AP206&lt;&gt;"", "'"&amp;AP206&amp;"'", "NULL")&amp;", RbtIsRequired = "&amp;IF(AP206&lt;&gt;"", AQ206, "NULL")&amp;", MRMetric = "&amp;AR206&amp;
", Protocol1_ID = "&amp;IF(AS206="","NULL",#REF!)&amp;", Protocol1_IterationIDStart = "&amp;IF(AS206="","NULL",AT206)&amp;", Protocol1_IterationIDEnd = "&amp;IF(AU206="","NULL",AV206)&amp;
", Protocol2_ID = "&amp;IF(AW206="","NULL",#REF!)&amp;", Protocol2_IterationIDStart = "&amp;IF(AW206="","NULL",AX206)&amp;", Protocol2_IterationIDEnd = "&amp;IF(AY206="","NULL",AZ206)&amp;
", Protocol3_ID = "&amp;IF(BA206="","NULL",#REF!)&amp;", Protocol3_IterationIDStart = "&amp;IF(BA206="","NULL",BB206)&amp;", Protocol3_IterationIDEnd = "&amp;IF(BC206="","NULL",BD206)&amp;
", Protocol4_ID = "&amp;IF(BE206="","NULL",#REF!)&amp;", Protocol4_IterationIDStart = "&amp;IF(BE206="","NULL",BF206)&amp;", Protocol4_IterationIDEnd = "&amp;IF(BG206="","NULL",BH206)&amp;
", Protocol5_ID = "&amp;IF(BI206="","NULL",#REF!)&amp;", Protocol5_IterationIDStart = "&amp;IF(BI206="","NULL",BJ206)&amp;", Protocol5_IterationIDEnd = "&amp;IF(BK206="","NULL",BL206)&amp;
", Protocol6_ID = "&amp;IF(BM206="","NULL",#REF!)&amp;", Protocol6_IterationIDStart = "&amp;IF(BM206="","NULL",BN206)&amp;", Protocol6_IterationIDEnd = "&amp;IF(BO206="","NULL",BP206)&amp;
", Protocol7_ID = "&amp;IF(BQ206="","NULL",#REF!)&amp;", Protocol7_IterationIDStart = "&amp;IF(BQ206="","NULL",BR206)&amp;", Protocol7_IterationIDEnd = "&amp;IF(BS206="","NULL",BT206)&amp;
", Protocol8_ID = "&amp;IF(BU206="","NULL",#REF!)&amp;", Protocol8_IterationIDStart = "&amp;IF(BU206="","NULL",BV206)&amp;", Protocol8_IterationIDEnd = "&amp;IF(BW206="","NULL",BX206)&amp;
", Protocol9_ID = "&amp;IF(BY206="","NULL",#REF!)&amp;", Protocol9_IterationIDStart = "&amp;IF(BY206="","NULL",BZ206)&amp;", Protocol9_IterationIDEnd = "&amp;IF(CA206="","NULL",CB206)&amp;
", Protocol10_ID = "&amp;IF(CC206="","NULL",#REF!)&amp;", Protocol10_IterationIDStart = "&amp;IF(CC206="","NULL",CD206)&amp;", Protocol10_IterationIDEnd = "&amp;IF(CE206="","NULL",CF206)&amp;
", Protocol11_ID = "&amp;IF(CG206="","NULL",#REF!)&amp;", Protocol11_IterationIDStart = "&amp;IF(CG206="","NULL",CH206)&amp;", Protocol11_IterationIDEnd = "&amp;IF(CI206="","NULL",CJ206)&amp;
", Protocol12_ID = "&amp;IF(CK206="","NULL",#REF!)&amp;", Protocol12_IterationIDStart = "&amp;IF(CK206="","NULL",CL206)&amp;", Protocol12_IterationIDEnd = "&amp;IF(CM206="","NULL",CN206)&amp;
", Protocol13_ID = "&amp;IF(CO206="","NULL",#REF!)&amp;", Protocol13_IterationIDStart = "&amp;IF(CO206="","NULL",CP206)&amp;", Protocol13_IterationIDEnd = "&amp;IF(CQ206="","NULL",CR206)&amp;
", Protocol14_ID = "&amp;IF(CS206="","NULL",#REF!)&amp;", Protocol14_IterationIDStart = "&amp;IF(CS206="","NULL",CT206)&amp;", Protocol14_IterationIDEnd = "&amp;IF(CU206="","NULL",CV206)&amp;
", Protocol15_ID = "&amp;IF(CW206="","NULL",#REF!)&amp;", Protocol15_IterationIDStart = "&amp;IF(CW206="","NULL",CX206)&amp;", Protocol15_IterationIDEnd = "&amp;IF(CY206="","NULL",CZ206)&amp;
", Protocol16_ID = "&amp;IF(DA206="","NULL",#REF!)&amp;", Protocol16_IterationIDStart = "&amp;IF(DA206="","NULL",DB206)&amp;", Protocol16_IterationIDEnd = "&amp;IF(DC206="","NULL",DD206))</f>
        <v>#REF!</v>
      </c>
    </row>
    <row r="207" spans="1:110" x14ac:dyDescent="0.4">
      <c r="A207" s="75">
        <v>42</v>
      </c>
      <c r="B207" s="75">
        <v>2</v>
      </c>
      <c r="C207" s="34" t="s">
        <v>194</v>
      </c>
      <c r="D207" s="18">
        <v>1</v>
      </c>
      <c r="E207" s="40" t="s">
        <v>883</v>
      </c>
      <c r="F207" s="74" t="s">
        <v>884</v>
      </c>
      <c r="G207" s="74" t="s">
        <v>192</v>
      </c>
      <c r="I207" s="44"/>
      <c r="J207" s="47" t="str">
        <f>IF(I207="","",VLOOKUP(I207,MetricCalcGroups!A:D,3, FALSE))</f>
        <v/>
      </c>
      <c r="L207" s="9" t="s">
        <v>78</v>
      </c>
      <c r="M207" s="18">
        <v>8</v>
      </c>
      <c r="N207" s="18">
        <v>10</v>
      </c>
      <c r="O207" s="18">
        <v>2</v>
      </c>
      <c r="P207" s="18" t="s">
        <v>78</v>
      </c>
      <c r="Q207" s="18">
        <v>8</v>
      </c>
      <c r="R207" s="75">
        <v>3</v>
      </c>
      <c r="S207" s="75">
        <v>54</v>
      </c>
      <c r="T207" s="75">
        <v>0</v>
      </c>
      <c r="U207" s="75">
        <v>100</v>
      </c>
      <c r="V207" s="78">
        <v>41</v>
      </c>
      <c r="W207" s="75">
        <v>1180</v>
      </c>
      <c r="X207" s="15">
        <v>2011</v>
      </c>
      <c r="Y207" s="16">
        <f>IF(X207&lt;&gt;"",VLOOKUP(X207,ProgramIterations!D:E,2,FALSE),"NULL")</f>
        <v>1</v>
      </c>
      <c r="Z207" s="15"/>
      <c r="AA207" s="16" t="str">
        <f>IF(Z207&lt;&gt;"",VLOOKUP(Z207,ProgramIterations!D:E,2,FALSE),"NULL")</f>
        <v>NULL</v>
      </c>
      <c r="AB207" s="9" t="s">
        <v>78</v>
      </c>
      <c r="AC207" s="9">
        <v>75</v>
      </c>
      <c r="AD207" s="36">
        <v>1</v>
      </c>
      <c r="AE207" s="9">
        <v>1</v>
      </c>
      <c r="AF207" s="9">
        <v>1</v>
      </c>
      <c r="AG207" s="9">
        <v>0</v>
      </c>
      <c r="AH207" s="85">
        <v>1</v>
      </c>
      <c r="AI207" s="17">
        <f t="shared" ref="AI207:AI273" si="16">AD207</f>
        <v>1</v>
      </c>
      <c r="AJ207" s="18">
        <v>0</v>
      </c>
      <c r="AK207" s="17">
        <f t="shared" si="14"/>
        <v>1</v>
      </c>
      <c r="AL207" s="17">
        <f t="shared" si="15"/>
        <v>1</v>
      </c>
      <c r="AM207" s="18">
        <v>0</v>
      </c>
      <c r="AN207" s="18">
        <v>0</v>
      </c>
      <c r="AO207" s="74">
        <v>0</v>
      </c>
      <c r="AP207" s="40"/>
      <c r="AQ207" s="37">
        <v>0</v>
      </c>
      <c r="AR207" s="49">
        <v>0</v>
      </c>
      <c r="AS207" s="23">
        <v>2011</v>
      </c>
      <c r="AT207" s="24">
        <f>IF(AS207="","",VLOOKUP(AS207,ProgramIterations!$D:$E,2,FALSE))</f>
        <v>1</v>
      </c>
      <c r="AU207" s="23"/>
      <c r="AV207" s="24" t="str">
        <f>IF(AU207="","",VLOOKUP(AU207,ProgramIterations!$D:$E,2,FALSE))</f>
        <v/>
      </c>
      <c r="AW207" s="23">
        <v>2012</v>
      </c>
      <c r="AX207" s="24">
        <f>IF(AW207="","",VLOOKUP(AW207,ProgramIterations!$D:$E,2,FALSE))</f>
        <v>2</v>
      </c>
      <c r="AY207" s="23"/>
      <c r="AZ207" s="24" t="str">
        <f>IF(AY207="","",VLOOKUP(AY207,ProgramIterations!$D:$E,2,FALSE))</f>
        <v/>
      </c>
      <c r="BA207" s="23">
        <v>2013</v>
      </c>
      <c r="BB207" s="24">
        <f>IF(BA207="","",VLOOKUP(BA207,ProgramIterations!$D:$E,2,FALSE))</f>
        <v>3</v>
      </c>
      <c r="BC207" s="23"/>
      <c r="BD207" s="24" t="str">
        <f>IF(BC207="","",VLOOKUP(BC207,ProgramIterations!$D:$E,2,FALSE))</f>
        <v/>
      </c>
      <c r="BE207" s="23">
        <v>2014</v>
      </c>
      <c r="BF207" s="24">
        <f>IF(BE207="","",VLOOKUP(BE207,ProgramIterations!$D:$E,2,FALSE))</f>
        <v>4</v>
      </c>
      <c r="BG207" s="23"/>
      <c r="BH207" s="24" t="str">
        <f>IF(BG207="","",VLOOKUP(BG207,ProgramIterations!$D:$E,2,FALSE))</f>
        <v/>
      </c>
      <c r="BI207" s="23">
        <v>2014</v>
      </c>
      <c r="BJ207" s="24">
        <f>IF(BI207="","",VLOOKUP(BI207,ProgramIterations!$D:$E,2,FALSE))</f>
        <v>4</v>
      </c>
      <c r="BK207" s="23"/>
      <c r="BL207" s="24" t="str">
        <f>IF(BK207="","",VLOOKUP(BK207,ProgramIterations!$D:$E,2,FALSE))</f>
        <v/>
      </c>
      <c r="BM207" s="23"/>
      <c r="BN207" s="24" t="str">
        <f>IF(BM207="","",VLOOKUP(BM207,ProgramIterations!$D:$E,2,FALSE))</f>
        <v/>
      </c>
      <c r="BO207" s="23"/>
      <c r="BP207" s="24" t="str">
        <f>IF(BO207="","",VLOOKUP(BO207,ProgramIterations!$D:$E,2,FALSE))</f>
        <v/>
      </c>
      <c r="BQ207" s="23">
        <v>2014</v>
      </c>
      <c r="BR207" s="24">
        <f>IF(BQ207="","",VLOOKUP(BQ207,ProgramIterations!$D:$E,2,FALSE))</f>
        <v>4</v>
      </c>
      <c r="BS207" s="23"/>
      <c r="BT207" s="24" t="str">
        <f>IF(BS207="","",VLOOKUP(BS207,ProgramIterations!$D:$E,2,FALSE))</f>
        <v/>
      </c>
      <c r="BU207" s="23"/>
      <c r="BV207" s="24" t="str">
        <f>IF(BU207="","",VLOOKUP(BU207,ProgramIterations!$D:$E,2,FALSE))</f>
        <v/>
      </c>
      <c r="BW207" s="23"/>
      <c r="BX207" s="24" t="str">
        <f>IF(BW207="","",VLOOKUP(BW207,ProgramIterations!$D:$E,2,FALSE))</f>
        <v/>
      </c>
      <c r="BY207" s="23">
        <v>2014</v>
      </c>
      <c r="BZ207" s="24">
        <f>IF(BY207="","",VLOOKUP(BY207,ProgramIterations!$D:$E,2,FALSE))</f>
        <v>4</v>
      </c>
      <c r="CA207" s="23"/>
      <c r="CB207" s="24" t="str">
        <f>IF(CA207="","",VLOOKUP(CA207,ProgramIterations!$D:$E,2,FALSE))</f>
        <v/>
      </c>
      <c r="CC207" s="23">
        <v>2014</v>
      </c>
      <c r="CD207" s="24">
        <f>IF(CC207="","",VLOOKUP(CC207,ProgramIterations!$D:$E,2,FALSE))</f>
        <v>4</v>
      </c>
      <c r="CE207" s="23"/>
      <c r="CF207" s="24" t="str">
        <f>IF(CE207="","",VLOOKUP(CE207,ProgramIterations!$D:$E,2,FALSE))</f>
        <v/>
      </c>
      <c r="CG207" s="23">
        <v>2014</v>
      </c>
      <c r="CH207" s="24">
        <f>IF(CG207="","",VLOOKUP(CG207,ProgramIterations!$D:$E,2,FALSE))</f>
        <v>4</v>
      </c>
      <c r="CI207" s="23"/>
      <c r="CJ207" s="24" t="str">
        <f>IF(CI207="","",VLOOKUP(CI207,ProgramIterations!$D:$E,2,FALSE))</f>
        <v/>
      </c>
      <c r="CK207" s="23"/>
      <c r="CL207" s="24" t="str">
        <f>IF(CK207="","",VLOOKUP(CK207,ProgramIterations!$D:$E,2,FALSE))</f>
        <v/>
      </c>
      <c r="CM207" s="23"/>
      <c r="CN207" s="24" t="str">
        <f>IF(CM207="","",VLOOKUP(CM207,ProgramIterations!$D:$E,2,FALSE))</f>
        <v/>
      </c>
      <c r="CO207" s="23"/>
      <c r="CP207" s="24" t="str">
        <f>IF(CO207="","",VLOOKUP(CO207,ProgramIterations!$D:$E,2,FALSE))</f>
        <v/>
      </c>
      <c r="CQ207" s="23"/>
      <c r="CR207" s="24" t="str">
        <f>IF(CQ207="","",VLOOKUP(CQ207,ProgramIterations!$D:$E,2,FALSE))</f>
        <v/>
      </c>
      <c r="CS207" s="23"/>
      <c r="CT207" s="24" t="str">
        <f>IF(CS207="","",VLOOKUP(CS207,ProgramIterations!$D:$E,2,FALSE))</f>
        <v/>
      </c>
      <c r="CU207" s="23"/>
      <c r="CV207" s="24" t="str">
        <f>IF(CU207="","",VLOOKUP(CU207,ProgramIterations!$D:$E,2,FALSE))</f>
        <v/>
      </c>
      <c r="CW207" s="23"/>
      <c r="CX207" s="24" t="str">
        <f>IF(CW207="","",VLOOKUP(CW207,ProgramIterations!$D:$E,2,FALSE))</f>
        <v/>
      </c>
      <c r="CY207" s="23"/>
      <c r="CZ207" s="24" t="str">
        <f>IF(CY207="","",VLOOKUP(CY207,ProgramIterations!$D:$E,2,FALSE))</f>
        <v/>
      </c>
      <c r="DA207" s="23"/>
      <c r="DB207" s="24" t="str">
        <f>IF(DA207="","",VLOOKUP(DA207,ProgramIterations!$D:$E,2,FALSE))</f>
        <v/>
      </c>
      <c r="DC207" s="23"/>
      <c r="DD207" s="25" t="str">
        <f>IF(DC207="","",VLOOKUP(DC207,ProgramIterations!$D:$E,2,FALSE))</f>
        <v/>
      </c>
      <c r="DE207" s="64" t="str">
        <f>CONCATENATE("ALTER TABLE dbo.",LEFT(C207,FIND(".",C207)-1)," ADD ",RIGHT(C207,LEN(C207)-FIND(".",C207))," ",VLOOKUP(M207,DataTypes!$A$2:$F$12,6),IF(VLOOKUP(M207,DataTypes!$A$2:$F$12,3)=1,CONCATENATE("(",N207,",",O207,")"),"")," NULL")</f>
        <v>ALTER TABLE dbo.ChampMetricVisitInformation ADD PoolTailFinesPctObservationsLessThan6mm decimal(10,2) NULL</v>
      </c>
      <c r="DF207" s="56" t="e">
        <f>IF(A207 = "","",#REF! &amp; " SELECT MetricCalcTypeID = "&amp;A207&amp;", EngineID = "&amp;B207&amp;", Name='"&amp;C207&amp;"', DisplayGroupID = "&amp;D207&amp;", DisplayName='"&amp;E207&amp;"', DisplayNameShort = '"&amp;F207&amp;"', PropertyName = '"&amp;G207&amp;"', MethodID = "&amp;IF(H207="","NULL",H207)&amp; ", CalcGroupId = "&amp;IF(I207="","NULL",I207)&amp;", CalcGroupListItemID = " &amp;IF(K207="","NULL",K207)&amp;", Description = "&amp;IF(L207&lt;&gt;"NULL","'"&amp;SUBSTITUTE(L207,"'","''")&amp;"'","NULL")&amp;", DataTypeID = "&amp;M207&amp;",Precision = "&amp;N207&amp;", Scale = "&amp;O207&amp;", Length="&amp;P207&amp;", UOMID = "&amp;Q207&amp;", GlossaryTermID = "&amp;V207&amp;", DisplayOrderID = "&amp;W207&amp;", DomainValueListID = "&amp;AB207&amp;", WidthPixels = "&amp;AC207&amp;", IsDisplayable = "&amp;AD207&amp;", ShowGraphForWatershed= "&amp;AE207&amp;",ShowGraphForProgram="&amp;AF207&amp;",ShowGraphForVisit="&amp;AG207&amp;",IsPrivateInformation="&amp;AM207&amp;", IsCalculated="&amp;AN207&amp;",IsInternal="&amp;AO207&amp;", ExpectedValueMin = "&amp;IF(R207&lt;&gt;"",R207,"NULL")&amp;",  ExpectedValueMax = "&amp;IF(S207&lt;&gt;"",S207,"NULL")&amp;",  AcceptedValueMin = "&amp;IF(T207&lt;&gt;"",T207,"NULL")&amp;",   AcceptedValueMax  = "&amp;IF(U207&lt;&gt;"",U207,"NULL")&amp;", GraphAllowX="&amp;AH207&amp;", GraphAllowY="&amp;AI207&amp;", GraphAllowZ="&amp;AJ207&amp;", MapAllowSize="&amp;AK207&amp;", MapAllowColor = "&amp;AL207&amp;", RbtXpath = "&amp;IF(AP207&lt;&gt;"", "'"&amp;AP207&amp;"'", "NULL")&amp;", RbtIsRequired = "&amp;IF(AP207&lt;&gt;"", AQ207, "NULL")&amp;", MRMetric = "&amp;AR207&amp;
", Protocol1_ID = "&amp;IF(AS207="","NULL",#REF!)&amp;", Protocol1_IterationIDStart = "&amp;IF(AS207="","NULL",AT207)&amp;", Protocol1_IterationIDEnd = "&amp;IF(AU207="","NULL",AV207)&amp;
", Protocol2_ID = "&amp;IF(AW207="","NULL",#REF!)&amp;", Protocol2_IterationIDStart = "&amp;IF(AW207="","NULL",AX207)&amp;", Protocol2_IterationIDEnd = "&amp;IF(AY207="","NULL",AZ207)&amp;
", Protocol3_ID = "&amp;IF(BA207="","NULL",#REF!)&amp;", Protocol3_IterationIDStart = "&amp;IF(BA207="","NULL",BB207)&amp;", Protocol3_IterationIDEnd = "&amp;IF(BC207="","NULL",BD207)&amp;
", Protocol4_ID = "&amp;IF(BE207="","NULL",#REF!)&amp;", Protocol4_IterationIDStart = "&amp;IF(BE207="","NULL",BF207)&amp;", Protocol4_IterationIDEnd = "&amp;IF(BG207="","NULL",BH207)&amp;
", Protocol5_ID = "&amp;IF(BI207="","NULL",#REF!)&amp;", Protocol5_IterationIDStart = "&amp;IF(BI207="","NULL",BJ207)&amp;", Protocol5_IterationIDEnd = "&amp;IF(BK207="","NULL",BL207)&amp;
", Protocol6_ID = "&amp;IF(BM207="","NULL",#REF!)&amp;", Protocol6_IterationIDStart = "&amp;IF(BM207="","NULL",BN207)&amp;", Protocol6_IterationIDEnd = "&amp;IF(BO207="","NULL",BP207)&amp;
", Protocol7_ID = "&amp;IF(BQ207="","NULL",#REF!)&amp;", Protocol7_IterationIDStart = "&amp;IF(BQ207="","NULL",BR207)&amp;", Protocol7_IterationIDEnd = "&amp;IF(BS207="","NULL",BT207)&amp;
", Protocol8_ID = "&amp;IF(BU207="","NULL",#REF!)&amp;", Protocol8_IterationIDStart = "&amp;IF(BU207="","NULL",BV207)&amp;", Protocol8_IterationIDEnd = "&amp;IF(BW207="","NULL",BX207)&amp;
", Protocol9_ID = "&amp;IF(BY207="","NULL",#REF!)&amp;", Protocol9_IterationIDStart = "&amp;IF(BY207="","NULL",BZ207)&amp;", Protocol9_IterationIDEnd = "&amp;IF(CA207="","NULL",CB207)&amp;
", Protocol10_ID = "&amp;IF(CC207="","NULL",#REF!)&amp;", Protocol10_IterationIDStart = "&amp;IF(CC207="","NULL",CD207)&amp;", Protocol10_IterationIDEnd = "&amp;IF(CE207="","NULL",CF207)&amp;
", Protocol11_ID = "&amp;IF(CG207="","NULL",#REF!)&amp;", Protocol11_IterationIDStart = "&amp;IF(CG207="","NULL",CH207)&amp;", Protocol11_IterationIDEnd = "&amp;IF(CI207="","NULL",CJ207)&amp;
", Protocol12_ID = "&amp;IF(CK207="","NULL",#REF!)&amp;", Protocol12_IterationIDStart = "&amp;IF(CK207="","NULL",CL207)&amp;", Protocol12_IterationIDEnd = "&amp;IF(CM207="","NULL",CN207)&amp;
", Protocol13_ID = "&amp;IF(CO207="","NULL",#REF!)&amp;", Protocol13_IterationIDStart = "&amp;IF(CO207="","NULL",CP207)&amp;", Protocol13_IterationIDEnd = "&amp;IF(CQ207="","NULL",CR207)&amp;
", Protocol14_ID = "&amp;IF(CS207="","NULL",#REF!)&amp;", Protocol14_IterationIDStart = "&amp;IF(CS207="","NULL",CT207)&amp;", Protocol14_IterationIDEnd = "&amp;IF(CU207="","NULL",CV207)&amp;
", Protocol15_ID = "&amp;IF(CW207="","NULL",#REF!)&amp;", Protocol15_IterationIDStart = "&amp;IF(CW207="","NULL",CX207)&amp;", Protocol15_IterationIDEnd = "&amp;IF(CY207="","NULL",CZ207)&amp;
", Protocol16_ID = "&amp;IF(DA207="","NULL",#REF!)&amp;", Protocol16_IterationIDStart = "&amp;IF(DA207="","NULL",DB207)&amp;", Protocol16_IterationIDEnd = "&amp;IF(DC207="","NULL",DD207))</f>
        <v>#REF!</v>
      </c>
    </row>
    <row r="208" spans="1:110" x14ac:dyDescent="0.4">
      <c r="A208" s="75">
        <v>43</v>
      </c>
      <c r="B208" s="75">
        <v>2</v>
      </c>
      <c r="C208" s="34" t="s">
        <v>195</v>
      </c>
      <c r="D208" s="18">
        <v>1</v>
      </c>
      <c r="E208" s="74" t="s">
        <v>718</v>
      </c>
      <c r="F208" s="74" t="s">
        <v>885</v>
      </c>
      <c r="G208" s="74" t="s">
        <v>197</v>
      </c>
      <c r="I208" s="44"/>
      <c r="J208" s="47" t="str">
        <f>IF(I208="","",VLOOKUP(I208,MetricCalcGroups!A:D,3, FALSE))</f>
        <v/>
      </c>
      <c r="L208" s="9" t="s">
        <v>78</v>
      </c>
      <c r="M208" s="18">
        <v>2</v>
      </c>
      <c r="N208" s="18" t="s">
        <v>78</v>
      </c>
      <c r="O208" s="18" t="s">
        <v>78</v>
      </c>
      <c r="P208" s="18" t="s">
        <v>78</v>
      </c>
      <c r="Q208" s="18">
        <v>22</v>
      </c>
      <c r="R208" s="75">
        <v>50</v>
      </c>
      <c r="S208" s="75">
        <v>275</v>
      </c>
      <c r="T208" s="75">
        <v>0</v>
      </c>
      <c r="U208" s="75">
        <v>1500</v>
      </c>
      <c r="V208" s="78">
        <v>42</v>
      </c>
      <c r="W208" s="75">
        <v>1190</v>
      </c>
      <c r="X208" s="15">
        <v>2011</v>
      </c>
      <c r="Y208" s="16">
        <f>IF(X208&lt;&gt;"",VLOOKUP(X208,ProgramIterations!D:E,2,FALSE),"NULL")</f>
        <v>1</v>
      </c>
      <c r="Z208" s="15"/>
      <c r="AA208" s="16" t="str">
        <f>IF(Z208&lt;&gt;"",VLOOKUP(Z208,ProgramIterations!D:E,2,FALSE),"NULL")</f>
        <v>NULL</v>
      </c>
      <c r="AB208" s="9" t="s">
        <v>78</v>
      </c>
      <c r="AC208" s="9">
        <v>75</v>
      </c>
      <c r="AD208" s="36">
        <v>1</v>
      </c>
      <c r="AE208" s="9">
        <v>1</v>
      </c>
      <c r="AF208" s="9">
        <v>1</v>
      </c>
      <c r="AG208" s="9">
        <v>0</v>
      </c>
      <c r="AH208" s="85">
        <v>1</v>
      </c>
      <c r="AI208" s="17">
        <f t="shared" si="16"/>
        <v>1</v>
      </c>
      <c r="AJ208" s="18">
        <v>0</v>
      </c>
      <c r="AK208" s="17">
        <f t="shared" si="14"/>
        <v>1</v>
      </c>
      <c r="AL208" s="17">
        <f t="shared" si="15"/>
        <v>1</v>
      </c>
      <c r="AM208" s="18">
        <v>0</v>
      </c>
      <c r="AN208" s="18">
        <v>0</v>
      </c>
      <c r="AO208" s="37">
        <v>0</v>
      </c>
      <c r="AP208" s="40"/>
      <c r="AQ208" s="37">
        <v>0</v>
      </c>
      <c r="AR208" s="49">
        <v>0</v>
      </c>
      <c r="AS208" s="23">
        <v>2011</v>
      </c>
      <c r="AT208" s="24">
        <f>IF(AS208="","",VLOOKUP(AS208,ProgramIterations!$D:$E,2,FALSE))</f>
        <v>1</v>
      </c>
      <c r="AU208" s="23"/>
      <c r="AV208" s="24" t="str">
        <f>IF(AU208="","",VLOOKUP(AU208,ProgramIterations!$D:$E,2,FALSE))</f>
        <v/>
      </c>
      <c r="AW208" s="23">
        <v>2012</v>
      </c>
      <c r="AX208" s="24">
        <f>IF(AW208="","",VLOOKUP(AW208,ProgramIterations!$D:$E,2,FALSE))</f>
        <v>2</v>
      </c>
      <c r="AY208" s="23"/>
      <c r="AZ208" s="24" t="str">
        <f>IF(AY208="","",VLOOKUP(AY208,ProgramIterations!$D:$E,2,FALSE))</f>
        <v/>
      </c>
      <c r="BA208" s="23">
        <v>2013</v>
      </c>
      <c r="BB208" s="24">
        <f>IF(BA208="","",VLOOKUP(BA208,ProgramIterations!$D:$E,2,FALSE))</f>
        <v>3</v>
      </c>
      <c r="BC208" s="23"/>
      <c r="BD208" s="24" t="str">
        <f>IF(BC208="","",VLOOKUP(BC208,ProgramIterations!$D:$E,2,FALSE))</f>
        <v/>
      </c>
      <c r="BE208" s="23"/>
      <c r="BF208" s="24" t="str">
        <f>IF(BE208="","",VLOOKUP(BE208,ProgramIterations!$D:$E,2,FALSE))</f>
        <v/>
      </c>
      <c r="BG208" s="23"/>
      <c r="BH208" s="24" t="str">
        <f>IF(BG208="","",VLOOKUP(BG208,ProgramIterations!$D:$E,2,FALSE))</f>
        <v/>
      </c>
      <c r="BI208" s="23"/>
      <c r="BJ208" s="24" t="str">
        <f>IF(BI208="","",VLOOKUP(BI208,ProgramIterations!$D:$E,2,FALSE))</f>
        <v/>
      </c>
      <c r="BK208" s="23"/>
      <c r="BL208" s="24" t="str">
        <f>IF(BK208="","",VLOOKUP(BK208,ProgramIterations!$D:$E,2,FALSE))</f>
        <v/>
      </c>
      <c r="BM208" s="23"/>
      <c r="BN208" s="24" t="str">
        <f>IF(BM208="","",VLOOKUP(BM208,ProgramIterations!$D:$E,2,FALSE))</f>
        <v/>
      </c>
      <c r="BO208" s="23"/>
      <c r="BP208" s="24" t="str">
        <f>IF(BO208="","",VLOOKUP(BO208,ProgramIterations!$D:$E,2,FALSE))</f>
        <v/>
      </c>
      <c r="BQ208" s="23"/>
      <c r="BR208" s="24" t="str">
        <f>IF(BQ208="","",VLOOKUP(BQ208,ProgramIterations!$D:$E,2,FALSE))</f>
        <v/>
      </c>
      <c r="BS208" s="23"/>
      <c r="BT208" s="24" t="str">
        <f>IF(BS208="","",VLOOKUP(BS208,ProgramIterations!$D:$E,2,FALSE))</f>
        <v/>
      </c>
      <c r="BU208" s="23"/>
      <c r="BV208" s="24" t="str">
        <f>IF(BU208="","",VLOOKUP(BU208,ProgramIterations!$D:$E,2,FALSE))</f>
        <v/>
      </c>
      <c r="BW208" s="23"/>
      <c r="BX208" s="24" t="str">
        <f>IF(BW208="","",VLOOKUP(BW208,ProgramIterations!$D:$E,2,FALSE))</f>
        <v/>
      </c>
      <c r="BY208" s="23">
        <v>2014</v>
      </c>
      <c r="BZ208" s="24">
        <f>IF(BY208="","",VLOOKUP(BY208,ProgramIterations!$D:$E,2,FALSE))</f>
        <v>4</v>
      </c>
      <c r="CA208" s="23"/>
      <c r="CB208" s="24" t="str">
        <f>IF(CA208="","",VLOOKUP(CA208,ProgramIterations!$D:$E,2,FALSE))</f>
        <v/>
      </c>
      <c r="CC208" s="23">
        <v>2014</v>
      </c>
      <c r="CD208" s="24">
        <f>IF(CC208="","",VLOOKUP(CC208,ProgramIterations!$D:$E,2,FALSE))</f>
        <v>4</v>
      </c>
      <c r="CE208" s="23"/>
      <c r="CF208" s="24" t="str">
        <f>IF(CE208="","",VLOOKUP(CE208,ProgramIterations!$D:$E,2,FALSE))</f>
        <v/>
      </c>
      <c r="CG208" s="23"/>
      <c r="CH208" s="24" t="str">
        <f>IF(CG208="","",VLOOKUP(CG208,ProgramIterations!$D:$E,2,FALSE))</f>
        <v/>
      </c>
      <c r="CI208" s="23"/>
      <c r="CJ208" s="24" t="str">
        <f>IF(CI208="","",VLOOKUP(CI208,ProgramIterations!$D:$E,2,FALSE))</f>
        <v/>
      </c>
      <c r="CK208" s="23"/>
      <c r="CL208" s="24" t="str">
        <f>IF(CK208="","",VLOOKUP(CK208,ProgramIterations!$D:$E,2,FALSE))</f>
        <v/>
      </c>
      <c r="CM208" s="23"/>
      <c r="CN208" s="24" t="str">
        <f>IF(CM208="","",VLOOKUP(CM208,ProgramIterations!$D:$E,2,FALSE))</f>
        <v/>
      </c>
      <c r="CO208" s="23"/>
      <c r="CP208" s="24" t="str">
        <f>IF(CO208="","",VLOOKUP(CO208,ProgramIterations!$D:$E,2,FALSE))</f>
        <v/>
      </c>
      <c r="CQ208" s="23"/>
      <c r="CR208" s="24" t="str">
        <f>IF(CQ208="","",VLOOKUP(CQ208,ProgramIterations!$D:$E,2,FALSE))</f>
        <v/>
      </c>
      <c r="CS208" s="23"/>
      <c r="CT208" s="24" t="str">
        <f>IF(CS208="","",VLOOKUP(CS208,ProgramIterations!$D:$E,2,FALSE))</f>
        <v/>
      </c>
      <c r="CU208" s="23"/>
      <c r="CV208" s="24" t="str">
        <f>IF(CU208="","",VLOOKUP(CU208,ProgramIterations!$D:$E,2,FALSE))</f>
        <v/>
      </c>
      <c r="CW208" s="23"/>
      <c r="CX208" s="24" t="str">
        <f>IF(CW208="","",VLOOKUP(CW208,ProgramIterations!$D:$E,2,FALSE))</f>
        <v/>
      </c>
      <c r="CY208" s="23"/>
      <c r="CZ208" s="24" t="str">
        <f>IF(CY208="","",VLOOKUP(CY208,ProgramIterations!$D:$E,2,FALSE))</f>
        <v/>
      </c>
      <c r="DA208" s="23"/>
      <c r="DB208" s="24" t="str">
        <f>IF(DA208="","",VLOOKUP(DA208,ProgramIterations!$D:$E,2,FALSE))</f>
        <v/>
      </c>
      <c r="DC208" s="23"/>
      <c r="DD208" s="25" t="str">
        <f>IF(DC208="","",VLOOKUP(DC208,ProgramIterations!$D:$E,2,FALSE))</f>
        <v/>
      </c>
      <c r="DE208" s="64" t="str">
        <f>CONCATENATE("ALTER TABLE dbo.",LEFT(C208,FIND(".",C208)-1)," ADD ",RIGHT(C208,LEN(C208)-FIND(".",C208))," ",VLOOKUP(M208,DataTypes!$A$2:$F$12,6),IF(VLOOKUP(M208,DataTypes!$A$2:$F$12,3)=1,CONCATENATE("(",N208,",",O208,")"),"")," NULL")</f>
        <v>ALTER TABLE dbo.ChampMetricVisitInformation ADD SiteMeasurementOfConductivity int NULL</v>
      </c>
      <c r="DF208" s="56" t="e">
        <f>IF(A208 = "","",#REF! &amp; " SELECT MetricCalcTypeID = "&amp;A208&amp;", EngineID = "&amp;B208&amp;", Name='"&amp;C208&amp;"', DisplayGroupID = "&amp;D208&amp;", DisplayName='"&amp;E208&amp;"', DisplayNameShort = '"&amp;F208&amp;"', PropertyName = '"&amp;G208&amp;"', MethodID = "&amp;IF(H208="","NULL",H208)&amp; ", CalcGroupId = "&amp;IF(I208="","NULL",I208)&amp;", CalcGroupListItemID = " &amp;IF(K208="","NULL",K208)&amp;", Description = "&amp;IF(L208&lt;&gt;"NULL","'"&amp;SUBSTITUTE(L208,"'","''")&amp;"'","NULL")&amp;", DataTypeID = "&amp;M208&amp;",Precision = "&amp;N208&amp;", Scale = "&amp;O208&amp;", Length="&amp;P208&amp;", UOMID = "&amp;Q208&amp;", GlossaryTermID = "&amp;V208&amp;", DisplayOrderID = "&amp;W208&amp;", DomainValueListID = "&amp;AB208&amp;", WidthPixels = "&amp;AC208&amp;", IsDisplayable = "&amp;AD208&amp;", ShowGraphForWatershed= "&amp;AE208&amp;",ShowGraphForProgram="&amp;AF208&amp;",ShowGraphForVisit="&amp;AG208&amp;",IsPrivateInformation="&amp;AM208&amp;", IsCalculated="&amp;AN208&amp;",IsInternal="&amp;AO208&amp;", ExpectedValueMin = "&amp;IF(R208&lt;&gt;"",R208,"NULL")&amp;",  ExpectedValueMax = "&amp;IF(S208&lt;&gt;"",S208,"NULL")&amp;",  AcceptedValueMin = "&amp;IF(T208&lt;&gt;"",T208,"NULL")&amp;",   AcceptedValueMax  = "&amp;IF(U208&lt;&gt;"",U208,"NULL")&amp;", GraphAllowX="&amp;AH208&amp;", GraphAllowY="&amp;AI208&amp;", GraphAllowZ="&amp;AJ208&amp;", MapAllowSize="&amp;AK208&amp;", MapAllowColor = "&amp;AL208&amp;", RbtXpath = "&amp;IF(AP208&lt;&gt;"", "'"&amp;AP208&amp;"'", "NULL")&amp;", RbtIsRequired = "&amp;IF(AP208&lt;&gt;"", AQ208, "NULL")&amp;", MRMetric = "&amp;AR208&amp;
", Protocol1_ID = "&amp;IF(AS208="","NULL",#REF!)&amp;", Protocol1_IterationIDStart = "&amp;IF(AS208="","NULL",AT208)&amp;", Protocol1_IterationIDEnd = "&amp;IF(AU208="","NULL",AV208)&amp;
", Protocol2_ID = "&amp;IF(AW208="","NULL",#REF!)&amp;", Protocol2_IterationIDStart = "&amp;IF(AW208="","NULL",AX208)&amp;", Protocol2_IterationIDEnd = "&amp;IF(AY208="","NULL",AZ208)&amp;
", Protocol3_ID = "&amp;IF(BA208="","NULL",#REF!)&amp;", Protocol3_IterationIDStart = "&amp;IF(BA208="","NULL",BB208)&amp;", Protocol3_IterationIDEnd = "&amp;IF(BC208="","NULL",BD208)&amp;
", Protocol4_ID = "&amp;IF(BE208="","NULL",#REF!)&amp;", Protocol4_IterationIDStart = "&amp;IF(BE208="","NULL",BF208)&amp;", Protocol4_IterationIDEnd = "&amp;IF(BG208="","NULL",BH208)&amp;
", Protocol5_ID = "&amp;IF(BI208="","NULL",#REF!)&amp;", Protocol5_IterationIDStart = "&amp;IF(BI208="","NULL",BJ208)&amp;", Protocol5_IterationIDEnd = "&amp;IF(BK208="","NULL",BL208)&amp;
", Protocol6_ID = "&amp;IF(BM208="","NULL",#REF!)&amp;", Protocol6_IterationIDStart = "&amp;IF(BM208="","NULL",BN208)&amp;", Protocol6_IterationIDEnd = "&amp;IF(BO208="","NULL",BP208)&amp;
", Protocol7_ID = "&amp;IF(BQ208="","NULL",#REF!)&amp;", Protocol7_IterationIDStart = "&amp;IF(BQ208="","NULL",BR208)&amp;", Protocol7_IterationIDEnd = "&amp;IF(BS208="","NULL",BT208)&amp;
", Protocol8_ID = "&amp;IF(BU208="","NULL",#REF!)&amp;", Protocol8_IterationIDStart = "&amp;IF(BU208="","NULL",BV208)&amp;", Protocol8_IterationIDEnd = "&amp;IF(BW208="","NULL",BX208)&amp;
", Protocol9_ID = "&amp;IF(BY208="","NULL",#REF!)&amp;", Protocol9_IterationIDStart = "&amp;IF(BY208="","NULL",BZ208)&amp;", Protocol9_IterationIDEnd = "&amp;IF(CA208="","NULL",CB208)&amp;
", Protocol10_ID = "&amp;IF(CC208="","NULL",#REF!)&amp;", Protocol10_IterationIDStart = "&amp;IF(CC208="","NULL",CD208)&amp;", Protocol10_IterationIDEnd = "&amp;IF(CE208="","NULL",CF208)&amp;
", Protocol11_ID = "&amp;IF(CG208="","NULL",#REF!)&amp;", Protocol11_IterationIDStart = "&amp;IF(CG208="","NULL",CH208)&amp;", Protocol11_IterationIDEnd = "&amp;IF(CI208="","NULL",CJ208)&amp;
", Protocol12_ID = "&amp;IF(CK208="","NULL",#REF!)&amp;", Protocol12_IterationIDStart = "&amp;IF(CK208="","NULL",CL208)&amp;", Protocol12_IterationIDEnd = "&amp;IF(CM208="","NULL",CN208)&amp;
", Protocol13_ID = "&amp;IF(CO208="","NULL",#REF!)&amp;", Protocol13_IterationIDStart = "&amp;IF(CO208="","NULL",CP208)&amp;", Protocol13_IterationIDEnd = "&amp;IF(CQ208="","NULL",CR208)&amp;
", Protocol14_ID = "&amp;IF(CS208="","NULL",#REF!)&amp;", Protocol14_IterationIDStart = "&amp;IF(CS208="","NULL",CT208)&amp;", Protocol14_IterationIDEnd = "&amp;IF(CU208="","NULL",CV208)&amp;
", Protocol15_ID = "&amp;IF(CW208="","NULL",#REF!)&amp;", Protocol15_IterationIDStart = "&amp;IF(CW208="","NULL",CX208)&amp;", Protocol15_IterationIDEnd = "&amp;IF(CY208="","NULL",CZ208)&amp;
", Protocol16_ID = "&amp;IF(DA208="","NULL",#REF!)&amp;", Protocol16_IterationIDStart = "&amp;IF(DA208="","NULL",DB208)&amp;", Protocol16_IterationIDEnd = "&amp;IF(DC208="","NULL",DD208))</f>
        <v>#REF!</v>
      </c>
    </row>
    <row r="209" spans="1:110" x14ac:dyDescent="0.4">
      <c r="A209" s="75">
        <v>44</v>
      </c>
      <c r="B209" s="18">
        <v>2</v>
      </c>
      <c r="C209" s="34" t="s">
        <v>198</v>
      </c>
      <c r="D209" s="18">
        <v>1</v>
      </c>
      <c r="E209" s="74" t="s">
        <v>719</v>
      </c>
      <c r="F209" s="74" t="s">
        <v>886</v>
      </c>
      <c r="G209" s="74" t="s">
        <v>200</v>
      </c>
      <c r="I209" s="44"/>
      <c r="J209" s="47" t="str">
        <f>IF(I209="","",VLOOKUP(I209,MetricCalcGroups!A:D,3, FALSE))</f>
        <v/>
      </c>
      <c r="L209" s="9" t="s">
        <v>78</v>
      </c>
      <c r="M209" s="18">
        <v>2</v>
      </c>
      <c r="N209" s="18" t="s">
        <v>78</v>
      </c>
      <c r="O209" s="18">
        <v>0</v>
      </c>
      <c r="P209" s="18" t="s">
        <v>78</v>
      </c>
      <c r="Q209" s="18">
        <v>10</v>
      </c>
      <c r="R209" s="75">
        <v>20</v>
      </c>
      <c r="S209" s="75">
        <v>160</v>
      </c>
      <c r="T209" s="75">
        <v>0</v>
      </c>
      <c r="U209" s="75">
        <v>500</v>
      </c>
      <c r="V209" s="78">
        <v>43</v>
      </c>
      <c r="W209" s="75">
        <v>1200</v>
      </c>
      <c r="X209" s="15">
        <v>2011</v>
      </c>
      <c r="Y209" s="16">
        <f>IF(X209&lt;&gt;"",VLOOKUP(X209,ProgramIterations!D:E,2,FALSE),"NULL")</f>
        <v>1</v>
      </c>
      <c r="Z209" s="15"/>
      <c r="AA209" s="16" t="str">
        <f>IF(Z209&lt;&gt;"",VLOOKUP(Z209,ProgramIterations!D:E,2,FALSE),"NULL")</f>
        <v>NULL</v>
      </c>
      <c r="AB209" s="9" t="s">
        <v>78</v>
      </c>
      <c r="AC209" s="9">
        <v>75</v>
      </c>
      <c r="AD209" s="36">
        <v>1</v>
      </c>
      <c r="AE209" s="9">
        <v>1</v>
      </c>
      <c r="AF209" s="9">
        <v>1</v>
      </c>
      <c r="AG209" s="9">
        <v>0</v>
      </c>
      <c r="AH209" s="85">
        <v>1</v>
      </c>
      <c r="AI209" s="17">
        <f t="shared" si="16"/>
        <v>1</v>
      </c>
      <c r="AJ209" s="18">
        <v>0</v>
      </c>
      <c r="AK209" s="17">
        <f t="shared" si="14"/>
        <v>1</v>
      </c>
      <c r="AL209" s="17">
        <f t="shared" si="15"/>
        <v>1</v>
      </c>
      <c r="AM209" s="18">
        <v>0</v>
      </c>
      <c r="AN209" s="18">
        <v>0</v>
      </c>
      <c r="AO209" s="37">
        <v>0</v>
      </c>
      <c r="AP209" s="74"/>
      <c r="AQ209" s="37">
        <v>0</v>
      </c>
      <c r="AR209" s="49">
        <v>0</v>
      </c>
      <c r="AS209" s="23">
        <v>2011</v>
      </c>
      <c r="AT209" s="24">
        <f>IF(AS209="","",VLOOKUP(AS209,ProgramIterations!$D:$E,2,FALSE))</f>
        <v>1</v>
      </c>
      <c r="AU209" s="23"/>
      <c r="AV209" s="24" t="str">
        <f>IF(AU209="","",VLOOKUP(AU209,ProgramIterations!$D:$E,2,FALSE))</f>
        <v/>
      </c>
      <c r="AW209" s="23">
        <v>2012</v>
      </c>
      <c r="AX209" s="24">
        <f>IF(AW209="","",VLOOKUP(AW209,ProgramIterations!$D:$E,2,FALSE))</f>
        <v>2</v>
      </c>
      <c r="AY209" s="23"/>
      <c r="AZ209" s="24" t="str">
        <f>IF(AY209="","",VLOOKUP(AY209,ProgramIterations!$D:$E,2,FALSE))</f>
        <v/>
      </c>
      <c r="BA209" s="23">
        <v>2013</v>
      </c>
      <c r="BB209" s="24">
        <f>IF(BA209="","",VLOOKUP(BA209,ProgramIterations!$D:$E,2,FALSE))</f>
        <v>3</v>
      </c>
      <c r="BC209" s="23"/>
      <c r="BD209" s="24" t="str">
        <f>IF(BC209="","",VLOOKUP(BC209,ProgramIterations!$D:$E,2,FALSE))</f>
        <v/>
      </c>
      <c r="BE209" s="23"/>
      <c r="BF209" s="24" t="str">
        <f>IF(BE209="","",VLOOKUP(BE209,ProgramIterations!$D:$E,2,FALSE))</f>
        <v/>
      </c>
      <c r="BG209" s="23"/>
      <c r="BH209" s="24" t="str">
        <f>IF(BG209="","",VLOOKUP(BG209,ProgramIterations!$D:$E,2,FALSE))</f>
        <v/>
      </c>
      <c r="BI209" s="23"/>
      <c r="BJ209" s="24" t="str">
        <f>IF(BI209="","",VLOOKUP(BI209,ProgramIterations!$D:$E,2,FALSE))</f>
        <v/>
      </c>
      <c r="BK209" s="23"/>
      <c r="BL209" s="24" t="str">
        <f>IF(BK209="","",VLOOKUP(BK209,ProgramIterations!$D:$E,2,FALSE))</f>
        <v/>
      </c>
      <c r="BM209" s="23"/>
      <c r="BN209" s="24" t="str">
        <f>IF(BM209="","",VLOOKUP(BM209,ProgramIterations!$D:$E,2,FALSE))</f>
        <v/>
      </c>
      <c r="BO209" s="23"/>
      <c r="BP209" s="24" t="str">
        <f>IF(BO209="","",VLOOKUP(BO209,ProgramIterations!$D:$E,2,FALSE))</f>
        <v/>
      </c>
      <c r="BQ209" s="23"/>
      <c r="BR209" s="24" t="str">
        <f>IF(BQ209="","",VLOOKUP(BQ209,ProgramIterations!$D:$E,2,FALSE))</f>
        <v/>
      </c>
      <c r="BS209" s="23"/>
      <c r="BT209" s="24" t="str">
        <f>IF(BS209="","",VLOOKUP(BS209,ProgramIterations!$D:$E,2,FALSE))</f>
        <v/>
      </c>
      <c r="BU209" s="23"/>
      <c r="BV209" s="24" t="str">
        <f>IF(BU209="","",VLOOKUP(BU209,ProgramIterations!$D:$E,2,FALSE))</f>
        <v/>
      </c>
      <c r="BW209" s="23"/>
      <c r="BX209" s="24" t="str">
        <f>IF(BW209="","",VLOOKUP(BW209,ProgramIterations!$D:$E,2,FALSE))</f>
        <v/>
      </c>
      <c r="BY209" s="23">
        <v>2014</v>
      </c>
      <c r="BZ209" s="24">
        <f>IF(BY209="","",VLOOKUP(BY209,ProgramIterations!$D:$E,2,FALSE))</f>
        <v>4</v>
      </c>
      <c r="CA209" s="23"/>
      <c r="CB209" s="24" t="str">
        <f>IF(CA209="","",VLOOKUP(CA209,ProgramIterations!$D:$E,2,FALSE))</f>
        <v/>
      </c>
      <c r="CC209" s="23">
        <v>2014</v>
      </c>
      <c r="CD209" s="24">
        <f>IF(CC209="","",VLOOKUP(CC209,ProgramIterations!$D:$E,2,FALSE))</f>
        <v>4</v>
      </c>
      <c r="CE209" s="23"/>
      <c r="CF209" s="24" t="str">
        <f>IF(CE209="","",VLOOKUP(CE209,ProgramIterations!$D:$E,2,FALSE))</f>
        <v/>
      </c>
      <c r="CG209" s="23"/>
      <c r="CH209" s="24" t="str">
        <f>IF(CG209="","",VLOOKUP(CG209,ProgramIterations!$D:$E,2,FALSE))</f>
        <v/>
      </c>
      <c r="CI209" s="23"/>
      <c r="CJ209" s="24" t="str">
        <f>IF(CI209="","",VLOOKUP(CI209,ProgramIterations!$D:$E,2,FALSE))</f>
        <v/>
      </c>
      <c r="CK209" s="23"/>
      <c r="CL209" s="24" t="str">
        <f>IF(CK209="","",VLOOKUP(CK209,ProgramIterations!$D:$E,2,FALSE))</f>
        <v/>
      </c>
      <c r="CM209" s="23"/>
      <c r="CN209" s="24" t="str">
        <f>IF(CM209="","",VLOOKUP(CM209,ProgramIterations!$D:$E,2,FALSE))</f>
        <v/>
      </c>
      <c r="CO209" s="23"/>
      <c r="CP209" s="24" t="str">
        <f>IF(CO209="","",VLOOKUP(CO209,ProgramIterations!$D:$E,2,FALSE))</f>
        <v/>
      </c>
      <c r="CQ209" s="23"/>
      <c r="CR209" s="24" t="str">
        <f>IF(CQ209="","",VLOOKUP(CQ209,ProgramIterations!$D:$E,2,FALSE))</f>
        <v/>
      </c>
      <c r="CS209" s="23"/>
      <c r="CT209" s="24" t="str">
        <f>IF(CS209="","",VLOOKUP(CS209,ProgramIterations!$D:$E,2,FALSE))</f>
        <v/>
      </c>
      <c r="CU209" s="23"/>
      <c r="CV209" s="24" t="str">
        <f>IF(CU209="","",VLOOKUP(CU209,ProgramIterations!$D:$E,2,FALSE))</f>
        <v/>
      </c>
      <c r="CW209" s="23"/>
      <c r="CX209" s="24" t="str">
        <f>IF(CW209="","",VLOOKUP(CW209,ProgramIterations!$D:$E,2,FALSE))</f>
        <v/>
      </c>
      <c r="CY209" s="23"/>
      <c r="CZ209" s="24" t="str">
        <f>IF(CY209="","",VLOOKUP(CY209,ProgramIterations!$D:$E,2,FALSE))</f>
        <v/>
      </c>
      <c r="DA209" s="23"/>
      <c r="DB209" s="24" t="str">
        <f>IF(DA209="","",VLOOKUP(DA209,ProgramIterations!$D:$E,2,FALSE))</f>
        <v/>
      </c>
      <c r="DC209" s="23"/>
      <c r="DD209" s="25" t="str">
        <f>IF(DC209="","",VLOOKUP(DC209,ProgramIterations!$D:$E,2,FALSE))</f>
        <v/>
      </c>
      <c r="DE209" s="64" t="str">
        <f>CONCATENATE("ALTER TABLE dbo.",LEFT(C209,FIND(".",C209)-1)," ADD ",RIGHT(C209,LEN(C209)-FIND(".",C209))," ",VLOOKUP(M209,DataTypes!$A$2:$F$12,6),IF(VLOOKUP(M209,DataTypes!$A$2:$F$12,3)=1,CONCATENATE("(",N209,",",O209,")"),"")," NULL")</f>
        <v>ALTER TABLE dbo.ChampMetricVisitInformation ADD SiteMeasurementOfAlkalinity int NULL</v>
      </c>
      <c r="DF209" s="56" t="e">
        <f>IF(A209 = "","",#REF! &amp; " SELECT MetricCalcTypeID = "&amp;A209&amp;", EngineID = "&amp;B209&amp;", Name='"&amp;C209&amp;"', DisplayGroupID = "&amp;D209&amp;", DisplayName='"&amp;E209&amp;"', DisplayNameShort = '"&amp;F209&amp;"', PropertyName = '"&amp;G209&amp;"', MethodID = "&amp;IF(H209="","NULL",H209)&amp; ", CalcGroupId = "&amp;IF(I209="","NULL",I209)&amp;", CalcGroupListItemID = " &amp;IF(K209="","NULL",K209)&amp;", Description = "&amp;IF(L209&lt;&gt;"NULL","'"&amp;SUBSTITUTE(L209,"'","''")&amp;"'","NULL")&amp;", DataTypeID = "&amp;M209&amp;",Precision = "&amp;N209&amp;", Scale = "&amp;O209&amp;", Length="&amp;P209&amp;", UOMID = "&amp;Q209&amp;", GlossaryTermID = "&amp;V209&amp;", DisplayOrderID = "&amp;W209&amp;", DomainValueListID = "&amp;AB209&amp;", WidthPixels = "&amp;AC209&amp;", IsDisplayable = "&amp;AD209&amp;", ShowGraphForWatershed= "&amp;AE209&amp;",ShowGraphForProgram="&amp;AF209&amp;",ShowGraphForVisit="&amp;AG209&amp;",IsPrivateInformation="&amp;AM209&amp;", IsCalculated="&amp;AN209&amp;",IsInternal="&amp;AO209&amp;", ExpectedValueMin = "&amp;IF(R209&lt;&gt;"",R209,"NULL")&amp;",  ExpectedValueMax = "&amp;IF(S209&lt;&gt;"",S209,"NULL")&amp;",  AcceptedValueMin = "&amp;IF(T209&lt;&gt;"",T209,"NULL")&amp;",   AcceptedValueMax  = "&amp;IF(U209&lt;&gt;"",U209,"NULL")&amp;", GraphAllowX="&amp;AH209&amp;", GraphAllowY="&amp;AI209&amp;", GraphAllowZ="&amp;AJ209&amp;", MapAllowSize="&amp;AK209&amp;", MapAllowColor = "&amp;AL209&amp;", RbtXpath = "&amp;IF(AP209&lt;&gt;"", "'"&amp;AP209&amp;"'", "NULL")&amp;", RbtIsRequired = "&amp;IF(AP209&lt;&gt;"", AQ209, "NULL")&amp;", MRMetric = "&amp;AR209&amp;
", Protocol1_ID = "&amp;IF(AS209="","NULL",#REF!)&amp;", Protocol1_IterationIDStart = "&amp;IF(AS209="","NULL",AT209)&amp;", Protocol1_IterationIDEnd = "&amp;IF(AU209="","NULL",AV209)&amp;
", Protocol2_ID = "&amp;IF(AW209="","NULL",#REF!)&amp;", Protocol2_IterationIDStart = "&amp;IF(AW209="","NULL",AX209)&amp;", Protocol2_IterationIDEnd = "&amp;IF(AY209="","NULL",AZ209)&amp;
", Protocol3_ID = "&amp;IF(BA209="","NULL",#REF!)&amp;", Protocol3_IterationIDStart = "&amp;IF(BA209="","NULL",BB209)&amp;", Protocol3_IterationIDEnd = "&amp;IF(BC209="","NULL",BD209)&amp;
", Protocol4_ID = "&amp;IF(BE209="","NULL",#REF!)&amp;", Protocol4_IterationIDStart = "&amp;IF(BE209="","NULL",BF209)&amp;", Protocol4_IterationIDEnd = "&amp;IF(BG209="","NULL",BH209)&amp;
", Protocol5_ID = "&amp;IF(BI209="","NULL",#REF!)&amp;", Protocol5_IterationIDStart = "&amp;IF(BI209="","NULL",BJ209)&amp;", Protocol5_IterationIDEnd = "&amp;IF(BK209="","NULL",BL209)&amp;
", Protocol6_ID = "&amp;IF(BM209="","NULL",#REF!)&amp;", Protocol6_IterationIDStart = "&amp;IF(BM209="","NULL",BN209)&amp;", Protocol6_IterationIDEnd = "&amp;IF(BO209="","NULL",BP209)&amp;
", Protocol7_ID = "&amp;IF(BQ209="","NULL",#REF!)&amp;", Protocol7_IterationIDStart = "&amp;IF(BQ209="","NULL",BR209)&amp;", Protocol7_IterationIDEnd = "&amp;IF(BS209="","NULL",BT209)&amp;
", Protocol8_ID = "&amp;IF(BU209="","NULL",#REF!)&amp;", Protocol8_IterationIDStart = "&amp;IF(BU209="","NULL",BV209)&amp;", Protocol8_IterationIDEnd = "&amp;IF(BW209="","NULL",BX209)&amp;
", Protocol9_ID = "&amp;IF(BY209="","NULL",#REF!)&amp;", Protocol9_IterationIDStart = "&amp;IF(BY209="","NULL",BZ209)&amp;", Protocol9_IterationIDEnd = "&amp;IF(CA209="","NULL",CB209)&amp;
", Protocol10_ID = "&amp;IF(CC209="","NULL",#REF!)&amp;", Protocol10_IterationIDStart = "&amp;IF(CC209="","NULL",CD209)&amp;", Protocol10_IterationIDEnd = "&amp;IF(CE209="","NULL",CF209)&amp;
", Protocol11_ID = "&amp;IF(CG209="","NULL",#REF!)&amp;", Protocol11_IterationIDStart = "&amp;IF(CG209="","NULL",CH209)&amp;", Protocol11_IterationIDEnd = "&amp;IF(CI209="","NULL",CJ209)&amp;
", Protocol12_ID = "&amp;IF(CK209="","NULL",#REF!)&amp;", Protocol12_IterationIDStart = "&amp;IF(CK209="","NULL",CL209)&amp;", Protocol12_IterationIDEnd = "&amp;IF(CM209="","NULL",CN209)&amp;
", Protocol13_ID = "&amp;IF(CO209="","NULL",#REF!)&amp;", Protocol13_IterationIDStart = "&amp;IF(CO209="","NULL",CP209)&amp;", Protocol13_IterationIDEnd = "&amp;IF(CQ209="","NULL",CR209)&amp;
", Protocol14_ID = "&amp;IF(CS209="","NULL",#REF!)&amp;", Protocol14_IterationIDStart = "&amp;IF(CS209="","NULL",CT209)&amp;", Protocol14_IterationIDEnd = "&amp;IF(CU209="","NULL",CV209)&amp;
", Protocol15_ID = "&amp;IF(CW209="","NULL",#REF!)&amp;", Protocol15_IterationIDStart = "&amp;IF(CW209="","NULL",CX209)&amp;", Protocol15_IterationIDEnd = "&amp;IF(CY209="","NULL",CZ209)&amp;
", Protocol16_ID = "&amp;IF(DA209="","NULL",#REF!)&amp;", Protocol16_IterationIDStart = "&amp;IF(DA209="","NULL",DB209)&amp;", Protocol16_IterationIDEnd = "&amp;IF(DC209="","NULL",DD209))</f>
        <v>#REF!</v>
      </c>
    </row>
    <row r="210" spans="1:110" x14ac:dyDescent="0.4">
      <c r="A210" s="75">
        <v>45</v>
      </c>
      <c r="B210" s="38">
        <v>2</v>
      </c>
      <c r="C210" s="34" t="s">
        <v>201</v>
      </c>
      <c r="D210" s="18">
        <v>1</v>
      </c>
      <c r="E210" s="74" t="s">
        <v>887</v>
      </c>
      <c r="F210" s="74" t="s">
        <v>888</v>
      </c>
      <c r="G210" s="74" t="s">
        <v>203</v>
      </c>
      <c r="I210" s="44"/>
      <c r="J210" s="47" t="str">
        <f>IF(I210="","",VLOOKUP(I210,MetricCalcGroups!A:D,3, FALSE))</f>
        <v/>
      </c>
      <c r="L210" s="9" t="s">
        <v>78</v>
      </c>
      <c r="M210" s="18">
        <v>1</v>
      </c>
      <c r="N210" s="18">
        <v>10</v>
      </c>
      <c r="O210" s="18">
        <v>1</v>
      </c>
      <c r="P210" s="18" t="s">
        <v>78</v>
      </c>
      <c r="Q210" s="18">
        <v>8</v>
      </c>
      <c r="R210" s="75">
        <v>0</v>
      </c>
      <c r="S210" s="75">
        <v>21</v>
      </c>
      <c r="T210" s="75">
        <v>0</v>
      </c>
      <c r="U210" s="75">
        <v>100</v>
      </c>
      <c r="V210" s="78">
        <v>44</v>
      </c>
      <c r="W210" s="75">
        <v>1210</v>
      </c>
      <c r="X210" s="15">
        <v>2011</v>
      </c>
      <c r="Y210" s="16">
        <f>IF(X210&lt;&gt;"",VLOOKUP(X210,ProgramIterations!D:E,2,FALSE),"NULL")</f>
        <v>1</v>
      </c>
      <c r="Z210" s="15"/>
      <c r="AA210" s="16" t="str">
        <f>IF(Z210&lt;&gt;"",VLOOKUP(Z210,ProgramIterations!D:E,2,FALSE),"NULL")</f>
        <v>NULL</v>
      </c>
      <c r="AB210" s="9" t="s">
        <v>78</v>
      </c>
      <c r="AC210" s="9">
        <v>75</v>
      </c>
      <c r="AD210" s="36">
        <v>1</v>
      </c>
      <c r="AE210" s="9">
        <v>1</v>
      </c>
      <c r="AF210" s="9">
        <v>1</v>
      </c>
      <c r="AG210" s="9">
        <v>0</v>
      </c>
      <c r="AH210" s="85">
        <v>1</v>
      </c>
      <c r="AI210" s="17">
        <f t="shared" si="16"/>
        <v>1</v>
      </c>
      <c r="AJ210" s="18">
        <v>0</v>
      </c>
      <c r="AK210" s="17">
        <f t="shared" si="14"/>
        <v>1</v>
      </c>
      <c r="AL210" s="17">
        <f t="shared" si="15"/>
        <v>1</v>
      </c>
      <c r="AM210" s="18">
        <v>0</v>
      </c>
      <c r="AN210" s="18">
        <v>0</v>
      </c>
      <c r="AO210" s="74">
        <v>0</v>
      </c>
      <c r="AP210" s="74"/>
      <c r="AQ210" s="37">
        <v>0</v>
      </c>
      <c r="AR210" s="49">
        <v>0</v>
      </c>
      <c r="AS210" s="23">
        <v>2011</v>
      </c>
      <c r="AT210" s="24">
        <f>IF(AS210="","",VLOOKUP(AS210,ProgramIterations!$D:$E,2,FALSE))</f>
        <v>1</v>
      </c>
      <c r="AU210" s="23"/>
      <c r="AV210" s="24" t="str">
        <f>IF(AU210="","",VLOOKUP(AU210,ProgramIterations!$D:$E,2,FALSE))</f>
        <v/>
      </c>
      <c r="AW210" s="23">
        <v>2012</v>
      </c>
      <c r="AX210" s="24">
        <f>IF(AW210="","",VLOOKUP(AW210,ProgramIterations!$D:$E,2,FALSE))</f>
        <v>2</v>
      </c>
      <c r="AY210" s="23"/>
      <c r="AZ210" s="24" t="str">
        <f>IF(AY210="","",VLOOKUP(AY210,ProgramIterations!$D:$E,2,FALSE))</f>
        <v/>
      </c>
      <c r="BA210" s="23">
        <v>2013</v>
      </c>
      <c r="BB210" s="24">
        <f>IF(BA210="","",VLOOKUP(BA210,ProgramIterations!$D:$E,2,FALSE))</f>
        <v>3</v>
      </c>
      <c r="BC210" s="23"/>
      <c r="BD210" s="24" t="str">
        <f>IF(BC210="","",VLOOKUP(BC210,ProgramIterations!$D:$E,2,FALSE))</f>
        <v/>
      </c>
      <c r="BE210" s="23"/>
      <c r="BF210" s="24" t="str">
        <f>IF(BE210="","",VLOOKUP(BE210,ProgramIterations!$D:$E,2,FALSE))</f>
        <v/>
      </c>
      <c r="BG210" s="23"/>
      <c r="BH210" s="24" t="str">
        <f>IF(BG210="","",VLOOKUP(BG210,ProgramIterations!$D:$E,2,FALSE))</f>
        <v/>
      </c>
      <c r="BI210" s="23"/>
      <c r="BJ210" s="24" t="str">
        <f>IF(BI210="","",VLOOKUP(BI210,ProgramIterations!$D:$E,2,FALSE))</f>
        <v/>
      </c>
      <c r="BK210" s="23"/>
      <c r="BL210" s="24" t="str">
        <f>IF(BK210="","",VLOOKUP(BK210,ProgramIterations!$D:$E,2,FALSE))</f>
        <v/>
      </c>
      <c r="BM210" s="23"/>
      <c r="BN210" s="24" t="str">
        <f>IF(BM210="","",VLOOKUP(BM210,ProgramIterations!$D:$E,2,FALSE))</f>
        <v/>
      </c>
      <c r="BO210" s="23"/>
      <c r="BP210" s="24" t="str">
        <f>IF(BO210="","",VLOOKUP(BO210,ProgramIterations!$D:$E,2,FALSE))</f>
        <v/>
      </c>
      <c r="BQ210" s="23"/>
      <c r="BR210" s="24" t="str">
        <f>IF(BQ210="","",VLOOKUP(BQ210,ProgramIterations!$D:$E,2,FALSE))</f>
        <v/>
      </c>
      <c r="BS210" s="23"/>
      <c r="BT210" s="24" t="str">
        <f>IF(BS210="","",VLOOKUP(BS210,ProgramIterations!$D:$E,2,FALSE))</f>
        <v/>
      </c>
      <c r="BU210" s="23"/>
      <c r="BV210" s="24" t="str">
        <f>IF(BU210="","",VLOOKUP(BU210,ProgramIterations!$D:$E,2,FALSE))</f>
        <v/>
      </c>
      <c r="BW210" s="23"/>
      <c r="BX210" s="24" t="str">
        <f>IF(BW210="","",VLOOKUP(BW210,ProgramIterations!$D:$E,2,FALSE))</f>
        <v/>
      </c>
      <c r="BY210" s="23">
        <v>2014</v>
      </c>
      <c r="BZ210" s="24">
        <f>IF(BY210="","",VLOOKUP(BY210,ProgramIterations!$D:$E,2,FALSE))</f>
        <v>4</v>
      </c>
      <c r="CA210" s="23"/>
      <c r="CB210" s="24" t="str">
        <f>IF(CA210="","",VLOOKUP(CA210,ProgramIterations!$D:$E,2,FALSE))</f>
        <v/>
      </c>
      <c r="CC210" s="23">
        <v>2014</v>
      </c>
      <c r="CD210" s="24">
        <f>IF(CC210="","",VLOOKUP(CC210,ProgramIterations!$D:$E,2,FALSE))</f>
        <v>4</v>
      </c>
      <c r="CE210" s="23"/>
      <c r="CF210" s="24" t="str">
        <f>IF(CE210="","",VLOOKUP(CE210,ProgramIterations!$D:$E,2,FALSE))</f>
        <v/>
      </c>
      <c r="CG210" s="23"/>
      <c r="CH210" s="24" t="str">
        <f>IF(CG210="","",VLOOKUP(CG210,ProgramIterations!$D:$E,2,FALSE))</f>
        <v/>
      </c>
      <c r="CI210" s="23"/>
      <c r="CJ210" s="24" t="str">
        <f>IF(CI210="","",VLOOKUP(CI210,ProgramIterations!$D:$E,2,FALSE))</f>
        <v/>
      </c>
      <c r="CK210" s="23"/>
      <c r="CL210" s="24" t="str">
        <f>IF(CK210="","",VLOOKUP(CK210,ProgramIterations!$D:$E,2,FALSE))</f>
        <v/>
      </c>
      <c r="CM210" s="23"/>
      <c r="CN210" s="24" t="str">
        <f>IF(CM210="","",VLOOKUP(CM210,ProgramIterations!$D:$E,2,FALSE))</f>
        <v/>
      </c>
      <c r="CO210" s="23"/>
      <c r="CP210" s="24" t="str">
        <f>IF(CO210="","",VLOOKUP(CO210,ProgramIterations!$D:$E,2,FALSE))</f>
        <v/>
      </c>
      <c r="CQ210" s="23"/>
      <c r="CR210" s="24" t="str">
        <f>IF(CQ210="","",VLOOKUP(CQ210,ProgramIterations!$D:$E,2,FALSE))</f>
        <v/>
      </c>
      <c r="CS210" s="23"/>
      <c r="CT210" s="24" t="str">
        <f>IF(CS210="","",VLOOKUP(CS210,ProgramIterations!$D:$E,2,FALSE))</f>
        <v/>
      </c>
      <c r="CU210" s="23"/>
      <c r="CV210" s="24" t="str">
        <f>IF(CU210="","",VLOOKUP(CU210,ProgramIterations!$D:$E,2,FALSE))</f>
        <v/>
      </c>
      <c r="CW210" s="23"/>
      <c r="CX210" s="24" t="str">
        <f>IF(CW210="","",VLOOKUP(CW210,ProgramIterations!$D:$E,2,FALSE))</f>
        <v/>
      </c>
      <c r="CY210" s="23"/>
      <c r="CZ210" s="24" t="str">
        <f>IF(CY210="","",VLOOKUP(CY210,ProgramIterations!$D:$E,2,FALSE))</f>
        <v/>
      </c>
      <c r="DA210" s="23"/>
      <c r="DB210" s="24" t="str">
        <f>IF(DA210="","",VLOOKUP(DA210,ProgramIterations!$D:$E,2,FALSE))</f>
        <v/>
      </c>
      <c r="DC210" s="23"/>
      <c r="DD210" s="25" t="str">
        <f>IF(DC210="","",VLOOKUP(DC210,ProgramIterations!$D:$E,2,FALSE))</f>
        <v/>
      </c>
      <c r="DE210" s="64" t="str">
        <f>CONCATENATE("ALTER TABLE dbo.",LEFT(C210,FIND(".",C210)-1)," ADD ",RIGHT(C210,LEN(C210)-FIND(".",C210))," ",VLOOKUP(M210,DataTypes!$A$2:$F$12,6),IF(VLOOKUP(M210,DataTypes!$A$2:$F$12,3)=1,CONCATENATE("(",N210,",",O210,")"),"")," NULL")</f>
        <v>ALTER TABLE dbo.ChampMetricVisitInformation ADD PercentBigTreeCover decimal(10,1) NULL</v>
      </c>
      <c r="DF210" s="56" t="e">
        <f>IF(A210 = "","",#REF! &amp; " SELECT MetricCalcTypeID = "&amp;A210&amp;", EngineID = "&amp;B210&amp;", Name='"&amp;C210&amp;"', DisplayGroupID = "&amp;D210&amp;", DisplayName='"&amp;E210&amp;"', DisplayNameShort = '"&amp;F210&amp;"', PropertyName = '"&amp;G210&amp;"', MethodID = "&amp;IF(H210="","NULL",H210)&amp; ", CalcGroupId = "&amp;IF(I210="","NULL",I210)&amp;", CalcGroupListItemID = " &amp;IF(K210="","NULL",K210)&amp;", Description = "&amp;IF(L210&lt;&gt;"NULL","'"&amp;SUBSTITUTE(L210,"'","''")&amp;"'","NULL")&amp;", DataTypeID = "&amp;M210&amp;",Precision = "&amp;N210&amp;", Scale = "&amp;O210&amp;", Length="&amp;P210&amp;", UOMID = "&amp;Q210&amp;", GlossaryTermID = "&amp;V210&amp;", DisplayOrderID = "&amp;W210&amp;", DomainValueListID = "&amp;AB210&amp;", WidthPixels = "&amp;AC210&amp;", IsDisplayable = "&amp;AD210&amp;", ShowGraphForWatershed= "&amp;AE210&amp;",ShowGraphForProgram="&amp;AF210&amp;",ShowGraphForVisit="&amp;AG210&amp;",IsPrivateInformation="&amp;AM210&amp;", IsCalculated="&amp;AN210&amp;",IsInternal="&amp;AO210&amp;", ExpectedValueMin = "&amp;IF(R210&lt;&gt;"",R210,"NULL")&amp;",  ExpectedValueMax = "&amp;IF(S210&lt;&gt;"",S210,"NULL")&amp;",  AcceptedValueMin = "&amp;IF(T210&lt;&gt;"",T210,"NULL")&amp;",   AcceptedValueMax  = "&amp;IF(U210&lt;&gt;"",U210,"NULL")&amp;", GraphAllowX="&amp;AH210&amp;", GraphAllowY="&amp;AI210&amp;", GraphAllowZ="&amp;AJ210&amp;", MapAllowSize="&amp;AK210&amp;", MapAllowColor = "&amp;AL210&amp;", RbtXpath = "&amp;IF(AP210&lt;&gt;"", "'"&amp;AP210&amp;"'", "NULL")&amp;", RbtIsRequired = "&amp;IF(AP210&lt;&gt;"", AQ210, "NULL")&amp;", MRMetric = "&amp;AR210&amp;
", Protocol1_ID = "&amp;IF(AS210="","NULL",#REF!)&amp;", Protocol1_IterationIDStart = "&amp;IF(AS210="","NULL",AT210)&amp;", Protocol1_IterationIDEnd = "&amp;IF(AU210="","NULL",AV210)&amp;
", Protocol2_ID = "&amp;IF(AW210="","NULL",#REF!)&amp;", Protocol2_IterationIDStart = "&amp;IF(AW210="","NULL",AX210)&amp;", Protocol2_IterationIDEnd = "&amp;IF(AY210="","NULL",AZ210)&amp;
", Protocol3_ID = "&amp;IF(BA210="","NULL",#REF!)&amp;", Protocol3_IterationIDStart = "&amp;IF(BA210="","NULL",BB210)&amp;", Protocol3_IterationIDEnd = "&amp;IF(BC210="","NULL",BD210)&amp;
", Protocol4_ID = "&amp;IF(BE210="","NULL",#REF!)&amp;", Protocol4_IterationIDStart = "&amp;IF(BE210="","NULL",BF210)&amp;", Protocol4_IterationIDEnd = "&amp;IF(BG210="","NULL",BH210)&amp;
", Protocol5_ID = "&amp;IF(BI210="","NULL",#REF!)&amp;", Protocol5_IterationIDStart = "&amp;IF(BI210="","NULL",BJ210)&amp;", Protocol5_IterationIDEnd = "&amp;IF(BK210="","NULL",BL210)&amp;
", Protocol6_ID = "&amp;IF(BM210="","NULL",#REF!)&amp;", Protocol6_IterationIDStart = "&amp;IF(BM210="","NULL",BN210)&amp;", Protocol6_IterationIDEnd = "&amp;IF(BO210="","NULL",BP210)&amp;
", Protocol7_ID = "&amp;IF(BQ210="","NULL",#REF!)&amp;", Protocol7_IterationIDStart = "&amp;IF(BQ210="","NULL",BR210)&amp;", Protocol7_IterationIDEnd = "&amp;IF(BS210="","NULL",BT210)&amp;
", Protocol8_ID = "&amp;IF(BU210="","NULL",#REF!)&amp;", Protocol8_IterationIDStart = "&amp;IF(BU210="","NULL",BV210)&amp;", Protocol8_IterationIDEnd = "&amp;IF(BW210="","NULL",BX210)&amp;
", Protocol9_ID = "&amp;IF(BY210="","NULL",#REF!)&amp;", Protocol9_IterationIDStart = "&amp;IF(BY210="","NULL",BZ210)&amp;", Protocol9_IterationIDEnd = "&amp;IF(CA210="","NULL",CB210)&amp;
", Protocol10_ID = "&amp;IF(CC210="","NULL",#REF!)&amp;", Protocol10_IterationIDStart = "&amp;IF(CC210="","NULL",CD210)&amp;", Protocol10_IterationIDEnd = "&amp;IF(CE210="","NULL",CF210)&amp;
", Protocol11_ID = "&amp;IF(CG210="","NULL",#REF!)&amp;", Protocol11_IterationIDStart = "&amp;IF(CG210="","NULL",CH210)&amp;", Protocol11_IterationIDEnd = "&amp;IF(CI210="","NULL",CJ210)&amp;
", Protocol12_ID = "&amp;IF(CK210="","NULL",#REF!)&amp;", Protocol12_IterationIDStart = "&amp;IF(CK210="","NULL",CL210)&amp;", Protocol12_IterationIDEnd = "&amp;IF(CM210="","NULL",CN210)&amp;
", Protocol13_ID = "&amp;IF(CO210="","NULL",#REF!)&amp;", Protocol13_IterationIDStart = "&amp;IF(CO210="","NULL",CP210)&amp;", Protocol13_IterationIDEnd = "&amp;IF(CQ210="","NULL",CR210)&amp;
", Protocol14_ID = "&amp;IF(CS210="","NULL",#REF!)&amp;", Protocol14_IterationIDStart = "&amp;IF(CS210="","NULL",CT210)&amp;", Protocol14_IterationIDEnd = "&amp;IF(CU210="","NULL",CV210)&amp;
", Protocol15_ID = "&amp;IF(CW210="","NULL",#REF!)&amp;", Protocol15_IterationIDStart = "&amp;IF(CW210="","NULL",CX210)&amp;", Protocol15_IterationIDEnd = "&amp;IF(CY210="","NULL",CZ210)&amp;
", Protocol16_ID = "&amp;IF(DA210="","NULL",#REF!)&amp;", Protocol16_IterationIDStart = "&amp;IF(DA210="","NULL",DB210)&amp;", Protocol16_IterationIDEnd = "&amp;IF(DC210="","NULL",DD210))</f>
        <v>#REF!</v>
      </c>
    </row>
    <row r="211" spans="1:110" x14ac:dyDescent="0.4">
      <c r="A211" s="75">
        <v>46</v>
      </c>
      <c r="B211" s="18">
        <v>2</v>
      </c>
      <c r="C211" s="34" t="s">
        <v>204</v>
      </c>
      <c r="D211" s="18">
        <v>1</v>
      </c>
      <c r="E211" s="74" t="s">
        <v>889</v>
      </c>
      <c r="F211" s="74" t="s">
        <v>890</v>
      </c>
      <c r="G211" s="74" t="s">
        <v>206</v>
      </c>
      <c r="I211" s="44"/>
      <c r="J211" s="47" t="str">
        <f>IF(I211="","",VLOOKUP(I211,MetricCalcGroups!A:D,3, FALSE))</f>
        <v/>
      </c>
      <c r="L211" s="9" t="s">
        <v>78</v>
      </c>
      <c r="M211" s="18">
        <v>1</v>
      </c>
      <c r="N211" s="18">
        <v>10</v>
      </c>
      <c r="O211" s="18">
        <v>1</v>
      </c>
      <c r="P211" s="18" t="s">
        <v>78</v>
      </c>
      <c r="Q211" s="18">
        <v>8</v>
      </c>
      <c r="R211" s="75">
        <v>0</v>
      </c>
      <c r="S211" s="75">
        <v>19</v>
      </c>
      <c r="T211" s="75">
        <v>0</v>
      </c>
      <c r="U211" s="75">
        <v>100</v>
      </c>
      <c r="V211" s="78">
        <v>45</v>
      </c>
      <c r="W211" s="75">
        <v>1220</v>
      </c>
      <c r="X211" s="15">
        <v>2011</v>
      </c>
      <c r="Y211" s="16">
        <f>IF(X211&lt;&gt;"",VLOOKUP(X211,ProgramIterations!D:E,2,FALSE),"NULL")</f>
        <v>1</v>
      </c>
      <c r="Z211" s="15"/>
      <c r="AA211" s="16" t="str">
        <f>IF(Z211&lt;&gt;"",VLOOKUP(Z211,ProgramIterations!D:E,2,FALSE),"NULL")</f>
        <v>NULL</v>
      </c>
      <c r="AB211" s="9" t="s">
        <v>78</v>
      </c>
      <c r="AC211" s="9">
        <v>75</v>
      </c>
      <c r="AD211" s="36">
        <v>1</v>
      </c>
      <c r="AE211" s="9">
        <v>1</v>
      </c>
      <c r="AF211" s="9">
        <v>1</v>
      </c>
      <c r="AG211" s="9">
        <v>0</v>
      </c>
      <c r="AH211" s="17">
        <v>0</v>
      </c>
      <c r="AI211" s="17">
        <f t="shared" si="16"/>
        <v>1</v>
      </c>
      <c r="AJ211" s="18">
        <v>0</v>
      </c>
      <c r="AK211" s="17">
        <f t="shared" si="14"/>
        <v>1</v>
      </c>
      <c r="AL211" s="17">
        <f t="shared" si="15"/>
        <v>1</v>
      </c>
      <c r="AM211" s="18">
        <v>0</v>
      </c>
      <c r="AN211" s="18">
        <v>0</v>
      </c>
      <c r="AO211" s="74">
        <v>0</v>
      </c>
      <c r="AP211" s="40"/>
      <c r="AQ211" s="37">
        <v>0</v>
      </c>
      <c r="AR211" s="49">
        <v>0</v>
      </c>
      <c r="AS211" s="23">
        <v>2011</v>
      </c>
      <c r="AT211" s="24">
        <f>IF(AS211="","",VLOOKUP(AS211,ProgramIterations!$D:$E,2,FALSE))</f>
        <v>1</v>
      </c>
      <c r="AU211" s="23"/>
      <c r="AV211" s="24" t="str">
        <f>IF(AU211="","",VLOOKUP(AU211,ProgramIterations!$D:$E,2,FALSE))</f>
        <v/>
      </c>
      <c r="AW211" s="23">
        <v>2012</v>
      </c>
      <c r="AX211" s="24">
        <f>IF(AW211="","",VLOOKUP(AW211,ProgramIterations!$D:$E,2,FALSE))</f>
        <v>2</v>
      </c>
      <c r="AY211" s="23"/>
      <c r="AZ211" s="24" t="str">
        <f>IF(AY211="","",VLOOKUP(AY211,ProgramIterations!$D:$E,2,FALSE))</f>
        <v/>
      </c>
      <c r="BA211" s="23">
        <v>2013</v>
      </c>
      <c r="BB211" s="24">
        <f>IF(BA211="","",VLOOKUP(BA211,ProgramIterations!$D:$E,2,FALSE))</f>
        <v>3</v>
      </c>
      <c r="BC211" s="23"/>
      <c r="BD211" s="24" t="str">
        <f>IF(BC211="","",VLOOKUP(BC211,ProgramIterations!$D:$E,2,FALSE))</f>
        <v/>
      </c>
      <c r="BE211" s="23"/>
      <c r="BF211" s="24" t="str">
        <f>IF(BE211="","",VLOOKUP(BE211,ProgramIterations!$D:$E,2,FALSE))</f>
        <v/>
      </c>
      <c r="BG211" s="23"/>
      <c r="BH211" s="24" t="str">
        <f>IF(BG211="","",VLOOKUP(BG211,ProgramIterations!$D:$E,2,FALSE))</f>
        <v/>
      </c>
      <c r="BI211" s="23"/>
      <c r="BJ211" s="24" t="str">
        <f>IF(BI211="","",VLOOKUP(BI211,ProgramIterations!$D:$E,2,FALSE))</f>
        <v/>
      </c>
      <c r="BK211" s="23"/>
      <c r="BL211" s="24" t="str">
        <f>IF(BK211="","",VLOOKUP(BK211,ProgramIterations!$D:$E,2,FALSE))</f>
        <v/>
      </c>
      <c r="BM211" s="23"/>
      <c r="BN211" s="24" t="str">
        <f>IF(BM211="","",VLOOKUP(BM211,ProgramIterations!$D:$E,2,FALSE))</f>
        <v/>
      </c>
      <c r="BO211" s="23"/>
      <c r="BP211" s="24" t="str">
        <f>IF(BO211="","",VLOOKUP(BO211,ProgramIterations!$D:$E,2,FALSE))</f>
        <v/>
      </c>
      <c r="BQ211" s="23"/>
      <c r="BR211" s="24" t="str">
        <f>IF(BQ211="","",VLOOKUP(BQ211,ProgramIterations!$D:$E,2,FALSE))</f>
        <v/>
      </c>
      <c r="BS211" s="23"/>
      <c r="BT211" s="24" t="str">
        <f>IF(BS211="","",VLOOKUP(BS211,ProgramIterations!$D:$E,2,FALSE))</f>
        <v/>
      </c>
      <c r="BU211" s="23"/>
      <c r="BV211" s="24" t="str">
        <f>IF(BU211="","",VLOOKUP(BU211,ProgramIterations!$D:$E,2,FALSE))</f>
        <v/>
      </c>
      <c r="BW211" s="23"/>
      <c r="BX211" s="24" t="str">
        <f>IF(BW211="","",VLOOKUP(BW211,ProgramIterations!$D:$E,2,FALSE))</f>
        <v/>
      </c>
      <c r="BY211" s="23">
        <v>2014</v>
      </c>
      <c r="BZ211" s="24">
        <f>IF(BY211="","",VLOOKUP(BY211,ProgramIterations!$D:$E,2,FALSE))</f>
        <v>4</v>
      </c>
      <c r="CA211" s="23"/>
      <c r="CB211" s="24" t="str">
        <f>IF(CA211="","",VLOOKUP(CA211,ProgramIterations!$D:$E,2,FALSE))</f>
        <v/>
      </c>
      <c r="CC211" s="23">
        <v>2014</v>
      </c>
      <c r="CD211" s="24">
        <f>IF(CC211="","",VLOOKUP(CC211,ProgramIterations!$D:$E,2,FALSE))</f>
        <v>4</v>
      </c>
      <c r="CE211" s="23"/>
      <c r="CF211" s="24" t="str">
        <f>IF(CE211="","",VLOOKUP(CE211,ProgramIterations!$D:$E,2,FALSE))</f>
        <v/>
      </c>
      <c r="CG211" s="23"/>
      <c r="CH211" s="24" t="str">
        <f>IF(CG211="","",VLOOKUP(CG211,ProgramIterations!$D:$E,2,FALSE))</f>
        <v/>
      </c>
      <c r="CI211" s="23"/>
      <c r="CJ211" s="24" t="str">
        <f>IF(CI211="","",VLOOKUP(CI211,ProgramIterations!$D:$E,2,FALSE))</f>
        <v/>
      </c>
      <c r="CK211" s="23"/>
      <c r="CL211" s="24" t="str">
        <f>IF(CK211="","",VLOOKUP(CK211,ProgramIterations!$D:$E,2,FALSE))</f>
        <v/>
      </c>
      <c r="CM211" s="23"/>
      <c r="CN211" s="24" t="str">
        <f>IF(CM211="","",VLOOKUP(CM211,ProgramIterations!$D:$E,2,FALSE))</f>
        <v/>
      </c>
      <c r="CO211" s="23"/>
      <c r="CP211" s="24" t="str">
        <f>IF(CO211="","",VLOOKUP(CO211,ProgramIterations!$D:$E,2,FALSE))</f>
        <v/>
      </c>
      <c r="CQ211" s="23"/>
      <c r="CR211" s="24" t="str">
        <f>IF(CQ211="","",VLOOKUP(CQ211,ProgramIterations!$D:$E,2,FALSE))</f>
        <v/>
      </c>
      <c r="CS211" s="23"/>
      <c r="CT211" s="24" t="str">
        <f>IF(CS211="","",VLOOKUP(CS211,ProgramIterations!$D:$E,2,FALSE))</f>
        <v/>
      </c>
      <c r="CU211" s="23"/>
      <c r="CV211" s="24" t="str">
        <f>IF(CU211="","",VLOOKUP(CU211,ProgramIterations!$D:$E,2,FALSE))</f>
        <v/>
      </c>
      <c r="CW211" s="23"/>
      <c r="CX211" s="24" t="str">
        <f>IF(CW211="","",VLOOKUP(CW211,ProgramIterations!$D:$E,2,FALSE))</f>
        <v/>
      </c>
      <c r="CY211" s="23"/>
      <c r="CZ211" s="24" t="str">
        <f>IF(CY211="","",VLOOKUP(CY211,ProgramIterations!$D:$E,2,FALSE))</f>
        <v/>
      </c>
      <c r="DA211" s="23"/>
      <c r="DB211" s="24" t="str">
        <f>IF(DA211="","",VLOOKUP(DA211,ProgramIterations!$D:$E,2,FALSE))</f>
        <v/>
      </c>
      <c r="DC211" s="23"/>
      <c r="DD211" s="25" t="str">
        <f>IF(DC211="","",VLOOKUP(DC211,ProgramIterations!$D:$E,2,FALSE))</f>
        <v/>
      </c>
      <c r="DE211" s="64" t="str">
        <f>CONCATENATE("ALTER TABLE dbo.",LEFT(C211,FIND(".",C211)-1)," ADD ",RIGHT(C211,LEN(C211)-FIND(".",C211))," ",VLOOKUP(M211,DataTypes!$A$2:$F$12,6),IF(VLOOKUP(M211,DataTypes!$A$2:$F$12,3)=1,CONCATENATE("(",N211,",",O211,")"),"")," NULL")</f>
        <v>ALTER TABLE dbo.ChampMetricVisitInformation ADD PercentConiferousCover decimal(10,1) NULL</v>
      </c>
      <c r="DF211" s="56" t="e">
        <f>IF(A211 = "","",#REF! &amp; " SELECT MetricCalcTypeID = "&amp;A211&amp;", EngineID = "&amp;B211&amp;", Name='"&amp;C211&amp;"', DisplayGroupID = "&amp;D211&amp;", DisplayName='"&amp;E211&amp;"', DisplayNameShort = '"&amp;F211&amp;"', PropertyName = '"&amp;G211&amp;"', MethodID = "&amp;IF(H211="","NULL",H211)&amp; ", CalcGroupId = "&amp;IF(I211="","NULL",I211)&amp;", CalcGroupListItemID = " &amp;IF(K211="","NULL",K211)&amp;", Description = "&amp;IF(L211&lt;&gt;"NULL","'"&amp;SUBSTITUTE(L211,"'","''")&amp;"'","NULL")&amp;", DataTypeID = "&amp;M211&amp;",Precision = "&amp;N211&amp;", Scale = "&amp;O211&amp;", Length="&amp;P211&amp;", UOMID = "&amp;Q211&amp;", GlossaryTermID = "&amp;V211&amp;", DisplayOrderID = "&amp;W211&amp;", DomainValueListID = "&amp;AB211&amp;", WidthPixels = "&amp;AC211&amp;", IsDisplayable = "&amp;AD211&amp;", ShowGraphForWatershed= "&amp;AE211&amp;",ShowGraphForProgram="&amp;AF211&amp;",ShowGraphForVisit="&amp;AG211&amp;",IsPrivateInformation="&amp;AM211&amp;", IsCalculated="&amp;AN211&amp;",IsInternal="&amp;AO211&amp;", ExpectedValueMin = "&amp;IF(R211&lt;&gt;"",R211,"NULL")&amp;",  ExpectedValueMax = "&amp;IF(S211&lt;&gt;"",S211,"NULL")&amp;",  AcceptedValueMin = "&amp;IF(T211&lt;&gt;"",T211,"NULL")&amp;",   AcceptedValueMax  = "&amp;IF(U211&lt;&gt;"",U211,"NULL")&amp;", GraphAllowX="&amp;AH211&amp;", GraphAllowY="&amp;AI211&amp;", GraphAllowZ="&amp;AJ211&amp;", MapAllowSize="&amp;AK211&amp;", MapAllowColor = "&amp;AL211&amp;", RbtXpath = "&amp;IF(AP211&lt;&gt;"", "'"&amp;AP211&amp;"'", "NULL")&amp;", RbtIsRequired = "&amp;IF(AP211&lt;&gt;"", AQ211, "NULL")&amp;", MRMetric = "&amp;AR211&amp;
", Protocol1_ID = "&amp;IF(AS211="","NULL",#REF!)&amp;", Protocol1_IterationIDStart = "&amp;IF(AS211="","NULL",AT211)&amp;", Protocol1_IterationIDEnd = "&amp;IF(AU211="","NULL",AV211)&amp;
", Protocol2_ID = "&amp;IF(AW211="","NULL",#REF!)&amp;", Protocol2_IterationIDStart = "&amp;IF(AW211="","NULL",AX211)&amp;", Protocol2_IterationIDEnd = "&amp;IF(AY211="","NULL",AZ211)&amp;
", Protocol3_ID = "&amp;IF(BA211="","NULL",#REF!)&amp;", Protocol3_IterationIDStart = "&amp;IF(BA211="","NULL",BB211)&amp;", Protocol3_IterationIDEnd = "&amp;IF(BC211="","NULL",BD211)&amp;
", Protocol4_ID = "&amp;IF(BE211="","NULL",#REF!)&amp;", Protocol4_IterationIDStart = "&amp;IF(BE211="","NULL",BF211)&amp;", Protocol4_IterationIDEnd = "&amp;IF(BG211="","NULL",BH211)&amp;
", Protocol5_ID = "&amp;IF(BI211="","NULL",#REF!)&amp;", Protocol5_IterationIDStart = "&amp;IF(BI211="","NULL",BJ211)&amp;", Protocol5_IterationIDEnd = "&amp;IF(BK211="","NULL",BL211)&amp;
", Protocol6_ID = "&amp;IF(BM211="","NULL",#REF!)&amp;", Protocol6_IterationIDStart = "&amp;IF(BM211="","NULL",BN211)&amp;", Protocol6_IterationIDEnd = "&amp;IF(BO211="","NULL",BP211)&amp;
", Protocol7_ID = "&amp;IF(BQ211="","NULL",#REF!)&amp;", Protocol7_IterationIDStart = "&amp;IF(BQ211="","NULL",BR211)&amp;", Protocol7_IterationIDEnd = "&amp;IF(BS211="","NULL",BT211)&amp;
", Protocol8_ID = "&amp;IF(BU211="","NULL",#REF!)&amp;", Protocol8_IterationIDStart = "&amp;IF(BU211="","NULL",BV211)&amp;", Protocol8_IterationIDEnd = "&amp;IF(BW211="","NULL",BX211)&amp;
", Protocol9_ID = "&amp;IF(BY211="","NULL",#REF!)&amp;", Protocol9_IterationIDStart = "&amp;IF(BY211="","NULL",BZ211)&amp;", Protocol9_IterationIDEnd = "&amp;IF(CA211="","NULL",CB211)&amp;
", Protocol10_ID = "&amp;IF(CC211="","NULL",#REF!)&amp;", Protocol10_IterationIDStart = "&amp;IF(CC211="","NULL",CD211)&amp;", Protocol10_IterationIDEnd = "&amp;IF(CE211="","NULL",CF211)&amp;
", Protocol11_ID = "&amp;IF(CG211="","NULL",#REF!)&amp;", Protocol11_IterationIDStart = "&amp;IF(CG211="","NULL",CH211)&amp;", Protocol11_IterationIDEnd = "&amp;IF(CI211="","NULL",CJ211)&amp;
", Protocol12_ID = "&amp;IF(CK211="","NULL",#REF!)&amp;", Protocol12_IterationIDStart = "&amp;IF(CK211="","NULL",CL211)&amp;", Protocol12_IterationIDEnd = "&amp;IF(CM211="","NULL",CN211)&amp;
", Protocol13_ID = "&amp;IF(CO211="","NULL",#REF!)&amp;", Protocol13_IterationIDStart = "&amp;IF(CO211="","NULL",CP211)&amp;", Protocol13_IterationIDEnd = "&amp;IF(CQ211="","NULL",CR211)&amp;
", Protocol14_ID = "&amp;IF(CS211="","NULL",#REF!)&amp;", Protocol14_IterationIDStart = "&amp;IF(CS211="","NULL",CT211)&amp;", Protocol14_IterationIDEnd = "&amp;IF(CU211="","NULL",CV211)&amp;
", Protocol15_ID = "&amp;IF(CW211="","NULL",#REF!)&amp;", Protocol15_IterationIDStart = "&amp;IF(CW211="","NULL",CX211)&amp;", Protocol15_IterationIDEnd = "&amp;IF(CY211="","NULL",CZ211)&amp;
", Protocol16_ID = "&amp;IF(DA211="","NULL",#REF!)&amp;", Protocol16_IterationIDStart = "&amp;IF(DA211="","NULL",DB211)&amp;", Protocol16_IterationIDEnd = "&amp;IF(DC211="","NULL",DD211))</f>
        <v>#REF!</v>
      </c>
    </row>
    <row r="212" spans="1:110" x14ac:dyDescent="0.4">
      <c r="A212" s="75">
        <v>47</v>
      </c>
      <c r="B212" s="18">
        <v>2</v>
      </c>
      <c r="C212" s="34" t="s">
        <v>207</v>
      </c>
      <c r="D212" s="18">
        <v>1</v>
      </c>
      <c r="E212" s="74" t="s">
        <v>891</v>
      </c>
      <c r="F212" s="74" t="s">
        <v>892</v>
      </c>
      <c r="G212" s="74" t="s">
        <v>209</v>
      </c>
      <c r="I212" s="44"/>
      <c r="J212" s="47" t="str">
        <f>IF(I212="","",VLOOKUP(I212,MetricCalcGroups!A:D,3, FALSE))</f>
        <v/>
      </c>
      <c r="L212" s="9" t="s">
        <v>78</v>
      </c>
      <c r="M212" s="18">
        <v>1</v>
      </c>
      <c r="N212" s="18">
        <v>10</v>
      </c>
      <c r="O212" s="18">
        <v>1</v>
      </c>
      <c r="P212" s="18" t="s">
        <v>78</v>
      </c>
      <c r="Q212" s="18">
        <v>8</v>
      </c>
      <c r="R212" s="75">
        <v>25</v>
      </c>
      <c r="S212" s="75">
        <v>85</v>
      </c>
      <c r="T212" s="75">
        <v>0</v>
      </c>
      <c r="U212" s="75">
        <v>100</v>
      </c>
      <c r="V212" s="78">
        <v>46</v>
      </c>
      <c r="W212" s="75">
        <v>1230</v>
      </c>
      <c r="X212" s="15">
        <v>2011</v>
      </c>
      <c r="Y212" s="16">
        <f>IF(X212&lt;&gt;"",VLOOKUP(X212,ProgramIterations!D:E,2,FALSE),"NULL")</f>
        <v>1</v>
      </c>
      <c r="Z212" s="15"/>
      <c r="AA212" s="16" t="str">
        <f>IF(Z212&lt;&gt;"",VLOOKUP(Z212,ProgramIterations!D:E,2,FALSE),"NULL")</f>
        <v>NULL</v>
      </c>
      <c r="AB212" s="9" t="s">
        <v>78</v>
      </c>
      <c r="AC212" s="9">
        <v>75</v>
      </c>
      <c r="AD212" s="36">
        <v>1</v>
      </c>
      <c r="AE212" s="9">
        <v>1</v>
      </c>
      <c r="AF212" s="9">
        <v>1</v>
      </c>
      <c r="AG212" s="9">
        <v>0</v>
      </c>
      <c r="AH212" s="85">
        <v>1</v>
      </c>
      <c r="AI212" s="17">
        <f t="shared" si="16"/>
        <v>1</v>
      </c>
      <c r="AJ212" s="18">
        <v>0</v>
      </c>
      <c r="AK212" s="17">
        <f t="shared" si="14"/>
        <v>1</v>
      </c>
      <c r="AL212" s="17">
        <f t="shared" si="15"/>
        <v>1</v>
      </c>
      <c r="AM212" s="18">
        <v>0</v>
      </c>
      <c r="AN212" s="18">
        <v>0</v>
      </c>
      <c r="AO212" s="74">
        <v>0</v>
      </c>
      <c r="AP212" s="74"/>
      <c r="AQ212" s="37">
        <v>0</v>
      </c>
      <c r="AR212" s="49">
        <v>0</v>
      </c>
      <c r="AS212" s="23">
        <v>2011</v>
      </c>
      <c r="AT212" s="24">
        <f>IF(AS212="","",VLOOKUP(AS212,ProgramIterations!$D:$E,2,FALSE))</f>
        <v>1</v>
      </c>
      <c r="AU212" s="23"/>
      <c r="AV212" s="24" t="str">
        <f>IF(AU212="","",VLOOKUP(AU212,ProgramIterations!$D:$E,2,FALSE))</f>
        <v/>
      </c>
      <c r="AW212" s="23">
        <v>2012</v>
      </c>
      <c r="AX212" s="24">
        <f>IF(AW212="","",VLOOKUP(AW212,ProgramIterations!$D:$E,2,FALSE))</f>
        <v>2</v>
      </c>
      <c r="AY212" s="23"/>
      <c r="AZ212" s="24" t="str">
        <f>IF(AY212="","",VLOOKUP(AY212,ProgramIterations!$D:$E,2,FALSE))</f>
        <v/>
      </c>
      <c r="BA212" s="23">
        <v>2013</v>
      </c>
      <c r="BB212" s="24">
        <f>IF(BA212="","",VLOOKUP(BA212,ProgramIterations!$D:$E,2,FALSE))</f>
        <v>3</v>
      </c>
      <c r="BC212" s="23"/>
      <c r="BD212" s="24" t="str">
        <f>IF(BC212="","",VLOOKUP(BC212,ProgramIterations!$D:$E,2,FALSE))</f>
        <v/>
      </c>
      <c r="BE212" s="23"/>
      <c r="BF212" s="24" t="str">
        <f>IF(BE212="","",VLOOKUP(BE212,ProgramIterations!$D:$E,2,FALSE))</f>
        <v/>
      </c>
      <c r="BG212" s="23"/>
      <c r="BH212" s="24" t="str">
        <f>IF(BG212="","",VLOOKUP(BG212,ProgramIterations!$D:$E,2,FALSE))</f>
        <v/>
      </c>
      <c r="BI212" s="23"/>
      <c r="BJ212" s="24" t="str">
        <f>IF(BI212="","",VLOOKUP(BI212,ProgramIterations!$D:$E,2,FALSE))</f>
        <v/>
      </c>
      <c r="BK212" s="23"/>
      <c r="BL212" s="24" t="str">
        <f>IF(BK212="","",VLOOKUP(BK212,ProgramIterations!$D:$E,2,FALSE))</f>
        <v/>
      </c>
      <c r="BM212" s="23"/>
      <c r="BN212" s="24" t="str">
        <f>IF(BM212="","",VLOOKUP(BM212,ProgramIterations!$D:$E,2,FALSE))</f>
        <v/>
      </c>
      <c r="BO212" s="23"/>
      <c r="BP212" s="24" t="str">
        <f>IF(BO212="","",VLOOKUP(BO212,ProgramIterations!$D:$E,2,FALSE))</f>
        <v/>
      </c>
      <c r="BQ212" s="23"/>
      <c r="BR212" s="24" t="str">
        <f>IF(BQ212="","",VLOOKUP(BQ212,ProgramIterations!$D:$E,2,FALSE))</f>
        <v/>
      </c>
      <c r="BS212" s="23"/>
      <c r="BT212" s="24" t="str">
        <f>IF(BS212="","",VLOOKUP(BS212,ProgramIterations!$D:$E,2,FALSE))</f>
        <v/>
      </c>
      <c r="BU212" s="23"/>
      <c r="BV212" s="24" t="str">
        <f>IF(BU212="","",VLOOKUP(BU212,ProgramIterations!$D:$E,2,FALSE))</f>
        <v/>
      </c>
      <c r="BW212" s="23"/>
      <c r="BX212" s="24" t="str">
        <f>IF(BW212="","",VLOOKUP(BW212,ProgramIterations!$D:$E,2,FALSE))</f>
        <v/>
      </c>
      <c r="BY212" s="23">
        <v>2014</v>
      </c>
      <c r="BZ212" s="24">
        <f>IF(BY212="","",VLOOKUP(BY212,ProgramIterations!$D:$E,2,FALSE))</f>
        <v>4</v>
      </c>
      <c r="CA212" s="23"/>
      <c r="CB212" s="24" t="str">
        <f>IF(CA212="","",VLOOKUP(CA212,ProgramIterations!$D:$E,2,FALSE))</f>
        <v/>
      </c>
      <c r="CC212" s="23">
        <v>2014</v>
      </c>
      <c r="CD212" s="24">
        <f>IF(CC212="","",VLOOKUP(CC212,ProgramIterations!$D:$E,2,FALSE))</f>
        <v>4</v>
      </c>
      <c r="CE212" s="23"/>
      <c r="CF212" s="24" t="str">
        <f>IF(CE212="","",VLOOKUP(CE212,ProgramIterations!$D:$E,2,FALSE))</f>
        <v/>
      </c>
      <c r="CG212" s="23"/>
      <c r="CH212" s="24" t="str">
        <f>IF(CG212="","",VLOOKUP(CG212,ProgramIterations!$D:$E,2,FALSE))</f>
        <v/>
      </c>
      <c r="CI212" s="23"/>
      <c r="CJ212" s="24" t="str">
        <f>IF(CI212="","",VLOOKUP(CI212,ProgramIterations!$D:$E,2,FALSE))</f>
        <v/>
      </c>
      <c r="CK212" s="23"/>
      <c r="CL212" s="24" t="str">
        <f>IF(CK212="","",VLOOKUP(CK212,ProgramIterations!$D:$E,2,FALSE))</f>
        <v/>
      </c>
      <c r="CM212" s="23"/>
      <c r="CN212" s="24" t="str">
        <f>IF(CM212="","",VLOOKUP(CM212,ProgramIterations!$D:$E,2,FALSE))</f>
        <v/>
      </c>
      <c r="CO212" s="23"/>
      <c r="CP212" s="24" t="str">
        <f>IF(CO212="","",VLOOKUP(CO212,ProgramIterations!$D:$E,2,FALSE))</f>
        <v/>
      </c>
      <c r="CQ212" s="23"/>
      <c r="CR212" s="24" t="str">
        <f>IF(CQ212="","",VLOOKUP(CQ212,ProgramIterations!$D:$E,2,FALSE))</f>
        <v/>
      </c>
      <c r="CS212" s="23"/>
      <c r="CT212" s="24" t="str">
        <f>IF(CS212="","",VLOOKUP(CS212,ProgramIterations!$D:$E,2,FALSE))</f>
        <v/>
      </c>
      <c r="CU212" s="23"/>
      <c r="CV212" s="24" t="str">
        <f>IF(CU212="","",VLOOKUP(CU212,ProgramIterations!$D:$E,2,FALSE))</f>
        <v/>
      </c>
      <c r="CW212" s="23"/>
      <c r="CX212" s="24" t="str">
        <f>IF(CW212="","",VLOOKUP(CW212,ProgramIterations!$D:$E,2,FALSE))</f>
        <v/>
      </c>
      <c r="CY212" s="23"/>
      <c r="CZ212" s="24" t="str">
        <f>IF(CY212="","",VLOOKUP(CY212,ProgramIterations!$D:$E,2,FALSE))</f>
        <v/>
      </c>
      <c r="DA212" s="23"/>
      <c r="DB212" s="24" t="str">
        <f>IF(DA212="","",VLOOKUP(DA212,ProgramIterations!$D:$E,2,FALSE))</f>
        <v/>
      </c>
      <c r="DC212" s="23"/>
      <c r="DD212" s="25" t="str">
        <f>IF(DC212="","",VLOOKUP(DC212,ProgramIterations!$D:$E,2,FALSE))</f>
        <v/>
      </c>
      <c r="DE212" s="64" t="str">
        <f>CONCATENATE("ALTER TABLE dbo.",LEFT(C212,FIND(".",C212)-1)," ADD ",RIGHT(C212,LEN(C212)-FIND(".",C212))," ",VLOOKUP(M212,DataTypes!$A$2:$F$12,6),IF(VLOOKUP(M212,DataTypes!$A$2:$F$12,3)=1,CONCATENATE("(",N212,",",O212,")"),"")," NULL")</f>
        <v>ALTER TABLE dbo.ChampMetricVisitInformation ADD PercentGroundCover decimal(10,1) NULL</v>
      </c>
      <c r="DF212" s="56" t="e">
        <f>IF(A212 = "","",#REF! &amp; " SELECT MetricCalcTypeID = "&amp;A212&amp;", EngineID = "&amp;B212&amp;", Name='"&amp;C212&amp;"', DisplayGroupID = "&amp;D212&amp;", DisplayName='"&amp;E212&amp;"', DisplayNameShort = '"&amp;F212&amp;"', PropertyName = '"&amp;G212&amp;"', MethodID = "&amp;IF(H212="","NULL",H212)&amp; ", CalcGroupId = "&amp;IF(I212="","NULL",I212)&amp;", CalcGroupListItemID = " &amp;IF(K212="","NULL",K212)&amp;", Description = "&amp;IF(L212&lt;&gt;"NULL","'"&amp;SUBSTITUTE(L212,"'","''")&amp;"'","NULL")&amp;", DataTypeID = "&amp;M212&amp;",Precision = "&amp;N212&amp;", Scale = "&amp;O212&amp;", Length="&amp;P212&amp;", UOMID = "&amp;Q212&amp;", GlossaryTermID = "&amp;V212&amp;", DisplayOrderID = "&amp;W212&amp;", DomainValueListID = "&amp;AB212&amp;", WidthPixels = "&amp;AC212&amp;", IsDisplayable = "&amp;AD212&amp;", ShowGraphForWatershed= "&amp;AE212&amp;",ShowGraphForProgram="&amp;AF212&amp;",ShowGraphForVisit="&amp;AG212&amp;",IsPrivateInformation="&amp;AM212&amp;", IsCalculated="&amp;AN212&amp;",IsInternal="&amp;AO212&amp;", ExpectedValueMin = "&amp;IF(R212&lt;&gt;"",R212,"NULL")&amp;",  ExpectedValueMax = "&amp;IF(S212&lt;&gt;"",S212,"NULL")&amp;",  AcceptedValueMin = "&amp;IF(T212&lt;&gt;"",T212,"NULL")&amp;",   AcceptedValueMax  = "&amp;IF(U212&lt;&gt;"",U212,"NULL")&amp;", GraphAllowX="&amp;AH212&amp;", GraphAllowY="&amp;AI212&amp;", GraphAllowZ="&amp;AJ212&amp;", MapAllowSize="&amp;AK212&amp;", MapAllowColor = "&amp;AL212&amp;", RbtXpath = "&amp;IF(AP212&lt;&gt;"", "'"&amp;AP212&amp;"'", "NULL")&amp;", RbtIsRequired = "&amp;IF(AP212&lt;&gt;"", AQ212, "NULL")&amp;", MRMetric = "&amp;AR212&amp;
", Protocol1_ID = "&amp;IF(AS212="","NULL",#REF!)&amp;", Protocol1_IterationIDStart = "&amp;IF(AS212="","NULL",AT212)&amp;", Protocol1_IterationIDEnd = "&amp;IF(AU212="","NULL",AV212)&amp;
", Protocol2_ID = "&amp;IF(AW212="","NULL",#REF!)&amp;", Protocol2_IterationIDStart = "&amp;IF(AW212="","NULL",AX212)&amp;", Protocol2_IterationIDEnd = "&amp;IF(AY212="","NULL",AZ212)&amp;
", Protocol3_ID = "&amp;IF(BA212="","NULL",#REF!)&amp;", Protocol3_IterationIDStart = "&amp;IF(BA212="","NULL",BB212)&amp;", Protocol3_IterationIDEnd = "&amp;IF(BC212="","NULL",BD212)&amp;
", Protocol4_ID = "&amp;IF(BE212="","NULL",#REF!)&amp;", Protocol4_IterationIDStart = "&amp;IF(BE212="","NULL",BF212)&amp;", Protocol4_IterationIDEnd = "&amp;IF(BG212="","NULL",BH212)&amp;
", Protocol5_ID = "&amp;IF(BI212="","NULL",#REF!)&amp;", Protocol5_IterationIDStart = "&amp;IF(BI212="","NULL",BJ212)&amp;", Protocol5_IterationIDEnd = "&amp;IF(BK212="","NULL",BL212)&amp;
", Protocol6_ID = "&amp;IF(BM212="","NULL",#REF!)&amp;", Protocol6_IterationIDStart = "&amp;IF(BM212="","NULL",BN212)&amp;", Protocol6_IterationIDEnd = "&amp;IF(BO212="","NULL",BP212)&amp;
", Protocol7_ID = "&amp;IF(BQ212="","NULL",#REF!)&amp;", Protocol7_IterationIDStart = "&amp;IF(BQ212="","NULL",BR212)&amp;", Protocol7_IterationIDEnd = "&amp;IF(BS212="","NULL",BT212)&amp;
", Protocol8_ID = "&amp;IF(BU212="","NULL",#REF!)&amp;", Protocol8_IterationIDStart = "&amp;IF(BU212="","NULL",BV212)&amp;", Protocol8_IterationIDEnd = "&amp;IF(BW212="","NULL",BX212)&amp;
", Protocol9_ID = "&amp;IF(BY212="","NULL",#REF!)&amp;", Protocol9_IterationIDStart = "&amp;IF(BY212="","NULL",BZ212)&amp;", Protocol9_IterationIDEnd = "&amp;IF(CA212="","NULL",CB212)&amp;
", Protocol10_ID = "&amp;IF(CC212="","NULL",#REF!)&amp;", Protocol10_IterationIDStart = "&amp;IF(CC212="","NULL",CD212)&amp;", Protocol10_IterationIDEnd = "&amp;IF(CE212="","NULL",CF212)&amp;
", Protocol11_ID = "&amp;IF(CG212="","NULL",#REF!)&amp;", Protocol11_IterationIDStart = "&amp;IF(CG212="","NULL",CH212)&amp;", Protocol11_IterationIDEnd = "&amp;IF(CI212="","NULL",CJ212)&amp;
", Protocol12_ID = "&amp;IF(CK212="","NULL",#REF!)&amp;", Protocol12_IterationIDStart = "&amp;IF(CK212="","NULL",CL212)&amp;", Protocol12_IterationIDEnd = "&amp;IF(CM212="","NULL",CN212)&amp;
", Protocol13_ID = "&amp;IF(CO212="","NULL",#REF!)&amp;", Protocol13_IterationIDStart = "&amp;IF(CO212="","NULL",CP212)&amp;", Protocol13_IterationIDEnd = "&amp;IF(CQ212="","NULL",CR212)&amp;
", Protocol14_ID = "&amp;IF(CS212="","NULL",#REF!)&amp;", Protocol14_IterationIDStart = "&amp;IF(CS212="","NULL",CT212)&amp;", Protocol14_IterationIDEnd = "&amp;IF(CU212="","NULL",CV212)&amp;
", Protocol15_ID = "&amp;IF(CW212="","NULL",#REF!)&amp;", Protocol15_IterationIDStart = "&amp;IF(CW212="","NULL",CX212)&amp;", Protocol15_IterationIDEnd = "&amp;IF(CY212="","NULL",CZ212)&amp;
", Protocol16_ID = "&amp;IF(DA212="","NULL",#REF!)&amp;", Protocol16_IterationIDStart = "&amp;IF(DA212="","NULL",DB212)&amp;", Protocol16_IterationIDEnd = "&amp;IF(DC212="","NULL",DD212))</f>
        <v>#REF!</v>
      </c>
    </row>
    <row r="213" spans="1:110" x14ac:dyDescent="0.4">
      <c r="A213" s="75">
        <v>48</v>
      </c>
      <c r="B213" s="18">
        <v>2</v>
      </c>
      <c r="C213" s="34" t="s">
        <v>210</v>
      </c>
      <c r="D213" s="18">
        <v>1</v>
      </c>
      <c r="E213" s="74" t="s">
        <v>893</v>
      </c>
      <c r="F213" s="74" t="s">
        <v>894</v>
      </c>
      <c r="G213" s="74" t="s">
        <v>211</v>
      </c>
      <c r="I213" s="44"/>
      <c r="J213" s="47" t="str">
        <f>IF(I213="","",VLOOKUP(I213,MetricCalcGroups!A:D,3, FALSE))</f>
        <v/>
      </c>
      <c r="L213" s="9" t="s">
        <v>78</v>
      </c>
      <c r="M213" s="18">
        <v>1</v>
      </c>
      <c r="N213" s="18">
        <v>10</v>
      </c>
      <c r="O213" s="18">
        <v>1</v>
      </c>
      <c r="P213" s="18" t="s">
        <v>78</v>
      </c>
      <c r="Q213" s="18">
        <v>8</v>
      </c>
      <c r="R213" s="75">
        <v>6</v>
      </c>
      <c r="S213" s="75">
        <v>37</v>
      </c>
      <c r="T213" s="75">
        <v>0</v>
      </c>
      <c r="U213" s="75">
        <v>100</v>
      </c>
      <c r="V213" s="78">
        <v>47</v>
      </c>
      <c r="W213" s="75">
        <v>1240</v>
      </c>
      <c r="X213" s="15">
        <v>2011</v>
      </c>
      <c r="Y213" s="16">
        <f>IF(X213&lt;&gt;"",VLOOKUP(X213,ProgramIterations!D:E,2,FALSE),"NULL")</f>
        <v>1</v>
      </c>
      <c r="Z213" s="15"/>
      <c r="AA213" s="16" t="str">
        <f>IF(Z213&lt;&gt;"",VLOOKUP(Z213,ProgramIterations!D:E,2,FALSE),"NULL")</f>
        <v>NULL</v>
      </c>
      <c r="AB213" s="9" t="s">
        <v>78</v>
      </c>
      <c r="AC213" s="9">
        <v>75</v>
      </c>
      <c r="AD213" s="36">
        <v>1</v>
      </c>
      <c r="AE213" s="9">
        <v>1</v>
      </c>
      <c r="AF213" s="9">
        <v>1</v>
      </c>
      <c r="AG213" s="9">
        <v>0</v>
      </c>
      <c r="AH213" s="52">
        <v>0</v>
      </c>
      <c r="AI213" s="17">
        <f t="shared" si="16"/>
        <v>1</v>
      </c>
      <c r="AJ213" s="18">
        <v>0</v>
      </c>
      <c r="AK213" s="17">
        <f t="shared" si="14"/>
        <v>1</v>
      </c>
      <c r="AL213" s="17">
        <f t="shared" si="15"/>
        <v>1</v>
      </c>
      <c r="AM213" s="18">
        <v>0</v>
      </c>
      <c r="AN213" s="18">
        <v>0</v>
      </c>
      <c r="AO213" s="74">
        <v>0</v>
      </c>
      <c r="AP213" s="40"/>
      <c r="AQ213" s="37">
        <v>0</v>
      </c>
      <c r="AR213" s="49">
        <v>0</v>
      </c>
      <c r="AS213" s="23">
        <v>2011</v>
      </c>
      <c r="AT213" s="24">
        <f>IF(AS213="","",VLOOKUP(AS213,ProgramIterations!$D:$E,2,FALSE))</f>
        <v>1</v>
      </c>
      <c r="AU213" s="23"/>
      <c r="AV213" s="24" t="str">
        <f>IF(AU213="","",VLOOKUP(AU213,ProgramIterations!$D:$E,2,FALSE))</f>
        <v/>
      </c>
      <c r="AW213" s="23">
        <v>2012</v>
      </c>
      <c r="AX213" s="24">
        <f>IF(AW213="","",VLOOKUP(AW213,ProgramIterations!$D:$E,2,FALSE))</f>
        <v>2</v>
      </c>
      <c r="AY213" s="23"/>
      <c r="AZ213" s="24" t="str">
        <f>IF(AY213="","",VLOOKUP(AY213,ProgramIterations!$D:$E,2,FALSE))</f>
        <v/>
      </c>
      <c r="BA213" s="23">
        <v>2013</v>
      </c>
      <c r="BB213" s="24">
        <f>IF(BA213="","",VLOOKUP(BA213,ProgramIterations!$D:$E,2,FALSE))</f>
        <v>3</v>
      </c>
      <c r="BC213" s="23"/>
      <c r="BD213" s="24" t="str">
        <f>IF(BC213="","",VLOOKUP(BC213,ProgramIterations!$D:$E,2,FALSE))</f>
        <v/>
      </c>
      <c r="BE213" s="23"/>
      <c r="BF213" s="24" t="str">
        <f>IF(BE213="","",VLOOKUP(BE213,ProgramIterations!$D:$E,2,FALSE))</f>
        <v/>
      </c>
      <c r="BG213" s="23"/>
      <c r="BH213" s="24" t="str">
        <f>IF(BG213="","",VLOOKUP(BG213,ProgramIterations!$D:$E,2,FALSE))</f>
        <v/>
      </c>
      <c r="BI213" s="23"/>
      <c r="BJ213" s="24" t="str">
        <f>IF(BI213="","",VLOOKUP(BI213,ProgramIterations!$D:$E,2,FALSE))</f>
        <v/>
      </c>
      <c r="BK213" s="23"/>
      <c r="BL213" s="24" t="str">
        <f>IF(BK213="","",VLOOKUP(BK213,ProgramIterations!$D:$E,2,FALSE))</f>
        <v/>
      </c>
      <c r="BM213" s="23"/>
      <c r="BN213" s="24" t="str">
        <f>IF(BM213="","",VLOOKUP(BM213,ProgramIterations!$D:$E,2,FALSE))</f>
        <v/>
      </c>
      <c r="BO213" s="23"/>
      <c r="BP213" s="24" t="str">
        <f>IF(BO213="","",VLOOKUP(BO213,ProgramIterations!$D:$E,2,FALSE))</f>
        <v/>
      </c>
      <c r="BQ213" s="23"/>
      <c r="BR213" s="24" t="str">
        <f>IF(BQ213="","",VLOOKUP(BQ213,ProgramIterations!$D:$E,2,FALSE))</f>
        <v/>
      </c>
      <c r="BS213" s="23"/>
      <c r="BT213" s="24" t="str">
        <f>IF(BS213="","",VLOOKUP(BS213,ProgramIterations!$D:$E,2,FALSE))</f>
        <v/>
      </c>
      <c r="BU213" s="23"/>
      <c r="BV213" s="24" t="str">
        <f>IF(BU213="","",VLOOKUP(BU213,ProgramIterations!$D:$E,2,FALSE))</f>
        <v/>
      </c>
      <c r="BW213" s="23"/>
      <c r="BX213" s="24" t="str">
        <f>IF(BW213="","",VLOOKUP(BW213,ProgramIterations!$D:$E,2,FALSE))</f>
        <v/>
      </c>
      <c r="BY213" s="23">
        <v>2014</v>
      </c>
      <c r="BZ213" s="24">
        <f>IF(BY213="","",VLOOKUP(BY213,ProgramIterations!$D:$E,2,FALSE))</f>
        <v>4</v>
      </c>
      <c r="CA213" s="23"/>
      <c r="CB213" s="24" t="str">
        <f>IF(CA213="","",VLOOKUP(CA213,ProgramIterations!$D:$E,2,FALSE))</f>
        <v/>
      </c>
      <c r="CC213" s="23">
        <v>2014</v>
      </c>
      <c r="CD213" s="24">
        <f>IF(CC213="","",VLOOKUP(CC213,ProgramIterations!$D:$E,2,FALSE))</f>
        <v>4</v>
      </c>
      <c r="CE213" s="23"/>
      <c r="CF213" s="24" t="str">
        <f>IF(CE213="","",VLOOKUP(CE213,ProgramIterations!$D:$E,2,FALSE))</f>
        <v/>
      </c>
      <c r="CG213" s="23"/>
      <c r="CH213" s="24" t="str">
        <f>IF(CG213="","",VLOOKUP(CG213,ProgramIterations!$D:$E,2,FALSE))</f>
        <v/>
      </c>
      <c r="CI213" s="23"/>
      <c r="CJ213" s="24" t="str">
        <f>IF(CI213="","",VLOOKUP(CI213,ProgramIterations!$D:$E,2,FALSE))</f>
        <v/>
      </c>
      <c r="CK213" s="23"/>
      <c r="CL213" s="24" t="str">
        <f>IF(CK213="","",VLOOKUP(CK213,ProgramIterations!$D:$E,2,FALSE))</f>
        <v/>
      </c>
      <c r="CM213" s="23"/>
      <c r="CN213" s="24" t="str">
        <f>IF(CM213="","",VLOOKUP(CM213,ProgramIterations!$D:$E,2,FALSE))</f>
        <v/>
      </c>
      <c r="CO213" s="23"/>
      <c r="CP213" s="24" t="str">
        <f>IF(CO213="","",VLOOKUP(CO213,ProgramIterations!$D:$E,2,FALSE))</f>
        <v/>
      </c>
      <c r="CQ213" s="23"/>
      <c r="CR213" s="24" t="str">
        <f>IF(CQ213="","",VLOOKUP(CQ213,ProgramIterations!$D:$E,2,FALSE))</f>
        <v/>
      </c>
      <c r="CS213" s="23"/>
      <c r="CT213" s="24" t="str">
        <f>IF(CS213="","",VLOOKUP(CS213,ProgramIterations!$D:$E,2,FALSE))</f>
        <v/>
      </c>
      <c r="CU213" s="23"/>
      <c r="CV213" s="24" t="str">
        <f>IF(CU213="","",VLOOKUP(CU213,ProgramIterations!$D:$E,2,FALSE))</f>
        <v/>
      </c>
      <c r="CW213" s="23"/>
      <c r="CX213" s="24" t="str">
        <f>IF(CW213="","",VLOOKUP(CW213,ProgramIterations!$D:$E,2,FALSE))</f>
        <v/>
      </c>
      <c r="CY213" s="23"/>
      <c r="CZ213" s="24" t="str">
        <f>IF(CY213="","",VLOOKUP(CY213,ProgramIterations!$D:$E,2,FALSE))</f>
        <v/>
      </c>
      <c r="DA213" s="23"/>
      <c r="DB213" s="24" t="str">
        <f>IF(DA213="","",VLOOKUP(DA213,ProgramIterations!$D:$E,2,FALSE))</f>
        <v/>
      </c>
      <c r="DC213" s="23"/>
      <c r="DD213" s="25" t="str">
        <f>IF(DC213="","",VLOOKUP(DC213,ProgramIterations!$D:$E,2,FALSE))</f>
        <v/>
      </c>
      <c r="DE213" s="64" t="str">
        <f>CONCATENATE("ALTER TABLE dbo.",LEFT(C213,FIND(".",C213)-1)," ADD ",RIGHT(C213,LEN(C213)-FIND(".",C213))," ",VLOOKUP(M213,DataTypes!$A$2:$F$12,6),IF(VLOOKUP(M213,DataTypes!$A$2:$F$12,3)=1,CONCATENATE("(",N213,",",O213,")"),"")," NULL")</f>
        <v>ALTER TABLE dbo.ChampMetricVisitInformation ADD PercentNonWoodyGroundCover decimal(10,1) NULL</v>
      </c>
      <c r="DF213" s="56" t="e">
        <f>IF(A213 = "","",#REF! &amp; " SELECT MetricCalcTypeID = "&amp;A213&amp;", EngineID = "&amp;B213&amp;", Name='"&amp;C213&amp;"', DisplayGroupID = "&amp;D213&amp;", DisplayName='"&amp;E213&amp;"', DisplayNameShort = '"&amp;F213&amp;"', PropertyName = '"&amp;G213&amp;"', MethodID = "&amp;IF(H213="","NULL",H213)&amp; ", CalcGroupId = "&amp;IF(I213="","NULL",I213)&amp;", CalcGroupListItemID = " &amp;IF(K213="","NULL",K213)&amp;", Description = "&amp;IF(L213&lt;&gt;"NULL","'"&amp;SUBSTITUTE(L213,"'","''")&amp;"'","NULL")&amp;", DataTypeID = "&amp;M213&amp;",Precision = "&amp;N213&amp;", Scale = "&amp;O213&amp;", Length="&amp;P213&amp;", UOMID = "&amp;Q213&amp;", GlossaryTermID = "&amp;V213&amp;", DisplayOrderID = "&amp;W213&amp;", DomainValueListID = "&amp;AB213&amp;", WidthPixels = "&amp;AC213&amp;", IsDisplayable = "&amp;AD213&amp;", ShowGraphForWatershed= "&amp;AE213&amp;",ShowGraphForProgram="&amp;AF213&amp;",ShowGraphForVisit="&amp;AG213&amp;",IsPrivateInformation="&amp;AM213&amp;", IsCalculated="&amp;AN213&amp;",IsInternal="&amp;AO213&amp;", ExpectedValueMin = "&amp;IF(R213&lt;&gt;"",R213,"NULL")&amp;",  ExpectedValueMax = "&amp;IF(S213&lt;&gt;"",S213,"NULL")&amp;",  AcceptedValueMin = "&amp;IF(T213&lt;&gt;"",T213,"NULL")&amp;",   AcceptedValueMax  = "&amp;IF(U213&lt;&gt;"",U213,"NULL")&amp;", GraphAllowX="&amp;AH213&amp;", GraphAllowY="&amp;AI213&amp;", GraphAllowZ="&amp;AJ213&amp;", MapAllowSize="&amp;AK213&amp;", MapAllowColor = "&amp;AL213&amp;", RbtXpath = "&amp;IF(AP213&lt;&gt;"", "'"&amp;AP213&amp;"'", "NULL")&amp;", RbtIsRequired = "&amp;IF(AP213&lt;&gt;"", AQ213, "NULL")&amp;", MRMetric = "&amp;AR213&amp;
", Protocol1_ID = "&amp;IF(AS213="","NULL",#REF!)&amp;", Protocol1_IterationIDStart = "&amp;IF(AS213="","NULL",AT213)&amp;", Protocol1_IterationIDEnd = "&amp;IF(AU213="","NULL",AV213)&amp;
", Protocol2_ID = "&amp;IF(AW213="","NULL",#REF!)&amp;", Protocol2_IterationIDStart = "&amp;IF(AW213="","NULL",AX213)&amp;", Protocol2_IterationIDEnd = "&amp;IF(AY213="","NULL",AZ213)&amp;
", Protocol3_ID = "&amp;IF(BA213="","NULL",#REF!)&amp;", Protocol3_IterationIDStart = "&amp;IF(BA213="","NULL",BB213)&amp;", Protocol3_IterationIDEnd = "&amp;IF(BC213="","NULL",BD213)&amp;
", Protocol4_ID = "&amp;IF(BE213="","NULL",#REF!)&amp;", Protocol4_IterationIDStart = "&amp;IF(BE213="","NULL",BF213)&amp;", Protocol4_IterationIDEnd = "&amp;IF(BG213="","NULL",BH213)&amp;
", Protocol5_ID = "&amp;IF(BI213="","NULL",#REF!)&amp;", Protocol5_IterationIDStart = "&amp;IF(BI213="","NULL",BJ213)&amp;", Protocol5_IterationIDEnd = "&amp;IF(BK213="","NULL",BL213)&amp;
", Protocol6_ID = "&amp;IF(BM213="","NULL",#REF!)&amp;", Protocol6_IterationIDStart = "&amp;IF(BM213="","NULL",BN213)&amp;", Protocol6_IterationIDEnd = "&amp;IF(BO213="","NULL",BP213)&amp;
", Protocol7_ID = "&amp;IF(BQ213="","NULL",#REF!)&amp;", Protocol7_IterationIDStart = "&amp;IF(BQ213="","NULL",BR213)&amp;", Protocol7_IterationIDEnd = "&amp;IF(BS213="","NULL",BT213)&amp;
", Protocol8_ID = "&amp;IF(BU213="","NULL",#REF!)&amp;", Protocol8_IterationIDStart = "&amp;IF(BU213="","NULL",BV213)&amp;", Protocol8_IterationIDEnd = "&amp;IF(BW213="","NULL",BX213)&amp;
", Protocol9_ID = "&amp;IF(BY213="","NULL",#REF!)&amp;", Protocol9_IterationIDStart = "&amp;IF(BY213="","NULL",BZ213)&amp;", Protocol9_IterationIDEnd = "&amp;IF(CA213="","NULL",CB213)&amp;
", Protocol10_ID = "&amp;IF(CC213="","NULL",#REF!)&amp;", Protocol10_IterationIDStart = "&amp;IF(CC213="","NULL",CD213)&amp;", Protocol10_IterationIDEnd = "&amp;IF(CE213="","NULL",CF213)&amp;
", Protocol11_ID = "&amp;IF(CG213="","NULL",#REF!)&amp;", Protocol11_IterationIDStart = "&amp;IF(CG213="","NULL",CH213)&amp;", Protocol11_IterationIDEnd = "&amp;IF(CI213="","NULL",CJ213)&amp;
", Protocol12_ID = "&amp;IF(CK213="","NULL",#REF!)&amp;", Protocol12_IterationIDStart = "&amp;IF(CK213="","NULL",CL213)&amp;", Protocol12_IterationIDEnd = "&amp;IF(CM213="","NULL",CN213)&amp;
", Protocol13_ID = "&amp;IF(CO213="","NULL",#REF!)&amp;", Protocol13_IterationIDStart = "&amp;IF(CO213="","NULL",CP213)&amp;", Protocol13_IterationIDEnd = "&amp;IF(CQ213="","NULL",CR213)&amp;
", Protocol14_ID = "&amp;IF(CS213="","NULL",#REF!)&amp;", Protocol14_IterationIDStart = "&amp;IF(CS213="","NULL",CT213)&amp;", Protocol14_IterationIDEnd = "&amp;IF(CU213="","NULL",CV213)&amp;
", Protocol15_ID = "&amp;IF(CW213="","NULL",#REF!)&amp;", Protocol15_IterationIDStart = "&amp;IF(CW213="","NULL",CX213)&amp;", Protocol15_IterationIDEnd = "&amp;IF(CY213="","NULL",CZ213)&amp;
", Protocol16_ID = "&amp;IF(DA213="","NULL",#REF!)&amp;", Protocol16_IterationIDStart = "&amp;IF(DA213="","NULL",DB213)&amp;", Protocol16_IterationIDEnd = "&amp;IF(DC213="","NULL",DD213))</f>
        <v>#REF!</v>
      </c>
    </row>
    <row r="214" spans="1:110" x14ac:dyDescent="0.4">
      <c r="A214" s="75">
        <v>49</v>
      </c>
      <c r="B214" s="53">
        <v>2</v>
      </c>
      <c r="C214" s="34" t="s">
        <v>212</v>
      </c>
      <c r="D214" s="18">
        <v>1</v>
      </c>
      <c r="E214" s="74" t="s">
        <v>895</v>
      </c>
      <c r="F214" s="74" t="s">
        <v>896</v>
      </c>
      <c r="G214" s="74" t="s">
        <v>214</v>
      </c>
      <c r="I214" s="44"/>
      <c r="J214" s="47" t="str">
        <f>IF(I214="","",VLOOKUP(I214,MetricCalcGroups!A:D,3, FALSE))</f>
        <v/>
      </c>
      <c r="L214" s="9" t="s">
        <v>78</v>
      </c>
      <c r="M214" s="18">
        <v>1</v>
      </c>
      <c r="N214" s="18">
        <v>10</v>
      </c>
      <c r="O214" s="18">
        <v>1</v>
      </c>
      <c r="P214" s="18" t="s">
        <v>78</v>
      </c>
      <c r="Q214" s="18">
        <v>8</v>
      </c>
      <c r="R214" s="75">
        <v>11</v>
      </c>
      <c r="S214" s="75">
        <v>54</v>
      </c>
      <c r="T214" s="75">
        <v>0</v>
      </c>
      <c r="U214" s="75">
        <v>100</v>
      </c>
      <c r="V214" s="78">
        <v>48</v>
      </c>
      <c r="W214" s="75">
        <v>1250</v>
      </c>
      <c r="X214" s="15">
        <v>2011</v>
      </c>
      <c r="Y214" s="16">
        <f>IF(X214&lt;&gt;"",VLOOKUP(X214,ProgramIterations!D:E,2,FALSE),"NULL")</f>
        <v>1</v>
      </c>
      <c r="Z214" s="15"/>
      <c r="AA214" s="16" t="str">
        <f>IF(Z214&lt;&gt;"",VLOOKUP(Z214,ProgramIterations!D:E,2,FALSE),"NULL")</f>
        <v>NULL</v>
      </c>
      <c r="AB214" s="9" t="s">
        <v>78</v>
      </c>
      <c r="AC214" s="9">
        <v>75</v>
      </c>
      <c r="AD214" s="74">
        <v>1</v>
      </c>
      <c r="AE214" s="74">
        <v>1</v>
      </c>
      <c r="AF214" s="74">
        <v>1</v>
      </c>
      <c r="AG214" s="9">
        <v>0</v>
      </c>
      <c r="AH214" s="52">
        <v>0</v>
      </c>
      <c r="AI214" s="17">
        <f t="shared" si="16"/>
        <v>1</v>
      </c>
      <c r="AJ214" s="18">
        <v>0</v>
      </c>
      <c r="AK214" s="17">
        <f t="shared" si="14"/>
        <v>1</v>
      </c>
      <c r="AL214" s="17">
        <f t="shared" si="15"/>
        <v>1</v>
      </c>
      <c r="AM214" s="18">
        <v>0</v>
      </c>
      <c r="AN214" s="18">
        <v>0</v>
      </c>
      <c r="AO214" s="74">
        <v>0</v>
      </c>
      <c r="AP214" s="74"/>
      <c r="AQ214" s="37">
        <v>0</v>
      </c>
      <c r="AR214" s="49">
        <v>0</v>
      </c>
      <c r="AS214" s="23">
        <v>2011</v>
      </c>
      <c r="AT214" s="24">
        <f>IF(AS214="","",VLOOKUP(AS214,ProgramIterations!$D:$E,2,FALSE))</f>
        <v>1</v>
      </c>
      <c r="AU214" s="23"/>
      <c r="AV214" s="24" t="str">
        <f>IF(AU214="","",VLOOKUP(AU214,ProgramIterations!$D:$E,2,FALSE))</f>
        <v/>
      </c>
      <c r="AW214" s="23">
        <v>2012</v>
      </c>
      <c r="AX214" s="24">
        <f>IF(AW214="","",VLOOKUP(AW214,ProgramIterations!$D:$E,2,FALSE))</f>
        <v>2</v>
      </c>
      <c r="AY214" s="23"/>
      <c r="AZ214" s="24" t="str">
        <f>IF(AY214="","",VLOOKUP(AY214,ProgramIterations!$D:$E,2,FALSE))</f>
        <v/>
      </c>
      <c r="BA214" s="23">
        <v>2013</v>
      </c>
      <c r="BB214" s="24">
        <f>IF(BA214="","",VLOOKUP(BA214,ProgramIterations!$D:$E,2,FALSE))</f>
        <v>3</v>
      </c>
      <c r="BC214" s="23"/>
      <c r="BD214" s="24" t="str">
        <f>IF(BC214="","",VLOOKUP(BC214,ProgramIterations!$D:$E,2,FALSE))</f>
        <v/>
      </c>
      <c r="BE214" s="23"/>
      <c r="BF214" s="24" t="str">
        <f>IF(BE214="","",VLOOKUP(BE214,ProgramIterations!$D:$E,2,FALSE))</f>
        <v/>
      </c>
      <c r="BG214" s="23"/>
      <c r="BH214" s="24" t="str">
        <f>IF(BG214="","",VLOOKUP(BG214,ProgramIterations!$D:$E,2,FALSE))</f>
        <v/>
      </c>
      <c r="BI214" s="23"/>
      <c r="BJ214" s="24" t="str">
        <f>IF(BI214="","",VLOOKUP(BI214,ProgramIterations!$D:$E,2,FALSE))</f>
        <v/>
      </c>
      <c r="BK214" s="23"/>
      <c r="BL214" s="24" t="str">
        <f>IF(BK214="","",VLOOKUP(BK214,ProgramIterations!$D:$E,2,FALSE))</f>
        <v/>
      </c>
      <c r="BM214" s="23"/>
      <c r="BN214" s="24" t="str">
        <f>IF(BM214="","",VLOOKUP(BM214,ProgramIterations!$D:$E,2,FALSE))</f>
        <v/>
      </c>
      <c r="BO214" s="23"/>
      <c r="BP214" s="24" t="str">
        <f>IF(BO214="","",VLOOKUP(BO214,ProgramIterations!$D:$E,2,FALSE))</f>
        <v/>
      </c>
      <c r="BQ214" s="23"/>
      <c r="BR214" s="24" t="str">
        <f>IF(BQ214="","",VLOOKUP(BQ214,ProgramIterations!$D:$E,2,FALSE))</f>
        <v/>
      </c>
      <c r="BS214" s="23"/>
      <c r="BT214" s="24" t="str">
        <f>IF(BS214="","",VLOOKUP(BS214,ProgramIterations!$D:$E,2,FALSE))</f>
        <v/>
      </c>
      <c r="BU214" s="23"/>
      <c r="BV214" s="24" t="str">
        <f>IF(BU214="","",VLOOKUP(BU214,ProgramIterations!$D:$E,2,FALSE))</f>
        <v/>
      </c>
      <c r="BW214" s="23"/>
      <c r="BX214" s="24" t="str">
        <f>IF(BW214="","",VLOOKUP(BW214,ProgramIterations!$D:$E,2,FALSE))</f>
        <v/>
      </c>
      <c r="BY214" s="23">
        <v>2014</v>
      </c>
      <c r="BZ214" s="24">
        <f>IF(BY214="","",VLOOKUP(BY214,ProgramIterations!$D:$E,2,FALSE))</f>
        <v>4</v>
      </c>
      <c r="CA214" s="23"/>
      <c r="CB214" s="24" t="str">
        <f>IF(CA214="","",VLOOKUP(CA214,ProgramIterations!$D:$E,2,FALSE))</f>
        <v/>
      </c>
      <c r="CC214" s="23">
        <v>2014</v>
      </c>
      <c r="CD214" s="24">
        <f>IF(CC214="","",VLOOKUP(CC214,ProgramIterations!$D:$E,2,FALSE))</f>
        <v>4</v>
      </c>
      <c r="CE214" s="23"/>
      <c r="CF214" s="24" t="str">
        <f>IF(CE214="","",VLOOKUP(CE214,ProgramIterations!$D:$E,2,FALSE))</f>
        <v/>
      </c>
      <c r="CG214" s="23"/>
      <c r="CH214" s="24" t="str">
        <f>IF(CG214="","",VLOOKUP(CG214,ProgramIterations!$D:$E,2,FALSE))</f>
        <v/>
      </c>
      <c r="CI214" s="23"/>
      <c r="CJ214" s="24" t="str">
        <f>IF(CI214="","",VLOOKUP(CI214,ProgramIterations!$D:$E,2,FALSE))</f>
        <v/>
      </c>
      <c r="CK214" s="23"/>
      <c r="CL214" s="24" t="str">
        <f>IF(CK214="","",VLOOKUP(CK214,ProgramIterations!$D:$E,2,FALSE))</f>
        <v/>
      </c>
      <c r="CM214" s="23"/>
      <c r="CN214" s="24" t="str">
        <f>IF(CM214="","",VLOOKUP(CM214,ProgramIterations!$D:$E,2,FALSE))</f>
        <v/>
      </c>
      <c r="CO214" s="23"/>
      <c r="CP214" s="24" t="str">
        <f>IF(CO214="","",VLOOKUP(CO214,ProgramIterations!$D:$E,2,FALSE))</f>
        <v/>
      </c>
      <c r="CQ214" s="23"/>
      <c r="CR214" s="24" t="str">
        <f>IF(CQ214="","",VLOOKUP(CQ214,ProgramIterations!$D:$E,2,FALSE))</f>
        <v/>
      </c>
      <c r="CS214" s="23"/>
      <c r="CT214" s="24" t="str">
        <f>IF(CS214="","",VLOOKUP(CS214,ProgramIterations!$D:$E,2,FALSE))</f>
        <v/>
      </c>
      <c r="CU214" s="23"/>
      <c r="CV214" s="24" t="str">
        <f>IF(CU214="","",VLOOKUP(CU214,ProgramIterations!$D:$E,2,FALSE))</f>
        <v/>
      </c>
      <c r="CW214" s="23"/>
      <c r="CX214" s="24" t="str">
        <f>IF(CW214="","",VLOOKUP(CW214,ProgramIterations!$D:$E,2,FALSE))</f>
        <v/>
      </c>
      <c r="CY214" s="23"/>
      <c r="CZ214" s="24" t="str">
        <f>IF(CY214="","",VLOOKUP(CY214,ProgramIterations!$D:$E,2,FALSE))</f>
        <v/>
      </c>
      <c r="DA214" s="23"/>
      <c r="DB214" s="24" t="str">
        <f>IF(DA214="","",VLOOKUP(DA214,ProgramIterations!$D:$E,2,FALSE))</f>
        <v/>
      </c>
      <c r="DC214" s="23"/>
      <c r="DD214" s="25" t="str">
        <f>IF(DC214="","",VLOOKUP(DC214,ProgramIterations!$D:$E,2,FALSE))</f>
        <v/>
      </c>
      <c r="DE214" s="64" t="str">
        <f>CONCATENATE("ALTER TABLE dbo.",LEFT(C214,FIND(".",C214)-1)," ADD ",RIGHT(C214,LEN(C214)-FIND(".",C214))," ",VLOOKUP(M214,DataTypes!$A$2:$F$12,6),IF(VLOOKUP(M214,DataTypes!$A$2:$F$12,3)=1,CONCATENATE("(",N214,",",O214,")"),"")," NULL")</f>
        <v>ALTER TABLE dbo.ChampMetricVisitInformation ADD PercentUnderstoryCover decimal(10,1) NULL</v>
      </c>
      <c r="DF214" s="56" t="e">
        <f>IF(A214 = "","",#REF! &amp; " SELECT MetricCalcTypeID = "&amp;A214&amp;", EngineID = "&amp;B214&amp;", Name='"&amp;C214&amp;"', DisplayGroupID = "&amp;D214&amp;", DisplayName='"&amp;E214&amp;"', DisplayNameShort = '"&amp;F214&amp;"', PropertyName = '"&amp;G214&amp;"', MethodID = "&amp;IF(H214="","NULL",H214)&amp; ", CalcGroupId = "&amp;IF(I214="","NULL",I214)&amp;", CalcGroupListItemID = " &amp;IF(K214="","NULL",K214)&amp;", Description = "&amp;IF(L214&lt;&gt;"NULL","'"&amp;SUBSTITUTE(L214,"'","''")&amp;"'","NULL")&amp;", DataTypeID = "&amp;M214&amp;",Precision = "&amp;N214&amp;", Scale = "&amp;O214&amp;", Length="&amp;P214&amp;", UOMID = "&amp;Q214&amp;", GlossaryTermID = "&amp;V214&amp;", DisplayOrderID = "&amp;W214&amp;", DomainValueListID = "&amp;AB214&amp;", WidthPixels = "&amp;AC214&amp;", IsDisplayable = "&amp;AD214&amp;", ShowGraphForWatershed= "&amp;AE214&amp;",ShowGraphForProgram="&amp;AF214&amp;",ShowGraphForVisit="&amp;AG214&amp;",IsPrivateInformation="&amp;AM214&amp;", IsCalculated="&amp;AN214&amp;",IsInternal="&amp;AO214&amp;", ExpectedValueMin = "&amp;IF(R214&lt;&gt;"",R214,"NULL")&amp;",  ExpectedValueMax = "&amp;IF(S214&lt;&gt;"",S214,"NULL")&amp;",  AcceptedValueMin = "&amp;IF(T214&lt;&gt;"",T214,"NULL")&amp;",   AcceptedValueMax  = "&amp;IF(U214&lt;&gt;"",U214,"NULL")&amp;", GraphAllowX="&amp;AH214&amp;", GraphAllowY="&amp;AI214&amp;", GraphAllowZ="&amp;AJ214&amp;", MapAllowSize="&amp;AK214&amp;", MapAllowColor = "&amp;AL214&amp;", RbtXpath = "&amp;IF(AP214&lt;&gt;"", "'"&amp;AP214&amp;"'", "NULL")&amp;", RbtIsRequired = "&amp;IF(AP214&lt;&gt;"", AQ214, "NULL")&amp;", MRMetric = "&amp;AR214&amp;
", Protocol1_ID = "&amp;IF(AS214="","NULL",#REF!)&amp;", Protocol1_IterationIDStart = "&amp;IF(AS214="","NULL",AT214)&amp;", Protocol1_IterationIDEnd = "&amp;IF(AU214="","NULL",AV214)&amp;
", Protocol2_ID = "&amp;IF(AW214="","NULL",#REF!)&amp;", Protocol2_IterationIDStart = "&amp;IF(AW214="","NULL",AX214)&amp;", Protocol2_IterationIDEnd = "&amp;IF(AY214="","NULL",AZ214)&amp;
", Protocol3_ID = "&amp;IF(BA214="","NULL",#REF!)&amp;", Protocol3_IterationIDStart = "&amp;IF(BA214="","NULL",BB214)&amp;", Protocol3_IterationIDEnd = "&amp;IF(BC214="","NULL",BD214)&amp;
", Protocol4_ID = "&amp;IF(BE214="","NULL",#REF!)&amp;", Protocol4_IterationIDStart = "&amp;IF(BE214="","NULL",BF214)&amp;", Protocol4_IterationIDEnd = "&amp;IF(BG214="","NULL",BH214)&amp;
", Protocol5_ID = "&amp;IF(BI214="","NULL",#REF!)&amp;", Protocol5_IterationIDStart = "&amp;IF(BI214="","NULL",BJ214)&amp;", Protocol5_IterationIDEnd = "&amp;IF(BK214="","NULL",BL214)&amp;
", Protocol6_ID = "&amp;IF(BM214="","NULL",#REF!)&amp;", Protocol6_IterationIDStart = "&amp;IF(BM214="","NULL",BN214)&amp;", Protocol6_IterationIDEnd = "&amp;IF(BO214="","NULL",BP214)&amp;
", Protocol7_ID = "&amp;IF(BQ214="","NULL",#REF!)&amp;", Protocol7_IterationIDStart = "&amp;IF(BQ214="","NULL",BR214)&amp;", Protocol7_IterationIDEnd = "&amp;IF(BS214="","NULL",BT214)&amp;
", Protocol8_ID = "&amp;IF(BU214="","NULL",#REF!)&amp;", Protocol8_IterationIDStart = "&amp;IF(BU214="","NULL",BV214)&amp;", Protocol8_IterationIDEnd = "&amp;IF(BW214="","NULL",BX214)&amp;
", Protocol9_ID = "&amp;IF(BY214="","NULL",#REF!)&amp;", Protocol9_IterationIDStart = "&amp;IF(BY214="","NULL",BZ214)&amp;", Protocol9_IterationIDEnd = "&amp;IF(CA214="","NULL",CB214)&amp;
", Protocol10_ID = "&amp;IF(CC214="","NULL",#REF!)&amp;", Protocol10_IterationIDStart = "&amp;IF(CC214="","NULL",CD214)&amp;", Protocol10_IterationIDEnd = "&amp;IF(CE214="","NULL",CF214)&amp;
", Protocol11_ID = "&amp;IF(CG214="","NULL",#REF!)&amp;", Protocol11_IterationIDStart = "&amp;IF(CG214="","NULL",CH214)&amp;", Protocol11_IterationIDEnd = "&amp;IF(CI214="","NULL",CJ214)&amp;
", Protocol12_ID = "&amp;IF(CK214="","NULL",#REF!)&amp;", Protocol12_IterationIDStart = "&amp;IF(CK214="","NULL",CL214)&amp;", Protocol12_IterationIDEnd = "&amp;IF(CM214="","NULL",CN214)&amp;
", Protocol13_ID = "&amp;IF(CO214="","NULL",#REF!)&amp;", Protocol13_IterationIDStart = "&amp;IF(CO214="","NULL",CP214)&amp;", Protocol13_IterationIDEnd = "&amp;IF(CQ214="","NULL",CR214)&amp;
", Protocol14_ID = "&amp;IF(CS214="","NULL",#REF!)&amp;", Protocol14_IterationIDStart = "&amp;IF(CS214="","NULL",CT214)&amp;", Protocol14_IterationIDEnd = "&amp;IF(CU214="","NULL",CV214)&amp;
", Protocol15_ID = "&amp;IF(CW214="","NULL",#REF!)&amp;", Protocol15_IterationIDStart = "&amp;IF(CW214="","NULL",CX214)&amp;", Protocol15_IterationIDEnd = "&amp;IF(CY214="","NULL",CZ214)&amp;
", Protocol16_ID = "&amp;IF(DA214="","NULL",#REF!)&amp;", Protocol16_IterationIDStart = "&amp;IF(DA214="","NULL",DB214)&amp;", Protocol16_IterationIDEnd = "&amp;IF(DC214="","NULL",DD214))</f>
        <v>#REF!</v>
      </c>
    </row>
    <row r="215" spans="1:110" x14ac:dyDescent="0.4">
      <c r="A215" s="75">
        <v>50</v>
      </c>
      <c r="B215" s="53">
        <v>2</v>
      </c>
      <c r="C215" s="34" t="s">
        <v>215</v>
      </c>
      <c r="D215" s="18">
        <v>1</v>
      </c>
      <c r="E215" s="74" t="s">
        <v>897</v>
      </c>
      <c r="F215" s="74" t="s">
        <v>898</v>
      </c>
      <c r="G215" s="74" t="s">
        <v>217</v>
      </c>
      <c r="I215" s="44"/>
      <c r="J215" s="47" t="str">
        <f>IF(I215="","",VLOOKUP(I215,MetricCalcGroups!A:D,3, FALSE))</f>
        <v/>
      </c>
      <c r="L215" s="9" t="s">
        <v>78</v>
      </c>
      <c r="M215" s="18">
        <v>1</v>
      </c>
      <c r="N215" s="18">
        <v>10</v>
      </c>
      <c r="O215" s="18">
        <v>1</v>
      </c>
      <c r="P215" s="18" t="s">
        <v>78</v>
      </c>
      <c r="Q215" s="18">
        <v>8</v>
      </c>
      <c r="R215" s="75">
        <v>20</v>
      </c>
      <c r="S215" s="75">
        <v>100</v>
      </c>
      <c r="T215" s="75">
        <v>0</v>
      </c>
      <c r="U215" s="75">
        <v>200</v>
      </c>
      <c r="V215" s="78">
        <v>49</v>
      </c>
      <c r="W215" s="75">
        <v>1260</v>
      </c>
      <c r="X215" s="15">
        <v>2011</v>
      </c>
      <c r="Y215" s="16">
        <f>IF(X215&lt;&gt;"",VLOOKUP(X215,ProgramIterations!D:E,2,FALSE),"NULL")</f>
        <v>1</v>
      </c>
      <c r="Z215" s="15"/>
      <c r="AA215" s="16" t="str">
        <f>IF(Z215&lt;&gt;"",VLOOKUP(Z215,ProgramIterations!D:E,2,FALSE),"NULL")</f>
        <v>NULL</v>
      </c>
      <c r="AB215" s="9" t="s">
        <v>78</v>
      </c>
      <c r="AC215" s="9">
        <v>75</v>
      </c>
      <c r="AD215" s="74">
        <v>1</v>
      </c>
      <c r="AE215" s="74">
        <v>1</v>
      </c>
      <c r="AF215" s="74">
        <v>1</v>
      </c>
      <c r="AG215" s="9">
        <v>0</v>
      </c>
      <c r="AH215" s="85">
        <v>1</v>
      </c>
      <c r="AI215" s="17">
        <f t="shared" si="16"/>
        <v>1</v>
      </c>
      <c r="AJ215" s="18">
        <v>0</v>
      </c>
      <c r="AK215" s="17">
        <f t="shared" si="14"/>
        <v>1</v>
      </c>
      <c r="AL215" s="17">
        <f t="shared" si="15"/>
        <v>1</v>
      </c>
      <c r="AM215" s="18">
        <v>0</v>
      </c>
      <c r="AN215" s="18">
        <v>0</v>
      </c>
      <c r="AO215" s="74">
        <v>0</v>
      </c>
      <c r="AP215" s="74"/>
      <c r="AQ215" s="37">
        <v>0</v>
      </c>
      <c r="AR215" s="49">
        <v>0</v>
      </c>
      <c r="AS215" s="23">
        <v>2011</v>
      </c>
      <c r="AT215" s="24">
        <f>IF(AS215="","",VLOOKUP(AS215,ProgramIterations!$D:$E,2,FALSE))</f>
        <v>1</v>
      </c>
      <c r="AU215" s="23"/>
      <c r="AV215" s="24" t="str">
        <f>IF(AU215="","",VLOOKUP(AU215,ProgramIterations!$D:$E,2,FALSE))</f>
        <v/>
      </c>
      <c r="AW215" s="23">
        <v>2012</v>
      </c>
      <c r="AX215" s="24">
        <f>IF(AW215="","",VLOOKUP(AW215,ProgramIterations!$D:$E,2,FALSE))</f>
        <v>2</v>
      </c>
      <c r="AY215" s="23"/>
      <c r="AZ215" s="24" t="str">
        <f>IF(AY215="","",VLOOKUP(AY215,ProgramIterations!$D:$E,2,FALSE))</f>
        <v/>
      </c>
      <c r="BA215" s="23">
        <v>2013</v>
      </c>
      <c r="BB215" s="24">
        <f>IF(BA215="","",VLOOKUP(BA215,ProgramIterations!$D:$E,2,FALSE))</f>
        <v>3</v>
      </c>
      <c r="BC215" s="23"/>
      <c r="BD215" s="24" t="str">
        <f>IF(BC215="","",VLOOKUP(BC215,ProgramIterations!$D:$E,2,FALSE))</f>
        <v/>
      </c>
      <c r="BE215" s="23"/>
      <c r="BF215" s="24" t="str">
        <f>IF(BE215="","",VLOOKUP(BE215,ProgramIterations!$D:$E,2,FALSE))</f>
        <v/>
      </c>
      <c r="BG215" s="23"/>
      <c r="BH215" s="24" t="str">
        <f>IF(BG215="","",VLOOKUP(BG215,ProgramIterations!$D:$E,2,FALSE))</f>
        <v/>
      </c>
      <c r="BI215" s="23"/>
      <c r="BJ215" s="24" t="str">
        <f>IF(BI215="","",VLOOKUP(BI215,ProgramIterations!$D:$E,2,FALSE))</f>
        <v/>
      </c>
      <c r="BK215" s="23"/>
      <c r="BL215" s="24" t="str">
        <f>IF(BK215="","",VLOOKUP(BK215,ProgramIterations!$D:$E,2,FALSE))</f>
        <v/>
      </c>
      <c r="BM215" s="23"/>
      <c r="BN215" s="24" t="str">
        <f>IF(BM215="","",VLOOKUP(BM215,ProgramIterations!$D:$E,2,FALSE))</f>
        <v/>
      </c>
      <c r="BO215" s="23"/>
      <c r="BP215" s="24" t="str">
        <f>IF(BO215="","",VLOOKUP(BO215,ProgramIterations!$D:$E,2,FALSE))</f>
        <v/>
      </c>
      <c r="BQ215" s="23"/>
      <c r="BR215" s="24" t="str">
        <f>IF(BQ215="","",VLOOKUP(BQ215,ProgramIterations!$D:$E,2,FALSE))</f>
        <v/>
      </c>
      <c r="BS215" s="23"/>
      <c r="BT215" s="24" t="str">
        <f>IF(BS215="","",VLOOKUP(BS215,ProgramIterations!$D:$E,2,FALSE))</f>
        <v/>
      </c>
      <c r="BU215" s="23"/>
      <c r="BV215" s="24" t="str">
        <f>IF(BU215="","",VLOOKUP(BU215,ProgramIterations!$D:$E,2,FALSE))</f>
        <v/>
      </c>
      <c r="BW215" s="23"/>
      <c r="BX215" s="24" t="str">
        <f>IF(BW215="","",VLOOKUP(BW215,ProgramIterations!$D:$E,2,FALSE))</f>
        <v/>
      </c>
      <c r="BY215" s="23">
        <v>2014</v>
      </c>
      <c r="BZ215" s="24">
        <f>IF(BY215="","",VLOOKUP(BY215,ProgramIterations!$D:$E,2,FALSE))</f>
        <v>4</v>
      </c>
      <c r="CA215" s="23"/>
      <c r="CB215" s="24" t="str">
        <f>IF(CA215="","",VLOOKUP(CA215,ProgramIterations!$D:$E,2,FALSE))</f>
        <v/>
      </c>
      <c r="CC215" s="23">
        <v>2014</v>
      </c>
      <c r="CD215" s="24">
        <f>IF(CC215="","",VLOOKUP(CC215,ProgramIterations!$D:$E,2,FALSE))</f>
        <v>4</v>
      </c>
      <c r="CE215" s="23"/>
      <c r="CF215" s="24" t="str">
        <f>IF(CE215="","",VLOOKUP(CE215,ProgramIterations!$D:$E,2,FALSE))</f>
        <v/>
      </c>
      <c r="CG215" s="23"/>
      <c r="CH215" s="24" t="str">
        <f>IF(CG215="","",VLOOKUP(CG215,ProgramIterations!$D:$E,2,FALSE))</f>
        <v/>
      </c>
      <c r="CI215" s="23"/>
      <c r="CJ215" s="24" t="str">
        <f>IF(CI215="","",VLOOKUP(CI215,ProgramIterations!$D:$E,2,FALSE))</f>
        <v/>
      </c>
      <c r="CK215" s="23"/>
      <c r="CL215" s="24" t="str">
        <f>IF(CK215="","",VLOOKUP(CK215,ProgramIterations!$D:$E,2,FALSE))</f>
        <v/>
      </c>
      <c r="CM215" s="23"/>
      <c r="CN215" s="24" t="str">
        <f>IF(CM215="","",VLOOKUP(CM215,ProgramIterations!$D:$E,2,FALSE))</f>
        <v/>
      </c>
      <c r="CO215" s="23"/>
      <c r="CP215" s="24" t="str">
        <f>IF(CO215="","",VLOOKUP(CO215,ProgramIterations!$D:$E,2,FALSE))</f>
        <v/>
      </c>
      <c r="CQ215" s="23"/>
      <c r="CR215" s="24" t="str">
        <f>IF(CQ215="","",VLOOKUP(CQ215,ProgramIterations!$D:$E,2,FALSE))</f>
        <v/>
      </c>
      <c r="CS215" s="23"/>
      <c r="CT215" s="24" t="str">
        <f>IF(CS215="","",VLOOKUP(CS215,ProgramIterations!$D:$E,2,FALSE))</f>
        <v/>
      </c>
      <c r="CU215" s="23"/>
      <c r="CV215" s="24" t="str">
        <f>IF(CU215="","",VLOOKUP(CU215,ProgramIterations!$D:$E,2,FALSE))</f>
        <v/>
      </c>
      <c r="CW215" s="23"/>
      <c r="CX215" s="24" t="str">
        <f>IF(CW215="","",VLOOKUP(CW215,ProgramIterations!$D:$E,2,FALSE))</f>
        <v/>
      </c>
      <c r="CY215" s="23"/>
      <c r="CZ215" s="24" t="str">
        <f>IF(CY215="","",VLOOKUP(CY215,ProgramIterations!$D:$E,2,FALSE))</f>
        <v/>
      </c>
      <c r="DA215" s="23"/>
      <c r="DB215" s="24" t="str">
        <f>IF(DA215="","",VLOOKUP(DA215,ProgramIterations!$D:$E,2,FALSE))</f>
        <v/>
      </c>
      <c r="DC215" s="23"/>
      <c r="DD215" s="25" t="str">
        <f>IF(DC215="","",VLOOKUP(DC215,ProgramIterations!$D:$E,2,FALSE))</f>
        <v/>
      </c>
      <c r="DE215" s="64" t="str">
        <f>CONCATENATE("ALTER TABLE dbo.",LEFT(C215,FIND(".",C215)-1)," ADD ",RIGHT(C215,LEN(C215)-FIND(".",C215))," ",VLOOKUP(M215,DataTypes!$A$2:$F$12,6),IF(VLOOKUP(M215,DataTypes!$A$2:$F$12,3)=1,CONCATENATE("(",N215,",",O215,")"),"")," NULL")</f>
        <v>ALTER TABLE dbo.ChampMetricVisitInformation ADD PercentWoodyCover decimal(10,1) NULL</v>
      </c>
      <c r="DF215" s="56" t="e">
        <f>IF(A215 = "","",#REF! &amp; " SELECT MetricCalcTypeID = "&amp;A215&amp;", EngineID = "&amp;B215&amp;", Name='"&amp;C215&amp;"', DisplayGroupID = "&amp;D215&amp;", DisplayName='"&amp;E215&amp;"', DisplayNameShort = '"&amp;F215&amp;"', PropertyName = '"&amp;G215&amp;"', MethodID = "&amp;IF(H215="","NULL",H215)&amp; ", CalcGroupId = "&amp;IF(I215="","NULL",I215)&amp;", CalcGroupListItemID = " &amp;IF(K215="","NULL",K215)&amp;", Description = "&amp;IF(L215&lt;&gt;"NULL","'"&amp;SUBSTITUTE(L215,"'","''")&amp;"'","NULL")&amp;", DataTypeID = "&amp;M215&amp;",Precision = "&amp;N215&amp;", Scale = "&amp;O215&amp;", Length="&amp;P215&amp;", UOMID = "&amp;Q215&amp;", GlossaryTermID = "&amp;V215&amp;", DisplayOrderID = "&amp;W215&amp;", DomainValueListID = "&amp;AB215&amp;", WidthPixels = "&amp;AC215&amp;", IsDisplayable = "&amp;AD215&amp;", ShowGraphForWatershed= "&amp;AE215&amp;",ShowGraphForProgram="&amp;AF215&amp;",ShowGraphForVisit="&amp;AG215&amp;",IsPrivateInformation="&amp;AM215&amp;", IsCalculated="&amp;AN215&amp;",IsInternal="&amp;AO215&amp;", ExpectedValueMin = "&amp;IF(R215&lt;&gt;"",R215,"NULL")&amp;",  ExpectedValueMax = "&amp;IF(S215&lt;&gt;"",S215,"NULL")&amp;",  AcceptedValueMin = "&amp;IF(T215&lt;&gt;"",T215,"NULL")&amp;",   AcceptedValueMax  = "&amp;IF(U215&lt;&gt;"",U215,"NULL")&amp;", GraphAllowX="&amp;AH215&amp;", GraphAllowY="&amp;AI215&amp;", GraphAllowZ="&amp;AJ215&amp;", MapAllowSize="&amp;AK215&amp;", MapAllowColor = "&amp;AL215&amp;", RbtXpath = "&amp;IF(AP215&lt;&gt;"", "'"&amp;AP215&amp;"'", "NULL")&amp;", RbtIsRequired = "&amp;IF(AP215&lt;&gt;"", AQ215, "NULL")&amp;", MRMetric = "&amp;AR215&amp;
", Protocol1_ID = "&amp;IF(AS215="","NULL",#REF!)&amp;", Protocol1_IterationIDStart = "&amp;IF(AS215="","NULL",AT215)&amp;", Protocol1_IterationIDEnd = "&amp;IF(AU215="","NULL",AV215)&amp;
", Protocol2_ID = "&amp;IF(AW215="","NULL",#REF!)&amp;", Protocol2_IterationIDStart = "&amp;IF(AW215="","NULL",AX215)&amp;", Protocol2_IterationIDEnd = "&amp;IF(AY215="","NULL",AZ215)&amp;
", Protocol3_ID = "&amp;IF(BA215="","NULL",#REF!)&amp;", Protocol3_IterationIDStart = "&amp;IF(BA215="","NULL",BB215)&amp;", Protocol3_IterationIDEnd = "&amp;IF(BC215="","NULL",BD215)&amp;
", Protocol4_ID = "&amp;IF(BE215="","NULL",#REF!)&amp;", Protocol4_IterationIDStart = "&amp;IF(BE215="","NULL",BF215)&amp;", Protocol4_IterationIDEnd = "&amp;IF(BG215="","NULL",BH215)&amp;
", Protocol5_ID = "&amp;IF(BI215="","NULL",#REF!)&amp;", Protocol5_IterationIDStart = "&amp;IF(BI215="","NULL",BJ215)&amp;", Protocol5_IterationIDEnd = "&amp;IF(BK215="","NULL",BL215)&amp;
", Protocol6_ID = "&amp;IF(BM215="","NULL",#REF!)&amp;", Protocol6_IterationIDStart = "&amp;IF(BM215="","NULL",BN215)&amp;", Protocol6_IterationIDEnd = "&amp;IF(BO215="","NULL",BP215)&amp;
", Protocol7_ID = "&amp;IF(BQ215="","NULL",#REF!)&amp;", Protocol7_IterationIDStart = "&amp;IF(BQ215="","NULL",BR215)&amp;", Protocol7_IterationIDEnd = "&amp;IF(BS215="","NULL",BT215)&amp;
", Protocol8_ID = "&amp;IF(BU215="","NULL",#REF!)&amp;", Protocol8_IterationIDStart = "&amp;IF(BU215="","NULL",BV215)&amp;", Protocol8_IterationIDEnd = "&amp;IF(BW215="","NULL",BX215)&amp;
", Protocol9_ID = "&amp;IF(BY215="","NULL",#REF!)&amp;", Protocol9_IterationIDStart = "&amp;IF(BY215="","NULL",BZ215)&amp;", Protocol9_IterationIDEnd = "&amp;IF(CA215="","NULL",CB215)&amp;
", Protocol10_ID = "&amp;IF(CC215="","NULL",#REF!)&amp;", Protocol10_IterationIDStart = "&amp;IF(CC215="","NULL",CD215)&amp;", Protocol10_IterationIDEnd = "&amp;IF(CE215="","NULL",CF215)&amp;
", Protocol11_ID = "&amp;IF(CG215="","NULL",#REF!)&amp;", Protocol11_IterationIDStart = "&amp;IF(CG215="","NULL",CH215)&amp;", Protocol11_IterationIDEnd = "&amp;IF(CI215="","NULL",CJ215)&amp;
", Protocol12_ID = "&amp;IF(CK215="","NULL",#REF!)&amp;", Protocol12_IterationIDStart = "&amp;IF(CK215="","NULL",CL215)&amp;", Protocol12_IterationIDEnd = "&amp;IF(CM215="","NULL",CN215)&amp;
", Protocol13_ID = "&amp;IF(CO215="","NULL",#REF!)&amp;", Protocol13_IterationIDStart = "&amp;IF(CO215="","NULL",CP215)&amp;", Protocol13_IterationIDEnd = "&amp;IF(CQ215="","NULL",CR215)&amp;
", Protocol14_ID = "&amp;IF(CS215="","NULL",#REF!)&amp;", Protocol14_IterationIDStart = "&amp;IF(CS215="","NULL",CT215)&amp;", Protocol14_IterationIDEnd = "&amp;IF(CU215="","NULL",CV215)&amp;
", Protocol15_ID = "&amp;IF(CW215="","NULL",#REF!)&amp;", Protocol15_IterationIDStart = "&amp;IF(CW215="","NULL",CX215)&amp;", Protocol15_IterationIDEnd = "&amp;IF(CY215="","NULL",CZ215)&amp;
", Protocol16_ID = "&amp;IF(DA215="","NULL",#REF!)&amp;", Protocol16_IterationIDStart = "&amp;IF(DA215="","NULL",DB215)&amp;", Protocol16_IterationIDEnd = "&amp;IF(DC215="","NULL",DD215))</f>
        <v>#REF!</v>
      </c>
    </row>
    <row r="216" spans="1:110" x14ac:dyDescent="0.4">
      <c r="A216" s="75">
        <v>436</v>
      </c>
      <c r="B216" s="53">
        <v>2</v>
      </c>
      <c r="C216" s="34" t="s">
        <v>707</v>
      </c>
      <c r="D216" s="18">
        <v>1</v>
      </c>
      <c r="E216" s="74" t="s">
        <v>1175</v>
      </c>
      <c r="F216" s="74" t="s">
        <v>1176</v>
      </c>
      <c r="G216" s="74" t="s">
        <v>708</v>
      </c>
      <c r="I216" s="44"/>
      <c r="J216" s="47" t="str">
        <f>IF(I216="","",VLOOKUP(I216,MetricCalcGroups!A:D,3, FALSE))</f>
        <v/>
      </c>
      <c r="L216" s="9" t="s">
        <v>78</v>
      </c>
      <c r="M216" s="18">
        <v>1</v>
      </c>
      <c r="N216" s="18">
        <v>10</v>
      </c>
      <c r="O216" s="18">
        <v>1</v>
      </c>
      <c r="P216" s="18" t="s">
        <v>78</v>
      </c>
      <c r="Q216" s="18">
        <v>8</v>
      </c>
      <c r="R216" s="75">
        <v>82</v>
      </c>
      <c r="S216" s="75">
        <v>100</v>
      </c>
      <c r="T216" s="75">
        <v>0</v>
      </c>
      <c r="U216" s="75">
        <v>100</v>
      </c>
      <c r="V216" s="78">
        <v>50</v>
      </c>
      <c r="W216" s="75">
        <v>1270</v>
      </c>
      <c r="X216" s="15">
        <v>2011</v>
      </c>
      <c r="Y216" s="16">
        <f>IF(X216&lt;&gt;"",VLOOKUP(X216,ProgramIterations!D:E,2,FALSE),"NULL")</f>
        <v>1</v>
      </c>
      <c r="Z216" s="15"/>
      <c r="AA216" s="16" t="str">
        <f>IF(Z216&lt;&gt;"",VLOOKUP(Z216,ProgramIterations!D:E,2,FALSE),"NULL")</f>
        <v>NULL</v>
      </c>
      <c r="AB216" s="9" t="s">
        <v>78</v>
      </c>
      <c r="AC216" s="9">
        <v>75</v>
      </c>
      <c r="AD216" s="36">
        <v>1</v>
      </c>
      <c r="AE216" s="9">
        <v>1</v>
      </c>
      <c r="AF216" s="9">
        <v>1</v>
      </c>
      <c r="AG216" s="9">
        <v>0</v>
      </c>
      <c r="AH216" s="52">
        <v>1</v>
      </c>
      <c r="AI216" s="17">
        <f t="shared" si="16"/>
        <v>1</v>
      </c>
      <c r="AJ216" s="18">
        <v>0</v>
      </c>
      <c r="AK216" s="17">
        <f t="shared" si="14"/>
        <v>1</v>
      </c>
      <c r="AL216" s="17">
        <f t="shared" si="15"/>
        <v>1</v>
      </c>
      <c r="AM216" s="18">
        <v>0</v>
      </c>
      <c r="AN216" s="18">
        <v>0</v>
      </c>
      <c r="AO216" s="74">
        <v>0</v>
      </c>
      <c r="AP216" s="74"/>
      <c r="AQ216" s="37">
        <v>0</v>
      </c>
      <c r="AR216" s="49">
        <v>0</v>
      </c>
      <c r="AS216" s="23">
        <v>2011</v>
      </c>
      <c r="AT216" s="24">
        <f>IF(AS216="","",VLOOKUP(AS216,ProgramIterations!$D:$E,2,FALSE))</f>
        <v>1</v>
      </c>
      <c r="AU216" s="23"/>
      <c r="AV216" s="24" t="str">
        <f>IF(AU216="","",VLOOKUP(AU216,ProgramIterations!$D:$E,2,FALSE))</f>
        <v/>
      </c>
      <c r="AW216" s="23">
        <v>2012</v>
      </c>
      <c r="AX216" s="24">
        <f>IF(AW216="","",VLOOKUP(AW216,ProgramIterations!$D:$E,2,FALSE))</f>
        <v>2</v>
      </c>
      <c r="AY216" s="23"/>
      <c r="AZ216" s="24" t="str">
        <f>IF(AY216="","",VLOOKUP(AY216,ProgramIterations!$D:$E,2,FALSE))</f>
        <v/>
      </c>
      <c r="BA216" s="23">
        <v>2013</v>
      </c>
      <c r="BB216" s="24">
        <f>IF(BA216="","",VLOOKUP(BA216,ProgramIterations!$D:$E,2,FALSE))</f>
        <v>3</v>
      </c>
      <c r="BC216" s="23"/>
      <c r="BD216" s="24" t="str">
        <f>IF(BC216="","",VLOOKUP(BC216,ProgramIterations!$D:$E,2,FALSE))</f>
        <v/>
      </c>
      <c r="BE216" s="23"/>
      <c r="BF216" s="24" t="str">
        <f>IF(BE216="","",VLOOKUP(BE216,ProgramIterations!$D:$E,2,FALSE))</f>
        <v/>
      </c>
      <c r="BG216" s="23"/>
      <c r="BH216" s="24" t="str">
        <f>IF(BG216="","",VLOOKUP(BG216,ProgramIterations!$D:$E,2,FALSE))</f>
        <v/>
      </c>
      <c r="BI216" s="23"/>
      <c r="BJ216" s="24" t="str">
        <f>IF(BI216="","",VLOOKUP(BI216,ProgramIterations!$D:$E,2,FALSE))</f>
        <v/>
      </c>
      <c r="BK216" s="23"/>
      <c r="BL216" s="24" t="str">
        <f>IF(BK216="","",VLOOKUP(BK216,ProgramIterations!$D:$E,2,FALSE))</f>
        <v/>
      </c>
      <c r="BM216" s="23"/>
      <c r="BN216" s="24" t="str">
        <f>IF(BM216="","",VLOOKUP(BM216,ProgramIterations!$D:$E,2,FALSE))</f>
        <v/>
      </c>
      <c r="BO216" s="23"/>
      <c r="BP216" s="24" t="str">
        <f>IF(BO216="","",VLOOKUP(BO216,ProgramIterations!$D:$E,2,FALSE))</f>
        <v/>
      </c>
      <c r="BQ216" s="23"/>
      <c r="BR216" s="24" t="str">
        <f>IF(BQ216="","",VLOOKUP(BQ216,ProgramIterations!$D:$E,2,FALSE))</f>
        <v/>
      </c>
      <c r="BS216" s="23"/>
      <c r="BT216" s="24" t="str">
        <f>IF(BS216="","",VLOOKUP(BS216,ProgramIterations!$D:$E,2,FALSE))</f>
        <v/>
      </c>
      <c r="BU216" s="23"/>
      <c r="BV216" s="24" t="str">
        <f>IF(BU216="","",VLOOKUP(BU216,ProgramIterations!$D:$E,2,FALSE))</f>
        <v/>
      </c>
      <c r="BW216" s="23"/>
      <c r="BX216" s="24" t="str">
        <f>IF(BW216="","",VLOOKUP(BW216,ProgramIterations!$D:$E,2,FALSE))</f>
        <v/>
      </c>
      <c r="BY216" s="23">
        <v>2014</v>
      </c>
      <c r="BZ216" s="24">
        <f>IF(BY216="","",VLOOKUP(BY216,ProgramIterations!$D:$E,2,FALSE))</f>
        <v>4</v>
      </c>
      <c r="CA216" s="23"/>
      <c r="CB216" s="24" t="str">
        <f>IF(CA216="","",VLOOKUP(CA216,ProgramIterations!$D:$E,2,FALSE))</f>
        <v/>
      </c>
      <c r="CC216" s="23">
        <v>2014</v>
      </c>
      <c r="CD216" s="24">
        <f>IF(CC216="","",VLOOKUP(CC216,ProgramIterations!$D:$E,2,FALSE))</f>
        <v>4</v>
      </c>
      <c r="CE216" s="23"/>
      <c r="CF216" s="24" t="str">
        <f>IF(CE216="","",VLOOKUP(CE216,ProgramIterations!$D:$E,2,FALSE))</f>
        <v/>
      </c>
      <c r="CG216" s="23"/>
      <c r="CH216" s="24" t="str">
        <f>IF(CG216="","",VLOOKUP(CG216,ProgramIterations!$D:$E,2,FALSE))</f>
        <v/>
      </c>
      <c r="CI216" s="23"/>
      <c r="CJ216" s="24" t="str">
        <f>IF(CI216="","",VLOOKUP(CI216,ProgramIterations!$D:$E,2,FALSE))</f>
        <v/>
      </c>
      <c r="CK216" s="23"/>
      <c r="CL216" s="24" t="str">
        <f>IF(CK216="","",VLOOKUP(CK216,ProgramIterations!$D:$E,2,FALSE))</f>
        <v/>
      </c>
      <c r="CM216" s="23"/>
      <c r="CN216" s="24" t="str">
        <f>IF(CM216="","",VLOOKUP(CM216,ProgramIterations!$D:$E,2,FALSE))</f>
        <v/>
      </c>
      <c r="CO216" s="23"/>
      <c r="CP216" s="24" t="str">
        <f>IF(CO216="","",VLOOKUP(CO216,ProgramIterations!$D:$E,2,FALSE))</f>
        <v/>
      </c>
      <c r="CQ216" s="23"/>
      <c r="CR216" s="24" t="str">
        <f>IF(CQ216="","",VLOOKUP(CQ216,ProgramIterations!$D:$E,2,FALSE))</f>
        <v/>
      </c>
      <c r="CS216" s="23"/>
      <c r="CT216" s="24" t="str">
        <f>IF(CS216="","",VLOOKUP(CS216,ProgramIterations!$D:$E,2,FALSE))</f>
        <v/>
      </c>
      <c r="CU216" s="23"/>
      <c r="CV216" s="24" t="str">
        <f>IF(CU216="","",VLOOKUP(CU216,ProgramIterations!$D:$E,2,FALSE))</f>
        <v/>
      </c>
      <c r="CW216" s="23"/>
      <c r="CX216" s="24" t="str">
        <f>IF(CW216="","",VLOOKUP(CW216,ProgramIterations!$D:$E,2,FALSE))</f>
        <v/>
      </c>
      <c r="CY216" s="23"/>
      <c r="CZ216" s="24" t="str">
        <f>IF(CY216="","",VLOOKUP(CY216,ProgramIterations!$D:$E,2,FALSE))</f>
        <v/>
      </c>
      <c r="DA216" s="23"/>
      <c r="DB216" s="24" t="str">
        <f>IF(DA216="","",VLOOKUP(DA216,ProgramIterations!$D:$E,2,FALSE))</f>
        <v/>
      </c>
      <c r="DC216" s="23"/>
      <c r="DD216" s="25" t="str">
        <f>IF(DC216="","",VLOOKUP(DC216,ProgramIterations!$D:$E,2,FALSE))</f>
        <v/>
      </c>
      <c r="DE216" s="64" t="str">
        <f>CONCATENATE("ALTER TABLE dbo.",LEFT(C216,FIND(".",C216)-1)," ADD ",RIGHT(C216,LEN(C216)-FIND(".",C216))," ",VLOOKUP(M216,DataTypes!$A$2:$F$12,6),IF(VLOOKUP(M216,DataTypes!$A$2:$F$12,3)=1,CONCATENATE("(",N216,",",O216,")"),"")," NULL")</f>
        <v>ALTER TABLE dbo.ChampMetricVisitInformation ADD PercentCanopyNoCover decimal(10,1) NULL</v>
      </c>
      <c r="DF216" s="56" t="e">
        <f>IF(A216 = "","",#REF! &amp; " SELECT MetricCalcTypeID = "&amp;A216&amp;", EngineID = "&amp;B216&amp;", Name='"&amp;C216&amp;"', DisplayGroupID = "&amp;D216&amp;", DisplayName='"&amp;E216&amp;"', DisplayNameShort = '"&amp;F216&amp;"', PropertyName = '"&amp;G216&amp;"', MethodID = "&amp;IF(H216="","NULL",H216)&amp; ", CalcGroupId = "&amp;IF(I216="","NULL",I216)&amp;", CalcGroupListItemID = " &amp;IF(K216="","NULL",K216)&amp;", Description = "&amp;IF(L216&lt;&gt;"NULL","'"&amp;SUBSTITUTE(L216,"'","''")&amp;"'","NULL")&amp;", DataTypeID = "&amp;M216&amp;",Precision = "&amp;N216&amp;", Scale = "&amp;O216&amp;", Length="&amp;P216&amp;", UOMID = "&amp;Q216&amp;", GlossaryTermID = "&amp;V216&amp;", DisplayOrderID = "&amp;W216&amp;", DomainValueListID = "&amp;AB216&amp;", WidthPixels = "&amp;AC216&amp;", IsDisplayable = "&amp;AD216&amp;", ShowGraphForWatershed= "&amp;AE216&amp;",ShowGraphForProgram="&amp;AF216&amp;",ShowGraphForVisit="&amp;AG216&amp;",IsPrivateInformation="&amp;AM216&amp;", IsCalculated="&amp;AN216&amp;",IsInternal="&amp;AO216&amp;", ExpectedValueMin = "&amp;IF(R216&lt;&gt;"",R216,"NULL")&amp;",  ExpectedValueMax = "&amp;IF(S216&lt;&gt;"",S216,"NULL")&amp;",  AcceptedValueMin = "&amp;IF(T216&lt;&gt;"",T216,"NULL")&amp;",   AcceptedValueMax  = "&amp;IF(U216&lt;&gt;"",U216,"NULL")&amp;", GraphAllowX="&amp;AH216&amp;", GraphAllowY="&amp;AI216&amp;", GraphAllowZ="&amp;AJ216&amp;", MapAllowSize="&amp;AK216&amp;", MapAllowColor = "&amp;AL216&amp;", RbtXpath = "&amp;IF(AP216&lt;&gt;"", "'"&amp;AP216&amp;"'", "NULL")&amp;", RbtIsRequired = "&amp;IF(AP216&lt;&gt;"", AQ216, "NULL")&amp;", MRMetric = "&amp;AR216&amp;
", Protocol1_ID = "&amp;IF(AS216="","NULL",#REF!)&amp;", Protocol1_IterationIDStart = "&amp;IF(AS216="","NULL",AT216)&amp;", Protocol1_IterationIDEnd = "&amp;IF(AU216="","NULL",AV216)&amp;
", Protocol2_ID = "&amp;IF(AW216="","NULL",#REF!)&amp;", Protocol2_IterationIDStart = "&amp;IF(AW216="","NULL",AX216)&amp;", Protocol2_IterationIDEnd = "&amp;IF(AY216="","NULL",AZ216)&amp;
", Protocol3_ID = "&amp;IF(BA216="","NULL",#REF!)&amp;", Protocol3_IterationIDStart = "&amp;IF(BA216="","NULL",BB216)&amp;", Protocol3_IterationIDEnd = "&amp;IF(BC216="","NULL",BD216)&amp;
", Protocol4_ID = "&amp;IF(BE216="","NULL",#REF!)&amp;", Protocol4_IterationIDStart = "&amp;IF(BE216="","NULL",BF216)&amp;", Protocol4_IterationIDEnd = "&amp;IF(BG216="","NULL",BH216)&amp;
", Protocol5_ID = "&amp;IF(BI216="","NULL",#REF!)&amp;", Protocol5_IterationIDStart = "&amp;IF(BI216="","NULL",BJ216)&amp;", Protocol5_IterationIDEnd = "&amp;IF(BK216="","NULL",BL216)&amp;
", Protocol6_ID = "&amp;IF(BM216="","NULL",#REF!)&amp;", Protocol6_IterationIDStart = "&amp;IF(BM216="","NULL",BN216)&amp;", Protocol6_IterationIDEnd = "&amp;IF(BO216="","NULL",BP216)&amp;
", Protocol7_ID = "&amp;IF(BQ216="","NULL",#REF!)&amp;", Protocol7_IterationIDStart = "&amp;IF(BQ216="","NULL",BR216)&amp;", Protocol7_IterationIDEnd = "&amp;IF(BS216="","NULL",BT216)&amp;
", Protocol8_ID = "&amp;IF(BU216="","NULL",#REF!)&amp;", Protocol8_IterationIDStart = "&amp;IF(BU216="","NULL",BV216)&amp;", Protocol8_IterationIDEnd = "&amp;IF(BW216="","NULL",BX216)&amp;
", Protocol9_ID = "&amp;IF(BY216="","NULL",#REF!)&amp;", Protocol9_IterationIDStart = "&amp;IF(BY216="","NULL",BZ216)&amp;", Protocol9_IterationIDEnd = "&amp;IF(CA216="","NULL",CB216)&amp;
", Protocol10_ID = "&amp;IF(CC216="","NULL",#REF!)&amp;", Protocol10_IterationIDStart = "&amp;IF(CC216="","NULL",CD216)&amp;", Protocol10_IterationIDEnd = "&amp;IF(CE216="","NULL",CF216)&amp;
", Protocol11_ID = "&amp;IF(CG216="","NULL",#REF!)&amp;", Protocol11_IterationIDStart = "&amp;IF(CG216="","NULL",CH216)&amp;", Protocol11_IterationIDEnd = "&amp;IF(CI216="","NULL",CJ216)&amp;
", Protocol12_ID = "&amp;IF(CK216="","NULL",#REF!)&amp;", Protocol12_IterationIDStart = "&amp;IF(CK216="","NULL",CL216)&amp;", Protocol12_IterationIDEnd = "&amp;IF(CM216="","NULL",CN216)&amp;
", Protocol13_ID = "&amp;IF(CO216="","NULL",#REF!)&amp;", Protocol13_IterationIDStart = "&amp;IF(CO216="","NULL",CP216)&amp;", Protocol13_IterationIDEnd = "&amp;IF(CQ216="","NULL",CR216)&amp;
", Protocol14_ID = "&amp;IF(CS216="","NULL",#REF!)&amp;", Protocol14_IterationIDStart = "&amp;IF(CS216="","NULL",CT216)&amp;", Protocol14_IterationIDEnd = "&amp;IF(CU216="","NULL",CV216)&amp;
", Protocol15_ID = "&amp;IF(CW216="","NULL",#REF!)&amp;", Protocol15_IterationIDStart = "&amp;IF(CW216="","NULL",CX216)&amp;", Protocol15_IterationIDEnd = "&amp;IF(CY216="","NULL",CZ216)&amp;
", Protocol16_ID = "&amp;IF(DA216="","NULL",#REF!)&amp;", Protocol16_IterationIDStart = "&amp;IF(DA216="","NULL",DB216)&amp;", Protocol16_IterationIDEnd = "&amp;IF(DC216="","NULL",DD216))</f>
        <v>#REF!</v>
      </c>
    </row>
    <row r="217" spans="1:110" hidden="1" x14ac:dyDescent="0.4">
      <c r="A217" s="75">
        <v>437</v>
      </c>
      <c r="B217" s="53">
        <v>2</v>
      </c>
      <c r="C217" s="34" t="s">
        <v>710</v>
      </c>
      <c r="D217" s="18">
        <v>1</v>
      </c>
      <c r="E217" s="40" t="s">
        <v>1177</v>
      </c>
      <c r="F217" s="74" t="s">
        <v>1178</v>
      </c>
      <c r="G217" s="74" t="s">
        <v>709</v>
      </c>
      <c r="I217" s="44"/>
      <c r="J217" s="47" t="str">
        <f>IF(I217="","",VLOOKUP(I217,MetricCalcGroups!A:D,3, FALSE))</f>
        <v/>
      </c>
      <c r="L217" s="9" t="s">
        <v>78</v>
      </c>
      <c r="M217" s="18">
        <v>1</v>
      </c>
      <c r="N217" s="18">
        <v>10</v>
      </c>
      <c r="O217" s="18">
        <v>1</v>
      </c>
      <c r="P217" s="18" t="s">
        <v>78</v>
      </c>
      <c r="Q217" s="18">
        <v>8</v>
      </c>
      <c r="R217" s="75">
        <v>47</v>
      </c>
      <c r="S217" s="75">
        <v>89</v>
      </c>
      <c r="T217" s="75">
        <v>0</v>
      </c>
      <c r="U217" s="75">
        <v>100</v>
      </c>
      <c r="V217" s="78">
        <v>51</v>
      </c>
      <c r="W217" s="75">
        <v>1280</v>
      </c>
      <c r="X217" s="15">
        <v>2011</v>
      </c>
      <c r="Y217" s="16">
        <f>IF(X217&lt;&gt;"",VLOOKUP(X217,ProgramIterations!D:E,2,FALSE),"NULL")</f>
        <v>1</v>
      </c>
      <c r="Z217" s="15"/>
      <c r="AA217" s="16" t="str">
        <f>IF(Z217&lt;&gt;"",VLOOKUP(Z217,ProgramIterations!D:E,2,FALSE),"NULL")</f>
        <v>NULL</v>
      </c>
      <c r="AB217" s="9" t="s">
        <v>78</v>
      </c>
      <c r="AC217" s="9">
        <v>75</v>
      </c>
      <c r="AD217" s="36">
        <v>0</v>
      </c>
      <c r="AE217" s="9">
        <v>1</v>
      </c>
      <c r="AF217" s="9">
        <v>1</v>
      </c>
      <c r="AG217" s="9">
        <v>0</v>
      </c>
      <c r="AH217" s="17">
        <v>0</v>
      </c>
      <c r="AI217" s="17">
        <f t="shared" si="16"/>
        <v>0</v>
      </c>
      <c r="AJ217" s="18">
        <v>0</v>
      </c>
      <c r="AK217" s="17">
        <f t="shared" si="14"/>
        <v>0</v>
      </c>
      <c r="AL217" s="17">
        <f t="shared" si="15"/>
        <v>0</v>
      </c>
      <c r="AM217" s="18">
        <v>0</v>
      </c>
      <c r="AN217" s="18">
        <v>0</v>
      </c>
      <c r="AO217" s="37">
        <v>0</v>
      </c>
      <c r="AP217" s="74"/>
      <c r="AQ217" s="37">
        <v>0</v>
      </c>
      <c r="AR217" s="49">
        <v>0</v>
      </c>
      <c r="AS217" s="23">
        <v>2011</v>
      </c>
      <c r="AT217" s="24">
        <f>IF(AS217="","",VLOOKUP(AS217,ProgramIterations!$D:$E,2,FALSE))</f>
        <v>1</v>
      </c>
      <c r="AU217" s="23"/>
      <c r="AV217" s="24" t="str">
        <f>IF(AU217="","",VLOOKUP(AU217,ProgramIterations!$D:$E,2,FALSE))</f>
        <v/>
      </c>
      <c r="AW217" s="23">
        <v>2012</v>
      </c>
      <c r="AX217" s="24">
        <f>IF(AW217="","",VLOOKUP(AW217,ProgramIterations!$D:$E,2,FALSE))</f>
        <v>2</v>
      </c>
      <c r="AY217" s="23"/>
      <c r="AZ217" s="24" t="str">
        <f>IF(AY217="","",VLOOKUP(AY217,ProgramIterations!$D:$E,2,FALSE))</f>
        <v/>
      </c>
      <c r="BA217" s="23">
        <v>2013</v>
      </c>
      <c r="BB217" s="24">
        <f>IF(BA217="","",VLOOKUP(BA217,ProgramIterations!$D:$E,2,FALSE))</f>
        <v>3</v>
      </c>
      <c r="BC217" s="23"/>
      <c r="BD217" s="24" t="str">
        <f>IF(BC217="","",VLOOKUP(BC217,ProgramIterations!$D:$E,2,FALSE))</f>
        <v/>
      </c>
      <c r="BE217" s="23"/>
      <c r="BF217" s="24" t="str">
        <f>IF(BE217="","",VLOOKUP(BE217,ProgramIterations!$D:$E,2,FALSE))</f>
        <v/>
      </c>
      <c r="BG217" s="23"/>
      <c r="BH217" s="24" t="str">
        <f>IF(BG217="","",VLOOKUP(BG217,ProgramIterations!$D:$E,2,FALSE))</f>
        <v/>
      </c>
      <c r="BI217" s="23"/>
      <c r="BJ217" s="24" t="str">
        <f>IF(BI217="","",VLOOKUP(BI217,ProgramIterations!$D:$E,2,FALSE))</f>
        <v/>
      </c>
      <c r="BK217" s="23"/>
      <c r="BL217" s="24" t="str">
        <f>IF(BK217="","",VLOOKUP(BK217,ProgramIterations!$D:$E,2,FALSE))</f>
        <v/>
      </c>
      <c r="BM217" s="23"/>
      <c r="BN217" s="24" t="str">
        <f>IF(BM217="","",VLOOKUP(BM217,ProgramIterations!$D:$E,2,FALSE))</f>
        <v/>
      </c>
      <c r="BO217" s="23"/>
      <c r="BP217" s="24" t="str">
        <f>IF(BO217="","",VLOOKUP(BO217,ProgramIterations!$D:$E,2,FALSE))</f>
        <v/>
      </c>
      <c r="BQ217" s="23"/>
      <c r="BR217" s="24" t="str">
        <f>IF(BQ217="","",VLOOKUP(BQ217,ProgramIterations!$D:$E,2,FALSE))</f>
        <v/>
      </c>
      <c r="BS217" s="23"/>
      <c r="BT217" s="24" t="str">
        <f>IF(BS217="","",VLOOKUP(BS217,ProgramIterations!$D:$E,2,FALSE))</f>
        <v/>
      </c>
      <c r="BU217" s="23"/>
      <c r="BV217" s="24" t="str">
        <f>IF(BU217="","",VLOOKUP(BU217,ProgramIterations!$D:$E,2,FALSE))</f>
        <v/>
      </c>
      <c r="BW217" s="23"/>
      <c r="BX217" s="24" t="str">
        <f>IF(BW217="","",VLOOKUP(BW217,ProgramIterations!$D:$E,2,FALSE))</f>
        <v/>
      </c>
      <c r="BY217" s="23">
        <v>2014</v>
      </c>
      <c r="BZ217" s="24">
        <f>IF(BY217="","",VLOOKUP(BY217,ProgramIterations!$D:$E,2,FALSE))</f>
        <v>4</v>
      </c>
      <c r="CA217" s="23"/>
      <c r="CB217" s="24" t="str">
        <f>IF(CA217="","",VLOOKUP(CA217,ProgramIterations!$D:$E,2,FALSE))</f>
        <v/>
      </c>
      <c r="CC217" s="23">
        <v>2014</v>
      </c>
      <c r="CD217" s="24">
        <f>IF(CC217="","",VLOOKUP(CC217,ProgramIterations!$D:$E,2,FALSE))</f>
        <v>4</v>
      </c>
      <c r="CE217" s="23"/>
      <c r="CF217" s="24" t="str">
        <f>IF(CE217="","",VLOOKUP(CE217,ProgramIterations!$D:$E,2,FALSE))</f>
        <v/>
      </c>
      <c r="CG217" s="23"/>
      <c r="CH217" s="24" t="str">
        <f>IF(CG217="","",VLOOKUP(CG217,ProgramIterations!$D:$E,2,FALSE))</f>
        <v/>
      </c>
      <c r="CI217" s="23"/>
      <c r="CJ217" s="24" t="str">
        <f>IF(CI217="","",VLOOKUP(CI217,ProgramIterations!$D:$E,2,FALSE))</f>
        <v/>
      </c>
      <c r="CK217" s="23"/>
      <c r="CL217" s="24" t="str">
        <f>IF(CK217="","",VLOOKUP(CK217,ProgramIterations!$D:$E,2,FALSE))</f>
        <v/>
      </c>
      <c r="CM217" s="23"/>
      <c r="CN217" s="24" t="str">
        <f>IF(CM217="","",VLOOKUP(CM217,ProgramIterations!$D:$E,2,FALSE))</f>
        <v/>
      </c>
      <c r="CO217" s="23"/>
      <c r="CP217" s="24" t="str">
        <f>IF(CO217="","",VLOOKUP(CO217,ProgramIterations!$D:$E,2,FALSE))</f>
        <v/>
      </c>
      <c r="CQ217" s="23"/>
      <c r="CR217" s="24" t="str">
        <f>IF(CQ217="","",VLOOKUP(CQ217,ProgramIterations!$D:$E,2,FALSE))</f>
        <v/>
      </c>
      <c r="CS217" s="23"/>
      <c r="CT217" s="24" t="str">
        <f>IF(CS217="","",VLOOKUP(CS217,ProgramIterations!$D:$E,2,FALSE))</f>
        <v/>
      </c>
      <c r="CU217" s="23"/>
      <c r="CV217" s="24" t="str">
        <f>IF(CU217="","",VLOOKUP(CU217,ProgramIterations!$D:$E,2,FALSE))</f>
        <v/>
      </c>
      <c r="CW217" s="23"/>
      <c r="CX217" s="24" t="str">
        <f>IF(CW217="","",VLOOKUP(CW217,ProgramIterations!$D:$E,2,FALSE))</f>
        <v/>
      </c>
      <c r="CY217" s="23"/>
      <c r="CZ217" s="24" t="str">
        <f>IF(CY217="","",VLOOKUP(CY217,ProgramIterations!$D:$E,2,FALSE))</f>
        <v/>
      </c>
      <c r="DA217" s="23"/>
      <c r="DB217" s="24" t="str">
        <f>IF(DA217="","",VLOOKUP(DA217,ProgramIterations!$D:$E,2,FALSE))</f>
        <v/>
      </c>
      <c r="DC217" s="23"/>
      <c r="DD217" s="25" t="str">
        <f>IF(DC217="","",VLOOKUP(DC217,ProgramIterations!$D:$E,2,FALSE))</f>
        <v/>
      </c>
      <c r="DE217" s="64" t="str">
        <f>CONCATENATE("ALTER TABLE dbo.",LEFT(C217,FIND(".",C217)-1)," ADD ",RIGHT(C217,LEN(C217)-FIND(".",C217))," ",VLOOKUP(M217,DataTypes!$A$2:$F$12,6),IF(VLOOKUP(M217,DataTypes!$A$2:$F$12,3)=1,CONCATENATE("(",N217,",",O217,")"),"")," NULL")</f>
        <v>ALTER TABLE dbo.ChampMetricVisitInformation ADD PercentUnderstoryNoCover decimal(10,1) NULL</v>
      </c>
      <c r="DF217" s="56" t="e">
        <f>IF(A217 = "","",#REF! &amp; " SELECT MetricCalcTypeID = "&amp;A217&amp;", EngineID = "&amp;B217&amp;", Name='"&amp;C217&amp;"', DisplayGroupID = "&amp;D217&amp;", DisplayName='"&amp;E217&amp;"', DisplayNameShort = '"&amp;F217&amp;"', PropertyName = '"&amp;G217&amp;"', MethodID = "&amp;IF(H217="","NULL",H217)&amp; ", CalcGroupId = "&amp;IF(I217="","NULL",I217)&amp;", CalcGroupListItemID = " &amp;IF(K217="","NULL",K217)&amp;", Description = "&amp;IF(L217&lt;&gt;"NULL","'"&amp;SUBSTITUTE(L217,"'","''")&amp;"'","NULL")&amp;", DataTypeID = "&amp;M217&amp;",Precision = "&amp;N217&amp;", Scale = "&amp;O217&amp;", Length="&amp;P217&amp;", UOMID = "&amp;Q217&amp;", GlossaryTermID = "&amp;V217&amp;", DisplayOrderID = "&amp;W217&amp;", DomainValueListID = "&amp;AB217&amp;", WidthPixels = "&amp;AC217&amp;", IsDisplayable = "&amp;AD217&amp;", ShowGraphForWatershed= "&amp;AE217&amp;",ShowGraphForProgram="&amp;AF217&amp;",ShowGraphForVisit="&amp;AG217&amp;",IsPrivateInformation="&amp;AM217&amp;", IsCalculated="&amp;AN217&amp;",IsInternal="&amp;AO217&amp;", ExpectedValueMin = "&amp;IF(R217&lt;&gt;"",R217,"NULL")&amp;",  ExpectedValueMax = "&amp;IF(S217&lt;&gt;"",S217,"NULL")&amp;",  AcceptedValueMin = "&amp;IF(T217&lt;&gt;"",T217,"NULL")&amp;",   AcceptedValueMax  = "&amp;IF(U217&lt;&gt;"",U217,"NULL")&amp;", GraphAllowX="&amp;AH217&amp;", GraphAllowY="&amp;AI217&amp;", GraphAllowZ="&amp;AJ217&amp;", MapAllowSize="&amp;AK217&amp;", MapAllowColor = "&amp;AL217&amp;", RbtXpath = "&amp;IF(AP217&lt;&gt;"", "'"&amp;AP217&amp;"'", "NULL")&amp;", RbtIsRequired = "&amp;IF(AP217&lt;&gt;"", AQ217, "NULL")&amp;", MRMetric = "&amp;AR217&amp;
", Protocol1_ID = "&amp;IF(AS217="","NULL",#REF!)&amp;", Protocol1_IterationIDStart = "&amp;IF(AS217="","NULL",AT217)&amp;", Protocol1_IterationIDEnd = "&amp;IF(AU217="","NULL",AV217)&amp;
", Protocol2_ID = "&amp;IF(AW217="","NULL",#REF!)&amp;", Protocol2_IterationIDStart = "&amp;IF(AW217="","NULL",AX217)&amp;", Protocol2_IterationIDEnd = "&amp;IF(AY217="","NULL",AZ217)&amp;
", Protocol3_ID = "&amp;IF(BA217="","NULL",#REF!)&amp;", Protocol3_IterationIDStart = "&amp;IF(BA217="","NULL",BB217)&amp;", Protocol3_IterationIDEnd = "&amp;IF(BC217="","NULL",BD217)&amp;
", Protocol4_ID = "&amp;IF(BE217="","NULL",#REF!)&amp;", Protocol4_IterationIDStart = "&amp;IF(BE217="","NULL",BF217)&amp;", Protocol4_IterationIDEnd = "&amp;IF(BG217="","NULL",BH217)&amp;
", Protocol5_ID = "&amp;IF(BI217="","NULL",#REF!)&amp;", Protocol5_IterationIDStart = "&amp;IF(BI217="","NULL",BJ217)&amp;", Protocol5_IterationIDEnd = "&amp;IF(BK217="","NULL",BL217)&amp;
", Protocol6_ID = "&amp;IF(BM217="","NULL",#REF!)&amp;", Protocol6_IterationIDStart = "&amp;IF(BM217="","NULL",BN217)&amp;", Protocol6_IterationIDEnd = "&amp;IF(BO217="","NULL",BP217)&amp;
", Protocol7_ID = "&amp;IF(BQ217="","NULL",#REF!)&amp;", Protocol7_IterationIDStart = "&amp;IF(BQ217="","NULL",BR217)&amp;", Protocol7_IterationIDEnd = "&amp;IF(BS217="","NULL",BT217)&amp;
", Protocol8_ID = "&amp;IF(BU217="","NULL",#REF!)&amp;", Protocol8_IterationIDStart = "&amp;IF(BU217="","NULL",BV217)&amp;", Protocol8_IterationIDEnd = "&amp;IF(BW217="","NULL",BX217)&amp;
", Protocol9_ID = "&amp;IF(BY217="","NULL",#REF!)&amp;", Protocol9_IterationIDStart = "&amp;IF(BY217="","NULL",BZ217)&amp;", Protocol9_IterationIDEnd = "&amp;IF(CA217="","NULL",CB217)&amp;
", Protocol10_ID = "&amp;IF(CC217="","NULL",#REF!)&amp;", Protocol10_IterationIDStart = "&amp;IF(CC217="","NULL",CD217)&amp;", Protocol10_IterationIDEnd = "&amp;IF(CE217="","NULL",CF217)&amp;
", Protocol11_ID = "&amp;IF(CG217="","NULL",#REF!)&amp;", Protocol11_IterationIDStart = "&amp;IF(CG217="","NULL",CH217)&amp;", Protocol11_IterationIDEnd = "&amp;IF(CI217="","NULL",CJ217)&amp;
", Protocol12_ID = "&amp;IF(CK217="","NULL",#REF!)&amp;", Protocol12_IterationIDStart = "&amp;IF(CK217="","NULL",CL217)&amp;", Protocol12_IterationIDEnd = "&amp;IF(CM217="","NULL",CN217)&amp;
", Protocol13_ID = "&amp;IF(CO217="","NULL",#REF!)&amp;", Protocol13_IterationIDStart = "&amp;IF(CO217="","NULL",CP217)&amp;", Protocol13_IterationIDEnd = "&amp;IF(CQ217="","NULL",CR217)&amp;
", Protocol14_ID = "&amp;IF(CS217="","NULL",#REF!)&amp;", Protocol14_IterationIDStart = "&amp;IF(CS217="","NULL",CT217)&amp;", Protocol14_IterationIDEnd = "&amp;IF(CU217="","NULL",CV217)&amp;
", Protocol15_ID = "&amp;IF(CW217="","NULL",#REF!)&amp;", Protocol15_IterationIDStart = "&amp;IF(CW217="","NULL",CX217)&amp;", Protocol15_IterationIDEnd = "&amp;IF(CY217="","NULL",CZ217)&amp;
", Protocol16_ID = "&amp;IF(DA217="","NULL",#REF!)&amp;", Protocol16_IterationIDStart = "&amp;IF(DA217="","NULL",DB217)&amp;", Protocol16_IterationIDEnd = "&amp;IF(DC217="","NULL",DD217))</f>
        <v>#REF!</v>
      </c>
    </row>
    <row r="218" spans="1:110" hidden="1" x14ac:dyDescent="0.4">
      <c r="A218" s="75">
        <v>438</v>
      </c>
      <c r="B218" s="53">
        <v>2</v>
      </c>
      <c r="C218" s="34" t="s">
        <v>711</v>
      </c>
      <c r="D218" s="18">
        <v>1</v>
      </c>
      <c r="E218" s="40" t="s">
        <v>1179</v>
      </c>
      <c r="F218" s="74" t="s">
        <v>1180</v>
      </c>
      <c r="G218" s="74" t="s">
        <v>712</v>
      </c>
      <c r="I218" s="44"/>
      <c r="J218" s="47" t="str">
        <f>IF(I218="","",VLOOKUP(I218,MetricCalcGroups!A:D,3, FALSE))</f>
        <v/>
      </c>
      <c r="L218" s="9" t="s">
        <v>78</v>
      </c>
      <c r="M218" s="18">
        <v>1</v>
      </c>
      <c r="N218" s="18">
        <v>10</v>
      </c>
      <c r="O218" s="18">
        <v>1</v>
      </c>
      <c r="P218" s="18" t="s">
        <v>78</v>
      </c>
      <c r="Q218" s="18">
        <v>8</v>
      </c>
      <c r="R218" s="75">
        <v>14</v>
      </c>
      <c r="S218" s="75">
        <v>75</v>
      </c>
      <c r="T218" s="75">
        <v>0</v>
      </c>
      <c r="U218" s="75">
        <v>100</v>
      </c>
      <c r="V218" s="78">
        <v>52</v>
      </c>
      <c r="W218" s="75">
        <v>1290</v>
      </c>
      <c r="X218" s="15">
        <v>2011</v>
      </c>
      <c r="Y218" s="16">
        <f>IF(X218&lt;&gt;"",VLOOKUP(X218,ProgramIterations!D:E,2,FALSE),"NULL")</f>
        <v>1</v>
      </c>
      <c r="Z218" s="15"/>
      <c r="AA218" s="16" t="str">
        <f>IF(Z218&lt;&gt;"",VLOOKUP(Z218,ProgramIterations!D:E,2,FALSE),"NULL")</f>
        <v>NULL</v>
      </c>
      <c r="AB218" s="9" t="s">
        <v>78</v>
      </c>
      <c r="AC218" s="9">
        <v>75</v>
      </c>
      <c r="AD218" s="36">
        <v>0</v>
      </c>
      <c r="AE218" s="9">
        <v>1</v>
      </c>
      <c r="AF218" s="9">
        <v>1</v>
      </c>
      <c r="AG218" s="9">
        <v>0</v>
      </c>
      <c r="AH218" s="52">
        <v>0</v>
      </c>
      <c r="AI218" s="17">
        <f t="shared" si="16"/>
        <v>0</v>
      </c>
      <c r="AJ218" s="18">
        <v>0</v>
      </c>
      <c r="AK218" s="17">
        <f t="shared" si="14"/>
        <v>0</v>
      </c>
      <c r="AL218" s="17">
        <f t="shared" si="15"/>
        <v>0</v>
      </c>
      <c r="AM218" s="18">
        <v>0</v>
      </c>
      <c r="AN218" s="18">
        <v>0</v>
      </c>
      <c r="AO218" s="74">
        <v>0</v>
      </c>
      <c r="AP218" s="74"/>
      <c r="AQ218" s="37">
        <v>0</v>
      </c>
      <c r="AR218" s="49">
        <v>0</v>
      </c>
      <c r="AS218" s="23">
        <v>2011</v>
      </c>
      <c r="AT218" s="24">
        <f>IF(AS218="","",VLOOKUP(AS218,ProgramIterations!$D:$E,2,FALSE))</f>
        <v>1</v>
      </c>
      <c r="AU218" s="23"/>
      <c r="AV218" s="24" t="str">
        <f>IF(AU218="","",VLOOKUP(AU218,ProgramIterations!$D:$E,2,FALSE))</f>
        <v/>
      </c>
      <c r="AW218" s="23">
        <v>2012</v>
      </c>
      <c r="AX218" s="24">
        <f>IF(AW218="","",VLOOKUP(AW218,ProgramIterations!$D:$E,2,FALSE))</f>
        <v>2</v>
      </c>
      <c r="AY218" s="23"/>
      <c r="AZ218" s="24" t="str">
        <f>IF(AY218="","",VLOOKUP(AY218,ProgramIterations!$D:$E,2,FALSE))</f>
        <v/>
      </c>
      <c r="BA218" s="23">
        <v>2013</v>
      </c>
      <c r="BB218" s="24">
        <f>IF(BA218="","",VLOOKUP(BA218,ProgramIterations!$D:$E,2,FALSE))</f>
        <v>3</v>
      </c>
      <c r="BC218" s="23"/>
      <c r="BD218" s="24" t="str">
        <f>IF(BC218="","",VLOOKUP(BC218,ProgramIterations!$D:$E,2,FALSE))</f>
        <v/>
      </c>
      <c r="BE218" s="23"/>
      <c r="BF218" s="24" t="str">
        <f>IF(BE218="","",VLOOKUP(BE218,ProgramIterations!$D:$E,2,FALSE))</f>
        <v/>
      </c>
      <c r="BG218" s="23"/>
      <c r="BH218" s="24" t="str">
        <f>IF(BG218="","",VLOOKUP(BG218,ProgramIterations!$D:$E,2,FALSE))</f>
        <v/>
      </c>
      <c r="BI218" s="23"/>
      <c r="BJ218" s="24" t="str">
        <f>IF(BI218="","",VLOOKUP(BI218,ProgramIterations!$D:$E,2,FALSE))</f>
        <v/>
      </c>
      <c r="BK218" s="23"/>
      <c r="BL218" s="24" t="str">
        <f>IF(BK218="","",VLOOKUP(BK218,ProgramIterations!$D:$E,2,FALSE))</f>
        <v/>
      </c>
      <c r="BM218" s="23"/>
      <c r="BN218" s="24" t="str">
        <f>IF(BM218="","",VLOOKUP(BM218,ProgramIterations!$D:$E,2,FALSE))</f>
        <v/>
      </c>
      <c r="BO218" s="23"/>
      <c r="BP218" s="24" t="str">
        <f>IF(BO218="","",VLOOKUP(BO218,ProgramIterations!$D:$E,2,FALSE))</f>
        <v/>
      </c>
      <c r="BQ218" s="23"/>
      <c r="BR218" s="24" t="str">
        <f>IF(BQ218="","",VLOOKUP(BQ218,ProgramIterations!$D:$E,2,FALSE))</f>
        <v/>
      </c>
      <c r="BS218" s="23"/>
      <c r="BT218" s="24" t="str">
        <f>IF(BS218="","",VLOOKUP(BS218,ProgramIterations!$D:$E,2,FALSE))</f>
        <v/>
      </c>
      <c r="BU218" s="23"/>
      <c r="BV218" s="24" t="str">
        <f>IF(BU218="","",VLOOKUP(BU218,ProgramIterations!$D:$E,2,FALSE))</f>
        <v/>
      </c>
      <c r="BW218" s="23"/>
      <c r="BX218" s="24" t="str">
        <f>IF(BW218="","",VLOOKUP(BW218,ProgramIterations!$D:$E,2,FALSE))</f>
        <v/>
      </c>
      <c r="BY218" s="23">
        <v>2014</v>
      </c>
      <c r="BZ218" s="24">
        <f>IF(BY218="","",VLOOKUP(BY218,ProgramIterations!$D:$E,2,FALSE))</f>
        <v>4</v>
      </c>
      <c r="CA218" s="23"/>
      <c r="CB218" s="24" t="str">
        <f>IF(CA218="","",VLOOKUP(CA218,ProgramIterations!$D:$E,2,FALSE))</f>
        <v/>
      </c>
      <c r="CC218" s="23">
        <v>2014</v>
      </c>
      <c r="CD218" s="24">
        <f>IF(CC218="","",VLOOKUP(CC218,ProgramIterations!$D:$E,2,FALSE))</f>
        <v>4</v>
      </c>
      <c r="CE218" s="23"/>
      <c r="CF218" s="24" t="str">
        <f>IF(CE218="","",VLOOKUP(CE218,ProgramIterations!$D:$E,2,FALSE))</f>
        <v/>
      </c>
      <c r="CG218" s="23"/>
      <c r="CH218" s="24" t="str">
        <f>IF(CG218="","",VLOOKUP(CG218,ProgramIterations!$D:$E,2,FALSE))</f>
        <v/>
      </c>
      <c r="CI218" s="23"/>
      <c r="CJ218" s="24" t="str">
        <f>IF(CI218="","",VLOOKUP(CI218,ProgramIterations!$D:$E,2,FALSE))</f>
        <v/>
      </c>
      <c r="CK218" s="23"/>
      <c r="CL218" s="24" t="str">
        <f>IF(CK218="","",VLOOKUP(CK218,ProgramIterations!$D:$E,2,FALSE))</f>
        <v/>
      </c>
      <c r="CM218" s="23"/>
      <c r="CN218" s="24" t="str">
        <f>IF(CM218="","",VLOOKUP(CM218,ProgramIterations!$D:$E,2,FALSE))</f>
        <v/>
      </c>
      <c r="CO218" s="23"/>
      <c r="CP218" s="24" t="str">
        <f>IF(CO218="","",VLOOKUP(CO218,ProgramIterations!$D:$E,2,FALSE))</f>
        <v/>
      </c>
      <c r="CQ218" s="23"/>
      <c r="CR218" s="24" t="str">
        <f>IF(CQ218="","",VLOOKUP(CQ218,ProgramIterations!$D:$E,2,FALSE))</f>
        <v/>
      </c>
      <c r="CS218" s="23"/>
      <c r="CT218" s="24" t="str">
        <f>IF(CS218="","",VLOOKUP(CS218,ProgramIterations!$D:$E,2,FALSE))</f>
        <v/>
      </c>
      <c r="CU218" s="23"/>
      <c r="CV218" s="24" t="str">
        <f>IF(CU218="","",VLOOKUP(CU218,ProgramIterations!$D:$E,2,FALSE))</f>
        <v/>
      </c>
      <c r="CW218" s="23"/>
      <c r="CX218" s="24" t="str">
        <f>IF(CW218="","",VLOOKUP(CW218,ProgramIterations!$D:$E,2,FALSE))</f>
        <v/>
      </c>
      <c r="CY218" s="23"/>
      <c r="CZ218" s="24" t="str">
        <f>IF(CY218="","",VLOOKUP(CY218,ProgramIterations!$D:$E,2,FALSE))</f>
        <v/>
      </c>
      <c r="DA218" s="23"/>
      <c r="DB218" s="24" t="str">
        <f>IF(DA218="","",VLOOKUP(DA218,ProgramIterations!$D:$E,2,FALSE))</f>
        <v/>
      </c>
      <c r="DC218" s="23"/>
      <c r="DD218" s="25" t="str">
        <f>IF(DC218="","",VLOOKUP(DC218,ProgramIterations!$D:$E,2,FALSE))</f>
        <v/>
      </c>
      <c r="DE218" s="64" t="str">
        <f>CONCATENATE("ALTER TABLE dbo.",LEFT(C218,FIND(".",C218)-1)," ADD ",RIGHT(C218,LEN(C218)-FIND(".",C218))," ",VLOOKUP(M218,DataTypes!$A$2:$F$12,6),IF(VLOOKUP(M218,DataTypes!$A$2:$F$12,3)=1,CONCATENATE("(",N218,",",O218,")"),"")," NULL")</f>
        <v>ALTER TABLE dbo.ChampMetricVisitInformation ADD PercentGroundcoverNoCover decimal(10,1) NULL</v>
      </c>
      <c r="DF218" s="56" t="e">
        <f>IF(A218 = "","",#REF! &amp; " SELECT MetricCalcTypeID = "&amp;A218&amp;", EngineID = "&amp;B218&amp;", Name='"&amp;C218&amp;"', DisplayGroupID = "&amp;D218&amp;", DisplayName='"&amp;E218&amp;"', DisplayNameShort = '"&amp;F218&amp;"', PropertyName = '"&amp;G218&amp;"', MethodID = "&amp;IF(H218="","NULL",H218)&amp; ", CalcGroupId = "&amp;IF(I218="","NULL",I218)&amp;", CalcGroupListItemID = " &amp;IF(K218="","NULL",K218)&amp;", Description = "&amp;IF(L218&lt;&gt;"NULL","'"&amp;SUBSTITUTE(L218,"'","''")&amp;"'","NULL")&amp;", DataTypeID = "&amp;M218&amp;",Precision = "&amp;N218&amp;", Scale = "&amp;O218&amp;", Length="&amp;P218&amp;", UOMID = "&amp;Q218&amp;", GlossaryTermID = "&amp;V218&amp;", DisplayOrderID = "&amp;W218&amp;", DomainValueListID = "&amp;AB218&amp;", WidthPixels = "&amp;AC218&amp;", IsDisplayable = "&amp;AD218&amp;", ShowGraphForWatershed= "&amp;AE218&amp;",ShowGraphForProgram="&amp;AF218&amp;",ShowGraphForVisit="&amp;AG218&amp;",IsPrivateInformation="&amp;AM218&amp;", IsCalculated="&amp;AN218&amp;",IsInternal="&amp;AO218&amp;", ExpectedValueMin = "&amp;IF(R218&lt;&gt;"",R218,"NULL")&amp;",  ExpectedValueMax = "&amp;IF(S218&lt;&gt;"",S218,"NULL")&amp;",  AcceptedValueMin = "&amp;IF(T218&lt;&gt;"",T218,"NULL")&amp;",   AcceptedValueMax  = "&amp;IF(U218&lt;&gt;"",U218,"NULL")&amp;", GraphAllowX="&amp;AH218&amp;", GraphAllowY="&amp;AI218&amp;", GraphAllowZ="&amp;AJ218&amp;", MapAllowSize="&amp;AK218&amp;", MapAllowColor = "&amp;AL218&amp;", RbtXpath = "&amp;IF(AP218&lt;&gt;"", "'"&amp;AP218&amp;"'", "NULL")&amp;", RbtIsRequired = "&amp;IF(AP218&lt;&gt;"", AQ218, "NULL")&amp;", MRMetric = "&amp;AR218&amp;
", Protocol1_ID = "&amp;IF(AS218="","NULL",#REF!)&amp;", Protocol1_IterationIDStart = "&amp;IF(AS218="","NULL",AT218)&amp;", Protocol1_IterationIDEnd = "&amp;IF(AU218="","NULL",AV218)&amp;
", Protocol2_ID = "&amp;IF(AW218="","NULL",#REF!)&amp;", Protocol2_IterationIDStart = "&amp;IF(AW218="","NULL",AX218)&amp;", Protocol2_IterationIDEnd = "&amp;IF(AY218="","NULL",AZ218)&amp;
", Protocol3_ID = "&amp;IF(BA218="","NULL",#REF!)&amp;", Protocol3_IterationIDStart = "&amp;IF(BA218="","NULL",BB218)&amp;", Protocol3_IterationIDEnd = "&amp;IF(BC218="","NULL",BD218)&amp;
", Protocol4_ID = "&amp;IF(BE218="","NULL",#REF!)&amp;", Protocol4_IterationIDStart = "&amp;IF(BE218="","NULL",BF218)&amp;", Protocol4_IterationIDEnd = "&amp;IF(BG218="","NULL",BH218)&amp;
", Protocol5_ID = "&amp;IF(BI218="","NULL",#REF!)&amp;", Protocol5_IterationIDStart = "&amp;IF(BI218="","NULL",BJ218)&amp;", Protocol5_IterationIDEnd = "&amp;IF(BK218="","NULL",BL218)&amp;
", Protocol6_ID = "&amp;IF(BM218="","NULL",#REF!)&amp;", Protocol6_IterationIDStart = "&amp;IF(BM218="","NULL",BN218)&amp;", Protocol6_IterationIDEnd = "&amp;IF(BO218="","NULL",BP218)&amp;
", Protocol7_ID = "&amp;IF(BQ218="","NULL",#REF!)&amp;", Protocol7_IterationIDStart = "&amp;IF(BQ218="","NULL",BR218)&amp;", Protocol7_IterationIDEnd = "&amp;IF(BS218="","NULL",BT218)&amp;
", Protocol8_ID = "&amp;IF(BU218="","NULL",#REF!)&amp;", Protocol8_IterationIDStart = "&amp;IF(BU218="","NULL",BV218)&amp;", Protocol8_IterationIDEnd = "&amp;IF(BW218="","NULL",BX218)&amp;
", Protocol9_ID = "&amp;IF(BY218="","NULL",#REF!)&amp;", Protocol9_IterationIDStart = "&amp;IF(BY218="","NULL",BZ218)&amp;", Protocol9_IterationIDEnd = "&amp;IF(CA218="","NULL",CB218)&amp;
", Protocol10_ID = "&amp;IF(CC218="","NULL",#REF!)&amp;", Protocol10_IterationIDStart = "&amp;IF(CC218="","NULL",CD218)&amp;", Protocol10_IterationIDEnd = "&amp;IF(CE218="","NULL",CF218)&amp;
", Protocol11_ID = "&amp;IF(CG218="","NULL",#REF!)&amp;", Protocol11_IterationIDStart = "&amp;IF(CG218="","NULL",CH218)&amp;", Protocol11_IterationIDEnd = "&amp;IF(CI218="","NULL",CJ218)&amp;
", Protocol12_ID = "&amp;IF(CK218="","NULL",#REF!)&amp;", Protocol12_IterationIDStart = "&amp;IF(CK218="","NULL",CL218)&amp;", Protocol12_IterationIDEnd = "&amp;IF(CM218="","NULL",CN218)&amp;
", Protocol13_ID = "&amp;IF(CO218="","NULL",#REF!)&amp;", Protocol13_IterationIDStart = "&amp;IF(CO218="","NULL",CP218)&amp;", Protocol13_IterationIDEnd = "&amp;IF(CQ218="","NULL",CR218)&amp;
", Protocol14_ID = "&amp;IF(CS218="","NULL",#REF!)&amp;", Protocol14_IterationIDStart = "&amp;IF(CS218="","NULL",CT218)&amp;", Protocol14_IterationIDEnd = "&amp;IF(CU218="","NULL",CV218)&amp;
", Protocol15_ID = "&amp;IF(CW218="","NULL",#REF!)&amp;", Protocol15_IterationIDStart = "&amp;IF(CW218="","NULL",CX218)&amp;", Protocol15_IterationIDEnd = "&amp;IF(CY218="","NULL",CZ218)&amp;
", Protocol16_ID = "&amp;IF(DA218="","NULL",#REF!)&amp;", Protocol16_IterationIDStart = "&amp;IF(DA218="","NULL",DB218)&amp;", Protocol16_IterationIDEnd = "&amp;IF(DC218="","NULL",DD218))</f>
        <v>#REF!</v>
      </c>
    </row>
    <row r="219" spans="1:110" hidden="1" x14ac:dyDescent="0.4">
      <c r="A219" s="75">
        <v>51</v>
      </c>
      <c r="B219" s="53">
        <v>3</v>
      </c>
      <c r="C219" s="34" t="s">
        <v>220</v>
      </c>
      <c r="D219" s="18">
        <v>1</v>
      </c>
      <c r="E219" s="74" t="s">
        <v>899</v>
      </c>
      <c r="F219" s="74" t="s">
        <v>900</v>
      </c>
      <c r="G219" s="74" t="s">
        <v>222</v>
      </c>
      <c r="I219" s="44"/>
      <c r="J219" s="47" t="str">
        <f>IF(I219="","",VLOOKUP(I219,MetricCalcGroups!A:D,3, FALSE))</f>
        <v/>
      </c>
      <c r="L219" s="9" t="s">
        <v>78</v>
      </c>
      <c r="M219" s="18">
        <v>1</v>
      </c>
      <c r="N219" s="18">
        <v>10</v>
      </c>
      <c r="O219" s="18">
        <v>0</v>
      </c>
      <c r="P219" s="18" t="s">
        <v>78</v>
      </c>
      <c r="Q219" s="18">
        <v>8</v>
      </c>
      <c r="R219" s="75">
        <v>9</v>
      </c>
      <c r="S219" s="75">
        <v>68</v>
      </c>
      <c r="T219" s="75"/>
      <c r="U219" s="75"/>
      <c r="V219" s="78">
        <v>64</v>
      </c>
      <c r="W219" s="75">
        <v>1300</v>
      </c>
      <c r="X219" s="15">
        <v>2011</v>
      </c>
      <c r="Y219" s="16">
        <f>IF(X219&lt;&gt;"",VLOOKUP(X219,ProgramIterations!D:E,2,FALSE),"NULL")</f>
        <v>1</v>
      </c>
      <c r="Z219" s="15"/>
      <c r="AA219" s="16" t="str">
        <f>IF(Z219&lt;&gt;"",VLOOKUP(Z219,ProgramIterations!D:E,2,FALSE),"NULL")</f>
        <v>NULL</v>
      </c>
      <c r="AB219" s="9" t="s">
        <v>78</v>
      </c>
      <c r="AC219" s="9">
        <v>75</v>
      </c>
      <c r="AD219" s="36">
        <v>0</v>
      </c>
      <c r="AE219" s="9">
        <v>1</v>
      </c>
      <c r="AF219" s="9">
        <v>1</v>
      </c>
      <c r="AG219" s="9">
        <v>0</v>
      </c>
      <c r="AH219" s="52">
        <v>0</v>
      </c>
      <c r="AI219" s="17">
        <f t="shared" si="16"/>
        <v>0</v>
      </c>
      <c r="AJ219" s="18">
        <v>0</v>
      </c>
      <c r="AK219" s="17">
        <f t="shared" si="14"/>
        <v>0</v>
      </c>
      <c r="AL219" s="17">
        <f t="shared" si="15"/>
        <v>0</v>
      </c>
      <c r="AM219" s="18">
        <v>0</v>
      </c>
      <c r="AN219" s="18">
        <v>0</v>
      </c>
      <c r="AO219" s="74">
        <v>0</v>
      </c>
      <c r="AP219" s="74"/>
      <c r="AQ219" s="37">
        <v>0</v>
      </c>
      <c r="AR219" s="49">
        <v>0</v>
      </c>
      <c r="AS219" s="23">
        <v>2011</v>
      </c>
      <c r="AT219" s="24">
        <f>IF(AS219="","",VLOOKUP(AS219,ProgramIterations!$D:$E,2,FALSE))</f>
        <v>1</v>
      </c>
      <c r="AU219" s="23"/>
      <c r="AV219" s="24" t="str">
        <f>IF(AU219="","",VLOOKUP(AU219,ProgramIterations!$D:$E,2,FALSE))</f>
        <v/>
      </c>
      <c r="AW219" s="23">
        <v>2012</v>
      </c>
      <c r="AX219" s="24">
        <f>IF(AW219="","",VLOOKUP(AW219,ProgramIterations!$D:$E,2,FALSE))</f>
        <v>2</v>
      </c>
      <c r="AY219" s="23"/>
      <c r="AZ219" s="24" t="str">
        <f>IF(AY219="","",VLOOKUP(AY219,ProgramIterations!$D:$E,2,FALSE))</f>
        <v/>
      </c>
      <c r="BA219" s="23">
        <v>2013</v>
      </c>
      <c r="BB219" s="24">
        <f>IF(BA219="","",VLOOKUP(BA219,ProgramIterations!$D:$E,2,FALSE))</f>
        <v>3</v>
      </c>
      <c r="BC219" s="23"/>
      <c r="BD219" s="24" t="str">
        <f>IF(BC219="","",VLOOKUP(BC219,ProgramIterations!$D:$E,2,FALSE))</f>
        <v/>
      </c>
      <c r="BE219" s="23">
        <v>2014</v>
      </c>
      <c r="BF219" s="24">
        <f>IF(BE219="","",VLOOKUP(BE219,ProgramIterations!$D:$E,2,FALSE))</f>
        <v>4</v>
      </c>
      <c r="BG219" s="23"/>
      <c r="BH219" s="24" t="str">
        <f>IF(BG219="","",VLOOKUP(BG219,ProgramIterations!$D:$E,2,FALSE))</f>
        <v/>
      </c>
      <c r="BI219" s="23">
        <v>2014</v>
      </c>
      <c r="BJ219" s="24">
        <f>IF(BI219="","",VLOOKUP(BI219,ProgramIterations!$D:$E,2,FALSE))</f>
        <v>4</v>
      </c>
      <c r="BK219" s="23"/>
      <c r="BL219" s="24" t="str">
        <f>IF(BK219="","",VLOOKUP(BK219,ProgramIterations!$D:$E,2,FALSE))</f>
        <v/>
      </c>
      <c r="BM219" s="23"/>
      <c r="BN219" s="24" t="str">
        <f>IF(BM219="","",VLOOKUP(BM219,ProgramIterations!$D:$E,2,FALSE))</f>
        <v/>
      </c>
      <c r="BO219" s="23"/>
      <c r="BP219" s="24" t="str">
        <f>IF(BO219="","",VLOOKUP(BO219,ProgramIterations!$D:$E,2,FALSE))</f>
        <v/>
      </c>
      <c r="BQ219" s="23"/>
      <c r="BR219" s="24" t="str">
        <f>IF(BQ219="","",VLOOKUP(BQ219,ProgramIterations!$D:$E,2,FALSE))</f>
        <v/>
      </c>
      <c r="BS219" s="23"/>
      <c r="BT219" s="24" t="str">
        <f>IF(BS219="","",VLOOKUP(BS219,ProgramIterations!$D:$E,2,FALSE))</f>
        <v/>
      </c>
      <c r="BU219" s="23"/>
      <c r="BV219" s="24" t="str">
        <f>IF(BU219="","",VLOOKUP(BU219,ProgramIterations!$D:$E,2,FALSE))</f>
        <v/>
      </c>
      <c r="BW219" s="23"/>
      <c r="BX219" s="24" t="str">
        <f>IF(BW219="","",VLOOKUP(BW219,ProgramIterations!$D:$E,2,FALSE))</f>
        <v/>
      </c>
      <c r="BY219" s="23">
        <v>2014</v>
      </c>
      <c r="BZ219" s="24">
        <f>IF(BY219="","",VLOOKUP(BY219,ProgramIterations!$D:$E,2,FALSE))</f>
        <v>4</v>
      </c>
      <c r="CA219" s="23"/>
      <c r="CB219" s="24" t="str">
        <f>IF(CA219="","",VLOOKUP(CA219,ProgramIterations!$D:$E,2,FALSE))</f>
        <v/>
      </c>
      <c r="CC219" s="23">
        <v>2014</v>
      </c>
      <c r="CD219" s="24">
        <f>IF(CC219="","",VLOOKUP(CC219,ProgramIterations!$D:$E,2,FALSE))</f>
        <v>4</v>
      </c>
      <c r="CE219" s="23"/>
      <c r="CF219" s="24" t="str">
        <f>IF(CE219="","",VLOOKUP(CE219,ProgramIterations!$D:$E,2,FALSE))</f>
        <v/>
      </c>
      <c r="CG219" s="23">
        <v>2014</v>
      </c>
      <c r="CH219" s="24">
        <f>IF(CG219="","",VLOOKUP(CG219,ProgramIterations!$D:$E,2,FALSE))</f>
        <v>4</v>
      </c>
      <c r="CI219" s="23"/>
      <c r="CJ219" s="24" t="str">
        <f>IF(CI219="","",VLOOKUP(CI219,ProgramIterations!$D:$E,2,FALSE))</f>
        <v/>
      </c>
      <c r="CK219" s="23"/>
      <c r="CL219" s="24" t="str">
        <f>IF(CK219="","",VLOOKUP(CK219,ProgramIterations!$D:$E,2,FALSE))</f>
        <v/>
      </c>
      <c r="CM219" s="23"/>
      <c r="CN219" s="24" t="str">
        <f>IF(CM219="","",VLOOKUP(CM219,ProgramIterations!$D:$E,2,FALSE))</f>
        <v/>
      </c>
      <c r="CO219" s="23"/>
      <c r="CP219" s="24" t="str">
        <f>IF(CO219="","",VLOOKUP(CO219,ProgramIterations!$D:$E,2,FALSE))</f>
        <v/>
      </c>
      <c r="CQ219" s="23"/>
      <c r="CR219" s="24" t="str">
        <f>IF(CQ219="","",VLOOKUP(CQ219,ProgramIterations!$D:$E,2,FALSE))</f>
        <v/>
      </c>
      <c r="CS219" s="23"/>
      <c r="CT219" s="24" t="str">
        <f>IF(CS219="","",VLOOKUP(CS219,ProgramIterations!$D:$E,2,FALSE))</f>
        <v/>
      </c>
      <c r="CU219" s="23"/>
      <c r="CV219" s="24" t="str">
        <f>IF(CU219="","",VLOOKUP(CU219,ProgramIterations!$D:$E,2,FALSE))</f>
        <v/>
      </c>
      <c r="CW219" s="23"/>
      <c r="CX219" s="24" t="str">
        <f>IF(CW219="","",VLOOKUP(CW219,ProgramIterations!$D:$E,2,FALSE))</f>
        <v/>
      </c>
      <c r="CY219" s="23"/>
      <c r="CZ219" s="24" t="str">
        <f>IF(CY219="","",VLOOKUP(CY219,ProgramIterations!$D:$E,2,FALSE))</f>
        <v/>
      </c>
      <c r="DA219" s="23"/>
      <c r="DB219" s="24" t="str">
        <f>IF(DA219="","",VLOOKUP(DA219,ProgramIterations!$D:$E,2,FALSE))</f>
        <v/>
      </c>
      <c r="DC219" s="23"/>
      <c r="DD219" s="25" t="str">
        <f>IF(DC219="","",VLOOKUP(DC219,ProgramIterations!$D:$E,2,FALSE))</f>
        <v/>
      </c>
      <c r="DE219" s="64" t="str">
        <f>CONCATENATE("ALTER TABLE dbo.",LEFT(C219,FIND(".",C219)-1)," ADD ",RIGHT(C219,LEN(C219)-FIND(".",C219))," ",VLOOKUP(M219,DataTypes!$A$2:$F$12,6),IF(VLOOKUP(M219,DataTypes!$A$2:$F$12,3)=1,CONCATENATE("(",N219,",",O219,")"),"")," NULL")</f>
        <v>ALTER TABLE dbo.ChampMetricVisitInformation ADD BoulderAndCobbles decimal(10,0) NULL</v>
      </c>
      <c r="DF219" s="56" t="e">
        <f>IF(A219 = "","",#REF! &amp; " SELECT MetricCalcTypeID = "&amp;A219&amp;", EngineID = "&amp;B219&amp;", Name='"&amp;C219&amp;"', DisplayGroupID = "&amp;D219&amp;", DisplayName='"&amp;E219&amp;"', DisplayNameShort = '"&amp;F219&amp;"', PropertyName = '"&amp;G219&amp;"', MethodID = "&amp;IF(H219="","NULL",H219)&amp; ", CalcGroupId = "&amp;IF(I219="","NULL",I219)&amp;", CalcGroupListItemID = " &amp;IF(K219="","NULL",K219)&amp;", Description = "&amp;IF(L219&lt;&gt;"NULL","'"&amp;SUBSTITUTE(L219,"'","''")&amp;"'","NULL")&amp;", DataTypeID = "&amp;M219&amp;",Precision = "&amp;N219&amp;", Scale = "&amp;O219&amp;", Length="&amp;P219&amp;", UOMID = "&amp;Q219&amp;", GlossaryTermID = "&amp;V219&amp;", DisplayOrderID = "&amp;W219&amp;", DomainValueListID = "&amp;AB219&amp;", WidthPixels = "&amp;AC219&amp;", IsDisplayable = "&amp;AD219&amp;", ShowGraphForWatershed= "&amp;AE219&amp;",ShowGraphForProgram="&amp;AF219&amp;",ShowGraphForVisit="&amp;AG219&amp;",IsPrivateInformation="&amp;AM219&amp;", IsCalculated="&amp;AN219&amp;",IsInternal="&amp;AO219&amp;", ExpectedValueMin = "&amp;IF(R219&lt;&gt;"",R219,"NULL")&amp;",  ExpectedValueMax = "&amp;IF(S219&lt;&gt;"",S219,"NULL")&amp;",  AcceptedValueMin = "&amp;IF(T219&lt;&gt;"",T219,"NULL")&amp;",   AcceptedValueMax  = "&amp;IF(U219&lt;&gt;"",U219,"NULL")&amp;", GraphAllowX="&amp;AH219&amp;", GraphAllowY="&amp;AI219&amp;", GraphAllowZ="&amp;AJ219&amp;", MapAllowSize="&amp;AK219&amp;", MapAllowColor = "&amp;AL219&amp;", RbtXpath = "&amp;IF(AP219&lt;&gt;"", "'"&amp;AP219&amp;"'", "NULL")&amp;", RbtIsRequired = "&amp;IF(AP219&lt;&gt;"", AQ219, "NULL")&amp;", MRMetric = "&amp;AR219&amp;
", Protocol1_ID = "&amp;IF(AS219="","NULL",#REF!)&amp;", Protocol1_IterationIDStart = "&amp;IF(AS219="","NULL",AT219)&amp;", Protocol1_IterationIDEnd = "&amp;IF(AU219="","NULL",AV219)&amp;
", Protocol2_ID = "&amp;IF(AW219="","NULL",#REF!)&amp;", Protocol2_IterationIDStart = "&amp;IF(AW219="","NULL",AX219)&amp;", Protocol2_IterationIDEnd = "&amp;IF(AY219="","NULL",AZ219)&amp;
", Protocol3_ID = "&amp;IF(BA219="","NULL",#REF!)&amp;", Protocol3_IterationIDStart = "&amp;IF(BA219="","NULL",BB219)&amp;", Protocol3_IterationIDEnd = "&amp;IF(BC219="","NULL",BD219)&amp;
", Protocol4_ID = "&amp;IF(BE219="","NULL",#REF!)&amp;", Protocol4_IterationIDStart = "&amp;IF(BE219="","NULL",BF219)&amp;", Protocol4_IterationIDEnd = "&amp;IF(BG219="","NULL",BH219)&amp;
", Protocol5_ID = "&amp;IF(BI219="","NULL",#REF!)&amp;", Protocol5_IterationIDStart = "&amp;IF(BI219="","NULL",BJ219)&amp;", Protocol5_IterationIDEnd = "&amp;IF(BK219="","NULL",BL219)&amp;
", Protocol6_ID = "&amp;IF(BM219="","NULL",#REF!)&amp;", Protocol6_IterationIDStart = "&amp;IF(BM219="","NULL",BN219)&amp;", Protocol6_IterationIDEnd = "&amp;IF(BO219="","NULL",BP219)&amp;
", Protocol7_ID = "&amp;IF(BQ219="","NULL",#REF!)&amp;", Protocol7_IterationIDStart = "&amp;IF(BQ219="","NULL",BR219)&amp;", Protocol7_IterationIDEnd = "&amp;IF(BS219="","NULL",BT219)&amp;
", Protocol8_ID = "&amp;IF(BU219="","NULL",#REF!)&amp;", Protocol8_IterationIDStart = "&amp;IF(BU219="","NULL",BV219)&amp;", Protocol8_IterationIDEnd = "&amp;IF(BW219="","NULL",BX219)&amp;
", Protocol9_ID = "&amp;IF(BY219="","NULL",#REF!)&amp;", Protocol9_IterationIDStart = "&amp;IF(BY219="","NULL",BZ219)&amp;", Protocol9_IterationIDEnd = "&amp;IF(CA219="","NULL",CB219)&amp;
", Protocol10_ID = "&amp;IF(CC219="","NULL",#REF!)&amp;", Protocol10_IterationIDStart = "&amp;IF(CC219="","NULL",CD219)&amp;", Protocol10_IterationIDEnd = "&amp;IF(CE219="","NULL",CF219)&amp;
", Protocol11_ID = "&amp;IF(CG219="","NULL",#REF!)&amp;", Protocol11_IterationIDStart = "&amp;IF(CG219="","NULL",CH219)&amp;", Protocol11_IterationIDEnd = "&amp;IF(CI219="","NULL",CJ219)&amp;
", Protocol12_ID = "&amp;IF(CK219="","NULL",#REF!)&amp;", Protocol12_IterationIDStart = "&amp;IF(CK219="","NULL",CL219)&amp;", Protocol12_IterationIDEnd = "&amp;IF(CM219="","NULL",CN219)&amp;
", Protocol13_ID = "&amp;IF(CO219="","NULL",#REF!)&amp;", Protocol13_IterationIDStart = "&amp;IF(CO219="","NULL",CP219)&amp;", Protocol13_IterationIDEnd = "&amp;IF(CQ219="","NULL",CR219)&amp;
", Protocol14_ID = "&amp;IF(CS219="","NULL",#REF!)&amp;", Protocol14_IterationIDStart = "&amp;IF(CS219="","NULL",CT219)&amp;", Protocol14_IterationIDEnd = "&amp;IF(CU219="","NULL",CV219)&amp;
", Protocol15_ID = "&amp;IF(CW219="","NULL",#REF!)&amp;", Protocol15_IterationIDStart = "&amp;IF(CW219="","NULL",CX219)&amp;", Protocol15_IterationIDEnd = "&amp;IF(CY219="","NULL",CZ219)&amp;
", Protocol16_ID = "&amp;IF(DA219="","NULL",#REF!)&amp;", Protocol16_IterationIDStart = "&amp;IF(DA219="","NULL",DB219)&amp;", Protocol16_IterationIDEnd = "&amp;IF(DC219="","NULL",DD219))</f>
        <v>#REF!</v>
      </c>
    </row>
    <row r="220" spans="1:110" x14ac:dyDescent="0.4">
      <c r="A220" s="75">
        <v>442</v>
      </c>
      <c r="B220" s="53">
        <v>3</v>
      </c>
      <c r="C220" s="34" t="s">
        <v>721</v>
      </c>
      <c r="D220" s="18">
        <v>1</v>
      </c>
      <c r="E220" s="40" t="s">
        <v>1183</v>
      </c>
      <c r="F220" s="74" t="s">
        <v>1184</v>
      </c>
      <c r="G220" s="74" t="s">
        <v>722</v>
      </c>
      <c r="I220" s="44"/>
      <c r="J220" s="47" t="str">
        <f>IF(I220="","",VLOOKUP(I220,MetricCalcGroups!A:D,3, FALSE))</f>
        <v/>
      </c>
      <c r="L220" s="9" t="s">
        <v>78</v>
      </c>
      <c r="M220" s="18">
        <v>1</v>
      </c>
      <c r="N220" s="18">
        <v>10</v>
      </c>
      <c r="O220" s="18">
        <v>0</v>
      </c>
      <c r="P220" s="18" t="s">
        <v>78</v>
      </c>
      <c r="Q220" s="18">
        <v>8</v>
      </c>
      <c r="R220" s="75">
        <v>0</v>
      </c>
      <c r="S220" s="75">
        <v>28</v>
      </c>
      <c r="T220" s="75"/>
      <c r="U220" s="75"/>
      <c r="V220" s="78">
        <v>133</v>
      </c>
      <c r="W220" s="75">
        <v>1310</v>
      </c>
      <c r="X220" s="15">
        <v>2011</v>
      </c>
      <c r="Y220" s="16">
        <f>IF(X220&lt;&gt;"",VLOOKUP(X220,ProgramIterations!D:E,2,FALSE),"NULL")</f>
        <v>1</v>
      </c>
      <c r="Z220" s="15"/>
      <c r="AA220" s="16" t="str">
        <f>IF(Z220&lt;&gt;"",VLOOKUP(Z220,ProgramIterations!D:E,2,FALSE),"NULL")</f>
        <v>NULL</v>
      </c>
      <c r="AB220" s="9" t="s">
        <v>78</v>
      </c>
      <c r="AC220" s="9">
        <v>75</v>
      </c>
      <c r="AD220" s="36">
        <v>1</v>
      </c>
      <c r="AE220" s="9">
        <v>1</v>
      </c>
      <c r="AF220" s="9">
        <v>1</v>
      </c>
      <c r="AG220" s="9">
        <v>0</v>
      </c>
      <c r="AH220" s="17">
        <v>0</v>
      </c>
      <c r="AI220" s="17">
        <f t="shared" si="16"/>
        <v>1</v>
      </c>
      <c r="AJ220" s="18">
        <v>0</v>
      </c>
      <c r="AK220" s="17">
        <f t="shared" si="14"/>
        <v>1</v>
      </c>
      <c r="AL220" s="17">
        <f t="shared" si="15"/>
        <v>1</v>
      </c>
      <c r="AM220" s="18">
        <v>0</v>
      </c>
      <c r="AN220" s="18">
        <v>0</v>
      </c>
      <c r="AO220" s="74">
        <v>0</v>
      </c>
      <c r="AP220" s="74"/>
      <c r="AQ220" s="37">
        <v>0</v>
      </c>
      <c r="AR220" s="49">
        <v>0</v>
      </c>
      <c r="AS220" s="23">
        <v>2011</v>
      </c>
      <c r="AT220" s="24">
        <f>IF(AS220="","",VLOOKUP(AS220,ProgramIterations!$D:$E,2,FALSE))</f>
        <v>1</v>
      </c>
      <c r="AU220" s="23"/>
      <c r="AV220" s="24" t="str">
        <f>IF(AU220="","",VLOOKUP(AU220,ProgramIterations!$D:$E,2,FALSE))</f>
        <v/>
      </c>
      <c r="AW220" s="23">
        <v>2012</v>
      </c>
      <c r="AX220" s="24">
        <f>IF(AW220="","",VLOOKUP(AW220,ProgramIterations!$D:$E,2,FALSE))</f>
        <v>2</v>
      </c>
      <c r="AY220" s="23"/>
      <c r="AZ220" s="24" t="str">
        <f>IF(AY220="","",VLOOKUP(AY220,ProgramIterations!$D:$E,2,FALSE))</f>
        <v/>
      </c>
      <c r="BA220" s="23">
        <v>2013</v>
      </c>
      <c r="BB220" s="24">
        <f>IF(BA220="","",VLOOKUP(BA220,ProgramIterations!$D:$E,2,FALSE))</f>
        <v>3</v>
      </c>
      <c r="BC220" s="23"/>
      <c r="BD220" s="24" t="str">
        <f>IF(BC220="","",VLOOKUP(BC220,ProgramIterations!$D:$E,2,FALSE))</f>
        <v/>
      </c>
      <c r="BE220" s="23">
        <v>2014</v>
      </c>
      <c r="BF220" s="24">
        <f>IF(BE220="","",VLOOKUP(BE220,ProgramIterations!$D:$E,2,FALSE))</f>
        <v>4</v>
      </c>
      <c r="BG220" s="23"/>
      <c r="BH220" s="24" t="str">
        <f>IF(BG220="","",VLOOKUP(BG220,ProgramIterations!$D:$E,2,FALSE))</f>
        <v/>
      </c>
      <c r="BI220" s="23">
        <v>2014</v>
      </c>
      <c r="BJ220" s="24">
        <f>IF(BI220="","",VLOOKUP(BI220,ProgramIterations!$D:$E,2,FALSE))</f>
        <v>4</v>
      </c>
      <c r="BK220" s="23"/>
      <c r="BL220" s="24" t="str">
        <f>IF(BK220="","",VLOOKUP(BK220,ProgramIterations!$D:$E,2,FALSE))</f>
        <v/>
      </c>
      <c r="BM220" s="23"/>
      <c r="BN220" s="24" t="str">
        <f>IF(BM220="","",VLOOKUP(BM220,ProgramIterations!$D:$E,2,FALSE))</f>
        <v/>
      </c>
      <c r="BO220" s="23"/>
      <c r="BP220" s="24" t="str">
        <f>IF(BO220="","",VLOOKUP(BO220,ProgramIterations!$D:$E,2,FALSE))</f>
        <v/>
      </c>
      <c r="BQ220" s="23"/>
      <c r="BR220" s="24" t="str">
        <f>IF(BQ220="","",VLOOKUP(BQ220,ProgramIterations!$D:$E,2,FALSE))</f>
        <v/>
      </c>
      <c r="BS220" s="23"/>
      <c r="BT220" s="24" t="str">
        <f>IF(BS220="","",VLOOKUP(BS220,ProgramIterations!$D:$E,2,FALSE))</f>
        <v/>
      </c>
      <c r="BU220" s="23"/>
      <c r="BV220" s="24" t="str">
        <f>IF(BU220="","",VLOOKUP(BU220,ProgramIterations!$D:$E,2,FALSE))</f>
        <v/>
      </c>
      <c r="BW220" s="23"/>
      <c r="BX220" s="24" t="str">
        <f>IF(BW220="","",VLOOKUP(BW220,ProgramIterations!$D:$E,2,FALSE))</f>
        <v/>
      </c>
      <c r="BY220" s="23">
        <v>2014</v>
      </c>
      <c r="BZ220" s="24">
        <f>IF(BY220="","",VLOOKUP(BY220,ProgramIterations!$D:$E,2,FALSE))</f>
        <v>4</v>
      </c>
      <c r="CA220" s="23"/>
      <c r="CB220" s="24" t="str">
        <f>IF(CA220="","",VLOOKUP(CA220,ProgramIterations!$D:$E,2,FALSE))</f>
        <v/>
      </c>
      <c r="CC220" s="23">
        <v>2014</v>
      </c>
      <c r="CD220" s="24">
        <f>IF(CC220="","",VLOOKUP(CC220,ProgramIterations!$D:$E,2,FALSE))</f>
        <v>4</v>
      </c>
      <c r="CE220" s="23"/>
      <c r="CF220" s="24" t="str">
        <f>IF(CE220="","",VLOOKUP(CE220,ProgramIterations!$D:$E,2,FALSE))</f>
        <v/>
      </c>
      <c r="CG220" s="23">
        <v>2014</v>
      </c>
      <c r="CH220" s="24">
        <f>IF(CG220="","",VLOOKUP(CG220,ProgramIterations!$D:$E,2,FALSE))</f>
        <v>4</v>
      </c>
      <c r="CI220" s="23"/>
      <c r="CJ220" s="24" t="str">
        <f>IF(CI220="","",VLOOKUP(CI220,ProgramIterations!$D:$E,2,FALSE))</f>
        <v/>
      </c>
      <c r="CK220" s="23"/>
      <c r="CL220" s="24" t="str">
        <f>IF(CK220="","",VLOOKUP(CK220,ProgramIterations!$D:$E,2,FALSE))</f>
        <v/>
      </c>
      <c r="CM220" s="23"/>
      <c r="CN220" s="24" t="str">
        <f>IF(CM220="","",VLOOKUP(CM220,ProgramIterations!$D:$E,2,FALSE))</f>
        <v/>
      </c>
      <c r="CO220" s="23"/>
      <c r="CP220" s="24" t="str">
        <f>IF(CO220="","",VLOOKUP(CO220,ProgramIterations!$D:$E,2,FALSE))</f>
        <v/>
      </c>
      <c r="CQ220" s="23"/>
      <c r="CR220" s="24" t="str">
        <f>IF(CQ220="","",VLOOKUP(CQ220,ProgramIterations!$D:$E,2,FALSE))</f>
        <v/>
      </c>
      <c r="CS220" s="23"/>
      <c r="CT220" s="24" t="str">
        <f>IF(CS220="","",VLOOKUP(CS220,ProgramIterations!$D:$E,2,FALSE))</f>
        <v/>
      </c>
      <c r="CU220" s="23"/>
      <c r="CV220" s="24" t="str">
        <f>IF(CU220="","",VLOOKUP(CU220,ProgramIterations!$D:$E,2,FALSE))</f>
        <v/>
      </c>
      <c r="CW220" s="23"/>
      <c r="CX220" s="24" t="str">
        <f>IF(CW220="","",VLOOKUP(CW220,ProgramIterations!$D:$E,2,FALSE))</f>
        <v/>
      </c>
      <c r="CY220" s="23"/>
      <c r="CZ220" s="24" t="str">
        <f>IF(CY220="","",VLOOKUP(CY220,ProgramIterations!$D:$E,2,FALSE))</f>
        <v/>
      </c>
      <c r="DA220" s="23"/>
      <c r="DB220" s="24" t="str">
        <f>IF(DA220="","",VLOOKUP(DA220,ProgramIterations!$D:$E,2,FALSE))</f>
        <v/>
      </c>
      <c r="DC220" s="23"/>
      <c r="DD220" s="25" t="str">
        <f>IF(DC220="","",VLOOKUP(DC220,ProgramIterations!$D:$E,2,FALSE))</f>
        <v/>
      </c>
      <c r="DE220" s="64" t="str">
        <f>CONCATENATE("ALTER TABLE dbo.",LEFT(C220,FIND(".",C220)-1)," ADD ",RIGHT(C220,LEN(C220)-FIND(".",C220))," ",VLOOKUP(M220,DataTypes!$A$2:$F$12,6),IF(VLOOKUP(M220,DataTypes!$A$2:$F$12,3)=1,CONCATENATE("(",N220,",",O220,")"),"")," NULL")</f>
        <v>ALTER TABLE dbo.ChampMetricVisitInformation ADD Boulders decimal(10,0) NULL</v>
      </c>
      <c r="DF220" s="56" t="e">
        <f>IF(A220 = "","",#REF! &amp; " SELECT MetricCalcTypeID = "&amp;A220&amp;", EngineID = "&amp;B220&amp;", Name='"&amp;C220&amp;"', DisplayGroupID = "&amp;D220&amp;", DisplayName='"&amp;E220&amp;"', DisplayNameShort = '"&amp;F220&amp;"', PropertyName = '"&amp;G220&amp;"', MethodID = "&amp;IF(H220="","NULL",H220)&amp; ", CalcGroupId = "&amp;IF(I220="","NULL",I220)&amp;", CalcGroupListItemID = " &amp;IF(K220="","NULL",K220)&amp;", Description = "&amp;IF(L220&lt;&gt;"NULL","'"&amp;SUBSTITUTE(L220,"'","''")&amp;"'","NULL")&amp;", DataTypeID = "&amp;M220&amp;",Precision = "&amp;N220&amp;", Scale = "&amp;O220&amp;", Length="&amp;P220&amp;", UOMID = "&amp;Q220&amp;", GlossaryTermID = "&amp;V220&amp;", DisplayOrderID = "&amp;W220&amp;", DomainValueListID = "&amp;AB220&amp;", WidthPixels = "&amp;AC220&amp;", IsDisplayable = "&amp;AD220&amp;", ShowGraphForWatershed= "&amp;AE220&amp;",ShowGraphForProgram="&amp;AF220&amp;",ShowGraphForVisit="&amp;AG220&amp;",IsPrivateInformation="&amp;AM220&amp;", IsCalculated="&amp;AN220&amp;",IsInternal="&amp;AO220&amp;", ExpectedValueMin = "&amp;IF(R220&lt;&gt;"",R220,"NULL")&amp;",  ExpectedValueMax = "&amp;IF(S220&lt;&gt;"",S220,"NULL")&amp;",  AcceptedValueMin = "&amp;IF(T220&lt;&gt;"",T220,"NULL")&amp;",   AcceptedValueMax  = "&amp;IF(U220&lt;&gt;"",U220,"NULL")&amp;", GraphAllowX="&amp;AH220&amp;", GraphAllowY="&amp;AI220&amp;", GraphAllowZ="&amp;AJ220&amp;", MapAllowSize="&amp;AK220&amp;", MapAllowColor = "&amp;AL220&amp;", RbtXpath = "&amp;IF(AP220&lt;&gt;"", "'"&amp;AP220&amp;"'", "NULL")&amp;", RbtIsRequired = "&amp;IF(AP220&lt;&gt;"", AQ220, "NULL")&amp;", MRMetric = "&amp;AR220&amp;
", Protocol1_ID = "&amp;IF(AS220="","NULL",#REF!)&amp;", Protocol1_IterationIDStart = "&amp;IF(AS220="","NULL",AT220)&amp;", Protocol1_IterationIDEnd = "&amp;IF(AU220="","NULL",AV220)&amp;
", Protocol2_ID = "&amp;IF(AW220="","NULL",#REF!)&amp;", Protocol2_IterationIDStart = "&amp;IF(AW220="","NULL",AX220)&amp;", Protocol2_IterationIDEnd = "&amp;IF(AY220="","NULL",AZ220)&amp;
", Protocol3_ID = "&amp;IF(BA220="","NULL",#REF!)&amp;", Protocol3_IterationIDStart = "&amp;IF(BA220="","NULL",BB220)&amp;", Protocol3_IterationIDEnd = "&amp;IF(BC220="","NULL",BD220)&amp;
", Protocol4_ID = "&amp;IF(BE220="","NULL",#REF!)&amp;", Protocol4_IterationIDStart = "&amp;IF(BE220="","NULL",BF220)&amp;", Protocol4_IterationIDEnd = "&amp;IF(BG220="","NULL",BH220)&amp;
", Protocol5_ID = "&amp;IF(BI220="","NULL",#REF!)&amp;", Protocol5_IterationIDStart = "&amp;IF(BI220="","NULL",BJ220)&amp;", Protocol5_IterationIDEnd = "&amp;IF(BK220="","NULL",BL220)&amp;
", Protocol6_ID = "&amp;IF(BM220="","NULL",#REF!)&amp;", Protocol6_IterationIDStart = "&amp;IF(BM220="","NULL",BN220)&amp;", Protocol6_IterationIDEnd = "&amp;IF(BO220="","NULL",BP220)&amp;
", Protocol7_ID = "&amp;IF(BQ220="","NULL",#REF!)&amp;", Protocol7_IterationIDStart = "&amp;IF(BQ220="","NULL",BR220)&amp;", Protocol7_IterationIDEnd = "&amp;IF(BS220="","NULL",BT220)&amp;
", Protocol8_ID = "&amp;IF(BU220="","NULL",#REF!)&amp;", Protocol8_IterationIDStart = "&amp;IF(BU220="","NULL",BV220)&amp;", Protocol8_IterationIDEnd = "&amp;IF(BW220="","NULL",BX220)&amp;
", Protocol9_ID = "&amp;IF(BY220="","NULL",#REF!)&amp;", Protocol9_IterationIDStart = "&amp;IF(BY220="","NULL",BZ220)&amp;", Protocol9_IterationIDEnd = "&amp;IF(CA220="","NULL",CB220)&amp;
", Protocol10_ID = "&amp;IF(CC220="","NULL",#REF!)&amp;", Protocol10_IterationIDStart = "&amp;IF(CC220="","NULL",CD220)&amp;", Protocol10_IterationIDEnd = "&amp;IF(CE220="","NULL",CF220)&amp;
", Protocol11_ID = "&amp;IF(CG220="","NULL",#REF!)&amp;", Protocol11_IterationIDStart = "&amp;IF(CG220="","NULL",CH220)&amp;", Protocol11_IterationIDEnd = "&amp;IF(CI220="","NULL",CJ220)&amp;
", Protocol12_ID = "&amp;IF(CK220="","NULL",#REF!)&amp;", Protocol12_IterationIDStart = "&amp;IF(CK220="","NULL",CL220)&amp;", Protocol12_IterationIDEnd = "&amp;IF(CM220="","NULL",CN220)&amp;
", Protocol13_ID = "&amp;IF(CO220="","NULL",#REF!)&amp;", Protocol13_IterationIDStart = "&amp;IF(CO220="","NULL",CP220)&amp;", Protocol13_IterationIDEnd = "&amp;IF(CQ220="","NULL",CR220)&amp;
", Protocol14_ID = "&amp;IF(CS220="","NULL",#REF!)&amp;", Protocol14_IterationIDStart = "&amp;IF(CS220="","NULL",CT220)&amp;", Protocol14_IterationIDEnd = "&amp;IF(CU220="","NULL",CV220)&amp;
", Protocol15_ID = "&amp;IF(CW220="","NULL",#REF!)&amp;", Protocol15_IterationIDStart = "&amp;IF(CW220="","NULL",CX220)&amp;", Protocol15_IterationIDEnd = "&amp;IF(CY220="","NULL",CZ220)&amp;
", Protocol16_ID = "&amp;IF(DA220="","NULL",#REF!)&amp;", Protocol16_IterationIDStart = "&amp;IF(DA220="","NULL",DB220)&amp;", Protocol16_IterationIDEnd = "&amp;IF(DC220="","NULL",DD220))</f>
        <v>#REF!</v>
      </c>
    </row>
    <row r="221" spans="1:110" x14ac:dyDescent="0.4">
      <c r="A221" s="75">
        <v>443</v>
      </c>
      <c r="B221" s="53">
        <v>3</v>
      </c>
      <c r="C221" s="34" t="s">
        <v>723</v>
      </c>
      <c r="D221" s="18">
        <v>1</v>
      </c>
      <c r="E221" s="40" t="s">
        <v>1185</v>
      </c>
      <c r="F221" s="74" t="s">
        <v>1186</v>
      </c>
      <c r="G221" s="74" t="s">
        <v>724</v>
      </c>
      <c r="I221" s="44"/>
      <c r="J221" s="47" t="str">
        <f>IF(I221="","",VLOOKUP(I221,MetricCalcGroups!A:D,3, FALSE))</f>
        <v/>
      </c>
      <c r="L221" s="9" t="s">
        <v>78</v>
      </c>
      <c r="M221" s="18">
        <v>1</v>
      </c>
      <c r="N221" s="18">
        <v>10</v>
      </c>
      <c r="O221" s="18">
        <v>0</v>
      </c>
      <c r="P221" s="18" t="s">
        <v>78</v>
      </c>
      <c r="Q221" s="18">
        <v>8</v>
      </c>
      <c r="R221" s="75">
        <v>7</v>
      </c>
      <c r="S221" s="75">
        <v>46</v>
      </c>
      <c r="T221" s="75"/>
      <c r="U221" s="75"/>
      <c r="V221" s="78">
        <v>134</v>
      </c>
      <c r="W221" s="75">
        <v>1320</v>
      </c>
      <c r="X221" s="15">
        <v>2011</v>
      </c>
      <c r="Y221" s="16">
        <f>IF(X221&lt;&gt;"",VLOOKUP(X221,ProgramIterations!D:E,2,FALSE),"NULL")</f>
        <v>1</v>
      </c>
      <c r="Z221" s="15"/>
      <c r="AA221" s="16" t="str">
        <f>IF(Z221&lt;&gt;"",VLOOKUP(Z221,ProgramIterations!D:E,2,FALSE),"NULL")</f>
        <v>NULL</v>
      </c>
      <c r="AB221" s="9" t="s">
        <v>78</v>
      </c>
      <c r="AC221" s="9">
        <v>75</v>
      </c>
      <c r="AD221" s="36">
        <v>1</v>
      </c>
      <c r="AE221" s="9">
        <v>1</v>
      </c>
      <c r="AF221" s="9">
        <v>1</v>
      </c>
      <c r="AG221" s="9">
        <v>0</v>
      </c>
      <c r="AH221" s="85">
        <v>1</v>
      </c>
      <c r="AI221" s="17">
        <f t="shared" si="16"/>
        <v>1</v>
      </c>
      <c r="AJ221" s="18">
        <v>0</v>
      </c>
      <c r="AK221" s="17">
        <f t="shared" si="14"/>
        <v>1</v>
      </c>
      <c r="AL221" s="17">
        <f t="shared" si="15"/>
        <v>1</v>
      </c>
      <c r="AM221" s="18">
        <v>0</v>
      </c>
      <c r="AN221" s="18">
        <v>0</v>
      </c>
      <c r="AO221" s="74">
        <v>0</v>
      </c>
      <c r="AP221" s="74"/>
      <c r="AQ221" s="37">
        <v>0</v>
      </c>
      <c r="AR221" s="49">
        <v>0</v>
      </c>
      <c r="AS221" s="23">
        <v>2011</v>
      </c>
      <c r="AT221" s="24">
        <f>IF(AS221="","",VLOOKUP(AS221,ProgramIterations!$D:$E,2,FALSE))</f>
        <v>1</v>
      </c>
      <c r="AU221" s="23"/>
      <c r="AV221" s="24" t="str">
        <f>IF(AU221="","",VLOOKUP(AU221,ProgramIterations!$D:$E,2,FALSE))</f>
        <v/>
      </c>
      <c r="AW221" s="23">
        <v>2012</v>
      </c>
      <c r="AX221" s="24">
        <f>IF(AW221="","",VLOOKUP(AW221,ProgramIterations!$D:$E,2,FALSE))</f>
        <v>2</v>
      </c>
      <c r="AY221" s="23"/>
      <c r="AZ221" s="24" t="str">
        <f>IF(AY221="","",VLOOKUP(AY221,ProgramIterations!$D:$E,2,FALSE))</f>
        <v/>
      </c>
      <c r="BA221" s="23">
        <v>2013</v>
      </c>
      <c r="BB221" s="24">
        <f>IF(BA221="","",VLOOKUP(BA221,ProgramIterations!$D:$E,2,FALSE))</f>
        <v>3</v>
      </c>
      <c r="BC221" s="23"/>
      <c r="BD221" s="24" t="str">
        <f>IF(BC221="","",VLOOKUP(BC221,ProgramIterations!$D:$E,2,FALSE))</f>
        <v/>
      </c>
      <c r="BE221" s="23">
        <v>2014</v>
      </c>
      <c r="BF221" s="24">
        <f>IF(BE221="","",VLOOKUP(BE221,ProgramIterations!$D:$E,2,FALSE))</f>
        <v>4</v>
      </c>
      <c r="BG221" s="23"/>
      <c r="BH221" s="24" t="str">
        <f>IF(BG221="","",VLOOKUP(BG221,ProgramIterations!$D:$E,2,FALSE))</f>
        <v/>
      </c>
      <c r="BI221" s="23">
        <v>2014</v>
      </c>
      <c r="BJ221" s="24">
        <f>IF(BI221="","",VLOOKUP(BI221,ProgramIterations!$D:$E,2,FALSE))</f>
        <v>4</v>
      </c>
      <c r="BK221" s="23"/>
      <c r="BL221" s="24" t="str">
        <f>IF(BK221="","",VLOOKUP(BK221,ProgramIterations!$D:$E,2,FALSE))</f>
        <v/>
      </c>
      <c r="BM221" s="23"/>
      <c r="BN221" s="24" t="str">
        <f>IF(BM221="","",VLOOKUP(BM221,ProgramIterations!$D:$E,2,FALSE))</f>
        <v/>
      </c>
      <c r="BO221" s="23"/>
      <c r="BP221" s="24" t="str">
        <f>IF(BO221="","",VLOOKUP(BO221,ProgramIterations!$D:$E,2,FALSE))</f>
        <v/>
      </c>
      <c r="BQ221" s="23"/>
      <c r="BR221" s="24" t="str">
        <f>IF(BQ221="","",VLOOKUP(BQ221,ProgramIterations!$D:$E,2,FALSE))</f>
        <v/>
      </c>
      <c r="BS221" s="23"/>
      <c r="BT221" s="24" t="str">
        <f>IF(BS221="","",VLOOKUP(BS221,ProgramIterations!$D:$E,2,FALSE))</f>
        <v/>
      </c>
      <c r="BU221" s="23"/>
      <c r="BV221" s="24" t="str">
        <f>IF(BU221="","",VLOOKUP(BU221,ProgramIterations!$D:$E,2,FALSE))</f>
        <v/>
      </c>
      <c r="BW221" s="23"/>
      <c r="BX221" s="24" t="str">
        <f>IF(BW221="","",VLOOKUP(BW221,ProgramIterations!$D:$E,2,FALSE))</f>
        <v/>
      </c>
      <c r="BY221" s="23">
        <v>2014</v>
      </c>
      <c r="BZ221" s="24">
        <f>IF(BY221="","",VLOOKUP(BY221,ProgramIterations!$D:$E,2,FALSE))</f>
        <v>4</v>
      </c>
      <c r="CA221" s="23"/>
      <c r="CB221" s="24" t="str">
        <f>IF(CA221="","",VLOOKUP(CA221,ProgramIterations!$D:$E,2,FALSE))</f>
        <v/>
      </c>
      <c r="CC221" s="23">
        <v>2014</v>
      </c>
      <c r="CD221" s="24">
        <f>IF(CC221="","",VLOOKUP(CC221,ProgramIterations!$D:$E,2,FALSE))</f>
        <v>4</v>
      </c>
      <c r="CE221" s="23"/>
      <c r="CF221" s="24" t="str">
        <f>IF(CE221="","",VLOOKUP(CE221,ProgramIterations!$D:$E,2,FALSE))</f>
        <v/>
      </c>
      <c r="CG221" s="23">
        <v>2014</v>
      </c>
      <c r="CH221" s="24">
        <f>IF(CG221="","",VLOOKUP(CG221,ProgramIterations!$D:$E,2,FALSE))</f>
        <v>4</v>
      </c>
      <c r="CI221" s="23"/>
      <c r="CJ221" s="24" t="str">
        <f>IF(CI221="","",VLOOKUP(CI221,ProgramIterations!$D:$E,2,FALSE))</f>
        <v/>
      </c>
      <c r="CK221" s="23"/>
      <c r="CL221" s="24" t="str">
        <f>IF(CK221="","",VLOOKUP(CK221,ProgramIterations!$D:$E,2,FALSE))</f>
        <v/>
      </c>
      <c r="CM221" s="23"/>
      <c r="CN221" s="24" t="str">
        <f>IF(CM221="","",VLOOKUP(CM221,ProgramIterations!$D:$E,2,FALSE))</f>
        <v/>
      </c>
      <c r="CO221" s="23"/>
      <c r="CP221" s="24" t="str">
        <f>IF(CO221="","",VLOOKUP(CO221,ProgramIterations!$D:$E,2,FALSE))</f>
        <v/>
      </c>
      <c r="CQ221" s="23"/>
      <c r="CR221" s="24" t="str">
        <f>IF(CQ221="","",VLOOKUP(CQ221,ProgramIterations!$D:$E,2,FALSE))</f>
        <v/>
      </c>
      <c r="CS221" s="23"/>
      <c r="CT221" s="24" t="str">
        <f>IF(CS221="","",VLOOKUP(CS221,ProgramIterations!$D:$E,2,FALSE))</f>
        <v/>
      </c>
      <c r="CU221" s="23"/>
      <c r="CV221" s="24" t="str">
        <f>IF(CU221="","",VLOOKUP(CU221,ProgramIterations!$D:$E,2,FALSE))</f>
        <v/>
      </c>
      <c r="CW221" s="23"/>
      <c r="CX221" s="24" t="str">
        <f>IF(CW221="","",VLOOKUP(CW221,ProgramIterations!$D:$E,2,FALSE))</f>
        <v/>
      </c>
      <c r="CY221" s="23"/>
      <c r="CZ221" s="24" t="str">
        <f>IF(CY221="","",VLOOKUP(CY221,ProgramIterations!$D:$E,2,FALSE))</f>
        <v/>
      </c>
      <c r="DA221" s="23"/>
      <c r="DB221" s="24" t="str">
        <f>IF(DA221="","",VLOOKUP(DA221,ProgramIterations!$D:$E,2,FALSE))</f>
        <v/>
      </c>
      <c r="DC221" s="23"/>
      <c r="DD221" s="25" t="str">
        <f>IF(DC221="","",VLOOKUP(DC221,ProgramIterations!$D:$E,2,FALSE))</f>
        <v/>
      </c>
      <c r="DE221" s="64" t="str">
        <f>CONCATENATE("ALTER TABLE dbo.",LEFT(C221,FIND(".",C221)-1)," ADD ",RIGHT(C221,LEN(C221)-FIND(".",C221))," ",VLOOKUP(M221,DataTypes!$A$2:$F$12,6),IF(VLOOKUP(M221,DataTypes!$A$2:$F$12,3)=1,CONCATENATE("(",N221,",",O221,")"),"")," NULL")</f>
        <v>ALTER TABLE dbo.ChampMetricVisitInformation ADD Cobbles decimal(10,0) NULL</v>
      </c>
      <c r="DF221" s="56" t="e">
        <f>IF(A221 = "","",#REF! &amp; " SELECT MetricCalcTypeID = "&amp;A221&amp;", EngineID = "&amp;B221&amp;", Name='"&amp;C221&amp;"', DisplayGroupID = "&amp;D221&amp;", DisplayName='"&amp;E221&amp;"', DisplayNameShort = '"&amp;F221&amp;"', PropertyName = '"&amp;G221&amp;"', MethodID = "&amp;IF(H221="","NULL",H221)&amp; ", CalcGroupId = "&amp;IF(I221="","NULL",I221)&amp;", CalcGroupListItemID = " &amp;IF(K221="","NULL",K221)&amp;", Description = "&amp;IF(L221&lt;&gt;"NULL","'"&amp;SUBSTITUTE(L221,"'","''")&amp;"'","NULL")&amp;", DataTypeID = "&amp;M221&amp;",Precision = "&amp;N221&amp;", Scale = "&amp;O221&amp;", Length="&amp;P221&amp;", UOMID = "&amp;Q221&amp;", GlossaryTermID = "&amp;V221&amp;", DisplayOrderID = "&amp;W221&amp;", DomainValueListID = "&amp;AB221&amp;", WidthPixels = "&amp;AC221&amp;", IsDisplayable = "&amp;AD221&amp;", ShowGraphForWatershed= "&amp;AE221&amp;",ShowGraphForProgram="&amp;AF221&amp;",ShowGraphForVisit="&amp;AG221&amp;",IsPrivateInformation="&amp;AM221&amp;", IsCalculated="&amp;AN221&amp;",IsInternal="&amp;AO221&amp;", ExpectedValueMin = "&amp;IF(R221&lt;&gt;"",R221,"NULL")&amp;",  ExpectedValueMax = "&amp;IF(S221&lt;&gt;"",S221,"NULL")&amp;",  AcceptedValueMin = "&amp;IF(T221&lt;&gt;"",T221,"NULL")&amp;",   AcceptedValueMax  = "&amp;IF(U221&lt;&gt;"",U221,"NULL")&amp;", GraphAllowX="&amp;AH221&amp;", GraphAllowY="&amp;AI221&amp;", GraphAllowZ="&amp;AJ221&amp;", MapAllowSize="&amp;AK221&amp;", MapAllowColor = "&amp;AL221&amp;", RbtXpath = "&amp;IF(AP221&lt;&gt;"", "'"&amp;AP221&amp;"'", "NULL")&amp;", RbtIsRequired = "&amp;IF(AP221&lt;&gt;"", AQ221, "NULL")&amp;", MRMetric = "&amp;AR221&amp;
", Protocol1_ID = "&amp;IF(AS221="","NULL",#REF!)&amp;", Protocol1_IterationIDStart = "&amp;IF(AS221="","NULL",AT221)&amp;", Protocol1_IterationIDEnd = "&amp;IF(AU221="","NULL",AV221)&amp;
", Protocol2_ID = "&amp;IF(AW221="","NULL",#REF!)&amp;", Protocol2_IterationIDStart = "&amp;IF(AW221="","NULL",AX221)&amp;", Protocol2_IterationIDEnd = "&amp;IF(AY221="","NULL",AZ221)&amp;
", Protocol3_ID = "&amp;IF(BA221="","NULL",#REF!)&amp;", Protocol3_IterationIDStart = "&amp;IF(BA221="","NULL",BB221)&amp;", Protocol3_IterationIDEnd = "&amp;IF(BC221="","NULL",BD221)&amp;
", Protocol4_ID = "&amp;IF(BE221="","NULL",#REF!)&amp;", Protocol4_IterationIDStart = "&amp;IF(BE221="","NULL",BF221)&amp;", Protocol4_IterationIDEnd = "&amp;IF(BG221="","NULL",BH221)&amp;
", Protocol5_ID = "&amp;IF(BI221="","NULL",#REF!)&amp;", Protocol5_IterationIDStart = "&amp;IF(BI221="","NULL",BJ221)&amp;", Protocol5_IterationIDEnd = "&amp;IF(BK221="","NULL",BL221)&amp;
", Protocol6_ID = "&amp;IF(BM221="","NULL",#REF!)&amp;", Protocol6_IterationIDStart = "&amp;IF(BM221="","NULL",BN221)&amp;", Protocol6_IterationIDEnd = "&amp;IF(BO221="","NULL",BP221)&amp;
", Protocol7_ID = "&amp;IF(BQ221="","NULL",#REF!)&amp;", Protocol7_IterationIDStart = "&amp;IF(BQ221="","NULL",BR221)&amp;", Protocol7_IterationIDEnd = "&amp;IF(BS221="","NULL",BT221)&amp;
", Protocol8_ID = "&amp;IF(BU221="","NULL",#REF!)&amp;", Protocol8_IterationIDStart = "&amp;IF(BU221="","NULL",BV221)&amp;", Protocol8_IterationIDEnd = "&amp;IF(BW221="","NULL",BX221)&amp;
", Protocol9_ID = "&amp;IF(BY221="","NULL",#REF!)&amp;", Protocol9_IterationIDStart = "&amp;IF(BY221="","NULL",BZ221)&amp;", Protocol9_IterationIDEnd = "&amp;IF(CA221="","NULL",CB221)&amp;
", Protocol10_ID = "&amp;IF(CC221="","NULL",#REF!)&amp;", Protocol10_IterationIDStart = "&amp;IF(CC221="","NULL",CD221)&amp;", Protocol10_IterationIDEnd = "&amp;IF(CE221="","NULL",CF221)&amp;
", Protocol11_ID = "&amp;IF(CG221="","NULL",#REF!)&amp;", Protocol11_IterationIDStart = "&amp;IF(CG221="","NULL",CH221)&amp;", Protocol11_IterationIDEnd = "&amp;IF(CI221="","NULL",CJ221)&amp;
", Protocol12_ID = "&amp;IF(CK221="","NULL",#REF!)&amp;", Protocol12_IterationIDStart = "&amp;IF(CK221="","NULL",CL221)&amp;", Protocol12_IterationIDEnd = "&amp;IF(CM221="","NULL",CN221)&amp;
", Protocol13_ID = "&amp;IF(CO221="","NULL",#REF!)&amp;", Protocol13_IterationIDStart = "&amp;IF(CO221="","NULL",CP221)&amp;", Protocol13_IterationIDEnd = "&amp;IF(CQ221="","NULL",CR221)&amp;
", Protocol14_ID = "&amp;IF(CS221="","NULL",#REF!)&amp;", Protocol14_IterationIDStart = "&amp;IF(CS221="","NULL",CT221)&amp;", Protocol14_IterationIDEnd = "&amp;IF(CU221="","NULL",CV221)&amp;
", Protocol15_ID = "&amp;IF(CW221="","NULL",#REF!)&amp;", Protocol15_IterationIDStart = "&amp;IF(CW221="","NULL",CX221)&amp;", Protocol15_IterationIDEnd = "&amp;IF(CY221="","NULL",CZ221)&amp;
", Protocol16_ID = "&amp;IF(DA221="","NULL",#REF!)&amp;", Protocol16_IterationIDStart = "&amp;IF(DA221="","NULL",DB221)&amp;", Protocol16_IterationIDEnd = "&amp;IF(DC221="","NULL",DD221))</f>
        <v>#REF!</v>
      </c>
    </row>
    <row r="222" spans="1:110" x14ac:dyDescent="0.4">
      <c r="A222" s="75">
        <v>52</v>
      </c>
      <c r="B222" s="53">
        <v>3</v>
      </c>
      <c r="C222" s="34" t="s">
        <v>218</v>
      </c>
      <c r="D222" s="18">
        <v>1</v>
      </c>
      <c r="E222" s="74" t="s">
        <v>901</v>
      </c>
      <c r="F222" s="74" t="s">
        <v>902</v>
      </c>
      <c r="G222" s="74" t="s">
        <v>223</v>
      </c>
      <c r="I222" s="44"/>
      <c r="J222" s="47" t="str">
        <f>IF(I222="","",VLOOKUP(I222,MetricCalcGroups!A:D,3, FALSE))</f>
        <v/>
      </c>
      <c r="L222" s="9" t="s">
        <v>78</v>
      </c>
      <c r="M222" s="18">
        <v>1</v>
      </c>
      <c r="N222" s="18">
        <v>10</v>
      </c>
      <c r="O222" s="18">
        <v>0</v>
      </c>
      <c r="P222" s="18" t="s">
        <v>78</v>
      </c>
      <c r="Q222" s="18">
        <v>8</v>
      </c>
      <c r="R222" s="75">
        <v>20</v>
      </c>
      <c r="S222" s="75">
        <v>59</v>
      </c>
      <c r="T222" s="75"/>
      <c r="U222" s="75"/>
      <c r="V222" s="78">
        <v>65</v>
      </c>
      <c r="W222" s="75">
        <v>1330</v>
      </c>
      <c r="X222" s="15">
        <v>2011</v>
      </c>
      <c r="Y222" s="16">
        <f>IF(X222&lt;&gt;"",VLOOKUP(X222,ProgramIterations!D:E,2,FALSE),"NULL")</f>
        <v>1</v>
      </c>
      <c r="Z222" s="15"/>
      <c r="AA222" s="16" t="str">
        <f>IF(Z222&lt;&gt;"",VLOOKUP(Z222,ProgramIterations!D:E,2,FALSE),"NULL")</f>
        <v>NULL</v>
      </c>
      <c r="AB222" s="9" t="s">
        <v>78</v>
      </c>
      <c r="AC222" s="9">
        <v>75</v>
      </c>
      <c r="AD222" s="36">
        <v>1</v>
      </c>
      <c r="AE222" s="9">
        <v>1</v>
      </c>
      <c r="AF222" s="9">
        <v>1</v>
      </c>
      <c r="AG222" s="9">
        <v>0</v>
      </c>
      <c r="AH222" s="85">
        <v>1</v>
      </c>
      <c r="AI222" s="17">
        <f t="shared" si="16"/>
        <v>1</v>
      </c>
      <c r="AJ222" s="18">
        <v>0</v>
      </c>
      <c r="AK222" s="17">
        <f t="shared" si="14"/>
        <v>1</v>
      </c>
      <c r="AL222" s="17">
        <f t="shared" si="15"/>
        <v>1</v>
      </c>
      <c r="AM222" s="18">
        <v>0</v>
      </c>
      <c r="AN222" s="18">
        <v>0</v>
      </c>
      <c r="AO222" s="74">
        <v>0</v>
      </c>
      <c r="AP222" s="74"/>
      <c r="AQ222" s="37">
        <v>0</v>
      </c>
      <c r="AR222" s="49">
        <v>0</v>
      </c>
      <c r="AS222" s="23">
        <v>2011</v>
      </c>
      <c r="AT222" s="24">
        <f>IF(AS222="","",VLOOKUP(AS222,ProgramIterations!$D:$E,2,FALSE))</f>
        <v>1</v>
      </c>
      <c r="AU222" s="23"/>
      <c r="AV222" s="24" t="str">
        <f>IF(AU222="","",VLOOKUP(AU222,ProgramIterations!$D:$E,2,FALSE))</f>
        <v/>
      </c>
      <c r="AW222" s="23">
        <v>2012</v>
      </c>
      <c r="AX222" s="24">
        <f>IF(AW222="","",VLOOKUP(AW222,ProgramIterations!$D:$E,2,FALSE))</f>
        <v>2</v>
      </c>
      <c r="AY222" s="23"/>
      <c r="AZ222" s="24" t="str">
        <f>IF(AY222="","",VLOOKUP(AY222,ProgramIterations!$D:$E,2,FALSE))</f>
        <v/>
      </c>
      <c r="BA222" s="23">
        <v>2013</v>
      </c>
      <c r="BB222" s="24">
        <f>IF(BA222="","",VLOOKUP(BA222,ProgramIterations!$D:$E,2,FALSE))</f>
        <v>3</v>
      </c>
      <c r="BC222" s="23"/>
      <c r="BD222" s="24" t="str">
        <f>IF(BC222="","",VLOOKUP(BC222,ProgramIterations!$D:$E,2,FALSE))</f>
        <v/>
      </c>
      <c r="BE222" s="23">
        <v>2014</v>
      </c>
      <c r="BF222" s="24">
        <f>IF(BE222="","",VLOOKUP(BE222,ProgramIterations!$D:$E,2,FALSE))</f>
        <v>4</v>
      </c>
      <c r="BG222" s="23"/>
      <c r="BH222" s="24" t="str">
        <f>IF(BG222="","",VLOOKUP(BG222,ProgramIterations!$D:$E,2,FALSE))</f>
        <v/>
      </c>
      <c r="BI222" s="23">
        <v>2014</v>
      </c>
      <c r="BJ222" s="24">
        <f>IF(BI222="","",VLOOKUP(BI222,ProgramIterations!$D:$E,2,FALSE))</f>
        <v>4</v>
      </c>
      <c r="BK222" s="23"/>
      <c r="BL222" s="24" t="str">
        <f>IF(BK222="","",VLOOKUP(BK222,ProgramIterations!$D:$E,2,FALSE))</f>
        <v/>
      </c>
      <c r="BM222" s="23"/>
      <c r="BN222" s="24" t="str">
        <f>IF(BM222="","",VLOOKUP(BM222,ProgramIterations!$D:$E,2,FALSE))</f>
        <v/>
      </c>
      <c r="BO222" s="23"/>
      <c r="BP222" s="24" t="str">
        <f>IF(BO222="","",VLOOKUP(BO222,ProgramIterations!$D:$E,2,FALSE))</f>
        <v/>
      </c>
      <c r="BQ222" s="23"/>
      <c r="BR222" s="24" t="str">
        <f>IF(BQ222="","",VLOOKUP(BQ222,ProgramIterations!$D:$E,2,FALSE))</f>
        <v/>
      </c>
      <c r="BS222" s="23"/>
      <c r="BT222" s="24" t="str">
        <f>IF(BS222="","",VLOOKUP(BS222,ProgramIterations!$D:$E,2,FALSE))</f>
        <v/>
      </c>
      <c r="BU222" s="23"/>
      <c r="BV222" s="24" t="str">
        <f>IF(BU222="","",VLOOKUP(BU222,ProgramIterations!$D:$E,2,FALSE))</f>
        <v/>
      </c>
      <c r="BW222" s="23"/>
      <c r="BX222" s="24" t="str">
        <f>IF(BW222="","",VLOOKUP(BW222,ProgramIterations!$D:$E,2,FALSE))</f>
        <v/>
      </c>
      <c r="BY222" s="23">
        <v>2014</v>
      </c>
      <c r="BZ222" s="24">
        <f>IF(BY222="","",VLOOKUP(BY222,ProgramIterations!$D:$E,2,FALSE))</f>
        <v>4</v>
      </c>
      <c r="CA222" s="23"/>
      <c r="CB222" s="24" t="str">
        <f>IF(CA222="","",VLOOKUP(CA222,ProgramIterations!$D:$E,2,FALSE))</f>
        <v/>
      </c>
      <c r="CC222" s="23">
        <v>2014</v>
      </c>
      <c r="CD222" s="24">
        <f>IF(CC222="","",VLOOKUP(CC222,ProgramIterations!$D:$E,2,FALSE))</f>
        <v>4</v>
      </c>
      <c r="CE222" s="23"/>
      <c r="CF222" s="24" t="str">
        <f>IF(CE222="","",VLOOKUP(CE222,ProgramIterations!$D:$E,2,FALSE))</f>
        <v/>
      </c>
      <c r="CG222" s="23">
        <v>2014</v>
      </c>
      <c r="CH222" s="24">
        <f>IF(CG222="","",VLOOKUP(CG222,ProgramIterations!$D:$E,2,FALSE))</f>
        <v>4</v>
      </c>
      <c r="CI222" s="23"/>
      <c r="CJ222" s="24" t="str">
        <f>IF(CI222="","",VLOOKUP(CI222,ProgramIterations!$D:$E,2,FALSE))</f>
        <v/>
      </c>
      <c r="CK222" s="23"/>
      <c r="CL222" s="24" t="str">
        <f>IF(CK222="","",VLOOKUP(CK222,ProgramIterations!$D:$E,2,FALSE))</f>
        <v/>
      </c>
      <c r="CM222" s="23"/>
      <c r="CN222" s="24" t="str">
        <f>IF(CM222="","",VLOOKUP(CM222,ProgramIterations!$D:$E,2,FALSE))</f>
        <v/>
      </c>
      <c r="CO222" s="23"/>
      <c r="CP222" s="24" t="str">
        <f>IF(CO222="","",VLOOKUP(CO222,ProgramIterations!$D:$E,2,FALSE))</f>
        <v/>
      </c>
      <c r="CQ222" s="23"/>
      <c r="CR222" s="24" t="str">
        <f>IF(CQ222="","",VLOOKUP(CQ222,ProgramIterations!$D:$E,2,FALSE))</f>
        <v/>
      </c>
      <c r="CS222" s="23"/>
      <c r="CT222" s="24" t="str">
        <f>IF(CS222="","",VLOOKUP(CS222,ProgramIterations!$D:$E,2,FALSE))</f>
        <v/>
      </c>
      <c r="CU222" s="23"/>
      <c r="CV222" s="24" t="str">
        <f>IF(CU222="","",VLOOKUP(CU222,ProgramIterations!$D:$E,2,FALSE))</f>
        <v/>
      </c>
      <c r="CW222" s="23"/>
      <c r="CX222" s="24" t="str">
        <f>IF(CW222="","",VLOOKUP(CW222,ProgramIterations!$D:$E,2,FALSE))</f>
        <v/>
      </c>
      <c r="CY222" s="23"/>
      <c r="CZ222" s="24" t="str">
        <f>IF(CY222="","",VLOOKUP(CY222,ProgramIterations!$D:$E,2,FALSE))</f>
        <v/>
      </c>
      <c r="DA222" s="23"/>
      <c r="DB222" s="24" t="str">
        <f>IF(DA222="","",VLOOKUP(DA222,ProgramIterations!$D:$E,2,FALSE))</f>
        <v/>
      </c>
      <c r="DC222" s="23"/>
      <c r="DD222" s="25" t="str">
        <f>IF(DC222="","",VLOOKUP(DC222,ProgramIterations!$D:$E,2,FALSE))</f>
        <v/>
      </c>
      <c r="DE222" s="64" t="str">
        <f>CONCATENATE("ALTER TABLE dbo.",LEFT(C222,FIND(".",C222)-1)," ADD ",RIGHT(C222,LEN(C222)-FIND(".",C222))," ",VLOOKUP(M222,DataTypes!$A$2:$F$12,6),IF(VLOOKUP(M222,DataTypes!$A$2:$F$12,3)=1,CONCATENATE("(",N222,",",O222,")"),"")," NULL")</f>
        <v>ALTER TABLE dbo.ChampMetricVisitInformation ADD CourseAndFineGravelBySite decimal(10,0) NULL</v>
      </c>
      <c r="DF222" s="56" t="e">
        <f>IF(A222 = "","",#REF! &amp; " SELECT MetricCalcTypeID = "&amp;A222&amp;", EngineID = "&amp;B222&amp;", Name='"&amp;C222&amp;"', DisplayGroupID = "&amp;D222&amp;", DisplayName='"&amp;E222&amp;"', DisplayNameShort = '"&amp;F222&amp;"', PropertyName = '"&amp;G222&amp;"', MethodID = "&amp;IF(H222="","NULL",H222)&amp; ", CalcGroupId = "&amp;IF(I222="","NULL",I222)&amp;", CalcGroupListItemID = " &amp;IF(K222="","NULL",K222)&amp;", Description = "&amp;IF(L222&lt;&gt;"NULL","'"&amp;SUBSTITUTE(L222,"'","''")&amp;"'","NULL")&amp;", DataTypeID = "&amp;M222&amp;",Precision = "&amp;N222&amp;", Scale = "&amp;O222&amp;", Length="&amp;P222&amp;", UOMID = "&amp;Q222&amp;", GlossaryTermID = "&amp;V222&amp;", DisplayOrderID = "&amp;W222&amp;", DomainValueListID = "&amp;AB222&amp;", WidthPixels = "&amp;AC222&amp;", IsDisplayable = "&amp;AD222&amp;", ShowGraphForWatershed= "&amp;AE222&amp;",ShowGraphForProgram="&amp;AF222&amp;",ShowGraphForVisit="&amp;AG222&amp;",IsPrivateInformation="&amp;AM222&amp;", IsCalculated="&amp;AN222&amp;",IsInternal="&amp;AO222&amp;", ExpectedValueMin = "&amp;IF(R222&lt;&gt;"",R222,"NULL")&amp;",  ExpectedValueMax = "&amp;IF(S222&lt;&gt;"",S222,"NULL")&amp;",  AcceptedValueMin = "&amp;IF(T222&lt;&gt;"",T222,"NULL")&amp;",   AcceptedValueMax  = "&amp;IF(U222&lt;&gt;"",U222,"NULL")&amp;", GraphAllowX="&amp;AH222&amp;", GraphAllowY="&amp;AI222&amp;", GraphAllowZ="&amp;AJ222&amp;", MapAllowSize="&amp;AK222&amp;", MapAllowColor = "&amp;AL222&amp;", RbtXpath = "&amp;IF(AP222&lt;&gt;"", "'"&amp;AP222&amp;"'", "NULL")&amp;", RbtIsRequired = "&amp;IF(AP222&lt;&gt;"", AQ222, "NULL")&amp;", MRMetric = "&amp;AR222&amp;
", Protocol1_ID = "&amp;IF(AS222="","NULL",#REF!)&amp;", Protocol1_IterationIDStart = "&amp;IF(AS222="","NULL",AT222)&amp;", Protocol1_IterationIDEnd = "&amp;IF(AU222="","NULL",AV222)&amp;
", Protocol2_ID = "&amp;IF(AW222="","NULL",#REF!)&amp;", Protocol2_IterationIDStart = "&amp;IF(AW222="","NULL",AX222)&amp;", Protocol2_IterationIDEnd = "&amp;IF(AY222="","NULL",AZ222)&amp;
", Protocol3_ID = "&amp;IF(BA222="","NULL",#REF!)&amp;", Protocol3_IterationIDStart = "&amp;IF(BA222="","NULL",BB222)&amp;", Protocol3_IterationIDEnd = "&amp;IF(BC222="","NULL",BD222)&amp;
", Protocol4_ID = "&amp;IF(BE222="","NULL",#REF!)&amp;", Protocol4_IterationIDStart = "&amp;IF(BE222="","NULL",BF222)&amp;", Protocol4_IterationIDEnd = "&amp;IF(BG222="","NULL",BH222)&amp;
", Protocol5_ID = "&amp;IF(BI222="","NULL",#REF!)&amp;", Protocol5_IterationIDStart = "&amp;IF(BI222="","NULL",BJ222)&amp;", Protocol5_IterationIDEnd = "&amp;IF(BK222="","NULL",BL222)&amp;
", Protocol6_ID = "&amp;IF(BM222="","NULL",#REF!)&amp;", Protocol6_IterationIDStart = "&amp;IF(BM222="","NULL",BN222)&amp;", Protocol6_IterationIDEnd = "&amp;IF(BO222="","NULL",BP222)&amp;
", Protocol7_ID = "&amp;IF(BQ222="","NULL",#REF!)&amp;", Protocol7_IterationIDStart = "&amp;IF(BQ222="","NULL",BR222)&amp;", Protocol7_IterationIDEnd = "&amp;IF(BS222="","NULL",BT222)&amp;
", Protocol8_ID = "&amp;IF(BU222="","NULL",#REF!)&amp;", Protocol8_IterationIDStart = "&amp;IF(BU222="","NULL",BV222)&amp;", Protocol8_IterationIDEnd = "&amp;IF(BW222="","NULL",BX222)&amp;
", Protocol9_ID = "&amp;IF(BY222="","NULL",#REF!)&amp;", Protocol9_IterationIDStart = "&amp;IF(BY222="","NULL",BZ222)&amp;", Protocol9_IterationIDEnd = "&amp;IF(CA222="","NULL",CB222)&amp;
", Protocol10_ID = "&amp;IF(CC222="","NULL",#REF!)&amp;", Protocol10_IterationIDStart = "&amp;IF(CC222="","NULL",CD222)&amp;", Protocol10_IterationIDEnd = "&amp;IF(CE222="","NULL",CF222)&amp;
", Protocol11_ID = "&amp;IF(CG222="","NULL",#REF!)&amp;", Protocol11_IterationIDStart = "&amp;IF(CG222="","NULL",CH222)&amp;", Protocol11_IterationIDEnd = "&amp;IF(CI222="","NULL",CJ222)&amp;
", Protocol12_ID = "&amp;IF(CK222="","NULL",#REF!)&amp;", Protocol12_IterationIDStart = "&amp;IF(CK222="","NULL",CL222)&amp;", Protocol12_IterationIDEnd = "&amp;IF(CM222="","NULL",CN222)&amp;
", Protocol13_ID = "&amp;IF(CO222="","NULL",#REF!)&amp;", Protocol13_IterationIDStart = "&amp;IF(CO222="","NULL",CP222)&amp;", Protocol13_IterationIDEnd = "&amp;IF(CQ222="","NULL",CR222)&amp;
", Protocol14_ID = "&amp;IF(CS222="","NULL",#REF!)&amp;", Protocol14_IterationIDStart = "&amp;IF(CS222="","NULL",CT222)&amp;", Protocol14_IterationIDEnd = "&amp;IF(CU222="","NULL",CV222)&amp;
", Protocol15_ID = "&amp;IF(CW222="","NULL",#REF!)&amp;", Protocol15_IterationIDStart = "&amp;IF(CW222="","NULL",CX222)&amp;", Protocol15_IterationIDEnd = "&amp;IF(CY222="","NULL",CZ222)&amp;
", Protocol16_ID = "&amp;IF(DA222="","NULL",#REF!)&amp;", Protocol16_IterationIDStart = "&amp;IF(DA222="","NULL",DB222)&amp;", Protocol16_IterationIDEnd = "&amp;IF(DC222="","NULL",DD222))</f>
        <v>#REF!</v>
      </c>
    </row>
    <row r="223" spans="1:110" x14ac:dyDescent="0.4">
      <c r="A223" s="75">
        <v>54</v>
      </c>
      <c r="B223" s="18">
        <v>3</v>
      </c>
      <c r="C223" s="34" t="s">
        <v>219</v>
      </c>
      <c r="D223" s="18">
        <v>1</v>
      </c>
      <c r="E223" s="74" t="s">
        <v>905</v>
      </c>
      <c r="F223" s="74" t="s">
        <v>906</v>
      </c>
      <c r="G223" s="74" t="s">
        <v>224</v>
      </c>
      <c r="I223" s="44"/>
      <c r="J223" s="47" t="str">
        <f>IF(I223="","",VLOOKUP(I223,MetricCalcGroups!A:D,3, FALSE))</f>
        <v/>
      </c>
      <c r="L223" s="9" t="s">
        <v>78</v>
      </c>
      <c r="M223" s="18">
        <v>1</v>
      </c>
      <c r="N223" s="18">
        <v>10</v>
      </c>
      <c r="O223" s="18">
        <v>0</v>
      </c>
      <c r="P223" s="18" t="s">
        <v>78</v>
      </c>
      <c r="Q223" s="18">
        <v>8</v>
      </c>
      <c r="R223" s="75">
        <v>4</v>
      </c>
      <c r="S223" s="75">
        <v>40</v>
      </c>
      <c r="T223" s="75"/>
      <c r="U223" s="75"/>
      <c r="V223" s="78">
        <v>66</v>
      </c>
      <c r="W223" s="75">
        <v>1340</v>
      </c>
      <c r="X223" s="15">
        <v>2011</v>
      </c>
      <c r="Y223" s="16">
        <f>IF(X223&lt;&gt;"",VLOOKUP(X223,ProgramIterations!D:E,2,FALSE),"NULL")</f>
        <v>1</v>
      </c>
      <c r="Z223" s="15"/>
      <c r="AA223" s="16" t="str">
        <f>IF(Z223&lt;&gt;"",VLOOKUP(Z223,ProgramIterations!D:E,2,FALSE),"NULL")</f>
        <v>NULL</v>
      </c>
      <c r="AB223" s="9" t="s">
        <v>78</v>
      </c>
      <c r="AC223" s="9">
        <v>75</v>
      </c>
      <c r="AD223" s="36">
        <v>1</v>
      </c>
      <c r="AE223" s="9">
        <v>1</v>
      </c>
      <c r="AF223" s="9">
        <v>1</v>
      </c>
      <c r="AG223" s="9">
        <v>0</v>
      </c>
      <c r="AH223" s="85">
        <v>1</v>
      </c>
      <c r="AI223" s="17">
        <f t="shared" si="16"/>
        <v>1</v>
      </c>
      <c r="AJ223" s="18">
        <v>0</v>
      </c>
      <c r="AK223" s="17">
        <f t="shared" si="14"/>
        <v>1</v>
      </c>
      <c r="AL223" s="17">
        <f t="shared" si="15"/>
        <v>1</v>
      </c>
      <c r="AM223" s="18">
        <v>0</v>
      </c>
      <c r="AN223" s="18">
        <v>0</v>
      </c>
      <c r="AO223" s="74">
        <v>0</v>
      </c>
      <c r="AP223" s="40"/>
      <c r="AQ223" s="37">
        <v>0</v>
      </c>
      <c r="AR223" s="49">
        <v>0</v>
      </c>
      <c r="AS223" s="23">
        <v>2011</v>
      </c>
      <c r="AT223" s="24">
        <f>IF(AS223="","",VLOOKUP(AS223,ProgramIterations!$D:$E,2,FALSE))</f>
        <v>1</v>
      </c>
      <c r="AU223" s="23"/>
      <c r="AV223" s="24" t="str">
        <f>IF(AU223="","",VLOOKUP(AU223,ProgramIterations!$D:$E,2,FALSE))</f>
        <v/>
      </c>
      <c r="AW223" s="23">
        <v>2012</v>
      </c>
      <c r="AX223" s="24">
        <f>IF(AW223="","",VLOOKUP(AW223,ProgramIterations!$D:$E,2,FALSE))</f>
        <v>2</v>
      </c>
      <c r="AY223" s="23"/>
      <c r="AZ223" s="24" t="str">
        <f>IF(AY223="","",VLOOKUP(AY223,ProgramIterations!$D:$E,2,FALSE))</f>
        <v/>
      </c>
      <c r="BA223" s="23">
        <v>2013</v>
      </c>
      <c r="BB223" s="24">
        <f>IF(BA223="","",VLOOKUP(BA223,ProgramIterations!$D:$E,2,FALSE))</f>
        <v>3</v>
      </c>
      <c r="BC223" s="23"/>
      <c r="BD223" s="24" t="str">
        <f>IF(BC223="","",VLOOKUP(BC223,ProgramIterations!$D:$E,2,FALSE))</f>
        <v/>
      </c>
      <c r="BE223" s="23">
        <v>2014</v>
      </c>
      <c r="BF223" s="24">
        <f>IF(BE223="","",VLOOKUP(BE223,ProgramIterations!$D:$E,2,FALSE))</f>
        <v>4</v>
      </c>
      <c r="BG223" s="23"/>
      <c r="BH223" s="24" t="str">
        <f>IF(BG223="","",VLOOKUP(BG223,ProgramIterations!$D:$E,2,FALSE))</f>
        <v/>
      </c>
      <c r="BI223" s="23">
        <v>2014</v>
      </c>
      <c r="BJ223" s="24">
        <f>IF(BI223="","",VLOOKUP(BI223,ProgramIterations!$D:$E,2,FALSE))</f>
        <v>4</v>
      </c>
      <c r="BK223" s="23"/>
      <c r="BL223" s="24" t="str">
        <f>IF(BK223="","",VLOOKUP(BK223,ProgramIterations!$D:$E,2,FALSE))</f>
        <v/>
      </c>
      <c r="BM223" s="23"/>
      <c r="BN223" s="24" t="str">
        <f>IF(BM223="","",VLOOKUP(BM223,ProgramIterations!$D:$E,2,FALSE))</f>
        <v/>
      </c>
      <c r="BO223" s="23"/>
      <c r="BP223" s="24" t="str">
        <f>IF(BO223="","",VLOOKUP(BO223,ProgramIterations!$D:$E,2,FALSE))</f>
        <v/>
      </c>
      <c r="BQ223" s="23"/>
      <c r="BR223" s="24" t="str">
        <f>IF(BQ223="","",VLOOKUP(BQ223,ProgramIterations!$D:$E,2,FALSE))</f>
        <v/>
      </c>
      <c r="BS223" s="23"/>
      <c r="BT223" s="24" t="str">
        <f>IF(BS223="","",VLOOKUP(BS223,ProgramIterations!$D:$E,2,FALSE))</f>
        <v/>
      </c>
      <c r="BU223" s="23"/>
      <c r="BV223" s="24" t="str">
        <f>IF(BU223="","",VLOOKUP(BU223,ProgramIterations!$D:$E,2,FALSE))</f>
        <v/>
      </c>
      <c r="BW223" s="23"/>
      <c r="BX223" s="24" t="str">
        <f>IF(BW223="","",VLOOKUP(BW223,ProgramIterations!$D:$E,2,FALSE))</f>
        <v/>
      </c>
      <c r="BY223" s="23">
        <v>2014</v>
      </c>
      <c r="BZ223" s="24">
        <f>IF(BY223="","",VLOOKUP(BY223,ProgramIterations!$D:$E,2,FALSE))</f>
        <v>4</v>
      </c>
      <c r="CA223" s="23"/>
      <c r="CB223" s="24" t="str">
        <f>IF(CA223="","",VLOOKUP(CA223,ProgramIterations!$D:$E,2,FALSE))</f>
        <v/>
      </c>
      <c r="CC223" s="23">
        <v>2014</v>
      </c>
      <c r="CD223" s="24">
        <f>IF(CC223="","",VLOOKUP(CC223,ProgramIterations!$D:$E,2,FALSE))</f>
        <v>4</v>
      </c>
      <c r="CE223" s="23"/>
      <c r="CF223" s="24" t="str">
        <f>IF(CE223="","",VLOOKUP(CE223,ProgramIterations!$D:$E,2,FALSE))</f>
        <v/>
      </c>
      <c r="CG223" s="23">
        <v>2014</v>
      </c>
      <c r="CH223" s="24">
        <f>IF(CG223="","",VLOOKUP(CG223,ProgramIterations!$D:$E,2,FALSE))</f>
        <v>4</v>
      </c>
      <c r="CI223" s="23"/>
      <c r="CJ223" s="24" t="str">
        <f>IF(CI223="","",VLOOKUP(CI223,ProgramIterations!$D:$E,2,FALSE))</f>
        <v/>
      </c>
      <c r="CK223" s="23"/>
      <c r="CL223" s="24" t="str">
        <f>IF(CK223="","",VLOOKUP(CK223,ProgramIterations!$D:$E,2,FALSE))</f>
        <v/>
      </c>
      <c r="CM223" s="23"/>
      <c r="CN223" s="24" t="str">
        <f>IF(CM223="","",VLOOKUP(CM223,ProgramIterations!$D:$E,2,FALSE))</f>
        <v/>
      </c>
      <c r="CO223" s="23"/>
      <c r="CP223" s="24" t="str">
        <f>IF(CO223="","",VLOOKUP(CO223,ProgramIterations!$D:$E,2,FALSE))</f>
        <v/>
      </c>
      <c r="CQ223" s="23"/>
      <c r="CR223" s="24" t="str">
        <f>IF(CQ223="","",VLOOKUP(CQ223,ProgramIterations!$D:$E,2,FALSE))</f>
        <v/>
      </c>
      <c r="CS223" s="23"/>
      <c r="CT223" s="24" t="str">
        <f>IF(CS223="","",VLOOKUP(CS223,ProgramIterations!$D:$E,2,FALSE))</f>
        <v/>
      </c>
      <c r="CU223" s="23"/>
      <c r="CV223" s="24" t="str">
        <f>IF(CU223="","",VLOOKUP(CU223,ProgramIterations!$D:$E,2,FALSE))</f>
        <v/>
      </c>
      <c r="CW223" s="23"/>
      <c r="CX223" s="24" t="str">
        <f>IF(CW223="","",VLOOKUP(CW223,ProgramIterations!$D:$E,2,FALSE))</f>
        <v/>
      </c>
      <c r="CY223" s="23"/>
      <c r="CZ223" s="24" t="str">
        <f>IF(CY223="","",VLOOKUP(CY223,ProgramIterations!$D:$E,2,FALSE))</f>
        <v/>
      </c>
      <c r="DA223" s="23"/>
      <c r="DB223" s="24" t="str">
        <f>IF(DA223="","",VLOOKUP(DA223,ProgramIterations!$D:$E,2,FALSE))</f>
        <v/>
      </c>
      <c r="DC223" s="23"/>
      <c r="DD223" s="25" t="str">
        <f>IF(DC223="","",VLOOKUP(DC223,ProgramIterations!$D:$E,2,FALSE))</f>
        <v/>
      </c>
      <c r="DE223" s="64" t="str">
        <f>CONCATENATE("ALTER TABLE dbo.",LEFT(C223,FIND(".",C223)-1)," ADD ",RIGHT(C223,LEN(C223)-FIND(".",C223))," ",VLOOKUP(M223,DataTypes!$A$2:$F$12,6),IF(VLOOKUP(M223,DataTypes!$A$2:$F$12,3)=1,CONCATENATE("(",N223,",",O223,")"),"")," NULL")</f>
        <v>ALTER TABLE dbo.ChampMetricVisitInformation ADD SandAndFinesBySite decimal(10,0) NULL</v>
      </c>
      <c r="DF223" s="56" t="e">
        <f>IF(A223 = "","",#REF! &amp; " SELECT MetricCalcTypeID = "&amp;A223&amp;", EngineID = "&amp;B223&amp;", Name='"&amp;C223&amp;"', DisplayGroupID = "&amp;D223&amp;", DisplayName='"&amp;E223&amp;"', DisplayNameShort = '"&amp;F223&amp;"', PropertyName = '"&amp;G223&amp;"', MethodID = "&amp;IF(H223="","NULL",H223)&amp; ", CalcGroupId = "&amp;IF(I223="","NULL",I223)&amp;", CalcGroupListItemID = " &amp;IF(K223="","NULL",K223)&amp;", Description = "&amp;IF(L223&lt;&gt;"NULL","'"&amp;SUBSTITUTE(L223,"'","''")&amp;"'","NULL")&amp;", DataTypeID = "&amp;M223&amp;",Precision = "&amp;N223&amp;", Scale = "&amp;O223&amp;", Length="&amp;P223&amp;", UOMID = "&amp;Q223&amp;", GlossaryTermID = "&amp;V223&amp;", DisplayOrderID = "&amp;W223&amp;", DomainValueListID = "&amp;AB223&amp;", WidthPixels = "&amp;AC223&amp;", IsDisplayable = "&amp;AD223&amp;", ShowGraphForWatershed= "&amp;AE223&amp;",ShowGraphForProgram="&amp;AF223&amp;",ShowGraphForVisit="&amp;AG223&amp;",IsPrivateInformation="&amp;AM223&amp;", IsCalculated="&amp;AN223&amp;",IsInternal="&amp;AO223&amp;", ExpectedValueMin = "&amp;IF(R223&lt;&gt;"",R223,"NULL")&amp;",  ExpectedValueMax = "&amp;IF(S223&lt;&gt;"",S223,"NULL")&amp;",  AcceptedValueMin = "&amp;IF(T223&lt;&gt;"",T223,"NULL")&amp;",   AcceptedValueMax  = "&amp;IF(U223&lt;&gt;"",U223,"NULL")&amp;", GraphAllowX="&amp;AH223&amp;", GraphAllowY="&amp;AI223&amp;", GraphAllowZ="&amp;AJ223&amp;", MapAllowSize="&amp;AK223&amp;", MapAllowColor = "&amp;AL223&amp;", RbtXpath = "&amp;IF(AP223&lt;&gt;"", "'"&amp;AP223&amp;"'", "NULL")&amp;", RbtIsRequired = "&amp;IF(AP223&lt;&gt;"", AQ223, "NULL")&amp;", MRMetric = "&amp;AR223&amp;
", Protocol1_ID = "&amp;IF(AS223="","NULL",#REF!)&amp;", Protocol1_IterationIDStart = "&amp;IF(AS223="","NULL",AT223)&amp;", Protocol1_IterationIDEnd = "&amp;IF(AU223="","NULL",AV223)&amp;
", Protocol2_ID = "&amp;IF(AW223="","NULL",#REF!)&amp;", Protocol2_IterationIDStart = "&amp;IF(AW223="","NULL",AX223)&amp;", Protocol2_IterationIDEnd = "&amp;IF(AY223="","NULL",AZ223)&amp;
", Protocol3_ID = "&amp;IF(BA223="","NULL",#REF!)&amp;", Protocol3_IterationIDStart = "&amp;IF(BA223="","NULL",BB223)&amp;", Protocol3_IterationIDEnd = "&amp;IF(BC223="","NULL",BD223)&amp;
", Protocol4_ID = "&amp;IF(BE223="","NULL",#REF!)&amp;", Protocol4_IterationIDStart = "&amp;IF(BE223="","NULL",BF223)&amp;", Protocol4_IterationIDEnd = "&amp;IF(BG223="","NULL",BH223)&amp;
", Protocol5_ID = "&amp;IF(BI223="","NULL",#REF!)&amp;", Protocol5_IterationIDStart = "&amp;IF(BI223="","NULL",BJ223)&amp;", Protocol5_IterationIDEnd = "&amp;IF(BK223="","NULL",BL223)&amp;
", Protocol6_ID = "&amp;IF(BM223="","NULL",#REF!)&amp;", Protocol6_IterationIDStart = "&amp;IF(BM223="","NULL",BN223)&amp;", Protocol6_IterationIDEnd = "&amp;IF(BO223="","NULL",BP223)&amp;
", Protocol7_ID = "&amp;IF(BQ223="","NULL",#REF!)&amp;", Protocol7_IterationIDStart = "&amp;IF(BQ223="","NULL",BR223)&amp;", Protocol7_IterationIDEnd = "&amp;IF(BS223="","NULL",BT223)&amp;
", Protocol8_ID = "&amp;IF(BU223="","NULL",#REF!)&amp;", Protocol8_IterationIDStart = "&amp;IF(BU223="","NULL",BV223)&amp;", Protocol8_IterationIDEnd = "&amp;IF(BW223="","NULL",BX223)&amp;
", Protocol9_ID = "&amp;IF(BY223="","NULL",#REF!)&amp;", Protocol9_IterationIDStart = "&amp;IF(BY223="","NULL",BZ223)&amp;", Protocol9_IterationIDEnd = "&amp;IF(CA223="","NULL",CB223)&amp;
", Protocol10_ID = "&amp;IF(CC223="","NULL",#REF!)&amp;", Protocol10_IterationIDStart = "&amp;IF(CC223="","NULL",CD223)&amp;", Protocol10_IterationIDEnd = "&amp;IF(CE223="","NULL",CF223)&amp;
", Protocol11_ID = "&amp;IF(CG223="","NULL",#REF!)&amp;", Protocol11_IterationIDStart = "&amp;IF(CG223="","NULL",CH223)&amp;", Protocol11_IterationIDEnd = "&amp;IF(CI223="","NULL",CJ223)&amp;
", Protocol12_ID = "&amp;IF(CK223="","NULL",#REF!)&amp;", Protocol12_IterationIDStart = "&amp;IF(CK223="","NULL",CL223)&amp;", Protocol12_IterationIDEnd = "&amp;IF(CM223="","NULL",CN223)&amp;
", Protocol13_ID = "&amp;IF(CO223="","NULL",#REF!)&amp;", Protocol13_IterationIDStart = "&amp;IF(CO223="","NULL",CP223)&amp;", Protocol13_IterationIDEnd = "&amp;IF(CQ223="","NULL",CR223)&amp;
", Protocol14_ID = "&amp;IF(CS223="","NULL",#REF!)&amp;", Protocol14_IterationIDStart = "&amp;IF(CS223="","NULL",CT223)&amp;", Protocol14_IterationIDEnd = "&amp;IF(CU223="","NULL",CV223)&amp;
", Protocol15_ID = "&amp;IF(CW223="","NULL",#REF!)&amp;", Protocol15_IterationIDStart = "&amp;IF(CW223="","NULL",CX223)&amp;", Protocol15_IterationIDEnd = "&amp;IF(CY223="","NULL",CZ223)&amp;
", Protocol16_ID = "&amp;IF(DA223="","NULL",#REF!)&amp;", Protocol16_IterationIDStart = "&amp;IF(DA223="","NULL",DB223)&amp;", Protocol16_IterationIDEnd = "&amp;IF(DC223="","NULL",DD223))</f>
        <v>#REF!</v>
      </c>
    </row>
    <row r="224" spans="1:110" x14ac:dyDescent="0.4">
      <c r="A224" s="75">
        <v>53</v>
      </c>
      <c r="B224" s="38">
        <v>3</v>
      </c>
      <c r="C224" s="34" t="s">
        <v>230</v>
      </c>
      <c r="D224" s="18">
        <v>1</v>
      </c>
      <c r="E224" s="74" t="s">
        <v>903</v>
      </c>
      <c r="F224" s="74" t="s">
        <v>904</v>
      </c>
      <c r="G224" s="74" t="s">
        <v>239</v>
      </c>
      <c r="I224" s="44"/>
      <c r="J224" s="47" t="str">
        <f>IF(I224="","",VLOOKUP(I224,MetricCalcGroups!A:D,3, FALSE))</f>
        <v/>
      </c>
      <c r="L224" s="9" t="s">
        <v>78</v>
      </c>
      <c r="M224" s="18">
        <v>1</v>
      </c>
      <c r="N224" s="18">
        <v>10</v>
      </c>
      <c r="O224" s="18">
        <v>0</v>
      </c>
      <c r="P224" s="18" t="s">
        <v>78</v>
      </c>
      <c r="Q224" s="18">
        <v>8</v>
      </c>
      <c r="R224" s="75">
        <v>0</v>
      </c>
      <c r="S224" s="75">
        <v>14</v>
      </c>
      <c r="T224" s="75">
        <v>0</v>
      </c>
      <c r="U224" s="75">
        <v>100</v>
      </c>
      <c r="V224" s="78">
        <v>67</v>
      </c>
      <c r="W224" s="75">
        <v>1350</v>
      </c>
      <c r="X224" s="15">
        <v>2011</v>
      </c>
      <c r="Y224" s="16">
        <f>IF(X224&lt;&gt;"",VLOOKUP(X224,ProgramIterations!D:E,2,FALSE),"NULL")</f>
        <v>1</v>
      </c>
      <c r="Z224" s="15"/>
      <c r="AA224" s="16" t="str">
        <f>IF(Z224&lt;&gt;"",VLOOKUP(Z224,ProgramIterations!D:E,2,FALSE),"NULL")</f>
        <v>NULL</v>
      </c>
      <c r="AB224" s="9" t="s">
        <v>78</v>
      </c>
      <c r="AC224" s="9">
        <v>75</v>
      </c>
      <c r="AD224" s="36">
        <v>1</v>
      </c>
      <c r="AE224" s="9">
        <v>1</v>
      </c>
      <c r="AF224" s="9">
        <v>1</v>
      </c>
      <c r="AG224" s="9">
        <v>0</v>
      </c>
      <c r="AH224" s="52">
        <v>0</v>
      </c>
      <c r="AI224" s="17">
        <f t="shared" si="16"/>
        <v>1</v>
      </c>
      <c r="AJ224" s="18">
        <v>0</v>
      </c>
      <c r="AK224" s="17">
        <f t="shared" si="14"/>
        <v>1</v>
      </c>
      <c r="AL224" s="17">
        <f t="shared" si="15"/>
        <v>1</v>
      </c>
      <c r="AM224" s="18">
        <v>0</v>
      </c>
      <c r="AN224" s="18">
        <v>0</v>
      </c>
      <c r="AO224" s="74">
        <v>0</v>
      </c>
      <c r="AP224" s="74"/>
      <c r="AQ224" s="37">
        <v>0</v>
      </c>
      <c r="AR224" s="49">
        <v>0</v>
      </c>
      <c r="AS224" s="23">
        <v>2011</v>
      </c>
      <c r="AT224" s="24">
        <f>IF(AS224="","",VLOOKUP(AS224,ProgramIterations!$D:$E,2,FALSE))</f>
        <v>1</v>
      </c>
      <c r="AU224" s="23"/>
      <c r="AV224" s="24" t="str">
        <f>IF(AU224="","",VLOOKUP(AU224,ProgramIterations!$D:$E,2,FALSE))</f>
        <v/>
      </c>
      <c r="AW224" s="23">
        <v>2012</v>
      </c>
      <c r="AX224" s="24">
        <f>IF(AW224="","",VLOOKUP(AW224,ProgramIterations!$D:$E,2,FALSE))</f>
        <v>2</v>
      </c>
      <c r="AY224" s="23"/>
      <c r="AZ224" s="24" t="str">
        <f>IF(AY224="","",VLOOKUP(AY224,ProgramIterations!$D:$E,2,FALSE))</f>
        <v/>
      </c>
      <c r="BA224" s="23">
        <v>2013</v>
      </c>
      <c r="BB224" s="24">
        <f>IF(BA224="","",VLOOKUP(BA224,ProgramIterations!$D:$E,2,FALSE))</f>
        <v>3</v>
      </c>
      <c r="BC224" s="23"/>
      <c r="BD224" s="24" t="str">
        <f>IF(BC224="","",VLOOKUP(BC224,ProgramIterations!$D:$E,2,FALSE))</f>
        <v/>
      </c>
      <c r="BE224" s="23">
        <v>2014</v>
      </c>
      <c r="BF224" s="24">
        <f>IF(BE224="","",VLOOKUP(BE224,ProgramIterations!$D:$E,2,FALSE))</f>
        <v>4</v>
      </c>
      <c r="BG224" s="23"/>
      <c r="BH224" s="24" t="str">
        <f>IF(BG224="","",VLOOKUP(BG224,ProgramIterations!$D:$E,2,FALSE))</f>
        <v/>
      </c>
      <c r="BI224" s="23"/>
      <c r="BJ224" s="24" t="str">
        <f>IF(BI224="","",VLOOKUP(BI224,ProgramIterations!$D:$E,2,FALSE))</f>
        <v/>
      </c>
      <c r="BK224" s="23"/>
      <c r="BL224" s="24" t="str">
        <f>IF(BK224="","",VLOOKUP(BK224,ProgramIterations!$D:$E,2,FALSE))</f>
        <v/>
      </c>
      <c r="BM224" s="23"/>
      <c r="BN224" s="24" t="str">
        <f>IF(BM224="","",VLOOKUP(BM224,ProgramIterations!$D:$E,2,FALSE))</f>
        <v/>
      </c>
      <c r="BO224" s="23"/>
      <c r="BP224" s="24" t="str">
        <f>IF(BO224="","",VLOOKUP(BO224,ProgramIterations!$D:$E,2,FALSE))</f>
        <v/>
      </c>
      <c r="BQ224" s="23"/>
      <c r="BR224" s="24" t="str">
        <f>IF(BQ224="","",VLOOKUP(BQ224,ProgramIterations!$D:$E,2,FALSE))</f>
        <v/>
      </c>
      <c r="BS224" s="23"/>
      <c r="BT224" s="24" t="str">
        <f>IF(BS224="","",VLOOKUP(BS224,ProgramIterations!$D:$E,2,FALSE))</f>
        <v/>
      </c>
      <c r="BU224" s="23"/>
      <c r="BV224" s="24" t="str">
        <f>IF(BU224="","",VLOOKUP(BU224,ProgramIterations!$D:$E,2,FALSE))</f>
        <v/>
      </c>
      <c r="BW224" s="23"/>
      <c r="BX224" s="24" t="str">
        <f>IF(BW224="","",VLOOKUP(BW224,ProgramIterations!$D:$E,2,FALSE))</f>
        <v/>
      </c>
      <c r="BY224" s="23">
        <v>2014</v>
      </c>
      <c r="BZ224" s="24">
        <f>IF(BY224="","",VLOOKUP(BY224,ProgramIterations!$D:$E,2,FALSE))</f>
        <v>4</v>
      </c>
      <c r="CA224" s="23"/>
      <c r="CB224" s="24" t="str">
        <f>IF(CA224="","",VLOOKUP(CA224,ProgramIterations!$D:$E,2,FALSE))</f>
        <v/>
      </c>
      <c r="CC224" s="23">
        <v>2014</v>
      </c>
      <c r="CD224" s="24">
        <f>IF(CC224="","",VLOOKUP(CC224,ProgramIterations!$D:$E,2,FALSE))</f>
        <v>4</v>
      </c>
      <c r="CE224" s="23"/>
      <c r="CF224" s="24" t="str">
        <f>IF(CE224="","",VLOOKUP(CE224,ProgramIterations!$D:$E,2,FALSE))</f>
        <v/>
      </c>
      <c r="CG224" s="23">
        <v>2014</v>
      </c>
      <c r="CH224" s="24">
        <f>IF(CG224="","",VLOOKUP(CG224,ProgramIterations!$D:$E,2,FALSE))</f>
        <v>4</v>
      </c>
      <c r="CI224" s="23"/>
      <c r="CJ224" s="24" t="str">
        <f>IF(CI224="","",VLOOKUP(CI224,ProgramIterations!$D:$E,2,FALSE))</f>
        <v/>
      </c>
      <c r="CK224" s="23"/>
      <c r="CL224" s="24" t="str">
        <f>IF(CK224="","",VLOOKUP(CK224,ProgramIterations!$D:$E,2,FALSE))</f>
        <v/>
      </c>
      <c r="CM224" s="23"/>
      <c r="CN224" s="24" t="str">
        <f>IF(CM224="","",VLOOKUP(CM224,ProgramIterations!$D:$E,2,FALSE))</f>
        <v/>
      </c>
      <c r="CO224" s="23"/>
      <c r="CP224" s="24" t="str">
        <f>IF(CO224="","",VLOOKUP(CO224,ProgramIterations!$D:$E,2,FALSE))</f>
        <v/>
      </c>
      <c r="CQ224" s="23"/>
      <c r="CR224" s="24" t="str">
        <f>IF(CQ224="","",VLOOKUP(CQ224,ProgramIterations!$D:$E,2,FALSE))</f>
        <v/>
      </c>
      <c r="CS224" s="23"/>
      <c r="CT224" s="24" t="str">
        <f>IF(CS224="","",VLOOKUP(CS224,ProgramIterations!$D:$E,2,FALSE))</f>
        <v/>
      </c>
      <c r="CU224" s="23"/>
      <c r="CV224" s="24" t="str">
        <f>IF(CU224="","",VLOOKUP(CU224,ProgramIterations!$D:$E,2,FALSE))</f>
        <v/>
      </c>
      <c r="CW224" s="23"/>
      <c r="CX224" s="24" t="str">
        <f>IF(CW224="","",VLOOKUP(CW224,ProgramIterations!$D:$E,2,FALSE))</f>
        <v/>
      </c>
      <c r="CY224" s="23"/>
      <c r="CZ224" s="24" t="str">
        <f>IF(CY224="","",VLOOKUP(CY224,ProgramIterations!$D:$E,2,FALSE))</f>
        <v/>
      </c>
      <c r="DA224" s="23"/>
      <c r="DB224" s="24" t="str">
        <f>IF(DA224="","",VLOOKUP(DA224,ProgramIterations!$D:$E,2,FALSE))</f>
        <v/>
      </c>
      <c r="DC224" s="23"/>
      <c r="DD224" s="25" t="str">
        <f>IF(DC224="","",VLOOKUP(DC224,ProgramIterations!$D:$E,2,FALSE))</f>
        <v/>
      </c>
      <c r="DE224" s="64" t="str">
        <f>CONCATENATE("ALTER TABLE dbo.",LEFT(C224,FIND(".",C224)-1)," ADD ",RIGHT(C224,LEN(C224)-FIND(".",C224))," ",VLOOKUP(M224,DataTypes!$A$2:$F$12,6),IF(VLOOKUP(M224,DataTypes!$A$2:$F$12,3)=1,CONCATENATE("(",N224,",",O224,")"),"")," NULL")</f>
        <v>ALTER TABLE dbo.ChampMetricVisitInformation ADD FishCoverCompositionLWD decimal(10,0) NULL</v>
      </c>
      <c r="DF224" s="56" t="e">
        <f>IF(A224 = "","",#REF! &amp; " SELECT MetricCalcTypeID = "&amp;A224&amp;", EngineID = "&amp;B224&amp;", Name='"&amp;C224&amp;"', DisplayGroupID = "&amp;D224&amp;", DisplayName='"&amp;E224&amp;"', DisplayNameShort = '"&amp;F224&amp;"', PropertyName = '"&amp;G224&amp;"', MethodID = "&amp;IF(H224="","NULL",H224)&amp; ", CalcGroupId = "&amp;IF(I224="","NULL",I224)&amp;", CalcGroupListItemID = " &amp;IF(K224="","NULL",K224)&amp;", Description = "&amp;IF(L224&lt;&gt;"NULL","'"&amp;SUBSTITUTE(L224,"'","''")&amp;"'","NULL")&amp;", DataTypeID = "&amp;M224&amp;",Precision = "&amp;N224&amp;", Scale = "&amp;O224&amp;", Length="&amp;P224&amp;", UOMID = "&amp;Q224&amp;", GlossaryTermID = "&amp;V224&amp;", DisplayOrderID = "&amp;W224&amp;", DomainValueListID = "&amp;AB224&amp;", WidthPixels = "&amp;AC224&amp;", IsDisplayable = "&amp;AD224&amp;", ShowGraphForWatershed= "&amp;AE224&amp;",ShowGraphForProgram="&amp;AF224&amp;",ShowGraphForVisit="&amp;AG224&amp;",IsPrivateInformation="&amp;AM224&amp;", IsCalculated="&amp;AN224&amp;",IsInternal="&amp;AO224&amp;", ExpectedValueMin = "&amp;IF(R224&lt;&gt;"",R224,"NULL")&amp;",  ExpectedValueMax = "&amp;IF(S224&lt;&gt;"",S224,"NULL")&amp;",  AcceptedValueMin = "&amp;IF(T224&lt;&gt;"",T224,"NULL")&amp;",   AcceptedValueMax  = "&amp;IF(U224&lt;&gt;"",U224,"NULL")&amp;", GraphAllowX="&amp;AH224&amp;", GraphAllowY="&amp;AI224&amp;", GraphAllowZ="&amp;AJ224&amp;", MapAllowSize="&amp;AK224&amp;", MapAllowColor = "&amp;AL224&amp;", RbtXpath = "&amp;IF(AP224&lt;&gt;"", "'"&amp;AP224&amp;"'", "NULL")&amp;", RbtIsRequired = "&amp;IF(AP224&lt;&gt;"", AQ224, "NULL")&amp;", MRMetric = "&amp;AR224&amp;
", Protocol1_ID = "&amp;IF(AS224="","NULL",#REF!)&amp;", Protocol1_IterationIDStart = "&amp;IF(AS224="","NULL",AT224)&amp;", Protocol1_IterationIDEnd = "&amp;IF(AU224="","NULL",AV224)&amp;
", Protocol2_ID = "&amp;IF(AW224="","NULL",#REF!)&amp;", Protocol2_IterationIDStart = "&amp;IF(AW224="","NULL",AX224)&amp;", Protocol2_IterationIDEnd = "&amp;IF(AY224="","NULL",AZ224)&amp;
", Protocol3_ID = "&amp;IF(BA224="","NULL",#REF!)&amp;", Protocol3_IterationIDStart = "&amp;IF(BA224="","NULL",BB224)&amp;", Protocol3_IterationIDEnd = "&amp;IF(BC224="","NULL",BD224)&amp;
", Protocol4_ID = "&amp;IF(BE224="","NULL",#REF!)&amp;", Protocol4_IterationIDStart = "&amp;IF(BE224="","NULL",BF224)&amp;", Protocol4_IterationIDEnd = "&amp;IF(BG224="","NULL",BH224)&amp;
", Protocol5_ID = "&amp;IF(BI224="","NULL",#REF!)&amp;", Protocol5_IterationIDStart = "&amp;IF(BI224="","NULL",BJ224)&amp;", Protocol5_IterationIDEnd = "&amp;IF(BK224="","NULL",BL224)&amp;
", Protocol6_ID = "&amp;IF(BM224="","NULL",#REF!)&amp;", Protocol6_IterationIDStart = "&amp;IF(BM224="","NULL",BN224)&amp;", Protocol6_IterationIDEnd = "&amp;IF(BO224="","NULL",BP224)&amp;
", Protocol7_ID = "&amp;IF(BQ224="","NULL",#REF!)&amp;", Protocol7_IterationIDStart = "&amp;IF(BQ224="","NULL",BR224)&amp;", Protocol7_IterationIDEnd = "&amp;IF(BS224="","NULL",BT224)&amp;
", Protocol8_ID = "&amp;IF(BU224="","NULL",#REF!)&amp;", Protocol8_IterationIDStart = "&amp;IF(BU224="","NULL",BV224)&amp;", Protocol8_IterationIDEnd = "&amp;IF(BW224="","NULL",BX224)&amp;
", Protocol9_ID = "&amp;IF(BY224="","NULL",#REF!)&amp;", Protocol9_IterationIDStart = "&amp;IF(BY224="","NULL",BZ224)&amp;", Protocol9_IterationIDEnd = "&amp;IF(CA224="","NULL",CB224)&amp;
", Protocol10_ID = "&amp;IF(CC224="","NULL",#REF!)&amp;", Protocol10_IterationIDStart = "&amp;IF(CC224="","NULL",CD224)&amp;", Protocol10_IterationIDEnd = "&amp;IF(CE224="","NULL",CF224)&amp;
", Protocol11_ID = "&amp;IF(CG224="","NULL",#REF!)&amp;", Protocol11_IterationIDStart = "&amp;IF(CG224="","NULL",CH224)&amp;", Protocol11_IterationIDEnd = "&amp;IF(CI224="","NULL",CJ224)&amp;
", Protocol12_ID = "&amp;IF(CK224="","NULL",#REF!)&amp;", Protocol12_IterationIDStart = "&amp;IF(CK224="","NULL",CL224)&amp;", Protocol12_IterationIDEnd = "&amp;IF(CM224="","NULL",CN224)&amp;
", Protocol13_ID = "&amp;IF(CO224="","NULL",#REF!)&amp;", Protocol13_IterationIDStart = "&amp;IF(CO224="","NULL",CP224)&amp;", Protocol13_IterationIDEnd = "&amp;IF(CQ224="","NULL",CR224)&amp;
", Protocol14_ID = "&amp;IF(CS224="","NULL",#REF!)&amp;", Protocol14_IterationIDStart = "&amp;IF(CS224="","NULL",CT224)&amp;", Protocol14_IterationIDEnd = "&amp;IF(CU224="","NULL",CV224)&amp;
", Protocol15_ID = "&amp;IF(CW224="","NULL",#REF!)&amp;", Protocol15_IterationIDStart = "&amp;IF(CW224="","NULL",CX224)&amp;", Protocol15_IterationIDEnd = "&amp;IF(CY224="","NULL",CZ224)&amp;
", Protocol16_ID = "&amp;IF(DA224="","NULL",#REF!)&amp;", Protocol16_IterationIDStart = "&amp;IF(DA224="","NULL",DB224)&amp;", Protocol16_IterationIDEnd = "&amp;IF(DC224="","NULL",DD224))</f>
        <v>#REF!</v>
      </c>
    </row>
    <row r="225" spans="1:110" x14ac:dyDescent="0.4">
      <c r="A225" s="75">
        <v>57</v>
      </c>
      <c r="B225" s="18">
        <v>3</v>
      </c>
      <c r="C225" s="34" t="s">
        <v>231</v>
      </c>
      <c r="D225" s="18">
        <v>1</v>
      </c>
      <c r="E225" s="74" t="s">
        <v>911</v>
      </c>
      <c r="F225" s="74" t="s">
        <v>912</v>
      </c>
      <c r="G225" s="74" t="s">
        <v>240</v>
      </c>
      <c r="I225" s="44"/>
      <c r="J225" s="47" t="str">
        <f>IF(I225="","",VLOOKUP(I225,MetricCalcGroups!A:D,3, FALSE))</f>
        <v/>
      </c>
      <c r="L225" s="9" t="s">
        <v>78</v>
      </c>
      <c r="M225" s="18">
        <v>1</v>
      </c>
      <c r="N225" s="18">
        <v>10</v>
      </c>
      <c r="O225" s="18">
        <v>0</v>
      </c>
      <c r="P225" s="18" t="s">
        <v>78</v>
      </c>
      <c r="Q225" s="18">
        <v>8</v>
      </c>
      <c r="R225" s="75">
        <v>1</v>
      </c>
      <c r="S225" s="75">
        <v>25</v>
      </c>
      <c r="T225" s="75">
        <v>0</v>
      </c>
      <c r="U225" s="75">
        <v>100</v>
      </c>
      <c r="V225" s="78">
        <v>68</v>
      </c>
      <c r="W225" s="75">
        <v>1360</v>
      </c>
      <c r="X225" s="15">
        <v>2011</v>
      </c>
      <c r="Y225" s="16">
        <f>IF(X225&lt;&gt;"",VLOOKUP(X225,ProgramIterations!D:E,2,FALSE),"NULL")</f>
        <v>1</v>
      </c>
      <c r="Z225" s="15"/>
      <c r="AA225" s="16" t="str">
        <f>IF(Z225&lt;&gt;"",VLOOKUP(Z225,ProgramIterations!D:E,2,FALSE),"NULL")</f>
        <v>NULL</v>
      </c>
      <c r="AB225" s="9" t="s">
        <v>78</v>
      </c>
      <c r="AC225" s="9">
        <v>75</v>
      </c>
      <c r="AD225" s="36">
        <v>1</v>
      </c>
      <c r="AE225" s="9">
        <v>1</v>
      </c>
      <c r="AF225" s="9">
        <v>1</v>
      </c>
      <c r="AG225" s="9">
        <v>0</v>
      </c>
      <c r="AH225" s="52">
        <v>0</v>
      </c>
      <c r="AI225" s="17">
        <f t="shared" si="16"/>
        <v>1</v>
      </c>
      <c r="AJ225" s="18">
        <v>0</v>
      </c>
      <c r="AK225" s="17">
        <f t="shared" si="14"/>
        <v>1</v>
      </c>
      <c r="AL225" s="17">
        <f t="shared" si="15"/>
        <v>1</v>
      </c>
      <c r="AM225" s="18">
        <v>0</v>
      </c>
      <c r="AN225" s="18">
        <v>0</v>
      </c>
      <c r="AO225" s="37">
        <v>0</v>
      </c>
      <c r="AP225" s="74"/>
      <c r="AQ225" s="37">
        <v>0</v>
      </c>
      <c r="AR225" s="49">
        <v>0</v>
      </c>
      <c r="AS225" s="23">
        <v>2011</v>
      </c>
      <c r="AT225" s="24">
        <f>IF(AS225="","",VLOOKUP(AS225,ProgramIterations!$D:$E,2,FALSE))</f>
        <v>1</v>
      </c>
      <c r="AU225" s="23"/>
      <c r="AV225" s="24" t="str">
        <f>IF(AU225="","",VLOOKUP(AU225,ProgramIterations!$D:$E,2,FALSE))</f>
        <v/>
      </c>
      <c r="AW225" s="23">
        <v>2012</v>
      </c>
      <c r="AX225" s="24">
        <f>IF(AW225="","",VLOOKUP(AW225,ProgramIterations!$D:$E,2,FALSE))</f>
        <v>2</v>
      </c>
      <c r="AY225" s="23"/>
      <c r="AZ225" s="24" t="str">
        <f>IF(AY225="","",VLOOKUP(AY225,ProgramIterations!$D:$E,2,FALSE))</f>
        <v/>
      </c>
      <c r="BA225" s="23">
        <v>2013</v>
      </c>
      <c r="BB225" s="24">
        <f>IF(BA225="","",VLOOKUP(BA225,ProgramIterations!$D:$E,2,FALSE))</f>
        <v>3</v>
      </c>
      <c r="BC225" s="23"/>
      <c r="BD225" s="24" t="str">
        <f>IF(BC225="","",VLOOKUP(BC225,ProgramIterations!$D:$E,2,FALSE))</f>
        <v/>
      </c>
      <c r="BE225" s="23">
        <v>2014</v>
      </c>
      <c r="BF225" s="24">
        <f>IF(BE225="","",VLOOKUP(BE225,ProgramIterations!$D:$E,2,FALSE))</f>
        <v>4</v>
      </c>
      <c r="BG225" s="23"/>
      <c r="BH225" s="24" t="str">
        <f>IF(BG225="","",VLOOKUP(BG225,ProgramIterations!$D:$E,2,FALSE))</f>
        <v/>
      </c>
      <c r="BI225" s="23"/>
      <c r="BJ225" s="24" t="str">
        <f>IF(BI225="","",VLOOKUP(BI225,ProgramIterations!$D:$E,2,FALSE))</f>
        <v/>
      </c>
      <c r="BK225" s="23"/>
      <c r="BL225" s="24" t="str">
        <f>IF(BK225="","",VLOOKUP(BK225,ProgramIterations!$D:$E,2,FALSE))</f>
        <v/>
      </c>
      <c r="BM225" s="23"/>
      <c r="BN225" s="24" t="str">
        <f>IF(BM225="","",VLOOKUP(BM225,ProgramIterations!$D:$E,2,FALSE))</f>
        <v/>
      </c>
      <c r="BO225" s="23"/>
      <c r="BP225" s="24" t="str">
        <f>IF(BO225="","",VLOOKUP(BO225,ProgramIterations!$D:$E,2,FALSE))</f>
        <v/>
      </c>
      <c r="BQ225" s="23"/>
      <c r="BR225" s="24" t="str">
        <f>IF(BQ225="","",VLOOKUP(BQ225,ProgramIterations!$D:$E,2,FALSE))</f>
        <v/>
      </c>
      <c r="BS225" s="23"/>
      <c r="BT225" s="24" t="str">
        <f>IF(BS225="","",VLOOKUP(BS225,ProgramIterations!$D:$E,2,FALSE))</f>
        <v/>
      </c>
      <c r="BU225" s="23"/>
      <c r="BV225" s="24" t="str">
        <f>IF(BU225="","",VLOOKUP(BU225,ProgramIterations!$D:$E,2,FALSE))</f>
        <v/>
      </c>
      <c r="BW225" s="23"/>
      <c r="BX225" s="24" t="str">
        <f>IF(BW225="","",VLOOKUP(BW225,ProgramIterations!$D:$E,2,FALSE))</f>
        <v/>
      </c>
      <c r="BY225" s="23">
        <v>2014</v>
      </c>
      <c r="BZ225" s="24">
        <f>IF(BY225="","",VLOOKUP(BY225,ProgramIterations!$D:$E,2,FALSE))</f>
        <v>4</v>
      </c>
      <c r="CA225" s="23"/>
      <c r="CB225" s="24" t="str">
        <f>IF(CA225="","",VLOOKUP(CA225,ProgramIterations!$D:$E,2,FALSE))</f>
        <v/>
      </c>
      <c r="CC225" s="23">
        <v>2014</v>
      </c>
      <c r="CD225" s="24">
        <f>IF(CC225="","",VLOOKUP(CC225,ProgramIterations!$D:$E,2,FALSE))</f>
        <v>4</v>
      </c>
      <c r="CE225" s="23"/>
      <c r="CF225" s="24" t="str">
        <f>IF(CE225="","",VLOOKUP(CE225,ProgramIterations!$D:$E,2,FALSE))</f>
        <v/>
      </c>
      <c r="CG225" s="23">
        <v>2014</v>
      </c>
      <c r="CH225" s="24">
        <f>IF(CG225="","",VLOOKUP(CG225,ProgramIterations!$D:$E,2,FALSE))</f>
        <v>4</v>
      </c>
      <c r="CI225" s="23"/>
      <c r="CJ225" s="24" t="str">
        <f>IF(CI225="","",VLOOKUP(CI225,ProgramIterations!$D:$E,2,FALSE))</f>
        <v/>
      </c>
      <c r="CK225" s="23"/>
      <c r="CL225" s="24" t="str">
        <f>IF(CK225="","",VLOOKUP(CK225,ProgramIterations!$D:$E,2,FALSE))</f>
        <v/>
      </c>
      <c r="CM225" s="23"/>
      <c r="CN225" s="24" t="str">
        <f>IF(CM225="","",VLOOKUP(CM225,ProgramIterations!$D:$E,2,FALSE))</f>
        <v/>
      </c>
      <c r="CO225" s="23"/>
      <c r="CP225" s="24" t="str">
        <f>IF(CO225="","",VLOOKUP(CO225,ProgramIterations!$D:$E,2,FALSE))</f>
        <v/>
      </c>
      <c r="CQ225" s="23"/>
      <c r="CR225" s="24" t="str">
        <f>IF(CQ225="","",VLOOKUP(CQ225,ProgramIterations!$D:$E,2,FALSE))</f>
        <v/>
      </c>
      <c r="CS225" s="23"/>
      <c r="CT225" s="24" t="str">
        <f>IF(CS225="","",VLOOKUP(CS225,ProgramIterations!$D:$E,2,FALSE))</f>
        <v/>
      </c>
      <c r="CU225" s="23"/>
      <c r="CV225" s="24" t="str">
        <f>IF(CU225="","",VLOOKUP(CU225,ProgramIterations!$D:$E,2,FALSE))</f>
        <v/>
      </c>
      <c r="CW225" s="23"/>
      <c r="CX225" s="24" t="str">
        <f>IF(CW225="","",VLOOKUP(CW225,ProgramIterations!$D:$E,2,FALSE))</f>
        <v/>
      </c>
      <c r="CY225" s="23"/>
      <c r="CZ225" s="24" t="str">
        <f>IF(CY225="","",VLOOKUP(CY225,ProgramIterations!$D:$E,2,FALSE))</f>
        <v/>
      </c>
      <c r="DA225" s="23"/>
      <c r="DB225" s="24" t="str">
        <f>IF(DA225="","",VLOOKUP(DA225,ProgramIterations!$D:$E,2,FALSE))</f>
        <v/>
      </c>
      <c r="DC225" s="23"/>
      <c r="DD225" s="25" t="str">
        <f>IF(DC225="","",VLOOKUP(DC225,ProgramIterations!$D:$E,2,FALSE))</f>
        <v/>
      </c>
      <c r="DE225" s="64" t="str">
        <f>CONCATENATE("ALTER TABLE dbo.",LEFT(C225,FIND(".",C225)-1)," ADD ",RIGHT(C225,LEN(C225)-FIND(".",C225))," ",VLOOKUP(M225,DataTypes!$A$2:$F$12,6),IF(VLOOKUP(M225,DataTypes!$A$2:$F$12,3)=1,CONCATENATE("(",N225,",",O225,")"),"")," NULL")</f>
        <v>ALTER TABLE dbo.ChampMetricVisitInformation ADD FishCoverCompositionVegetation decimal(10,0) NULL</v>
      </c>
      <c r="DF225" s="56" t="e">
        <f>IF(A225 = "","",#REF! &amp; " SELECT MetricCalcTypeID = "&amp;A225&amp;", EngineID = "&amp;B225&amp;", Name='"&amp;C225&amp;"', DisplayGroupID = "&amp;D225&amp;", DisplayName='"&amp;E225&amp;"', DisplayNameShort = '"&amp;F225&amp;"', PropertyName = '"&amp;G225&amp;"', MethodID = "&amp;IF(H225="","NULL",H225)&amp; ", CalcGroupId = "&amp;IF(I225="","NULL",I225)&amp;", CalcGroupListItemID = " &amp;IF(K225="","NULL",K225)&amp;", Description = "&amp;IF(L225&lt;&gt;"NULL","'"&amp;SUBSTITUTE(L225,"'","''")&amp;"'","NULL")&amp;", DataTypeID = "&amp;M225&amp;",Precision = "&amp;N225&amp;", Scale = "&amp;O225&amp;", Length="&amp;P225&amp;", UOMID = "&amp;Q225&amp;", GlossaryTermID = "&amp;V225&amp;", DisplayOrderID = "&amp;W225&amp;", DomainValueListID = "&amp;AB225&amp;", WidthPixels = "&amp;AC225&amp;", IsDisplayable = "&amp;AD225&amp;", ShowGraphForWatershed= "&amp;AE225&amp;",ShowGraphForProgram="&amp;AF225&amp;",ShowGraphForVisit="&amp;AG225&amp;",IsPrivateInformation="&amp;AM225&amp;", IsCalculated="&amp;AN225&amp;",IsInternal="&amp;AO225&amp;", ExpectedValueMin = "&amp;IF(R225&lt;&gt;"",R225,"NULL")&amp;",  ExpectedValueMax = "&amp;IF(S225&lt;&gt;"",S225,"NULL")&amp;",  AcceptedValueMin = "&amp;IF(T225&lt;&gt;"",T225,"NULL")&amp;",   AcceptedValueMax  = "&amp;IF(U225&lt;&gt;"",U225,"NULL")&amp;", GraphAllowX="&amp;AH225&amp;", GraphAllowY="&amp;AI225&amp;", GraphAllowZ="&amp;AJ225&amp;", MapAllowSize="&amp;AK225&amp;", MapAllowColor = "&amp;AL225&amp;", RbtXpath = "&amp;IF(AP225&lt;&gt;"", "'"&amp;AP225&amp;"'", "NULL")&amp;", RbtIsRequired = "&amp;IF(AP225&lt;&gt;"", AQ225, "NULL")&amp;", MRMetric = "&amp;AR225&amp;
", Protocol1_ID = "&amp;IF(AS225="","NULL",#REF!)&amp;", Protocol1_IterationIDStart = "&amp;IF(AS225="","NULL",AT225)&amp;", Protocol1_IterationIDEnd = "&amp;IF(AU225="","NULL",AV225)&amp;
", Protocol2_ID = "&amp;IF(AW225="","NULL",#REF!)&amp;", Protocol2_IterationIDStart = "&amp;IF(AW225="","NULL",AX225)&amp;", Protocol2_IterationIDEnd = "&amp;IF(AY225="","NULL",AZ225)&amp;
", Protocol3_ID = "&amp;IF(BA225="","NULL",#REF!)&amp;", Protocol3_IterationIDStart = "&amp;IF(BA225="","NULL",BB225)&amp;", Protocol3_IterationIDEnd = "&amp;IF(BC225="","NULL",BD225)&amp;
", Protocol4_ID = "&amp;IF(BE225="","NULL",#REF!)&amp;", Protocol4_IterationIDStart = "&amp;IF(BE225="","NULL",BF225)&amp;", Protocol4_IterationIDEnd = "&amp;IF(BG225="","NULL",BH225)&amp;
", Protocol5_ID = "&amp;IF(BI225="","NULL",#REF!)&amp;", Protocol5_IterationIDStart = "&amp;IF(BI225="","NULL",BJ225)&amp;", Protocol5_IterationIDEnd = "&amp;IF(BK225="","NULL",BL225)&amp;
", Protocol6_ID = "&amp;IF(BM225="","NULL",#REF!)&amp;", Protocol6_IterationIDStart = "&amp;IF(BM225="","NULL",BN225)&amp;", Protocol6_IterationIDEnd = "&amp;IF(BO225="","NULL",BP225)&amp;
", Protocol7_ID = "&amp;IF(BQ225="","NULL",#REF!)&amp;", Protocol7_IterationIDStart = "&amp;IF(BQ225="","NULL",BR225)&amp;", Protocol7_IterationIDEnd = "&amp;IF(BS225="","NULL",BT225)&amp;
", Protocol8_ID = "&amp;IF(BU225="","NULL",#REF!)&amp;", Protocol8_IterationIDStart = "&amp;IF(BU225="","NULL",BV225)&amp;", Protocol8_IterationIDEnd = "&amp;IF(BW225="","NULL",BX225)&amp;
", Protocol9_ID = "&amp;IF(BY225="","NULL",#REF!)&amp;", Protocol9_IterationIDStart = "&amp;IF(BY225="","NULL",BZ225)&amp;", Protocol9_IterationIDEnd = "&amp;IF(CA225="","NULL",CB225)&amp;
", Protocol10_ID = "&amp;IF(CC225="","NULL",#REF!)&amp;", Protocol10_IterationIDStart = "&amp;IF(CC225="","NULL",CD225)&amp;", Protocol10_IterationIDEnd = "&amp;IF(CE225="","NULL",CF225)&amp;
", Protocol11_ID = "&amp;IF(CG225="","NULL",#REF!)&amp;", Protocol11_IterationIDStart = "&amp;IF(CG225="","NULL",CH225)&amp;", Protocol11_IterationIDEnd = "&amp;IF(CI225="","NULL",CJ225)&amp;
", Protocol12_ID = "&amp;IF(CK225="","NULL",#REF!)&amp;", Protocol12_IterationIDStart = "&amp;IF(CK225="","NULL",CL225)&amp;", Protocol12_IterationIDEnd = "&amp;IF(CM225="","NULL",CN225)&amp;
", Protocol13_ID = "&amp;IF(CO225="","NULL",#REF!)&amp;", Protocol13_IterationIDStart = "&amp;IF(CO225="","NULL",CP225)&amp;", Protocol13_IterationIDEnd = "&amp;IF(CQ225="","NULL",CR225)&amp;
", Protocol14_ID = "&amp;IF(CS225="","NULL",#REF!)&amp;", Protocol14_IterationIDStart = "&amp;IF(CS225="","NULL",CT225)&amp;", Protocol14_IterationIDEnd = "&amp;IF(CU225="","NULL",CV225)&amp;
", Protocol15_ID = "&amp;IF(CW225="","NULL",#REF!)&amp;", Protocol15_IterationIDStart = "&amp;IF(CW225="","NULL",CX225)&amp;", Protocol15_IterationIDEnd = "&amp;IF(CY225="","NULL",CZ225)&amp;
", Protocol16_ID = "&amp;IF(DA225="","NULL",#REF!)&amp;", Protocol16_IterationIDStart = "&amp;IF(DA225="","NULL",DB225)&amp;", Protocol16_IterationIDEnd = "&amp;IF(DC225="","NULL",DD225))</f>
        <v>#REF!</v>
      </c>
    </row>
    <row r="226" spans="1:110" hidden="1" x14ac:dyDescent="0.4">
      <c r="A226" s="75">
        <v>58</v>
      </c>
      <c r="B226" s="18">
        <v>3</v>
      </c>
      <c r="C226" s="34" t="s">
        <v>232</v>
      </c>
      <c r="D226" s="18">
        <v>1</v>
      </c>
      <c r="E226" s="74" t="s">
        <v>913</v>
      </c>
      <c r="F226" s="74" t="s">
        <v>914</v>
      </c>
      <c r="G226" s="74" t="s">
        <v>241</v>
      </c>
      <c r="I226" s="44"/>
      <c r="J226" s="47" t="str">
        <f>IF(I226="","",VLOOKUP(I226,MetricCalcGroups!A:D,3, FALSE))</f>
        <v/>
      </c>
      <c r="L226" s="9" t="s">
        <v>78</v>
      </c>
      <c r="M226" s="18">
        <v>1</v>
      </c>
      <c r="N226" s="18">
        <v>10</v>
      </c>
      <c r="O226" s="18">
        <v>0</v>
      </c>
      <c r="P226" s="18" t="s">
        <v>78</v>
      </c>
      <c r="Q226" s="18">
        <v>8</v>
      </c>
      <c r="R226" s="75">
        <v>0</v>
      </c>
      <c r="S226" s="75">
        <v>11</v>
      </c>
      <c r="T226" s="75">
        <v>0</v>
      </c>
      <c r="U226" s="75">
        <v>100</v>
      </c>
      <c r="V226" s="78">
        <v>69</v>
      </c>
      <c r="W226" s="75">
        <v>1370</v>
      </c>
      <c r="X226" s="15">
        <v>2011</v>
      </c>
      <c r="Y226" s="16">
        <f>IF(X226&lt;&gt;"",VLOOKUP(X226,ProgramIterations!D:E,2,FALSE),"NULL")</f>
        <v>1</v>
      </c>
      <c r="Z226" s="15"/>
      <c r="AA226" s="16" t="str">
        <f>IF(Z226&lt;&gt;"",VLOOKUP(Z226,ProgramIterations!D:E,2,FALSE),"NULL")</f>
        <v>NULL</v>
      </c>
      <c r="AB226" s="37" t="s">
        <v>78</v>
      </c>
      <c r="AC226" s="37">
        <v>75</v>
      </c>
      <c r="AD226" s="36">
        <v>0</v>
      </c>
      <c r="AE226" s="37">
        <v>1</v>
      </c>
      <c r="AF226" s="37">
        <v>1</v>
      </c>
      <c r="AG226" s="37">
        <v>0</v>
      </c>
      <c r="AH226" s="17">
        <v>0</v>
      </c>
      <c r="AI226" s="17">
        <f t="shared" si="16"/>
        <v>0</v>
      </c>
      <c r="AJ226" s="38">
        <v>0</v>
      </c>
      <c r="AK226" s="17">
        <f t="shared" si="14"/>
        <v>0</v>
      </c>
      <c r="AL226" s="17">
        <f t="shared" si="15"/>
        <v>0</v>
      </c>
      <c r="AM226" s="38">
        <v>0</v>
      </c>
      <c r="AN226" s="38">
        <v>0</v>
      </c>
      <c r="AO226" s="74">
        <v>0</v>
      </c>
      <c r="AP226" s="74"/>
      <c r="AQ226" s="37">
        <v>0</v>
      </c>
      <c r="AR226" s="49">
        <v>0</v>
      </c>
      <c r="AS226" s="23">
        <v>2011</v>
      </c>
      <c r="AT226" s="24">
        <f>IF(AS226="","",VLOOKUP(AS226,ProgramIterations!$D:$E,2,FALSE))</f>
        <v>1</v>
      </c>
      <c r="AU226" s="23"/>
      <c r="AV226" s="24" t="str">
        <f>IF(AU226="","",VLOOKUP(AU226,ProgramIterations!$D:$E,2,FALSE))</f>
        <v/>
      </c>
      <c r="AW226" s="23">
        <v>2012</v>
      </c>
      <c r="AX226" s="24">
        <f>IF(AW226="","",VLOOKUP(AW226,ProgramIterations!$D:$E,2,FALSE))</f>
        <v>2</v>
      </c>
      <c r="AY226" s="23"/>
      <c r="AZ226" s="24" t="str">
        <f>IF(AY226="","",VLOOKUP(AY226,ProgramIterations!$D:$E,2,FALSE))</f>
        <v/>
      </c>
      <c r="BA226" s="23">
        <v>2013</v>
      </c>
      <c r="BB226" s="24">
        <f>IF(BA226="","",VLOOKUP(BA226,ProgramIterations!$D:$E,2,FALSE))</f>
        <v>3</v>
      </c>
      <c r="BC226" s="23"/>
      <c r="BD226" s="24" t="str">
        <f>IF(BC226="","",VLOOKUP(BC226,ProgramIterations!$D:$E,2,FALSE))</f>
        <v/>
      </c>
      <c r="BE226" s="23">
        <v>2014</v>
      </c>
      <c r="BF226" s="24">
        <f>IF(BE226="","",VLOOKUP(BE226,ProgramIterations!$D:$E,2,FALSE))</f>
        <v>4</v>
      </c>
      <c r="BG226" s="23"/>
      <c r="BH226" s="24" t="str">
        <f>IF(BG226="","",VLOOKUP(BG226,ProgramIterations!$D:$E,2,FALSE))</f>
        <v/>
      </c>
      <c r="BI226" s="23"/>
      <c r="BJ226" s="24" t="str">
        <f>IF(BI226="","",VLOOKUP(BI226,ProgramIterations!$D:$E,2,FALSE))</f>
        <v/>
      </c>
      <c r="BK226" s="23"/>
      <c r="BL226" s="24" t="str">
        <f>IF(BK226="","",VLOOKUP(BK226,ProgramIterations!$D:$E,2,FALSE))</f>
        <v/>
      </c>
      <c r="BM226" s="23"/>
      <c r="BN226" s="24" t="str">
        <f>IF(BM226="","",VLOOKUP(BM226,ProgramIterations!$D:$E,2,FALSE))</f>
        <v/>
      </c>
      <c r="BO226" s="23"/>
      <c r="BP226" s="24" t="str">
        <f>IF(BO226="","",VLOOKUP(BO226,ProgramIterations!$D:$E,2,FALSE))</f>
        <v/>
      </c>
      <c r="BQ226" s="23"/>
      <c r="BR226" s="24" t="str">
        <f>IF(BQ226="","",VLOOKUP(BQ226,ProgramIterations!$D:$E,2,FALSE))</f>
        <v/>
      </c>
      <c r="BS226" s="23"/>
      <c r="BT226" s="24" t="str">
        <f>IF(BS226="","",VLOOKUP(BS226,ProgramIterations!$D:$E,2,FALSE))</f>
        <v/>
      </c>
      <c r="BU226" s="23"/>
      <c r="BV226" s="24" t="str">
        <f>IF(BU226="","",VLOOKUP(BU226,ProgramIterations!$D:$E,2,FALSE))</f>
        <v/>
      </c>
      <c r="BW226" s="23"/>
      <c r="BX226" s="24" t="str">
        <f>IF(BW226="","",VLOOKUP(BW226,ProgramIterations!$D:$E,2,FALSE))</f>
        <v/>
      </c>
      <c r="BY226" s="23">
        <v>2014</v>
      </c>
      <c r="BZ226" s="24">
        <f>IF(BY226="","",VLOOKUP(BY226,ProgramIterations!$D:$E,2,FALSE))</f>
        <v>4</v>
      </c>
      <c r="CA226" s="23"/>
      <c r="CB226" s="24" t="str">
        <f>IF(CA226="","",VLOOKUP(CA226,ProgramIterations!$D:$E,2,FALSE))</f>
        <v/>
      </c>
      <c r="CC226" s="23">
        <v>2014</v>
      </c>
      <c r="CD226" s="24">
        <f>IF(CC226="","",VLOOKUP(CC226,ProgramIterations!$D:$E,2,FALSE))</f>
        <v>4</v>
      </c>
      <c r="CE226" s="23"/>
      <c r="CF226" s="24" t="str">
        <f>IF(CE226="","",VLOOKUP(CE226,ProgramIterations!$D:$E,2,FALSE))</f>
        <v/>
      </c>
      <c r="CG226" s="23">
        <v>2014</v>
      </c>
      <c r="CH226" s="24">
        <f>IF(CG226="","",VLOOKUP(CG226,ProgramIterations!$D:$E,2,FALSE))</f>
        <v>4</v>
      </c>
      <c r="CI226" s="23"/>
      <c r="CJ226" s="24" t="str">
        <f>IF(CI226="","",VLOOKUP(CI226,ProgramIterations!$D:$E,2,FALSE))</f>
        <v/>
      </c>
      <c r="CK226" s="23"/>
      <c r="CL226" s="24" t="str">
        <f>IF(CK226="","",VLOOKUP(CK226,ProgramIterations!$D:$E,2,FALSE))</f>
        <v/>
      </c>
      <c r="CM226" s="23"/>
      <c r="CN226" s="24" t="str">
        <f>IF(CM226="","",VLOOKUP(CM226,ProgramIterations!$D:$E,2,FALSE))</f>
        <v/>
      </c>
      <c r="CO226" s="23"/>
      <c r="CP226" s="24" t="str">
        <f>IF(CO226="","",VLOOKUP(CO226,ProgramIterations!$D:$E,2,FALSE))</f>
        <v/>
      </c>
      <c r="CQ226" s="23"/>
      <c r="CR226" s="24" t="str">
        <f>IF(CQ226="","",VLOOKUP(CQ226,ProgramIterations!$D:$E,2,FALSE))</f>
        <v/>
      </c>
      <c r="CS226" s="23"/>
      <c r="CT226" s="24" t="str">
        <f>IF(CS226="","",VLOOKUP(CS226,ProgramIterations!$D:$E,2,FALSE))</f>
        <v/>
      </c>
      <c r="CU226" s="23"/>
      <c r="CV226" s="24" t="str">
        <f>IF(CU226="","",VLOOKUP(CU226,ProgramIterations!$D:$E,2,FALSE))</f>
        <v/>
      </c>
      <c r="CW226" s="23"/>
      <c r="CX226" s="24" t="str">
        <f>IF(CW226="","",VLOOKUP(CW226,ProgramIterations!$D:$E,2,FALSE))</f>
        <v/>
      </c>
      <c r="CY226" s="23"/>
      <c r="CZ226" s="24" t="str">
        <f>IF(CY226="","",VLOOKUP(CY226,ProgramIterations!$D:$E,2,FALSE))</f>
        <v/>
      </c>
      <c r="DA226" s="23"/>
      <c r="DB226" s="24" t="str">
        <f>IF(DA226="","",VLOOKUP(DA226,ProgramIterations!$D:$E,2,FALSE))</f>
        <v/>
      </c>
      <c r="DC226" s="23"/>
      <c r="DD226" s="25" t="str">
        <f>IF(DC226="","",VLOOKUP(DC226,ProgramIterations!$D:$E,2,FALSE))</f>
        <v/>
      </c>
      <c r="DE226" s="64" t="str">
        <f>CONCATENATE("ALTER TABLE dbo.",LEFT(C226,FIND(".",C226)-1)," ADD ",RIGHT(C226,LEN(C226)-FIND(".",C226))," ",VLOOKUP(M226,DataTypes!$A$2:$F$12,6),IF(VLOOKUP(M226,DataTypes!$A$2:$F$12,3)=1,CONCATENATE("(",N226,",",O226,")"),"")," NULL")</f>
        <v>ALTER TABLE dbo.ChampMetricVisitInformation ADD FishCoverCompositionUndercutBanks decimal(10,0) NULL</v>
      </c>
      <c r="DF226" s="56" t="e">
        <f>IF(A226 = "","",#REF! &amp; " SELECT MetricCalcTypeID = "&amp;A226&amp;", EngineID = "&amp;B226&amp;", Name='"&amp;C226&amp;"', DisplayGroupID = "&amp;D226&amp;", DisplayName='"&amp;E226&amp;"', DisplayNameShort = '"&amp;F226&amp;"', PropertyName = '"&amp;G226&amp;"', MethodID = "&amp;IF(H226="","NULL",H226)&amp; ", CalcGroupId = "&amp;IF(I226="","NULL",I226)&amp;", CalcGroupListItemID = " &amp;IF(K226="","NULL",K226)&amp;", Description = "&amp;IF(L226&lt;&gt;"NULL","'"&amp;SUBSTITUTE(L226,"'","''")&amp;"'","NULL")&amp;", DataTypeID = "&amp;M226&amp;",Precision = "&amp;N226&amp;", Scale = "&amp;O226&amp;", Length="&amp;P226&amp;", UOMID = "&amp;Q226&amp;", GlossaryTermID = "&amp;V226&amp;", DisplayOrderID = "&amp;W226&amp;", DomainValueListID = "&amp;AB226&amp;", WidthPixels = "&amp;AC226&amp;", IsDisplayable = "&amp;AD226&amp;", ShowGraphForWatershed= "&amp;AE226&amp;",ShowGraphForProgram="&amp;AF226&amp;",ShowGraphForVisit="&amp;AG226&amp;",IsPrivateInformation="&amp;AM226&amp;", IsCalculated="&amp;AN226&amp;",IsInternal="&amp;AO226&amp;", ExpectedValueMin = "&amp;IF(R226&lt;&gt;"",R226,"NULL")&amp;",  ExpectedValueMax = "&amp;IF(S226&lt;&gt;"",S226,"NULL")&amp;",  AcceptedValueMin = "&amp;IF(T226&lt;&gt;"",T226,"NULL")&amp;",   AcceptedValueMax  = "&amp;IF(U226&lt;&gt;"",U226,"NULL")&amp;", GraphAllowX="&amp;AH226&amp;", GraphAllowY="&amp;AI226&amp;", GraphAllowZ="&amp;AJ226&amp;", MapAllowSize="&amp;AK226&amp;", MapAllowColor = "&amp;AL226&amp;", RbtXpath = "&amp;IF(AP226&lt;&gt;"", "'"&amp;AP226&amp;"'", "NULL")&amp;", RbtIsRequired = "&amp;IF(AP226&lt;&gt;"", AQ226, "NULL")&amp;", MRMetric = "&amp;AR226&amp;
", Protocol1_ID = "&amp;IF(AS226="","NULL",#REF!)&amp;", Protocol1_IterationIDStart = "&amp;IF(AS226="","NULL",AT226)&amp;", Protocol1_IterationIDEnd = "&amp;IF(AU226="","NULL",AV226)&amp;
", Protocol2_ID = "&amp;IF(AW226="","NULL",#REF!)&amp;", Protocol2_IterationIDStart = "&amp;IF(AW226="","NULL",AX226)&amp;", Protocol2_IterationIDEnd = "&amp;IF(AY226="","NULL",AZ226)&amp;
", Protocol3_ID = "&amp;IF(BA226="","NULL",#REF!)&amp;", Protocol3_IterationIDStart = "&amp;IF(BA226="","NULL",BB226)&amp;", Protocol3_IterationIDEnd = "&amp;IF(BC226="","NULL",BD226)&amp;
", Protocol4_ID = "&amp;IF(BE226="","NULL",#REF!)&amp;", Protocol4_IterationIDStart = "&amp;IF(BE226="","NULL",BF226)&amp;", Protocol4_IterationIDEnd = "&amp;IF(BG226="","NULL",BH226)&amp;
", Protocol5_ID = "&amp;IF(BI226="","NULL",#REF!)&amp;", Protocol5_IterationIDStart = "&amp;IF(BI226="","NULL",BJ226)&amp;", Protocol5_IterationIDEnd = "&amp;IF(BK226="","NULL",BL226)&amp;
", Protocol6_ID = "&amp;IF(BM226="","NULL",#REF!)&amp;", Protocol6_IterationIDStart = "&amp;IF(BM226="","NULL",BN226)&amp;", Protocol6_IterationIDEnd = "&amp;IF(BO226="","NULL",BP226)&amp;
", Protocol7_ID = "&amp;IF(BQ226="","NULL",#REF!)&amp;", Protocol7_IterationIDStart = "&amp;IF(BQ226="","NULL",BR226)&amp;", Protocol7_IterationIDEnd = "&amp;IF(BS226="","NULL",BT226)&amp;
", Protocol8_ID = "&amp;IF(BU226="","NULL",#REF!)&amp;", Protocol8_IterationIDStart = "&amp;IF(BU226="","NULL",BV226)&amp;", Protocol8_IterationIDEnd = "&amp;IF(BW226="","NULL",BX226)&amp;
", Protocol9_ID = "&amp;IF(BY226="","NULL",#REF!)&amp;", Protocol9_IterationIDStart = "&amp;IF(BY226="","NULL",BZ226)&amp;", Protocol9_IterationIDEnd = "&amp;IF(CA226="","NULL",CB226)&amp;
", Protocol10_ID = "&amp;IF(CC226="","NULL",#REF!)&amp;", Protocol10_IterationIDStart = "&amp;IF(CC226="","NULL",CD226)&amp;", Protocol10_IterationIDEnd = "&amp;IF(CE226="","NULL",CF226)&amp;
", Protocol11_ID = "&amp;IF(CG226="","NULL",#REF!)&amp;", Protocol11_IterationIDStart = "&amp;IF(CG226="","NULL",CH226)&amp;", Protocol11_IterationIDEnd = "&amp;IF(CI226="","NULL",CJ226)&amp;
", Protocol12_ID = "&amp;IF(CK226="","NULL",#REF!)&amp;", Protocol12_IterationIDStart = "&amp;IF(CK226="","NULL",CL226)&amp;", Protocol12_IterationIDEnd = "&amp;IF(CM226="","NULL",CN226)&amp;
", Protocol13_ID = "&amp;IF(CO226="","NULL",#REF!)&amp;", Protocol13_IterationIDStart = "&amp;IF(CO226="","NULL",CP226)&amp;", Protocol13_IterationIDEnd = "&amp;IF(CQ226="","NULL",CR226)&amp;
", Protocol14_ID = "&amp;IF(CS226="","NULL",#REF!)&amp;", Protocol14_IterationIDStart = "&amp;IF(CS226="","NULL",CT226)&amp;", Protocol14_IterationIDEnd = "&amp;IF(CU226="","NULL",CV226)&amp;
", Protocol15_ID = "&amp;IF(CW226="","NULL",#REF!)&amp;", Protocol15_IterationIDStart = "&amp;IF(CW226="","NULL",CX226)&amp;", Protocol15_IterationIDEnd = "&amp;IF(CY226="","NULL",CZ226)&amp;
", Protocol16_ID = "&amp;IF(DA226="","NULL",#REF!)&amp;", Protocol16_IterationIDStart = "&amp;IF(DA226="","NULL",DB226)&amp;", Protocol16_IterationIDEnd = "&amp;IF(DC226="","NULL",DD226))</f>
        <v>#REF!</v>
      </c>
    </row>
    <row r="227" spans="1:110" hidden="1" x14ac:dyDescent="0.4">
      <c r="A227" s="39">
        <v>418</v>
      </c>
      <c r="B227" s="18">
        <v>1</v>
      </c>
      <c r="C227" s="57" t="str">
        <f t="shared" ref="C227:C242" si="17">"ChampMetricChannelArea." &amp; G227</f>
        <v>ChampMetricChannelArea.AreaofDepositionByChannelAreaT0</v>
      </c>
      <c r="D227" s="18">
        <v>5</v>
      </c>
      <c r="E227" s="74" t="s">
        <v>1145</v>
      </c>
      <c r="F227" s="74" t="s">
        <v>1146</v>
      </c>
      <c r="G227" s="19" t="s">
        <v>655</v>
      </c>
      <c r="H227" s="19"/>
      <c r="I227" s="45"/>
      <c r="J227" s="47" t="str">
        <f>IF(I227="","",VLOOKUP(I227,MetricCalcGroups!A:D,3, FALSE))</f>
        <v/>
      </c>
      <c r="L227" s="9" t="s">
        <v>78</v>
      </c>
      <c r="M227" s="18">
        <v>3</v>
      </c>
      <c r="N227" s="18">
        <v>15</v>
      </c>
      <c r="O227" s="18">
        <v>5</v>
      </c>
      <c r="P227" s="18" t="s">
        <v>78</v>
      </c>
      <c r="Q227" s="18">
        <v>16</v>
      </c>
      <c r="R227" s="75"/>
      <c r="S227" s="75"/>
      <c r="T227" s="75"/>
      <c r="U227" s="75"/>
      <c r="V227" s="78" t="s">
        <v>78</v>
      </c>
      <c r="W227" s="53">
        <v>2110</v>
      </c>
      <c r="X227" s="15">
        <v>2011</v>
      </c>
      <c r="Y227" s="16">
        <f>IF(X227&lt;&gt;"",VLOOKUP(X227,ProgramIterations!D:E,2,FALSE),"NULL")</f>
        <v>1</v>
      </c>
      <c r="Z227" s="15"/>
      <c r="AA227" s="16" t="str">
        <f>IF(Z227&lt;&gt;"",VLOOKUP(Z227,ProgramIterations!D:E,2,FALSE),"NULL")</f>
        <v>NULL</v>
      </c>
      <c r="AB227" s="9" t="s">
        <v>78</v>
      </c>
      <c r="AC227" s="9">
        <v>75</v>
      </c>
      <c r="AD227" s="36">
        <v>0</v>
      </c>
      <c r="AE227" s="9">
        <v>1</v>
      </c>
      <c r="AF227" s="9">
        <v>1</v>
      </c>
      <c r="AG227" s="9">
        <v>0</v>
      </c>
      <c r="AH227" s="17">
        <v>0</v>
      </c>
      <c r="AI227" s="17">
        <f t="shared" si="16"/>
        <v>0</v>
      </c>
      <c r="AJ227" s="18">
        <v>0</v>
      </c>
      <c r="AK227" s="17">
        <f t="shared" si="14"/>
        <v>0</v>
      </c>
      <c r="AL227" s="17">
        <f t="shared" si="15"/>
        <v>0</v>
      </c>
      <c r="AM227" s="18">
        <v>0</v>
      </c>
      <c r="AN227" s="18">
        <v>0</v>
      </c>
      <c r="AO227" s="74">
        <v>0</v>
      </c>
      <c r="AP227" s="40" t="s">
        <v>1520</v>
      </c>
      <c r="AQ227" s="37">
        <v>0</v>
      </c>
      <c r="AR227" s="49">
        <v>0</v>
      </c>
      <c r="AS227" s="23">
        <v>2011</v>
      </c>
      <c r="AT227" s="24">
        <f>IF(AS227="","",VLOOKUP(AS227,ProgramIterations!$D:$E,2,FALSE))</f>
        <v>1</v>
      </c>
      <c r="AU227" s="23"/>
      <c r="AV227" s="24" t="str">
        <f>IF(AU227="","",VLOOKUP(AU227,ProgramIterations!$D:$E,2,FALSE))</f>
        <v/>
      </c>
      <c r="AW227" s="23">
        <v>2012</v>
      </c>
      <c r="AX227" s="24">
        <f>IF(AW227="","",VLOOKUP(AW227,ProgramIterations!$D:$E,2,FALSE))</f>
        <v>2</v>
      </c>
      <c r="AY227" s="23"/>
      <c r="AZ227" s="24" t="str">
        <f>IF(AY227="","",VLOOKUP(AY227,ProgramIterations!$D:$E,2,FALSE))</f>
        <v/>
      </c>
      <c r="BA227" s="23">
        <v>2013</v>
      </c>
      <c r="BB227" s="24">
        <f>IF(BA227="","",VLOOKUP(BA227,ProgramIterations!$D:$E,2,FALSE))</f>
        <v>3</v>
      </c>
      <c r="BC227" s="23"/>
      <c r="BD227" s="24" t="str">
        <f>IF(BC227="","",VLOOKUP(BC227,ProgramIterations!$D:$E,2,FALSE))</f>
        <v/>
      </c>
      <c r="BE227" s="23">
        <v>2014</v>
      </c>
      <c r="BF227" s="24">
        <f>IF(BE227="","",VLOOKUP(BE227,ProgramIterations!$D:$E,2,FALSE))</f>
        <v>4</v>
      </c>
      <c r="BG227" s="23"/>
      <c r="BH227" s="24" t="str">
        <f>IF(BG227="","",VLOOKUP(BG227,ProgramIterations!$D:$E,2,FALSE))</f>
        <v/>
      </c>
      <c r="BI227" s="23">
        <v>2014</v>
      </c>
      <c r="BJ227" s="24">
        <f>IF(BI227="","",VLOOKUP(BI227,ProgramIterations!$D:$E,2,FALSE))</f>
        <v>4</v>
      </c>
      <c r="BK227" s="23"/>
      <c r="BL227" s="24" t="str">
        <f>IF(BK227="","",VLOOKUP(BK227,ProgramIterations!$D:$E,2,FALSE))</f>
        <v/>
      </c>
      <c r="BM227" s="23"/>
      <c r="BN227" s="24" t="str">
        <f>IF(BM227="","",VLOOKUP(BM227,ProgramIterations!$D:$E,2,FALSE))</f>
        <v/>
      </c>
      <c r="BO227" s="23"/>
      <c r="BP227" s="24" t="str">
        <f>IF(BO227="","",VLOOKUP(BO227,ProgramIterations!$D:$E,2,FALSE))</f>
        <v/>
      </c>
      <c r="BQ227" s="23"/>
      <c r="BR227" s="24" t="str">
        <f>IF(BQ227="","",VLOOKUP(BQ227,ProgramIterations!$D:$E,2,FALSE))</f>
        <v/>
      </c>
      <c r="BS227" s="23"/>
      <c r="BT227" s="24" t="str">
        <f>IF(BS227="","",VLOOKUP(BS227,ProgramIterations!$D:$E,2,FALSE))</f>
        <v/>
      </c>
      <c r="BU227" s="23"/>
      <c r="BV227" s="24" t="str">
        <f>IF(BU227="","",VLOOKUP(BU227,ProgramIterations!$D:$E,2,FALSE))</f>
        <v/>
      </c>
      <c r="BW227" s="23"/>
      <c r="BX227" s="24" t="str">
        <f>IF(BW227="","",VLOOKUP(BW227,ProgramIterations!$D:$E,2,FALSE))</f>
        <v/>
      </c>
      <c r="BY227" s="23">
        <v>2014</v>
      </c>
      <c r="BZ227" s="24">
        <f>IF(BY227="","",VLOOKUP(BY227,ProgramIterations!$D:$E,2,FALSE))</f>
        <v>4</v>
      </c>
      <c r="CA227" s="23"/>
      <c r="CB227" s="24" t="str">
        <f>IF(CA227="","",VLOOKUP(CA227,ProgramIterations!$D:$E,2,FALSE))</f>
        <v/>
      </c>
      <c r="CC227" s="23">
        <v>2014</v>
      </c>
      <c r="CD227" s="24">
        <f>IF(CC227="","",VLOOKUP(CC227,ProgramIterations!$D:$E,2,FALSE))</f>
        <v>4</v>
      </c>
      <c r="CE227" s="23"/>
      <c r="CF227" s="24" t="str">
        <f>IF(CE227="","",VLOOKUP(CE227,ProgramIterations!$D:$E,2,FALSE))</f>
        <v/>
      </c>
      <c r="CG227" s="23">
        <v>2014</v>
      </c>
      <c r="CH227" s="24">
        <f>IF(CG227="","",VLOOKUP(CG227,ProgramIterations!$D:$E,2,FALSE))</f>
        <v>4</v>
      </c>
      <c r="CI227" s="23"/>
      <c r="CJ227" s="24" t="str">
        <f>IF(CI227="","",VLOOKUP(CI227,ProgramIterations!$D:$E,2,FALSE))</f>
        <v/>
      </c>
      <c r="CK227" s="23"/>
      <c r="CL227" s="24" t="str">
        <f>IF(CK227="","",VLOOKUP(CK227,ProgramIterations!$D:$E,2,FALSE))</f>
        <v/>
      </c>
      <c r="CM227" s="23"/>
      <c r="CN227" s="24" t="str">
        <f>IF(CM227="","",VLOOKUP(CM227,ProgramIterations!$D:$E,2,FALSE))</f>
        <v/>
      </c>
      <c r="CO227" s="23"/>
      <c r="CP227" s="24" t="str">
        <f>IF(CO227="","",VLOOKUP(CO227,ProgramIterations!$D:$E,2,FALSE))</f>
        <v/>
      </c>
      <c r="CQ227" s="23"/>
      <c r="CR227" s="24" t="str">
        <f>IF(CQ227="","",VLOOKUP(CQ227,ProgramIterations!$D:$E,2,FALSE))</f>
        <v/>
      </c>
      <c r="CS227" s="23"/>
      <c r="CT227" s="24" t="str">
        <f>IF(CS227="","",VLOOKUP(CS227,ProgramIterations!$D:$E,2,FALSE))</f>
        <v/>
      </c>
      <c r="CU227" s="23"/>
      <c r="CV227" s="24" t="str">
        <f>IF(CU227="","",VLOOKUP(CU227,ProgramIterations!$D:$E,2,FALSE))</f>
        <v/>
      </c>
      <c r="CW227" s="23"/>
      <c r="CX227" s="24" t="str">
        <f>IF(CW227="","",VLOOKUP(CW227,ProgramIterations!$D:$E,2,FALSE))</f>
        <v/>
      </c>
      <c r="CY227" s="23"/>
      <c r="CZ227" s="24" t="str">
        <f>IF(CY227="","",VLOOKUP(CY227,ProgramIterations!$D:$E,2,FALSE))</f>
        <v/>
      </c>
      <c r="DA227" s="23"/>
      <c r="DB227" s="24" t="str">
        <f>IF(DA227="","",VLOOKUP(DA227,ProgramIterations!$D:$E,2,FALSE))</f>
        <v/>
      </c>
      <c r="DC227" s="23"/>
      <c r="DD227" s="25" t="str">
        <f>IF(DC227="","",VLOOKUP(DC227,ProgramIterations!$D:$E,2,FALSE))</f>
        <v/>
      </c>
      <c r="DE227" s="64" t="str">
        <f>CONCATENATE("ALTER TABLE dbo.",LEFT(C227,FIND(".",C227)-1)," ADD ",RIGHT(C227,LEN(C227)-FIND(".",C227))," ",VLOOKUP(M227,DataTypes!$A$2:$F$12,6),IF(VLOOKUP(M227,DataTypes!$A$2:$F$12,3)=1,CONCATENATE("(",N227,",",O227,")"),"")," NULL")</f>
        <v>ALTER TABLE dbo.ChampMetricChannelArea ADD AreaofDepositionByChannelAreaT0 decimal(15,5) NULL</v>
      </c>
      <c r="DF227" s="56" t="e">
        <f>IF(A227 = "","",#REF! &amp; " SELECT MetricCalcTypeID = "&amp;A227&amp;", EngineID = "&amp;B227&amp;", Name='"&amp;C227&amp;"', DisplayGroupID = "&amp;D227&amp;", DisplayName='"&amp;E227&amp;"', DisplayNameShort = '"&amp;F227&amp;"', PropertyName = '"&amp;G227&amp;"', MethodID = "&amp;IF(H227="","NULL",H227)&amp; ", CalcGroupId = "&amp;IF(I227="","NULL",I227)&amp;", CalcGroupListItemID = " &amp;IF(K227="","NULL",K227)&amp;", Description = "&amp;IF(L227&lt;&gt;"NULL","'"&amp;SUBSTITUTE(L227,"'","''")&amp;"'","NULL")&amp;", DataTypeID = "&amp;M227&amp;",Precision = "&amp;N227&amp;", Scale = "&amp;O227&amp;", Length="&amp;P227&amp;", UOMID = "&amp;Q227&amp;", GlossaryTermID = "&amp;V227&amp;", DisplayOrderID = "&amp;W227&amp;", DomainValueListID = "&amp;AB227&amp;", WidthPixels = "&amp;AC227&amp;", IsDisplayable = "&amp;AD227&amp;", ShowGraphForWatershed= "&amp;AE227&amp;",ShowGraphForProgram="&amp;AF227&amp;",ShowGraphForVisit="&amp;AG227&amp;",IsPrivateInformation="&amp;AM227&amp;", IsCalculated="&amp;AN227&amp;",IsInternal="&amp;AO227&amp;", ExpectedValueMin = "&amp;IF(R227&lt;&gt;"",R227,"NULL")&amp;",  ExpectedValueMax = "&amp;IF(S227&lt;&gt;"",S227,"NULL")&amp;",  AcceptedValueMin = "&amp;IF(T227&lt;&gt;"",T227,"NULL")&amp;",   AcceptedValueMax  = "&amp;IF(U227&lt;&gt;"",U227,"NULL")&amp;", GraphAllowX="&amp;AH227&amp;", GraphAllowY="&amp;AI227&amp;", GraphAllowZ="&amp;AJ227&amp;", MapAllowSize="&amp;AK227&amp;", MapAllowColor = "&amp;AL227&amp;", RbtXpath = "&amp;IF(AP227&lt;&gt;"", "'"&amp;AP227&amp;"'", "NULL")&amp;", RbtIsRequired = "&amp;IF(AP227&lt;&gt;"", AQ227, "NULL")&amp;", MRMetric = "&amp;AR227&amp;
", Protocol1_ID = "&amp;IF(AS227="","NULL",#REF!)&amp;", Protocol1_IterationIDStart = "&amp;IF(AS227="","NULL",AT227)&amp;", Protocol1_IterationIDEnd = "&amp;IF(AU227="","NULL",AV227)&amp;
", Protocol2_ID = "&amp;IF(AW227="","NULL",#REF!)&amp;", Protocol2_IterationIDStart = "&amp;IF(AW227="","NULL",AX227)&amp;", Protocol2_IterationIDEnd = "&amp;IF(AY227="","NULL",AZ227)&amp;
", Protocol3_ID = "&amp;IF(BA227="","NULL",#REF!)&amp;", Protocol3_IterationIDStart = "&amp;IF(BA227="","NULL",BB227)&amp;", Protocol3_IterationIDEnd = "&amp;IF(BC227="","NULL",BD227)&amp;
", Protocol4_ID = "&amp;IF(BE227="","NULL",#REF!)&amp;", Protocol4_IterationIDStart = "&amp;IF(BE227="","NULL",BF227)&amp;", Protocol4_IterationIDEnd = "&amp;IF(BG227="","NULL",BH227)&amp;
", Protocol5_ID = "&amp;IF(BI227="","NULL",#REF!)&amp;", Protocol5_IterationIDStart = "&amp;IF(BI227="","NULL",BJ227)&amp;", Protocol5_IterationIDEnd = "&amp;IF(BK227="","NULL",BL227)&amp;
", Protocol6_ID = "&amp;IF(BM227="","NULL",#REF!)&amp;", Protocol6_IterationIDStart = "&amp;IF(BM227="","NULL",BN227)&amp;", Protocol6_IterationIDEnd = "&amp;IF(BO227="","NULL",BP227)&amp;
", Protocol7_ID = "&amp;IF(BQ227="","NULL",#REF!)&amp;", Protocol7_IterationIDStart = "&amp;IF(BQ227="","NULL",BR227)&amp;", Protocol7_IterationIDEnd = "&amp;IF(BS227="","NULL",BT227)&amp;
", Protocol8_ID = "&amp;IF(BU227="","NULL",#REF!)&amp;", Protocol8_IterationIDStart = "&amp;IF(BU227="","NULL",BV227)&amp;", Protocol8_IterationIDEnd = "&amp;IF(BW227="","NULL",BX227)&amp;
", Protocol9_ID = "&amp;IF(BY227="","NULL",#REF!)&amp;", Protocol9_IterationIDStart = "&amp;IF(BY227="","NULL",BZ227)&amp;", Protocol9_IterationIDEnd = "&amp;IF(CA227="","NULL",CB227)&amp;
", Protocol10_ID = "&amp;IF(CC227="","NULL",#REF!)&amp;", Protocol10_IterationIDStart = "&amp;IF(CC227="","NULL",CD227)&amp;", Protocol10_IterationIDEnd = "&amp;IF(CE227="","NULL",CF227)&amp;
", Protocol11_ID = "&amp;IF(CG227="","NULL",#REF!)&amp;", Protocol11_IterationIDStart = "&amp;IF(CG227="","NULL",CH227)&amp;", Protocol11_IterationIDEnd = "&amp;IF(CI227="","NULL",CJ227)&amp;
", Protocol12_ID = "&amp;IF(CK227="","NULL",#REF!)&amp;", Protocol12_IterationIDStart = "&amp;IF(CK227="","NULL",CL227)&amp;", Protocol12_IterationIDEnd = "&amp;IF(CM227="","NULL",CN227)&amp;
", Protocol13_ID = "&amp;IF(CO227="","NULL",#REF!)&amp;", Protocol13_IterationIDStart = "&amp;IF(CO227="","NULL",CP227)&amp;", Protocol13_IterationIDEnd = "&amp;IF(CQ227="","NULL",CR227)&amp;
", Protocol14_ID = "&amp;IF(CS227="","NULL",#REF!)&amp;", Protocol14_IterationIDStart = "&amp;IF(CS227="","NULL",CT227)&amp;", Protocol14_IterationIDEnd = "&amp;IF(CU227="","NULL",CV227)&amp;
", Protocol15_ID = "&amp;IF(CW227="","NULL",#REF!)&amp;", Protocol15_IterationIDStart = "&amp;IF(CW227="","NULL",CX227)&amp;", Protocol15_IterationIDEnd = "&amp;IF(CY227="","NULL",CZ227)&amp;
", Protocol16_ID = "&amp;IF(DA227="","NULL",#REF!)&amp;", Protocol16_IterationIDStart = "&amp;IF(DA227="","NULL",DB227)&amp;", Protocol16_IterationIDEnd = "&amp;IF(DC227="","NULL",DD227))</f>
        <v>#REF!</v>
      </c>
    </row>
    <row r="228" spans="1:110" hidden="1" x14ac:dyDescent="0.4">
      <c r="A228" s="39">
        <v>388</v>
      </c>
      <c r="B228" s="18">
        <v>1</v>
      </c>
      <c r="C228" s="57" t="str">
        <f t="shared" si="17"/>
        <v>ChampMetricChannelArea.AreaofDepositionByChannelAreaT1</v>
      </c>
      <c r="D228" s="18">
        <v>5</v>
      </c>
      <c r="E228" s="40" t="s">
        <v>1087</v>
      </c>
      <c r="F228" s="49" t="s">
        <v>1088</v>
      </c>
      <c r="G228" s="19" t="s">
        <v>692</v>
      </c>
      <c r="H228" s="19"/>
      <c r="I228" s="45"/>
      <c r="J228" s="47" t="str">
        <f>IF(I228="","",VLOOKUP(I228,MetricCalcGroups!A:D,3, FALSE))</f>
        <v/>
      </c>
      <c r="L228" s="9" t="s">
        <v>78</v>
      </c>
      <c r="M228" s="18">
        <v>3</v>
      </c>
      <c r="N228" s="18">
        <v>15</v>
      </c>
      <c r="O228" s="18">
        <v>5</v>
      </c>
      <c r="P228" s="18" t="s">
        <v>78</v>
      </c>
      <c r="Q228" s="18">
        <v>16</v>
      </c>
      <c r="V228" s="78" t="s">
        <v>78</v>
      </c>
      <c r="W228" s="53">
        <v>30</v>
      </c>
      <c r="X228" s="15">
        <v>2011</v>
      </c>
      <c r="Y228" s="16">
        <f>IF(X228&lt;&gt;"",VLOOKUP(X228,ProgramIterations!D:E,2,FALSE),"NULL")</f>
        <v>1</v>
      </c>
      <c r="Z228" s="15"/>
      <c r="AA228" s="16" t="str">
        <f>IF(Z228&lt;&gt;"",VLOOKUP(Z228,ProgramIterations!D:E,2,FALSE),"NULL")</f>
        <v>NULL</v>
      </c>
      <c r="AB228" s="9" t="s">
        <v>78</v>
      </c>
      <c r="AC228" s="9">
        <v>75</v>
      </c>
      <c r="AD228" s="36">
        <v>0</v>
      </c>
      <c r="AE228" s="9">
        <v>1</v>
      </c>
      <c r="AF228" s="9">
        <v>1</v>
      </c>
      <c r="AG228" s="9">
        <v>0</v>
      </c>
      <c r="AH228" s="17">
        <v>0</v>
      </c>
      <c r="AI228" s="17">
        <f t="shared" si="16"/>
        <v>0</v>
      </c>
      <c r="AJ228" s="18">
        <v>0</v>
      </c>
      <c r="AK228" s="17">
        <f t="shared" si="14"/>
        <v>0</v>
      </c>
      <c r="AL228" s="17">
        <f t="shared" si="15"/>
        <v>0</v>
      </c>
      <c r="AM228" s="18">
        <v>0</v>
      </c>
      <c r="AN228" s="18">
        <v>0</v>
      </c>
      <c r="AO228" s="37">
        <v>0</v>
      </c>
      <c r="AP228" s="74" t="s">
        <v>1501</v>
      </c>
      <c r="AQ228" s="37">
        <v>0</v>
      </c>
      <c r="AR228" s="49">
        <v>0</v>
      </c>
      <c r="AS228" s="23">
        <v>2011</v>
      </c>
      <c r="AT228" s="24">
        <f>IF(AS228="","",VLOOKUP(AS228,ProgramIterations!$D:$E,2,FALSE))</f>
        <v>1</v>
      </c>
      <c r="AU228" s="23"/>
      <c r="AV228" s="24" t="str">
        <f>IF(AU228="","",VLOOKUP(AU228,ProgramIterations!$D:$E,2,FALSE))</f>
        <v/>
      </c>
      <c r="AW228" s="23">
        <v>2012</v>
      </c>
      <c r="AX228" s="24">
        <f>IF(AW228="","",VLOOKUP(AW228,ProgramIterations!$D:$E,2,FALSE))</f>
        <v>2</v>
      </c>
      <c r="AY228" s="23"/>
      <c r="AZ228" s="24" t="str">
        <f>IF(AY228="","",VLOOKUP(AY228,ProgramIterations!$D:$E,2,FALSE))</f>
        <v/>
      </c>
      <c r="BA228" s="23">
        <v>2013</v>
      </c>
      <c r="BB228" s="24">
        <f>IF(BA228="","",VLOOKUP(BA228,ProgramIterations!$D:$E,2,FALSE))</f>
        <v>3</v>
      </c>
      <c r="BC228" s="23"/>
      <c r="BD228" s="24" t="str">
        <f>IF(BC228="","",VLOOKUP(BC228,ProgramIterations!$D:$E,2,FALSE))</f>
        <v/>
      </c>
      <c r="BE228" s="23">
        <v>2014</v>
      </c>
      <c r="BF228" s="24">
        <f>IF(BE228="","",VLOOKUP(BE228,ProgramIterations!$D:$E,2,FALSE))</f>
        <v>4</v>
      </c>
      <c r="BG228" s="23"/>
      <c r="BH228" s="24" t="str">
        <f>IF(BG228="","",VLOOKUP(BG228,ProgramIterations!$D:$E,2,FALSE))</f>
        <v/>
      </c>
      <c r="BI228" s="23">
        <v>2014</v>
      </c>
      <c r="BJ228" s="24">
        <f>IF(BI228="","",VLOOKUP(BI228,ProgramIterations!$D:$E,2,FALSE))</f>
        <v>4</v>
      </c>
      <c r="BK228" s="23"/>
      <c r="BL228" s="24" t="str">
        <f>IF(BK228="","",VLOOKUP(BK228,ProgramIterations!$D:$E,2,FALSE))</f>
        <v/>
      </c>
      <c r="BM228" s="23"/>
      <c r="BN228" s="24" t="str">
        <f>IF(BM228="","",VLOOKUP(BM228,ProgramIterations!$D:$E,2,FALSE))</f>
        <v/>
      </c>
      <c r="BO228" s="23"/>
      <c r="BP228" s="24" t="str">
        <f>IF(BO228="","",VLOOKUP(BO228,ProgramIterations!$D:$E,2,FALSE))</f>
        <v/>
      </c>
      <c r="BQ228" s="23"/>
      <c r="BR228" s="24" t="str">
        <f>IF(BQ228="","",VLOOKUP(BQ228,ProgramIterations!$D:$E,2,FALSE))</f>
        <v/>
      </c>
      <c r="BS228" s="23"/>
      <c r="BT228" s="24" t="str">
        <f>IF(BS228="","",VLOOKUP(BS228,ProgramIterations!$D:$E,2,FALSE))</f>
        <v/>
      </c>
      <c r="BU228" s="23"/>
      <c r="BV228" s="24" t="str">
        <f>IF(BU228="","",VLOOKUP(BU228,ProgramIterations!$D:$E,2,FALSE))</f>
        <v/>
      </c>
      <c r="BW228" s="23"/>
      <c r="BX228" s="24" t="str">
        <f>IF(BW228="","",VLOOKUP(BW228,ProgramIterations!$D:$E,2,FALSE))</f>
        <v/>
      </c>
      <c r="BY228" s="23">
        <v>2014</v>
      </c>
      <c r="BZ228" s="24">
        <f>IF(BY228="","",VLOOKUP(BY228,ProgramIterations!$D:$E,2,FALSE))</f>
        <v>4</v>
      </c>
      <c r="CA228" s="23"/>
      <c r="CB228" s="24" t="str">
        <f>IF(CA228="","",VLOOKUP(CA228,ProgramIterations!$D:$E,2,FALSE))</f>
        <v/>
      </c>
      <c r="CC228" s="23">
        <v>2014</v>
      </c>
      <c r="CD228" s="24">
        <f>IF(CC228="","",VLOOKUP(CC228,ProgramIterations!$D:$E,2,FALSE))</f>
        <v>4</v>
      </c>
      <c r="CE228" s="23"/>
      <c r="CF228" s="24" t="str">
        <f>IF(CE228="","",VLOOKUP(CE228,ProgramIterations!$D:$E,2,FALSE))</f>
        <v/>
      </c>
      <c r="CG228" s="23">
        <v>2014</v>
      </c>
      <c r="CH228" s="24">
        <f>IF(CG228="","",VLOOKUP(CG228,ProgramIterations!$D:$E,2,FALSE))</f>
        <v>4</v>
      </c>
      <c r="CI228" s="23"/>
      <c r="CJ228" s="24" t="str">
        <f>IF(CI228="","",VLOOKUP(CI228,ProgramIterations!$D:$E,2,FALSE))</f>
        <v/>
      </c>
      <c r="CK228" s="23"/>
      <c r="CL228" s="24" t="str">
        <f>IF(CK228="","",VLOOKUP(CK228,ProgramIterations!$D:$E,2,FALSE))</f>
        <v/>
      </c>
      <c r="CM228" s="23"/>
      <c r="CN228" s="24" t="str">
        <f>IF(CM228="","",VLOOKUP(CM228,ProgramIterations!$D:$E,2,FALSE))</f>
        <v/>
      </c>
      <c r="CO228" s="23"/>
      <c r="CP228" s="24" t="str">
        <f>IF(CO228="","",VLOOKUP(CO228,ProgramIterations!$D:$E,2,FALSE))</f>
        <v/>
      </c>
      <c r="CQ228" s="23"/>
      <c r="CR228" s="24" t="str">
        <f>IF(CQ228="","",VLOOKUP(CQ228,ProgramIterations!$D:$E,2,FALSE))</f>
        <v/>
      </c>
      <c r="CS228" s="23"/>
      <c r="CT228" s="24" t="str">
        <f>IF(CS228="","",VLOOKUP(CS228,ProgramIterations!$D:$E,2,FALSE))</f>
        <v/>
      </c>
      <c r="CU228" s="23"/>
      <c r="CV228" s="24" t="str">
        <f>IF(CU228="","",VLOOKUP(CU228,ProgramIterations!$D:$E,2,FALSE))</f>
        <v/>
      </c>
      <c r="CW228" s="23"/>
      <c r="CX228" s="24" t="str">
        <f>IF(CW228="","",VLOOKUP(CW228,ProgramIterations!$D:$E,2,FALSE))</f>
        <v/>
      </c>
      <c r="CY228" s="23"/>
      <c r="CZ228" s="24" t="str">
        <f>IF(CY228="","",VLOOKUP(CY228,ProgramIterations!$D:$E,2,FALSE))</f>
        <v/>
      </c>
      <c r="DA228" s="23"/>
      <c r="DB228" s="24" t="str">
        <f>IF(DA228="","",VLOOKUP(DA228,ProgramIterations!$D:$E,2,FALSE))</f>
        <v/>
      </c>
      <c r="DC228" s="23"/>
      <c r="DD228" s="25" t="str">
        <f>IF(DC228="","",VLOOKUP(DC228,ProgramIterations!$D:$E,2,FALSE))</f>
        <v/>
      </c>
      <c r="DE228" s="64" t="str">
        <f>CONCATENATE("ALTER TABLE dbo.",LEFT(C228,FIND(".",C228)-1)," ADD ",RIGHT(C228,LEN(C228)-FIND(".",C228))," ",VLOOKUP(M228,DataTypes!$A$2:$F$12,6),IF(VLOOKUP(M228,DataTypes!$A$2:$F$12,3)=1,CONCATENATE("(",N228,",",O228,")"),"")," NULL")</f>
        <v>ALTER TABLE dbo.ChampMetricChannelArea ADD AreaofDepositionByChannelAreaT1 decimal(15,5) NULL</v>
      </c>
      <c r="DF228" s="56" t="e">
        <f>IF(A228 = "","",#REF! &amp; " SELECT MetricCalcTypeID = "&amp;A228&amp;", EngineID = "&amp;B228&amp;", Name='"&amp;C228&amp;"', DisplayGroupID = "&amp;D228&amp;", DisplayName='"&amp;E228&amp;"', DisplayNameShort = '"&amp;F228&amp;"', PropertyName = '"&amp;G228&amp;"', MethodID = "&amp;IF(H228="","NULL",H228)&amp; ", CalcGroupId = "&amp;IF(I228="","NULL",I228)&amp;", CalcGroupListItemID = " &amp;IF(K228="","NULL",K228)&amp;", Description = "&amp;IF(L228&lt;&gt;"NULL","'"&amp;SUBSTITUTE(L228,"'","''")&amp;"'","NULL")&amp;", DataTypeID = "&amp;M228&amp;",Precision = "&amp;N228&amp;", Scale = "&amp;O228&amp;", Length="&amp;P228&amp;", UOMID = "&amp;Q228&amp;", GlossaryTermID = "&amp;V228&amp;", DisplayOrderID = "&amp;W228&amp;", DomainValueListID = "&amp;AB228&amp;", WidthPixels = "&amp;AC228&amp;", IsDisplayable = "&amp;AD228&amp;", ShowGraphForWatershed= "&amp;AE228&amp;",ShowGraphForProgram="&amp;AF228&amp;",ShowGraphForVisit="&amp;AG228&amp;",IsPrivateInformation="&amp;AM228&amp;", IsCalculated="&amp;AN228&amp;",IsInternal="&amp;AO228&amp;", ExpectedValueMin = "&amp;IF(R228&lt;&gt;"",R228,"NULL")&amp;",  ExpectedValueMax = "&amp;IF(S228&lt;&gt;"",S228,"NULL")&amp;",  AcceptedValueMin = "&amp;IF(T228&lt;&gt;"",T228,"NULL")&amp;",   AcceptedValueMax  = "&amp;IF(U228&lt;&gt;"",U228,"NULL")&amp;", GraphAllowX="&amp;AH228&amp;", GraphAllowY="&amp;AI228&amp;", GraphAllowZ="&amp;AJ228&amp;", MapAllowSize="&amp;AK228&amp;", MapAllowColor = "&amp;AL228&amp;", RbtXpath = "&amp;IF(AP228&lt;&gt;"", "'"&amp;AP228&amp;"'", "NULL")&amp;", RbtIsRequired = "&amp;IF(AP228&lt;&gt;"", AQ228, "NULL")&amp;", MRMetric = "&amp;AR228&amp;
", Protocol1_ID = "&amp;IF(AS228="","NULL",#REF!)&amp;", Protocol1_IterationIDStart = "&amp;IF(AS228="","NULL",AT228)&amp;", Protocol1_IterationIDEnd = "&amp;IF(AU228="","NULL",AV228)&amp;
", Protocol2_ID = "&amp;IF(AW228="","NULL",#REF!)&amp;", Protocol2_IterationIDStart = "&amp;IF(AW228="","NULL",AX228)&amp;", Protocol2_IterationIDEnd = "&amp;IF(AY228="","NULL",AZ228)&amp;
", Protocol3_ID = "&amp;IF(BA228="","NULL",#REF!)&amp;", Protocol3_IterationIDStart = "&amp;IF(BA228="","NULL",BB228)&amp;", Protocol3_IterationIDEnd = "&amp;IF(BC228="","NULL",BD228)&amp;
", Protocol4_ID = "&amp;IF(BE228="","NULL",#REF!)&amp;", Protocol4_IterationIDStart = "&amp;IF(BE228="","NULL",BF228)&amp;", Protocol4_IterationIDEnd = "&amp;IF(BG228="","NULL",BH228)&amp;
", Protocol5_ID = "&amp;IF(BI228="","NULL",#REF!)&amp;", Protocol5_IterationIDStart = "&amp;IF(BI228="","NULL",BJ228)&amp;", Protocol5_IterationIDEnd = "&amp;IF(BK228="","NULL",BL228)&amp;
", Protocol6_ID = "&amp;IF(BM228="","NULL",#REF!)&amp;", Protocol6_IterationIDStart = "&amp;IF(BM228="","NULL",BN228)&amp;", Protocol6_IterationIDEnd = "&amp;IF(BO228="","NULL",BP228)&amp;
", Protocol7_ID = "&amp;IF(BQ228="","NULL",#REF!)&amp;", Protocol7_IterationIDStart = "&amp;IF(BQ228="","NULL",BR228)&amp;", Protocol7_IterationIDEnd = "&amp;IF(BS228="","NULL",BT228)&amp;
", Protocol8_ID = "&amp;IF(BU228="","NULL",#REF!)&amp;", Protocol8_IterationIDStart = "&amp;IF(BU228="","NULL",BV228)&amp;", Protocol8_IterationIDEnd = "&amp;IF(BW228="","NULL",BX228)&amp;
", Protocol9_ID = "&amp;IF(BY228="","NULL",#REF!)&amp;", Protocol9_IterationIDStart = "&amp;IF(BY228="","NULL",BZ228)&amp;", Protocol9_IterationIDEnd = "&amp;IF(CA228="","NULL",CB228)&amp;
", Protocol10_ID = "&amp;IF(CC228="","NULL",#REF!)&amp;", Protocol10_IterationIDStart = "&amp;IF(CC228="","NULL",CD228)&amp;", Protocol10_IterationIDEnd = "&amp;IF(CE228="","NULL",CF228)&amp;
", Protocol11_ID = "&amp;IF(CG228="","NULL",#REF!)&amp;", Protocol11_IterationIDStart = "&amp;IF(CG228="","NULL",CH228)&amp;", Protocol11_IterationIDEnd = "&amp;IF(CI228="","NULL",CJ228)&amp;
", Protocol12_ID = "&amp;IF(CK228="","NULL",#REF!)&amp;", Protocol12_IterationIDStart = "&amp;IF(CK228="","NULL",CL228)&amp;", Protocol12_IterationIDEnd = "&amp;IF(CM228="","NULL",CN228)&amp;
", Protocol13_ID = "&amp;IF(CO228="","NULL",#REF!)&amp;", Protocol13_IterationIDStart = "&amp;IF(CO228="","NULL",CP228)&amp;", Protocol13_IterationIDEnd = "&amp;IF(CQ228="","NULL",CR228)&amp;
", Protocol14_ID = "&amp;IF(CS228="","NULL",#REF!)&amp;", Protocol14_IterationIDStart = "&amp;IF(CS228="","NULL",CT228)&amp;", Protocol14_IterationIDEnd = "&amp;IF(CU228="","NULL",CV228)&amp;
", Protocol15_ID = "&amp;IF(CW228="","NULL",#REF!)&amp;", Protocol15_IterationIDStart = "&amp;IF(CW228="","NULL",CX228)&amp;", Protocol15_IterationIDEnd = "&amp;IF(CY228="","NULL",CZ228)&amp;
", Protocol16_ID = "&amp;IF(DA228="","NULL",#REF!)&amp;", Protocol16_IterationIDStart = "&amp;IF(DA228="","NULL",DB228)&amp;", Protocol16_IterationIDEnd = "&amp;IF(DC228="","NULL",DD228))</f>
        <v>#REF!</v>
      </c>
    </row>
    <row r="229" spans="1:110" hidden="1" x14ac:dyDescent="0.4">
      <c r="A229" s="39">
        <v>424</v>
      </c>
      <c r="B229" s="18">
        <v>1</v>
      </c>
      <c r="C229" s="57" t="str">
        <f t="shared" si="17"/>
        <v>ChampMetricChannelArea.PercentDepositionByChannelAreaT0</v>
      </c>
      <c r="D229" s="18">
        <v>5</v>
      </c>
      <c r="E229" s="49" t="s">
        <v>1157</v>
      </c>
      <c r="F229" s="49" t="s">
        <v>1158</v>
      </c>
      <c r="G229" s="19" t="s">
        <v>661</v>
      </c>
      <c r="H229" s="19"/>
      <c r="I229" s="45"/>
      <c r="J229" s="47" t="str">
        <f>IF(I229="","",VLOOKUP(I229,MetricCalcGroups!A:D,3, FALSE))</f>
        <v/>
      </c>
      <c r="L229" s="9" t="s">
        <v>78</v>
      </c>
      <c r="M229" s="18">
        <v>3</v>
      </c>
      <c r="N229" s="53">
        <v>15</v>
      </c>
      <c r="O229" s="18">
        <v>5</v>
      </c>
      <c r="P229" s="18" t="s">
        <v>78</v>
      </c>
      <c r="Q229" s="18">
        <v>8</v>
      </c>
      <c r="V229" s="78" t="s">
        <v>78</v>
      </c>
      <c r="W229" s="53">
        <v>2170</v>
      </c>
      <c r="X229" s="15">
        <v>2011</v>
      </c>
      <c r="Y229" s="16">
        <f>IF(X229&lt;&gt;"",VLOOKUP(X229,ProgramIterations!D:E,2,FALSE),"NULL")</f>
        <v>1</v>
      </c>
      <c r="Z229" s="15"/>
      <c r="AA229" s="16" t="str">
        <f>IF(Z229&lt;&gt;"",VLOOKUP(Z229,ProgramIterations!D:E,2,FALSE),"NULL")</f>
        <v>NULL</v>
      </c>
      <c r="AB229" s="9" t="s">
        <v>78</v>
      </c>
      <c r="AC229" s="9">
        <v>75</v>
      </c>
      <c r="AD229" s="36">
        <v>0</v>
      </c>
      <c r="AE229" s="9">
        <v>1</v>
      </c>
      <c r="AF229" s="9">
        <v>1</v>
      </c>
      <c r="AG229" s="9">
        <v>0</v>
      </c>
      <c r="AH229" s="17">
        <v>0</v>
      </c>
      <c r="AI229" s="17">
        <f t="shared" si="16"/>
        <v>0</v>
      </c>
      <c r="AJ229" s="18">
        <v>0</v>
      </c>
      <c r="AK229" s="17">
        <f t="shared" si="14"/>
        <v>0</v>
      </c>
      <c r="AL229" s="17">
        <f t="shared" si="15"/>
        <v>0</v>
      </c>
      <c r="AM229" s="18">
        <v>0</v>
      </c>
      <c r="AN229" s="18">
        <v>0</v>
      </c>
      <c r="AO229" s="37">
        <v>0</v>
      </c>
      <c r="AP229" s="74" t="s">
        <v>1525</v>
      </c>
      <c r="AQ229" s="37">
        <v>0</v>
      </c>
      <c r="AR229" s="49">
        <v>0</v>
      </c>
      <c r="AS229" s="23">
        <v>2011</v>
      </c>
      <c r="AT229" s="24">
        <f>IF(AS229="","",VLOOKUP(AS229,ProgramIterations!$D:$E,2,FALSE))</f>
        <v>1</v>
      </c>
      <c r="AU229" s="23"/>
      <c r="AV229" s="24" t="str">
        <f>IF(AU229="","",VLOOKUP(AU229,ProgramIterations!$D:$E,2,FALSE))</f>
        <v/>
      </c>
      <c r="AW229" s="23">
        <v>2012</v>
      </c>
      <c r="AX229" s="24">
        <f>IF(AW229="","",VLOOKUP(AW229,ProgramIterations!$D:$E,2,FALSE))</f>
        <v>2</v>
      </c>
      <c r="AY229" s="23"/>
      <c r="AZ229" s="24" t="str">
        <f>IF(AY229="","",VLOOKUP(AY229,ProgramIterations!$D:$E,2,FALSE))</f>
        <v/>
      </c>
      <c r="BA229" s="23">
        <v>2013</v>
      </c>
      <c r="BB229" s="24">
        <f>IF(BA229="","",VLOOKUP(BA229,ProgramIterations!$D:$E,2,FALSE))</f>
        <v>3</v>
      </c>
      <c r="BC229" s="23"/>
      <c r="BD229" s="24" t="str">
        <f>IF(BC229="","",VLOOKUP(BC229,ProgramIterations!$D:$E,2,FALSE))</f>
        <v/>
      </c>
      <c r="BE229" s="23">
        <v>2014</v>
      </c>
      <c r="BF229" s="24">
        <f>IF(BE229="","",VLOOKUP(BE229,ProgramIterations!$D:$E,2,FALSE))</f>
        <v>4</v>
      </c>
      <c r="BG229" s="23"/>
      <c r="BH229" s="24" t="str">
        <f>IF(BG229="","",VLOOKUP(BG229,ProgramIterations!$D:$E,2,FALSE))</f>
        <v/>
      </c>
      <c r="BI229" s="23">
        <v>2014</v>
      </c>
      <c r="BJ229" s="24">
        <f>IF(BI229="","",VLOOKUP(BI229,ProgramIterations!$D:$E,2,FALSE))</f>
        <v>4</v>
      </c>
      <c r="BK229" s="23"/>
      <c r="BL229" s="24" t="str">
        <f>IF(BK229="","",VLOOKUP(BK229,ProgramIterations!$D:$E,2,FALSE))</f>
        <v/>
      </c>
      <c r="BM229" s="23"/>
      <c r="BN229" s="24" t="str">
        <f>IF(BM229="","",VLOOKUP(BM229,ProgramIterations!$D:$E,2,FALSE))</f>
        <v/>
      </c>
      <c r="BO229" s="23"/>
      <c r="BP229" s="24" t="str">
        <f>IF(BO229="","",VLOOKUP(BO229,ProgramIterations!$D:$E,2,FALSE))</f>
        <v/>
      </c>
      <c r="BQ229" s="23"/>
      <c r="BR229" s="24" t="str">
        <f>IF(BQ229="","",VLOOKUP(BQ229,ProgramIterations!$D:$E,2,FALSE))</f>
        <v/>
      </c>
      <c r="BS229" s="23"/>
      <c r="BT229" s="24" t="str">
        <f>IF(BS229="","",VLOOKUP(BS229,ProgramIterations!$D:$E,2,FALSE))</f>
        <v/>
      </c>
      <c r="BU229" s="23"/>
      <c r="BV229" s="24" t="str">
        <f>IF(BU229="","",VLOOKUP(BU229,ProgramIterations!$D:$E,2,FALSE))</f>
        <v/>
      </c>
      <c r="BW229" s="23"/>
      <c r="BX229" s="24" t="str">
        <f>IF(BW229="","",VLOOKUP(BW229,ProgramIterations!$D:$E,2,FALSE))</f>
        <v/>
      </c>
      <c r="BY229" s="23">
        <v>2014</v>
      </c>
      <c r="BZ229" s="24">
        <f>IF(BY229="","",VLOOKUP(BY229,ProgramIterations!$D:$E,2,FALSE))</f>
        <v>4</v>
      </c>
      <c r="CA229" s="23"/>
      <c r="CB229" s="24" t="str">
        <f>IF(CA229="","",VLOOKUP(CA229,ProgramIterations!$D:$E,2,FALSE))</f>
        <v/>
      </c>
      <c r="CC229" s="23">
        <v>2014</v>
      </c>
      <c r="CD229" s="24">
        <f>IF(CC229="","",VLOOKUP(CC229,ProgramIterations!$D:$E,2,FALSE))</f>
        <v>4</v>
      </c>
      <c r="CE229" s="23"/>
      <c r="CF229" s="24" t="str">
        <f>IF(CE229="","",VLOOKUP(CE229,ProgramIterations!$D:$E,2,FALSE))</f>
        <v/>
      </c>
      <c r="CG229" s="23">
        <v>2014</v>
      </c>
      <c r="CH229" s="24">
        <f>IF(CG229="","",VLOOKUP(CG229,ProgramIterations!$D:$E,2,FALSE))</f>
        <v>4</v>
      </c>
      <c r="CI229" s="23"/>
      <c r="CJ229" s="24" t="str">
        <f>IF(CI229="","",VLOOKUP(CI229,ProgramIterations!$D:$E,2,FALSE))</f>
        <v/>
      </c>
      <c r="CK229" s="23"/>
      <c r="CL229" s="24" t="str">
        <f>IF(CK229="","",VLOOKUP(CK229,ProgramIterations!$D:$E,2,FALSE))</f>
        <v/>
      </c>
      <c r="CM229" s="23"/>
      <c r="CN229" s="24" t="str">
        <f>IF(CM229="","",VLOOKUP(CM229,ProgramIterations!$D:$E,2,FALSE))</f>
        <v/>
      </c>
      <c r="CO229" s="23"/>
      <c r="CP229" s="24" t="str">
        <f>IF(CO229="","",VLOOKUP(CO229,ProgramIterations!$D:$E,2,FALSE))</f>
        <v/>
      </c>
      <c r="CQ229" s="23"/>
      <c r="CR229" s="24" t="str">
        <f>IF(CQ229="","",VLOOKUP(CQ229,ProgramIterations!$D:$E,2,FALSE))</f>
        <v/>
      </c>
      <c r="CS229" s="23"/>
      <c r="CT229" s="24" t="str">
        <f>IF(CS229="","",VLOOKUP(CS229,ProgramIterations!$D:$E,2,FALSE))</f>
        <v/>
      </c>
      <c r="CU229" s="23"/>
      <c r="CV229" s="24" t="str">
        <f>IF(CU229="","",VLOOKUP(CU229,ProgramIterations!$D:$E,2,FALSE))</f>
        <v/>
      </c>
      <c r="CW229" s="23"/>
      <c r="CX229" s="24" t="str">
        <f>IF(CW229="","",VLOOKUP(CW229,ProgramIterations!$D:$E,2,FALSE))</f>
        <v/>
      </c>
      <c r="CY229" s="23"/>
      <c r="CZ229" s="24" t="str">
        <f>IF(CY229="","",VLOOKUP(CY229,ProgramIterations!$D:$E,2,FALSE))</f>
        <v/>
      </c>
      <c r="DA229" s="23"/>
      <c r="DB229" s="24" t="str">
        <f>IF(DA229="","",VLOOKUP(DA229,ProgramIterations!$D:$E,2,FALSE))</f>
        <v/>
      </c>
      <c r="DC229" s="23"/>
      <c r="DD229" s="25" t="str">
        <f>IF(DC229="","",VLOOKUP(DC229,ProgramIterations!$D:$E,2,FALSE))</f>
        <v/>
      </c>
      <c r="DE229" s="64" t="str">
        <f>CONCATENATE("ALTER TABLE dbo.",LEFT(C229,FIND(".",C229)-1)," ADD ",RIGHT(C229,LEN(C229)-FIND(".",C229))," ",VLOOKUP(M229,DataTypes!$A$2:$F$12,6),IF(VLOOKUP(M229,DataTypes!$A$2:$F$12,3)=1,CONCATENATE("(",N229,",",O229,")"),"")," NULL")</f>
        <v>ALTER TABLE dbo.ChampMetricChannelArea ADD PercentDepositionByChannelAreaT0 decimal(15,5) NULL</v>
      </c>
      <c r="DF229" s="56" t="e">
        <f>IF(A229 = "","",#REF! &amp; " SELECT MetricCalcTypeID = "&amp;A229&amp;", EngineID = "&amp;B229&amp;", Name='"&amp;C229&amp;"', DisplayGroupID = "&amp;D229&amp;", DisplayName='"&amp;E229&amp;"', DisplayNameShort = '"&amp;F229&amp;"', PropertyName = '"&amp;G229&amp;"', MethodID = "&amp;IF(H229="","NULL",H229)&amp; ", CalcGroupId = "&amp;IF(I229="","NULL",I229)&amp;", CalcGroupListItemID = " &amp;IF(K229="","NULL",K229)&amp;", Description = "&amp;IF(L229&lt;&gt;"NULL","'"&amp;SUBSTITUTE(L229,"'","''")&amp;"'","NULL")&amp;", DataTypeID = "&amp;M229&amp;",Precision = "&amp;N229&amp;", Scale = "&amp;O229&amp;", Length="&amp;P229&amp;", UOMID = "&amp;Q229&amp;", GlossaryTermID = "&amp;V229&amp;", DisplayOrderID = "&amp;W229&amp;", DomainValueListID = "&amp;AB229&amp;", WidthPixels = "&amp;AC229&amp;", IsDisplayable = "&amp;AD229&amp;", ShowGraphForWatershed= "&amp;AE229&amp;",ShowGraphForProgram="&amp;AF229&amp;",ShowGraphForVisit="&amp;AG229&amp;",IsPrivateInformation="&amp;AM229&amp;", IsCalculated="&amp;AN229&amp;",IsInternal="&amp;AO229&amp;", ExpectedValueMin = "&amp;IF(R229&lt;&gt;"",R229,"NULL")&amp;",  ExpectedValueMax = "&amp;IF(S229&lt;&gt;"",S229,"NULL")&amp;",  AcceptedValueMin = "&amp;IF(T229&lt;&gt;"",T229,"NULL")&amp;",   AcceptedValueMax  = "&amp;IF(U229&lt;&gt;"",U229,"NULL")&amp;", GraphAllowX="&amp;AH229&amp;", GraphAllowY="&amp;AI229&amp;", GraphAllowZ="&amp;AJ229&amp;", MapAllowSize="&amp;AK229&amp;", MapAllowColor = "&amp;AL229&amp;", RbtXpath = "&amp;IF(AP229&lt;&gt;"", "'"&amp;AP229&amp;"'", "NULL")&amp;", RbtIsRequired = "&amp;IF(AP229&lt;&gt;"", AQ229, "NULL")&amp;", MRMetric = "&amp;AR229&amp;
", Protocol1_ID = "&amp;IF(AS229="","NULL",#REF!)&amp;", Protocol1_IterationIDStart = "&amp;IF(AS229="","NULL",AT229)&amp;", Protocol1_IterationIDEnd = "&amp;IF(AU229="","NULL",AV229)&amp;
", Protocol2_ID = "&amp;IF(AW229="","NULL",#REF!)&amp;", Protocol2_IterationIDStart = "&amp;IF(AW229="","NULL",AX229)&amp;", Protocol2_IterationIDEnd = "&amp;IF(AY229="","NULL",AZ229)&amp;
", Protocol3_ID = "&amp;IF(BA229="","NULL",#REF!)&amp;", Protocol3_IterationIDStart = "&amp;IF(BA229="","NULL",BB229)&amp;", Protocol3_IterationIDEnd = "&amp;IF(BC229="","NULL",BD229)&amp;
", Protocol4_ID = "&amp;IF(BE229="","NULL",#REF!)&amp;", Protocol4_IterationIDStart = "&amp;IF(BE229="","NULL",BF229)&amp;", Protocol4_IterationIDEnd = "&amp;IF(BG229="","NULL",BH229)&amp;
", Protocol5_ID = "&amp;IF(BI229="","NULL",#REF!)&amp;", Protocol5_IterationIDStart = "&amp;IF(BI229="","NULL",BJ229)&amp;", Protocol5_IterationIDEnd = "&amp;IF(BK229="","NULL",BL229)&amp;
", Protocol6_ID = "&amp;IF(BM229="","NULL",#REF!)&amp;", Protocol6_IterationIDStart = "&amp;IF(BM229="","NULL",BN229)&amp;", Protocol6_IterationIDEnd = "&amp;IF(BO229="","NULL",BP229)&amp;
", Protocol7_ID = "&amp;IF(BQ229="","NULL",#REF!)&amp;", Protocol7_IterationIDStart = "&amp;IF(BQ229="","NULL",BR229)&amp;", Protocol7_IterationIDEnd = "&amp;IF(BS229="","NULL",BT229)&amp;
", Protocol8_ID = "&amp;IF(BU229="","NULL",#REF!)&amp;", Protocol8_IterationIDStart = "&amp;IF(BU229="","NULL",BV229)&amp;", Protocol8_IterationIDEnd = "&amp;IF(BW229="","NULL",BX229)&amp;
", Protocol9_ID = "&amp;IF(BY229="","NULL",#REF!)&amp;", Protocol9_IterationIDStart = "&amp;IF(BY229="","NULL",BZ229)&amp;", Protocol9_IterationIDEnd = "&amp;IF(CA229="","NULL",CB229)&amp;
", Protocol10_ID = "&amp;IF(CC229="","NULL",#REF!)&amp;", Protocol10_IterationIDStart = "&amp;IF(CC229="","NULL",CD229)&amp;", Protocol10_IterationIDEnd = "&amp;IF(CE229="","NULL",CF229)&amp;
", Protocol11_ID = "&amp;IF(CG229="","NULL",#REF!)&amp;", Protocol11_IterationIDStart = "&amp;IF(CG229="","NULL",CH229)&amp;", Protocol11_IterationIDEnd = "&amp;IF(CI229="","NULL",CJ229)&amp;
", Protocol12_ID = "&amp;IF(CK229="","NULL",#REF!)&amp;", Protocol12_IterationIDStart = "&amp;IF(CK229="","NULL",CL229)&amp;", Protocol12_IterationIDEnd = "&amp;IF(CM229="","NULL",CN229)&amp;
", Protocol13_ID = "&amp;IF(CO229="","NULL",#REF!)&amp;", Protocol13_IterationIDStart = "&amp;IF(CO229="","NULL",CP229)&amp;", Protocol13_IterationIDEnd = "&amp;IF(CQ229="","NULL",CR229)&amp;
", Protocol14_ID = "&amp;IF(CS229="","NULL",#REF!)&amp;", Protocol14_IterationIDStart = "&amp;IF(CS229="","NULL",CT229)&amp;", Protocol14_IterationIDEnd = "&amp;IF(CU229="","NULL",CV229)&amp;
", Protocol15_ID = "&amp;IF(CW229="","NULL",#REF!)&amp;", Protocol15_IterationIDStart = "&amp;IF(CW229="","NULL",CX229)&amp;", Protocol15_IterationIDEnd = "&amp;IF(CY229="","NULL",CZ229)&amp;
", Protocol16_ID = "&amp;IF(DA229="","NULL",#REF!)&amp;", Protocol16_IterationIDStart = "&amp;IF(DA229="","NULL",DB229)&amp;", Protocol16_IterationIDEnd = "&amp;IF(DC229="","NULL",DD229))</f>
        <v>#REF!</v>
      </c>
    </row>
    <row r="230" spans="1:110" hidden="1" x14ac:dyDescent="0.4">
      <c r="A230" s="39">
        <v>394</v>
      </c>
      <c r="B230" s="38">
        <v>1</v>
      </c>
      <c r="C230" s="57" t="str">
        <f t="shared" si="17"/>
        <v>ChampMetricChannelArea.PercentDepositionByChannelAreaT1</v>
      </c>
      <c r="D230" s="18">
        <v>5</v>
      </c>
      <c r="E230" s="49" t="s">
        <v>1099</v>
      </c>
      <c r="F230" s="49" t="s">
        <v>1100</v>
      </c>
      <c r="G230" s="19" t="s">
        <v>698</v>
      </c>
      <c r="H230" s="19"/>
      <c r="I230" s="45"/>
      <c r="J230" s="47" t="str">
        <f>IF(I230="","",VLOOKUP(I230,MetricCalcGroups!A:D,3, FALSE))</f>
        <v/>
      </c>
      <c r="L230" s="9" t="s">
        <v>78</v>
      </c>
      <c r="M230" s="18">
        <v>3</v>
      </c>
      <c r="N230" s="53">
        <v>15</v>
      </c>
      <c r="O230" s="18">
        <v>5</v>
      </c>
      <c r="P230" s="18" t="s">
        <v>78</v>
      </c>
      <c r="Q230" s="18">
        <v>8</v>
      </c>
      <c r="V230" s="78" t="s">
        <v>78</v>
      </c>
      <c r="W230" s="53">
        <v>90</v>
      </c>
      <c r="X230" s="15">
        <v>2011</v>
      </c>
      <c r="Y230" s="16">
        <f>IF(X230&lt;&gt;"",VLOOKUP(X230,ProgramIterations!D:E,2,FALSE),"NULL")</f>
        <v>1</v>
      </c>
      <c r="Z230" s="15"/>
      <c r="AA230" s="16" t="str">
        <f>IF(Z230&lt;&gt;"",VLOOKUP(Z230,ProgramIterations!D:E,2,FALSE),"NULL")</f>
        <v>NULL</v>
      </c>
      <c r="AB230" s="9" t="s">
        <v>78</v>
      </c>
      <c r="AC230" s="9">
        <v>75</v>
      </c>
      <c r="AD230" s="36">
        <v>0</v>
      </c>
      <c r="AE230" s="9">
        <v>1</v>
      </c>
      <c r="AF230" s="9">
        <v>1</v>
      </c>
      <c r="AG230" s="9">
        <v>0</v>
      </c>
      <c r="AH230" s="17">
        <v>0</v>
      </c>
      <c r="AI230" s="17">
        <f t="shared" si="16"/>
        <v>0</v>
      </c>
      <c r="AJ230" s="18">
        <v>0</v>
      </c>
      <c r="AK230" s="17">
        <f t="shared" si="14"/>
        <v>0</v>
      </c>
      <c r="AL230" s="17">
        <f t="shared" si="15"/>
        <v>0</v>
      </c>
      <c r="AM230" s="18">
        <v>0</v>
      </c>
      <c r="AN230" s="18">
        <v>0</v>
      </c>
      <c r="AO230" s="37">
        <v>0</v>
      </c>
      <c r="AP230" s="40" t="s">
        <v>1506</v>
      </c>
      <c r="AQ230" s="37">
        <v>0</v>
      </c>
      <c r="AR230" s="49">
        <v>0</v>
      </c>
      <c r="AS230" s="23">
        <v>2011</v>
      </c>
      <c r="AT230" s="24">
        <f>IF(AS230="","",VLOOKUP(AS230,ProgramIterations!$D:$E,2,FALSE))</f>
        <v>1</v>
      </c>
      <c r="AU230" s="23"/>
      <c r="AV230" s="24" t="str">
        <f>IF(AU230="","",VLOOKUP(AU230,ProgramIterations!$D:$E,2,FALSE))</f>
        <v/>
      </c>
      <c r="AW230" s="23">
        <v>2012</v>
      </c>
      <c r="AX230" s="24">
        <f>IF(AW230="","",VLOOKUP(AW230,ProgramIterations!$D:$E,2,FALSE))</f>
        <v>2</v>
      </c>
      <c r="AY230" s="23"/>
      <c r="AZ230" s="24" t="str">
        <f>IF(AY230="","",VLOOKUP(AY230,ProgramIterations!$D:$E,2,FALSE))</f>
        <v/>
      </c>
      <c r="BA230" s="23">
        <v>2013</v>
      </c>
      <c r="BB230" s="24">
        <f>IF(BA230="","",VLOOKUP(BA230,ProgramIterations!$D:$E,2,FALSE))</f>
        <v>3</v>
      </c>
      <c r="BC230" s="23"/>
      <c r="BD230" s="24" t="str">
        <f>IF(BC230="","",VLOOKUP(BC230,ProgramIterations!$D:$E,2,FALSE))</f>
        <v/>
      </c>
      <c r="BE230" s="23">
        <v>2014</v>
      </c>
      <c r="BF230" s="24">
        <f>IF(BE230="","",VLOOKUP(BE230,ProgramIterations!$D:$E,2,FALSE))</f>
        <v>4</v>
      </c>
      <c r="BG230" s="23"/>
      <c r="BH230" s="24" t="str">
        <f>IF(BG230="","",VLOOKUP(BG230,ProgramIterations!$D:$E,2,FALSE))</f>
        <v/>
      </c>
      <c r="BI230" s="23">
        <v>2014</v>
      </c>
      <c r="BJ230" s="24">
        <f>IF(BI230="","",VLOOKUP(BI230,ProgramIterations!$D:$E,2,FALSE))</f>
        <v>4</v>
      </c>
      <c r="BK230" s="23"/>
      <c r="BL230" s="24" t="str">
        <f>IF(BK230="","",VLOOKUP(BK230,ProgramIterations!$D:$E,2,FALSE))</f>
        <v/>
      </c>
      <c r="BM230" s="23"/>
      <c r="BN230" s="24" t="str">
        <f>IF(BM230="","",VLOOKUP(BM230,ProgramIterations!$D:$E,2,FALSE))</f>
        <v/>
      </c>
      <c r="BO230" s="23"/>
      <c r="BP230" s="24" t="str">
        <f>IF(BO230="","",VLOOKUP(BO230,ProgramIterations!$D:$E,2,FALSE))</f>
        <v/>
      </c>
      <c r="BQ230" s="23"/>
      <c r="BR230" s="24" t="str">
        <f>IF(BQ230="","",VLOOKUP(BQ230,ProgramIterations!$D:$E,2,FALSE))</f>
        <v/>
      </c>
      <c r="BS230" s="23"/>
      <c r="BT230" s="24" t="str">
        <f>IF(BS230="","",VLOOKUP(BS230,ProgramIterations!$D:$E,2,FALSE))</f>
        <v/>
      </c>
      <c r="BU230" s="23"/>
      <c r="BV230" s="24" t="str">
        <f>IF(BU230="","",VLOOKUP(BU230,ProgramIterations!$D:$E,2,FALSE))</f>
        <v/>
      </c>
      <c r="BW230" s="23"/>
      <c r="BX230" s="24" t="str">
        <f>IF(BW230="","",VLOOKUP(BW230,ProgramIterations!$D:$E,2,FALSE))</f>
        <v/>
      </c>
      <c r="BY230" s="23">
        <v>2014</v>
      </c>
      <c r="BZ230" s="24">
        <f>IF(BY230="","",VLOOKUP(BY230,ProgramIterations!$D:$E,2,FALSE))</f>
        <v>4</v>
      </c>
      <c r="CA230" s="23"/>
      <c r="CB230" s="24" t="str">
        <f>IF(CA230="","",VLOOKUP(CA230,ProgramIterations!$D:$E,2,FALSE))</f>
        <v/>
      </c>
      <c r="CC230" s="23">
        <v>2014</v>
      </c>
      <c r="CD230" s="24">
        <f>IF(CC230="","",VLOOKUP(CC230,ProgramIterations!$D:$E,2,FALSE))</f>
        <v>4</v>
      </c>
      <c r="CE230" s="23"/>
      <c r="CF230" s="24" t="str">
        <f>IF(CE230="","",VLOOKUP(CE230,ProgramIterations!$D:$E,2,FALSE))</f>
        <v/>
      </c>
      <c r="CG230" s="23">
        <v>2014</v>
      </c>
      <c r="CH230" s="24">
        <f>IF(CG230="","",VLOOKUP(CG230,ProgramIterations!$D:$E,2,FALSE))</f>
        <v>4</v>
      </c>
      <c r="CI230" s="23"/>
      <c r="CJ230" s="24" t="str">
        <f>IF(CI230="","",VLOOKUP(CI230,ProgramIterations!$D:$E,2,FALSE))</f>
        <v/>
      </c>
      <c r="CK230" s="23"/>
      <c r="CL230" s="24" t="str">
        <f>IF(CK230="","",VLOOKUP(CK230,ProgramIterations!$D:$E,2,FALSE))</f>
        <v/>
      </c>
      <c r="CM230" s="23"/>
      <c r="CN230" s="24" t="str">
        <f>IF(CM230="","",VLOOKUP(CM230,ProgramIterations!$D:$E,2,FALSE))</f>
        <v/>
      </c>
      <c r="CO230" s="23"/>
      <c r="CP230" s="24" t="str">
        <f>IF(CO230="","",VLOOKUP(CO230,ProgramIterations!$D:$E,2,FALSE))</f>
        <v/>
      </c>
      <c r="CQ230" s="23"/>
      <c r="CR230" s="24" t="str">
        <f>IF(CQ230="","",VLOOKUP(CQ230,ProgramIterations!$D:$E,2,FALSE))</f>
        <v/>
      </c>
      <c r="CS230" s="23"/>
      <c r="CT230" s="24" t="str">
        <f>IF(CS230="","",VLOOKUP(CS230,ProgramIterations!$D:$E,2,FALSE))</f>
        <v/>
      </c>
      <c r="CU230" s="23"/>
      <c r="CV230" s="24" t="str">
        <f>IF(CU230="","",VLOOKUP(CU230,ProgramIterations!$D:$E,2,FALSE))</f>
        <v/>
      </c>
      <c r="CW230" s="23"/>
      <c r="CX230" s="24" t="str">
        <f>IF(CW230="","",VLOOKUP(CW230,ProgramIterations!$D:$E,2,FALSE))</f>
        <v/>
      </c>
      <c r="CY230" s="23"/>
      <c r="CZ230" s="24" t="str">
        <f>IF(CY230="","",VLOOKUP(CY230,ProgramIterations!$D:$E,2,FALSE))</f>
        <v/>
      </c>
      <c r="DA230" s="23"/>
      <c r="DB230" s="24" t="str">
        <f>IF(DA230="","",VLOOKUP(DA230,ProgramIterations!$D:$E,2,FALSE))</f>
        <v/>
      </c>
      <c r="DC230" s="23"/>
      <c r="DD230" s="25" t="str">
        <f>IF(DC230="","",VLOOKUP(DC230,ProgramIterations!$D:$E,2,FALSE))</f>
        <v/>
      </c>
      <c r="DE230" s="64" t="str">
        <f>CONCATENATE("ALTER TABLE dbo.",LEFT(C230,FIND(".",C230)-1)," ADD ",RIGHT(C230,LEN(C230)-FIND(".",C230))," ",VLOOKUP(M230,DataTypes!$A$2:$F$12,6),IF(VLOOKUP(M230,DataTypes!$A$2:$F$12,3)=1,CONCATENATE("(",N230,",",O230,")"),"")," NULL")</f>
        <v>ALTER TABLE dbo.ChampMetricChannelArea ADD PercentDepositionByChannelAreaT1 decimal(15,5) NULL</v>
      </c>
      <c r="DF230" s="56" t="e">
        <f>IF(A230 = "","",#REF! &amp; " SELECT MetricCalcTypeID = "&amp;A230&amp;", EngineID = "&amp;B230&amp;", Name='"&amp;C230&amp;"', DisplayGroupID = "&amp;D230&amp;", DisplayName='"&amp;E230&amp;"', DisplayNameShort = '"&amp;F230&amp;"', PropertyName = '"&amp;G230&amp;"', MethodID = "&amp;IF(H230="","NULL",H230)&amp; ", CalcGroupId = "&amp;IF(I230="","NULL",I230)&amp;", CalcGroupListItemID = " &amp;IF(K230="","NULL",K230)&amp;", Description = "&amp;IF(L230&lt;&gt;"NULL","'"&amp;SUBSTITUTE(L230,"'","''")&amp;"'","NULL")&amp;", DataTypeID = "&amp;M230&amp;",Precision = "&amp;N230&amp;", Scale = "&amp;O230&amp;", Length="&amp;P230&amp;", UOMID = "&amp;Q230&amp;", GlossaryTermID = "&amp;V230&amp;", DisplayOrderID = "&amp;W230&amp;", DomainValueListID = "&amp;AB230&amp;", WidthPixels = "&amp;AC230&amp;", IsDisplayable = "&amp;AD230&amp;", ShowGraphForWatershed= "&amp;AE230&amp;",ShowGraphForProgram="&amp;AF230&amp;",ShowGraphForVisit="&amp;AG230&amp;",IsPrivateInformation="&amp;AM230&amp;", IsCalculated="&amp;AN230&amp;",IsInternal="&amp;AO230&amp;", ExpectedValueMin = "&amp;IF(R230&lt;&gt;"",R230,"NULL")&amp;",  ExpectedValueMax = "&amp;IF(S230&lt;&gt;"",S230,"NULL")&amp;",  AcceptedValueMin = "&amp;IF(T230&lt;&gt;"",T230,"NULL")&amp;",   AcceptedValueMax  = "&amp;IF(U230&lt;&gt;"",U230,"NULL")&amp;", GraphAllowX="&amp;AH230&amp;", GraphAllowY="&amp;AI230&amp;", GraphAllowZ="&amp;AJ230&amp;", MapAllowSize="&amp;AK230&amp;", MapAllowColor = "&amp;AL230&amp;", RbtXpath = "&amp;IF(AP230&lt;&gt;"", "'"&amp;AP230&amp;"'", "NULL")&amp;", RbtIsRequired = "&amp;IF(AP230&lt;&gt;"", AQ230, "NULL")&amp;", MRMetric = "&amp;AR230&amp;
", Protocol1_ID = "&amp;IF(AS230="","NULL",#REF!)&amp;", Protocol1_IterationIDStart = "&amp;IF(AS230="","NULL",AT230)&amp;", Protocol1_IterationIDEnd = "&amp;IF(AU230="","NULL",AV230)&amp;
", Protocol2_ID = "&amp;IF(AW230="","NULL",#REF!)&amp;", Protocol2_IterationIDStart = "&amp;IF(AW230="","NULL",AX230)&amp;", Protocol2_IterationIDEnd = "&amp;IF(AY230="","NULL",AZ230)&amp;
", Protocol3_ID = "&amp;IF(BA230="","NULL",#REF!)&amp;", Protocol3_IterationIDStart = "&amp;IF(BA230="","NULL",BB230)&amp;", Protocol3_IterationIDEnd = "&amp;IF(BC230="","NULL",BD230)&amp;
", Protocol4_ID = "&amp;IF(BE230="","NULL",#REF!)&amp;", Protocol4_IterationIDStart = "&amp;IF(BE230="","NULL",BF230)&amp;", Protocol4_IterationIDEnd = "&amp;IF(BG230="","NULL",BH230)&amp;
", Protocol5_ID = "&amp;IF(BI230="","NULL",#REF!)&amp;", Protocol5_IterationIDStart = "&amp;IF(BI230="","NULL",BJ230)&amp;", Protocol5_IterationIDEnd = "&amp;IF(BK230="","NULL",BL230)&amp;
", Protocol6_ID = "&amp;IF(BM230="","NULL",#REF!)&amp;", Protocol6_IterationIDStart = "&amp;IF(BM230="","NULL",BN230)&amp;", Protocol6_IterationIDEnd = "&amp;IF(BO230="","NULL",BP230)&amp;
", Protocol7_ID = "&amp;IF(BQ230="","NULL",#REF!)&amp;", Protocol7_IterationIDStart = "&amp;IF(BQ230="","NULL",BR230)&amp;", Protocol7_IterationIDEnd = "&amp;IF(BS230="","NULL",BT230)&amp;
", Protocol8_ID = "&amp;IF(BU230="","NULL",#REF!)&amp;", Protocol8_IterationIDStart = "&amp;IF(BU230="","NULL",BV230)&amp;", Protocol8_IterationIDEnd = "&amp;IF(BW230="","NULL",BX230)&amp;
", Protocol9_ID = "&amp;IF(BY230="","NULL",#REF!)&amp;", Protocol9_IterationIDStart = "&amp;IF(BY230="","NULL",BZ230)&amp;", Protocol9_IterationIDEnd = "&amp;IF(CA230="","NULL",CB230)&amp;
", Protocol10_ID = "&amp;IF(CC230="","NULL",#REF!)&amp;", Protocol10_IterationIDStart = "&amp;IF(CC230="","NULL",CD230)&amp;", Protocol10_IterationIDEnd = "&amp;IF(CE230="","NULL",CF230)&amp;
", Protocol11_ID = "&amp;IF(CG230="","NULL",#REF!)&amp;", Protocol11_IterationIDStart = "&amp;IF(CG230="","NULL",CH230)&amp;", Protocol11_IterationIDEnd = "&amp;IF(CI230="","NULL",CJ230)&amp;
", Protocol12_ID = "&amp;IF(CK230="","NULL",#REF!)&amp;", Protocol12_IterationIDStart = "&amp;IF(CK230="","NULL",CL230)&amp;", Protocol12_IterationIDEnd = "&amp;IF(CM230="","NULL",CN230)&amp;
", Protocol13_ID = "&amp;IF(CO230="","NULL",#REF!)&amp;", Protocol13_IterationIDStart = "&amp;IF(CO230="","NULL",CP230)&amp;", Protocol13_IterationIDEnd = "&amp;IF(CQ230="","NULL",CR230)&amp;
", Protocol14_ID = "&amp;IF(CS230="","NULL",#REF!)&amp;", Protocol14_IterationIDStart = "&amp;IF(CS230="","NULL",CT230)&amp;", Protocol14_IterationIDEnd = "&amp;IF(CU230="","NULL",CV230)&amp;
", Protocol15_ID = "&amp;IF(CW230="","NULL",#REF!)&amp;", Protocol15_IterationIDStart = "&amp;IF(CW230="","NULL",CX230)&amp;", Protocol15_IterationIDEnd = "&amp;IF(CY230="","NULL",CZ230)&amp;
", Protocol16_ID = "&amp;IF(DA230="","NULL",#REF!)&amp;", Protocol16_IterationIDStart = "&amp;IF(DA230="","NULL",DB230)&amp;", Protocol16_IterationIDEnd = "&amp;IF(DC230="","NULL",DD230))</f>
        <v>#REF!</v>
      </c>
    </row>
    <row r="231" spans="1:110" hidden="1" x14ac:dyDescent="0.4">
      <c r="A231" s="39">
        <v>420</v>
      </c>
      <c r="B231" s="38">
        <v>1</v>
      </c>
      <c r="C231" s="57" t="str">
        <f t="shared" si="17"/>
        <v>ChampMetricChannelArea.VolumeofDepositionByChannelAreaT0</v>
      </c>
      <c r="D231" s="18">
        <v>5</v>
      </c>
      <c r="E231" s="49" t="s">
        <v>1149</v>
      </c>
      <c r="F231" s="49" t="s">
        <v>1150</v>
      </c>
      <c r="G231" s="19" t="s">
        <v>657</v>
      </c>
      <c r="H231" s="19"/>
      <c r="I231" s="45"/>
      <c r="J231" s="47" t="str">
        <f>IF(I231="","",VLOOKUP(I231,MetricCalcGroups!A:D,3, FALSE))</f>
        <v/>
      </c>
      <c r="L231" s="9" t="s">
        <v>78</v>
      </c>
      <c r="M231" s="18">
        <v>3</v>
      </c>
      <c r="N231" s="18">
        <v>15</v>
      </c>
      <c r="O231" s="18">
        <v>5</v>
      </c>
      <c r="P231" s="18" t="s">
        <v>78</v>
      </c>
      <c r="Q231" s="18">
        <v>17</v>
      </c>
      <c r="V231" s="78" t="s">
        <v>78</v>
      </c>
      <c r="W231" s="53">
        <v>2130</v>
      </c>
      <c r="X231" s="15">
        <v>2011</v>
      </c>
      <c r="Y231" s="16">
        <f>IF(X231&lt;&gt;"",VLOOKUP(X231,ProgramIterations!D:E,2,FALSE),"NULL")</f>
        <v>1</v>
      </c>
      <c r="Z231" s="15"/>
      <c r="AA231" s="16" t="str">
        <f>IF(Z231&lt;&gt;"",VLOOKUP(Z231,ProgramIterations!D:E,2,FALSE),"NULL")</f>
        <v>NULL</v>
      </c>
      <c r="AB231" s="9" t="s">
        <v>78</v>
      </c>
      <c r="AC231" s="9">
        <v>75</v>
      </c>
      <c r="AD231" s="36">
        <v>0</v>
      </c>
      <c r="AE231" s="9">
        <v>1</v>
      </c>
      <c r="AF231" s="9">
        <v>1</v>
      </c>
      <c r="AG231" s="9">
        <v>0</v>
      </c>
      <c r="AH231" s="17">
        <v>0</v>
      </c>
      <c r="AI231" s="17">
        <f t="shared" si="16"/>
        <v>0</v>
      </c>
      <c r="AJ231" s="18">
        <v>0</v>
      </c>
      <c r="AK231" s="17">
        <f t="shared" si="14"/>
        <v>0</v>
      </c>
      <c r="AL231" s="17">
        <f t="shared" si="15"/>
        <v>0</v>
      </c>
      <c r="AM231" s="18">
        <v>0</v>
      </c>
      <c r="AN231" s="18">
        <v>0</v>
      </c>
      <c r="AO231" s="37">
        <v>0</v>
      </c>
      <c r="AP231" s="49" t="s">
        <v>1522</v>
      </c>
      <c r="AQ231" s="37">
        <v>0</v>
      </c>
      <c r="AR231" s="49">
        <v>0</v>
      </c>
      <c r="AS231" s="23">
        <v>2011</v>
      </c>
      <c r="AT231" s="24">
        <f>IF(AS231="","",VLOOKUP(AS231,ProgramIterations!$D:$E,2,FALSE))</f>
        <v>1</v>
      </c>
      <c r="AU231" s="23"/>
      <c r="AV231" s="24" t="str">
        <f>IF(AU231="","",VLOOKUP(AU231,ProgramIterations!$D:$E,2,FALSE))</f>
        <v/>
      </c>
      <c r="AW231" s="23">
        <v>2012</v>
      </c>
      <c r="AX231" s="24">
        <f>IF(AW231="","",VLOOKUP(AW231,ProgramIterations!$D:$E,2,FALSE))</f>
        <v>2</v>
      </c>
      <c r="AY231" s="23"/>
      <c r="AZ231" s="24" t="str">
        <f>IF(AY231="","",VLOOKUP(AY231,ProgramIterations!$D:$E,2,FALSE))</f>
        <v/>
      </c>
      <c r="BA231" s="23">
        <v>2013</v>
      </c>
      <c r="BB231" s="24">
        <f>IF(BA231="","",VLOOKUP(BA231,ProgramIterations!$D:$E,2,FALSE))</f>
        <v>3</v>
      </c>
      <c r="BC231" s="23"/>
      <c r="BD231" s="24" t="str">
        <f>IF(BC231="","",VLOOKUP(BC231,ProgramIterations!$D:$E,2,FALSE))</f>
        <v/>
      </c>
      <c r="BE231" s="23">
        <v>2014</v>
      </c>
      <c r="BF231" s="24">
        <f>IF(BE231="","",VLOOKUP(BE231,ProgramIterations!$D:$E,2,FALSE))</f>
        <v>4</v>
      </c>
      <c r="BG231" s="23"/>
      <c r="BH231" s="24" t="str">
        <f>IF(BG231="","",VLOOKUP(BG231,ProgramIterations!$D:$E,2,FALSE))</f>
        <v/>
      </c>
      <c r="BI231" s="23">
        <v>2014</v>
      </c>
      <c r="BJ231" s="24">
        <f>IF(BI231="","",VLOOKUP(BI231,ProgramIterations!$D:$E,2,FALSE))</f>
        <v>4</v>
      </c>
      <c r="BK231" s="23"/>
      <c r="BL231" s="24" t="str">
        <f>IF(BK231="","",VLOOKUP(BK231,ProgramIterations!$D:$E,2,FALSE))</f>
        <v/>
      </c>
      <c r="BM231" s="23"/>
      <c r="BN231" s="24" t="str">
        <f>IF(BM231="","",VLOOKUP(BM231,ProgramIterations!$D:$E,2,FALSE))</f>
        <v/>
      </c>
      <c r="BO231" s="23"/>
      <c r="BP231" s="24" t="str">
        <f>IF(BO231="","",VLOOKUP(BO231,ProgramIterations!$D:$E,2,FALSE))</f>
        <v/>
      </c>
      <c r="BQ231" s="23"/>
      <c r="BR231" s="24" t="str">
        <f>IF(BQ231="","",VLOOKUP(BQ231,ProgramIterations!$D:$E,2,FALSE))</f>
        <v/>
      </c>
      <c r="BS231" s="23"/>
      <c r="BT231" s="24" t="str">
        <f>IF(BS231="","",VLOOKUP(BS231,ProgramIterations!$D:$E,2,FALSE))</f>
        <v/>
      </c>
      <c r="BU231" s="23"/>
      <c r="BV231" s="24" t="str">
        <f>IF(BU231="","",VLOOKUP(BU231,ProgramIterations!$D:$E,2,FALSE))</f>
        <v/>
      </c>
      <c r="BW231" s="23"/>
      <c r="BX231" s="24" t="str">
        <f>IF(BW231="","",VLOOKUP(BW231,ProgramIterations!$D:$E,2,FALSE))</f>
        <v/>
      </c>
      <c r="BY231" s="23">
        <v>2014</v>
      </c>
      <c r="BZ231" s="24">
        <f>IF(BY231="","",VLOOKUP(BY231,ProgramIterations!$D:$E,2,FALSE))</f>
        <v>4</v>
      </c>
      <c r="CA231" s="23"/>
      <c r="CB231" s="24" t="str">
        <f>IF(CA231="","",VLOOKUP(CA231,ProgramIterations!$D:$E,2,FALSE))</f>
        <v/>
      </c>
      <c r="CC231" s="23">
        <v>2014</v>
      </c>
      <c r="CD231" s="24">
        <f>IF(CC231="","",VLOOKUP(CC231,ProgramIterations!$D:$E,2,FALSE))</f>
        <v>4</v>
      </c>
      <c r="CE231" s="23"/>
      <c r="CF231" s="24" t="str">
        <f>IF(CE231="","",VLOOKUP(CE231,ProgramIterations!$D:$E,2,FALSE))</f>
        <v/>
      </c>
      <c r="CG231" s="23">
        <v>2014</v>
      </c>
      <c r="CH231" s="24">
        <f>IF(CG231="","",VLOOKUP(CG231,ProgramIterations!$D:$E,2,FALSE))</f>
        <v>4</v>
      </c>
      <c r="CI231" s="23"/>
      <c r="CJ231" s="24" t="str">
        <f>IF(CI231="","",VLOOKUP(CI231,ProgramIterations!$D:$E,2,FALSE))</f>
        <v/>
      </c>
      <c r="CK231" s="23"/>
      <c r="CL231" s="24" t="str">
        <f>IF(CK231="","",VLOOKUP(CK231,ProgramIterations!$D:$E,2,FALSE))</f>
        <v/>
      </c>
      <c r="CM231" s="23"/>
      <c r="CN231" s="24" t="str">
        <f>IF(CM231="","",VLOOKUP(CM231,ProgramIterations!$D:$E,2,FALSE))</f>
        <v/>
      </c>
      <c r="CO231" s="23"/>
      <c r="CP231" s="24" t="str">
        <f>IF(CO231="","",VLOOKUP(CO231,ProgramIterations!$D:$E,2,FALSE))</f>
        <v/>
      </c>
      <c r="CQ231" s="23"/>
      <c r="CR231" s="24" t="str">
        <f>IF(CQ231="","",VLOOKUP(CQ231,ProgramIterations!$D:$E,2,FALSE))</f>
        <v/>
      </c>
      <c r="CS231" s="23"/>
      <c r="CT231" s="24" t="str">
        <f>IF(CS231="","",VLOOKUP(CS231,ProgramIterations!$D:$E,2,FALSE))</f>
        <v/>
      </c>
      <c r="CU231" s="23"/>
      <c r="CV231" s="24" t="str">
        <f>IF(CU231="","",VLOOKUP(CU231,ProgramIterations!$D:$E,2,FALSE))</f>
        <v/>
      </c>
      <c r="CW231" s="23"/>
      <c r="CX231" s="24" t="str">
        <f>IF(CW231="","",VLOOKUP(CW231,ProgramIterations!$D:$E,2,FALSE))</f>
        <v/>
      </c>
      <c r="CY231" s="23"/>
      <c r="CZ231" s="24" t="str">
        <f>IF(CY231="","",VLOOKUP(CY231,ProgramIterations!$D:$E,2,FALSE))</f>
        <v/>
      </c>
      <c r="DA231" s="23"/>
      <c r="DB231" s="24" t="str">
        <f>IF(DA231="","",VLOOKUP(DA231,ProgramIterations!$D:$E,2,FALSE))</f>
        <v/>
      </c>
      <c r="DC231" s="23"/>
      <c r="DD231" s="25" t="str">
        <f>IF(DC231="","",VLOOKUP(DC231,ProgramIterations!$D:$E,2,FALSE))</f>
        <v/>
      </c>
      <c r="DE231" s="64" t="str">
        <f>CONCATENATE("ALTER TABLE dbo.",LEFT(C231,FIND(".",C231)-1)," ADD ",RIGHT(C231,LEN(C231)-FIND(".",C231))," ",VLOOKUP(M231,DataTypes!$A$2:$F$12,6),IF(VLOOKUP(M231,DataTypes!$A$2:$F$12,3)=1,CONCATENATE("(",N231,",",O231,")"),"")," NULL")</f>
        <v>ALTER TABLE dbo.ChampMetricChannelArea ADD VolumeofDepositionByChannelAreaT0 decimal(15,5) NULL</v>
      </c>
      <c r="DF231" s="56" t="e">
        <f>IF(A231 = "","",#REF! &amp; " SELECT MetricCalcTypeID = "&amp;A231&amp;", EngineID = "&amp;B231&amp;", Name='"&amp;C231&amp;"', DisplayGroupID = "&amp;D231&amp;", DisplayName='"&amp;E231&amp;"', DisplayNameShort = '"&amp;F231&amp;"', PropertyName = '"&amp;G231&amp;"', MethodID = "&amp;IF(H231="","NULL",H231)&amp; ", CalcGroupId = "&amp;IF(I231="","NULL",I231)&amp;", CalcGroupListItemID = " &amp;IF(K231="","NULL",K231)&amp;", Description = "&amp;IF(L231&lt;&gt;"NULL","'"&amp;SUBSTITUTE(L231,"'","''")&amp;"'","NULL")&amp;", DataTypeID = "&amp;M231&amp;",Precision = "&amp;N231&amp;", Scale = "&amp;O231&amp;", Length="&amp;P231&amp;", UOMID = "&amp;Q231&amp;", GlossaryTermID = "&amp;V231&amp;", DisplayOrderID = "&amp;W231&amp;", DomainValueListID = "&amp;AB231&amp;", WidthPixels = "&amp;AC231&amp;", IsDisplayable = "&amp;AD231&amp;", ShowGraphForWatershed= "&amp;AE231&amp;",ShowGraphForProgram="&amp;AF231&amp;",ShowGraphForVisit="&amp;AG231&amp;",IsPrivateInformation="&amp;AM231&amp;", IsCalculated="&amp;AN231&amp;",IsInternal="&amp;AO231&amp;", ExpectedValueMin = "&amp;IF(R231&lt;&gt;"",R231,"NULL")&amp;",  ExpectedValueMax = "&amp;IF(S231&lt;&gt;"",S231,"NULL")&amp;",  AcceptedValueMin = "&amp;IF(T231&lt;&gt;"",T231,"NULL")&amp;",   AcceptedValueMax  = "&amp;IF(U231&lt;&gt;"",U231,"NULL")&amp;", GraphAllowX="&amp;AH231&amp;", GraphAllowY="&amp;AI231&amp;", GraphAllowZ="&amp;AJ231&amp;", MapAllowSize="&amp;AK231&amp;", MapAllowColor = "&amp;AL231&amp;", RbtXpath = "&amp;IF(AP231&lt;&gt;"", "'"&amp;AP231&amp;"'", "NULL")&amp;", RbtIsRequired = "&amp;IF(AP231&lt;&gt;"", AQ231, "NULL")&amp;", MRMetric = "&amp;AR231&amp;
", Protocol1_ID = "&amp;IF(AS231="","NULL",#REF!)&amp;", Protocol1_IterationIDStart = "&amp;IF(AS231="","NULL",AT231)&amp;", Protocol1_IterationIDEnd = "&amp;IF(AU231="","NULL",AV231)&amp;
", Protocol2_ID = "&amp;IF(AW231="","NULL",#REF!)&amp;", Protocol2_IterationIDStart = "&amp;IF(AW231="","NULL",AX231)&amp;", Protocol2_IterationIDEnd = "&amp;IF(AY231="","NULL",AZ231)&amp;
", Protocol3_ID = "&amp;IF(BA231="","NULL",#REF!)&amp;", Protocol3_IterationIDStart = "&amp;IF(BA231="","NULL",BB231)&amp;", Protocol3_IterationIDEnd = "&amp;IF(BC231="","NULL",BD231)&amp;
", Protocol4_ID = "&amp;IF(BE231="","NULL",#REF!)&amp;", Protocol4_IterationIDStart = "&amp;IF(BE231="","NULL",BF231)&amp;", Protocol4_IterationIDEnd = "&amp;IF(BG231="","NULL",BH231)&amp;
", Protocol5_ID = "&amp;IF(BI231="","NULL",#REF!)&amp;", Protocol5_IterationIDStart = "&amp;IF(BI231="","NULL",BJ231)&amp;", Protocol5_IterationIDEnd = "&amp;IF(BK231="","NULL",BL231)&amp;
", Protocol6_ID = "&amp;IF(BM231="","NULL",#REF!)&amp;", Protocol6_IterationIDStart = "&amp;IF(BM231="","NULL",BN231)&amp;", Protocol6_IterationIDEnd = "&amp;IF(BO231="","NULL",BP231)&amp;
", Protocol7_ID = "&amp;IF(BQ231="","NULL",#REF!)&amp;", Protocol7_IterationIDStart = "&amp;IF(BQ231="","NULL",BR231)&amp;", Protocol7_IterationIDEnd = "&amp;IF(BS231="","NULL",BT231)&amp;
", Protocol8_ID = "&amp;IF(BU231="","NULL",#REF!)&amp;", Protocol8_IterationIDStart = "&amp;IF(BU231="","NULL",BV231)&amp;", Protocol8_IterationIDEnd = "&amp;IF(BW231="","NULL",BX231)&amp;
", Protocol9_ID = "&amp;IF(BY231="","NULL",#REF!)&amp;", Protocol9_IterationIDStart = "&amp;IF(BY231="","NULL",BZ231)&amp;", Protocol9_IterationIDEnd = "&amp;IF(CA231="","NULL",CB231)&amp;
", Protocol10_ID = "&amp;IF(CC231="","NULL",#REF!)&amp;", Protocol10_IterationIDStart = "&amp;IF(CC231="","NULL",CD231)&amp;", Protocol10_IterationIDEnd = "&amp;IF(CE231="","NULL",CF231)&amp;
", Protocol11_ID = "&amp;IF(CG231="","NULL",#REF!)&amp;", Protocol11_IterationIDStart = "&amp;IF(CG231="","NULL",CH231)&amp;", Protocol11_IterationIDEnd = "&amp;IF(CI231="","NULL",CJ231)&amp;
", Protocol12_ID = "&amp;IF(CK231="","NULL",#REF!)&amp;", Protocol12_IterationIDStart = "&amp;IF(CK231="","NULL",CL231)&amp;", Protocol12_IterationIDEnd = "&amp;IF(CM231="","NULL",CN231)&amp;
", Protocol13_ID = "&amp;IF(CO231="","NULL",#REF!)&amp;", Protocol13_IterationIDStart = "&amp;IF(CO231="","NULL",CP231)&amp;", Protocol13_IterationIDEnd = "&amp;IF(CQ231="","NULL",CR231)&amp;
", Protocol14_ID = "&amp;IF(CS231="","NULL",#REF!)&amp;", Protocol14_IterationIDStart = "&amp;IF(CS231="","NULL",CT231)&amp;", Protocol14_IterationIDEnd = "&amp;IF(CU231="","NULL",CV231)&amp;
", Protocol15_ID = "&amp;IF(CW231="","NULL",#REF!)&amp;", Protocol15_IterationIDStart = "&amp;IF(CW231="","NULL",CX231)&amp;", Protocol15_IterationIDEnd = "&amp;IF(CY231="","NULL",CZ231)&amp;
", Protocol16_ID = "&amp;IF(DA231="","NULL",#REF!)&amp;", Protocol16_IterationIDStart = "&amp;IF(DA231="","NULL",DB231)&amp;", Protocol16_IterationIDEnd = "&amp;IF(DC231="","NULL",DD231))</f>
        <v>#REF!</v>
      </c>
    </row>
    <row r="232" spans="1:110" hidden="1" x14ac:dyDescent="0.4">
      <c r="A232" s="39">
        <v>390</v>
      </c>
      <c r="B232" s="38">
        <v>1</v>
      </c>
      <c r="C232" s="57" t="str">
        <f t="shared" si="17"/>
        <v>ChampMetricChannelArea.VolumeofDepositionByChannelAreaT1</v>
      </c>
      <c r="D232" s="18">
        <v>5</v>
      </c>
      <c r="E232" s="49" t="s">
        <v>1091</v>
      </c>
      <c r="F232" s="49" t="s">
        <v>1092</v>
      </c>
      <c r="G232" s="19" t="s">
        <v>694</v>
      </c>
      <c r="H232" s="19"/>
      <c r="I232" s="45"/>
      <c r="J232" s="47" t="str">
        <f>IF(I232="","",VLOOKUP(I232,MetricCalcGroups!A:D,3, FALSE))</f>
        <v/>
      </c>
      <c r="L232" s="9" t="s">
        <v>78</v>
      </c>
      <c r="M232" s="18">
        <v>3</v>
      </c>
      <c r="N232" s="18">
        <v>15</v>
      </c>
      <c r="O232" s="18">
        <v>5</v>
      </c>
      <c r="P232" s="18" t="s">
        <v>78</v>
      </c>
      <c r="Q232" s="18">
        <v>17</v>
      </c>
      <c r="V232" s="78" t="s">
        <v>78</v>
      </c>
      <c r="W232" s="53">
        <v>50</v>
      </c>
      <c r="X232" s="15">
        <v>2011</v>
      </c>
      <c r="Y232" s="16">
        <f>IF(X232&lt;&gt;"",VLOOKUP(X232,ProgramIterations!D:E,2,FALSE),"NULL")</f>
        <v>1</v>
      </c>
      <c r="Z232" s="15"/>
      <c r="AA232" s="16" t="str">
        <f>IF(Z232&lt;&gt;"",VLOOKUP(Z232,ProgramIterations!D:E,2,FALSE),"NULL")</f>
        <v>NULL</v>
      </c>
      <c r="AB232" s="9" t="s">
        <v>78</v>
      </c>
      <c r="AC232" s="9">
        <v>75</v>
      </c>
      <c r="AD232" s="36">
        <v>0</v>
      </c>
      <c r="AE232" s="9">
        <v>1</v>
      </c>
      <c r="AF232" s="9">
        <v>1</v>
      </c>
      <c r="AG232" s="9">
        <v>0</v>
      </c>
      <c r="AH232" s="17">
        <v>0</v>
      </c>
      <c r="AI232" s="17">
        <f t="shared" si="16"/>
        <v>0</v>
      </c>
      <c r="AJ232" s="18">
        <v>0</v>
      </c>
      <c r="AK232" s="17">
        <f t="shared" si="14"/>
        <v>0</v>
      </c>
      <c r="AL232" s="17">
        <f t="shared" si="15"/>
        <v>0</v>
      </c>
      <c r="AM232" s="18">
        <v>0</v>
      </c>
      <c r="AN232" s="18">
        <v>0</v>
      </c>
      <c r="AO232" s="37">
        <v>0</v>
      </c>
      <c r="AP232" s="49" t="s">
        <v>1503</v>
      </c>
      <c r="AQ232" s="37">
        <v>0</v>
      </c>
      <c r="AR232" s="49">
        <v>0</v>
      </c>
      <c r="AS232" s="23">
        <v>2011</v>
      </c>
      <c r="AT232" s="24">
        <f>IF(AS232="","",VLOOKUP(AS232,ProgramIterations!$D:$E,2,FALSE))</f>
        <v>1</v>
      </c>
      <c r="AU232" s="23"/>
      <c r="AV232" s="24" t="str">
        <f>IF(AU232="","",VLOOKUP(AU232,ProgramIterations!$D:$E,2,FALSE))</f>
        <v/>
      </c>
      <c r="AW232" s="23">
        <v>2012</v>
      </c>
      <c r="AX232" s="24">
        <f>IF(AW232="","",VLOOKUP(AW232,ProgramIterations!$D:$E,2,FALSE))</f>
        <v>2</v>
      </c>
      <c r="AY232" s="23"/>
      <c r="AZ232" s="24" t="str">
        <f>IF(AY232="","",VLOOKUP(AY232,ProgramIterations!$D:$E,2,FALSE))</f>
        <v/>
      </c>
      <c r="BA232" s="23">
        <v>2013</v>
      </c>
      <c r="BB232" s="24">
        <f>IF(BA232="","",VLOOKUP(BA232,ProgramIterations!$D:$E,2,FALSE))</f>
        <v>3</v>
      </c>
      <c r="BC232" s="23"/>
      <c r="BD232" s="24" t="str">
        <f>IF(BC232="","",VLOOKUP(BC232,ProgramIterations!$D:$E,2,FALSE))</f>
        <v/>
      </c>
      <c r="BE232" s="23">
        <v>2014</v>
      </c>
      <c r="BF232" s="24">
        <f>IF(BE232="","",VLOOKUP(BE232,ProgramIterations!$D:$E,2,FALSE))</f>
        <v>4</v>
      </c>
      <c r="BG232" s="23"/>
      <c r="BH232" s="24" t="str">
        <f>IF(BG232="","",VLOOKUP(BG232,ProgramIterations!$D:$E,2,FALSE))</f>
        <v/>
      </c>
      <c r="BI232" s="23">
        <v>2014</v>
      </c>
      <c r="BJ232" s="24">
        <f>IF(BI232="","",VLOOKUP(BI232,ProgramIterations!$D:$E,2,FALSE))</f>
        <v>4</v>
      </c>
      <c r="BK232" s="23"/>
      <c r="BL232" s="24" t="str">
        <f>IF(BK232="","",VLOOKUP(BK232,ProgramIterations!$D:$E,2,FALSE))</f>
        <v/>
      </c>
      <c r="BM232" s="23"/>
      <c r="BN232" s="24" t="str">
        <f>IF(BM232="","",VLOOKUP(BM232,ProgramIterations!$D:$E,2,FALSE))</f>
        <v/>
      </c>
      <c r="BO232" s="23"/>
      <c r="BP232" s="24" t="str">
        <f>IF(BO232="","",VLOOKUP(BO232,ProgramIterations!$D:$E,2,FALSE))</f>
        <v/>
      </c>
      <c r="BQ232" s="23"/>
      <c r="BR232" s="24" t="str">
        <f>IF(BQ232="","",VLOOKUP(BQ232,ProgramIterations!$D:$E,2,FALSE))</f>
        <v/>
      </c>
      <c r="BS232" s="23"/>
      <c r="BT232" s="24" t="str">
        <f>IF(BS232="","",VLOOKUP(BS232,ProgramIterations!$D:$E,2,FALSE))</f>
        <v/>
      </c>
      <c r="BU232" s="23"/>
      <c r="BV232" s="24" t="str">
        <f>IF(BU232="","",VLOOKUP(BU232,ProgramIterations!$D:$E,2,FALSE))</f>
        <v/>
      </c>
      <c r="BW232" s="23"/>
      <c r="BX232" s="24" t="str">
        <f>IF(BW232="","",VLOOKUP(BW232,ProgramIterations!$D:$E,2,FALSE))</f>
        <v/>
      </c>
      <c r="BY232" s="23">
        <v>2014</v>
      </c>
      <c r="BZ232" s="24">
        <f>IF(BY232="","",VLOOKUP(BY232,ProgramIterations!$D:$E,2,FALSE))</f>
        <v>4</v>
      </c>
      <c r="CA232" s="23"/>
      <c r="CB232" s="24" t="str">
        <f>IF(CA232="","",VLOOKUP(CA232,ProgramIterations!$D:$E,2,FALSE))</f>
        <v/>
      </c>
      <c r="CC232" s="23">
        <v>2014</v>
      </c>
      <c r="CD232" s="24">
        <f>IF(CC232="","",VLOOKUP(CC232,ProgramIterations!$D:$E,2,FALSE))</f>
        <v>4</v>
      </c>
      <c r="CE232" s="23"/>
      <c r="CF232" s="24" t="str">
        <f>IF(CE232="","",VLOOKUP(CE232,ProgramIterations!$D:$E,2,FALSE))</f>
        <v/>
      </c>
      <c r="CG232" s="23">
        <v>2014</v>
      </c>
      <c r="CH232" s="24">
        <f>IF(CG232="","",VLOOKUP(CG232,ProgramIterations!$D:$E,2,FALSE))</f>
        <v>4</v>
      </c>
      <c r="CI232" s="23"/>
      <c r="CJ232" s="24" t="str">
        <f>IF(CI232="","",VLOOKUP(CI232,ProgramIterations!$D:$E,2,FALSE))</f>
        <v/>
      </c>
      <c r="CK232" s="23"/>
      <c r="CL232" s="24" t="str">
        <f>IF(CK232="","",VLOOKUP(CK232,ProgramIterations!$D:$E,2,FALSE))</f>
        <v/>
      </c>
      <c r="CM232" s="23"/>
      <c r="CN232" s="24" t="str">
        <f>IF(CM232="","",VLOOKUP(CM232,ProgramIterations!$D:$E,2,FALSE))</f>
        <v/>
      </c>
      <c r="CO232" s="23"/>
      <c r="CP232" s="24" t="str">
        <f>IF(CO232="","",VLOOKUP(CO232,ProgramIterations!$D:$E,2,FALSE))</f>
        <v/>
      </c>
      <c r="CQ232" s="23"/>
      <c r="CR232" s="24" t="str">
        <f>IF(CQ232="","",VLOOKUP(CQ232,ProgramIterations!$D:$E,2,FALSE))</f>
        <v/>
      </c>
      <c r="CS232" s="23"/>
      <c r="CT232" s="24" t="str">
        <f>IF(CS232="","",VLOOKUP(CS232,ProgramIterations!$D:$E,2,FALSE))</f>
        <v/>
      </c>
      <c r="CU232" s="23"/>
      <c r="CV232" s="24" t="str">
        <f>IF(CU232="","",VLOOKUP(CU232,ProgramIterations!$D:$E,2,FALSE))</f>
        <v/>
      </c>
      <c r="CW232" s="23"/>
      <c r="CX232" s="24" t="str">
        <f>IF(CW232="","",VLOOKUP(CW232,ProgramIterations!$D:$E,2,FALSE))</f>
        <v/>
      </c>
      <c r="CY232" s="23"/>
      <c r="CZ232" s="24" t="str">
        <f>IF(CY232="","",VLOOKUP(CY232,ProgramIterations!$D:$E,2,FALSE))</f>
        <v/>
      </c>
      <c r="DA232" s="23"/>
      <c r="DB232" s="24" t="str">
        <f>IF(DA232="","",VLOOKUP(DA232,ProgramIterations!$D:$E,2,FALSE))</f>
        <v/>
      </c>
      <c r="DC232" s="23"/>
      <c r="DD232" s="25" t="str">
        <f>IF(DC232="","",VLOOKUP(DC232,ProgramIterations!$D:$E,2,FALSE))</f>
        <v/>
      </c>
      <c r="DE232" s="64" t="str">
        <f>CONCATENATE("ALTER TABLE dbo.",LEFT(C232,FIND(".",C232)-1)," ADD ",RIGHT(C232,LEN(C232)-FIND(".",C232))," ",VLOOKUP(M232,DataTypes!$A$2:$F$12,6),IF(VLOOKUP(M232,DataTypes!$A$2:$F$12,3)=1,CONCATENATE("(",N232,",",O232,")"),"")," NULL")</f>
        <v>ALTER TABLE dbo.ChampMetricChannelArea ADD VolumeofDepositionByChannelAreaT1 decimal(15,5) NULL</v>
      </c>
      <c r="DF232" s="56" t="e">
        <f>IF(A232 = "","",#REF! &amp; " SELECT MetricCalcTypeID = "&amp;A232&amp;", EngineID = "&amp;B232&amp;", Name='"&amp;C232&amp;"', DisplayGroupID = "&amp;D232&amp;", DisplayName='"&amp;E232&amp;"', DisplayNameShort = '"&amp;F232&amp;"', PropertyName = '"&amp;G232&amp;"', MethodID = "&amp;IF(H232="","NULL",H232)&amp; ", CalcGroupId = "&amp;IF(I232="","NULL",I232)&amp;", CalcGroupListItemID = " &amp;IF(K232="","NULL",K232)&amp;", Description = "&amp;IF(L232&lt;&gt;"NULL","'"&amp;SUBSTITUTE(L232,"'","''")&amp;"'","NULL")&amp;", DataTypeID = "&amp;M232&amp;",Precision = "&amp;N232&amp;", Scale = "&amp;O232&amp;", Length="&amp;P232&amp;", UOMID = "&amp;Q232&amp;", GlossaryTermID = "&amp;V232&amp;", DisplayOrderID = "&amp;W232&amp;", DomainValueListID = "&amp;AB232&amp;", WidthPixels = "&amp;AC232&amp;", IsDisplayable = "&amp;AD232&amp;", ShowGraphForWatershed= "&amp;AE232&amp;",ShowGraphForProgram="&amp;AF232&amp;",ShowGraphForVisit="&amp;AG232&amp;",IsPrivateInformation="&amp;AM232&amp;", IsCalculated="&amp;AN232&amp;",IsInternal="&amp;AO232&amp;", ExpectedValueMin = "&amp;IF(R232&lt;&gt;"",R232,"NULL")&amp;",  ExpectedValueMax = "&amp;IF(S232&lt;&gt;"",S232,"NULL")&amp;",  AcceptedValueMin = "&amp;IF(T232&lt;&gt;"",T232,"NULL")&amp;",   AcceptedValueMax  = "&amp;IF(U232&lt;&gt;"",U232,"NULL")&amp;", GraphAllowX="&amp;AH232&amp;", GraphAllowY="&amp;AI232&amp;", GraphAllowZ="&amp;AJ232&amp;", MapAllowSize="&amp;AK232&amp;", MapAllowColor = "&amp;AL232&amp;", RbtXpath = "&amp;IF(AP232&lt;&gt;"", "'"&amp;AP232&amp;"'", "NULL")&amp;", RbtIsRequired = "&amp;IF(AP232&lt;&gt;"", AQ232, "NULL")&amp;", MRMetric = "&amp;AR232&amp;
", Protocol1_ID = "&amp;IF(AS232="","NULL",#REF!)&amp;", Protocol1_IterationIDStart = "&amp;IF(AS232="","NULL",AT232)&amp;", Protocol1_IterationIDEnd = "&amp;IF(AU232="","NULL",AV232)&amp;
", Protocol2_ID = "&amp;IF(AW232="","NULL",#REF!)&amp;", Protocol2_IterationIDStart = "&amp;IF(AW232="","NULL",AX232)&amp;", Protocol2_IterationIDEnd = "&amp;IF(AY232="","NULL",AZ232)&amp;
", Protocol3_ID = "&amp;IF(BA232="","NULL",#REF!)&amp;", Protocol3_IterationIDStart = "&amp;IF(BA232="","NULL",BB232)&amp;", Protocol3_IterationIDEnd = "&amp;IF(BC232="","NULL",BD232)&amp;
", Protocol4_ID = "&amp;IF(BE232="","NULL",#REF!)&amp;", Protocol4_IterationIDStart = "&amp;IF(BE232="","NULL",BF232)&amp;", Protocol4_IterationIDEnd = "&amp;IF(BG232="","NULL",BH232)&amp;
", Protocol5_ID = "&amp;IF(BI232="","NULL",#REF!)&amp;", Protocol5_IterationIDStart = "&amp;IF(BI232="","NULL",BJ232)&amp;", Protocol5_IterationIDEnd = "&amp;IF(BK232="","NULL",BL232)&amp;
", Protocol6_ID = "&amp;IF(BM232="","NULL",#REF!)&amp;", Protocol6_IterationIDStart = "&amp;IF(BM232="","NULL",BN232)&amp;", Protocol6_IterationIDEnd = "&amp;IF(BO232="","NULL",BP232)&amp;
", Protocol7_ID = "&amp;IF(BQ232="","NULL",#REF!)&amp;", Protocol7_IterationIDStart = "&amp;IF(BQ232="","NULL",BR232)&amp;", Protocol7_IterationIDEnd = "&amp;IF(BS232="","NULL",BT232)&amp;
", Protocol8_ID = "&amp;IF(BU232="","NULL",#REF!)&amp;", Protocol8_IterationIDStart = "&amp;IF(BU232="","NULL",BV232)&amp;", Protocol8_IterationIDEnd = "&amp;IF(BW232="","NULL",BX232)&amp;
", Protocol9_ID = "&amp;IF(BY232="","NULL",#REF!)&amp;", Protocol9_IterationIDStart = "&amp;IF(BY232="","NULL",BZ232)&amp;", Protocol9_IterationIDEnd = "&amp;IF(CA232="","NULL",CB232)&amp;
", Protocol10_ID = "&amp;IF(CC232="","NULL",#REF!)&amp;", Protocol10_IterationIDStart = "&amp;IF(CC232="","NULL",CD232)&amp;", Protocol10_IterationIDEnd = "&amp;IF(CE232="","NULL",CF232)&amp;
", Protocol11_ID = "&amp;IF(CG232="","NULL",#REF!)&amp;", Protocol11_IterationIDStart = "&amp;IF(CG232="","NULL",CH232)&amp;", Protocol11_IterationIDEnd = "&amp;IF(CI232="","NULL",CJ232)&amp;
", Protocol12_ID = "&amp;IF(CK232="","NULL",#REF!)&amp;", Protocol12_IterationIDStart = "&amp;IF(CK232="","NULL",CL232)&amp;", Protocol12_IterationIDEnd = "&amp;IF(CM232="","NULL",CN232)&amp;
", Protocol13_ID = "&amp;IF(CO232="","NULL",#REF!)&amp;", Protocol13_IterationIDStart = "&amp;IF(CO232="","NULL",CP232)&amp;", Protocol13_IterationIDEnd = "&amp;IF(CQ232="","NULL",CR232)&amp;
", Protocol14_ID = "&amp;IF(CS232="","NULL",#REF!)&amp;", Protocol14_IterationIDStart = "&amp;IF(CS232="","NULL",CT232)&amp;", Protocol14_IterationIDEnd = "&amp;IF(CU232="","NULL",CV232)&amp;
", Protocol15_ID = "&amp;IF(CW232="","NULL",#REF!)&amp;", Protocol15_IterationIDStart = "&amp;IF(CW232="","NULL",CX232)&amp;", Protocol15_IterationIDEnd = "&amp;IF(CY232="","NULL",CZ232)&amp;
", Protocol16_ID = "&amp;IF(DA232="","NULL",#REF!)&amp;", Protocol16_IterationIDStart = "&amp;IF(DA232="","NULL",DB232)&amp;", Protocol16_IterationIDEnd = "&amp;IF(DC232="","NULL",DD232))</f>
        <v>#REF!</v>
      </c>
    </row>
    <row r="233" spans="1:110" hidden="1" x14ac:dyDescent="0.4">
      <c r="A233" s="39">
        <v>417</v>
      </c>
      <c r="B233" s="75">
        <v>1</v>
      </c>
      <c r="C233" s="57" t="str">
        <f t="shared" si="17"/>
        <v>ChampMetricChannelArea.AreaofErosionByChannelAreaT0</v>
      </c>
      <c r="D233" s="18">
        <v>5</v>
      </c>
      <c r="E233" s="74" t="s">
        <v>1143</v>
      </c>
      <c r="F233" s="49" t="s">
        <v>1144</v>
      </c>
      <c r="G233" s="19" t="s">
        <v>654</v>
      </c>
      <c r="H233" s="19"/>
      <c r="I233" s="45"/>
      <c r="J233" s="47" t="str">
        <f>IF(I233="","",VLOOKUP(I233,MetricCalcGroups!A:D,3, FALSE))</f>
        <v/>
      </c>
      <c r="L233" s="9" t="s">
        <v>78</v>
      </c>
      <c r="M233" s="18">
        <v>3</v>
      </c>
      <c r="N233" s="18">
        <v>15</v>
      </c>
      <c r="O233" s="18">
        <v>5</v>
      </c>
      <c r="P233" s="18" t="s">
        <v>78</v>
      </c>
      <c r="Q233" s="18">
        <v>16</v>
      </c>
      <c r="V233" s="78" t="s">
        <v>78</v>
      </c>
      <c r="W233" s="75">
        <v>2100</v>
      </c>
      <c r="X233" s="15">
        <v>2011</v>
      </c>
      <c r="Y233" s="16">
        <f>IF(X233&lt;&gt;"",VLOOKUP(X233,ProgramIterations!D:E,2,FALSE),"NULL")</f>
        <v>1</v>
      </c>
      <c r="Z233" s="15"/>
      <c r="AA233" s="16" t="str">
        <f>IF(Z233&lt;&gt;"",VLOOKUP(Z233,ProgramIterations!D:E,2,FALSE),"NULL")</f>
        <v>NULL</v>
      </c>
      <c r="AB233" s="9" t="s">
        <v>78</v>
      </c>
      <c r="AC233" s="9">
        <v>75</v>
      </c>
      <c r="AD233" s="36">
        <v>0</v>
      </c>
      <c r="AE233" s="9">
        <v>1</v>
      </c>
      <c r="AF233" s="9">
        <v>1</v>
      </c>
      <c r="AG233" s="9">
        <v>0</v>
      </c>
      <c r="AH233" s="17">
        <v>0</v>
      </c>
      <c r="AI233" s="17">
        <f t="shared" si="16"/>
        <v>0</v>
      </c>
      <c r="AJ233" s="18">
        <v>0</v>
      </c>
      <c r="AK233" s="17">
        <f t="shared" si="14"/>
        <v>0</v>
      </c>
      <c r="AL233" s="17">
        <f t="shared" si="15"/>
        <v>0</v>
      </c>
      <c r="AM233" s="18">
        <v>0</v>
      </c>
      <c r="AN233" s="18">
        <v>0</v>
      </c>
      <c r="AO233" s="37">
        <v>0</v>
      </c>
      <c r="AP233" s="40" t="s">
        <v>1519</v>
      </c>
      <c r="AQ233" s="37">
        <v>0</v>
      </c>
      <c r="AR233" s="49">
        <v>0</v>
      </c>
      <c r="AS233" s="23">
        <v>2011</v>
      </c>
      <c r="AT233" s="24">
        <f>IF(AS233="","",VLOOKUP(AS233,ProgramIterations!$D:$E,2,FALSE))</f>
        <v>1</v>
      </c>
      <c r="AU233" s="23"/>
      <c r="AV233" s="24" t="str">
        <f>IF(AU233="","",VLOOKUP(AU233,ProgramIterations!$D:$E,2,FALSE))</f>
        <v/>
      </c>
      <c r="AW233" s="23">
        <v>2012</v>
      </c>
      <c r="AX233" s="24">
        <f>IF(AW233="","",VLOOKUP(AW233,ProgramIterations!$D:$E,2,FALSE))</f>
        <v>2</v>
      </c>
      <c r="AY233" s="23"/>
      <c r="AZ233" s="24" t="str">
        <f>IF(AY233="","",VLOOKUP(AY233,ProgramIterations!$D:$E,2,FALSE))</f>
        <v/>
      </c>
      <c r="BA233" s="23">
        <v>2013</v>
      </c>
      <c r="BB233" s="24">
        <f>IF(BA233="","",VLOOKUP(BA233,ProgramIterations!$D:$E,2,FALSE))</f>
        <v>3</v>
      </c>
      <c r="BC233" s="23"/>
      <c r="BD233" s="24" t="str">
        <f>IF(BC233="","",VLOOKUP(BC233,ProgramIterations!$D:$E,2,FALSE))</f>
        <v/>
      </c>
      <c r="BE233" s="23">
        <v>2014</v>
      </c>
      <c r="BF233" s="24">
        <f>IF(BE233="","",VLOOKUP(BE233,ProgramIterations!$D:$E,2,FALSE))</f>
        <v>4</v>
      </c>
      <c r="BG233" s="23"/>
      <c r="BH233" s="24" t="str">
        <f>IF(BG233="","",VLOOKUP(BG233,ProgramIterations!$D:$E,2,FALSE))</f>
        <v/>
      </c>
      <c r="BI233" s="23">
        <v>2014</v>
      </c>
      <c r="BJ233" s="24">
        <f>IF(BI233="","",VLOOKUP(BI233,ProgramIterations!$D:$E,2,FALSE))</f>
        <v>4</v>
      </c>
      <c r="BK233" s="23"/>
      <c r="BL233" s="24" t="str">
        <f>IF(BK233="","",VLOOKUP(BK233,ProgramIterations!$D:$E,2,FALSE))</f>
        <v/>
      </c>
      <c r="BM233" s="23"/>
      <c r="BN233" s="24" t="str">
        <f>IF(BM233="","",VLOOKUP(BM233,ProgramIterations!$D:$E,2,FALSE))</f>
        <v/>
      </c>
      <c r="BO233" s="23"/>
      <c r="BP233" s="24" t="str">
        <f>IF(BO233="","",VLOOKUP(BO233,ProgramIterations!$D:$E,2,FALSE))</f>
        <v/>
      </c>
      <c r="BQ233" s="23"/>
      <c r="BR233" s="24" t="str">
        <f>IF(BQ233="","",VLOOKUP(BQ233,ProgramIterations!$D:$E,2,FALSE))</f>
        <v/>
      </c>
      <c r="BS233" s="23"/>
      <c r="BT233" s="24" t="str">
        <f>IF(BS233="","",VLOOKUP(BS233,ProgramIterations!$D:$E,2,FALSE))</f>
        <v/>
      </c>
      <c r="BU233" s="23"/>
      <c r="BV233" s="24" t="str">
        <f>IF(BU233="","",VLOOKUP(BU233,ProgramIterations!$D:$E,2,FALSE))</f>
        <v/>
      </c>
      <c r="BW233" s="23"/>
      <c r="BX233" s="24" t="str">
        <f>IF(BW233="","",VLOOKUP(BW233,ProgramIterations!$D:$E,2,FALSE))</f>
        <v/>
      </c>
      <c r="BY233" s="23">
        <v>2014</v>
      </c>
      <c r="BZ233" s="24">
        <f>IF(BY233="","",VLOOKUP(BY233,ProgramIterations!$D:$E,2,FALSE))</f>
        <v>4</v>
      </c>
      <c r="CA233" s="23"/>
      <c r="CB233" s="24" t="str">
        <f>IF(CA233="","",VLOOKUP(CA233,ProgramIterations!$D:$E,2,FALSE))</f>
        <v/>
      </c>
      <c r="CC233" s="23">
        <v>2014</v>
      </c>
      <c r="CD233" s="24">
        <f>IF(CC233="","",VLOOKUP(CC233,ProgramIterations!$D:$E,2,FALSE))</f>
        <v>4</v>
      </c>
      <c r="CE233" s="23"/>
      <c r="CF233" s="24" t="str">
        <f>IF(CE233="","",VLOOKUP(CE233,ProgramIterations!$D:$E,2,FALSE))</f>
        <v/>
      </c>
      <c r="CG233" s="23">
        <v>2014</v>
      </c>
      <c r="CH233" s="24">
        <f>IF(CG233="","",VLOOKUP(CG233,ProgramIterations!$D:$E,2,FALSE))</f>
        <v>4</v>
      </c>
      <c r="CI233" s="23"/>
      <c r="CJ233" s="24" t="str">
        <f>IF(CI233="","",VLOOKUP(CI233,ProgramIterations!$D:$E,2,FALSE))</f>
        <v/>
      </c>
      <c r="CK233" s="23"/>
      <c r="CL233" s="24" t="str">
        <f>IF(CK233="","",VLOOKUP(CK233,ProgramIterations!$D:$E,2,FALSE))</f>
        <v/>
      </c>
      <c r="CM233" s="23"/>
      <c r="CN233" s="24" t="str">
        <f>IF(CM233="","",VLOOKUP(CM233,ProgramIterations!$D:$E,2,FALSE))</f>
        <v/>
      </c>
      <c r="CO233" s="23"/>
      <c r="CP233" s="24" t="str">
        <f>IF(CO233="","",VLOOKUP(CO233,ProgramIterations!$D:$E,2,FALSE))</f>
        <v/>
      </c>
      <c r="CQ233" s="23"/>
      <c r="CR233" s="24" t="str">
        <f>IF(CQ233="","",VLOOKUP(CQ233,ProgramIterations!$D:$E,2,FALSE))</f>
        <v/>
      </c>
      <c r="CS233" s="23"/>
      <c r="CT233" s="24" t="str">
        <f>IF(CS233="","",VLOOKUP(CS233,ProgramIterations!$D:$E,2,FALSE))</f>
        <v/>
      </c>
      <c r="CU233" s="23"/>
      <c r="CV233" s="24" t="str">
        <f>IF(CU233="","",VLOOKUP(CU233,ProgramIterations!$D:$E,2,FALSE))</f>
        <v/>
      </c>
      <c r="CW233" s="23"/>
      <c r="CX233" s="24" t="str">
        <f>IF(CW233="","",VLOOKUP(CW233,ProgramIterations!$D:$E,2,FALSE))</f>
        <v/>
      </c>
      <c r="CY233" s="23"/>
      <c r="CZ233" s="24" t="str">
        <f>IF(CY233="","",VLOOKUP(CY233,ProgramIterations!$D:$E,2,FALSE))</f>
        <v/>
      </c>
      <c r="DA233" s="23"/>
      <c r="DB233" s="24" t="str">
        <f>IF(DA233="","",VLOOKUP(DA233,ProgramIterations!$D:$E,2,FALSE))</f>
        <v/>
      </c>
      <c r="DC233" s="23"/>
      <c r="DD233" s="25" t="str">
        <f>IF(DC233="","",VLOOKUP(DC233,ProgramIterations!$D:$E,2,FALSE))</f>
        <v/>
      </c>
      <c r="DE233" s="64" t="str">
        <f>CONCATENATE("ALTER TABLE dbo.",LEFT(C233,FIND(".",C233)-1)," ADD ",RIGHT(C233,LEN(C233)-FIND(".",C233))," ",VLOOKUP(M233,DataTypes!$A$2:$F$12,6),IF(VLOOKUP(M233,DataTypes!$A$2:$F$12,3)=1,CONCATENATE("(",N233,",",O233,")"),"")," NULL")</f>
        <v>ALTER TABLE dbo.ChampMetricChannelArea ADD AreaofErosionByChannelAreaT0 decimal(15,5) NULL</v>
      </c>
      <c r="DF233" s="56" t="e">
        <f>IF(A233 = "","",#REF! &amp; " SELECT MetricCalcTypeID = "&amp;A233&amp;", EngineID = "&amp;B233&amp;", Name='"&amp;C233&amp;"', DisplayGroupID = "&amp;D233&amp;", DisplayName='"&amp;E233&amp;"', DisplayNameShort = '"&amp;F233&amp;"', PropertyName = '"&amp;G233&amp;"', MethodID = "&amp;IF(H233="","NULL",H233)&amp; ", CalcGroupId = "&amp;IF(I233="","NULL",I233)&amp;", CalcGroupListItemID = " &amp;IF(K233="","NULL",K233)&amp;", Description = "&amp;IF(L233&lt;&gt;"NULL","'"&amp;SUBSTITUTE(L233,"'","''")&amp;"'","NULL")&amp;", DataTypeID = "&amp;M233&amp;",Precision = "&amp;N233&amp;", Scale = "&amp;O233&amp;", Length="&amp;P233&amp;", UOMID = "&amp;Q233&amp;", GlossaryTermID = "&amp;V233&amp;", DisplayOrderID = "&amp;W233&amp;", DomainValueListID = "&amp;AB233&amp;", WidthPixels = "&amp;AC233&amp;", IsDisplayable = "&amp;AD233&amp;", ShowGraphForWatershed= "&amp;AE233&amp;",ShowGraphForProgram="&amp;AF233&amp;",ShowGraphForVisit="&amp;AG233&amp;",IsPrivateInformation="&amp;AM233&amp;", IsCalculated="&amp;AN233&amp;",IsInternal="&amp;AO233&amp;", ExpectedValueMin = "&amp;IF(R233&lt;&gt;"",R233,"NULL")&amp;",  ExpectedValueMax = "&amp;IF(S233&lt;&gt;"",S233,"NULL")&amp;",  AcceptedValueMin = "&amp;IF(T233&lt;&gt;"",T233,"NULL")&amp;",   AcceptedValueMax  = "&amp;IF(U233&lt;&gt;"",U233,"NULL")&amp;", GraphAllowX="&amp;AH233&amp;", GraphAllowY="&amp;AI233&amp;", GraphAllowZ="&amp;AJ233&amp;", MapAllowSize="&amp;AK233&amp;", MapAllowColor = "&amp;AL233&amp;", RbtXpath = "&amp;IF(AP233&lt;&gt;"", "'"&amp;AP233&amp;"'", "NULL")&amp;", RbtIsRequired = "&amp;IF(AP233&lt;&gt;"", AQ233, "NULL")&amp;", MRMetric = "&amp;AR233&amp;
", Protocol1_ID = "&amp;IF(AS233="","NULL",#REF!)&amp;", Protocol1_IterationIDStart = "&amp;IF(AS233="","NULL",AT233)&amp;", Protocol1_IterationIDEnd = "&amp;IF(AU233="","NULL",AV233)&amp;
", Protocol2_ID = "&amp;IF(AW233="","NULL",#REF!)&amp;", Protocol2_IterationIDStart = "&amp;IF(AW233="","NULL",AX233)&amp;", Protocol2_IterationIDEnd = "&amp;IF(AY233="","NULL",AZ233)&amp;
", Protocol3_ID = "&amp;IF(BA233="","NULL",#REF!)&amp;", Protocol3_IterationIDStart = "&amp;IF(BA233="","NULL",BB233)&amp;", Protocol3_IterationIDEnd = "&amp;IF(BC233="","NULL",BD233)&amp;
", Protocol4_ID = "&amp;IF(BE233="","NULL",#REF!)&amp;", Protocol4_IterationIDStart = "&amp;IF(BE233="","NULL",BF233)&amp;", Protocol4_IterationIDEnd = "&amp;IF(BG233="","NULL",BH233)&amp;
", Protocol5_ID = "&amp;IF(BI233="","NULL",#REF!)&amp;", Protocol5_IterationIDStart = "&amp;IF(BI233="","NULL",BJ233)&amp;", Protocol5_IterationIDEnd = "&amp;IF(BK233="","NULL",BL233)&amp;
", Protocol6_ID = "&amp;IF(BM233="","NULL",#REF!)&amp;", Protocol6_IterationIDStart = "&amp;IF(BM233="","NULL",BN233)&amp;", Protocol6_IterationIDEnd = "&amp;IF(BO233="","NULL",BP233)&amp;
", Protocol7_ID = "&amp;IF(BQ233="","NULL",#REF!)&amp;", Protocol7_IterationIDStart = "&amp;IF(BQ233="","NULL",BR233)&amp;", Protocol7_IterationIDEnd = "&amp;IF(BS233="","NULL",BT233)&amp;
", Protocol8_ID = "&amp;IF(BU233="","NULL",#REF!)&amp;", Protocol8_IterationIDStart = "&amp;IF(BU233="","NULL",BV233)&amp;", Protocol8_IterationIDEnd = "&amp;IF(BW233="","NULL",BX233)&amp;
", Protocol9_ID = "&amp;IF(BY233="","NULL",#REF!)&amp;", Protocol9_IterationIDStart = "&amp;IF(BY233="","NULL",BZ233)&amp;", Protocol9_IterationIDEnd = "&amp;IF(CA233="","NULL",CB233)&amp;
", Protocol10_ID = "&amp;IF(CC233="","NULL",#REF!)&amp;", Protocol10_IterationIDStart = "&amp;IF(CC233="","NULL",CD233)&amp;", Protocol10_IterationIDEnd = "&amp;IF(CE233="","NULL",CF233)&amp;
", Protocol11_ID = "&amp;IF(CG233="","NULL",#REF!)&amp;", Protocol11_IterationIDStart = "&amp;IF(CG233="","NULL",CH233)&amp;", Protocol11_IterationIDEnd = "&amp;IF(CI233="","NULL",CJ233)&amp;
", Protocol12_ID = "&amp;IF(CK233="","NULL",#REF!)&amp;", Protocol12_IterationIDStart = "&amp;IF(CK233="","NULL",CL233)&amp;", Protocol12_IterationIDEnd = "&amp;IF(CM233="","NULL",CN233)&amp;
", Protocol13_ID = "&amp;IF(CO233="","NULL",#REF!)&amp;", Protocol13_IterationIDStart = "&amp;IF(CO233="","NULL",CP233)&amp;", Protocol13_IterationIDEnd = "&amp;IF(CQ233="","NULL",CR233)&amp;
", Protocol14_ID = "&amp;IF(CS233="","NULL",#REF!)&amp;", Protocol14_IterationIDStart = "&amp;IF(CS233="","NULL",CT233)&amp;", Protocol14_IterationIDEnd = "&amp;IF(CU233="","NULL",CV233)&amp;
", Protocol15_ID = "&amp;IF(CW233="","NULL",#REF!)&amp;", Protocol15_IterationIDStart = "&amp;IF(CW233="","NULL",CX233)&amp;", Protocol15_IterationIDEnd = "&amp;IF(CY233="","NULL",CZ233)&amp;
", Protocol16_ID = "&amp;IF(DA233="","NULL",#REF!)&amp;", Protocol16_IterationIDStart = "&amp;IF(DA233="","NULL",DB233)&amp;", Protocol16_IterationIDEnd = "&amp;IF(DC233="","NULL",DD233))</f>
        <v>#REF!</v>
      </c>
    </row>
    <row r="234" spans="1:110" hidden="1" x14ac:dyDescent="0.4">
      <c r="A234" s="39">
        <v>387</v>
      </c>
      <c r="B234" s="75">
        <v>1</v>
      </c>
      <c r="C234" s="57" t="str">
        <f t="shared" si="17"/>
        <v>ChampMetricChannelArea.AreaofErosionByChannelAreaT1</v>
      </c>
      <c r="D234" s="18">
        <v>5</v>
      </c>
      <c r="E234" s="40" t="s">
        <v>1085</v>
      </c>
      <c r="F234" s="49" t="s">
        <v>1086</v>
      </c>
      <c r="G234" s="19" t="s">
        <v>691</v>
      </c>
      <c r="H234" s="19"/>
      <c r="I234" s="45"/>
      <c r="J234" s="47" t="str">
        <f>IF(I234="","",VLOOKUP(I234,MetricCalcGroups!A:D,3, FALSE))</f>
        <v/>
      </c>
      <c r="L234" s="9" t="s">
        <v>78</v>
      </c>
      <c r="M234" s="18">
        <v>3</v>
      </c>
      <c r="N234" s="18">
        <v>15</v>
      </c>
      <c r="O234" s="18">
        <v>5</v>
      </c>
      <c r="P234" s="18" t="s">
        <v>78</v>
      </c>
      <c r="Q234" s="18">
        <v>16</v>
      </c>
      <c r="V234" s="78" t="s">
        <v>78</v>
      </c>
      <c r="W234" s="75">
        <v>20</v>
      </c>
      <c r="X234" s="15">
        <v>2011</v>
      </c>
      <c r="Y234" s="16">
        <f>IF(X234&lt;&gt;"",VLOOKUP(X234,ProgramIterations!D:E,2,FALSE),"NULL")</f>
        <v>1</v>
      </c>
      <c r="Z234" s="15"/>
      <c r="AA234" s="16" t="str">
        <f>IF(Z234&lt;&gt;"",VLOOKUP(Z234,ProgramIterations!D:E,2,FALSE),"NULL")</f>
        <v>NULL</v>
      </c>
      <c r="AB234" s="9" t="s">
        <v>78</v>
      </c>
      <c r="AC234" s="9">
        <v>75</v>
      </c>
      <c r="AD234" s="36">
        <v>0</v>
      </c>
      <c r="AE234" s="9">
        <v>1</v>
      </c>
      <c r="AF234" s="9">
        <v>1</v>
      </c>
      <c r="AG234" s="9">
        <v>0</v>
      </c>
      <c r="AH234" s="17">
        <v>0</v>
      </c>
      <c r="AI234" s="17">
        <f t="shared" si="16"/>
        <v>0</v>
      </c>
      <c r="AJ234" s="18">
        <v>0</v>
      </c>
      <c r="AK234" s="17">
        <f t="shared" si="14"/>
        <v>0</v>
      </c>
      <c r="AL234" s="17">
        <f t="shared" si="15"/>
        <v>0</v>
      </c>
      <c r="AM234" s="18">
        <v>0</v>
      </c>
      <c r="AN234" s="18">
        <v>0</v>
      </c>
      <c r="AO234" s="37">
        <v>0</v>
      </c>
      <c r="AP234" s="81"/>
      <c r="AQ234" s="37">
        <v>0</v>
      </c>
      <c r="AR234" s="49">
        <v>0</v>
      </c>
      <c r="AS234" s="23">
        <v>2011</v>
      </c>
      <c r="AT234" s="24">
        <f>IF(AS234="","",VLOOKUP(AS234,ProgramIterations!$D:$E,2,FALSE))</f>
        <v>1</v>
      </c>
      <c r="AU234" s="23"/>
      <c r="AV234" s="24" t="str">
        <f>IF(AU234="","",VLOOKUP(AU234,ProgramIterations!$D:$E,2,FALSE))</f>
        <v/>
      </c>
      <c r="AW234" s="23">
        <v>2012</v>
      </c>
      <c r="AX234" s="24">
        <f>IF(AW234="","",VLOOKUP(AW234,ProgramIterations!$D:$E,2,FALSE))</f>
        <v>2</v>
      </c>
      <c r="AY234" s="23"/>
      <c r="AZ234" s="24" t="str">
        <f>IF(AY234="","",VLOOKUP(AY234,ProgramIterations!$D:$E,2,FALSE))</f>
        <v/>
      </c>
      <c r="BA234" s="23">
        <v>2013</v>
      </c>
      <c r="BB234" s="24">
        <f>IF(BA234="","",VLOOKUP(BA234,ProgramIterations!$D:$E,2,FALSE))</f>
        <v>3</v>
      </c>
      <c r="BC234" s="23"/>
      <c r="BD234" s="24" t="str">
        <f>IF(BC234="","",VLOOKUP(BC234,ProgramIterations!$D:$E,2,FALSE))</f>
        <v/>
      </c>
      <c r="BE234" s="23">
        <v>2014</v>
      </c>
      <c r="BF234" s="24">
        <f>IF(BE234="","",VLOOKUP(BE234,ProgramIterations!$D:$E,2,FALSE))</f>
        <v>4</v>
      </c>
      <c r="BG234" s="23"/>
      <c r="BH234" s="24" t="str">
        <f>IF(BG234="","",VLOOKUP(BG234,ProgramIterations!$D:$E,2,FALSE))</f>
        <v/>
      </c>
      <c r="BI234" s="23">
        <v>2014</v>
      </c>
      <c r="BJ234" s="24">
        <f>IF(BI234="","",VLOOKUP(BI234,ProgramIterations!$D:$E,2,FALSE))</f>
        <v>4</v>
      </c>
      <c r="BK234" s="23"/>
      <c r="BL234" s="24" t="str">
        <f>IF(BK234="","",VLOOKUP(BK234,ProgramIterations!$D:$E,2,FALSE))</f>
        <v/>
      </c>
      <c r="BM234" s="23"/>
      <c r="BN234" s="24" t="str">
        <f>IF(BM234="","",VLOOKUP(BM234,ProgramIterations!$D:$E,2,FALSE))</f>
        <v/>
      </c>
      <c r="BO234" s="23"/>
      <c r="BP234" s="24" t="str">
        <f>IF(BO234="","",VLOOKUP(BO234,ProgramIterations!$D:$E,2,FALSE))</f>
        <v/>
      </c>
      <c r="BQ234" s="23"/>
      <c r="BR234" s="24" t="str">
        <f>IF(BQ234="","",VLOOKUP(BQ234,ProgramIterations!$D:$E,2,FALSE))</f>
        <v/>
      </c>
      <c r="BS234" s="23"/>
      <c r="BT234" s="24" t="str">
        <f>IF(BS234="","",VLOOKUP(BS234,ProgramIterations!$D:$E,2,FALSE))</f>
        <v/>
      </c>
      <c r="BU234" s="23"/>
      <c r="BV234" s="24" t="str">
        <f>IF(BU234="","",VLOOKUP(BU234,ProgramIterations!$D:$E,2,FALSE))</f>
        <v/>
      </c>
      <c r="BW234" s="23"/>
      <c r="BX234" s="24" t="str">
        <f>IF(BW234="","",VLOOKUP(BW234,ProgramIterations!$D:$E,2,FALSE))</f>
        <v/>
      </c>
      <c r="BY234" s="23">
        <v>2014</v>
      </c>
      <c r="BZ234" s="24">
        <f>IF(BY234="","",VLOOKUP(BY234,ProgramIterations!$D:$E,2,FALSE))</f>
        <v>4</v>
      </c>
      <c r="CA234" s="23"/>
      <c r="CB234" s="24" t="str">
        <f>IF(CA234="","",VLOOKUP(CA234,ProgramIterations!$D:$E,2,FALSE))</f>
        <v/>
      </c>
      <c r="CC234" s="23">
        <v>2014</v>
      </c>
      <c r="CD234" s="24">
        <f>IF(CC234="","",VLOOKUP(CC234,ProgramIterations!$D:$E,2,FALSE))</f>
        <v>4</v>
      </c>
      <c r="CE234" s="23"/>
      <c r="CF234" s="24" t="str">
        <f>IF(CE234="","",VLOOKUP(CE234,ProgramIterations!$D:$E,2,FALSE))</f>
        <v/>
      </c>
      <c r="CG234" s="23">
        <v>2014</v>
      </c>
      <c r="CH234" s="24">
        <f>IF(CG234="","",VLOOKUP(CG234,ProgramIterations!$D:$E,2,FALSE))</f>
        <v>4</v>
      </c>
      <c r="CI234" s="23"/>
      <c r="CJ234" s="24" t="str">
        <f>IF(CI234="","",VLOOKUP(CI234,ProgramIterations!$D:$E,2,FALSE))</f>
        <v/>
      </c>
      <c r="CK234" s="23"/>
      <c r="CL234" s="24" t="str">
        <f>IF(CK234="","",VLOOKUP(CK234,ProgramIterations!$D:$E,2,FALSE))</f>
        <v/>
      </c>
      <c r="CM234" s="23"/>
      <c r="CN234" s="24" t="str">
        <f>IF(CM234="","",VLOOKUP(CM234,ProgramIterations!$D:$E,2,FALSE))</f>
        <v/>
      </c>
      <c r="CO234" s="23"/>
      <c r="CP234" s="24" t="str">
        <f>IF(CO234="","",VLOOKUP(CO234,ProgramIterations!$D:$E,2,FALSE))</f>
        <v/>
      </c>
      <c r="CQ234" s="23"/>
      <c r="CR234" s="24" t="str">
        <f>IF(CQ234="","",VLOOKUP(CQ234,ProgramIterations!$D:$E,2,FALSE))</f>
        <v/>
      </c>
      <c r="CS234" s="23"/>
      <c r="CT234" s="24" t="str">
        <f>IF(CS234="","",VLOOKUP(CS234,ProgramIterations!$D:$E,2,FALSE))</f>
        <v/>
      </c>
      <c r="CU234" s="23"/>
      <c r="CV234" s="24" t="str">
        <f>IF(CU234="","",VLOOKUP(CU234,ProgramIterations!$D:$E,2,FALSE))</f>
        <v/>
      </c>
      <c r="CW234" s="23"/>
      <c r="CX234" s="24" t="str">
        <f>IF(CW234="","",VLOOKUP(CW234,ProgramIterations!$D:$E,2,FALSE))</f>
        <v/>
      </c>
      <c r="CY234" s="23"/>
      <c r="CZ234" s="24" t="str">
        <f>IF(CY234="","",VLOOKUP(CY234,ProgramIterations!$D:$E,2,FALSE))</f>
        <v/>
      </c>
      <c r="DA234" s="23"/>
      <c r="DB234" s="24" t="str">
        <f>IF(DA234="","",VLOOKUP(DA234,ProgramIterations!$D:$E,2,FALSE))</f>
        <v/>
      </c>
      <c r="DC234" s="23"/>
      <c r="DD234" s="25" t="str">
        <f>IF(DC234="","",VLOOKUP(DC234,ProgramIterations!$D:$E,2,FALSE))</f>
        <v/>
      </c>
      <c r="DE234" s="64" t="str">
        <f>CONCATENATE("ALTER TABLE dbo.",LEFT(C234,FIND(".",C234)-1)," ADD ",RIGHT(C234,LEN(C234)-FIND(".",C234))," ",VLOOKUP(M234,DataTypes!$A$2:$F$12,6),IF(VLOOKUP(M234,DataTypes!$A$2:$F$12,3)=1,CONCATENATE("(",N234,",",O234,")"),"")," NULL")</f>
        <v>ALTER TABLE dbo.ChampMetricChannelArea ADD AreaofErosionByChannelAreaT1 decimal(15,5) NULL</v>
      </c>
      <c r="DF234" s="56" t="e">
        <f>IF(A234 = "","",#REF! &amp; " SELECT MetricCalcTypeID = "&amp;A234&amp;", EngineID = "&amp;B234&amp;", Name='"&amp;C234&amp;"', DisplayGroupID = "&amp;D234&amp;", DisplayName='"&amp;E234&amp;"', DisplayNameShort = '"&amp;F234&amp;"', PropertyName = '"&amp;G234&amp;"', MethodID = "&amp;IF(H234="","NULL",H234)&amp; ", CalcGroupId = "&amp;IF(I234="","NULL",I234)&amp;", CalcGroupListItemID = " &amp;IF(K234="","NULL",K234)&amp;", Description = "&amp;IF(L234&lt;&gt;"NULL","'"&amp;SUBSTITUTE(L234,"'","''")&amp;"'","NULL")&amp;", DataTypeID = "&amp;M234&amp;",Precision = "&amp;N234&amp;", Scale = "&amp;O234&amp;", Length="&amp;P234&amp;", UOMID = "&amp;Q234&amp;", GlossaryTermID = "&amp;V234&amp;", DisplayOrderID = "&amp;W234&amp;", DomainValueListID = "&amp;AB234&amp;", WidthPixels = "&amp;AC234&amp;", IsDisplayable = "&amp;AD234&amp;", ShowGraphForWatershed= "&amp;AE234&amp;",ShowGraphForProgram="&amp;AF234&amp;",ShowGraphForVisit="&amp;AG234&amp;",IsPrivateInformation="&amp;AM234&amp;", IsCalculated="&amp;AN234&amp;",IsInternal="&amp;AO234&amp;", ExpectedValueMin = "&amp;IF(R234&lt;&gt;"",R234,"NULL")&amp;",  ExpectedValueMax = "&amp;IF(S234&lt;&gt;"",S234,"NULL")&amp;",  AcceptedValueMin = "&amp;IF(T234&lt;&gt;"",T234,"NULL")&amp;",   AcceptedValueMax  = "&amp;IF(U234&lt;&gt;"",U234,"NULL")&amp;", GraphAllowX="&amp;AH234&amp;", GraphAllowY="&amp;AI234&amp;", GraphAllowZ="&amp;AJ234&amp;", MapAllowSize="&amp;AK234&amp;", MapAllowColor = "&amp;AL234&amp;", RbtXpath = "&amp;IF(AP234&lt;&gt;"", "'"&amp;AP234&amp;"'", "NULL")&amp;", RbtIsRequired = "&amp;IF(AP234&lt;&gt;"", AQ234, "NULL")&amp;", MRMetric = "&amp;AR234&amp;
", Protocol1_ID = "&amp;IF(AS234="","NULL",#REF!)&amp;", Protocol1_IterationIDStart = "&amp;IF(AS234="","NULL",AT234)&amp;", Protocol1_IterationIDEnd = "&amp;IF(AU234="","NULL",AV234)&amp;
", Protocol2_ID = "&amp;IF(AW234="","NULL",#REF!)&amp;", Protocol2_IterationIDStart = "&amp;IF(AW234="","NULL",AX234)&amp;", Protocol2_IterationIDEnd = "&amp;IF(AY234="","NULL",AZ234)&amp;
", Protocol3_ID = "&amp;IF(BA234="","NULL",#REF!)&amp;", Protocol3_IterationIDStart = "&amp;IF(BA234="","NULL",BB234)&amp;", Protocol3_IterationIDEnd = "&amp;IF(BC234="","NULL",BD234)&amp;
", Protocol4_ID = "&amp;IF(BE234="","NULL",#REF!)&amp;", Protocol4_IterationIDStart = "&amp;IF(BE234="","NULL",BF234)&amp;", Protocol4_IterationIDEnd = "&amp;IF(BG234="","NULL",BH234)&amp;
", Protocol5_ID = "&amp;IF(BI234="","NULL",#REF!)&amp;", Protocol5_IterationIDStart = "&amp;IF(BI234="","NULL",BJ234)&amp;", Protocol5_IterationIDEnd = "&amp;IF(BK234="","NULL",BL234)&amp;
", Protocol6_ID = "&amp;IF(BM234="","NULL",#REF!)&amp;", Protocol6_IterationIDStart = "&amp;IF(BM234="","NULL",BN234)&amp;", Protocol6_IterationIDEnd = "&amp;IF(BO234="","NULL",BP234)&amp;
", Protocol7_ID = "&amp;IF(BQ234="","NULL",#REF!)&amp;", Protocol7_IterationIDStart = "&amp;IF(BQ234="","NULL",BR234)&amp;", Protocol7_IterationIDEnd = "&amp;IF(BS234="","NULL",BT234)&amp;
", Protocol8_ID = "&amp;IF(BU234="","NULL",#REF!)&amp;", Protocol8_IterationIDStart = "&amp;IF(BU234="","NULL",BV234)&amp;", Protocol8_IterationIDEnd = "&amp;IF(BW234="","NULL",BX234)&amp;
", Protocol9_ID = "&amp;IF(BY234="","NULL",#REF!)&amp;", Protocol9_IterationIDStart = "&amp;IF(BY234="","NULL",BZ234)&amp;", Protocol9_IterationIDEnd = "&amp;IF(CA234="","NULL",CB234)&amp;
", Protocol10_ID = "&amp;IF(CC234="","NULL",#REF!)&amp;", Protocol10_IterationIDStart = "&amp;IF(CC234="","NULL",CD234)&amp;", Protocol10_IterationIDEnd = "&amp;IF(CE234="","NULL",CF234)&amp;
", Protocol11_ID = "&amp;IF(CG234="","NULL",#REF!)&amp;", Protocol11_IterationIDStart = "&amp;IF(CG234="","NULL",CH234)&amp;", Protocol11_IterationIDEnd = "&amp;IF(CI234="","NULL",CJ234)&amp;
", Protocol12_ID = "&amp;IF(CK234="","NULL",#REF!)&amp;", Protocol12_IterationIDStart = "&amp;IF(CK234="","NULL",CL234)&amp;", Protocol12_IterationIDEnd = "&amp;IF(CM234="","NULL",CN234)&amp;
", Protocol13_ID = "&amp;IF(CO234="","NULL",#REF!)&amp;", Protocol13_IterationIDStart = "&amp;IF(CO234="","NULL",CP234)&amp;", Protocol13_IterationIDEnd = "&amp;IF(CQ234="","NULL",CR234)&amp;
", Protocol14_ID = "&amp;IF(CS234="","NULL",#REF!)&amp;", Protocol14_IterationIDStart = "&amp;IF(CS234="","NULL",CT234)&amp;", Protocol14_IterationIDEnd = "&amp;IF(CU234="","NULL",CV234)&amp;
", Protocol15_ID = "&amp;IF(CW234="","NULL",#REF!)&amp;", Protocol15_IterationIDStart = "&amp;IF(CW234="","NULL",CX234)&amp;", Protocol15_IterationIDEnd = "&amp;IF(CY234="","NULL",CZ234)&amp;
", Protocol16_ID = "&amp;IF(DA234="","NULL",#REF!)&amp;", Protocol16_IterationIDStart = "&amp;IF(DA234="","NULL",DB234)&amp;", Protocol16_IterationIDEnd = "&amp;IF(DC234="","NULL",DD234))</f>
        <v>#REF!</v>
      </c>
    </row>
    <row r="235" spans="1:110" hidden="1" x14ac:dyDescent="0.4">
      <c r="A235" s="39">
        <v>423</v>
      </c>
      <c r="B235" s="75">
        <v>1</v>
      </c>
      <c r="C235" s="57" t="str">
        <f t="shared" si="17"/>
        <v>ChampMetricChannelArea.PercentErosionByChannelAreaT0</v>
      </c>
      <c r="D235" s="18">
        <v>5</v>
      </c>
      <c r="E235" s="74" t="s">
        <v>1155</v>
      </c>
      <c r="F235" s="49" t="s">
        <v>1156</v>
      </c>
      <c r="G235" s="19" t="s">
        <v>660</v>
      </c>
      <c r="H235" s="19"/>
      <c r="I235" s="45"/>
      <c r="J235" s="47" t="str">
        <f>IF(I235="","",VLOOKUP(I235,MetricCalcGroups!A:D,3, FALSE))</f>
        <v/>
      </c>
      <c r="L235" s="9" t="s">
        <v>78</v>
      </c>
      <c r="M235" s="18">
        <v>3</v>
      </c>
      <c r="N235" s="18">
        <v>15</v>
      </c>
      <c r="O235" s="18">
        <v>5</v>
      </c>
      <c r="P235" s="18" t="s">
        <v>78</v>
      </c>
      <c r="Q235" s="18">
        <v>8</v>
      </c>
      <c r="R235" s="75"/>
      <c r="S235" s="75"/>
      <c r="V235" s="78" t="s">
        <v>78</v>
      </c>
      <c r="W235" s="75">
        <v>2160</v>
      </c>
      <c r="X235" s="15">
        <v>2011</v>
      </c>
      <c r="Y235" s="16">
        <f>IF(X235&lt;&gt;"",VLOOKUP(X235,ProgramIterations!D:E,2,FALSE),"NULL")</f>
        <v>1</v>
      </c>
      <c r="Z235" s="15"/>
      <c r="AA235" s="16" t="str">
        <f>IF(Z235&lt;&gt;"",VLOOKUP(Z235,ProgramIterations!D:E,2,FALSE),"NULL")</f>
        <v>NULL</v>
      </c>
      <c r="AB235" s="9" t="s">
        <v>78</v>
      </c>
      <c r="AC235" s="9">
        <v>75</v>
      </c>
      <c r="AD235" s="36">
        <v>0</v>
      </c>
      <c r="AE235" s="9">
        <v>1</v>
      </c>
      <c r="AF235" s="9">
        <v>1</v>
      </c>
      <c r="AG235" s="9">
        <v>0</v>
      </c>
      <c r="AH235" s="17">
        <v>0</v>
      </c>
      <c r="AI235" s="17">
        <f t="shared" si="16"/>
        <v>0</v>
      </c>
      <c r="AJ235" s="18">
        <v>0</v>
      </c>
      <c r="AK235" s="17">
        <f t="shared" si="14"/>
        <v>0</v>
      </c>
      <c r="AL235" s="17">
        <f t="shared" si="15"/>
        <v>0</v>
      </c>
      <c r="AM235" s="18">
        <v>0</v>
      </c>
      <c r="AN235" s="18">
        <v>0</v>
      </c>
      <c r="AO235" s="37">
        <v>0</v>
      </c>
      <c r="AP235" s="49" t="s">
        <v>1524</v>
      </c>
      <c r="AQ235" s="37">
        <v>0</v>
      </c>
      <c r="AR235" s="49">
        <v>0</v>
      </c>
      <c r="AS235" s="23">
        <v>2011</v>
      </c>
      <c r="AT235" s="24">
        <f>IF(AS235="","",VLOOKUP(AS235,ProgramIterations!$D:$E,2,FALSE))</f>
        <v>1</v>
      </c>
      <c r="AU235" s="23"/>
      <c r="AV235" s="24" t="str">
        <f>IF(AU235="","",VLOOKUP(AU235,ProgramIterations!$D:$E,2,FALSE))</f>
        <v/>
      </c>
      <c r="AW235" s="23">
        <v>2012</v>
      </c>
      <c r="AX235" s="24">
        <f>IF(AW235="","",VLOOKUP(AW235,ProgramIterations!$D:$E,2,FALSE))</f>
        <v>2</v>
      </c>
      <c r="AY235" s="23"/>
      <c r="AZ235" s="24" t="str">
        <f>IF(AY235="","",VLOOKUP(AY235,ProgramIterations!$D:$E,2,FALSE))</f>
        <v/>
      </c>
      <c r="BA235" s="23">
        <v>2013</v>
      </c>
      <c r="BB235" s="24">
        <f>IF(BA235="","",VLOOKUP(BA235,ProgramIterations!$D:$E,2,FALSE))</f>
        <v>3</v>
      </c>
      <c r="BC235" s="23"/>
      <c r="BD235" s="24" t="str">
        <f>IF(BC235="","",VLOOKUP(BC235,ProgramIterations!$D:$E,2,FALSE))</f>
        <v/>
      </c>
      <c r="BE235" s="23">
        <v>2014</v>
      </c>
      <c r="BF235" s="24">
        <f>IF(BE235="","",VLOOKUP(BE235,ProgramIterations!$D:$E,2,FALSE))</f>
        <v>4</v>
      </c>
      <c r="BG235" s="23"/>
      <c r="BH235" s="24" t="str">
        <f>IF(BG235="","",VLOOKUP(BG235,ProgramIterations!$D:$E,2,FALSE))</f>
        <v/>
      </c>
      <c r="BI235" s="23">
        <v>2014</v>
      </c>
      <c r="BJ235" s="24">
        <f>IF(BI235="","",VLOOKUP(BI235,ProgramIterations!$D:$E,2,FALSE))</f>
        <v>4</v>
      </c>
      <c r="BK235" s="23"/>
      <c r="BL235" s="24" t="str">
        <f>IF(BK235="","",VLOOKUP(BK235,ProgramIterations!$D:$E,2,FALSE))</f>
        <v/>
      </c>
      <c r="BM235" s="23"/>
      <c r="BN235" s="24" t="str">
        <f>IF(BM235="","",VLOOKUP(BM235,ProgramIterations!$D:$E,2,FALSE))</f>
        <v/>
      </c>
      <c r="BO235" s="23"/>
      <c r="BP235" s="24" t="str">
        <f>IF(BO235="","",VLOOKUP(BO235,ProgramIterations!$D:$E,2,FALSE))</f>
        <v/>
      </c>
      <c r="BQ235" s="23"/>
      <c r="BR235" s="24" t="str">
        <f>IF(BQ235="","",VLOOKUP(BQ235,ProgramIterations!$D:$E,2,FALSE))</f>
        <v/>
      </c>
      <c r="BS235" s="23"/>
      <c r="BT235" s="24" t="str">
        <f>IF(BS235="","",VLOOKUP(BS235,ProgramIterations!$D:$E,2,FALSE))</f>
        <v/>
      </c>
      <c r="BU235" s="23"/>
      <c r="BV235" s="24" t="str">
        <f>IF(BU235="","",VLOOKUP(BU235,ProgramIterations!$D:$E,2,FALSE))</f>
        <v/>
      </c>
      <c r="BW235" s="23"/>
      <c r="BX235" s="24" t="str">
        <f>IF(BW235="","",VLOOKUP(BW235,ProgramIterations!$D:$E,2,FALSE))</f>
        <v/>
      </c>
      <c r="BY235" s="23">
        <v>2014</v>
      </c>
      <c r="BZ235" s="24">
        <f>IF(BY235="","",VLOOKUP(BY235,ProgramIterations!$D:$E,2,FALSE))</f>
        <v>4</v>
      </c>
      <c r="CA235" s="23"/>
      <c r="CB235" s="24" t="str">
        <f>IF(CA235="","",VLOOKUP(CA235,ProgramIterations!$D:$E,2,FALSE))</f>
        <v/>
      </c>
      <c r="CC235" s="23">
        <v>2014</v>
      </c>
      <c r="CD235" s="24">
        <f>IF(CC235="","",VLOOKUP(CC235,ProgramIterations!$D:$E,2,FALSE))</f>
        <v>4</v>
      </c>
      <c r="CE235" s="23"/>
      <c r="CF235" s="24" t="str">
        <f>IF(CE235="","",VLOOKUP(CE235,ProgramIterations!$D:$E,2,FALSE))</f>
        <v/>
      </c>
      <c r="CG235" s="23">
        <v>2014</v>
      </c>
      <c r="CH235" s="24">
        <f>IF(CG235="","",VLOOKUP(CG235,ProgramIterations!$D:$E,2,FALSE))</f>
        <v>4</v>
      </c>
      <c r="CI235" s="23"/>
      <c r="CJ235" s="24" t="str">
        <f>IF(CI235="","",VLOOKUP(CI235,ProgramIterations!$D:$E,2,FALSE))</f>
        <v/>
      </c>
      <c r="CK235" s="23"/>
      <c r="CL235" s="24" t="str">
        <f>IF(CK235="","",VLOOKUP(CK235,ProgramIterations!$D:$E,2,FALSE))</f>
        <v/>
      </c>
      <c r="CM235" s="23"/>
      <c r="CN235" s="24" t="str">
        <f>IF(CM235="","",VLOOKUP(CM235,ProgramIterations!$D:$E,2,FALSE))</f>
        <v/>
      </c>
      <c r="CO235" s="23"/>
      <c r="CP235" s="24" t="str">
        <f>IF(CO235="","",VLOOKUP(CO235,ProgramIterations!$D:$E,2,FALSE))</f>
        <v/>
      </c>
      <c r="CQ235" s="23"/>
      <c r="CR235" s="24" t="str">
        <f>IF(CQ235="","",VLOOKUP(CQ235,ProgramIterations!$D:$E,2,FALSE))</f>
        <v/>
      </c>
      <c r="CS235" s="23"/>
      <c r="CT235" s="24" t="str">
        <f>IF(CS235="","",VLOOKUP(CS235,ProgramIterations!$D:$E,2,FALSE))</f>
        <v/>
      </c>
      <c r="CU235" s="23"/>
      <c r="CV235" s="24" t="str">
        <f>IF(CU235="","",VLOOKUP(CU235,ProgramIterations!$D:$E,2,FALSE))</f>
        <v/>
      </c>
      <c r="CW235" s="23"/>
      <c r="CX235" s="24" t="str">
        <f>IF(CW235="","",VLOOKUP(CW235,ProgramIterations!$D:$E,2,FALSE))</f>
        <v/>
      </c>
      <c r="CY235" s="23"/>
      <c r="CZ235" s="24" t="str">
        <f>IF(CY235="","",VLOOKUP(CY235,ProgramIterations!$D:$E,2,FALSE))</f>
        <v/>
      </c>
      <c r="DA235" s="23"/>
      <c r="DB235" s="24" t="str">
        <f>IF(DA235="","",VLOOKUP(DA235,ProgramIterations!$D:$E,2,FALSE))</f>
        <v/>
      </c>
      <c r="DC235" s="23"/>
      <c r="DD235" s="25" t="str">
        <f>IF(DC235="","",VLOOKUP(DC235,ProgramIterations!$D:$E,2,FALSE))</f>
        <v/>
      </c>
      <c r="DE235" s="64" t="str">
        <f>CONCATENATE("ALTER TABLE dbo.",LEFT(C235,FIND(".",C235)-1)," ADD ",RIGHT(C235,LEN(C235)-FIND(".",C235))," ",VLOOKUP(M235,DataTypes!$A$2:$F$12,6),IF(VLOOKUP(M235,DataTypes!$A$2:$F$12,3)=1,CONCATENATE("(",N235,",",O235,")"),"")," NULL")</f>
        <v>ALTER TABLE dbo.ChampMetricChannelArea ADD PercentErosionByChannelAreaT0 decimal(15,5) NULL</v>
      </c>
      <c r="DF235" s="56" t="e">
        <f>IF(A235 = "","",#REF! &amp; " SELECT MetricCalcTypeID = "&amp;A235&amp;", EngineID = "&amp;B235&amp;", Name='"&amp;C235&amp;"', DisplayGroupID = "&amp;D235&amp;", DisplayName='"&amp;E235&amp;"', DisplayNameShort = '"&amp;F235&amp;"', PropertyName = '"&amp;G235&amp;"', MethodID = "&amp;IF(H235="","NULL",H235)&amp; ", CalcGroupId = "&amp;IF(I235="","NULL",I235)&amp;", CalcGroupListItemID = " &amp;IF(K235="","NULL",K235)&amp;", Description = "&amp;IF(L235&lt;&gt;"NULL","'"&amp;SUBSTITUTE(L235,"'","''")&amp;"'","NULL")&amp;", DataTypeID = "&amp;M235&amp;",Precision = "&amp;N235&amp;", Scale = "&amp;O235&amp;", Length="&amp;P235&amp;", UOMID = "&amp;Q235&amp;", GlossaryTermID = "&amp;V235&amp;", DisplayOrderID = "&amp;W235&amp;", DomainValueListID = "&amp;AB235&amp;", WidthPixels = "&amp;AC235&amp;", IsDisplayable = "&amp;AD235&amp;", ShowGraphForWatershed= "&amp;AE235&amp;",ShowGraphForProgram="&amp;AF235&amp;",ShowGraphForVisit="&amp;AG235&amp;",IsPrivateInformation="&amp;AM235&amp;", IsCalculated="&amp;AN235&amp;",IsInternal="&amp;AO235&amp;", ExpectedValueMin = "&amp;IF(R235&lt;&gt;"",R235,"NULL")&amp;",  ExpectedValueMax = "&amp;IF(S235&lt;&gt;"",S235,"NULL")&amp;",  AcceptedValueMin = "&amp;IF(T235&lt;&gt;"",T235,"NULL")&amp;",   AcceptedValueMax  = "&amp;IF(U235&lt;&gt;"",U235,"NULL")&amp;", GraphAllowX="&amp;AH235&amp;", GraphAllowY="&amp;AI235&amp;", GraphAllowZ="&amp;AJ235&amp;", MapAllowSize="&amp;AK235&amp;", MapAllowColor = "&amp;AL235&amp;", RbtXpath = "&amp;IF(AP235&lt;&gt;"", "'"&amp;AP235&amp;"'", "NULL")&amp;", RbtIsRequired = "&amp;IF(AP235&lt;&gt;"", AQ235, "NULL")&amp;", MRMetric = "&amp;AR235&amp;
", Protocol1_ID = "&amp;IF(AS235="","NULL",#REF!)&amp;", Protocol1_IterationIDStart = "&amp;IF(AS235="","NULL",AT235)&amp;", Protocol1_IterationIDEnd = "&amp;IF(AU235="","NULL",AV235)&amp;
", Protocol2_ID = "&amp;IF(AW235="","NULL",#REF!)&amp;", Protocol2_IterationIDStart = "&amp;IF(AW235="","NULL",AX235)&amp;", Protocol2_IterationIDEnd = "&amp;IF(AY235="","NULL",AZ235)&amp;
", Protocol3_ID = "&amp;IF(BA235="","NULL",#REF!)&amp;", Protocol3_IterationIDStart = "&amp;IF(BA235="","NULL",BB235)&amp;", Protocol3_IterationIDEnd = "&amp;IF(BC235="","NULL",BD235)&amp;
", Protocol4_ID = "&amp;IF(BE235="","NULL",#REF!)&amp;", Protocol4_IterationIDStart = "&amp;IF(BE235="","NULL",BF235)&amp;", Protocol4_IterationIDEnd = "&amp;IF(BG235="","NULL",BH235)&amp;
", Protocol5_ID = "&amp;IF(BI235="","NULL",#REF!)&amp;", Protocol5_IterationIDStart = "&amp;IF(BI235="","NULL",BJ235)&amp;", Protocol5_IterationIDEnd = "&amp;IF(BK235="","NULL",BL235)&amp;
", Protocol6_ID = "&amp;IF(BM235="","NULL",#REF!)&amp;", Protocol6_IterationIDStart = "&amp;IF(BM235="","NULL",BN235)&amp;", Protocol6_IterationIDEnd = "&amp;IF(BO235="","NULL",BP235)&amp;
", Protocol7_ID = "&amp;IF(BQ235="","NULL",#REF!)&amp;", Protocol7_IterationIDStart = "&amp;IF(BQ235="","NULL",BR235)&amp;", Protocol7_IterationIDEnd = "&amp;IF(BS235="","NULL",BT235)&amp;
", Protocol8_ID = "&amp;IF(BU235="","NULL",#REF!)&amp;", Protocol8_IterationIDStart = "&amp;IF(BU235="","NULL",BV235)&amp;", Protocol8_IterationIDEnd = "&amp;IF(BW235="","NULL",BX235)&amp;
", Protocol9_ID = "&amp;IF(BY235="","NULL",#REF!)&amp;", Protocol9_IterationIDStart = "&amp;IF(BY235="","NULL",BZ235)&amp;", Protocol9_IterationIDEnd = "&amp;IF(CA235="","NULL",CB235)&amp;
", Protocol10_ID = "&amp;IF(CC235="","NULL",#REF!)&amp;", Protocol10_IterationIDStart = "&amp;IF(CC235="","NULL",CD235)&amp;", Protocol10_IterationIDEnd = "&amp;IF(CE235="","NULL",CF235)&amp;
", Protocol11_ID = "&amp;IF(CG235="","NULL",#REF!)&amp;", Protocol11_IterationIDStart = "&amp;IF(CG235="","NULL",CH235)&amp;", Protocol11_IterationIDEnd = "&amp;IF(CI235="","NULL",CJ235)&amp;
", Protocol12_ID = "&amp;IF(CK235="","NULL",#REF!)&amp;", Protocol12_IterationIDStart = "&amp;IF(CK235="","NULL",CL235)&amp;", Protocol12_IterationIDEnd = "&amp;IF(CM235="","NULL",CN235)&amp;
", Protocol13_ID = "&amp;IF(CO235="","NULL",#REF!)&amp;", Protocol13_IterationIDStart = "&amp;IF(CO235="","NULL",CP235)&amp;", Protocol13_IterationIDEnd = "&amp;IF(CQ235="","NULL",CR235)&amp;
", Protocol14_ID = "&amp;IF(CS235="","NULL",#REF!)&amp;", Protocol14_IterationIDStart = "&amp;IF(CS235="","NULL",CT235)&amp;", Protocol14_IterationIDEnd = "&amp;IF(CU235="","NULL",CV235)&amp;
", Protocol15_ID = "&amp;IF(CW235="","NULL",#REF!)&amp;", Protocol15_IterationIDStart = "&amp;IF(CW235="","NULL",CX235)&amp;", Protocol15_IterationIDEnd = "&amp;IF(CY235="","NULL",CZ235)&amp;
", Protocol16_ID = "&amp;IF(DA235="","NULL",#REF!)&amp;", Protocol16_IterationIDStart = "&amp;IF(DA235="","NULL",DB235)&amp;", Protocol16_IterationIDEnd = "&amp;IF(DC235="","NULL",DD235))</f>
        <v>#REF!</v>
      </c>
    </row>
    <row r="236" spans="1:110" hidden="1" x14ac:dyDescent="0.4">
      <c r="A236" s="39">
        <v>393</v>
      </c>
      <c r="B236" s="75">
        <v>1</v>
      </c>
      <c r="C236" s="57" t="str">
        <f t="shared" si="17"/>
        <v>ChampMetricChannelArea.PercentErosionByChannelAreaT1</v>
      </c>
      <c r="D236" s="18">
        <v>5</v>
      </c>
      <c r="E236" s="74" t="s">
        <v>1097</v>
      </c>
      <c r="F236" s="49" t="s">
        <v>1098</v>
      </c>
      <c r="G236" s="19" t="s">
        <v>697</v>
      </c>
      <c r="H236" s="19"/>
      <c r="I236" s="45"/>
      <c r="J236" s="47" t="str">
        <f>IF(I236="","",VLOOKUP(I236,MetricCalcGroups!A:D,3, FALSE))</f>
        <v/>
      </c>
      <c r="L236" s="9" t="s">
        <v>78</v>
      </c>
      <c r="M236" s="18">
        <v>3</v>
      </c>
      <c r="N236" s="18">
        <v>15</v>
      </c>
      <c r="O236" s="18">
        <v>5</v>
      </c>
      <c r="P236" s="18" t="s">
        <v>78</v>
      </c>
      <c r="Q236" s="18">
        <v>8</v>
      </c>
      <c r="V236" s="78" t="s">
        <v>78</v>
      </c>
      <c r="W236" s="75">
        <v>80</v>
      </c>
      <c r="X236" s="15">
        <v>2011</v>
      </c>
      <c r="Y236" s="16">
        <f>IF(X236&lt;&gt;"",VLOOKUP(X236,ProgramIterations!D:E,2,FALSE),"NULL")</f>
        <v>1</v>
      </c>
      <c r="Z236" s="15"/>
      <c r="AA236" s="16" t="str">
        <f>IF(Z236&lt;&gt;"",VLOOKUP(Z236,ProgramIterations!D:E,2,FALSE),"NULL")</f>
        <v>NULL</v>
      </c>
      <c r="AB236" s="9" t="s">
        <v>78</v>
      </c>
      <c r="AC236" s="9">
        <v>75</v>
      </c>
      <c r="AD236" s="36">
        <v>0</v>
      </c>
      <c r="AE236" s="9">
        <v>1</v>
      </c>
      <c r="AF236" s="9">
        <v>1</v>
      </c>
      <c r="AG236" s="9">
        <v>0</v>
      </c>
      <c r="AH236" s="17">
        <v>0</v>
      </c>
      <c r="AI236" s="17">
        <f t="shared" si="16"/>
        <v>0</v>
      </c>
      <c r="AJ236" s="18">
        <v>0</v>
      </c>
      <c r="AK236" s="17">
        <f t="shared" si="14"/>
        <v>0</v>
      </c>
      <c r="AL236" s="17">
        <f t="shared" si="15"/>
        <v>0</v>
      </c>
      <c r="AM236" s="18">
        <v>0</v>
      </c>
      <c r="AN236" s="18">
        <v>0</v>
      </c>
      <c r="AO236" s="37">
        <v>0</v>
      </c>
      <c r="AP236" s="40" t="s">
        <v>1505</v>
      </c>
      <c r="AQ236" s="37">
        <v>0</v>
      </c>
      <c r="AR236" s="49">
        <v>0</v>
      </c>
      <c r="AS236" s="23">
        <v>2011</v>
      </c>
      <c r="AT236" s="24">
        <f>IF(AS236="","",VLOOKUP(AS236,ProgramIterations!$D:$E,2,FALSE))</f>
        <v>1</v>
      </c>
      <c r="AU236" s="23"/>
      <c r="AV236" s="24" t="str">
        <f>IF(AU236="","",VLOOKUP(AU236,ProgramIterations!$D:$E,2,FALSE))</f>
        <v/>
      </c>
      <c r="AW236" s="23">
        <v>2012</v>
      </c>
      <c r="AX236" s="24">
        <f>IF(AW236="","",VLOOKUP(AW236,ProgramIterations!$D:$E,2,FALSE))</f>
        <v>2</v>
      </c>
      <c r="AY236" s="23"/>
      <c r="AZ236" s="24" t="str">
        <f>IF(AY236="","",VLOOKUP(AY236,ProgramIterations!$D:$E,2,FALSE))</f>
        <v/>
      </c>
      <c r="BA236" s="23">
        <v>2013</v>
      </c>
      <c r="BB236" s="24">
        <f>IF(BA236="","",VLOOKUP(BA236,ProgramIterations!$D:$E,2,FALSE))</f>
        <v>3</v>
      </c>
      <c r="BC236" s="23"/>
      <c r="BD236" s="24" t="str">
        <f>IF(BC236="","",VLOOKUP(BC236,ProgramIterations!$D:$E,2,FALSE))</f>
        <v/>
      </c>
      <c r="BE236" s="23">
        <v>2014</v>
      </c>
      <c r="BF236" s="24">
        <f>IF(BE236="","",VLOOKUP(BE236,ProgramIterations!$D:$E,2,FALSE))</f>
        <v>4</v>
      </c>
      <c r="BG236" s="23"/>
      <c r="BH236" s="24" t="str">
        <f>IF(BG236="","",VLOOKUP(BG236,ProgramIterations!$D:$E,2,FALSE))</f>
        <v/>
      </c>
      <c r="BI236" s="23">
        <v>2014</v>
      </c>
      <c r="BJ236" s="24">
        <f>IF(BI236="","",VLOOKUP(BI236,ProgramIterations!$D:$E,2,FALSE))</f>
        <v>4</v>
      </c>
      <c r="BK236" s="23"/>
      <c r="BL236" s="24" t="str">
        <f>IF(BK236="","",VLOOKUP(BK236,ProgramIterations!$D:$E,2,FALSE))</f>
        <v/>
      </c>
      <c r="BM236" s="23"/>
      <c r="BN236" s="24" t="str">
        <f>IF(BM236="","",VLOOKUP(BM236,ProgramIterations!$D:$E,2,FALSE))</f>
        <v/>
      </c>
      <c r="BO236" s="23"/>
      <c r="BP236" s="24" t="str">
        <f>IF(BO236="","",VLOOKUP(BO236,ProgramIterations!$D:$E,2,FALSE))</f>
        <v/>
      </c>
      <c r="BQ236" s="23"/>
      <c r="BR236" s="24" t="str">
        <f>IF(BQ236="","",VLOOKUP(BQ236,ProgramIterations!$D:$E,2,FALSE))</f>
        <v/>
      </c>
      <c r="BS236" s="23"/>
      <c r="BT236" s="24" t="str">
        <f>IF(BS236="","",VLOOKUP(BS236,ProgramIterations!$D:$E,2,FALSE))</f>
        <v/>
      </c>
      <c r="BU236" s="23"/>
      <c r="BV236" s="24" t="str">
        <f>IF(BU236="","",VLOOKUP(BU236,ProgramIterations!$D:$E,2,FALSE))</f>
        <v/>
      </c>
      <c r="BW236" s="23"/>
      <c r="BX236" s="24" t="str">
        <f>IF(BW236="","",VLOOKUP(BW236,ProgramIterations!$D:$E,2,FALSE))</f>
        <v/>
      </c>
      <c r="BY236" s="23">
        <v>2014</v>
      </c>
      <c r="BZ236" s="24">
        <f>IF(BY236="","",VLOOKUP(BY236,ProgramIterations!$D:$E,2,FALSE))</f>
        <v>4</v>
      </c>
      <c r="CA236" s="23"/>
      <c r="CB236" s="24" t="str">
        <f>IF(CA236="","",VLOOKUP(CA236,ProgramIterations!$D:$E,2,FALSE))</f>
        <v/>
      </c>
      <c r="CC236" s="23">
        <v>2014</v>
      </c>
      <c r="CD236" s="24">
        <f>IF(CC236="","",VLOOKUP(CC236,ProgramIterations!$D:$E,2,FALSE))</f>
        <v>4</v>
      </c>
      <c r="CE236" s="23"/>
      <c r="CF236" s="24" t="str">
        <f>IF(CE236="","",VLOOKUP(CE236,ProgramIterations!$D:$E,2,FALSE))</f>
        <v/>
      </c>
      <c r="CG236" s="23">
        <v>2014</v>
      </c>
      <c r="CH236" s="24">
        <f>IF(CG236="","",VLOOKUP(CG236,ProgramIterations!$D:$E,2,FALSE))</f>
        <v>4</v>
      </c>
      <c r="CI236" s="23"/>
      <c r="CJ236" s="24" t="str">
        <f>IF(CI236="","",VLOOKUP(CI236,ProgramIterations!$D:$E,2,FALSE))</f>
        <v/>
      </c>
      <c r="CK236" s="23"/>
      <c r="CL236" s="24" t="str">
        <f>IF(CK236="","",VLOOKUP(CK236,ProgramIterations!$D:$E,2,FALSE))</f>
        <v/>
      </c>
      <c r="CM236" s="23"/>
      <c r="CN236" s="24" t="str">
        <f>IF(CM236="","",VLOOKUP(CM236,ProgramIterations!$D:$E,2,FALSE))</f>
        <v/>
      </c>
      <c r="CO236" s="23"/>
      <c r="CP236" s="24" t="str">
        <f>IF(CO236="","",VLOOKUP(CO236,ProgramIterations!$D:$E,2,FALSE))</f>
        <v/>
      </c>
      <c r="CQ236" s="23"/>
      <c r="CR236" s="24" t="str">
        <f>IF(CQ236="","",VLOOKUP(CQ236,ProgramIterations!$D:$E,2,FALSE))</f>
        <v/>
      </c>
      <c r="CS236" s="23"/>
      <c r="CT236" s="24" t="str">
        <f>IF(CS236="","",VLOOKUP(CS236,ProgramIterations!$D:$E,2,FALSE))</f>
        <v/>
      </c>
      <c r="CU236" s="23"/>
      <c r="CV236" s="24" t="str">
        <f>IF(CU236="","",VLOOKUP(CU236,ProgramIterations!$D:$E,2,FALSE))</f>
        <v/>
      </c>
      <c r="CW236" s="23"/>
      <c r="CX236" s="24" t="str">
        <f>IF(CW236="","",VLOOKUP(CW236,ProgramIterations!$D:$E,2,FALSE))</f>
        <v/>
      </c>
      <c r="CY236" s="23"/>
      <c r="CZ236" s="24" t="str">
        <f>IF(CY236="","",VLOOKUP(CY236,ProgramIterations!$D:$E,2,FALSE))</f>
        <v/>
      </c>
      <c r="DA236" s="23"/>
      <c r="DB236" s="24" t="str">
        <f>IF(DA236="","",VLOOKUP(DA236,ProgramIterations!$D:$E,2,FALSE))</f>
        <v/>
      </c>
      <c r="DC236" s="23"/>
      <c r="DD236" s="25" t="str">
        <f>IF(DC236="","",VLOOKUP(DC236,ProgramIterations!$D:$E,2,FALSE))</f>
        <v/>
      </c>
      <c r="DE236" s="64" t="str">
        <f>CONCATENATE("ALTER TABLE dbo.",LEFT(C236,FIND(".",C236)-1)," ADD ",RIGHT(C236,LEN(C236)-FIND(".",C236))," ",VLOOKUP(M236,DataTypes!$A$2:$F$12,6),IF(VLOOKUP(M236,DataTypes!$A$2:$F$12,3)=1,CONCATENATE("(",N236,",",O236,")"),"")," NULL")</f>
        <v>ALTER TABLE dbo.ChampMetricChannelArea ADD PercentErosionByChannelAreaT1 decimal(15,5) NULL</v>
      </c>
      <c r="DF236" s="56" t="e">
        <f>IF(A236 = "","",#REF! &amp; " SELECT MetricCalcTypeID = "&amp;A236&amp;", EngineID = "&amp;B236&amp;", Name='"&amp;C236&amp;"', DisplayGroupID = "&amp;D236&amp;", DisplayName='"&amp;E236&amp;"', DisplayNameShort = '"&amp;F236&amp;"', PropertyName = '"&amp;G236&amp;"', MethodID = "&amp;IF(H236="","NULL",H236)&amp; ", CalcGroupId = "&amp;IF(I236="","NULL",I236)&amp;", CalcGroupListItemID = " &amp;IF(K236="","NULL",K236)&amp;", Description = "&amp;IF(L236&lt;&gt;"NULL","'"&amp;SUBSTITUTE(L236,"'","''")&amp;"'","NULL")&amp;", DataTypeID = "&amp;M236&amp;",Precision = "&amp;N236&amp;", Scale = "&amp;O236&amp;", Length="&amp;P236&amp;", UOMID = "&amp;Q236&amp;", GlossaryTermID = "&amp;V236&amp;", DisplayOrderID = "&amp;W236&amp;", DomainValueListID = "&amp;AB236&amp;", WidthPixels = "&amp;AC236&amp;", IsDisplayable = "&amp;AD236&amp;", ShowGraphForWatershed= "&amp;AE236&amp;",ShowGraphForProgram="&amp;AF236&amp;",ShowGraphForVisit="&amp;AG236&amp;",IsPrivateInformation="&amp;AM236&amp;", IsCalculated="&amp;AN236&amp;",IsInternal="&amp;AO236&amp;", ExpectedValueMin = "&amp;IF(R236&lt;&gt;"",R236,"NULL")&amp;",  ExpectedValueMax = "&amp;IF(S236&lt;&gt;"",S236,"NULL")&amp;",  AcceptedValueMin = "&amp;IF(T236&lt;&gt;"",T236,"NULL")&amp;",   AcceptedValueMax  = "&amp;IF(U236&lt;&gt;"",U236,"NULL")&amp;", GraphAllowX="&amp;AH236&amp;", GraphAllowY="&amp;AI236&amp;", GraphAllowZ="&amp;AJ236&amp;", MapAllowSize="&amp;AK236&amp;", MapAllowColor = "&amp;AL236&amp;", RbtXpath = "&amp;IF(AP236&lt;&gt;"", "'"&amp;AP236&amp;"'", "NULL")&amp;", RbtIsRequired = "&amp;IF(AP236&lt;&gt;"", AQ236, "NULL")&amp;", MRMetric = "&amp;AR236&amp;
", Protocol1_ID = "&amp;IF(AS236="","NULL",#REF!)&amp;", Protocol1_IterationIDStart = "&amp;IF(AS236="","NULL",AT236)&amp;", Protocol1_IterationIDEnd = "&amp;IF(AU236="","NULL",AV236)&amp;
", Protocol2_ID = "&amp;IF(AW236="","NULL",#REF!)&amp;", Protocol2_IterationIDStart = "&amp;IF(AW236="","NULL",AX236)&amp;", Protocol2_IterationIDEnd = "&amp;IF(AY236="","NULL",AZ236)&amp;
", Protocol3_ID = "&amp;IF(BA236="","NULL",#REF!)&amp;", Protocol3_IterationIDStart = "&amp;IF(BA236="","NULL",BB236)&amp;", Protocol3_IterationIDEnd = "&amp;IF(BC236="","NULL",BD236)&amp;
", Protocol4_ID = "&amp;IF(BE236="","NULL",#REF!)&amp;", Protocol4_IterationIDStart = "&amp;IF(BE236="","NULL",BF236)&amp;", Protocol4_IterationIDEnd = "&amp;IF(BG236="","NULL",BH236)&amp;
", Protocol5_ID = "&amp;IF(BI236="","NULL",#REF!)&amp;", Protocol5_IterationIDStart = "&amp;IF(BI236="","NULL",BJ236)&amp;", Protocol5_IterationIDEnd = "&amp;IF(BK236="","NULL",BL236)&amp;
", Protocol6_ID = "&amp;IF(BM236="","NULL",#REF!)&amp;", Protocol6_IterationIDStart = "&amp;IF(BM236="","NULL",BN236)&amp;", Protocol6_IterationIDEnd = "&amp;IF(BO236="","NULL",BP236)&amp;
", Protocol7_ID = "&amp;IF(BQ236="","NULL",#REF!)&amp;", Protocol7_IterationIDStart = "&amp;IF(BQ236="","NULL",BR236)&amp;", Protocol7_IterationIDEnd = "&amp;IF(BS236="","NULL",BT236)&amp;
", Protocol8_ID = "&amp;IF(BU236="","NULL",#REF!)&amp;", Protocol8_IterationIDStart = "&amp;IF(BU236="","NULL",BV236)&amp;", Protocol8_IterationIDEnd = "&amp;IF(BW236="","NULL",BX236)&amp;
", Protocol9_ID = "&amp;IF(BY236="","NULL",#REF!)&amp;", Protocol9_IterationIDStart = "&amp;IF(BY236="","NULL",BZ236)&amp;", Protocol9_IterationIDEnd = "&amp;IF(CA236="","NULL",CB236)&amp;
", Protocol10_ID = "&amp;IF(CC236="","NULL",#REF!)&amp;", Protocol10_IterationIDStart = "&amp;IF(CC236="","NULL",CD236)&amp;", Protocol10_IterationIDEnd = "&amp;IF(CE236="","NULL",CF236)&amp;
", Protocol11_ID = "&amp;IF(CG236="","NULL",#REF!)&amp;", Protocol11_IterationIDStart = "&amp;IF(CG236="","NULL",CH236)&amp;", Protocol11_IterationIDEnd = "&amp;IF(CI236="","NULL",CJ236)&amp;
", Protocol12_ID = "&amp;IF(CK236="","NULL",#REF!)&amp;", Protocol12_IterationIDStart = "&amp;IF(CK236="","NULL",CL236)&amp;", Protocol12_IterationIDEnd = "&amp;IF(CM236="","NULL",CN236)&amp;
", Protocol13_ID = "&amp;IF(CO236="","NULL",#REF!)&amp;", Protocol13_IterationIDStart = "&amp;IF(CO236="","NULL",CP236)&amp;", Protocol13_IterationIDEnd = "&amp;IF(CQ236="","NULL",CR236)&amp;
", Protocol14_ID = "&amp;IF(CS236="","NULL",#REF!)&amp;", Protocol14_IterationIDStart = "&amp;IF(CS236="","NULL",CT236)&amp;", Protocol14_IterationIDEnd = "&amp;IF(CU236="","NULL",CV236)&amp;
", Protocol15_ID = "&amp;IF(CW236="","NULL",#REF!)&amp;", Protocol15_IterationIDStart = "&amp;IF(CW236="","NULL",CX236)&amp;", Protocol15_IterationIDEnd = "&amp;IF(CY236="","NULL",CZ236)&amp;
", Protocol16_ID = "&amp;IF(DA236="","NULL",#REF!)&amp;", Protocol16_IterationIDStart = "&amp;IF(DA236="","NULL",DB236)&amp;", Protocol16_IterationIDEnd = "&amp;IF(DC236="","NULL",DD236))</f>
        <v>#REF!</v>
      </c>
    </row>
    <row r="237" spans="1:110" hidden="1" x14ac:dyDescent="0.4">
      <c r="A237" s="39">
        <v>419</v>
      </c>
      <c r="B237" s="75">
        <v>1</v>
      </c>
      <c r="C237" s="57" t="str">
        <f t="shared" si="17"/>
        <v>ChampMetricChannelArea.VolumeofErosionByChannelAreaT0</v>
      </c>
      <c r="D237" s="18">
        <v>5</v>
      </c>
      <c r="E237" s="74" t="s">
        <v>1147</v>
      </c>
      <c r="F237" s="49" t="s">
        <v>1148</v>
      </c>
      <c r="G237" s="19" t="s">
        <v>656</v>
      </c>
      <c r="H237" s="19"/>
      <c r="I237" s="45"/>
      <c r="J237" s="47" t="str">
        <f>IF(I237="","",VLOOKUP(I237,MetricCalcGroups!A:D,3, FALSE))</f>
        <v/>
      </c>
      <c r="L237" s="9" t="s">
        <v>78</v>
      </c>
      <c r="M237" s="18">
        <v>3</v>
      </c>
      <c r="N237" s="18">
        <v>15</v>
      </c>
      <c r="O237" s="18">
        <v>5</v>
      </c>
      <c r="P237" s="18" t="s">
        <v>78</v>
      </c>
      <c r="Q237" s="18">
        <v>17</v>
      </c>
      <c r="V237" s="78" t="s">
        <v>78</v>
      </c>
      <c r="W237" s="75">
        <v>2120</v>
      </c>
      <c r="X237" s="15">
        <v>2011</v>
      </c>
      <c r="Y237" s="16">
        <f>IF(X237&lt;&gt;"",VLOOKUP(X237,ProgramIterations!D:E,2,FALSE),"NULL")</f>
        <v>1</v>
      </c>
      <c r="Z237" s="15"/>
      <c r="AA237" s="16" t="str">
        <f>IF(Z237&lt;&gt;"",VLOOKUP(Z237,ProgramIterations!D:E,2,FALSE),"NULL")</f>
        <v>NULL</v>
      </c>
      <c r="AB237" s="9" t="s">
        <v>78</v>
      </c>
      <c r="AC237" s="9">
        <v>75</v>
      </c>
      <c r="AD237" s="36">
        <v>0</v>
      </c>
      <c r="AE237" s="9">
        <v>1</v>
      </c>
      <c r="AF237" s="9">
        <v>1</v>
      </c>
      <c r="AG237" s="9">
        <v>0</v>
      </c>
      <c r="AH237" s="17">
        <v>0</v>
      </c>
      <c r="AI237" s="17">
        <f t="shared" si="16"/>
        <v>0</v>
      </c>
      <c r="AJ237" s="18">
        <v>0</v>
      </c>
      <c r="AK237" s="17">
        <f t="shared" si="14"/>
        <v>0</v>
      </c>
      <c r="AL237" s="17">
        <f t="shared" si="15"/>
        <v>0</v>
      </c>
      <c r="AM237" s="18">
        <v>0</v>
      </c>
      <c r="AN237" s="18">
        <v>0</v>
      </c>
      <c r="AO237" s="37">
        <v>0</v>
      </c>
      <c r="AP237" s="49" t="s">
        <v>1521</v>
      </c>
      <c r="AQ237" s="37">
        <v>0</v>
      </c>
      <c r="AR237" s="49">
        <v>0</v>
      </c>
      <c r="AS237" s="23">
        <v>2011</v>
      </c>
      <c r="AT237" s="24">
        <f>IF(AS237="","",VLOOKUP(AS237,ProgramIterations!$D:$E,2,FALSE))</f>
        <v>1</v>
      </c>
      <c r="AU237" s="23"/>
      <c r="AV237" s="24" t="str">
        <f>IF(AU237="","",VLOOKUP(AU237,ProgramIterations!$D:$E,2,FALSE))</f>
        <v/>
      </c>
      <c r="AW237" s="23">
        <v>2012</v>
      </c>
      <c r="AX237" s="24">
        <f>IF(AW237="","",VLOOKUP(AW237,ProgramIterations!$D:$E,2,FALSE))</f>
        <v>2</v>
      </c>
      <c r="AY237" s="23"/>
      <c r="AZ237" s="24" t="str">
        <f>IF(AY237="","",VLOOKUP(AY237,ProgramIterations!$D:$E,2,FALSE))</f>
        <v/>
      </c>
      <c r="BA237" s="23">
        <v>2013</v>
      </c>
      <c r="BB237" s="24">
        <f>IF(BA237="","",VLOOKUP(BA237,ProgramIterations!$D:$E,2,FALSE))</f>
        <v>3</v>
      </c>
      <c r="BC237" s="23"/>
      <c r="BD237" s="24" t="str">
        <f>IF(BC237="","",VLOOKUP(BC237,ProgramIterations!$D:$E,2,FALSE))</f>
        <v/>
      </c>
      <c r="BE237" s="23">
        <v>2014</v>
      </c>
      <c r="BF237" s="24">
        <f>IF(BE237="","",VLOOKUP(BE237,ProgramIterations!$D:$E,2,FALSE))</f>
        <v>4</v>
      </c>
      <c r="BG237" s="23"/>
      <c r="BH237" s="24" t="str">
        <f>IF(BG237="","",VLOOKUP(BG237,ProgramIterations!$D:$E,2,FALSE))</f>
        <v/>
      </c>
      <c r="BI237" s="23">
        <v>2014</v>
      </c>
      <c r="BJ237" s="24">
        <f>IF(BI237="","",VLOOKUP(BI237,ProgramIterations!$D:$E,2,FALSE))</f>
        <v>4</v>
      </c>
      <c r="BK237" s="23"/>
      <c r="BL237" s="24" t="str">
        <f>IF(BK237="","",VLOOKUP(BK237,ProgramIterations!$D:$E,2,FALSE))</f>
        <v/>
      </c>
      <c r="BM237" s="23"/>
      <c r="BN237" s="24" t="str">
        <f>IF(BM237="","",VLOOKUP(BM237,ProgramIterations!$D:$E,2,FALSE))</f>
        <v/>
      </c>
      <c r="BO237" s="23"/>
      <c r="BP237" s="24" t="str">
        <f>IF(BO237="","",VLOOKUP(BO237,ProgramIterations!$D:$E,2,FALSE))</f>
        <v/>
      </c>
      <c r="BQ237" s="23"/>
      <c r="BR237" s="24" t="str">
        <f>IF(BQ237="","",VLOOKUP(BQ237,ProgramIterations!$D:$E,2,FALSE))</f>
        <v/>
      </c>
      <c r="BS237" s="23"/>
      <c r="BT237" s="24" t="str">
        <f>IF(BS237="","",VLOOKUP(BS237,ProgramIterations!$D:$E,2,FALSE))</f>
        <v/>
      </c>
      <c r="BU237" s="23"/>
      <c r="BV237" s="24" t="str">
        <f>IF(BU237="","",VLOOKUP(BU237,ProgramIterations!$D:$E,2,FALSE))</f>
        <v/>
      </c>
      <c r="BW237" s="23"/>
      <c r="BX237" s="24" t="str">
        <f>IF(BW237="","",VLOOKUP(BW237,ProgramIterations!$D:$E,2,FALSE))</f>
        <v/>
      </c>
      <c r="BY237" s="23">
        <v>2014</v>
      </c>
      <c r="BZ237" s="24">
        <f>IF(BY237="","",VLOOKUP(BY237,ProgramIterations!$D:$E,2,FALSE))</f>
        <v>4</v>
      </c>
      <c r="CA237" s="23"/>
      <c r="CB237" s="24" t="str">
        <f>IF(CA237="","",VLOOKUP(CA237,ProgramIterations!$D:$E,2,FALSE))</f>
        <v/>
      </c>
      <c r="CC237" s="23">
        <v>2014</v>
      </c>
      <c r="CD237" s="24">
        <f>IF(CC237="","",VLOOKUP(CC237,ProgramIterations!$D:$E,2,FALSE))</f>
        <v>4</v>
      </c>
      <c r="CE237" s="23"/>
      <c r="CF237" s="24" t="str">
        <f>IF(CE237="","",VLOOKUP(CE237,ProgramIterations!$D:$E,2,FALSE))</f>
        <v/>
      </c>
      <c r="CG237" s="23">
        <v>2014</v>
      </c>
      <c r="CH237" s="24">
        <f>IF(CG237="","",VLOOKUP(CG237,ProgramIterations!$D:$E,2,FALSE))</f>
        <v>4</v>
      </c>
      <c r="CI237" s="23"/>
      <c r="CJ237" s="24" t="str">
        <f>IF(CI237="","",VLOOKUP(CI237,ProgramIterations!$D:$E,2,FALSE))</f>
        <v/>
      </c>
      <c r="CK237" s="23"/>
      <c r="CL237" s="24" t="str">
        <f>IF(CK237="","",VLOOKUP(CK237,ProgramIterations!$D:$E,2,FALSE))</f>
        <v/>
      </c>
      <c r="CM237" s="23"/>
      <c r="CN237" s="24" t="str">
        <f>IF(CM237="","",VLOOKUP(CM237,ProgramIterations!$D:$E,2,FALSE))</f>
        <v/>
      </c>
      <c r="CO237" s="23"/>
      <c r="CP237" s="24" t="str">
        <f>IF(CO237="","",VLOOKUP(CO237,ProgramIterations!$D:$E,2,FALSE))</f>
        <v/>
      </c>
      <c r="CQ237" s="23"/>
      <c r="CR237" s="24" t="str">
        <f>IF(CQ237="","",VLOOKUP(CQ237,ProgramIterations!$D:$E,2,FALSE))</f>
        <v/>
      </c>
      <c r="CS237" s="23"/>
      <c r="CT237" s="24" t="str">
        <f>IF(CS237="","",VLOOKUP(CS237,ProgramIterations!$D:$E,2,FALSE))</f>
        <v/>
      </c>
      <c r="CU237" s="23"/>
      <c r="CV237" s="24" t="str">
        <f>IF(CU237="","",VLOOKUP(CU237,ProgramIterations!$D:$E,2,FALSE))</f>
        <v/>
      </c>
      <c r="CW237" s="23"/>
      <c r="CX237" s="24" t="str">
        <f>IF(CW237="","",VLOOKUP(CW237,ProgramIterations!$D:$E,2,FALSE))</f>
        <v/>
      </c>
      <c r="CY237" s="23"/>
      <c r="CZ237" s="24" t="str">
        <f>IF(CY237="","",VLOOKUP(CY237,ProgramIterations!$D:$E,2,FALSE))</f>
        <v/>
      </c>
      <c r="DA237" s="23"/>
      <c r="DB237" s="24" t="str">
        <f>IF(DA237="","",VLOOKUP(DA237,ProgramIterations!$D:$E,2,FALSE))</f>
        <v/>
      </c>
      <c r="DC237" s="23"/>
      <c r="DD237" s="25" t="str">
        <f>IF(DC237="","",VLOOKUP(DC237,ProgramIterations!$D:$E,2,FALSE))</f>
        <v/>
      </c>
      <c r="DE237" s="64" t="str">
        <f>CONCATENATE("ALTER TABLE dbo.",LEFT(C237,FIND(".",C237)-1)," ADD ",RIGHT(C237,LEN(C237)-FIND(".",C237))," ",VLOOKUP(M237,DataTypes!$A$2:$F$12,6),IF(VLOOKUP(M237,DataTypes!$A$2:$F$12,3)=1,CONCATENATE("(",N237,",",O237,")"),"")," NULL")</f>
        <v>ALTER TABLE dbo.ChampMetricChannelArea ADD VolumeofErosionByChannelAreaT0 decimal(15,5) NULL</v>
      </c>
      <c r="DF237" s="56" t="e">
        <f>IF(A237 = "","",#REF! &amp; " SELECT MetricCalcTypeID = "&amp;A237&amp;", EngineID = "&amp;B237&amp;", Name='"&amp;C237&amp;"', DisplayGroupID = "&amp;D237&amp;", DisplayName='"&amp;E237&amp;"', DisplayNameShort = '"&amp;F237&amp;"', PropertyName = '"&amp;G237&amp;"', MethodID = "&amp;IF(H237="","NULL",H237)&amp; ", CalcGroupId = "&amp;IF(I237="","NULL",I237)&amp;", CalcGroupListItemID = " &amp;IF(K237="","NULL",K237)&amp;", Description = "&amp;IF(L237&lt;&gt;"NULL","'"&amp;SUBSTITUTE(L237,"'","''")&amp;"'","NULL")&amp;", DataTypeID = "&amp;M237&amp;",Precision = "&amp;N237&amp;", Scale = "&amp;O237&amp;", Length="&amp;P237&amp;", UOMID = "&amp;Q237&amp;", GlossaryTermID = "&amp;V237&amp;", DisplayOrderID = "&amp;W237&amp;", DomainValueListID = "&amp;AB237&amp;", WidthPixels = "&amp;AC237&amp;", IsDisplayable = "&amp;AD237&amp;", ShowGraphForWatershed= "&amp;AE237&amp;",ShowGraphForProgram="&amp;AF237&amp;",ShowGraphForVisit="&amp;AG237&amp;",IsPrivateInformation="&amp;AM237&amp;", IsCalculated="&amp;AN237&amp;",IsInternal="&amp;AO237&amp;", ExpectedValueMin = "&amp;IF(R237&lt;&gt;"",R237,"NULL")&amp;",  ExpectedValueMax = "&amp;IF(S237&lt;&gt;"",S237,"NULL")&amp;",  AcceptedValueMin = "&amp;IF(T237&lt;&gt;"",T237,"NULL")&amp;",   AcceptedValueMax  = "&amp;IF(U237&lt;&gt;"",U237,"NULL")&amp;", GraphAllowX="&amp;AH237&amp;", GraphAllowY="&amp;AI237&amp;", GraphAllowZ="&amp;AJ237&amp;", MapAllowSize="&amp;AK237&amp;", MapAllowColor = "&amp;AL237&amp;", RbtXpath = "&amp;IF(AP237&lt;&gt;"", "'"&amp;AP237&amp;"'", "NULL")&amp;", RbtIsRequired = "&amp;IF(AP237&lt;&gt;"", AQ237, "NULL")&amp;", MRMetric = "&amp;AR237&amp;
", Protocol1_ID = "&amp;IF(AS237="","NULL",#REF!)&amp;", Protocol1_IterationIDStart = "&amp;IF(AS237="","NULL",AT237)&amp;", Protocol1_IterationIDEnd = "&amp;IF(AU237="","NULL",AV237)&amp;
", Protocol2_ID = "&amp;IF(AW237="","NULL",#REF!)&amp;", Protocol2_IterationIDStart = "&amp;IF(AW237="","NULL",AX237)&amp;", Protocol2_IterationIDEnd = "&amp;IF(AY237="","NULL",AZ237)&amp;
", Protocol3_ID = "&amp;IF(BA237="","NULL",#REF!)&amp;", Protocol3_IterationIDStart = "&amp;IF(BA237="","NULL",BB237)&amp;", Protocol3_IterationIDEnd = "&amp;IF(BC237="","NULL",BD237)&amp;
", Protocol4_ID = "&amp;IF(BE237="","NULL",#REF!)&amp;", Protocol4_IterationIDStart = "&amp;IF(BE237="","NULL",BF237)&amp;", Protocol4_IterationIDEnd = "&amp;IF(BG237="","NULL",BH237)&amp;
", Protocol5_ID = "&amp;IF(BI237="","NULL",#REF!)&amp;", Protocol5_IterationIDStart = "&amp;IF(BI237="","NULL",BJ237)&amp;", Protocol5_IterationIDEnd = "&amp;IF(BK237="","NULL",BL237)&amp;
", Protocol6_ID = "&amp;IF(BM237="","NULL",#REF!)&amp;", Protocol6_IterationIDStart = "&amp;IF(BM237="","NULL",BN237)&amp;", Protocol6_IterationIDEnd = "&amp;IF(BO237="","NULL",BP237)&amp;
", Protocol7_ID = "&amp;IF(BQ237="","NULL",#REF!)&amp;", Protocol7_IterationIDStart = "&amp;IF(BQ237="","NULL",BR237)&amp;", Protocol7_IterationIDEnd = "&amp;IF(BS237="","NULL",BT237)&amp;
", Protocol8_ID = "&amp;IF(BU237="","NULL",#REF!)&amp;", Protocol8_IterationIDStart = "&amp;IF(BU237="","NULL",BV237)&amp;", Protocol8_IterationIDEnd = "&amp;IF(BW237="","NULL",BX237)&amp;
", Protocol9_ID = "&amp;IF(BY237="","NULL",#REF!)&amp;", Protocol9_IterationIDStart = "&amp;IF(BY237="","NULL",BZ237)&amp;", Protocol9_IterationIDEnd = "&amp;IF(CA237="","NULL",CB237)&amp;
", Protocol10_ID = "&amp;IF(CC237="","NULL",#REF!)&amp;", Protocol10_IterationIDStart = "&amp;IF(CC237="","NULL",CD237)&amp;", Protocol10_IterationIDEnd = "&amp;IF(CE237="","NULL",CF237)&amp;
", Protocol11_ID = "&amp;IF(CG237="","NULL",#REF!)&amp;", Protocol11_IterationIDStart = "&amp;IF(CG237="","NULL",CH237)&amp;", Protocol11_IterationIDEnd = "&amp;IF(CI237="","NULL",CJ237)&amp;
", Protocol12_ID = "&amp;IF(CK237="","NULL",#REF!)&amp;", Protocol12_IterationIDStart = "&amp;IF(CK237="","NULL",CL237)&amp;", Protocol12_IterationIDEnd = "&amp;IF(CM237="","NULL",CN237)&amp;
", Protocol13_ID = "&amp;IF(CO237="","NULL",#REF!)&amp;", Protocol13_IterationIDStart = "&amp;IF(CO237="","NULL",CP237)&amp;", Protocol13_IterationIDEnd = "&amp;IF(CQ237="","NULL",CR237)&amp;
", Protocol14_ID = "&amp;IF(CS237="","NULL",#REF!)&amp;", Protocol14_IterationIDStart = "&amp;IF(CS237="","NULL",CT237)&amp;", Protocol14_IterationIDEnd = "&amp;IF(CU237="","NULL",CV237)&amp;
", Protocol15_ID = "&amp;IF(CW237="","NULL",#REF!)&amp;", Protocol15_IterationIDStart = "&amp;IF(CW237="","NULL",CX237)&amp;", Protocol15_IterationIDEnd = "&amp;IF(CY237="","NULL",CZ237)&amp;
", Protocol16_ID = "&amp;IF(DA237="","NULL",#REF!)&amp;", Protocol16_IterationIDStart = "&amp;IF(DA237="","NULL",DB237)&amp;", Protocol16_IterationIDEnd = "&amp;IF(DC237="","NULL",DD237))</f>
        <v>#REF!</v>
      </c>
    </row>
    <row r="238" spans="1:110" hidden="1" x14ac:dyDescent="0.4">
      <c r="A238" s="39">
        <v>389</v>
      </c>
      <c r="B238" s="75">
        <v>1</v>
      </c>
      <c r="C238" s="57" t="str">
        <f t="shared" si="17"/>
        <v>ChampMetricChannelArea.VolumeofErosionByChannelAreaT1</v>
      </c>
      <c r="D238" s="18">
        <v>5</v>
      </c>
      <c r="E238" s="40" t="s">
        <v>1089</v>
      </c>
      <c r="F238" s="49" t="s">
        <v>1090</v>
      </c>
      <c r="G238" s="19" t="s">
        <v>693</v>
      </c>
      <c r="H238" s="19"/>
      <c r="I238" s="45"/>
      <c r="J238" s="47" t="str">
        <f>IF(I238="","",VLOOKUP(I238,MetricCalcGroups!A:D,3, FALSE))</f>
        <v/>
      </c>
      <c r="L238" s="9" t="s">
        <v>78</v>
      </c>
      <c r="M238" s="18">
        <v>3</v>
      </c>
      <c r="N238" s="18">
        <v>15</v>
      </c>
      <c r="O238" s="18">
        <v>5</v>
      </c>
      <c r="P238" s="18" t="s">
        <v>78</v>
      </c>
      <c r="Q238" s="18">
        <v>17</v>
      </c>
      <c r="R238" s="75"/>
      <c r="S238" s="75"/>
      <c r="V238" s="78" t="s">
        <v>78</v>
      </c>
      <c r="W238" s="75">
        <v>40</v>
      </c>
      <c r="X238" s="15">
        <v>2011</v>
      </c>
      <c r="Y238" s="16">
        <f>IF(X238&lt;&gt;"",VLOOKUP(X238,ProgramIterations!D:E,2,FALSE),"NULL")</f>
        <v>1</v>
      </c>
      <c r="Z238" s="15"/>
      <c r="AA238" s="16" t="str">
        <f>IF(Z238&lt;&gt;"",VLOOKUP(Z238,ProgramIterations!D:E,2,FALSE),"NULL")</f>
        <v>NULL</v>
      </c>
      <c r="AB238" s="9" t="s">
        <v>78</v>
      </c>
      <c r="AC238" s="9">
        <v>75</v>
      </c>
      <c r="AD238" s="36">
        <v>0</v>
      </c>
      <c r="AE238" s="9">
        <v>1</v>
      </c>
      <c r="AF238" s="9">
        <v>1</v>
      </c>
      <c r="AG238" s="9">
        <v>0</v>
      </c>
      <c r="AH238" s="17">
        <v>0</v>
      </c>
      <c r="AI238" s="17">
        <f t="shared" si="16"/>
        <v>0</v>
      </c>
      <c r="AJ238" s="18">
        <v>0</v>
      </c>
      <c r="AK238" s="17">
        <f t="shared" si="14"/>
        <v>0</v>
      </c>
      <c r="AL238" s="17">
        <f t="shared" si="15"/>
        <v>0</v>
      </c>
      <c r="AM238" s="18">
        <v>0</v>
      </c>
      <c r="AN238" s="18">
        <v>0</v>
      </c>
      <c r="AO238" s="37">
        <v>0</v>
      </c>
      <c r="AP238" s="49" t="s">
        <v>1502</v>
      </c>
      <c r="AQ238" s="37">
        <v>0</v>
      </c>
      <c r="AR238" s="49">
        <v>0</v>
      </c>
      <c r="AS238" s="23">
        <v>2011</v>
      </c>
      <c r="AT238" s="24">
        <f>IF(AS238="","",VLOOKUP(AS238,ProgramIterations!$D:$E,2,FALSE))</f>
        <v>1</v>
      </c>
      <c r="AU238" s="23"/>
      <c r="AV238" s="24" t="str">
        <f>IF(AU238="","",VLOOKUP(AU238,ProgramIterations!$D:$E,2,FALSE))</f>
        <v/>
      </c>
      <c r="AW238" s="23">
        <v>2012</v>
      </c>
      <c r="AX238" s="24">
        <f>IF(AW238="","",VLOOKUP(AW238,ProgramIterations!$D:$E,2,FALSE))</f>
        <v>2</v>
      </c>
      <c r="AY238" s="23"/>
      <c r="AZ238" s="24" t="str">
        <f>IF(AY238="","",VLOOKUP(AY238,ProgramIterations!$D:$E,2,FALSE))</f>
        <v/>
      </c>
      <c r="BA238" s="23">
        <v>2013</v>
      </c>
      <c r="BB238" s="24">
        <f>IF(BA238="","",VLOOKUP(BA238,ProgramIterations!$D:$E,2,FALSE))</f>
        <v>3</v>
      </c>
      <c r="BC238" s="23"/>
      <c r="BD238" s="24" t="str">
        <f>IF(BC238="","",VLOOKUP(BC238,ProgramIterations!$D:$E,2,FALSE))</f>
        <v/>
      </c>
      <c r="BE238" s="23">
        <v>2014</v>
      </c>
      <c r="BF238" s="24">
        <f>IF(BE238="","",VLOOKUP(BE238,ProgramIterations!$D:$E,2,FALSE))</f>
        <v>4</v>
      </c>
      <c r="BG238" s="23"/>
      <c r="BH238" s="24" t="str">
        <f>IF(BG238="","",VLOOKUP(BG238,ProgramIterations!$D:$E,2,FALSE))</f>
        <v/>
      </c>
      <c r="BI238" s="23">
        <v>2014</v>
      </c>
      <c r="BJ238" s="24">
        <f>IF(BI238="","",VLOOKUP(BI238,ProgramIterations!$D:$E,2,FALSE))</f>
        <v>4</v>
      </c>
      <c r="BK238" s="23"/>
      <c r="BL238" s="24" t="str">
        <f>IF(BK238="","",VLOOKUP(BK238,ProgramIterations!$D:$E,2,FALSE))</f>
        <v/>
      </c>
      <c r="BM238" s="23"/>
      <c r="BN238" s="24" t="str">
        <f>IF(BM238="","",VLOOKUP(BM238,ProgramIterations!$D:$E,2,FALSE))</f>
        <v/>
      </c>
      <c r="BO238" s="23"/>
      <c r="BP238" s="24" t="str">
        <f>IF(BO238="","",VLOOKUP(BO238,ProgramIterations!$D:$E,2,FALSE))</f>
        <v/>
      </c>
      <c r="BQ238" s="23"/>
      <c r="BR238" s="24" t="str">
        <f>IF(BQ238="","",VLOOKUP(BQ238,ProgramIterations!$D:$E,2,FALSE))</f>
        <v/>
      </c>
      <c r="BS238" s="23"/>
      <c r="BT238" s="24" t="str">
        <f>IF(BS238="","",VLOOKUP(BS238,ProgramIterations!$D:$E,2,FALSE))</f>
        <v/>
      </c>
      <c r="BU238" s="23"/>
      <c r="BV238" s="24" t="str">
        <f>IF(BU238="","",VLOOKUP(BU238,ProgramIterations!$D:$E,2,FALSE))</f>
        <v/>
      </c>
      <c r="BW238" s="23"/>
      <c r="BX238" s="24" t="str">
        <f>IF(BW238="","",VLOOKUP(BW238,ProgramIterations!$D:$E,2,FALSE))</f>
        <v/>
      </c>
      <c r="BY238" s="23">
        <v>2014</v>
      </c>
      <c r="BZ238" s="24">
        <f>IF(BY238="","",VLOOKUP(BY238,ProgramIterations!$D:$E,2,FALSE))</f>
        <v>4</v>
      </c>
      <c r="CA238" s="23"/>
      <c r="CB238" s="24" t="str">
        <f>IF(CA238="","",VLOOKUP(CA238,ProgramIterations!$D:$E,2,FALSE))</f>
        <v/>
      </c>
      <c r="CC238" s="23">
        <v>2014</v>
      </c>
      <c r="CD238" s="24">
        <f>IF(CC238="","",VLOOKUP(CC238,ProgramIterations!$D:$E,2,FALSE))</f>
        <v>4</v>
      </c>
      <c r="CE238" s="23"/>
      <c r="CF238" s="24" t="str">
        <f>IF(CE238="","",VLOOKUP(CE238,ProgramIterations!$D:$E,2,FALSE))</f>
        <v/>
      </c>
      <c r="CG238" s="23">
        <v>2014</v>
      </c>
      <c r="CH238" s="24">
        <f>IF(CG238="","",VLOOKUP(CG238,ProgramIterations!$D:$E,2,FALSE))</f>
        <v>4</v>
      </c>
      <c r="CI238" s="23"/>
      <c r="CJ238" s="24" t="str">
        <f>IF(CI238="","",VLOOKUP(CI238,ProgramIterations!$D:$E,2,FALSE))</f>
        <v/>
      </c>
      <c r="CK238" s="23"/>
      <c r="CL238" s="24" t="str">
        <f>IF(CK238="","",VLOOKUP(CK238,ProgramIterations!$D:$E,2,FALSE))</f>
        <v/>
      </c>
      <c r="CM238" s="23"/>
      <c r="CN238" s="24" t="str">
        <f>IF(CM238="","",VLOOKUP(CM238,ProgramIterations!$D:$E,2,FALSE))</f>
        <v/>
      </c>
      <c r="CO238" s="23"/>
      <c r="CP238" s="24" t="str">
        <f>IF(CO238="","",VLOOKUP(CO238,ProgramIterations!$D:$E,2,FALSE))</f>
        <v/>
      </c>
      <c r="CQ238" s="23"/>
      <c r="CR238" s="24" t="str">
        <f>IF(CQ238="","",VLOOKUP(CQ238,ProgramIterations!$D:$E,2,FALSE))</f>
        <v/>
      </c>
      <c r="CS238" s="23"/>
      <c r="CT238" s="24" t="str">
        <f>IF(CS238="","",VLOOKUP(CS238,ProgramIterations!$D:$E,2,FALSE))</f>
        <v/>
      </c>
      <c r="CU238" s="23"/>
      <c r="CV238" s="24" t="str">
        <f>IF(CU238="","",VLOOKUP(CU238,ProgramIterations!$D:$E,2,FALSE))</f>
        <v/>
      </c>
      <c r="CW238" s="23"/>
      <c r="CX238" s="24" t="str">
        <f>IF(CW238="","",VLOOKUP(CW238,ProgramIterations!$D:$E,2,FALSE))</f>
        <v/>
      </c>
      <c r="CY238" s="23"/>
      <c r="CZ238" s="24" t="str">
        <f>IF(CY238="","",VLOOKUP(CY238,ProgramIterations!$D:$E,2,FALSE))</f>
        <v/>
      </c>
      <c r="DA238" s="23"/>
      <c r="DB238" s="24" t="str">
        <f>IF(DA238="","",VLOOKUP(DA238,ProgramIterations!$D:$E,2,FALSE))</f>
        <v/>
      </c>
      <c r="DC238" s="23"/>
      <c r="DD238" s="25" t="str">
        <f>IF(DC238="","",VLOOKUP(DC238,ProgramIterations!$D:$E,2,FALSE))</f>
        <v/>
      </c>
      <c r="DE238" s="64" t="str">
        <f>CONCATENATE("ALTER TABLE dbo.",LEFT(C238,FIND(".",C238)-1)," ADD ",RIGHT(C238,LEN(C238)-FIND(".",C238))," ",VLOOKUP(M238,DataTypes!$A$2:$F$12,6),IF(VLOOKUP(M238,DataTypes!$A$2:$F$12,3)=1,CONCATENATE("(",N238,",",O238,")"),"")," NULL")</f>
        <v>ALTER TABLE dbo.ChampMetricChannelArea ADD VolumeofErosionByChannelAreaT1 decimal(15,5) NULL</v>
      </c>
      <c r="DF238" s="56" t="e">
        <f>IF(A238 = "","",#REF! &amp; " SELECT MetricCalcTypeID = "&amp;A238&amp;", EngineID = "&amp;B238&amp;", Name='"&amp;C238&amp;"', DisplayGroupID = "&amp;D238&amp;", DisplayName='"&amp;E238&amp;"', DisplayNameShort = '"&amp;F238&amp;"', PropertyName = '"&amp;G238&amp;"', MethodID = "&amp;IF(H238="","NULL",H238)&amp; ", CalcGroupId = "&amp;IF(I238="","NULL",I238)&amp;", CalcGroupListItemID = " &amp;IF(K238="","NULL",K238)&amp;", Description = "&amp;IF(L238&lt;&gt;"NULL","'"&amp;SUBSTITUTE(L238,"'","''")&amp;"'","NULL")&amp;", DataTypeID = "&amp;M238&amp;",Precision = "&amp;N238&amp;", Scale = "&amp;O238&amp;", Length="&amp;P238&amp;", UOMID = "&amp;Q238&amp;", GlossaryTermID = "&amp;V238&amp;", DisplayOrderID = "&amp;W238&amp;", DomainValueListID = "&amp;AB238&amp;", WidthPixels = "&amp;AC238&amp;", IsDisplayable = "&amp;AD238&amp;", ShowGraphForWatershed= "&amp;AE238&amp;",ShowGraphForProgram="&amp;AF238&amp;",ShowGraphForVisit="&amp;AG238&amp;",IsPrivateInformation="&amp;AM238&amp;", IsCalculated="&amp;AN238&amp;",IsInternal="&amp;AO238&amp;", ExpectedValueMin = "&amp;IF(R238&lt;&gt;"",R238,"NULL")&amp;",  ExpectedValueMax = "&amp;IF(S238&lt;&gt;"",S238,"NULL")&amp;",  AcceptedValueMin = "&amp;IF(T238&lt;&gt;"",T238,"NULL")&amp;",   AcceptedValueMax  = "&amp;IF(U238&lt;&gt;"",U238,"NULL")&amp;", GraphAllowX="&amp;AH238&amp;", GraphAllowY="&amp;AI238&amp;", GraphAllowZ="&amp;AJ238&amp;", MapAllowSize="&amp;AK238&amp;", MapAllowColor = "&amp;AL238&amp;", RbtXpath = "&amp;IF(AP238&lt;&gt;"", "'"&amp;AP238&amp;"'", "NULL")&amp;", RbtIsRequired = "&amp;IF(AP238&lt;&gt;"", AQ238, "NULL")&amp;", MRMetric = "&amp;AR238&amp;
", Protocol1_ID = "&amp;IF(AS238="","NULL",#REF!)&amp;", Protocol1_IterationIDStart = "&amp;IF(AS238="","NULL",AT238)&amp;", Protocol1_IterationIDEnd = "&amp;IF(AU238="","NULL",AV238)&amp;
", Protocol2_ID = "&amp;IF(AW238="","NULL",#REF!)&amp;", Protocol2_IterationIDStart = "&amp;IF(AW238="","NULL",AX238)&amp;", Protocol2_IterationIDEnd = "&amp;IF(AY238="","NULL",AZ238)&amp;
", Protocol3_ID = "&amp;IF(BA238="","NULL",#REF!)&amp;", Protocol3_IterationIDStart = "&amp;IF(BA238="","NULL",BB238)&amp;", Protocol3_IterationIDEnd = "&amp;IF(BC238="","NULL",BD238)&amp;
", Protocol4_ID = "&amp;IF(BE238="","NULL",#REF!)&amp;", Protocol4_IterationIDStart = "&amp;IF(BE238="","NULL",BF238)&amp;", Protocol4_IterationIDEnd = "&amp;IF(BG238="","NULL",BH238)&amp;
", Protocol5_ID = "&amp;IF(BI238="","NULL",#REF!)&amp;", Protocol5_IterationIDStart = "&amp;IF(BI238="","NULL",BJ238)&amp;", Protocol5_IterationIDEnd = "&amp;IF(BK238="","NULL",BL238)&amp;
", Protocol6_ID = "&amp;IF(BM238="","NULL",#REF!)&amp;", Protocol6_IterationIDStart = "&amp;IF(BM238="","NULL",BN238)&amp;", Protocol6_IterationIDEnd = "&amp;IF(BO238="","NULL",BP238)&amp;
", Protocol7_ID = "&amp;IF(BQ238="","NULL",#REF!)&amp;", Protocol7_IterationIDStart = "&amp;IF(BQ238="","NULL",BR238)&amp;", Protocol7_IterationIDEnd = "&amp;IF(BS238="","NULL",BT238)&amp;
", Protocol8_ID = "&amp;IF(BU238="","NULL",#REF!)&amp;", Protocol8_IterationIDStart = "&amp;IF(BU238="","NULL",BV238)&amp;", Protocol8_IterationIDEnd = "&amp;IF(BW238="","NULL",BX238)&amp;
", Protocol9_ID = "&amp;IF(BY238="","NULL",#REF!)&amp;", Protocol9_IterationIDStart = "&amp;IF(BY238="","NULL",BZ238)&amp;", Protocol9_IterationIDEnd = "&amp;IF(CA238="","NULL",CB238)&amp;
", Protocol10_ID = "&amp;IF(CC238="","NULL",#REF!)&amp;", Protocol10_IterationIDStart = "&amp;IF(CC238="","NULL",CD238)&amp;", Protocol10_IterationIDEnd = "&amp;IF(CE238="","NULL",CF238)&amp;
", Protocol11_ID = "&amp;IF(CG238="","NULL",#REF!)&amp;", Protocol11_IterationIDStart = "&amp;IF(CG238="","NULL",CH238)&amp;", Protocol11_IterationIDEnd = "&amp;IF(CI238="","NULL",CJ238)&amp;
", Protocol12_ID = "&amp;IF(CK238="","NULL",#REF!)&amp;", Protocol12_IterationIDStart = "&amp;IF(CK238="","NULL",CL238)&amp;", Protocol12_IterationIDEnd = "&amp;IF(CM238="","NULL",CN238)&amp;
", Protocol13_ID = "&amp;IF(CO238="","NULL",#REF!)&amp;", Protocol13_IterationIDStart = "&amp;IF(CO238="","NULL",CP238)&amp;", Protocol13_IterationIDEnd = "&amp;IF(CQ238="","NULL",CR238)&amp;
", Protocol14_ID = "&amp;IF(CS238="","NULL",#REF!)&amp;", Protocol14_IterationIDStart = "&amp;IF(CS238="","NULL",CT238)&amp;", Protocol14_IterationIDEnd = "&amp;IF(CU238="","NULL",CV238)&amp;
", Protocol15_ID = "&amp;IF(CW238="","NULL",#REF!)&amp;", Protocol15_IterationIDStart = "&amp;IF(CW238="","NULL",CX238)&amp;", Protocol15_IterationIDEnd = "&amp;IF(CY238="","NULL",CZ238)&amp;
", Protocol16_ID = "&amp;IF(DA238="","NULL",#REF!)&amp;", Protocol16_IterationIDStart = "&amp;IF(DA238="","NULL",DB238)&amp;", Protocol16_IterationIDEnd = "&amp;IF(DC238="","NULL",DD238))</f>
        <v>#REF!</v>
      </c>
    </row>
    <row r="239" spans="1:110" hidden="1" x14ac:dyDescent="0.4">
      <c r="A239" s="39">
        <v>422</v>
      </c>
      <c r="B239" s="75">
        <v>1</v>
      </c>
      <c r="C239" s="57" t="str">
        <f t="shared" si="17"/>
        <v>ChampMetricChannelArea.NetVolumeofDifferenceByChannelAreaT0</v>
      </c>
      <c r="D239" s="18">
        <v>5</v>
      </c>
      <c r="E239" s="49" t="s">
        <v>1153</v>
      </c>
      <c r="F239" s="49" t="s">
        <v>1154</v>
      </c>
      <c r="G239" s="19" t="s">
        <v>659</v>
      </c>
      <c r="H239" s="19"/>
      <c r="I239" s="45"/>
      <c r="J239" s="47" t="str">
        <f>IF(I239="","",VLOOKUP(I239,MetricCalcGroups!A:D,3, FALSE))</f>
        <v/>
      </c>
      <c r="L239" s="9" t="s">
        <v>78</v>
      </c>
      <c r="M239" s="18">
        <v>3</v>
      </c>
      <c r="N239" s="18">
        <v>15</v>
      </c>
      <c r="O239" s="18">
        <v>5</v>
      </c>
      <c r="P239" s="18" t="s">
        <v>78</v>
      </c>
      <c r="Q239" s="18">
        <v>17</v>
      </c>
      <c r="V239" s="78" t="s">
        <v>78</v>
      </c>
      <c r="W239" s="53">
        <v>2150</v>
      </c>
      <c r="X239" s="15">
        <v>2011</v>
      </c>
      <c r="Y239" s="16">
        <f>IF(X239&lt;&gt;"",VLOOKUP(X239,ProgramIterations!D:E,2,FALSE),"NULL")</f>
        <v>1</v>
      </c>
      <c r="Z239" s="15"/>
      <c r="AA239" s="16" t="str">
        <f>IF(Z239&lt;&gt;"",VLOOKUP(Z239,ProgramIterations!D:E,2,FALSE),"NULL")</f>
        <v>NULL</v>
      </c>
      <c r="AB239" s="9" t="s">
        <v>78</v>
      </c>
      <c r="AC239" s="9">
        <v>75</v>
      </c>
      <c r="AD239" s="36">
        <v>0</v>
      </c>
      <c r="AE239" s="9">
        <v>1</v>
      </c>
      <c r="AF239" s="9">
        <v>1</v>
      </c>
      <c r="AG239" s="49">
        <v>0</v>
      </c>
      <c r="AH239" s="17">
        <v>0</v>
      </c>
      <c r="AI239" s="17">
        <f t="shared" si="16"/>
        <v>0</v>
      </c>
      <c r="AJ239" s="18">
        <v>0</v>
      </c>
      <c r="AK239" s="17">
        <f t="shared" si="14"/>
        <v>0</v>
      </c>
      <c r="AL239" s="17">
        <f t="shared" si="15"/>
        <v>0</v>
      </c>
      <c r="AM239" s="18">
        <v>0</v>
      </c>
      <c r="AN239" s="18">
        <v>0</v>
      </c>
      <c r="AO239" s="37">
        <v>0</v>
      </c>
      <c r="AP239" s="74"/>
      <c r="AQ239" s="37">
        <v>0</v>
      </c>
      <c r="AR239" s="49">
        <v>0</v>
      </c>
      <c r="AS239" s="23">
        <v>2011</v>
      </c>
      <c r="AT239" s="24">
        <f>IF(AS239="","",VLOOKUP(AS239,ProgramIterations!$D:$E,2,FALSE))</f>
        <v>1</v>
      </c>
      <c r="AU239" s="23"/>
      <c r="AV239" s="24" t="str">
        <f>IF(AU239="","",VLOOKUP(AU239,ProgramIterations!$D:$E,2,FALSE))</f>
        <v/>
      </c>
      <c r="AW239" s="23">
        <v>2012</v>
      </c>
      <c r="AX239" s="24">
        <f>IF(AW239="","",VLOOKUP(AW239,ProgramIterations!$D:$E,2,FALSE))</f>
        <v>2</v>
      </c>
      <c r="AY239" s="23"/>
      <c r="AZ239" s="24" t="str">
        <f>IF(AY239="","",VLOOKUP(AY239,ProgramIterations!$D:$E,2,FALSE))</f>
        <v/>
      </c>
      <c r="BA239" s="23">
        <v>2013</v>
      </c>
      <c r="BB239" s="24">
        <f>IF(BA239="","",VLOOKUP(BA239,ProgramIterations!$D:$E,2,FALSE))</f>
        <v>3</v>
      </c>
      <c r="BC239" s="23"/>
      <c r="BD239" s="24" t="str">
        <f>IF(BC239="","",VLOOKUP(BC239,ProgramIterations!$D:$E,2,FALSE))</f>
        <v/>
      </c>
      <c r="BE239" s="23">
        <v>2014</v>
      </c>
      <c r="BF239" s="24">
        <f>IF(BE239="","",VLOOKUP(BE239,ProgramIterations!$D:$E,2,FALSE))</f>
        <v>4</v>
      </c>
      <c r="BG239" s="23"/>
      <c r="BH239" s="24" t="str">
        <f>IF(BG239="","",VLOOKUP(BG239,ProgramIterations!$D:$E,2,FALSE))</f>
        <v/>
      </c>
      <c r="BI239" s="23">
        <v>2014</v>
      </c>
      <c r="BJ239" s="24">
        <f>IF(BI239="","",VLOOKUP(BI239,ProgramIterations!$D:$E,2,FALSE))</f>
        <v>4</v>
      </c>
      <c r="BK239" s="23"/>
      <c r="BL239" s="24" t="str">
        <f>IF(BK239="","",VLOOKUP(BK239,ProgramIterations!$D:$E,2,FALSE))</f>
        <v/>
      </c>
      <c r="BM239" s="23"/>
      <c r="BN239" s="24" t="str">
        <f>IF(BM239="","",VLOOKUP(BM239,ProgramIterations!$D:$E,2,FALSE))</f>
        <v/>
      </c>
      <c r="BO239" s="23"/>
      <c r="BP239" s="24" t="str">
        <f>IF(BO239="","",VLOOKUP(BO239,ProgramIterations!$D:$E,2,FALSE))</f>
        <v/>
      </c>
      <c r="BQ239" s="23"/>
      <c r="BR239" s="24" t="str">
        <f>IF(BQ239="","",VLOOKUP(BQ239,ProgramIterations!$D:$E,2,FALSE))</f>
        <v/>
      </c>
      <c r="BS239" s="23"/>
      <c r="BT239" s="24" t="str">
        <f>IF(BS239="","",VLOOKUP(BS239,ProgramIterations!$D:$E,2,FALSE))</f>
        <v/>
      </c>
      <c r="BU239" s="23"/>
      <c r="BV239" s="24" t="str">
        <f>IF(BU239="","",VLOOKUP(BU239,ProgramIterations!$D:$E,2,FALSE))</f>
        <v/>
      </c>
      <c r="BW239" s="23"/>
      <c r="BX239" s="24" t="str">
        <f>IF(BW239="","",VLOOKUP(BW239,ProgramIterations!$D:$E,2,FALSE))</f>
        <v/>
      </c>
      <c r="BY239" s="23">
        <v>2014</v>
      </c>
      <c r="BZ239" s="24">
        <f>IF(BY239="","",VLOOKUP(BY239,ProgramIterations!$D:$E,2,FALSE))</f>
        <v>4</v>
      </c>
      <c r="CA239" s="23"/>
      <c r="CB239" s="24" t="str">
        <f>IF(CA239="","",VLOOKUP(CA239,ProgramIterations!$D:$E,2,FALSE))</f>
        <v/>
      </c>
      <c r="CC239" s="23">
        <v>2014</v>
      </c>
      <c r="CD239" s="24">
        <f>IF(CC239="","",VLOOKUP(CC239,ProgramIterations!$D:$E,2,FALSE))</f>
        <v>4</v>
      </c>
      <c r="CE239" s="23"/>
      <c r="CF239" s="24" t="str">
        <f>IF(CE239="","",VLOOKUP(CE239,ProgramIterations!$D:$E,2,FALSE))</f>
        <v/>
      </c>
      <c r="CG239" s="23">
        <v>2014</v>
      </c>
      <c r="CH239" s="24">
        <f>IF(CG239="","",VLOOKUP(CG239,ProgramIterations!$D:$E,2,FALSE))</f>
        <v>4</v>
      </c>
      <c r="CI239" s="23"/>
      <c r="CJ239" s="24" t="str">
        <f>IF(CI239="","",VLOOKUP(CI239,ProgramIterations!$D:$E,2,FALSE))</f>
        <v/>
      </c>
      <c r="CK239" s="23"/>
      <c r="CL239" s="24" t="str">
        <f>IF(CK239="","",VLOOKUP(CK239,ProgramIterations!$D:$E,2,FALSE))</f>
        <v/>
      </c>
      <c r="CM239" s="23"/>
      <c r="CN239" s="24" t="str">
        <f>IF(CM239="","",VLOOKUP(CM239,ProgramIterations!$D:$E,2,FALSE))</f>
        <v/>
      </c>
      <c r="CO239" s="23"/>
      <c r="CP239" s="24" t="str">
        <f>IF(CO239="","",VLOOKUP(CO239,ProgramIterations!$D:$E,2,FALSE))</f>
        <v/>
      </c>
      <c r="CQ239" s="23"/>
      <c r="CR239" s="24" t="str">
        <f>IF(CQ239="","",VLOOKUP(CQ239,ProgramIterations!$D:$E,2,FALSE))</f>
        <v/>
      </c>
      <c r="CS239" s="23"/>
      <c r="CT239" s="24" t="str">
        <f>IF(CS239="","",VLOOKUP(CS239,ProgramIterations!$D:$E,2,FALSE))</f>
        <v/>
      </c>
      <c r="CU239" s="23"/>
      <c r="CV239" s="24" t="str">
        <f>IF(CU239="","",VLOOKUP(CU239,ProgramIterations!$D:$E,2,FALSE))</f>
        <v/>
      </c>
      <c r="CW239" s="23"/>
      <c r="CX239" s="24" t="str">
        <f>IF(CW239="","",VLOOKUP(CW239,ProgramIterations!$D:$E,2,FALSE))</f>
        <v/>
      </c>
      <c r="CY239" s="23"/>
      <c r="CZ239" s="24" t="str">
        <f>IF(CY239="","",VLOOKUP(CY239,ProgramIterations!$D:$E,2,FALSE))</f>
        <v/>
      </c>
      <c r="DA239" s="23"/>
      <c r="DB239" s="24" t="str">
        <f>IF(DA239="","",VLOOKUP(DA239,ProgramIterations!$D:$E,2,FALSE))</f>
        <v/>
      </c>
      <c r="DC239" s="23"/>
      <c r="DD239" s="25" t="str">
        <f>IF(DC239="","",VLOOKUP(DC239,ProgramIterations!$D:$E,2,FALSE))</f>
        <v/>
      </c>
      <c r="DE239" s="64" t="str">
        <f>CONCATENATE("ALTER TABLE dbo.",LEFT(C239,FIND(".",C239)-1)," ADD ",RIGHT(C239,LEN(C239)-FIND(".",C239))," ",VLOOKUP(M239,DataTypes!$A$2:$F$12,6),IF(VLOOKUP(M239,DataTypes!$A$2:$F$12,3)=1,CONCATENATE("(",N239,",",O239,")"),"")," NULL")</f>
        <v>ALTER TABLE dbo.ChampMetricChannelArea ADD NetVolumeofDifferenceByChannelAreaT0 decimal(15,5) NULL</v>
      </c>
      <c r="DF239" s="56" t="e">
        <f>IF(A239 = "","",#REF! &amp; " SELECT MetricCalcTypeID = "&amp;A239&amp;", EngineID = "&amp;B239&amp;", Name='"&amp;C239&amp;"', DisplayGroupID = "&amp;D239&amp;", DisplayName='"&amp;E239&amp;"', DisplayNameShort = '"&amp;F239&amp;"', PropertyName = '"&amp;G239&amp;"', MethodID = "&amp;IF(H239="","NULL",H239)&amp; ", CalcGroupId = "&amp;IF(I239="","NULL",I239)&amp;", CalcGroupListItemID = " &amp;IF(K239="","NULL",K239)&amp;", Description = "&amp;IF(L239&lt;&gt;"NULL","'"&amp;SUBSTITUTE(L239,"'","''")&amp;"'","NULL")&amp;", DataTypeID = "&amp;M239&amp;",Precision = "&amp;N239&amp;", Scale = "&amp;O239&amp;", Length="&amp;P239&amp;", UOMID = "&amp;Q239&amp;", GlossaryTermID = "&amp;V239&amp;", DisplayOrderID = "&amp;W239&amp;", DomainValueListID = "&amp;AB239&amp;", WidthPixels = "&amp;AC239&amp;", IsDisplayable = "&amp;AD239&amp;", ShowGraphForWatershed= "&amp;AE239&amp;",ShowGraphForProgram="&amp;AF239&amp;",ShowGraphForVisit="&amp;AG239&amp;",IsPrivateInformation="&amp;AM239&amp;", IsCalculated="&amp;AN239&amp;",IsInternal="&amp;AO239&amp;", ExpectedValueMin = "&amp;IF(R239&lt;&gt;"",R239,"NULL")&amp;",  ExpectedValueMax = "&amp;IF(S239&lt;&gt;"",S239,"NULL")&amp;",  AcceptedValueMin = "&amp;IF(T239&lt;&gt;"",T239,"NULL")&amp;",   AcceptedValueMax  = "&amp;IF(U239&lt;&gt;"",U239,"NULL")&amp;", GraphAllowX="&amp;AH239&amp;", GraphAllowY="&amp;AI239&amp;", GraphAllowZ="&amp;AJ239&amp;", MapAllowSize="&amp;AK239&amp;", MapAllowColor = "&amp;AL239&amp;", RbtXpath = "&amp;IF(AP239&lt;&gt;"", "'"&amp;AP239&amp;"'", "NULL")&amp;", RbtIsRequired = "&amp;IF(AP239&lt;&gt;"", AQ239, "NULL")&amp;", MRMetric = "&amp;AR239&amp;
", Protocol1_ID = "&amp;IF(AS239="","NULL",#REF!)&amp;", Protocol1_IterationIDStart = "&amp;IF(AS239="","NULL",AT239)&amp;", Protocol1_IterationIDEnd = "&amp;IF(AU239="","NULL",AV239)&amp;
", Protocol2_ID = "&amp;IF(AW239="","NULL",#REF!)&amp;", Protocol2_IterationIDStart = "&amp;IF(AW239="","NULL",AX239)&amp;", Protocol2_IterationIDEnd = "&amp;IF(AY239="","NULL",AZ239)&amp;
", Protocol3_ID = "&amp;IF(BA239="","NULL",#REF!)&amp;", Protocol3_IterationIDStart = "&amp;IF(BA239="","NULL",BB239)&amp;", Protocol3_IterationIDEnd = "&amp;IF(BC239="","NULL",BD239)&amp;
", Protocol4_ID = "&amp;IF(BE239="","NULL",#REF!)&amp;", Protocol4_IterationIDStart = "&amp;IF(BE239="","NULL",BF239)&amp;", Protocol4_IterationIDEnd = "&amp;IF(BG239="","NULL",BH239)&amp;
", Protocol5_ID = "&amp;IF(BI239="","NULL",#REF!)&amp;", Protocol5_IterationIDStart = "&amp;IF(BI239="","NULL",BJ239)&amp;", Protocol5_IterationIDEnd = "&amp;IF(BK239="","NULL",BL239)&amp;
", Protocol6_ID = "&amp;IF(BM239="","NULL",#REF!)&amp;", Protocol6_IterationIDStart = "&amp;IF(BM239="","NULL",BN239)&amp;", Protocol6_IterationIDEnd = "&amp;IF(BO239="","NULL",BP239)&amp;
", Protocol7_ID = "&amp;IF(BQ239="","NULL",#REF!)&amp;", Protocol7_IterationIDStart = "&amp;IF(BQ239="","NULL",BR239)&amp;", Protocol7_IterationIDEnd = "&amp;IF(BS239="","NULL",BT239)&amp;
", Protocol8_ID = "&amp;IF(BU239="","NULL",#REF!)&amp;", Protocol8_IterationIDStart = "&amp;IF(BU239="","NULL",BV239)&amp;", Protocol8_IterationIDEnd = "&amp;IF(BW239="","NULL",BX239)&amp;
", Protocol9_ID = "&amp;IF(BY239="","NULL",#REF!)&amp;", Protocol9_IterationIDStart = "&amp;IF(BY239="","NULL",BZ239)&amp;", Protocol9_IterationIDEnd = "&amp;IF(CA239="","NULL",CB239)&amp;
", Protocol10_ID = "&amp;IF(CC239="","NULL",#REF!)&amp;", Protocol10_IterationIDStart = "&amp;IF(CC239="","NULL",CD239)&amp;", Protocol10_IterationIDEnd = "&amp;IF(CE239="","NULL",CF239)&amp;
", Protocol11_ID = "&amp;IF(CG239="","NULL",#REF!)&amp;", Protocol11_IterationIDStart = "&amp;IF(CG239="","NULL",CH239)&amp;", Protocol11_IterationIDEnd = "&amp;IF(CI239="","NULL",CJ239)&amp;
", Protocol12_ID = "&amp;IF(CK239="","NULL",#REF!)&amp;", Protocol12_IterationIDStart = "&amp;IF(CK239="","NULL",CL239)&amp;", Protocol12_IterationIDEnd = "&amp;IF(CM239="","NULL",CN239)&amp;
", Protocol13_ID = "&amp;IF(CO239="","NULL",#REF!)&amp;", Protocol13_IterationIDStart = "&amp;IF(CO239="","NULL",CP239)&amp;", Protocol13_IterationIDEnd = "&amp;IF(CQ239="","NULL",CR239)&amp;
", Protocol14_ID = "&amp;IF(CS239="","NULL",#REF!)&amp;", Protocol14_IterationIDStart = "&amp;IF(CS239="","NULL",CT239)&amp;", Protocol14_IterationIDEnd = "&amp;IF(CU239="","NULL",CV239)&amp;
", Protocol15_ID = "&amp;IF(CW239="","NULL",#REF!)&amp;", Protocol15_IterationIDStart = "&amp;IF(CW239="","NULL",CX239)&amp;", Protocol15_IterationIDEnd = "&amp;IF(CY239="","NULL",CZ239)&amp;
", Protocol16_ID = "&amp;IF(DA239="","NULL",#REF!)&amp;", Protocol16_IterationIDStart = "&amp;IF(DA239="","NULL",DB239)&amp;", Protocol16_IterationIDEnd = "&amp;IF(DC239="","NULL",DD239))</f>
        <v>#REF!</v>
      </c>
    </row>
    <row r="240" spans="1:110" hidden="1" x14ac:dyDescent="0.4">
      <c r="A240" s="39">
        <v>392</v>
      </c>
      <c r="B240" s="75">
        <v>1</v>
      </c>
      <c r="C240" s="57" t="str">
        <f t="shared" si="17"/>
        <v>ChampMetricChannelArea.NetVolumeofDifferenceByChannelAreaT1</v>
      </c>
      <c r="D240" s="18">
        <v>5</v>
      </c>
      <c r="E240" s="49" t="s">
        <v>1095</v>
      </c>
      <c r="F240" s="49" t="s">
        <v>1096</v>
      </c>
      <c r="G240" s="19" t="s">
        <v>696</v>
      </c>
      <c r="H240" s="19"/>
      <c r="I240" s="45"/>
      <c r="J240" s="47" t="str">
        <f>IF(I240="","",VLOOKUP(I240,MetricCalcGroups!A:D,3, FALSE))</f>
        <v/>
      </c>
      <c r="L240" s="9" t="s">
        <v>78</v>
      </c>
      <c r="M240" s="18">
        <v>3</v>
      </c>
      <c r="N240" s="18">
        <v>15</v>
      </c>
      <c r="O240" s="18">
        <v>5</v>
      </c>
      <c r="P240" s="18" t="s">
        <v>78</v>
      </c>
      <c r="Q240" s="18">
        <v>17</v>
      </c>
      <c r="V240" s="78" t="s">
        <v>78</v>
      </c>
      <c r="W240" s="53">
        <v>70</v>
      </c>
      <c r="X240" s="15">
        <v>2011</v>
      </c>
      <c r="Y240" s="16">
        <f>IF(X240&lt;&gt;"",VLOOKUP(X240,ProgramIterations!D:E,2,FALSE),"NULL")</f>
        <v>1</v>
      </c>
      <c r="Z240" s="15"/>
      <c r="AA240" s="16" t="str">
        <f>IF(Z240&lt;&gt;"",VLOOKUP(Z240,ProgramIterations!D:E,2,FALSE),"NULL")</f>
        <v>NULL</v>
      </c>
      <c r="AB240" s="9" t="s">
        <v>78</v>
      </c>
      <c r="AC240" s="9">
        <v>75</v>
      </c>
      <c r="AD240" s="36">
        <v>0</v>
      </c>
      <c r="AE240" s="9">
        <v>1</v>
      </c>
      <c r="AF240" s="9">
        <v>1</v>
      </c>
      <c r="AG240" s="49">
        <v>0</v>
      </c>
      <c r="AH240" s="17">
        <v>0</v>
      </c>
      <c r="AI240" s="17">
        <f t="shared" si="16"/>
        <v>0</v>
      </c>
      <c r="AJ240" s="18">
        <v>0</v>
      </c>
      <c r="AK240" s="17">
        <f t="shared" si="14"/>
        <v>0</v>
      </c>
      <c r="AL240" s="17">
        <f t="shared" si="15"/>
        <v>0</v>
      </c>
      <c r="AM240" s="18">
        <v>0</v>
      </c>
      <c r="AN240" s="18">
        <v>0</v>
      </c>
      <c r="AO240" s="37">
        <v>0</v>
      </c>
      <c r="AP240" s="49"/>
      <c r="AQ240" s="37">
        <v>0</v>
      </c>
      <c r="AR240" s="49">
        <v>0</v>
      </c>
      <c r="AS240" s="23">
        <v>2011</v>
      </c>
      <c r="AT240" s="24">
        <f>IF(AS240="","",VLOOKUP(AS240,ProgramIterations!$D:$E,2,FALSE))</f>
        <v>1</v>
      </c>
      <c r="AU240" s="23"/>
      <c r="AV240" s="24" t="str">
        <f>IF(AU240="","",VLOOKUP(AU240,ProgramIterations!$D:$E,2,FALSE))</f>
        <v/>
      </c>
      <c r="AW240" s="23">
        <v>2012</v>
      </c>
      <c r="AX240" s="24">
        <f>IF(AW240="","",VLOOKUP(AW240,ProgramIterations!$D:$E,2,FALSE))</f>
        <v>2</v>
      </c>
      <c r="AY240" s="23"/>
      <c r="AZ240" s="24" t="str">
        <f>IF(AY240="","",VLOOKUP(AY240,ProgramIterations!$D:$E,2,FALSE))</f>
        <v/>
      </c>
      <c r="BA240" s="23">
        <v>2013</v>
      </c>
      <c r="BB240" s="24">
        <f>IF(BA240="","",VLOOKUP(BA240,ProgramIterations!$D:$E,2,FALSE))</f>
        <v>3</v>
      </c>
      <c r="BC240" s="23"/>
      <c r="BD240" s="24" t="str">
        <f>IF(BC240="","",VLOOKUP(BC240,ProgramIterations!$D:$E,2,FALSE))</f>
        <v/>
      </c>
      <c r="BE240" s="23">
        <v>2014</v>
      </c>
      <c r="BF240" s="24">
        <f>IF(BE240="","",VLOOKUP(BE240,ProgramIterations!$D:$E,2,FALSE))</f>
        <v>4</v>
      </c>
      <c r="BG240" s="23"/>
      <c r="BH240" s="24" t="str">
        <f>IF(BG240="","",VLOOKUP(BG240,ProgramIterations!$D:$E,2,FALSE))</f>
        <v/>
      </c>
      <c r="BI240" s="23">
        <v>2014</v>
      </c>
      <c r="BJ240" s="24">
        <f>IF(BI240="","",VLOOKUP(BI240,ProgramIterations!$D:$E,2,FALSE))</f>
        <v>4</v>
      </c>
      <c r="BK240" s="23"/>
      <c r="BL240" s="24" t="str">
        <f>IF(BK240="","",VLOOKUP(BK240,ProgramIterations!$D:$E,2,FALSE))</f>
        <v/>
      </c>
      <c r="BM240" s="23"/>
      <c r="BN240" s="24" t="str">
        <f>IF(BM240="","",VLOOKUP(BM240,ProgramIterations!$D:$E,2,FALSE))</f>
        <v/>
      </c>
      <c r="BO240" s="23"/>
      <c r="BP240" s="24" t="str">
        <f>IF(BO240="","",VLOOKUP(BO240,ProgramIterations!$D:$E,2,FALSE))</f>
        <v/>
      </c>
      <c r="BQ240" s="23"/>
      <c r="BR240" s="24" t="str">
        <f>IF(BQ240="","",VLOOKUP(BQ240,ProgramIterations!$D:$E,2,FALSE))</f>
        <v/>
      </c>
      <c r="BS240" s="23"/>
      <c r="BT240" s="24" t="str">
        <f>IF(BS240="","",VLOOKUP(BS240,ProgramIterations!$D:$E,2,FALSE))</f>
        <v/>
      </c>
      <c r="BU240" s="23"/>
      <c r="BV240" s="24" t="str">
        <f>IF(BU240="","",VLOOKUP(BU240,ProgramIterations!$D:$E,2,FALSE))</f>
        <v/>
      </c>
      <c r="BW240" s="23"/>
      <c r="BX240" s="24" t="str">
        <f>IF(BW240="","",VLOOKUP(BW240,ProgramIterations!$D:$E,2,FALSE))</f>
        <v/>
      </c>
      <c r="BY240" s="23">
        <v>2014</v>
      </c>
      <c r="BZ240" s="24">
        <f>IF(BY240="","",VLOOKUP(BY240,ProgramIterations!$D:$E,2,FALSE))</f>
        <v>4</v>
      </c>
      <c r="CA240" s="23"/>
      <c r="CB240" s="24" t="str">
        <f>IF(CA240="","",VLOOKUP(CA240,ProgramIterations!$D:$E,2,FALSE))</f>
        <v/>
      </c>
      <c r="CC240" s="23">
        <v>2014</v>
      </c>
      <c r="CD240" s="24">
        <f>IF(CC240="","",VLOOKUP(CC240,ProgramIterations!$D:$E,2,FALSE))</f>
        <v>4</v>
      </c>
      <c r="CE240" s="23"/>
      <c r="CF240" s="24" t="str">
        <f>IF(CE240="","",VLOOKUP(CE240,ProgramIterations!$D:$E,2,FALSE))</f>
        <v/>
      </c>
      <c r="CG240" s="23">
        <v>2014</v>
      </c>
      <c r="CH240" s="24">
        <f>IF(CG240="","",VLOOKUP(CG240,ProgramIterations!$D:$E,2,FALSE))</f>
        <v>4</v>
      </c>
      <c r="CI240" s="23"/>
      <c r="CJ240" s="24" t="str">
        <f>IF(CI240="","",VLOOKUP(CI240,ProgramIterations!$D:$E,2,FALSE))</f>
        <v/>
      </c>
      <c r="CK240" s="23"/>
      <c r="CL240" s="24" t="str">
        <f>IF(CK240="","",VLOOKUP(CK240,ProgramIterations!$D:$E,2,FALSE))</f>
        <v/>
      </c>
      <c r="CM240" s="23"/>
      <c r="CN240" s="24" t="str">
        <f>IF(CM240="","",VLOOKUP(CM240,ProgramIterations!$D:$E,2,FALSE))</f>
        <v/>
      </c>
      <c r="CO240" s="23"/>
      <c r="CP240" s="24" t="str">
        <f>IF(CO240="","",VLOOKUP(CO240,ProgramIterations!$D:$E,2,FALSE))</f>
        <v/>
      </c>
      <c r="CQ240" s="23"/>
      <c r="CR240" s="24" t="str">
        <f>IF(CQ240="","",VLOOKUP(CQ240,ProgramIterations!$D:$E,2,FALSE))</f>
        <v/>
      </c>
      <c r="CS240" s="23"/>
      <c r="CT240" s="24" t="str">
        <f>IF(CS240="","",VLOOKUP(CS240,ProgramIterations!$D:$E,2,FALSE))</f>
        <v/>
      </c>
      <c r="CU240" s="23"/>
      <c r="CV240" s="24" t="str">
        <f>IF(CU240="","",VLOOKUP(CU240,ProgramIterations!$D:$E,2,FALSE))</f>
        <v/>
      </c>
      <c r="CW240" s="23"/>
      <c r="CX240" s="24" t="str">
        <f>IF(CW240="","",VLOOKUP(CW240,ProgramIterations!$D:$E,2,FALSE))</f>
        <v/>
      </c>
      <c r="CY240" s="23"/>
      <c r="CZ240" s="24" t="str">
        <f>IF(CY240="","",VLOOKUP(CY240,ProgramIterations!$D:$E,2,FALSE))</f>
        <v/>
      </c>
      <c r="DA240" s="23"/>
      <c r="DB240" s="24" t="str">
        <f>IF(DA240="","",VLOOKUP(DA240,ProgramIterations!$D:$E,2,FALSE))</f>
        <v/>
      </c>
      <c r="DC240" s="23"/>
      <c r="DD240" s="25" t="str">
        <f>IF(DC240="","",VLOOKUP(DC240,ProgramIterations!$D:$E,2,FALSE))</f>
        <v/>
      </c>
      <c r="DE240" s="64" t="str">
        <f>CONCATENATE("ALTER TABLE dbo.",LEFT(C240,FIND(".",C240)-1)," ADD ",RIGHT(C240,LEN(C240)-FIND(".",C240))," ",VLOOKUP(M240,DataTypes!$A$2:$F$12,6),IF(VLOOKUP(M240,DataTypes!$A$2:$F$12,3)=1,CONCATENATE("(",N240,",",O240,")"),"")," NULL")</f>
        <v>ALTER TABLE dbo.ChampMetricChannelArea ADD NetVolumeofDifferenceByChannelAreaT1 decimal(15,5) NULL</v>
      </c>
      <c r="DF240" s="56" t="e">
        <f>IF(A240 = "","",#REF! &amp; " SELECT MetricCalcTypeID = "&amp;A240&amp;", EngineID = "&amp;B240&amp;", Name='"&amp;C240&amp;"', DisplayGroupID = "&amp;D240&amp;", DisplayName='"&amp;E240&amp;"', DisplayNameShort = '"&amp;F240&amp;"', PropertyName = '"&amp;G240&amp;"', MethodID = "&amp;IF(H240="","NULL",H240)&amp; ", CalcGroupId = "&amp;IF(I240="","NULL",I240)&amp;", CalcGroupListItemID = " &amp;IF(K240="","NULL",K240)&amp;", Description = "&amp;IF(L240&lt;&gt;"NULL","'"&amp;SUBSTITUTE(L240,"'","''")&amp;"'","NULL")&amp;", DataTypeID = "&amp;M240&amp;",Precision = "&amp;N240&amp;", Scale = "&amp;O240&amp;", Length="&amp;P240&amp;", UOMID = "&amp;Q240&amp;", GlossaryTermID = "&amp;V240&amp;", DisplayOrderID = "&amp;W240&amp;", DomainValueListID = "&amp;AB240&amp;", WidthPixels = "&amp;AC240&amp;", IsDisplayable = "&amp;AD240&amp;", ShowGraphForWatershed= "&amp;AE240&amp;",ShowGraphForProgram="&amp;AF240&amp;",ShowGraphForVisit="&amp;AG240&amp;",IsPrivateInformation="&amp;AM240&amp;", IsCalculated="&amp;AN240&amp;",IsInternal="&amp;AO240&amp;", ExpectedValueMin = "&amp;IF(R240&lt;&gt;"",R240,"NULL")&amp;",  ExpectedValueMax = "&amp;IF(S240&lt;&gt;"",S240,"NULL")&amp;",  AcceptedValueMin = "&amp;IF(T240&lt;&gt;"",T240,"NULL")&amp;",   AcceptedValueMax  = "&amp;IF(U240&lt;&gt;"",U240,"NULL")&amp;", GraphAllowX="&amp;AH240&amp;", GraphAllowY="&amp;AI240&amp;", GraphAllowZ="&amp;AJ240&amp;", MapAllowSize="&amp;AK240&amp;", MapAllowColor = "&amp;AL240&amp;", RbtXpath = "&amp;IF(AP240&lt;&gt;"", "'"&amp;AP240&amp;"'", "NULL")&amp;", RbtIsRequired = "&amp;IF(AP240&lt;&gt;"", AQ240, "NULL")&amp;", MRMetric = "&amp;AR240&amp;
", Protocol1_ID = "&amp;IF(AS240="","NULL",#REF!)&amp;", Protocol1_IterationIDStart = "&amp;IF(AS240="","NULL",AT240)&amp;", Protocol1_IterationIDEnd = "&amp;IF(AU240="","NULL",AV240)&amp;
", Protocol2_ID = "&amp;IF(AW240="","NULL",#REF!)&amp;", Protocol2_IterationIDStart = "&amp;IF(AW240="","NULL",AX240)&amp;", Protocol2_IterationIDEnd = "&amp;IF(AY240="","NULL",AZ240)&amp;
", Protocol3_ID = "&amp;IF(BA240="","NULL",#REF!)&amp;", Protocol3_IterationIDStart = "&amp;IF(BA240="","NULL",BB240)&amp;", Protocol3_IterationIDEnd = "&amp;IF(BC240="","NULL",BD240)&amp;
", Protocol4_ID = "&amp;IF(BE240="","NULL",#REF!)&amp;", Protocol4_IterationIDStart = "&amp;IF(BE240="","NULL",BF240)&amp;", Protocol4_IterationIDEnd = "&amp;IF(BG240="","NULL",BH240)&amp;
", Protocol5_ID = "&amp;IF(BI240="","NULL",#REF!)&amp;", Protocol5_IterationIDStart = "&amp;IF(BI240="","NULL",BJ240)&amp;", Protocol5_IterationIDEnd = "&amp;IF(BK240="","NULL",BL240)&amp;
", Protocol6_ID = "&amp;IF(BM240="","NULL",#REF!)&amp;", Protocol6_IterationIDStart = "&amp;IF(BM240="","NULL",BN240)&amp;", Protocol6_IterationIDEnd = "&amp;IF(BO240="","NULL",BP240)&amp;
", Protocol7_ID = "&amp;IF(BQ240="","NULL",#REF!)&amp;", Protocol7_IterationIDStart = "&amp;IF(BQ240="","NULL",BR240)&amp;", Protocol7_IterationIDEnd = "&amp;IF(BS240="","NULL",BT240)&amp;
", Protocol8_ID = "&amp;IF(BU240="","NULL",#REF!)&amp;", Protocol8_IterationIDStart = "&amp;IF(BU240="","NULL",BV240)&amp;", Protocol8_IterationIDEnd = "&amp;IF(BW240="","NULL",BX240)&amp;
", Protocol9_ID = "&amp;IF(BY240="","NULL",#REF!)&amp;", Protocol9_IterationIDStart = "&amp;IF(BY240="","NULL",BZ240)&amp;", Protocol9_IterationIDEnd = "&amp;IF(CA240="","NULL",CB240)&amp;
", Protocol10_ID = "&amp;IF(CC240="","NULL",#REF!)&amp;", Protocol10_IterationIDStart = "&amp;IF(CC240="","NULL",CD240)&amp;", Protocol10_IterationIDEnd = "&amp;IF(CE240="","NULL",CF240)&amp;
", Protocol11_ID = "&amp;IF(CG240="","NULL",#REF!)&amp;", Protocol11_IterationIDStart = "&amp;IF(CG240="","NULL",CH240)&amp;", Protocol11_IterationIDEnd = "&amp;IF(CI240="","NULL",CJ240)&amp;
", Protocol12_ID = "&amp;IF(CK240="","NULL",#REF!)&amp;", Protocol12_IterationIDStart = "&amp;IF(CK240="","NULL",CL240)&amp;", Protocol12_IterationIDEnd = "&amp;IF(CM240="","NULL",CN240)&amp;
", Protocol13_ID = "&amp;IF(CO240="","NULL",#REF!)&amp;", Protocol13_IterationIDStart = "&amp;IF(CO240="","NULL",CP240)&amp;", Protocol13_IterationIDEnd = "&amp;IF(CQ240="","NULL",CR240)&amp;
", Protocol14_ID = "&amp;IF(CS240="","NULL",#REF!)&amp;", Protocol14_IterationIDStart = "&amp;IF(CS240="","NULL",CT240)&amp;", Protocol14_IterationIDEnd = "&amp;IF(CU240="","NULL",CV240)&amp;
", Protocol15_ID = "&amp;IF(CW240="","NULL",#REF!)&amp;", Protocol15_IterationIDStart = "&amp;IF(CW240="","NULL",CX240)&amp;", Protocol15_IterationIDEnd = "&amp;IF(CY240="","NULL",CZ240)&amp;
", Protocol16_ID = "&amp;IF(DA240="","NULL",#REF!)&amp;", Protocol16_IterationIDStart = "&amp;IF(DA240="","NULL",DB240)&amp;", Protocol16_IterationIDEnd = "&amp;IF(DC240="","NULL",DD240))</f>
        <v>#REF!</v>
      </c>
    </row>
    <row r="241" spans="1:110" hidden="1" x14ac:dyDescent="0.4">
      <c r="A241" s="39">
        <v>421</v>
      </c>
      <c r="B241" s="75">
        <v>1</v>
      </c>
      <c r="C241" s="57" t="str">
        <f t="shared" si="17"/>
        <v>ChampMetricChannelArea.VolumeofDifferenceByChannelAreaT0</v>
      </c>
      <c r="D241" s="18">
        <v>5</v>
      </c>
      <c r="E241" s="49" t="s">
        <v>1151</v>
      </c>
      <c r="F241" s="49" t="s">
        <v>1152</v>
      </c>
      <c r="G241" s="19" t="s">
        <v>658</v>
      </c>
      <c r="H241" s="19"/>
      <c r="I241" s="45"/>
      <c r="J241" s="47" t="str">
        <f>IF(I241="","",VLOOKUP(I241,MetricCalcGroups!A:D,3, FALSE))</f>
        <v/>
      </c>
      <c r="L241" s="9" t="s">
        <v>78</v>
      </c>
      <c r="M241" s="18">
        <v>3</v>
      </c>
      <c r="N241" s="18">
        <v>15</v>
      </c>
      <c r="O241" s="18">
        <v>5</v>
      </c>
      <c r="P241" s="18" t="s">
        <v>78</v>
      </c>
      <c r="Q241" s="18">
        <v>17</v>
      </c>
      <c r="R241" s="75"/>
      <c r="S241" s="75"/>
      <c r="V241" s="78" t="s">
        <v>78</v>
      </c>
      <c r="W241" s="53">
        <v>2140</v>
      </c>
      <c r="X241" s="15">
        <v>2011</v>
      </c>
      <c r="Y241" s="16">
        <f>IF(X241&lt;&gt;"",VLOOKUP(X241,ProgramIterations!D:E,2,FALSE),"NULL")</f>
        <v>1</v>
      </c>
      <c r="Z241" s="15"/>
      <c r="AA241" s="16" t="str">
        <f>IF(Z241&lt;&gt;"",VLOOKUP(Z241,ProgramIterations!D:E,2,FALSE),"NULL")</f>
        <v>NULL</v>
      </c>
      <c r="AB241" s="9" t="s">
        <v>78</v>
      </c>
      <c r="AC241" s="9">
        <v>75</v>
      </c>
      <c r="AD241" s="36">
        <v>0</v>
      </c>
      <c r="AE241" s="9">
        <v>1</v>
      </c>
      <c r="AF241" s="9">
        <v>1</v>
      </c>
      <c r="AG241" s="49">
        <v>0</v>
      </c>
      <c r="AH241" s="17">
        <v>0</v>
      </c>
      <c r="AI241" s="17">
        <f t="shared" si="16"/>
        <v>0</v>
      </c>
      <c r="AJ241" s="18">
        <v>0</v>
      </c>
      <c r="AK241" s="17">
        <f t="shared" si="14"/>
        <v>0</v>
      </c>
      <c r="AL241" s="17">
        <f t="shared" si="15"/>
        <v>0</v>
      </c>
      <c r="AM241" s="18">
        <v>0</v>
      </c>
      <c r="AN241" s="18">
        <v>0</v>
      </c>
      <c r="AO241" s="37">
        <v>0</v>
      </c>
      <c r="AP241" s="49" t="s">
        <v>1523</v>
      </c>
      <c r="AQ241" s="37">
        <v>0</v>
      </c>
      <c r="AR241" s="49">
        <v>0</v>
      </c>
      <c r="AS241" s="23">
        <v>2011</v>
      </c>
      <c r="AT241" s="24">
        <f>IF(AS241="","",VLOOKUP(AS241,ProgramIterations!$D:$E,2,FALSE))</f>
        <v>1</v>
      </c>
      <c r="AU241" s="23"/>
      <c r="AV241" s="24" t="str">
        <f>IF(AU241="","",VLOOKUP(AU241,ProgramIterations!$D:$E,2,FALSE))</f>
        <v/>
      </c>
      <c r="AW241" s="23">
        <v>2012</v>
      </c>
      <c r="AX241" s="24">
        <f>IF(AW241="","",VLOOKUP(AW241,ProgramIterations!$D:$E,2,FALSE))</f>
        <v>2</v>
      </c>
      <c r="AY241" s="23"/>
      <c r="AZ241" s="24" t="str">
        <f>IF(AY241="","",VLOOKUP(AY241,ProgramIterations!$D:$E,2,FALSE))</f>
        <v/>
      </c>
      <c r="BA241" s="23">
        <v>2013</v>
      </c>
      <c r="BB241" s="24">
        <f>IF(BA241="","",VLOOKUP(BA241,ProgramIterations!$D:$E,2,FALSE))</f>
        <v>3</v>
      </c>
      <c r="BC241" s="23"/>
      <c r="BD241" s="24" t="str">
        <f>IF(BC241="","",VLOOKUP(BC241,ProgramIterations!$D:$E,2,FALSE))</f>
        <v/>
      </c>
      <c r="BE241" s="23">
        <v>2014</v>
      </c>
      <c r="BF241" s="24">
        <f>IF(BE241="","",VLOOKUP(BE241,ProgramIterations!$D:$E,2,FALSE))</f>
        <v>4</v>
      </c>
      <c r="BG241" s="23"/>
      <c r="BH241" s="24" t="str">
        <f>IF(BG241="","",VLOOKUP(BG241,ProgramIterations!$D:$E,2,FALSE))</f>
        <v/>
      </c>
      <c r="BI241" s="23">
        <v>2014</v>
      </c>
      <c r="BJ241" s="24">
        <f>IF(BI241="","",VLOOKUP(BI241,ProgramIterations!$D:$E,2,FALSE))</f>
        <v>4</v>
      </c>
      <c r="BK241" s="23"/>
      <c r="BL241" s="24" t="str">
        <f>IF(BK241="","",VLOOKUP(BK241,ProgramIterations!$D:$E,2,FALSE))</f>
        <v/>
      </c>
      <c r="BM241" s="23"/>
      <c r="BN241" s="24" t="str">
        <f>IF(BM241="","",VLOOKUP(BM241,ProgramIterations!$D:$E,2,FALSE))</f>
        <v/>
      </c>
      <c r="BO241" s="23"/>
      <c r="BP241" s="24" t="str">
        <f>IF(BO241="","",VLOOKUP(BO241,ProgramIterations!$D:$E,2,FALSE))</f>
        <v/>
      </c>
      <c r="BQ241" s="23"/>
      <c r="BR241" s="24" t="str">
        <f>IF(BQ241="","",VLOOKUP(BQ241,ProgramIterations!$D:$E,2,FALSE))</f>
        <v/>
      </c>
      <c r="BS241" s="23"/>
      <c r="BT241" s="24" t="str">
        <f>IF(BS241="","",VLOOKUP(BS241,ProgramIterations!$D:$E,2,FALSE))</f>
        <v/>
      </c>
      <c r="BU241" s="23"/>
      <c r="BV241" s="24" t="str">
        <f>IF(BU241="","",VLOOKUP(BU241,ProgramIterations!$D:$E,2,FALSE))</f>
        <v/>
      </c>
      <c r="BW241" s="23"/>
      <c r="BX241" s="24" t="str">
        <f>IF(BW241="","",VLOOKUP(BW241,ProgramIterations!$D:$E,2,FALSE))</f>
        <v/>
      </c>
      <c r="BY241" s="23">
        <v>2014</v>
      </c>
      <c r="BZ241" s="24">
        <f>IF(BY241="","",VLOOKUP(BY241,ProgramIterations!$D:$E,2,FALSE))</f>
        <v>4</v>
      </c>
      <c r="CA241" s="23"/>
      <c r="CB241" s="24" t="str">
        <f>IF(CA241="","",VLOOKUP(CA241,ProgramIterations!$D:$E,2,FALSE))</f>
        <v/>
      </c>
      <c r="CC241" s="23">
        <v>2014</v>
      </c>
      <c r="CD241" s="24">
        <f>IF(CC241="","",VLOOKUP(CC241,ProgramIterations!$D:$E,2,FALSE))</f>
        <v>4</v>
      </c>
      <c r="CE241" s="23"/>
      <c r="CF241" s="24" t="str">
        <f>IF(CE241="","",VLOOKUP(CE241,ProgramIterations!$D:$E,2,FALSE))</f>
        <v/>
      </c>
      <c r="CG241" s="23">
        <v>2014</v>
      </c>
      <c r="CH241" s="24">
        <f>IF(CG241="","",VLOOKUP(CG241,ProgramIterations!$D:$E,2,FALSE))</f>
        <v>4</v>
      </c>
      <c r="CI241" s="23"/>
      <c r="CJ241" s="24" t="str">
        <f>IF(CI241="","",VLOOKUP(CI241,ProgramIterations!$D:$E,2,FALSE))</f>
        <v/>
      </c>
      <c r="CK241" s="23"/>
      <c r="CL241" s="24" t="str">
        <f>IF(CK241="","",VLOOKUP(CK241,ProgramIterations!$D:$E,2,FALSE))</f>
        <v/>
      </c>
      <c r="CM241" s="23"/>
      <c r="CN241" s="24" t="str">
        <f>IF(CM241="","",VLOOKUP(CM241,ProgramIterations!$D:$E,2,FALSE))</f>
        <v/>
      </c>
      <c r="CO241" s="23"/>
      <c r="CP241" s="24" t="str">
        <f>IF(CO241="","",VLOOKUP(CO241,ProgramIterations!$D:$E,2,FALSE))</f>
        <v/>
      </c>
      <c r="CQ241" s="23"/>
      <c r="CR241" s="24" t="str">
        <f>IF(CQ241="","",VLOOKUP(CQ241,ProgramIterations!$D:$E,2,FALSE))</f>
        <v/>
      </c>
      <c r="CS241" s="23"/>
      <c r="CT241" s="24" t="str">
        <f>IF(CS241="","",VLOOKUP(CS241,ProgramIterations!$D:$E,2,FALSE))</f>
        <v/>
      </c>
      <c r="CU241" s="23"/>
      <c r="CV241" s="24" t="str">
        <f>IF(CU241="","",VLOOKUP(CU241,ProgramIterations!$D:$E,2,FALSE))</f>
        <v/>
      </c>
      <c r="CW241" s="23"/>
      <c r="CX241" s="24" t="str">
        <f>IF(CW241="","",VLOOKUP(CW241,ProgramIterations!$D:$E,2,FALSE))</f>
        <v/>
      </c>
      <c r="CY241" s="23"/>
      <c r="CZ241" s="24" t="str">
        <f>IF(CY241="","",VLOOKUP(CY241,ProgramIterations!$D:$E,2,FALSE))</f>
        <v/>
      </c>
      <c r="DA241" s="23"/>
      <c r="DB241" s="24" t="str">
        <f>IF(DA241="","",VLOOKUP(DA241,ProgramIterations!$D:$E,2,FALSE))</f>
        <v/>
      </c>
      <c r="DC241" s="23"/>
      <c r="DD241" s="25" t="str">
        <f>IF(DC241="","",VLOOKUP(DC241,ProgramIterations!$D:$E,2,FALSE))</f>
        <v/>
      </c>
      <c r="DE241" s="64" t="str">
        <f>CONCATENATE("ALTER TABLE dbo.",LEFT(C241,FIND(".",C241)-1)," ADD ",RIGHT(C241,LEN(C241)-FIND(".",C241))," ",VLOOKUP(M241,DataTypes!$A$2:$F$12,6),IF(VLOOKUP(M241,DataTypes!$A$2:$F$12,3)=1,CONCATENATE("(",N241,",",O241,")"),"")," NULL")</f>
        <v>ALTER TABLE dbo.ChampMetricChannelArea ADD VolumeofDifferenceByChannelAreaT0 decimal(15,5) NULL</v>
      </c>
      <c r="DF241" s="56" t="e">
        <f>IF(A241 = "","",#REF! &amp; " SELECT MetricCalcTypeID = "&amp;A241&amp;", EngineID = "&amp;B241&amp;", Name='"&amp;C241&amp;"', DisplayGroupID = "&amp;D241&amp;", DisplayName='"&amp;E241&amp;"', DisplayNameShort = '"&amp;F241&amp;"', PropertyName = '"&amp;G241&amp;"', MethodID = "&amp;IF(H241="","NULL",H241)&amp; ", CalcGroupId = "&amp;IF(I241="","NULL",I241)&amp;", CalcGroupListItemID = " &amp;IF(K241="","NULL",K241)&amp;", Description = "&amp;IF(L241&lt;&gt;"NULL","'"&amp;SUBSTITUTE(L241,"'","''")&amp;"'","NULL")&amp;", DataTypeID = "&amp;M241&amp;",Precision = "&amp;N241&amp;", Scale = "&amp;O241&amp;", Length="&amp;P241&amp;", UOMID = "&amp;Q241&amp;", GlossaryTermID = "&amp;V241&amp;", DisplayOrderID = "&amp;W241&amp;", DomainValueListID = "&amp;AB241&amp;", WidthPixels = "&amp;AC241&amp;", IsDisplayable = "&amp;AD241&amp;", ShowGraphForWatershed= "&amp;AE241&amp;",ShowGraphForProgram="&amp;AF241&amp;",ShowGraphForVisit="&amp;AG241&amp;",IsPrivateInformation="&amp;AM241&amp;", IsCalculated="&amp;AN241&amp;",IsInternal="&amp;AO241&amp;", ExpectedValueMin = "&amp;IF(R241&lt;&gt;"",R241,"NULL")&amp;",  ExpectedValueMax = "&amp;IF(S241&lt;&gt;"",S241,"NULL")&amp;",  AcceptedValueMin = "&amp;IF(T241&lt;&gt;"",T241,"NULL")&amp;",   AcceptedValueMax  = "&amp;IF(U241&lt;&gt;"",U241,"NULL")&amp;", GraphAllowX="&amp;AH241&amp;", GraphAllowY="&amp;AI241&amp;", GraphAllowZ="&amp;AJ241&amp;", MapAllowSize="&amp;AK241&amp;", MapAllowColor = "&amp;AL241&amp;", RbtXpath = "&amp;IF(AP241&lt;&gt;"", "'"&amp;AP241&amp;"'", "NULL")&amp;", RbtIsRequired = "&amp;IF(AP241&lt;&gt;"", AQ241, "NULL")&amp;", MRMetric = "&amp;AR241&amp;
", Protocol1_ID = "&amp;IF(AS241="","NULL",#REF!)&amp;", Protocol1_IterationIDStart = "&amp;IF(AS241="","NULL",AT241)&amp;", Protocol1_IterationIDEnd = "&amp;IF(AU241="","NULL",AV241)&amp;
", Protocol2_ID = "&amp;IF(AW241="","NULL",#REF!)&amp;", Protocol2_IterationIDStart = "&amp;IF(AW241="","NULL",AX241)&amp;", Protocol2_IterationIDEnd = "&amp;IF(AY241="","NULL",AZ241)&amp;
", Protocol3_ID = "&amp;IF(BA241="","NULL",#REF!)&amp;", Protocol3_IterationIDStart = "&amp;IF(BA241="","NULL",BB241)&amp;", Protocol3_IterationIDEnd = "&amp;IF(BC241="","NULL",BD241)&amp;
", Protocol4_ID = "&amp;IF(BE241="","NULL",#REF!)&amp;", Protocol4_IterationIDStart = "&amp;IF(BE241="","NULL",BF241)&amp;", Protocol4_IterationIDEnd = "&amp;IF(BG241="","NULL",BH241)&amp;
", Protocol5_ID = "&amp;IF(BI241="","NULL",#REF!)&amp;", Protocol5_IterationIDStart = "&amp;IF(BI241="","NULL",BJ241)&amp;", Protocol5_IterationIDEnd = "&amp;IF(BK241="","NULL",BL241)&amp;
", Protocol6_ID = "&amp;IF(BM241="","NULL",#REF!)&amp;", Protocol6_IterationIDStart = "&amp;IF(BM241="","NULL",BN241)&amp;", Protocol6_IterationIDEnd = "&amp;IF(BO241="","NULL",BP241)&amp;
", Protocol7_ID = "&amp;IF(BQ241="","NULL",#REF!)&amp;", Protocol7_IterationIDStart = "&amp;IF(BQ241="","NULL",BR241)&amp;", Protocol7_IterationIDEnd = "&amp;IF(BS241="","NULL",BT241)&amp;
", Protocol8_ID = "&amp;IF(BU241="","NULL",#REF!)&amp;", Protocol8_IterationIDStart = "&amp;IF(BU241="","NULL",BV241)&amp;", Protocol8_IterationIDEnd = "&amp;IF(BW241="","NULL",BX241)&amp;
", Protocol9_ID = "&amp;IF(BY241="","NULL",#REF!)&amp;", Protocol9_IterationIDStart = "&amp;IF(BY241="","NULL",BZ241)&amp;", Protocol9_IterationIDEnd = "&amp;IF(CA241="","NULL",CB241)&amp;
", Protocol10_ID = "&amp;IF(CC241="","NULL",#REF!)&amp;", Protocol10_IterationIDStart = "&amp;IF(CC241="","NULL",CD241)&amp;", Protocol10_IterationIDEnd = "&amp;IF(CE241="","NULL",CF241)&amp;
", Protocol11_ID = "&amp;IF(CG241="","NULL",#REF!)&amp;", Protocol11_IterationIDStart = "&amp;IF(CG241="","NULL",CH241)&amp;", Protocol11_IterationIDEnd = "&amp;IF(CI241="","NULL",CJ241)&amp;
", Protocol12_ID = "&amp;IF(CK241="","NULL",#REF!)&amp;", Protocol12_IterationIDStart = "&amp;IF(CK241="","NULL",CL241)&amp;", Protocol12_IterationIDEnd = "&amp;IF(CM241="","NULL",CN241)&amp;
", Protocol13_ID = "&amp;IF(CO241="","NULL",#REF!)&amp;", Protocol13_IterationIDStart = "&amp;IF(CO241="","NULL",CP241)&amp;", Protocol13_IterationIDEnd = "&amp;IF(CQ241="","NULL",CR241)&amp;
", Protocol14_ID = "&amp;IF(CS241="","NULL",#REF!)&amp;", Protocol14_IterationIDStart = "&amp;IF(CS241="","NULL",CT241)&amp;", Protocol14_IterationIDEnd = "&amp;IF(CU241="","NULL",CV241)&amp;
", Protocol15_ID = "&amp;IF(CW241="","NULL",#REF!)&amp;", Protocol15_IterationIDStart = "&amp;IF(CW241="","NULL",CX241)&amp;", Protocol15_IterationIDEnd = "&amp;IF(CY241="","NULL",CZ241)&amp;
", Protocol16_ID = "&amp;IF(DA241="","NULL",#REF!)&amp;", Protocol16_IterationIDStart = "&amp;IF(DA241="","NULL",DB241)&amp;", Protocol16_IterationIDEnd = "&amp;IF(DC241="","NULL",DD241))</f>
        <v>#REF!</v>
      </c>
    </row>
    <row r="242" spans="1:110" hidden="1" x14ac:dyDescent="0.4">
      <c r="A242" s="39">
        <v>391</v>
      </c>
      <c r="B242" s="38">
        <v>1</v>
      </c>
      <c r="C242" s="57" t="str">
        <f t="shared" si="17"/>
        <v>ChampMetricChannelArea.VolumeofDifferenceByChannelAreaT1</v>
      </c>
      <c r="D242" s="18">
        <v>5</v>
      </c>
      <c r="E242" s="74" t="s">
        <v>1093</v>
      </c>
      <c r="F242" s="49" t="s">
        <v>1094</v>
      </c>
      <c r="G242" s="19" t="s">
        <v>695</v>
      </c>
      <c r="H242" s="19"/>
      <c r="I242" s="45"/>
      <c r="J242" s="47" t="str">
        <f>IF(I242="","",VLOOKUP(I242,MetricCalcGroups!A:D,3, FALSE))</f>
        <v/>
      </c>
      <c r="L242" s="9" t="s">
        <v>78</v>
      </c>
      <c r="M242" s="18">
        <v>3</v>
      </c>
      <c r="N242" s="18">
        <v>15</v>
      </c>
      <c r="O242" s="18">
        <v>5</v>
      </c>
      <c r="P242" s="18" t="s">
        <v>78</v>
      </c>
      <c r="Q242" s="18">
        <v>17</v>
      </c>
      <c r="R242" s="75"/>
      <c r="S242" s="75"/>
      <c r="V242" s="78" t="s">
        <v>78</v>
      </c>
      <c r="W242" s="53">
        <v>60</v>
      </c>
      <c r="X242" s="15">
        <v>2011</v>
      </c>
      <c r="Y242" s="16">
        <f>IF(X242&lt;&gt;"",VLOOKUP(X242,ProgramIterations!D:E,2,FALSE),"NULL")</f>
        <v>1</v>
      </c>
      <c r="Z242" s="15"/>
      <c r="AA242" s="16" t="str">
        <f>IF(Z242&lt;&gt;"",VLOOKUP(Z242,ProgramIterations!D:E,2,FALSE),"NULL")</f>
        <v>NULL</v>
      </c>
      <c r="AB242" s="9" t="s">
        <v>78</v>
      </c>
      <c r="AC242" s="9">
        <v>75</v>
      </c>
      <c r="AD242" s="36">
        <v>0</v>
      </c>
      <c r="AE242" s="9">
        <v>1</v>
      </c>
      <c r="AF242" s="9">
        <v>1</v>
      </c>
      <c r="AG242" s="49">
        <v>0</v>
      </c>
      <c r="AH242" s="17">
        <v>0</v>
      </c>
      <c r="AI242" s="17">
        <f t="shared" si="16"/>
        <v>0</v>
      </c>
      <c r="AJ242" s="18">
        <v>0</v>
      </c>
      <c r="AK242" s="17">
        <f t="shared" si="14"/>
        <v>0</v>
      </c>
      <c r="AL242" s="17">
        <f t="shared" si="15"/>
        <v>0</v>
      </c>
      <c r="AM242" s="18">
        <v>0</v>
      </c>
      <c r="AN242" s="18">
        <v>0</v>
      </c>
      <c r="AO242" s="37">
        <v>0</v>
      </c>
      <c r="AP242" s="49" t="s">
        <v>1504</v>
      </c>
      <c r="AQ242" s="37">
        <v>0</v>
      </c>
      <c r="AR242" s="49">
        <v>0</v>
      </c>
      <c r="AS242" s="23">
        <v>2011</v>
      </c>
      <c r="AT242" s="24">
        <f>IF(AS242="","",VLOOKUP(AS242,ProgramIterations!$D:$E,2,FALSE))</f>
        <v>1</v>
      </c>
      <c r="AU242" s="23"/>
      <c r="AV242" s="24" t="str">
        <f>IF(AU242="","",VLOOKUP(AU242,ProgramIterations!$D:$E,2,FALSE))</f>
        <v/>
      </c>
      <c r="AW242" s="23">
        <v>2012</v>
      </c>
      <c r="AX242" s="24">
        <f>IF(AW242="","",VLOOKUP(AW242,ProgramIterations!$D:$E,2,FALSE))</f>
        <v>2</v>
      </c>
      <c r="AY242" s="23"/>
      <c r="AZ242" s="24" t="str">
        <f>IF(AY242="","",VLOOKUP(AY242,ProgramIterations!$D:$E,2,FALSE))</f>
        <v/>
      </c>
      <c r="BA242" s="23">
        <v>2013</v>
      </c>
      <c r="BB242" s="24">
        <f>IF(BA242="","",VLOOKUP(BA242,ProgramIterations!$D:$E,2,FALSE))</f>
        <v>3</v>
      </c>
      <c r="BC242" s="23"/>
      <c r="BD242" s="24" t="str">
        <f>IF(BC242="","",VLOOKUP(BC242,ProgramIterations!$D:$E,2,FALSE))</f>
        <v/>
      </c>
      <c r="BE242" s="23">
        <v>2014</v>
      </c>
      <c r="BF242" s="24">
        <f>IF(BE242="","",VLOOKUP(BE242,ProgramIterations!$D:$E,2,FALSE))</f>
        <v>4</v>
      </c>
      <c r="BG242" s="23"/>
      <c r="BH242" s="24" t="str">
        <f>IF(BG242="","",VLOOKUP(BG242,ProgramIterations!$D:$E,2,FALSE))</f>
        <v/>
      </c>
      <c r="BI242" s="23">
        <v>2014</v>
      </c>
      <c r="BJ242" s="24">
        <f>IF(BI242="","",VLOOKUP(BI242,ProgramIterations!$D:$E,2,FALSE))</f>
        <v>4</v>
      </c>
      <c r="BK242" s="23"/>
      <c r="BL242" s="24" t="str">
        <f>IF(BK242="","",VLOOKUP(BK242,ProgramIterations!$D:$E,2,FALSE))</f>
        <v/>
      </c>
      <c r="BM242" s="23"/>
      <c r="BN242" s="24" t="str">
        <f>IF(BM242="","",VLOOKUP(BM242,ProgramIterations!$D:$E,2,FALSE))</f>
        <v/>
      </c>
      <c r="BO242" s="23"/>
      <c r="BP242" s="24" t="str">
        <f>IF(BO242="","",VLOOKUP(BO242,ProgramIterations!$D:$E,2,FALSE))</f>
        <v/>
      </c>
      <c r="BQ242" s="23"/>
      <c r="BR242" s="24" t="str">
        <f>IF(BQ242="","",VLOOKUP(BQ242,ProgramIterations!$D:$E,2,FALSE))</f>
        <v/>
      </c>
      <c r="BS242" s="23"/>
      <c r="BT242" s="24" t="str">
        <f>IF(BS242="","",VLOOKUP(BS242,ProgramIterations!$D:$E,2,FALSE))</f>
        <v/>
      </c>
      <c r="BU242" s="23"/>
      <c r="BV242" s="24" t="str">
        <f>IF(BU242="","",VLOOKUP(BU242,ProgramIterations!$D:$E,2,FALSE))</f>
        <v/>
      </c>
      <c r="BW242" s="23"/>
      <c r="BX242" s="24" t="str">
        <f>IF(BW242="","",VLOOKUP(BW242,ProgramIterations!$D:$E,2,FALSE))</f>
        <v/>
      </c>
      <c r="BY242" s="23">
        <v>2014</v>
      </c>
      <c r="BZ242" s="24">
        <f>IF(BY242="","",VLOOKUP(BY242,ProgramIterations!$D:$E,2,FALSE))</f>
        <v>4</v>
      </c>
      <c r="CA242" s="23"/>
      <c r="CB242" s="24" t="str">
        <f>IF(CA242="","",VLOOKUP(CA242,ProgramIterations!$D:$E,2,FALSE))</f>
        <v/>
      </c>
      <c r="CC242" s="23">
        <v>2014</v>
      </c>
      <c r="CD242" s="24">
        <f>IF(CC242="","",VLOOKUP(CC242,ProgramIterations!$D:$E,2,FALSE))</f>
        <v>4</v>
      </c>
      <c r="CE242" s="23"/>
      <c r="CF242" s="24" t="str">
        <f>IF(CE242="","",VLOOKUP(CE242,ProgramIterations!$D:$E,2,FALSE))</f>
        <v/>
      </c>
      <c r="CG242" s="23">
        <v>2014</v>
      </c>
      <c r="CH242" s="24">
        <f>IF(CG242="","",VLOOKUP(CG242,ProgramIterations!$D:$E,2,FALSE))</f>
        <v>4</v>
      </c>
      <c r="CI242" s="23"/>
      <c r="CJ242" s="24" t="str">
        <f>IF(CI242="","",VLOOKUP(CI242,ProgramIterations!$D:$E,2,FALSE))</f>
        <v/>
      </c>
      <c r="CK242" s="23"/>
      <c r="CL242" s="24" t="str">
        <f>IF(CK242="","",VLOOKUP(CK242,ProgramIterations!$D:$E,2,FALSE))</f>
        <v/>
      </c>
      <c r="CM242" s="23"/>
      <c r="CN242" s="24" t="str">
        <f>IF(CM242="","",VLOOKUP(CM242,ProgramIterations!$D:$E,2,FALSE))</f>
        <v/>
      </c>
      <c r="CO242" s="23"/>
      <c r="CP242" s="24" t="str">
        <f>IF(CO242="","",VLOOKUP(CO242,ProgramIterations!$D:$E,2,FALSE))</f>
        <v/>
      </c>
      <c r="CQ242" s="23"/>
      <c r="CR242" s="24" t="str">
        <f>IF(CQ242="","",VLOOKUP(CQ242,ProgramIterations!$D:$E,2,FALSE))</f>
        <v/>
      </c>
      <c r="CS242" s="23"/>
      <c r="CT242" s="24" t="str">
        <f>IF(CS242="","",VLOOKUP(CS242,ProgramIterations!$D:$E,2,FALSE))</f>
        <v/>
      </c>
      <c r="CU242" s="23"/>
      <c r="CV242" s="24" t="str">
        <f>IF(CU242="","",VLOOKUP(CU242,ProgramIterations!$D:$E,2,FALSE))</f>
        <v/>
      </c>
      <c r="CW242" s="23"/>
      <c r="CX242" s="24" t="str">
        <f>IF(CW242="","",VLOOKUP(CW242,ProgramIterations!$D:$E,2,FALSE))</f>
        <v/>
      </c>
      <c r="CY242" s="23"/>
      <c r="CZ242" s="24" t="str">
        <f>IF(CY242="","",VLOOKUP(CY242,ProgramIterations!$D:$E,2,FALSE))</f>
        <v/>
      </c>
      <c r="DA242" s="23"/>
      <c r="DB242" s="24" t="str">
        <f>IF(DA242="","",VLOOKUP(DA242,ProgramIterations!$D:$E,2,FALSE))</f>
        <v/>
      </c>
      <c r="DC242" s="23"/>
      <c r="DD242" s="25" t="str">
        <f>IF(DC242="","",VLOOKUP(DC242,ProgramIterations!$D:$E,2,FALSE))</f>
        <v/>
      </c>
      <c r="DE242" s="64" t="str">
        <f>CONCATENATE("ALTER TABLE dbo.",LEFT(C242,FIND(".",C242)-1)," ADD ",RIGHT(C242,LEN(C242)-FIND(".",C242))," ",VLOOKUP(M242,DataTypes!$A$2:$F$12,6),IF(VLOOKUP(M242,DataTypes!$A$2:$F$12,3)=1,CONCATENATE("(",N242,",",O242,")"),"")," NULL")</f>
        <v>ALTER TABLE dbo.ChampMetricChannelArea ADD VolumeofDifferenceByChannelAreaT1 decimal(15,5) NULL</v>
      </c>
      <c r="DF242" s="56" t="e">
        <f>IF(A242 = "","",#REF! &amp; " SELECT MetricCalcTypeID = "&amp;A242&amp;", EngineID = "&amp;B242&amp;", Name='"&amp;C242&amp;"', DisplayGroupID = "&amp;D242&amp;", DisplayName='"&amp;E242&amp;"', DisplayNameShort = '"&amp;F242&amp;"', PropertyName = '"&amp;G242&amp;"', MethodID = "&amp;IF(H242="","NULL",H242)&amp; ", CalcGroupId = "&amp;IF(I242="","NULL",I242)&amp;", CalcGroupListItemID = " &amp;IF(K242="","NULL",K242)&amp;", Description = "&amp;IF(L242&lt;&gt;"NULL","'"&amp;SUBSTITUTE(L242,"'","''")&amp;"'","NULL")&amp;", DataTypeID = "&amp;M242&amp;",Precision = "&amp;N242&amp;", Scale = "&amp;O242&amp;", Length="&amp;P242&amp;", UOMID = "&amp;Q242&amp;", GlossaryTermID = "&amp;V242&amp;", DisplayOrderID = "&amp;W242&amp;", DomainValueListID = "&amp;AB242&amp;", WidthPixels = "&amp;AC242&amp;", IsDisplayable = "&amp;AD242&amp;", ShowGraphForWatershed= "&amp;AE242&amp;",ShowGraphForProgram="&amp;AF242&amp;",ShowGraphForVisit="&amp;AG242&amp;",IsPrivateInformation="&amp;AM242&amp;", IsCalculated="&amp;AN242&amp;",IsInternal="&amp;AO242&amp;", ExpectedValueMin = "&amp;IF(R242&lt;&gt;"",R242,"NULL")&amp;",  ExpectedValueMax = "&amp;IF(S242&lt;&gt;"",S242,"NULL")&amp;",  AcceptedValueMin = "&amp;IF(T242&lt;&gt;"",T242,"NULL")&amp;",   AcceptedValueMax  = "&amp;IF(U242&lt;&gt;"",U242,"NULL")&amp;", GraphAllowX="&amp;AH242&amp;", GraphAllowY="&amp;AI242&amp;", GraphAllowZ="&amp;AJ242&amp;", MapAllowSize="&amp;AK242&amp;", MapAllowColor = "&amp;AL242&amp;", RbtXpath = "&amp;IF(AP242&lt;&gt;"", "'"&amp;AP242&amp;"'", "NULL")&amp;", RbtIsRequired = "&amp;IF(AP242&lt;&gt;"", AQ242, "NULL")&amp;", MRMetric = "&amp;AR242&amp;
", Protocol1_ID = "&amp;IF(AS242="","NULL",#REF!)&amp;", Protocol1_IterationIDStart = "&amp;IF(AS242="","NULL",AT242)&amp;", Protocol1_IterationIDEnd = "&amp;IF(AU242="","NULL",AV242)&amp;
", Protocol2_ID = "&amp;IF(AW242="","NULL",#REF!)&amp;", Protocol2_IterationIDStart = "&amp;IF(AW242="","NULL",AX242)&amp;", Protocol2_IterationIDEnd = "&amp;IF(AY242="","NULL",AZ242)&amp;
", Protocol3_ID = "&amp;IF(BA242="","NULL",#REF!)&amp;", Protocol3_IterationIDStart = "&amp;IF(BA242="","NULL",BB242)&amp;", Protocol3_IterationIDEnd = "&amp;IF(BC242="","NULL",BD242)&amp;
", Protocol4_ID = "&amp;IF(BE242="","NULL",#REF!)&amp;", Protocol4_IterationIDStart = "&amp;IF(BE242="","NULL",BF242)&amp;", Protocol4_IterationIDEnd = "&amp;IF(BG242="","NULL",BH242)&amp;
", Protocol5_ID = "&amp;IF(BI242="","NULL",#REF!)&amp;", Protocol5_IterationIDStart = "&amp;IF(BI242="","NULL",BJ242)&amp;", Protocol5_IterationIDEnd = "&amp;IF(BK242="","NULL",BL242)&amp;
", Protocol6_ID = "&amp;IF(BM242="","NULL",#REF!)&amp;", Protocol6_IterationIDStart = "&amp;IF(BM242="","NULL",BN242)&amp;", Protocol6_IterationIDEnd = "&amp;IF(BO242="","NULL",BP242)&amp;
", Protocol7_ID = "&amp;IF(BQ242="","NULL",#REF!)&amp;", Protocol7_IterationIDStart = "&amp;IF(BQ242="","NULL",BR242)&amp;", Protocol7_IterationIDEnd = "&amp;IF(BS242="","NULL",BT242)&amp;
", Protocol8_ID = "&amp;IF(BU242="","NULL",#REF!)&amp;", Protocol8_IterationIDStart = "&amp;IF(BU242="","NULL",BV242)&amp;", Protocol8_IterationIDEnd = "&amp;IF(BW242="","NULL",BX242)&amp;
", Protocol9_ID = "&amp;IF(BY242="","NULL",#REF!)&amp;", Protocol9_IterationIDStart = "&amp;IF(BY242="","NULL",BZ242)&amp;", Protocol9_IterationIDEnd = "&amp;IF(CA242="","NULL",CB242)&amp;
", Protocol10_ID = "&amp;IF(CC242="","NULL",#REF!)&amp;", Protocol10_IterationIDStart = "&amp;IF(CC242="","NULL",CD242)&amp;", Protocol10_IterationIDEnd = "&amp;IF(CE242="","NULL",CF242)&amp;
", Protocol11_ID = "&amp;IF(CG242="","NULL",#REF!)&amp;", Protocol11_IterationIDStart = "&amp;IF(CG242="","NULL",CH242)&amp;", Protocol11_IterationIDEnd = "&amp;IF(CI242="","NULL",CJ242)&amp;
", Protocol12_ID = "&amp;IF(CK242="","NULL",#REF!)&amp;", Protocol12_IterationIDStart = "&amp;IF(CK242="","NULL",CL242)&amp;", Protocol12_IterationIDEnd = "&amp;IF(CM242="","NULL",CN242)&amp;
", Protocol13_ID = "&amp;IF(CO242="","NULL",#REF!)&amp;", Protocol13_IterationIDStart = "&amp;IF(CO242="","NULL",CP242)&amp;", Protocol13_IterationIDEnd = "&amp;IF(CQ242="","NULL",CR242)&amp;
", Protocol14_ID = "&amp;IF(CS242="","NULL",#REF!)&amp;", Protocol14_IterationIDStart = "&amp;IF(CS242="","NULL",CT242)&amp;", Protocol14_IterationIDEnd = "&amp;IF(CU242="","NULL",CV242)&amp;
", Protocol15_ID = "&amp;IF(CW242="","NULL",#REF!)&amp;", Protocol15_IterationIDStart = "&amp;IF(CW242="","NULL",CX242)&amp;", Protocol15_IterationIDEnd = "&amp;IF(CY242="","NULL",CZ242)&amp;
", Protocol16_ID = "&amp;IF(DA242="","NULL",#REF!)&amp;", Protocol16_IterationIDStart = "&amp;IF(DA242="","NULL",DB242)&amp;", Protocol16_IterationIDEnd = "&amp;IF(DC242="","NULL",DD242))</f>
        <v>#REF!</v>
      </c>
    </row>
    <row r="243" spans="1:110" x14ac:dyDescent="0.4">
      <c r="A243" s="75">
        <v>59</v>
      </c>
      <c r="B243" s="75">
        <v>3</v>
      </c>
      <c r="C243" s="34" t="s">
        <v>233</v>
      </c>
      <c r="D243" s="18">
        <v>1</v>
      </c>
      <c r="E243" s="74" t="s">
        <v>915</v>
      </c>
      <c r="F243" s="74" t="s">
        <v>916</v>
      </c>
      <c r="G243" s="74" t="s">
        <v>242</v>
      </c>
      <c r="I243" s="44"/>
      <c r="J243" s="47" t="str">
        <f>IF(I243="","",VLOOKUP(I243,MetricCalcGroups!A:D,3, FALSE))</f>
        <v/>
      </c>
      <c r="L243" s="9" t="s">
        <v>78</v>
      </c>
      <c r="M243" s="18">
        <v>1</v>
      </c>
      <c r="N243" s="18">
        <v>10</v>
      </c>
      <c r="O243" s="18">
        <v>0</v>
      </c>
      <c r="P243" s="18" t="s">
        <v>78</v>
      </c>
      <c r="Q243" s="18">
        <v>8</v>
      </c>
      <c r="R243" s="75">
        <v>0</v>
      </c>
      <c r="S243" s="75">
        <v>0</v>
      </c>
      <c r="T243" s="75">
        <v>0</v>
      </c>
      <c r="U243" s="75">
        <v>100</v>
      </c>
      <c r="V243" s="78">
        <v>70</v>
      </c>
      <c r="W243" s="75">
        <v>1380</v>
      </c>
      <c r="X243" s="15">
        <v>2011</v>
      </c>
      <c r="Y243" s="16">
        <f>IF(X243&lt;&gt;"",VLOOKUP(X243,ProgramIterations!D:E,2,FALSE),"NULL")</f>
        <v>1</v>
      </c>
      <c r="Z243" s="15"/>
      <c r="AA243" s="16" t="str">
        <f>IF(Z243&lt;&gt;"",VLOOKUP(Z243,ProgramIterations!D:E,2,FALSE),"NULL")</f>
        <v>NULL</v>
      </c>
      <c r="AB243" s="9" t="s">
        <v>78</v>
      </c>
      <c r="AC243" s="9">
        <v>75</v>
      </c>
      <c r="AD243" s="36">
        <v>1</v>
      </c>
      <c r="AE243" s="9">
        <v>1</v>
      </c>
      <c r="AF243" s="9">
        <v>1</v>
      </c>
      <c r="AG243" s="49">
        <v>0</v>
      </c>
      <c r="AH243" s="17">
        <v>0</v>
      </c>
      <c r="AI243" s="17">
        <f t="shared" si="16"/>
        <v>1</v>
      </c>
      <c r="AJ243" s="18">
        <v>0</v>
      </c>
      <c r="AK243" s="17">
        <f t="shared" si="14"/>
        <v>1</v>
      </c>
      <c r="AL243" s="17">
        <f t="shared" si="15"/>
        <v>1</v>
      </c>
      <c r="AM243" s="18">
        <v>0</v>
      </c>
      <c r="AN243" s="18">
        <v>0</v>
      </c>
      <c r="AO243" s="37">
        <v>0</v>
      </c>
      <c r="AP243" s="74"/>
      <c r="AQ243" s="37">
        <v>0</v>
      </c>
      <c r="AR243" s="49">
        <v>0</v>
      </c>
      <c r="AS243" s="23">
        <v>2011</v>
      </c>
      <c r="AT243" s="24">
        <f>IF(AS243="","",VLOOKUP(AS243,ProgramIterations!$D:$E,2,FALSE))</f>
        <v>1</v>
      </c>
      <c r="AU243" s="23"/>
      <c r="AV243" s="24" t="str">
        <f>IF(AU243="","",VLOOKUP(AU243,ProgramIterations!$D:$E,2,FALSE))</f>
        <v/>
      </c>
      <c r="AW243" s="23">
        <v>2012</v>
      </c>
      <c r="AX243" s="24">
        <f>IF(AW243="","",VLOOKUP(AW243,ProgramIterations!$D:$E,2,FALSE))</f>
        <v>2</v>
      </c>
      <c r="AY243" s="23"/>
      <c r="AZ243" s="24" t="str">
        <f>IF(AY243="","",VLOOKUP(AY243,ProgramIterations!$D:$E,2,FALSE))</f>
        <v/>
      </c>
      <c r="BA243" s="23">
        <v>2013</v>
      </c>
      <c r="BB243" s="24">
        <f>IF(BA243="","",VLOOKUP(BA243,ProgramIterations!$D:$E,2,FALSE))</f>
        <v>3</v>
      </c>
      <c r="BC243" s="23"/>
      <c r="BD243" s="24" t="str">
        <f>IF(BC243="","",VLOOKUP(BC243,ProgramIterations!$D:$E,2,FALSE))</f>
        <v/>
      </c>
      <c r="BE243" s="23">
        <v>2014</v>
      </c>
      <c r="BF243" s="24">
        <f>IF(BE243="","",VLOOKUP(BE243,ProgramIterations!$D:$E,2,FALSE))</f>
        <v>4</v>
      </c>
      <c r="BG243" s="23"/>
      <c r="BH243" s="24" t="str">
        <f>IF(BG243="","",VLOOKUP(BG243,ProgramIterations!$D:$E,2,FALSE))</f>
        <v/>
      </c>
      <c r="BI243" s="23"/>
      <c r="BJ243" s="24" t="str">
        <f>IF(BI243="","",VLOOKUP(BI243,ProgramIterations!$D:$E,2,FALSE))</f>
        <v/>
      </c>
      <c r="BK243" s="23"/>
      <c r="BL243" s="24" t="str">
        <f>IF(BK243="","",VLOOKUP(BK243,ProgramIterations!$D:$E,2,FALSE))</f>
        <v/>
      </c>
      <c r="BM243" s="23"/>
      <c r="BN243" s="24" t="str">
        <f>IF(BM243="","",VLOOKUP(BM243,ProgramIterations!$D:$E,2,FALSE))</f>
        <v/>
      </c>
      <c r="BO243" s="23"/>
      <c r="BP243" s="24" t="str">
        <f>IF(BO243="","",VLOOKUP(BO243,ProgramIterations!$D:$E,2,FALSE))</f>
        <v/>
      </c>
      <c r="BQ243" s="23"/>
      <c r="BR243" s="24" t="str">
        <f>IF(BQ243="","",VLOOKUP(BQ243,ProgramIterations!$D:$E,2,FALSE))</f>
        <v/>
      </c>
      <c r="BS243" s="23"/>
      <c r="BT243" s="24" t="str">
        <f>IF(BS243="","",VLOOKUP(BS243,ProgramIterations!$D:$E,2,FALSE))</f>
        <v/>
      </c>
      <c r="BU243" s="23"/>
      <c r="BV243" s="24" t="str">
        <f>IF(BU243="","",VLOOKUP(BU243,ProgramIterations!$D:$E,2,FALSE))</f>
        <v/>
      </c>
      <c r="BW243" s="23"/>
      <c r="BX243" s="24" t="str">
        <f>IF(BW243="","",VLOOKUP(BW243,ProgramIterations!$D:$E,2,FALSE))</f>
        <v/>
      </c>
      <c r="BY243" s="23">
        <v>2014</v>
      </c>
      <c r="BZ243" s="24">
        <f>IF(BY243="","",VLOOKUP(BY243,ProgramIterations!$D:$E,2,FALSE))</f>
        <v>4</v>
      </c>
      <c r="CA243" s="23"/>
      <c r="CB243" s="24" t="str">
        <f>IF(CA243="","",VLOOKUP(CA243,ProgramIterations!$D:$E,2,FALSE))</f>
        <v/>
      </c>
      <c r="CC243" s="23">
        <v>2014</v>
      </c>
      <c r="CD243" s="24">
        <f>IF(CC243="","",VLOOKUP(CC243,ProgramIterations!$D:$E,2,FALSE))</f>
        <v>4</v>
      </c>
      <c r="CE243" s="23"/>
      <c r="CF243" s="24" t="str">
        <f>IF(CE243="","",VLOOKUP(CE243,ProgramIterations!$D:$E,2,FALSE))</f>
        <v/>
      </c>
      <c r="CG243" s="23">
        <v>2014</v>
      </c>
      <c r="CH243" s="24">
        <f>IF(CG243="","",VLOOKUP(CG243,ProgramIterations!$D:$E,2,FALSE))</f>
        <v>4</v>
      </c>
      <c r="CI243" s="23"/>
      <c r="CJ243" s="24" t="str">
        <f>IF(CI243="","",VLOOKUP(CI243,ProgramIterations!$D:$E,2,FALSE))</f>
        <v/>
      </c>
      <c r="CK243" s="23"/>
      <c r="CL243" s="24" t="str">
        <f>IF(CK243="","",VLOOKUP(CK243,ProgramIterations!$D:$E,2,FALSE))</f>
        <v/>
      </c>
      <c r="CM243" s="23"/>
      <c r="CN243" s="24" t="str">
        <f>IF(CM243="","",VLOOKUP(CM243,ProgramIterations!$D:$E,2,FALSE))</f>
        <v/>
      </c>
      <c r="CO243" s="23"/>
      <c r="CP243" s="24" t="str">
        <f>IF(CO243="","",VLOOKUP(CO243,ProgramIterations!$D:$E,2,FALSE))</f>
        <v/>
      </c>
      <c r="CQ243" s="23"/>
      <c r="CR243" s="24" t="str">
        <f>IF(CQ243="","",VLOOKUP(CQ243,ProgramIterations!$D:$E,2,FALSE))</f>
        <v/>
      </c>
      <c r="CS243" s="23"/>
      <c r="CT243" s="24" t="str">
        <f>IF(CS243="","",VLOOKUP(CS243,ProgramIterations!$D:$E,2,FALSE))</f>
        <v/>
      </c>
      <c r="CU243" s="23"/>
      <c r="CV243" s="24" t="str">
        <f>IF(CU243="","",VLOOKUP(CU243,ProgramIterations!$D:$E,2,FALSE))</f>
        <v/>
      </c>
      <c r="CW243" s="23"/>
      <c r="CX243" s="24" t="str">
        <f>IF(CW243="","",VLOOKUP(CW243,ProgramIterations!$D:$E,2,FALSE))</f>
        <v/>
      </c>
      <c r="CY243" s="23"/>
      <c r="CZ243" s="24" t="str">
        <f>IF(CY243="","",VLOOKUP(CY243,ProgramIterations!$D:$E,2,FALSE))</f>
        <v/>
      </c>
      <c r="DA243" s="23"/>
      <c r="DB243" s="24" t="str">
        <f>IF(DA243="","",VLOOKUP(DA243,ProgramIterations!$D:$E,2,FALSE))</f>
        <v/>
      </c>
      <c r="DC243" s="23"/>
      <c r="DD243" s="25" t="str">
        <f>IF(DC243="","",VLOOKUP(DC243,ProgramIterations!$D:$E,2,FALSE))</f>
        <v/>
      </c>
      <c r="DE243" s="64" t="str">
        <f>CONCATENATE("ALTER TABLE dbo.",LEFT(C243,FIND(".",C243)-1)," ADD ",RIGHT(C243,LEN(C243)-FIND(".",C243))," ",VLOOKUP(M243,DataTypes!$A$2:$F$12,6),IF(VLOOKUP(M243,DataTypes!$A$2:$F$12,3)=1,CONCATENATE("(",N243,",",O243,")"),"")," NULL")</f>
        <v>ALTER TABLE dbo.ChampMetricVisitInformation ADD FishCoverCompositionArtificial decimal(10,0) NULL</v>
      </c>
      <c r="DF243" s="56" t="e">
        <f>IF(A243 = "","",#REF! &amp; " SELECT MetricCalcTypeID = "&amp;A243&amp;", EngineID = "&amp;B243&amp;", Name='"&amp;C243&amp;"', DisplayGroupID = "&amp;D243&amp;", DisplayName='"&amp;E243&amp;"', DisplayNameShort = '"&amp;F243&amp;"', PropertyName = '"&amp;G243&amp;"', MethodID = "&amp;IF(H243="","NULL",H243)&amp; ", CalcGroupId = "&amp;IF(I243="","NULL",I243)&amp;", CalcGroupListItemID = " &amp;IF(K243="","NULL",K243)&amp;", Description = "&amp;IF(L243&lt;&gt;"NULL","'"&amp;SUBSTITUTE(L243,"'","''")&amp;"'","NULL")&amp;", DataTypeID = "&amp;M243&amp;",Precision = "&amp;N243&amp;", Scale = "&amp;O243&amp;", Length="&amp;P243&amp;", UOMID = "&amp;Q243&amp;", GlossaryTermID = "&amp;V243&amp;", DisplayOrderID = "&amp;W243&amp;", DomainValueListID = "&amp;AB243&amp;", WidthPixels = "&amp;AC243&amp;", IsDisplayable = "&amp;AD243&amp;", ShowGraphForWatershed= "&amp;AE243&amp;",ShowGraphForProgram="&amp;AF243&amp;",ShowGraphForVisit="&amp;AG243&amp;",IsPrivateInformation="&amp;AM243&amp;", IsCalculated="&amp;AN243&amp;",IsInternal="&amp;AO243&amp;", ExpectedValueMin = "&amp;IF(R243&lt;&gt;"",R243,"NULL")&amp;",  ExpectedValueMax = "&amp;IF(S243&lt;&gt;"",S243,"NULL")&amp;",  AcceptedValueMin = "&amp;IF(T243&lt;&gt;"",T243,"NULL")&amp;",   AcceptedValueMax  = "&amp;IF(U243&lt;&gt;"",U243,"NULL")&amp;", GraphAllowX="&amp;AH243&amp;", GraphAllowY="&amp;AI243&amp;", GraphAllowZ="&amp;AJ243&amp;", MapAllowSize="&amp;AK243&amp;", MapAllowColor = "&amp;AL243&amp;", RbtXpath = "&amp;IF(AP243&lt;&gt;"", "'"&amp;AP243&amp;"'", "NULL")&amp;", RbtIsRequired = "&amp;IF(AP243&lt;&gt;"", AQ243, "NULL")&amp;", MRMetric = "&amp;AR243&amp;
", Protocol1_ID = "&amp;IF(AS243="","NULL",#REF!)&amp;", Protocol1_IterationIDStart = "&amp;IF(AS243="","NULL",AT243)&amp;", Protocol1_IterationIDEnd = "&amp;IF(AU243="","NULL",AV243)&amp;
", Protocol2_ID = "&amp;IF(AW243="","NULL",#REF!)&amp;", Protocol2_IterationIDStart = "&amp;IF(AW243="","NULL",AX243)&amp;", Protocol2_IterationIDEnd = "&amp;IF(AY243="","NULL",AZ243)&amp;
", Protocol3_ID = "&amp;IF(BA243="","NULL",#REF!)&amp;", Protocol3_IterationIDStart = "&amp;IF(BA243="","NULL",BB243)&amp;", Protocol3_IterationIDEnd = "&amp;IF(BC243="","NULL",BD243)&amp;
", Protocol4_ID = "&amp;IF(BE243="","NULL",#REF!)&amp;", Protocol4_IterationIDStart = "&amp;IF(BE243="","NULL",BF243)&amp;", Protocol4_IterationIDEnd = "&amp;IF(BG243="","NULL",BH243)&amp;
", Protocol5_ID = "&amp;IF(BI243="","NULL",#REF!)&amp;", Protocol5_IterationIDStart = "&amp;IF(BI243="","NULL",BJ243)&amp;", Protocol5_IterationIDEnd = "&amp;IF(BK243="","NULL",BL243)&amp;
", Protocol6_ID = "&amp;IF(BM243="","NULL",#REF!)&amp;", Protocol6_IterationIDStart = "&amp;IF(BM243="","NULL",BN243)&amp;", Protocol6_IterationIDEnd = "&amp;IF(BO243="","NULL",BP243)&amp;
", Protocol7_ID = "&amp;IF(BQ243="","NULL",#REF!)&amp;", Protocol7_IterationIDStart = "&amp;IF(BQ243="","NULL",BR243)&amp;", Protocol7_IterationIDEnd = "&amp;IF(BS243="","NULL",BT243)&amp;
", Protocol8_ID = "&amp;IF(BU243="","NULL",#REF!)&amp;", Protocol8_IterationIDStart = "&amp;IF(BU243="","NULL",BV243)&amp;", Protocol8_IterationIDEnd = "&amp;IF(BW243="","NULL",BX243)&amp;
", Protocol9_ID = "&amp;IF(BY243="","NULL",#REF!)&amp;", Protocol9_IterationIDStart = "&amp;IF(BY243="","NULL",BZ243)&amp;", Protocol9_IterationIDEnd = "&amp;IF(CA243="","NULL",CB243)&amp;
", Protocol10_ID = "&amp;IF(CC243="","NULL",#REF!)&amp;", Protocol10_IterationIDStart = "&amp;IF(CC243="","NULL",CD243)&amp;", Protocol10_IterationIDEnd = "&amp;IF(CE243="","NULL",CF243)&amp;
", Protocol11_ID = "&amp;IF(CG243="","NULL",#REF!)&amp;", Protocol11_IterationIDStart = "&amp;IF(CG243="","NULL",CH243)&amp;", Protocol11_IterationIDEnd = "&amp;IF(CI243="","NULL",CJ243)&amp;
", Protocol12_ID = "&amp;IF(CK243="","NULL",#REF!)&amp;", Protocol12_IterationIDStart = "&amp;IF(CK243="","NULL",CL243)&amp;", Protocol12_IterationIDEnd = "&amp;IF(CM243="","NULL",CN243)&amp;
", Protocol13_ID = "&amp;IF(CO243="","NULL",#REF!)&amp;", Protocol13_IterationIDStart = "&amp;IF(CO243="","NULL",CP243)&amp;", Protocol13_IterationIDEnd = "&amp;IF(CQ243="","NULL",CR243)&amp;
", Protocol14_ID = "&amp;IF(CS243="","NULL",#REF!)&amp;", Protocol14_IterationIDStart = "&amp;IF(CS243="","NULL",CT243)&amp;", Protocol14_IterationIDEnd = "&amp;IF(CU243="","NULL",CV243)&amp;
", Protocol15_ID = "&amp;IF(CW243="","NULL",#REF!)&amp;", Protocol15_IterationIDStart = "&amp;IF(CW243="","NULL",CX243)&amp;", Protocol15_IterationIDEnd = "&amp;IF(CY243="","NULL",CZ243)&amp;
", Protocol16_ID = "&amp;IF(DA243="","NULL",#REF!)&amp;", Protocol16_IterationIDStart = "&amp;IF(DA243="","NULL",DB243)&amp;", Protocol16_IterationIDEnd = "&amp;IF(DC243="","NULL",DD243))</f>
        <v>#REF!</v>
      </c>
    </row>
    <row r="244" spans="1:110" x14ac:dyDescent="0.4">
      <c r="A244" s="75">
        <v>60</v>
      </c>
      <c r="B244" s="75">
        <v>3</v>
      </c>
      <c r="C244" s="34" t="s">
        <v>234</v>
      </c>
      <c r="D244" s="18">
        <v>1</v>
      </c>
      <c r="E244" s="40" t="s">
        <v>917</v>
      </c>
      <c r="F244" s="74" t="s">
        <v>918</v>
      </c>
      <c r="G244" s="74" t="s">
        <v>243</v>
      </c>
      <c r="I244" s="44"/>
      <c r="J244" s="47" t="str">
        <f>IF(I244="","",VLOOKUP(I244,MetricCalcGroups!A:D,3, FALSE))</f>
        <v/>
      </c>
      <c r="L244" s="9" t="s">
        <v>78</v>
      </c>
      <c r="M244" s="18">
        <v>1</v>
      </c>
      <c r="N244" s="18">
        <v>10</v>
      </c>
      <c r="O244" s="18">
        <v>0</v>
      </c>
      <c r="P244" s="18" t="s">
        <v>78</v>
      </c>
      <c r="Q244" s="18">
        <v>8</v>
      </c>
      <c r="R244" s="75">
        <v>59</v>
      </c>
      <c r="S244" s="75">
        <v>95</v>
      </c>
      <c r="T244" s="75">
        <v>0</v>
      </c>
      <c r="U244" s="75">
        <v>100</v>
      </c>
      <c r="V244" s="78">
        <v>72</v>
      </c>
      <c r="W244" s="75">
        <v>1390</v>
      </c>
      <c r="X244" s="15">
        <v>2011</v>
      </c>
      <c r="Y244" s="16">
        <f>IF(X244&lt;&gt;"",VLOOKUP(X244,ProgramIterations!D:E,2,FALSE),"NULL")</f>
        <v>1</v>
      </c>
      <c r="Z244" s="15"/>
      <c r="AA244" s="16" t="str">
        <f>IF(Z244&lt;&gt;"",VLOOKUP(Z244,ProgramIterations!D:E,2,FALSE),"NULL")</f>
        <v>NULL</v>
      </c>
      <c r="AB244" s="9" t="s">
        <v>78</v>
      </c>
      <c r="AC244" s="9">
        <v>75</v>
      </c>
      <c r="AD244" s="36">
        <v>1</v>
      </c>
      <c r="AE244" s="9">
        <v>1</v>
      </c>
      <c r="AF244" s="9">
        <v>1</v>
      </c>
      <c r="AG244" s="49">
        <v>0</v>
      </c>
      <c r="AH244" s="85">
        <v>1</v>
      </c>
      <c r="AI244" s="17">
        <f t="shared" si="16"/>
        <v>1</v>
      </c>
      <c r="AJ244" s="18">
        <v>0</v>
      </c>
      <c r="AK244" s="17">
        <f t="shared" si="14"/>
        <v>1</v>
      </c>
      <c r="AL244" s="17">
        <f t="shared" si="15"/>
        <v>1</v>
      </c>
      <c r="AM244" s="18">
        <v>0</v>
      </c>
      <c r="AN244" s="18">
        <v>0</v>
      </c>
      <c r="AO244" s="37">
        <v>0</v>
      </c>
      <c r="AP244" s="74"/>
      <c r="AQ244" s="37">
        <v>0</v>
      </c>
      <c r="AR244" s="49">
        <v>0</v>
      </c>
      <c r="AS244" s="23">
        <v>2011</v>
      </c>
      <c r="AT244" s="24">
        <f>IF(AS244="","",VLOOKUP(AS244,ProgramIterations!$D:$E,2,FALSE))</f>
        <v>1</v>
      </c>
      <c r="AU244" s="23"/>
      <c r="AV244" s="24" t="str">
        <f>IF(AU244="","",VLOOKUP(AU244,ProgramIterations!$D:$E,2,FALSE))</f>
        <v/>
      </c>
      <c r="AW244" s="23">
        <v>2012</v>
      </c>
      <c r="AX244" s="24">
        <f>IF(AW244="","",VLOOKUP(AW244,ProgramIterations!$D:$E,2,FALSE))</f>
        <v>2</v>
      </c>
      <c r="AY244" s="23"/>
      <c r="AZ244" s="24" t="str">
        <f>IF(AY244="","",VLOOKUP(AY244,ProgramIterations!$D:$E,2,FALSE))</f>
        <v/>
      </c>
      <c r="BA244" s="23">
        <v>2013</v>
      </c>
      <c r="BB244" s="24">
        <f>IF(BA244="","",VLOOKUP(BA244,ProgramIterations!$D:$E,2,FALSE))</f>
        <v>3</v>
      </c>
      <c r="BC244" s="23"/>
      <c r="BD244" s="24" t="str">
        <f>IF(BC244="","",VLOOKUP(BC244,ProgramIterations!$D:$E,2,FALSE))</f>
        <v/>
      </c>
      <c r="BE244" s="23">
        <v>2014</v>
      </c>
      <c r="BF244" s="24">
        <f>IF(BE244="","",VLOOKUP(BE244,ProgramIterations!$D:$E,2,FALSE))</f>
        <v>4</v>
      </c>
      <c r="BG244" s="23"/>
      <c r="BH244" s="24" t="str">
        <f>IF(BG244="","",VLOOKUP(BG244,ProgramIterations!$D:$E,2,FALSE))</f>
        <v/>
      </c>
      <c r="BI244" s="23"/>
      <c r="BJ244" s="24" t="str">
        <f>IF(BI244="","",VLOOKUP(BI244,ProgramIterations!$D:$E,2,FALSE))</f>
        <v/>
      </c>
      <c r="BK244" s="23"/>
      <c r="BL244" s="24" t="str">
        <f>IF(BK244="","",VLOOKUP(BK244,ProgramIterations!$D:$E,2,FALSE))</f>
        <v/>
      </c>
      <c r="BM244" s="23"/>
      <c r="BN244" s="24" t="str">
        <f>IF(BM244="","",VLOOKUP(BM244,ProgramIterations!$D:$E,2,FALSE))</f>
        <v/>
      </c>
      <c r="BO244" s="23"/>
      <c r="BP244" s="24" t="str">
        <f>IF(BO244="","",VLOOKUP(BO244,ProgramIterations!$D:$E,2,FALSE))</f>
        <v/>
      </c>
      <c r="BQ244" s="23"/>
      <c r="BR244" s="24" t="str">
        <f>IF(BQ244="","",VLOOKUP(BQ244,ProgramIterations!$D:$E,2,FALSE))</f>
        <v/>
      </c>
      <c r="BS244" s="23"/>
      <c r="BT244" s="24" t="str">
        <f>IF(BS244="","",VLOOKUP(BS244,ProgramIterations!$D:$E,2,FALSE))</f>
        <v/>
      </c>
      <c r="BU244" s="23"/>
      <c r="BV244" s="24" t="str">
        <f>IF(BU244="","",VLOOKUP(BU244,ProgramIterations!$D:$E,2,FALSE))</f>
        <v/>
      </c>
      <c r="BW244" s="23"/>
      <c r="BX244" s="24" t="str">
        <f>IF(BW244="","",VLOOKUP(BW244,ProgramIterations!$D:$E,2,FALSE))</f>
        <v/>
      </c>
      <c r="BY244" s="23">
        <v>2014</v>
      </c>
      <c r="BZ244" s="24">
        <f>IF(BY244="","",VLOOKUP(BY244,ProgramIterations!$D:$E,2,FALSE))</f>
        <v>4</v>
      </c>
      <c r="CA244" s="23"/>
      <c r="CB244" s="24" t="str">
        <f>IF(CA244="","",VLOOKUP(CA244,ProgramIterations!$D:$E,2,FALSE))</f>
        <v/>
      </c>
      <c r="CC244" s="23">
        <v>2014</v>
      </c>
      <c r="CD244" s="24">
        <f>IF(CC244="","",VLOOKUP(CC244,ProgramIterations!$D:$E,2,FALSE))</f>
        <v>4</v>
      </c>
      <c r="CE244" s="23"/>
      <c r="CF244" s="24" t="str">
        <f>IF(CE244="","",VLOOKUP(CE244,ProgramIterations!$D:$E,2,FALSE))</f>
        <v/>
      </c>
      <c r="CG244" s="23">
        <v>2014</v>
      </c>
      <c r="CH244" s="24">
        <f>IF(CG244="","",VLOOKUP(CG244,ProgramIterations!$D:$E,2,FALSE))</f>
        <v>4</v>
      </c>
      <c r="CI244" s="23"/>
      <c r="CJ244" s="24" t="str">
        <f>IF(CI244="","",VLOOKUP(CI244,ProgramIterations!$D:$E,2,FALSE))</f>
        <v/>
      </c>
      <c r="CK244" s="23"/>
      <c r="CL244" s="24" t="str">
        <f>IF(CK244="","",VLOOKUP(CK244,ProgramIterations!$D:$E,2,FALSE))</f>
        <v/>
      </c>
      <c r="CM244" s="23"/>
      <c r="CN244" s="24" t="str">
        <f>IF(CM244="","",VLOOKUP(CM244,ProgramIterations!$D:$E,2,FALSE))</f>
        <v/>
      </c>
      <c r="CO244" s="23"/>
      <c r="CP244" s="24" t="str">
        <f>IF(CO244="","",VLOOKUP(CO244,ProgramIterations!$D:$E,2,FALSE))</f>
        <v/>
      </c>
      <c r="CQ244" s="23"/>
      <c r="CR244" s="24" t="str">
        <f>IF(CQ244="","",VLOOKUP(CQ244,ProgramIterations!$D:$E,2,FALSE))</f>
        <v/>
      </c>
      <c r="CS244" s="23"/>
      <c r="CT244" s="24" t="str">
        <f>IF(CS244="","",VLOOKUP(CS244,ProgramIterations!$D:$E,2,FALSE))</f>
        <v/>
      </c>
      <c r="CU244" s="23"/>
      <c r="CV244" s="24" t="str">
        <f>IF(CU244="","",VLOOKUP(CU244,ProgramIterations!$D:$E,2,FALSE))</f>
        <v/>
      </c>
      <c r="CW244" s="23"/>
      <c r="CX244" s="24" t="str">
        <f>IF(CW244="","",VLOOKUP(CW244,ProgramIterations!$D:$E,2,FALSE))</f>
        <v/>
      </c>
      <c r="CY244" s="23"/>
      <c r="CZ244" s="24" t="str">
        <f>IF(CY244="","",VLOOKUP(CY244,ProgramIterations!$D:$E,2,FALSE))</f>
        <v/>
      </c>
      <c r="DA244" s="23"/>
      <c r="DB244" s="24" t="str">
        <f>IF(DA244="","",VLOOKUP(DA244,ProgramIterations!$D:$E,2,FALSE))</f>
        <v/>
      </c>
      <c r="DC244" s="23"/>
      <c r="DD244" s="25" t="str">
        <f>IF(DC244="","",VLOOKUP(DC244,ProgramIterations!$D:$E,2,FALSE))</f>
        <v/>
      </c>
      <c r="DE244" s="64" t="str">
        <f>CONCATENATE("ALTER TABLE dbo.",LEFT(C244,FIND(".",C244)-1)," ADD ",RIGHT(C244,LEN(C244)-FIND(".",C244))," ",VLOOKUP(M244,DataTypes!$A$2:$F$12,6),IF(VLOOKUP(M244,DataTypes!$A$2:$F$12,3)=1,CONCATENATE("(",N244,",",O244,")"),"")," NULL")</f>
        <v>ALTER TABLE dbo.ChampMetricVisitInformation ADD FishCoverCompositionTotalNo decimal(10,0) NULL</v>
      </c>
      <c r="DF244" s="56" t="e">
        <f>IF(A244 = "","",#REF! &amp; " SELECT MetricCalcTypeID = "&amp;A244&amp;", EngineID = "&amp;B244&amp;", Name='"&amp;C244&amp;"', DisplayGroupID = "&amp;D244&amp;", DisplayName='"&amp;E244&amp;"', DisplayNameShort = '"&amp;F244&amp;"', PropertyName = '"&amp;G244&amp;"', MethodID = "&amp;IF(H244="","NULL",H244)&amp; ", CalcGroupId = "&amp;IF(I244="","NULL",I244)&amp;", CalcGroupListItemID = " &amp;IF(K244="","NULL",K244)&amp;", Description = "&amp;IF(L244&lt;&gt;"NULL","'"&amp;SUBSTITUTE(L244,"'","''")&amp;"'","NULL")&amp;", DataTypeID = "&amp;M244&amp;",Precision = "&amp;N244&amp;", Scale = "&amp;O244&amp;", Length="&amp;P244&amp;", UOMID = "&amp;Q244&amp;", GlossaryTermID = "&amp;V244&amp;", DisplayOrderID = "&amp;W244&amp;", DomainValueListID = "&amp;AB244&amp;", WidthPixels = "&amp;AC244&amp;", IsDisplayable = "&amp;AD244&amp;", ShowGraphForWatershed= "&amp;AE244&amp;",ShowGraphForProgram="&amp;AF244&amp;",ShowGraphForVisit="&amp;AG244&amp;",IsPrivateInformation="&amp;AM244&amp;", IsCalculated="&amp;AN244&amp;",IsInternal="&amp;AO244&amp;", ExpectedValueMin = "&amp;IF(R244&lt;&gt;"",R244,"NULL")&amp;",  ExpectedValueMax = "&amp;IF(S244&lt;&gt;"",S244,"NULL")&amp;",  AcceptedValueMin = "&amp;IF(T244&lt;&gt;"",T244,"NULL")&amp;",   AcceptedValueMax  = "&amp;IF(U244&lt;&gt;"",U244,"NULL")&amp;", GraphAllowX="&amp;AH244&amp;", GraphAllowY="&amp;AI244&amp;", GraphAllowZ="&amp;AJ244&amp;", MapAllowSize="&amp;AK244&amp;", MapAllowColor = "&amp;AL244&amp;", RbtXpath = "&amp;IF(AP244&lt;&gt;"", "'"&amp;AP244&amp;"'", "NULL")&amp;", RbtIsRequired = "&amp;IF(AP244&lt;&gt;"", AQ244, "NULL")&amp;", MRMetric = "&amp;AR244&amp;
", Protocol1_ID = "&amp;IF(AS244="","NULL",#REF!)&amp;", Protocol1_IterationIDStart = "&amp;IF(AS244="","NULL",AT244)&amp;", Protocol1_IterationIDEnd = "&amp;IF(AU244="","NULL",AV244)&amp;
", Protocol2_ID = "&amp;IF(AW244="","NULL",#REF!)&amp;", Protocol2_IterationIDStart = "&amp;IF(AW244="","NULL",AX244)&amp;", Protocol2_IterationIDEnd = "&amp;IF(AY244="","NULL",AZ244)&amp;
", Protocol3_ID = "&amp;IF(BA244="","NULL",#REF!)&amp;", Protocol3_IterationIDStart = "&amp;IF(BA244="","NULL",BB244)&amp;", Protocol3_IterationIDEnd = "&amp;IF(BC244="","NULL",BD244)&amp;
", Protocol4_ID = "&amp;IF(BE244="","NULL",#REF!)&amp;", Protocol4_IterationIDStart = "&amp;IF(BE244="","NULL",BF244)&amp;", Protocol4_IterationIDEnd = "&amp;IF(BG244="","NULL",BH244)&amp;
", Protocol5_ID = "&amp;IF(BI244="","NULL",#REF!)&amp;", Protocol5_IterationIDStart = "&amp;IF(BI244="","NULL",BJ244)&amp;", Protocol5_IterationIDEnd = "&amp;IF(BK244="","NULL",BL244)&amp;
", Protocol6_ID = "&amp;IF(BM244="","NULL",#REF!)&amp;", Protocol6_IterationIDStart = "&amp;IF(BM244="","NULL",BN244)&amp;", Protocol6_IterationIDEnd = "&amp;IF(BO244="","NULL",BP244)&amp;
", Protocol7_ID = "&amp;IF(BQ244="","NULL",#REF!)&amp;", Protocol7_IterationIDStart = "&amp;IF(BQ244="","NULL",BR244)&amp;", Protocol7_IterationIDEnd = "&amp;IF(BS244="","NULL",BT244)&amp;
", Protocol8_ID = "&amp;IF(BU244="","NULL",#REF!)&amp;", Protocol8_IterationIDStart = "&amp;IF(BU244="","NULL",BV244)&amp;", Protocol8_IterationIDEnd = "&amp;IF(BW244="","NULL",BX244)&amp;
", Protocol9_ID = "&amp;IF(BY244="","NULL",#REF!)&amp;", Protocol9_IterationIDStart = "&amp;IF(BY244="","NULL",BZ244)&amp;", Protocol9_IterationIDEnd = "&amp;IF(CA244="","NULL",CB244)&amp;
", Protocol10_ID = "&amp;IF(CC244="","NULL",#REF!)&amp;", Protocol10_IterationIDStart = "&amp;IF(CC244="","NULL",CD244)&amp;", Protocol10_IterationIDEnd = "&amp;IF(CE244="","NULL",CF244)&amp;
", Protocol11_ID = "&amp;IF(CG244="","NULL",#REF!)&amp;", Protocol11_IterationIDStart = "&amp;IF(CG244="","NULL",CH244)&amp;", Protocol11_IterationIDEnd = "&amp;IF(CI244="","NULL",CJ244)&amp;
", Protocol12_ID = "&amp;IF(CK244="","NULL",#REF!)&amp;", Protocol12_IterationIDStart = "&amp;IF(CK244="","NULL",CL244)&amp;", Protocol12_IterationIDEnd = "&amp;IF(CM244="","NULL",CN244)&amp;
", Protocol13_ID = "&amp;IF(CO244="","NULL",#REF!)&amp;", Protocol13_IterationIDStart = "&amp;IF(CO244="","NULL",CP244)&amp;", Protocol13_IterationIDEnd = "&amp;IF(CQ244="","NULL",CR244)&amp;
", Protocol14_ID = "&amp;IF(CS244="","NULL",#REF!)&amp;", Protocol14_IterationIDStart = "&amp;IF(CS244="","NULL",CT244)&amp;", Protocol14_IterationIDEnd = "&amp;IF(CU244="","NULL",CV244)&amp;
", Protocol15_ID = "&amp;IF(CW244="","NULL",#REF!)&amp;", Protocol15_IterationIDStart = "&amp;IF(CW244="","NULL",CX244)&amp;", Protocol15_IterationIDEnd = "&amp;IF(CY244="","NULL",CZ244)&amp;
", Protocol16_ID = "&amp;IF(DA244="","NULL",#REF!)&amp;", Protocol16_IterationIDStart = "&amp;IF(DA244="","NULL",DB244)&amp;", Protocol16_IterationIDEnd = "&amp;IF(DC244="","NULL",DD244))</f>
        <v>#REF!</v>
      </c>
    </row>
    <row r="245" spans="1:110" x14ac:dyDescent="0.4">
      <c r="A245" s="75">
        <v>369</v>
      </c>
      <c r="B245" s="75">
        <v>3</v>
      </c>
      <c r="C245" s="34" t="s">
        <v>634</v>
      </c>
      <c r="D245" s="18">
        <v>1</v>
      </c>
      <c r="E245" s="40" t="s">
        <v>1051</v>
      </c>
      <c r="F245" s="49" t="s">
        <v>1052</v>
      </c>
      <c r="G245" s="74" t="s">
        <v>637</v>
      </c>
      <c r="I245" s="44"/>
      <c r="J245" s="47" t="str">
        <f>IF(I245="","",VLOOKUP(I245,MetricCalcGroups!A:D,3, FALSE))</f>
        <v/>
      </c>
      <c r="L245" s="9" t="s">
        <v>78</v>
      </c>
      <c r="M245" s="18">
        <v>1</v>
      </c>
      <c r="N245" s="18">
        <v>10</v>
      </c>
      <c r="O245" s="18">
        <v>0</v>
      </c>
      <c r="P245" s="18" t="s">
        <v>78</v>
      </c>
      <c r="Q245" s="18">
        <v>8</v>
      </c>
      <c r="R245" s="18">
        <v>0</v>
      </c>
      <c r="S245" s="18">
        <v>13</v>
      </c>
      <c r="T245" s="18">
        <v>0</v>
      </c>
      <c r="U245" s="18">
        <v>100</v>
      </c>
      <c r="V245" s="78">
        <v>71</v>
      </c>
      <c r="W245" s="75">
        <v>1400</v>
      </c>
      <c r="X245" s="15">
        <v>2012</v>
      </c>
      <c r="Y245" s="16">
        <f>IF(X245&lt;&gt;"",VLOOKUP(X245,ProgramIterations!D:E,2,FALSE),"NULL")</f>
        <v>2</v>
      </c>
      <c r="Z245" s="15"/>
      <c r="AA245" s="16" t="str">
        <f>IF(Z245&lt;&gt;"",VLOOKUP(Z245,ProgramIterations!D:E,2,FALSE),"NULL")</f>
        <v>NULL</v>
      </c>
      <c r="AB245" s="9" t="s">
        <v>78</v>
      </c>
      <c r="AC245" s="9">
        <v>75</v>
      </c>
      <c r="AD245" s="36">
        <v>1</v>
      </c>
      <c r="AE245" s="9">
        <v>1</v>
      </c>
      <c r="AF245" s="9">
        <v>1</v>
      </c>
      <c r="AG245" s="9">
        <v>0</v>
      </c>
      <c r="AH245" s="17">
        <v>0</v>
      </c>
      <c r="AI245" s="17">
        <f t="shared" si="16"/>
        <v>1</v>
      </c>
      <c r="AJ245" s="18">
        <v>0</v>
      </c>
      <c r="AK245" s="17">
        <f t="shared" si="14"/>
        <v>1</v>
      </c>
      <c r="AL245" s="17">
        <f t="shared" si="15"/>
        <v>1</v>
      </c>
      <c r="AM245" s="18">
        <v>0</v>
      </c>
      <c r="AN245" s="18">
        <v>0</v>
      </c>
      <c r="AO245" s="37">
        <v>0</v>
      </c>
      <c r="AP245" s="49"/>
      <c r="AQ245" s="37">
        <v>0</v>
      </c>
      <c r="AR245" s="49">
        <v>0</v>
      </c>
      <c r="AS245" s="23">
        <v>2011</v>
      </c>
      <c r="AT245" s="24">
        <f>IF(AS245="","",VLOOKUP(AS245,ProgramIterations!$D:$E,2,FALSE))</f>
        <v>1</v>
      </c>
      <c r="AU245" s="23"/>
      <c r="AV245" s="24" t="str">
        <f>IF(AU245="","",VLOOKUP(AU245,ProgramIterations!$D:$E,2,FALSE))</f>
        <v/>
      </c>
      <c r="AW245" s="23">
        <v>2012</v>
      </c>
      <c r="AX245" s="24">
        <f>IF(AW245="","",VLOOKUP(AW245,ProgramIterations!$D:$E,2,FALSE))</f>
        <v>2</v>
      </c>
      <c r="AY245" s="23"/>
      <c r="AZ245" s="24" t="str">
        <f>IF(AY245="","",VLOOKUP(AY245,ProgramIterations!$D:$E,2,FALSE))</f>
        <v/>
      </c>
      <c r="BA245" s="23">
        <v>2013</v>
      </c>
      <c r="BB245" s="24">
        <f>IF(BA245="","",VLOOKUP(BA245,ProgramIterations!$D:$E,2,FALSE))</f>
        <v>3</v>
      </c>
      <c r="BC245" s="23"/>
      <c r="BD245" s="24" t="str">
        <f>IF(BC245="","",VLOOKUP(BC245,ProgramIterations!$D:$E,2,FALSE))</f>
        <v/>
      </c>
      <c r="BE245" s="23">
        <v>2014</v>
      </c>
      <c r="BF245" s="24">
        <f>IF(BE245="","",VLOOKUP(BE245,ProgramIterations!$D:$E,2,FALSE))</f>
        <v>4</v>
      </c>
      <c r="BG245" s="23"/>
      <c r="BH245" s="24" t="str">
        <f>IF(BG245="","",VLOOKUP(BG245,ProgramIterations!$D:$E,2,FALSE))</f>
        <v/>
      </c>
      <c r="BI245" s="23"/>
      <c r="BJ245" s="24" t="str">
        <f>IF(BI245="","",VLOOKUP(BI245,ProgramIterations!$D:$E,2,FALSE))</f>
        <v/>
      </c>
      <c r="BK245" s="23"/>
      <c r="BL245" s="24" t="str">
        <f>IF(BK245="","",VLOOKUP(BK245,ProgramIterations!$D:$E,2,FALSE))</f>
        <v/>
      </c>
      <c r="BM245" s="23"/>
      <c r="BN245" s="24" t="str">
        <f>IF(BM245="","",VLOOKUP(BM245,ProgramIterations!$D:$E,2,FALSE))</f>
        <v/>
      </c>
      <c r="BO245" s="23"/>
      <c r="BP245" s="24" t="str">
        <f>IF(BO245="","",VLOOKUP(BO245,ProgramIterations!$D:$E,2,FALSE))</f>
        <v/>
      </c>
      <c r="BQ245" s="23"/>
      <c r="BR245" s="24" t="str">
        <f>IF(BQ245="","",VLOOKUP(BQ245,ProgramIterations!$D:$E,2,FALSE))</f>
        <v/>
      </c>
      <c r="BS245" s="23"/>
      <c r="BT245" s="24" t="str">
        <f>IF(BS245="","",VLOOKUP(BS245,ProgramIterations!$D:$E,2,FALSE))</f>
        <v/>
      </c>
      <c r="BU245" s="23"/>
      <c r="BV245" s="24" t="str">
        <f>IF(BU245="","",VLOOKUP(BU245,ProgramIterations!$D:$E,2,FALSE))</f>
        <v/>
      </c>
      <c r="BW245" s="23"/>
      <c r="BX245" s="24" t="str">
        <f>IF(BW245="","",VLOOKUP(BW245,ProgramIterations!$D:$E,2,FALSE))</f>
        <v/>
      </c>
      <c r="BY245" s="23">
        <v>2014</v>
      </c>
      <c r="BZ245" s="24">
        <f>IF(BY245="","",VLOOKUP(BY245,ProgramIterations!$D:$E,2,FALSE))</f>
        <v>4</v>
      </c>
      <c r="CA245" s="23"/>
      <c r="CB245" s="24" t="str">
        <f>IF(CA245="","",VLOOKUP(CA245,ProgramIterations!$D:$E,2,FALSE))</f>
        <v/>
      </c>
      <c r="CC245" s="23">
        <v>2014</v>
      </c>
      <c r="CD245" s="24">
        <f>IF(CC245="","",VLOOKUP(CC245,ProgramIterations!$D:$E,2,FALSE))</f>
        <v>4</v>
      </c>
      <c r="CE245" s="23"/>
      <c r="CF245" s="24" t="str">
        <f>IF(CE245="","",VLOOKUP(CE245,ProgramIterations!$D:$E,2,FALSE))</f>
        <v/>
      </c>
      <c r="CG245" s="23">
        <v>2014</v>
      </c>
      <c r="CH245" s="24">
        <f>IF(CG245="","",VLOOKUP(CG245,ProgramIterations!$D:$E,2,FALSE))</f>
        <v>4</v>
      </c>
      <c r="CI245" s="23"/>
      <c r="CJ245" s="24" t="str">
        <f>IF(CI245="","",VLOOKUP(CI245,ProgramIterations!$D:$E,2,FALSE))</f>
        <v/>
      </c>
      <c r="CK245" s="23"/>
      <c r="CL245" s="24" t="str">
        <f>IF(CK245="","",VLOOKUP(CK245,ProgramIterations!$D:$E,2,FALSE))</f>
        <v/>
      </c>
      <c r="CM245" s="23"/>
      <c r="CN245" s="24" t="str">
        <f>IF(CM245="","",VLOOKUP(CM245,ProgramIterations!$D:$E,2,FALSE))</f>
        <v/>
      </c>
      <c r="CO245" s="23"/>
      <c r="CP245" s="24" t="str">
        <f>IF(CO245="","",VLOOKUP(CO245,ProgramIterations!$D:$E,2,FALSE))</f>
        <v/>
      </c>
      <c r="CQ245" s="23"/>
      <c r="CR245" s="24" t="str">
        <f>IF(CQ245="","",VLOOKUP(CQ245,ProgramIterations!$D:$E,2,FALSE))</f>
        <v/>
      </c>
      <c r="CS245" s="23"/>
      <c r="CT245" s="24" t="str">
        <f>IF(CS245="","",VLOOKUP(CS245,ProgramIterations!$D:$E,2,FALSE))</f>
        <v/>
      </c>
      <c r="CU245" s="23"/>
      <c r="CV245" s="24" t="str">
        <f>IF(CU245="","",VLOOKUP(CU245,ProgramIterations!$D:$E,2,FALSE))</f>
        <v/>
      </c>
      <c r="CW245" s="23"/>
      <c r="CX245" s="24" t="str">
        <f>IF(CW245="","",VLOOKUP(CW245,ProgramIterations!$D:$E,2,FALSE))</f>
        <v/>
      </c>
      <c r="CY245" s="23"/>
      <c r="CZ245" s="24" t="str">
        <f>IF(CY245="","",VLOOKUP(CY245,ProgramIterations!$D:$E,2,FALSE))</f>
        <v/>
      </c>
      <c r="DA245" s="23"/>
      <c r="DB245" s="24" t="str">
        <f>IF(DA245="","",VLOOKUP(DA245,ProgramIterations!$D:$E,2,FALSE))</f>
        <v/>
      </c>
      <c r="DC245" s="23"/>
      <c r="DD245" s="25" t="str">
        <f>IF(DC245="","",VLOOKUP(DC245,ProgramIterations!$D:$E,2,FALSE))</f>
        <v/>
      </c>
      <c r="DE245" s="64" t="str">
        <f>CONCATENATE("ALTER TABLE dbo.",LEFT(C245,FIND(".",C245)-1)," ADD ",RIGHT(C245,LEN(C245)-FIND(".",C245))," ",VLOOKUP(M245,DataTypes!$A$2:$F$12,6),IF(VLOOKUP(M245,DataTypes!$A$2:$F$12,3)=1,CONCATENATE("(",N245,",",O245,")"),"")," NULL")</f>
        <v>ALTER TABLE dbo.ChampMetricVisitInformation ADD FishCoverCompositionAquaticVegetation decimal(10,0) NULL</v>
      </c>
      <c r="DF245" s="56" t="e">
        <f>IF(A245 = "","",#REF! &amp; " SELECT MetricCalcTypeID = "&amp;A245&amp;", EngineID = "&amp;B245&amp;", Name='"&amp;C245&amp;"', DisplayGroupID = "&amp;D245&amp;", DisplayName='"&amp;E245&amp;"', DisplayNameShort = '"&amp;F245&amp;"', PropertyName = '"&amp;G245&amp;"', MethodID = "&amp;IF(H245="","NULL",H245)&amp; ", CalcGroupId = "&amp;IF(I245="","NULL",I245)&amp;", CalcGroupListItemID = " &amp;IF(K245="","NULL",K245)&amp;", Description = "&amp;IF(L245&lt;&gt;"NULL","'"&amp;SUBSTITUTE(L245,"'","''")&amp;"'","NULL")&amp;", DataTypeID = "&amp;M245&amp;",Precision = "&amp;N245&amp;", Scale = "&amp;O245&amp;", Length="&amp;P245&amp;", UOMID = "&amp;Q245&amp;", GlossaryTermID = "&amp;V245&amp;", DisplayOrderID = "&amp;W245&amp;", DomainValueListID = "&amp;AB245&amp;", WidthPixels = "&amp;AC245&amp;", IsDisplayable = "&amp;AD245&amp;", ShowGraphForWatershed= "&amp;AE245&amp;",ShowGraphForProgram="&amp;AF245&amp;",ShowGraphForVisit="&amp;AG245&amp;",IsPrivateInformation="&amp;AM245&amp;", IsCalculated="&amp;AN245&amp;",IsInternal="&amp;AO245&amp;", ExpectedValueMin = "&amp;IF(R245&lt;&gt;"",R245,"NULL")&amp;",  ExpectedValueMax = "&amp;IF(S245&lt;&gt;"",S245,"NULL")&amp;",  AcceptedValueMin = "&amp;IF(T245&lt;&gt;"",T245,"NULL")&amp;",   AcceptedValueMax  = "&amp;IF(U245&lt;&gt;"",U245,"NULL")&amp;", GraphAllowX="&amp;AH245&amp;", GraphAllowY="&amp;AI245&amp;", GraphAllowZ="&amp;AJ245&amp;", MapAllowSize="&amp;AK245&amp;", MapAllowColor = "&amp;AL245&amp;", RbtXpath = "&amp;IF(AP245&lt;&gt;"", "'"&amp;AP245&amp;"'", "NULL")&amp;", RbtIsRequired = "&amp;IF(AP245&lt;&gt;"", AQ245, "NULL")&amp;", MRMetric = "&amp;AR245&amp;
", Protocol1_ID = "&amp;IF(AS245="","NULL",#REF!)&amp;", Protocol1_IterationIDStart = "&amp;IF(AS245="","NULL",AT245)&amp;", Protocol1_IterationIDEnd = "&amp;IF(AU245="","NULL",AV245)&amp;
", Protocol2_ID = "&amp;IF(AW245="","NULL",#REF!)&amp;", Protocol2_IterationIDStart = "&amp;IF(AW245="","NULL",AX245)&amp;", Protocol2_IterationIDEnd = "&amp;IF(AY245="","NULL",AZ245)&amp;
", Protocol3_ID = "&amp;IF(BA245="","NULL",#REF!)&amp;", Protocol3_IterationIDStart = "&amp;IF(BA245="","NULL",BB245)&amp;", Protocol3_IterationIDEnd = "&amp;IF(BC245="","NULL",BD245)&amp;
", Protocol4_ID = "&amp;IF(BE245="","NULL",#REF!)&amp;", Protocol4_IterationIDStart = "&amp;IF(BE245="","NULL",BF245)&amp;", Protocol4_IterationIDEnd = "&amp;IF(BG245="","NULL",BH245)&amp;
", Protocol5_ID = "&amp;IF(BI245="","NULL",#REF!)&amp;", Protocol5_IterationIDStart = "&amp;IF(BI245="","NULL",BJ245)&amp;", Protocol5_IterationIDEnd = "&amp;IF(BK245="","NULL",BL245)&amp;
", Protocol6_ID = "&amp;IF(BM245="","NULL",#REF!)&amp;", Protocol6_IterationIDStart = "&amp;IF(BM245="","NULL",BN245)&amp;", Protocol6_IterationIDEnd = "&amp;IF(BO245="","NULL",BP245)&amp;
", Protocol7_ID = "&amp;IF(BQ245="","NULL",#REF!)&amp;", Protocol7_IterationIDStart = "&amp;IF(BQ245="","NULL",BR245)&amp;", Protocol7_IterationIDEnd = "&amp;IF(BS245="","NULL",BT245)&amp;
", Protocol8_ID = "&amp;IF(BU245="","NULL",#REF!)&amp;", Protocol8_IterationIDStart = "&amp;IF(BU245="","NULL",BV245)&amp;", Protocol8_IterationIDEnd = "&amp;IF(BW245="","NULL",BX245)&amp;
", Protocol9_ID = "&amp;IF(BY245="","NULL",#REF!)&amp;", Protocol9_IterationIDStart = "&amp;IF(BY245="","NULL",BZ245)&amp;", Protocol9_IterationIDEnd = "&amp;IF(CA245="","NULL",CB245)&amp;
", Protocol10_ID = "&amp;IF(CC245="","NULL",#REF!)&amp;", Protocol10_IterationIDStart = "&amp;IF(CC245="","NULL",CD245)&amp;", Protocol10_IterationIDEnd = "&amp;IF(CE245="","NULL",CF245)&amp;
", Protocol11_ID = "&amp;IF(CG245="","NULL",#REF!)&amp;", Protocol11_IterationIDStart = "&amp;IF(CG245="","NULL",CH245)&amp;", Protocol11_IterationIDEnd = "&amp;IF(CI245="","NULL",CJ245)&amp;
", Protocol12_ID = "&amp;IF(CK245="","NULL",#REF!)&amp;", Protocol12_IterationIDStart = "&amp;IF(CK245="","NULL",CL245)&amp;", Protocol12_IterationIDEnd = "&amp;IF(CM245="","NULL",CN245)&amp;
", Protocol13_ID = "&amp;IF(CO245="","NULL",#REF!)&amp;", Protocol13_IterationIDStart = "&amp;IF(CO245="","NULL",CP245)&amp;", Protocol13_IterationIDEnd = "&amp;IF(CQ245="","NULL",CR245)&amp;
", Protocol14_ID = "&amp;IF(CS245="","NULL",#REF!)&amp;", Protocol14_IterationIDStart = "&amp;IF(CS245="","NULL",CT245)&amp;", Protocol14_IterationIDEnd = "&amp;IF(CU245="","NULL",CV245)&amp;
", Protocol15_ID = "&amp;IF(CW245="","NULL",#REF!)&amp;", Protocol15_IterationIDStart = "&amp;IF(CW245="","NULL",CX245)&amp;", Protocol15_IterationIDEnd = "&amp;IF(CY245="","NULL",CZ245)&amp;
", Protocol16_ID = "&amp;IF(DA245="","NULL",#REF!)&amp;", Protocol16_IterationIDStart = "&amp;IF(DA245="","NULL",DB245)&amp;", Protocol16_IterationIDEnd = "&amp;IF(DC245="","NULL",DD245))</f>
        <v>#REF!</v>
      </c>
    </row>
    <row r="246" spans="1:110" x14ac:dyDescent="0.4">
      <c r="A246" s="75">
        <v>444</v>
      </c>
      <c r="B246" s="75">
        <v>3</v>
      </c>
      <c r="C246" s="34" t="s">
        <v>725</v>
      </c>
      <c r="D246" s="18">
        <v>1</v>
      </c>
      <c r="E246" s="40" t="s">
        <v>1187</v>
      </c>
      <c r="F246" s="49" t="s">
        <v>1188</v>
      </c>
      <c r="G246" s="74" t="s">
        <v>729</v>
      </c>
      <c r="I246" s="44"/>
      <c r="J246" s="47" t="str">
        <f>IF(I246="","",VLOOKUP(I246,MetricCalcGroups!A:D,3, FALSE))</f>
        <v/>
      </c>
      <c r="L246" s="9" t="s">
        <v>78</v>
      </c>
      <c r="M246" s="18">
        <v>1</v>
      </c>
      <c r="N246" s="18">
        <v>10</v>
      </c>
      <c r="O246" s="18">
        <v>0</v>
      </c>
      <c r="P246" s="18" t="s">
        <v>78</v>
      </c>
      <c r="Q246" s="18">
        <v>8</v>
      </c>
      <c r="R246" s="75">
        <v>6</v>
      </c>
      <c r="S246" s="75">
        <v>44</v>
      </c>
      <c r="T246" s="18">
        <v>0</v>
      </c>
      <c r="U246" s="18">
        <v>100</v>
      </c>
      <c r="V246" s="78">
        <v>156</v>
      </c>
      <c r="W246" s="75">
        <v>1420</v>
      </c>
      <c r="X246" s="15">
        <v>2011</v>
      </c>
      <c r="Y246" s="16">
        <f>IF(X246&lt;&gt;"",VLOOKUP(X246,ProgramIterations!D:E,2,FALSE),"NULL")</f>
        <v>1</v>
      </c>
      <c r="Z246" s="15"/>
      <c r="AA246" s="16" t="str">
        <f>IF(Z246&lt;&gt;"",VLOOKUP(Z246,ProgramIterations!D:E,2,FALSE),"NULL")</f>
        <v>NULL</v>
      </c>
      <c r="AB246" s="9" t="s">
        <v>78</v>
      </c>
      <c r="AC246" s="9">
        <v>75</v>
      </c>
      <c r="AD246" s="36">
        <v>1</v>
      </c>
      <c r="AE246" s="9">
        <v>1</v>
      </c>
      <c r="AF246" s="9">
        <v>1</v>
      </c>
      <c r="AG246" s="9">
        <v>0</v>
      </c>
      <c r="AH246" s="85">
        <v>1</v>
      </c>
      <c r="AI246" s="17">
        <f t="shared" si="16"/>
        <v>1</v>
      </c>
      <c r="AJ246" s="18">
        <v>0</v>
      </c>
      <c r="AK246" s="17">
        <f t="shared" si="14"/>
        <v>1</v>
      </c>
      <c r="AL246" s="17">
        <f t="shared" si="15"/>
        <v>1</v>
      </c>
      <c r="AM246" s="18">
        <v>0</v>
      </c>
      <c r="AN246" s="18">
        <v>0</v>
      </c>
      <c r="AO246" s="74">
        <v>0</v>
      </c>
      <c r="AP246" s="74"/>
      <c r="AQ246" s="37">
        <v>0</v>
      </c>
      <c r="AR246" s="49">
        <v>0</v>
      </c>
      <c r="AS246" s="23">
        <v>2011</v>
      </c>
      <c r="AT246" s="24">
        <f>IF(AS246="","",VLOOKUP(AS246,ProgramIterations!$D:$E,2,FALSE))</f>
        <v>1</v>
      </c>
      <c r="AU246" s="23"/>
      <c r="AV246" s="24" t="str">
        <f>IF(AU246="","",VLOOKUP(AU246,ProgramIterations!$D:$E,2,FALSE))</f>
        <v/>
      </c>
      <c r="AW246" s="23">
        <v>2012</v>
      </c>
      <c r="AX246" s="24">
        <f>IF(AW246="","",VLOOKUP(AW246,ProgramIterations!$D:$E,2,FALSE))</f>
        <v>2</v>
      </c>
      <c r="AY246" s="23"/>
      <c r="AZ246" s="24" t="str">
        <f>IF(AY246="","",VLOOKUP(AY246,ProgramIterations!$D:$E,2,FALSE))</f>
        <v/>
      </c>
      <c r="BA246" s="23">
        <v>2013</v>
      </c>
      <c r="BB246" s="24">
        <f>IF(BA246="","",VLOOKUP(BA246,ProgramIterations!$D:$E,2,FALSE))</f>
        <v>3</v>
      </c>
      <c r="BC246" s="23"/>
      <c r="BD246" s="24" t="str">
        <f>IF(BC246="","",VLOOKUP(BC246,ProgramIterations!$D:$E,2,FALSE))</f>
        <v/>
      </c>
      <c r="BE246" s="23">
        <v>2014</v>
      </c>
      <c r="BF246" s="24">
        <f>IF(BE246="","",VLOOKUP(BE246,ProgramIterations!$D:$E,2,FALSE))</f>
        <v>4</v>
      </c>
      <c r="BG246" s="23"/>
      <c r="BH246" s="24" t="str">
        <f>IF(BG246="","",VLOOKUP(BG246,ProgramIterations!$D:$E,2,FALSE))</f>
        <v/>
      </c>
      <c r="BI246" s="23"/>
      <c r="BJ246" s="24" t="str">
        <f>IF(BI246="","",VLOOKUP(BI246,ProgramIterations!$D:$E,2,FALSE))</f>
        <v/>
      </c>
      <c r="BK246" s="23"/>
      <c r="BL246" s="24" t="str">
        <f>IF(BK246="","",VLOOKUP(BK246,ProgramIterations!$D:$E,2,FALSE))</f>
        <v/>
      </c>
      <c r="BM246" s="23"/>
      <c r="BN246" s="24" t="str">
        <f>IF(BM246="","",VLOOKUP(BM246,ProgramIterations!$D:$E,2,FALSE))</f>
        <v/>
      </c>
      <c r="BO246" s="23"/>
      <c r="BP246" s="24" t="str">
        <f>IF(BO246="","",VLOOKUP(BO246,ProgramIterations!$D:$E,2,FALSE))</f>
        <v/>
      </c>
      <c r="BQ246" s="23"/>
      <c r="BR246" s="24" t="str">
        <f>IF(BQ246="","",VLOOKUP(BQ246,ProgramIterations!$D:$E,2,FALSE))</f>
        <v/>
      </c>
      <c r="BS246" s="23"/>
      <c r="BT246" s="24" t="str">
        <f>IF(BS246="","",VLOOKUP(BS246,ProgramIterations!$D:$E,2,FALSE))</f>
        <v/>
      </c>
      <c r="BU246" s="23"/>
      <c r="BV246" s="24" t="str">
        <f>IF(BU246="","",VLOOKUP(BU246,ProgramIterations!$D:$E,2,FALSE))</f>
        <v/>
      </c>
      <c r="BW246" s="23"/>
      <c r="BX246" s="24" t="str">
        <f>IF(BW246="","",VLOOKUP(BW246,ProgramIterations!$D:$E,2,FALSE))</f>
        <v/>
      </c>
      <c r="BY246" s="23">
        <v>2014</v>
      </c>
      <c r="BZ246" s="24">
        <f>IF(BY246="","",VLOOKUP(BY246,ProgramIterations!$D:$E,2,FALSE))</f>
        <v>4</v>
      </c>
      <c r="CA246" s="23"/>
      <c r="CB246" s="24" t="str">
        <f>IF(CA246="","",VLOOKUP(CA246,ProgramIterations!$D:$E,2,FALSE))</f>
        <v/>
      </c>
      <c r="CC246" s="23">
        <v>2014</v>
      </c>
      <c r="CD246" s="24">
        <f>IF(CC246="","",VLOOKUP(CC246,ProgramIterations!$D:$E,2,FALSE))</f>
        <v>4</v>
      </c>
      <c r="CE246" s="23"/>
      <c r="CF246" s="24" t="str">
        <f>IF(CE246="","",VLOOKUP(CE246,ProgramIterations!$D:$E,2,FALSE))</f>
        <v/>
      </c>
      <c r="CG246" s="23">
        <v>2014</v>
      </c>
      <c r="CH246" s="24">
        <f>IF(CG246="","",VLOOKUP(CG246,ProgramIterations!$D:$E,2,FALSE))</f>
        <v>4</v>
      </c>
      <c r="CI246" s="23"/>
      <c r="CJ246" s="24" t="str">
        <f>IF(CI246="","",VLOOKUP(CI246,ProgramIterations!$D:$E,2,FALSE))</f>
        <v/>
      </c>
      <c r="CK246" s="23"/>
      <c r="CL246" s="24" t="str">
        <f>IF(CK246="","",VLOOKUP(CK246,ProgramIterations!$D:$E,2,FALSE))</f>
        <v/>
      </c>
      <c r="CM246" s="23"/>
      <c r="CN246" s="24" t="str">
        <f>IF(CM246="","",VLOOKUP(CM246,ProgramIterations!$D:$E,2,FALSE))</f>
        <v/>
      </c>
      <c r="CO246" s="23"/>
      <c r="CP246" s="24" t="str">
        <f>IF(CO246="","",VLOOKUP(CO246,ProgramIterations!$D:$E,2,FALSE))</f>
        <v/>
      </c>
      <c r="CQ246" s="23"/>
      <c r="CR246" s="24" t="str">
        <f>IF(CQ246="","",VLOOKUP(CQ246,ProgramIterations!$D:$E,2,FALSE))</f>
        <v/>
      </c>
      <c r="CS246" s="23"/>
      <c r="CT246" s="24" t="str">
        <f>IF(CS246="","",VLOOKUP(CS246,ProgramIterations!$D:$E,2,FALSE))</f>
        <v/>
      </c>
      <c r="CU246" s="23"/>
      <c r="CV246" s="24" t="str">
        <f>IF(CU246="","",VLOOKUP(CU246,ProgramIterations!$D:$E,2,FALSE))</f>
        <v/>
      </c>
      <c r="CW246" s="23"/>
      <c r="CX246" s="24" t="str">
        <f>IF(CW246="","",VLOOKUP(CW246,ProgramIterations!$D:$E,2,FALSE))</f>
        <v/>
      </c>
      <c r="CY246" s="23"/>
      <c r="CZ246" s="24" t="str">
        <f>IF(CY246="","",VLOOKUP(CY246,ProgramIterations!$D:$E,2,FALSE))</f>
        <v/>
      </c>
      <c r="DA246" s="23"/>
      <c r="DB246" s="24" t="str">
        <f>IF(DA246="","",VLOOKUP(DA246,ProgramIterations!$D:$E,2,FALSE))</f>
        <v/>
      </c>
      <c r="DC246" s="23"/>
      <c r="DD246" s="25" t="str">
        <f>IF(DC246="","",VLOOKUP(DC246,ProgramIterations!$D:$E,2,FALSE))</f>
        <v/>
      </c>
      <c r="DE246" s="64" t="str">
        <f>CONCATENATE("ALTER TABLE dbo.",LEFT(C246,FIND(".",C246)-1)," ADD ",RIGHT(C246,LEN(C246)-FIND(".",C246))," ",VLOOKUP(M246,DataTypes!$A$2:$F$12,6),IF(VLOOKUP(M246,DataTypes!$A$2:$F$12,3)=1,CONCATENATE("(",N246,",",O246,")"),"")," NULL")</f>
        <v>ALTER TABLE dbo.ChampMetricVisitInformation ADD FishCoverCompositionTotal decimal(10,0) NULL</v>
      </c>
      <c r="DF246" s="56" t="e">
        <f>IF(A246 = "","",#REF! &amp; " SELECT MetricCalcTypeID = "&amp;A246&amp;", EngineID = "&amp;B246&amp;", Name='"&amp;C246&amp;"', DisplayGroupID = "&amp;D246&amp;", DisplayName='"&amp;E246&amp;"', DisplayNameShort = '"&amp;F246&amp;"', PropertyName = '"&amp;G246&amp;"', MethodID = "&amp;IF(H246="","NULL",H246)&amp; ", CalcGroupId = "&amp;IF(I246="","NULL",I246)&amp;", CalcGroupListItemID = " &amp;IF(K246="","NULL",K246)&amp;", Description = "&amp;IF(L246&lt;&gt;"NULL","'"&amp;SUBSTITUTE(L246,"'","''")&amp;"'","NULL")&amp;", DataTypeID = "&amp;M246&amp;",Precision = "&amp;N246&amp;", Scale = "&amp;O246&amp;", Length="&amp;P246&amp;", UOMID = "&amp;Q246&amp;", GlossaryTermID = "&amp;V246&amp;", DisplayOrderID = "&amp;W246&amp;", DomainValueListID = "&amp;AB246&amp;", WidthPixels = "&amp;AC246&amp;", IsDisplayable = "&amp;AD246&amp;", ShowGraphForWatershed= "&amp;AE246&amp;",ShowGraphForProgram="&amp;AF246&amp;",ShowGraphForVisit="&amp;AG246&amp;",IsPrivateInformation="&amp;AM246&amp;", IsCalculated="&amp;AN246&amp;",IsInternal="&amp;AO246&amp;", ExpectedValueMin = "&amp;IF(R246&lt;&gt;"",R246,"NULL")&amp;",  ExpectedValueMax = "&amp;IF(S246&lt;&gt;"",S246,"NULL")&amp;",  AcceptedValueMin = "&amp;IF(T246&lt;&gt;"",T246,"NULL")&amp;",   AcceptedValueMax  = "&amp;IF(U246&lt;&gt;"",U246,"NULL")&amp;", GraphAllowX="&amp;AH246&amp;", GraphAllowY="&amp;AI246&amp;", GraphAllowZ="&amp;AJ246&amp;", MapAllowSize="&amp;AK246&amp;", MapAllowColor = "&amp;AL246&amp;", RbtXpath = "&amp;IF(AP246&lt;&gt;"", "'"&amp;AP246&amp;"'", "NULL")&amp;", RbtIsRequired = "&amp;IF(AP246&lt;&gt;"", AQ246, "NULL")&amp;", MRMetric = "&amp;AR246&amp;
", Protocol1_ID = "&amp;IF(AS246="","NULL",#REF!)&amp;", Protocol1_IterationIDStart = "&amp;IF(AS246="","NULL",AT246)&amp;", Protocol1_IterationIDEnd = "&amp;IF(AU246="","NULL",AV246)&amp;
", Protocol2_ID = "&amp;IF(AW246="","NULL",#REF!)&amp;", Protocol2_IterationIDStart = "&amp;IF(AW246="","NULL",AX246)&amp;", Protocol2_IterationIDEnd = "&amp;IF(AY246="","NULL",AZ246)&amp;
", Protocol3_ID = "&amp;IF(BA246="","NULL",#REF!)&amp;", Protocol3_IterationIDStart = "&amp;IF(BA246="","NULL",BB246)&amp;", Protocol3_IterationIDEnd = "&amp;IF(BC246="","NULL",BD246)&amp;
", Protocol4_ID = "&amp;IF(BE246="","NULL",#REF!)&amp;", Protocol4_IterationIDStart = "&amp;IF(BE246="","NULL",BF246)&amp;", Protocol4_IterationIDEnd = "&amp;IF(BG246="","NULL",BH246)&amp;
", Protocol5_ID = "&amp;IF(BI246="","NULL",#REF!)&amp;", Protocol5_IterationIDStart = "&amp;IF(BI246="","NULL",BJ246)&amp;", Protocol5_IterationIDEnd = "&amp;IF(BK246="","NULL",BL246)&amp;
", Protocol6_ID = "&amp;IF(BM246="","NULL",#REF!)&amp;", Protocol6_IterationIDStart = "&amp;IF(BM246="","NULL",BN246)&amp;", Protocol6_IterationIDEnd = "&amp;IF(BO246="","NULL",BP246)&amp;
", Protocol7_ID = "&amp;IF(BQ246="","NULL",#REF!)&amp;", Protocol7_IterationIDStart = "&amp;IF(BQ246="","NULL",BR246)&amp;", Protocol7_IterationIDEnd = "&amp;IF(BS246="","NULL",BT246)&amp;
", Protocol8_ID = "&amp;IF(BU246="","NULL",#REF!)&amp;", Protocol8_IterationIDStart = "&amp;IF(BU246="","NULL",BV246)&amp;", Protocol8_IterationIDEnd = "&amp;IF(BW246="","NULL",BX246)&amp;
", Protocol9_ID = "&amp;IF(BY246="","NULL",#REF!)&amp;", Protocol9_IterationIDStart = "&amp;IF(BY246="","NULL",BZ246)&amp;", Protocol9_IterationIDEnd = "&amp;IF(CA246="","NULL",CB246)&amp;
", Protocol10_ID = "&amp;IF(CC246="","NULL",#REF!)&amp;", Protocol10_IterationIDStart = "&amp;IF(CC246="","NULL",CD246)&amp;", Protocol10_IterationIDEnd = "&amp;IF(CE246="","NULL",CF246)&amp;
", Protocol11_ID = "&amp;IF(CG246="","NULL",#REF!)&amp;", Protocol11_IterationIDStart = "&amp;IF(CG246="","NULL",CH246)&amp;", Protocol11_IterationIDEnd = "&amp;IF(CI246="","NULL",CJ246)&amp;
", Protocol12_ID = "&amp;IF(CK246="","NULL",#REF!)&amp;", Protocol12_IterationIDStart = "&amp;IF(CK246="","NULL",CL246)&amp;", Protocol12_IterationIDEnd = "&amp;IF(CM246="","NULL",CN246)&amp;
", Protocol13_ID = "&amp;IF(CO246="","NULL",#REF!)&amp;", Protocol13_IterationIDStart = "&amp;IF(CO246="","NULL",CP246)&amp;", Protocol13_IterationIDEnd = "&amp;IF(CQ246="","NULL",CR246)&amp;
", Protocol14_ID = "&amp;IF(CS246="","NULL",#REF!)&amp;", Protocol14_IterationIDStart = "&amp;IF(CS246="","NULL",CT246)&amp;", Protocol14_IterationIDEnd = "&amp;IF(CU246="","NULL",CV246)&amp;
", Protocol15_ID = "&amp;IF(CW246="","NULL",#REF!)&amp;", Protocol15_IterationIDStart = "&amp;IF(CW246="","NULL",CX246)&amp;", Protocol15_IterationIDEnd = "&amp;IF(CY246="","NULL",CZ246)&amp;
", Protocol16_ID = "&amp;IF(DA246="","NULL",#REF!)&amp;", Protocol16_IterationIDStart = "&amp;IF(DA246="","NULL",DB246)&amp;", Protocol16_IterationIDEnd = "&amp;IF(DC246="","NULL",DD246))</f>
        <v>#REF!</v>
      </c>
    </row>
    <row r="247" spans="1:110" x14ac:dyDescent="0.4">
      <c r="A247" s="75">
        <v>466</v>
      </c>
      <c r="B247" s="75">
        <v>2</v>
      </c>
      <c r="C247" s="34" t="s">
        <v>777</v>
      </c>
      <c r="D247" s="18">
        <v>1</v>
      </c>
      <c r="E247" s="74" t="s">
        <v>1210</v>
      </c>
      <c r="F247" s="49" t="s">
        <v>1211</v>
      </c>
      <c r="G247" s="74" t="s">
        <v>776</v>
      </c>
      <c r="I247" s="44"/>
      <c r="J247" s="47" t="str">
        <f>IF(I247="","",VLOOKUP(I247,MetricCalcGroups!A:D,3, FALSE))</f>
        <v/>
      </c>
      <c r="L247" s="9" t="s">
        <v>78</v>
      </c>
      <c r="M247" s="18">
        <v>3</v>
      </c>
      <c r="N247" s="18">
        <v>10</v>
      </c>
      <c r="O247" s="18">
        <v>2</v>
      </c>
      <c r="P247" s="18" t="s">
        <v>78</v>
      </c>
      <c r="Q247" s="18">
        <v>8</v>
      </c>
      <c r="R247" s="75">
        <v>0</v>
      </c>
      <c r="S247" s="75">
        <v>100</v>
      </c>
      <c r="T247" s="18">
        <v>0</v>
      </c>
      <c r="U247" s="18">
        <v>100</v>
      </c>
      <c r="V247" s="78">
        <v>126</v>
      </c>
      <c r="W247" s="75">
        <v>1430</v>
      </c>
      <c r="X247" s="15">
        <v>2011</v>
      </c>
      <c r="Y247" s="16">
        <f>IF(X247&lt;&gt;"",VLOOKUP(X247,ProgramIterations!D:E,2,FALSE),"NULL")</f>
        <v>1</v>
      </c>
      <c r="Z247" s="15"/>
      <c r="AA247" s="16" t="str">
        <f>IF(Z247&lt;&gt;"",VLOOKUP(Z247,ProgramIterations!D:E,2,FALSE),"NULL")</f>
        <v>NULL</v>
      </c>
      <c r="AB247" s="9" t="s">
        <v>78</v>
      </c>
      <c r="AC247" s="9">
        <v>75</v>
      </c>
      <c r="AD247" s="36">
        <v>1</v>
      </c>
      <c r="AE247" s="9">
        <v>1</v>
      </c>
      <c r="AF247" s="9">
        <v>1</v>
      </c>
      <c r="AG247" s="49">
        <v>0</v>
      </c>
      <c r="AH247" s="85">
        <v>1</v>
      </c>
      <c r="AI247" s="17">
        <f t="shared" si="16"/>
        <v>1</v>
      </c>
      <c r="AJ247" s="18">
        <v>0</v>
      </c>
      <c r="AK247" s="17">
        <f t="shared" si="14"/>
        <v>1</v>
      </c>
      <c r="AL247" s="17">
        <f t="shared" si="15"/>
        <v>1</v>
      </c>
      <c r="AM247" s="18">
        <v>0</v>
      </c>
      <c r="AN247" s="18">
        <v>0</v>
      </c>
      <c r="AO247" s="37">
        <v>0</v>
      </c>
      <c r="AP247" s="74"/>
      <c r="AQ247" s="37">
        <v>0</v>
      </c>
      <c r="AR247" s="49">
        <v>0</v>
      </c>
      <c r="AS247" s="23">
        <v>2011</v>
      </c>
      <c r="AT247" s="24">
        <f>IF(AS247="","",VLOOKUP(AS247,ProgramIterations!$D:$E,2,FALSE))</f>
        <v>1</v>
      </c>
      <c r="AU247" s="23"/>
      <c r="AV247" s="24" t="str">
        <f>IF(AU247="","",VLOOKUP(AU247,ProgramIterations!$D:$E,2,FALSE))</f>
        <v/>
      </c>
      <c r="AW247" s="23">
        <v>2012</v>
      </c>
      <c r="AX247" s="24">
        <f>IF(AW247="","",VLOOKUP(AW247,ProgramIterations!$D:$E,2,FALSE))</f>
        <v>2</v>
      </c>
      <c r="AY247" s="23"/>
      <c r="AZ247" s="24" t="str">
        <f>IF(AY247="","",VLOOKUP(AY247,ProgramIterations!$D:$E,2,FALSE))</f>
        <v/>
      </c>
      <c r="BA247" s="23">
        <v>2013</v>
      </c>
      <c r="BB247" s="24">
        <f>IF(BA247="","",VLOOKUP(BA247,ProgramIterations!$D:$E,2,FALSE))</f>
        <v>3</v>
      </c>
      <c r="BC247" s="23"/>
      <c r="BD247" s="24" t="str">
        <f>IF(BC247="","",VLOOKUP(BC247,ProgramIterations!$D:$E,2,FALSE))</f>
        <v/>
      </c>
      <c r="BE247" s="23"/>
      <c r="BF247" s="24" t="str">
        <f>IF(BE247="","",VLOOKUP(BE247,ProgramIterations!$D:$E,2,FALSE))</f>
        <v/>
      </c>
      <c r="BG247" s="23"/>
      <c r="BH247" s="24" t="str">
        <f>IF(BG247="","",VLOOKUP(BG247,ProgramIterations!$D:$E,2,FALSE))</f>
        <v/>
      </c>
      <c r="BI247" s="23"/>
      <c r="BJ247" s="24" t="str">
        <f>IF(BI247="","",VLOOKUP(BI247,ProgramIterations!$D:$E,2,FALSE))</f>
        <v/>
      </c>
      <c r="BK247" s="23"/>
      <c r="BL247" s="24" t="str">
        <f>IF(BK247="","",VLOOKUP(BK247,ProgramIterations!$D:$E,2,FALSE))</f>
        <v/>
      </c>
      <c r="BM247" s="23"/>
      <c r="BN247" s="24" t="str">
        <f>IF(BM247="","",VLOOKUP(BM247,ProgramIterations!$D:$E,2,FALSE))</f>
        <v/>
      </c>
      <c r="BO247" s="23"/>
      <c r="BP247" s="24" t="str">
        <f>IF(BO247="","",VLOOKUP(BO247,ProgramIterations!$D:$E,2,FALSE))</f>
        <v/>
      </c>
      <c r="BQ247" s="23">
        <v>2014</v>
      </c>
      <c r="BR247" s="24">
        <f>IF(BQ247="","",VLOOKUP(BQ247,ProgramIterations!$D:$E,2,FALSE))</f>
        <v>4</v>
      </c>
      <c r="BS247" s="23"/>
      <c r="BT247" s="24" t="str">
        <f>IF(BS247="","",VLOOKUP(BS247,ProgramIterations!$D:$E,2,FALSE))</f>
        <v/>
      </c>
      <c r="BU247" s="23"/>
      <c r="BV247" s="24" t="str">
        <f>IF(BU247="","",VLOOKUP(BU247,ProgramIterations!$D:$E,2,FALSE))</f>
        <v/>
      </c>
      <c r="BW247" s="23"/>
      <c r="BX247" s="24" t="str">
        <f>IF(BW247="","",VLOOKUP(BW247,ProgramIterations!$D:$E,2,FALSE))</f>
        <v/>
      </c>
      <c r="BY247" s="23">
        <v>2014</v>
      </c>
      <c r="BZ247" s="24">
        <f>IF(BY247="","",VLOOKUP(BY247,ProgramIterations!$D:$E,2,FALSE))</f>
        <v>4</v>
      </c>
      <c r="CA247" s="23"/>
      <c r="CB247" s="24" t="str">
        <f>IF(CA247="","",VLOOKUP(CA247,ProgramIterations!$D:$E,2,FALSE))</f>
        <v/>
      </c>
      <c r="CC247" s="23">
        <v>2014</v>
      </c>
      <c r="CD247" s="24">
        <f>IF(CC247="","",VLOOKUP(CC247,ProgramIterations!$D:$E,2,FALSE))</f>
        <v>4</v>
      </c>
      <c r="CE247" s="23"/>
      <c r="CF247" s="24" t="str">
        <f>IF(CE247="","",VLOOKUP(CE247,ProgramIterations!$D:$E,2,FALSE))</f>
        <v/>
      </c>
      <c r="CG247" s="23"/>
      <c r="CH247" s="24" t="str">
        <f>IF(CG247="","",VLOOKUP(CG247,ProgramIterations!$D:$E,2,FALSE))</f>
        <v/>
      </c>
      <c r="CI247" s="23"/>
      <c r="CJ247" s="24" t="str">
        <f>IF(CI247="","",VLOOKUP(CI247,ProgramIterations!$D:$E,2,FALSE))</f>
        <v/>
      </c>
      <c r="CK247" s="23"/>
      <c r="CL247" s="24" t="str">
        <f>IF(CK247="","",VLOOKUP(CK247,ProgramIterations!$D:$E,2,FALSE))</f>
        <v/>
      </c>
      <c r="CM247" s="23"/>
      <c r="CN247" s="24" t="str">
        <f>IF(CM247="","",VLOOKUP(CM247,ProgramIterations!$D:$E,2,FALSE))</f>
        <v/>
      </c>
      <c r="CO247" s="23"/>
      <c r="CP247" s="24" t="str">
        <f>IF(CO247="","",VLOOKUP(CO247,ProgramIterations!$D:$E,2,FALSE))</f>
        <v/>
      </c>
      <c r="CQ247" s="23"/>
      <c r="CR247" s="24" t="str">
        <f>IF(CQ247="","",VLOOKUP(CQ247,ProgramIterations!$D:$E,2,FALSE))</f>
        <v/>
      </c>
      <c r="CS247" s="23"/>
      <c r="CT247" s="24" t="str">
        <f>IF(CS247="","",VLOOKUP(CS247,ProgramIterations!$D:$E,2,FALSE))</f>
        <v/>
      </c>
      <c r="CU247" s="23"/>
      <c r="CV247" s="24" t="str">
        <f>IF(CU247="","",VLOOKUP(CU247,ProgramIterations!$D:$E,2,FALSE))</f>
        <v/>
      </c>
      <c r="CW247" s="23"/>
      <c r="CX247" s="24" t="str">
        <f>IF(CW247="","",VLOOKUP(CW247,ProgramIterations!$D:$E,2,FALSE))</f>
        <v/>
      </c>
      <c r="CY247" s="23"/>
      <c r="CZ247" s="24" t="str">
        <f>IF(CY247="","",VLOOKUP(CY247,ProgramIterations!$D:$E,2,FALSE))</f>
        <v/>
      </c>
      <c r="DA247" s="23"/>
      <c r="DB247" s="24" t="str">
        <f>IF(DA247="","",VLOOKUP(DA247,ProgramIterations!$D:$E,2,FALSE))</f>
        <v/>
      </c>
      <c r="DC247" s="23"/>
      <c r="DD247" s="25" t="str">
        <f>IF(DC247="","",VLOOKUP(DC247,ProgramIterations!$D:$E,2,FALSE))</f>
        <v/>
      </c>
      <c r="DE247" s="64" t="str">
        <f>CONCATENATE("ALTER TABLE dbo.",LEFT(C247,FIND(".",C247)-1)," ADD ",RIGHT(C247,LEN(C247)-FIND(".",C247))," ",VLOOKUP(M247,DataTypes!$A$2:$F$12,6),IF(VLOOKUP(M247,DataTypes!$A$2:$F$12,3)=1,CONCATENATE("(",N247,",",O247,")"),"")," NULL")</f>
        <v>ALTER TABLE dbo.ChampMetricVisitInformation ADD SolarAccessSummerAvg decimal(10,2) NULL</v>
      </c>
      <c r="DF247" s="56" t="e">
        <f>IF(A247 = "","",#REF! &amp; " SELECT MetricCalcTypeID = "&amp;A247&amp;", EngineID = "&amp;B247&amp;", Name='"&amp;C247&amp;"', DisplayGroupID = "&amp;D247&amp;", DisplayName='"&amp;E247&amp;"', DisplayNameShort = '"&amp;F247&amp;"', PropertyName = '"&amp;G247&amp;"', MethodID = "&amp;IF(H247="","NULL",H247)&amp; ", CalcGroupId = "&amp;IF(I247="","NULL",I247)&amp;", CalcGroupListItemID = " &amp;IF(K247="","NULL",K247)&amp;", Description = "&amp;IF(L247&lt;&gt;"NULL","'"&amp;SUBSTITUTE(L247,"'","''")&amp;"'","NULL")&amp;", DataTypeID = "&amp;M247&amp;",Precision = "&amp;N247&amp;", Scale = "&amp;O247&amp;", Length="&amp;P247&amp;", UOMID = "&amp;Q247&amp;", GlossaryTermID = "&amp;V247&amp;", DisplayOrderID = "&amp;W247&amp;", DomainValueListID = "&amp;AB247&amp;", WidthPixels = "&amp;AC247&amp;", IsDisplayable = "&amp;AD247&amp;", ShowGraphForWatershed= "&amp;AE247&amp;",ShowGraphForProgram="&amp;AF247&amp;",ShowGraphForVisit="&amp;AG247&amp;",IsPrivateInformation="&amp;AM247&amp;", IsCalculated="&amp;AN247&amp;",IsInternal="&amp;AO247&amp;", ExpectedValueMin = "&amp;IF(R247&lt;&gt;"",R247,"NULL")&amp;",  ExpectedValueMax = "&amp;IF(S247&lt;&gt;"",S247,"NULL")&amp;",  AcceptedValueMin = "&amp;IF(T247&lt;&gt;"",T247,"NULL")&amp;",   AcceptedValueMax  = "&amp;IF(U247&lt;&gt;"",U247,"NULL")&amp;", GraphAllowX="&amp;AH247&amp;", GraphAllowY="&amp;AI247&amp;", GraphAllowZ="&amp;AJ247&amp;", MapAllowSize="&amp;AK247&amp;", MapAllowColor = "&amp;AL247&amp;", RbtXpath = "&amp;IF(AP247&lt;&gt;"", "'"&amp;AP247&amp;"'", "NULL")&amp;", RbtIsRequired = "&amp;IF(AP247&lt;&gt;"", AQ247, "NULL")&amp;", MRMetric = "&amp;AR247&amp;
", Protocol1_ID = "&amp;IF(AS247="","NULL",#REF!)&amp;", Protocol1_IterationIDStart = "&amp;IF(AS247="","NULL",AT247)&amp;", Protocol1_IterationIDEnd = "&amp;IF(AU247="","NULL",AV247)&amp;
", Protocol2_ID = "&amp;IF(AW247="","NULL",#REF!)&amp;", Protocol2_IterationIDStart = "&amp;IF(AW247="","NULL",AX247)&amp;", Protocol2_IterationIDEnd = "&amp;IF(AY247="","NULL",AZ247)&amp;
", Protocol3_ID = "&amp;IF(BA247="","NULL",#REF!)&amp;", Protocol3_IterationIDStart = "&amp;IF(BA247="","NULL",BB247)&amp;", Protocol3_IterationIDEnd = "&amp;IF(BC247="","NULL",BD247)&amp;
", Protocol4_ID = "&amp;IF(BE247="","NULL",#REF!)&amp;", Protocol4_IterationIDStart = "&amp;IF(BE247="","NULL",BF247)&amp;", Protocol4_IterationIDEnd = "&amp;IF(BG247="","NULL",BH247)&amp;
", Protocol5_ID = "&amp;IF(BI247="","NULL",#REF!)&amp;", Protocol5_IterationIDStart = "&amp;IF(BI247="","NULL",BJ247)&amp;", Protocol5_IterationIDEnd = "&amp;IF(BK247="","NULL",BL247)&amp;
", Protocol6_ID = "&amp;IF(BM247="","NULL",#REF!)&amp;", Protocol6_IterationIDStart = "&amp;IF(BM247="","NULL",BN247)&amp;", Protocol6_IterationIDEnd = "&amp;IF(BO247="","NULL",BP247)&amp;
", Protocol7_ID = "&amp;IF(BQ247="","NULL",#REF!)&amp;", Protocol7_IterationIDStart = "&amp;IF(BQ247="","NULL",BR247)&amp;", Protocol7_IterationIDEnd = "&amp;IF(BS247="","NULL",BT247)&amp;
", Protocol8_ID = "&amp;IF(BU247="","NULL",#REF!)&amp;", Protocol8_IterationIDStart = "&amp;IF(BU247="","NULL",BV247)&amp;", Protocol8_IterationIDEnd = "&amp;IF(BW247="","NULL",BX247)&amp;
", Protocol9_ID = "&amp;IF(BY247="","NULL",#REF!)&amp;", Protocol9_IterationIDStart = "&amp;IF(BY247="","NULL",BZ247)&amp;", Protocol9_IterationIDEnd = "&amp;IF(CA247="","NULL",CB247)&amp;
", Protocol10_ID = "&amp;IF(CC247="","NULL",#REF!)&amp;", Protocol10_IterationIDStart = "&amp;IF(CC247="","NULL",CD247)&amp;", Protocol10_IterationIDEnd = "&amp;IF(CE247="","NULL",CF247)&amp;
", Protocol11_ID = "&amp;IF(CG247="","NULL",#REF!)&amp;", Protocol11_IterationIDStart = "&amp;IF(CG247="","NULL",CH247)&amp;", Protocol11_IterationIDEnd = "&amp;IF(CI247="","NULL",CJ247)&amp;
", Protocol12_ID = "&amp;IF(CK247="","NULL",#REF!)&amp;", Protocol12_IterationIDStart = "&amp;IF(CK247="","NULL",CL247)&amp;", Protocol12_IterationIDEnd = "&amp;IF(CM247="","NULL",CN247)&amp;
", Protocol13_ID = "&amp;IF(CO247="","NULL",#REF!)&amp;", Protocol13_IterationIDStart = "&amp;IF(CO247="","NULL",CP247)&amp;", Protocol13_IterationIDEnd = "&amp;IF(CQ247="","NULL",CR247)&amp;
", Protocol14_ID = "&amp;IF(CS247="","NULL",#REF!)&amp;", Protocol14_IterationIDStart = "&amp;IF(CS247="","NULL",CT247)&amp;", Protocol14_IterationIDEnd = "&amp;IF(CU247="","NULL",CV247)&amp;
", Protocol15_ID = "&amp;IF(CW247="","NULL",#REF!)&amp;", Protocol15_IterationIDStart = "&amp;IF(CW247="","NULL",CX247)&amp;", Protocol15_IterationIDEnd = "&amp;IF(CY247="","NULL",CZ247)&amp;
", Protocol16_ID = "&amp;IF(DA247="","NULL",#REF!)&amp;", Protocol16_IterationIDStart = "&amp;IF(DA247="","NULL",DB247)&amp;", Protocol16_IterationIDEnd = "&amp;IF(DC247="","NULL",DD247))</f>
        <v>#REF!</v>
      </c>
    </row>
    <row r="248" spans="1:110" hidden="1" x14ac:dyDescent="0.4">
      <c r="A248" s="75">
        <v>467</v>
      </c>
      <c r="B248" s="75">
        <v>3</v>
      </c>
      <c r="C248" s="34" t="s">
        <v>783</v>
      </c>
      <c r="D248" s="18">
        <v>1</v>
      </c>
      <c r="E248" s="40" t="s">
        <v>1212</v>
      </c>
      <c r="F248" s="49" t="s">
        <v>1213</v>
      </c>
      <c r="G248" s="74" t="s">
        <v>784</v>
      </c>
      <c r="I248" s="44"/>
      <c r="J248" s="47" t="str">
        <f>IF(I248="","",VLOOKUP(I248,MetricCalcGroups!A:D,3, FALSE))</f>
        <v/>
      </c>
      <c r="L248" s="9" t="s">
        <v>78</v>
      </c>
      <c r="M248" s="18">
        <v>3</v>
      </c>
      <c r="N248" s="18">
        <v>10</v>
      </c>
      <c r="O248" s="18">
        <v>4</v>
      </c>
      <c r="P248" s="18" t="s">
        <v>78</v>
      </c>
      <c r="Q248" s="18">
        <v>16</v>
      </c>
      <c r="R248" s="75">
        <v>0</v>
      </c>
      <c r="S248" s="75" t="s">
        <v>775</v>
      </c>
      <c r="T248" s="18">
        <v>120</v>
      </c>
      <c r="U248" s="18">
        <v>30000</v>
      </c>
      <c r="V248" s="78">
        <v>135</v>
      </c>
      <c r="W248" s="75">
        <v>1440</v>
      </c>
      <c r="X248" s="15">
        <v>2013</v>
      </c>
      <c r="Y248" s="16">
        <f>IF(X248&lt;&gt;"",VLOOKUP(X248,ProgramIterations!D:E,2,FALSE),"NULL")</f>
        <v>3</v>
      </c>
      <c r="Z248" s="15">
        <v>2013</v>
      </c>
      <c r="AA248" s="16">
        <f>IF(Z248&lt;&gt;"",VLOOKUP(Z248,ProgramIterations!D:E,2,FALSE),"NULL")</f>
        <v>3</v>
      </c>
      <c r="AB248" s="20" t="s">
        <v>78</v>
      </c>
      <c r="AC248" s="20">
        <v>100</v>
      </c>
      <c r="AD248" s="36">
        <v>0</v>
      </c>
      <c r="AE248" s="9">
        <v>0</v>
      </c>
      <c r="AF248" s="9">
        <v>0</v>
      </c>
      <c r="AG248" s="9">
        <v>0</v>
      </c>
      <c r="AH248" s="17">
        <v>0</v>
      </c>
      <c r="AI248" s="17">
        <f t="shared" si="16"/>
        <v>0</v>
      </c>
      <c r="AJ248" s="18">
        <v>0</v>
      </c>
      <c r="AK248" s="17">
        <f t="shared" si="14"/>
        <v>0</v>
      </c>
      <c r="AL248" s="17">
        <f t="shared" si="15"/>
        <v>0</v>
      </c>
      <c r="AM248" s="18">
        <v>0</v>
      </c>
      <c r="AN248" s="18">
        <v>0</v>
      </c>
      <c r="AO248" s="37">
        <v>1</v>
      </c>
      <c r="AP248" s="49"/>
      <c r="AQ248" s="37">
        <v>0</v>
      </c>
      <c r="AR248" s="49">
        <v>0</v>
      </c>
      <c r="AS248" s="23"/>
      <c r="AT248" s="24" t="str">
        <f>IF(AS248="","",VLOOKUP(AS248,ProgramIterations!$D:$E,2,FALSE))</f>
        <v/>
      </c>
      <c r="AU248" s="23"/>
      <c r="AV248" s="24" t="str">
        <f>IF(AU248="","",VLOOKUP(AU248,ProgramIterations!$D:$E,2,FALSE))</f>
        <v/>
      </c>
      <c r="AW248" s="23"/>
      <c r="AX248" s="24" t="str">
        <f>IF(AW248="","",VLOOKUP(AW248,ProgramIterations!$D:$E,2,FALSE))</f>
        <v/>
      </c>
      <c r="AY248" s="23"/>
      <c r="AZ248" s="24" t="str">
        <f>IF(AY248="","",VLOOKUP(AY248,ProgramIterations!$D:$E,2,FALSE))</f>
        <v/>
      </c>
      <c r="BA248" s="23">
        <v>2013</v>
      </c>
      <c r="BB248" s="24">
        <f>IF(BA248="","",VLOOKUP(BA248,ProgramIterations!$D:$E,2,FALSE))</f>
        <v>3</v>
      </c>
      <c r="BC248" s="23">
        <v>2013</v>
      </c>
      <c r="BD248" s="24">
        <f>IF(BC248="","",VLOOKUP(BC248,ProgramIterations!$D:$E,2,FALSE))</f>
        <v>3</v>
      </c>
      <c r="BE248" s="23"/>
      <c r="BF248" s="24" t="str">
        <f>IF(BE248="","",VLOOKUP(BE248,ProgramIterations!$D:$E,2,FALSE))</f>
        <v/>
      </c>
      <c r="BG248" s="23"/>
      <c r="BH248" s="24" t="str">
        <f>IF(BG248="","",VLOOKUP(BG248,ProgramIterations!$D:$E,2,FALSE))</f>
        <v/>
      </c>
      <c r="BI248" s="23"/>
      <c r="BJ248" s="24" t="str">
        <f>IF(BI248="","",VLOOKUP(BI248,ProgramIterations!$D:$E,2,FALSE))</f>
        <v/>
      </c>
      <c r="BK248" s="23"/>
      <c r="BL248" s="24" t="str">
        <f>IF(BK248="","",VLOOKUP(BK248,ProgramIterations!$D:$E,2,FALSE))</f>
        <v/>
      </c>
      <c r="BM248" s="23"/>
      <c r="BN248" s="24" t="str">
        <f>IF(BM248="","",VLOOKUP(BM248,ProgramIterations!$D:$E,2,FALSE))</f>
        <v/>
      </c>
      <c r="BO248" s="23"/>
      <c r="BP248" s="24" t="str">
        <f>IF(BO248="","",VLOOKUP(BO248,ProgramIterations!$D:$E,2,FALSE))</f>
        <v/>
      </c>
      <c r="BQ248" s="23"/>
      <c r="BR248" s="24" t="str">
        <f>IF(BQ248="","",VLOOKUP(BQ248,ProgramIterations!$D:$E,2,FALSE))</f>
        <v/>
      </c>
      <c r="BS248" s="23"/>
      <c r="BT248" s="24" t="str">
        <f>IF(BS248="","",VLOOKUP(BS248,ProgramIterations!$D:$E,2,FALSE))</f>
        <v/>
      </c>
      <c r="BU248" s="23"/>
      <c r="BV248" s="24" t="str">
        <f>IF(BU248="","",VLOOKUP(BU248,ProgramIterations!$D:$E,2,FALSE))</f>
        <v/>
      </c>
      <c r="BW248" s="23"/>
      <c r="BX248" s="24" t="str">
        <f>IF(BW248="","",VLOOKUP(BW248,ProgramIterations!$D:$E,2,FALSE))</f>
        <v/>
      </c>
      <c r="BY248" s="23"/>
      <c r="BZ248" s="24" t="str">
        <f>IF(BY248="","",VLOOKUP(BY248,ProgramIterations!$D:$E,2,FALSE))</f>
        <v/>
      </c>
      <c r="CA248" s="23"/>
      <c r="CB248" s="24" t="str">
        <f>IF(CA248="","",VLOOKUP(CA248,ProgramIterations!$D:$E,2,FALSE))</f>
        <v/>
      </c>
      <c r="CC248" s="23"/>
      <c r="CD248" s="24" t="str">
        <f>IF(CC248="","",VLOOKUP(CC248,ProgramIterations!$D:$E,2,FALSE))</f>
        <v/>
      </c>
      <c r="CE248" s="23"/>
      <c r="CF248" s="24" t="str">
        <f>IF(CE248="","",VLOOKUP(CE248,ProgramIterations!$D:$E,2,FALSE))</f>
        <v/>
      </c>
      <c r="CG248" s="23"/>
      <c r="CH248" s="24" t="str">
        <f>IF(CG248="","",VLOOKUP(CG248,ProgramIterations!$D:$E,2,FALSE))</f>
        <v/>
      </c>
      <c r="CI248" s="23"/>
      <c r="CJ248" s="24" t="str">
        <f>IF(CI248="","",VLOOKUP(CI248,ProgramIterations!$D:$E,2,FALSE))</f>
        <v/>
      </c>
      <c r="CK248" s="23"/>
      <c r="CL248" s="24" t="str">
        <f>IF(CK248="","",VLOOKUP(CK248,ProgramIterations!$D:$E,2,FALSE))</f>
        <v/>
      </c>
      <c r="CM248" s="23"/>
      <c r="CN248" s="24" t="str">
        <f>IF(CM248="","",VLOOKUP(CM248,ProgramIterations!$D:$E,2,FALSE))</f>
        <v/>
      </c>
      <c r="CO248" s="23"/>
      <c r="CP248" s="24" t="str">
        <f>IF(CO248="","",VLOOKUP(CO248,ProgramIterations!$D:$E,2,FALSE))</f>
        <v/>
      </c>
      <c r="CQ248" s="23"/>
      <c r="CR248" s="24" t="str">
        <f>IF(CQ248="","",VLOOKUP(CQ248,ProgramIterations!$D:$E,2,FALSE))</f>
        <v/>
      </c>
      <c r="CS248" s="23"/>
      <c r="CT248" s="24" t="str">
        <f>IF(CS248="","",VLOOKUP(CS248,ProgramIterations!$D:$E,2,FALSE))</f>
        <v/>
      </c>
      <c r="CU248" s="23"/>
      <c r="CV248" s="24" t="str">
        <f>IF(CU248="","",VLOOKUP(CU248,ProgramIterations!$D:$E,2,FALSE))</f>
        <v/>
      </c>
      <c r="CW248" s="23"/>
      <c r="CX248" s="24" t="str">
        <f>IF(CW248="","",VLOOKUP(CW248,ProgramIterations!$D:$E,2,FALSE))</f>
        <v/>
      </c>
      <c r="CY248" s="23"/>
      <c r="CZ248" s="24" t="str">
        <f>IF(CY248="","",VLOOKUP(CY248,ProgramIterations!$D:$E,2,FALSE))</f>
        <v/>
      </c>
      <c r="DA248" s="23"/>
      <c r="DB248" s="24" t="str">
        <f>IF(DA248="","",VLOOKUP(DA248,ProgramIterations!$D:$E,2,FALSE))</f>
        <v/>
      </c>
      <c r="DC248" s="23"/>
      <c r="DD248" s="25" t="str">
        <f>IF(DC248="","",VLOOKUP(DC248,ProgramIterations!$D:$E,2,FALSE))</f>
        <v/>
      </c>
      <c r="DE248" s="64" t="str">
        <f>CONCATENATE("ALTER TABLE dbo.",LEFT(C248,FIND(".",C248)-1)," ADD ",RIGHT(C248,LEN(C248)-FIND(".",C248))," ",VLOOKUP(M248,DataTypes!$A$2:$F$12,6),IF(VLOOKUP(M248,DataTypes!$A$2:$F$12,3)=1,CONCATENATE("(",N248,",",O248,")"),"")," NULL")</f>
        <v>ALTER TABLE dbo.ChampMetricVisitInformation ADD TotalSideChannelArea decimal(10,4) NULL</v>
      </c>
      <c r="DF248" s="56" t="e">
        <f>IF(A248 = "","",#REF! &amp; " SELECT MetricCalcTypeID = "&amp;A248&amp;", EngineID = "&amp;B248&amp;", Name='"&amp;C248&amp;"', DisplayGroupID = "&amp;D248&amp;", DisplayName='"&amp;E248&amp;"', DisplayNameShort = '"&amp;F248&amp;"', PropertyName = '"&amp;G248&amp;"', MethodID = "&amp;IF(H248="","NULL",H248)&amp; ", CalcGroupId = "&amp;IF(I248="","NULL",I248)&amp;", CalcGroupListItemID = " &amp;IF(K248="","NULL",K248)&amp;", Description = "&amp;IF(L248&lt;&gt;"NULL","'"&amp;SUBSTITUTE(L248,"'","''")&amp;"'","NULL")&amp;", DataTypeID = "&amp;M248&amp;",Precision = "&amp;N248&amp;", Scale = "&amp;O248&amp;", Length="&amp;P248&amp;", UOMID = "&amp;Q248&amp;", GlossaryTermID = "&amp;V248&amp;", DisplayOrderID = "&amp;W248&amp;", DomainValueListID = "&amp;AB248&amp;", WidthPixels = "&amp;AC248&amp;", IsDisplayable = "&amp;AD248&amp;", ShowGraphForWatershed= "&amp;AE248&amp;",ShowGraphForProgram="&amp;AF248&amp;",ShowGraphForVisit="&amp;AG248&amp;",IsPrivateInformation="&amp;AM248&amp;", IsCalculated="&amp;AN248&amp;",IsInternal="&amp;AO248&amp;", ExpectedValueMin = "&amp;IF(R248&lt;&gt;"",R248,"NULL")&amp;",  ExpectedValueMax = "&amp;IF(S248&lt;&gt;"",S248,"NULL")&amp;",  AcceptedValueMin = "&amp;IF(T248&lt;&gt;"",T248,"NULL")&amp;",   AcceptedValueMax  = "&amp;IF(U248&lt;&gt;"",U248,"NULL")&amp;", GraphAllowX="&amp;AH248&amp;", GraphAllowY="&amp;AI248&amp;", GraphAllowZ="&amp;AJ248&amp;", MapAllowSize="&amp;AK248&amp;", MapAllowColor = "&amp;AL248&amp;", RbtXpath = "&amp;IF(AP248&lt;&gt;"", "'"&amp;AP248&amp;"'", "NULL")&amp;", RbtIsRequired = "&amp;IF(AP248&lt;&gt;"", AQ248, "NULL")&amp;", MRMetric = "&amp;AR248&amp;
", Protocol1_ID = "&amp;IF(AS248="","NULL",#REF!)&amp;", Protocol1_IterationIDStart = "&amp;IF(AS248="","NULL",AT248)&amp;", Protocol1_IterationIDEnd = "&amp;IF(AU248="","NULL",AV248)&amp;
", Protocol2_ID = "&amp;IF(AW248="","NULL",#REF!)&amp;", Protocol2_IterationIDStart = "&amp;IF(AW248="","NULL",AX248)&amp;", Protocol2_IterationIDEnd = "&amp;IF(AY248="","NULL",AZ248)&amp;
", Protocol3_ID = "&amp;IF(BA248="","NULL",#REF!)&amp;", Protocol3_IterationIDStart = "&amp;IF(BA248="","NULL",BB248)&amp;", Protocol3_IterationIDEnd = "&amp;IF(BC248="","NULL",BD248)&amp;
", Protocol4_ID = "&amp;IF(BE248="","NULL",#REF!)&amp;", Protocol4_IterationIDStart = "&amp;IF(BE248="","NULL",BF248)&amp;", Protocol4_IterationIDEnd = "&amp;IF(BG248="","NULL",BH248)&amp;
", Protocol5_ID = "&amp;IF(BI248="","NULL",#REF!)&amp;", Protocol5_IterationIDStart = "&amp;IF(BI248="","NULL",BJ248)&amp;", Protocol5_IterationIDEnd = "&amp;IF(BK248="","NULL",BL248)&amp;
", Protocol6_ID = "&amp;IF(BM248="","NULL",#REF!)&amp;", Protocol6_IterationIDStart = "&amp;IF(BM248="","NULL",BN248)&amp;", Protocol6_IterationIDEnd = "&amp;IF(BO248="","NULL",BP248)&amp;
", Protocol7_ID = "&amp;IF(BQ248="","NULL",#REF!)&amp;", Protocol7_IterationIDStart = "&amp;IF(BQ248="","NULL",BR248)&amp;", Protocol7_IterationIDEnd = "&amp;IF(BS248="","NULL",BT248)&amp;
", Protocol8_ID = "&amp;IF(BU248="","NULL",#REF!)&amp;", Protocol8_IterationIDStart = "&amp;IF(BU248="","NULL",BV248)&amp;", Protocol8_IterationIDEnd = "&amp;IF(BW248="","NULL",BX248)&amp;
", Protocol9_ID = "&amp;IF(BY248="","NULL",#REF!)&amp;", Protocol9_IterationIDStart = "&amp;IF(BY248="","NULL",BZ248)&amp;", Protocol9_IterationIDEnd = "&amp;IF(CA248="","NULL",CB248)&amp;
", Protocol10_ID = "&amp;IF(CC248="","NULL",#REF!)&amp;", Protocol10_IterationIDStart = "&amp;IF(CC248="","NULL",CD248)&amp;", Protocol10_IterationIDEnd = "&amp;IF(CE248="","NULL",CF248)&amp;
", Protocol11_ID = "&amp;IF(CG248="","NULL",#REF!)&amp;", Protocol11_IterationIDStart = "&amp;IF(CG248="","NULL",CH248)&amp;", Protocol11_IterationIDEnd = "&amp;IF(CI248="","NULL",CJ248)&amp;
", Protocol12_ID = "&amp;IF(CK248="","NULL",#REF!)&amp;", Protocol12_IterationIDStart = "&amp;IF(CK248="","NULL",CL248)&amp;", Protocol12_IterationIDEnd = "&amp;IF(CM248="","NULL",CN248)&amp;
", Protocol13_ID = "&amp;IF(CO248="","NULL",#REF!)&amp;", Protocol13_IterationIDStart = "&amp;IF(CO248="","NULL",CP248)&amp;", Protocol13_IterationIDEnd = "&amp;IF(CQ248="","NULL",CR248)&amp;
", Protocol14_ID = "&amp;IF(CS248="","NULL",#REF!)&amp;", Protocol14_IterationIDStart = "&amp;IF(CS248="","NULL",CT248)&amp;", Protocol14_IterationIDEnd = "&amp;IF(CU248="","NULL",CV248)&amp;
", Protocol15_ID = "&amp;IF(CW248="","NULL",#REF!)&amp;", Protocol15_IterationIDStart = "&amp;IF(CW248="","NULL",CX248)&amp;", Protocol15_IterationIDEnd = "&amp;IF(CY248="","NULL",CZ248)&amp;
", Protocol16_ID = "&amp;IF(DA248="","NULL",#REF!)&amp;", Protocol16_IterationIDStart = "&amp;IF(DA248="","NULL",DB248)&amp;", Protocol16_IterationIDEnd = "&amp;IF(DC248="","NULL",DD248))</f>
        <v>#REF!</v>
      </c>
    </row>
    <row r="249" spans="1:110" hidden="1" x14ac:dyDescent="0.4">
      <c r="A249" s="75">
        <v>468</v>
      </c>
      <c r="B249" s="75">
        <v>3</v>
      </c>
      <c r="C249" s="34" t="s">
        <v>785</v>
      </c>
      <c r="D249" s="18">
        <v>1</v>
      </c>
      <c r="E249" s="40" t="s">
        <v>1214</v>
      </c>
      <c r="F249" s="49" t="s">
        <v>1215</v>
      </c>
      <c r="G249" s="74" t="s">
        <v>786</v>
      </c>
      <c r="I249" s="44"/>
      <c r="J249" s="47" t="str">
        <f>IF(I249="","",VLOOKUP(I249,MetricCalcGroups!A:D,3, FALSE))</f>
        <v/>
      </c>
      <c r="L249" s="9" t="s">
        <v>78</v>
      </c>
      <c r="M249" s="18">
        <v>8</v>
      </c>
      <c r="N249" s="18">
        <v>10</v>
      </c>
      <c r="O249" s="18">
        <v>4</v>
      </c>
      <c r="P249" s="18" t="s">
        <v>78</v>
      </c>
      <c r="Q249" s="18">
        <v>8</v>
      </c>
      <c r="R249" s="75">
        <v>0</v>
      </c>
      <c r="S249" s="75">
        <v>100</v>
      </c>
      <c r="T249" s="18">
        <v>0</v>
      </c>
      <c r="U249" s="18">
        <v>100</v>
      </c>
      <c r="V249" s="78">
        <v>136</v>
      </c>
      <c r="W249" s="75">
        <v>1450</v>
      </c>
      <c r="X249" s="15">
        <v>2013</v>
      </c>
      <c r="Y249" s="16">
        <f>IF(X249&lt;&gt;"",VLOOKUP(X249,ProgramIterations!D:E,2,FALSE),"NULL")</f>
        <v>3</v>
      </c>
      <c r="Z249" s="15">
        <v>2013</v>
      </c>
      <c r="AA249" s="16">
        <f>IF(Z249&lt;&gt;"",VLOOKUP(Z249,ProgramIterations!D:E,2,FALSE),"NULL")</f>
        <v>3</v>
      </c>
      <c r="AB249" s="20" t="s">
        <v>78</v>
      </c>
      <c r="AC249" s="20">
        <v>100</v>
      </c>
      <c r="AD249" s="36">
        <v>0</v>
      </c>
      <c r="AE249" s="9">
        <v>0</v>
      </c>
      <c r="AF249" s="9">
        <v>0</v>
      </c>
      <c r="AG249" s="49">
        <v>0</v>
      </c>
      <c r="AH249" s="17">
        <v>0</v>
      </c>
      <c r="AI249" s="17">
        <f t="shared" si="16"/>
        <v>0</v>
      </c>
      <c r="AJ249" s="18">
        <v>0</v>
      </c>
      <c r="AK249" s="17">
        <f t="shared" si="14"/>
        <v>0</v>
      </c>
      <c r="AL249" s="17">
        <f t="shared" si="15"/>
        <v>0</v>
      </c>
      <c r="AM249" s="18">
        <v>0</v>
      </c>
      <c r="AN249" s="18">
        <v>0</v>
      </c>
      <c r="AO249" s="37">
        <v>1</v>
      </c>
      <c r="AP249" s="74"/>
      <c r="AQ249" s="37">
        <v>0</v>
      </c>
      <c r="AR249" s="49">
        <v>0</v>
      </c>
      <c r="AS249" s="23"/>
      <c r="AT249" s="24" t="str">
        <f>IF(AS249="","",VLOOKUP(AS249,ProgramIterations!$D:$E,2,FALSE))</f>
        <v/>
      </c>
      <c r="AU249" s="23"/>
      <c r="AV249" s="24" t="str">
        <f>IF(AU249="","",VLOOKUP(AU249,ProgramIterations!$D:$E,2,FALSE))</f>
        <v/>
      </c>
      <c r="AW249" s="23"/>
      <c r="AX249" s="24" t="str">
        <f>IF(AW249="","",VLOOKUP(AW249,ProgramIterations!$D:$E,2,FALSE))</f>
        <v/>
      </c>
      <c r="AY249" s="23"/>
      <c r="AZ249" s="24" t="str">
        <f>IF(AY249="","",VLOOKUP(AY249,ProgramIterations!$D:$E,2,FALSE))</f>
        <v/>
      </c>
      <c r="BA249" s="23">
        <v>2013</v>
      </c>
      <c r="BB249" s="24">
        <f>IF(BA249="","",VLOOKUP(BA249,ProgramIterations!$D:$E,2,FALSE))</f>
        <v>3</v>
      </c>
      <c r="BC249" s="23">
        <v>2013</v>
      </c>
      <c r="BD249" s="24">
        <f>IF(BC249="","",VLOOKUP(BC249,ProgramIterations!$D:$E,2,FALSE))</f>
        <v>3</v>
      </c>
      <c r="BE249" s="23"/>
      <c r="BF249" s="24" t="str">
        <f>IF(BE249="","",VLOOKUP(BE249,ProgramIterations!$D:$E,2,FALSE))</f>
        <v/>
      </c>
      <c r="BG249" s="23"/>
      <c r="BH249" s="24" t="str">
        <f>IF(BG249="","",VLOOKUP(BG249,ProgramIterations!$D:$E,2,FALSE))</f>
        <v/>
      </c>
      <c r="BI249" s="54"/>
      <c r="BJ249" s="24" t="str">
        <f>IF(BI249="","",VLOOKUP(BI249,ProgramIterations!$D:$E,2,FALSE))</f>
        <v/>
      </c>
      <c r="BK249" s="23"/>
      <c r="BL249" s="24" t="str">
        <f>IF(BK249="","",VLOOKUP(BK249,ProgramIterations!$D:$E,2,FALSE))</f>
        <v/>
      </c>
      <c r="BM249" s="23"/>
      <c r="BN249" s="24" t="str">
        <f>IF(BM249="","",VLOOKUP(BM249,ProgramIterations!$D:$E,2,FALSE))</f>
        <v/>
      </c>
      <c r="BO249" s="23"/>
      <c r="BP249" s="24" t="str">
        <f>IF(BO249="","",VLOOKUP(BO249,ProgramIterations!$D:$E,2,FALSE))</f>
        <v/>
      </c>
      <c r="BQ249" s="23"/>
      <c r="BR249" s="24" t="str">
        <f>IF(BQ249="","",VLOOKUP(BQ249,ProgramIterations!$D:$E,2,FALSE))</f>
        <v/>
      </c>
      <c r="BS249" s="23"/>
      <c r="BT249" s="24" t="str">
        <f>IF(BS249="","",VLOOKUP(BS249,ProgramIterations!$D:$E,2,FALSE))</f>
        <v/>
      </c>
      <c r="BU249" s="23"/>
      <c r="BV249" s="24" t="str">
        <f>IF(BU249="","",VLOOKUP(BU249,ProgramIterations!$D:$E,2,FALSE))</f>
        <v/>
      </c>
      <c r="BW249" s="23"/>
      <c r="BX249" s="24" t="str">
        <f>IF(BW249="","",VLOOKUP(BW249,ProgramIterations!$D:$E,2,FALSE))</f>
        <v/>
      </c>
      <c r="BY249" s="23"/>
      <c r="BZ249" s="24" t="str">
        <f>IF(BY249="","",VLOOKUP(BY249,ProgramIterations!$D:$E,2,FALSE))</f>
        <v/>
      </c>
      <c r="CA249" s="23"/>
      <c r="CB249" s="24" t="str">
        <f>IF(CA249="","",VLOOKUP(CA249,ProgramIterations!$D:$E,2,FALSE))</f>
        <v/>
      </c>
      <c r="CC249" s="23"/>
      <c r="CD249" s="24" t="str">
        <f>IF(CC249="","",VLOOKUP(CC249,ProgramIterations!$D:$E,2,FALSE))</f>
        <v/>
      </c>
      <c r="CE249" s="23"/>
      <c r="CF249" s="24" t="str">
        <f>IF(CE249="","",VLOOKUP(CE249,ProgramIterations!$D:$E,2,FALSE))</f>
        <v/>
      </c>
      <c r="CG249" s="23"/>
      <c r="CH249" s="24" t="str">
        <f>IF(CG249="","",VLOOKUP(CG249,ProgramIterations!$D:$E,2,FALSE))</f>
        <v/>
      </c>
      <c r="CI249" s="23"/>
      <c r="CJ249" s="24" t="str">
        <f>IF(CI249="","",VLOOKUP(CI249,ProgramIterations!$D:$E,2,FALSE))</f>
        <v/>
      </c>
      <c r="CK249" s="23"/>
      <c r="CL249" s="24" t="str">
        <f>IF(CK249="","",VLOOKUP(CK249,ProgramIterations!$D:$E,2,FALSE))</f>
        <v/>
      </c>
      <c r="CM249" s="23"/>
      <c r="CN249" s="24" t="str">
        <f>IF(CM249="","",VLOOKUP(CM249,ProgramIterations!$D:$E,2,FALSE))</f>
        <v/>
      </c>
      <c r="CO249" s="23"/>
      <c r="CP249" s="24" t="str">
        <f>IF(CO249="","",VLOOKUP(CO249,ProgramIterations!$D:$E,2,FALSE))</f>
        <v/>
      </c>
      <c r="CQ249" s="23"/>
      <c r="CR249" s="24" t="str">
        <f>IF(CQ249="","",VLOOKUP(CQ249,ProgramIterations!$D:$E,2,FALSE))</f>
        <v/>
      </c>
      <c r="CS249" s="23"/>
      <c r="CT249" s="24" t="str">
        <f>IF(CS249="","",VLOOKUP(CS249,ProgramIterations!$D:$E,2,FALSE))</f>
        <v/>
      </c>
      <c r="CU249" s="23"/>
      <c r="CV249" s="24" t="str">
        <f>IF(CU249="","",VLOOKUP(CU249,ProgramIterations!$D:$E,2,FALSE))</f>
        <v/>
      </c>
      <c r="CW249" s="23"/>
      <c r="CX249" s="24" t="str">
        <f>IF(CW249="","",VLOOKUP(CW249,ProgramIterations!$D:$E,2,FALSE))</f>
        <v/>
      </c>
      <c r="CY249" s="23"/>
      <c r="CZ249" s="24" t="str">
        <f>IF(CY249="","",VLOOKUP(CY249,ProgramIterations!$D:$E,2,FALSE))</f>
        <v/>
      </c>
      <c r="DA249" s="23"/>
      <c r="DB249" s="24" t="str">
        <f>IF(DA249="","",VLOOKUP(DA249,ProgramIterations!$D:$E,2,FALSE))</f>
        <v/>
      </c>
      <c r="DC249" s="23"/>
      <c r="DD249" s="25" t="str">
        <f>IF(DC249="","",VLOOKUP(DC249,ProgramIterations!$D:$E,2,FALSE))</f>
        <v/>
      </c>
      <c r="DE249" s="64" t="str">
        <f>CONCATENATE("ALTER TABLE dbo.",LEFT(C249,FIND(".",C249)-1)," ADD ",RIGHT(C249,LEN(C249)-FIND(".",C249))," ",VLOOKUP(M249,DataTypes!$A$2:$F$12,6),IF(VLOOKUP(M249,DataTypes!$A$2:$F$12,3)=1,CONCATENATE("(",N249,",",O249,")"),"")," NULL")</f>
        <v>ALTER TABLE dbo.ChampMetricVisitInformation ADD ProportionSideChannelAreaToReachArea decimal(10,4) NULL</v>
      </c>
      <c r="DF249" s="56" t="e">
        <f>IF(A249 = "","",#REF! &amp; " SELECT MetricCalcTypeID = "&amp;A249&amp;", EngineID = "&amp;B249&amp;", Name='"&amp;C249&amp;"', DisplayGroupID = "&amp;D249&amp;", DisplayName='"&amp;E249&amp;"', DisplayNameShort = '"&amp;F249&amp;"', PropertyName = '"&amp;G249&amp;"', MethodID = "&amp;IF(H249="","NULL",H249)&amp; ", CalcGroupId = "&amp;IF(I249="","NULL",I249)&amp;", CalcGroupListItemID = " &amp;IF(K249="","NULL",K249)&amp;", Description = "&amp;IF(L249&lt;&gt;"NULL","'"&amp;SUBSTITUTE(L249,"'","''")&amp;"'","NULL")&amp;", DataTypeID = "&amp;M249&amp;",Precision = "&amp;N249&amp;", Scale = "&amp;O249&amp;", Length="&amp;P249&amp;", UOMID = "&amp;Q249&amp;", GlossaryTermID = "&amp;V249&amp;", DisplayOrderID = "&amp;W249&amp;", DomainValueListID = "&amp;AB249&amp;", WidthPixels = "&amp;AC249&amp;", IsDisplayable = "&amp;AD249&amp;", ShowGraphForWatershed= "&amp;AE249&amp;",ShowGraphForProgram="&amp;AF249&amp;",ShowGraphForVisit="&amp;AG249&amp;",IsPrivateInformation="&amp;AM249&amp;", IsCalculated="&amp;AN249&amp;",IsInternal="&amp;AO249&amp;", ExpectedValueMin = "&amp;IF(R249&lt;&gt;"",R249,"NULL")&amp;",  ExpectedValueMax = "&amp;IF(S249&lt;&gt;"",S249,"NULL")&amp;",  AcceptedValueMin = "&amp;IF(T249&lt;&gt;"",T249,"NULL")&amp;",   AcceptedValueMax  = "&amp;IF(U249&lt;&gt;"",U249,"NULL")&amp;", GraphAllowX="&amp;AH249&amp;", GraphAllowY="&amp;AI249&amp;", GraphAllowZ="&amp;AJ249&amp;", MapAllowSize="&amp;AK249&amp;", MapAllowColor = "&amp;AL249&amp;", RbtXpath = "&amp;IF(AP249&lt;&gt;"", "'"&amp;AP249&amp;"'", "NULL")&amp;", RbtIsRequired = "&amp;IF(AP249&lt;&gt;"", AQ249, "NULL")&amp;", MRMetric = "&amp;AR249&amp;
", Protocol1_ID = "&amp;IF(AS249="","NULL",#REF!)&amp;", Protocol1_IterationIDStart = "&amp;IF(AS249="","NULL",AT249)&amp;", Protocol1_IterationIDEnd = "&amp;IF(AU249="","NULL",AV249)&amp;
", Protocol2_ID = "&amp;IF(AW249="","NULL",#REF!)&amp;", Protocol2_IterationIDStart = "&amp;IF(AW249="","NULL",AX249)&amp;", Protocol2_IterationIDEnd = "&amp;IF(AY249="","NULL",AZ249)&amp;
", Protocol3_ID = "&amp;IF(BA249="","NULL",#REF!)&amp;", Protocol3_IterationIDStart = "&amp;IF(BA249="","NULL",BB249)&amp;", Protocol3_IterationIDEnd = "&amp;IF(BC249="","NULL",BD249)&amp;
", Protocol4_ID = "&amp;IF(BE249="","NULL",#REF!)&amp;", Protocol4_IterationIDStart = "&amp;IF(BE249="","NULL",BF249)&amp;", Protocol4_IterationIDEnd = "&amp;IF(BG249="","NULL",BH249)&amp;
", Protocol5_ID = "&amp;IF(BI249="","NULL",#REF!)&amp;", Protocol5_IterationIDStart = "&amp;IF(BI249="","NULL",BJ249)&amp;", Protocol5_IterationIDEnd = "&amp;IF(BK249="","NULL",BL249)&amp;
", Protocol6_ID = "&amp;IF(BM249="","NULL",#REF!)&amp;", Protocol6_IterationIDStart = "&amp;IF(BM249="","NULL",BN249)&amp;", Protocol6_IterationIDEnd = "&amp;IF(BO249="","NULL",BP249)&amp;
", Protocol7_ID = "&amp;IF(BQ249="","NULL",#REF!)&amp;", Protocol7_IterationIDStart = "&amp;IF(BQ249="","NULL",BR249)&amp;", Protocol7_IterationIDEnd = "&amp;IF(BS249="","NULL",BT249)&amp;
", Protocol8_ID = "&amp;IF(BU249="","NULL",#REF!)&amp;", Protocol8_IterationIDStart = "&amp;IF(BU249="","NULL",BV249)&amp;", Protocol8_IterationIDEnd = "&amp;IF(BW249="","NULL",BX249)&amp;
", Protocol9_ID = "&amp;IF(BY249="","NULL",#REF!)&amp;", Protocol9_IterationIDStart = "&amp;IF(BY249="","NULL",BZ249)&amp;", Protocol9_IterationIDEnd = "&amp;IF(CA249="","NULL",CB249)&amp;
", Protocol10_ID = "&amp;IF(CC249="","NULL",#REF!)&amp;", Protocol10_IterationIDStart = "&amp;IF(CC249="","NULL",CD249)&amp;", Protocol10_IterationIDEnd = "&amp;IF(CE249="","NULL",CF249)&amp;
", Protocol11_ID = "&amp;IF(CG249="","NULL",#REF!)&amp;", Protocol11_IterationIDStart = "&amp;IF(CG249="","NULL",CH249)&amp;", Protocol11_IterationIDEnd = "&amp;IF(CI249="","NULL",CJ249)&amp;
", Protocol12_ID = "&amp;IF(CK249="","NULL",#REF!)&amp;", Protocol12_IterationIDStart = "&amp;IF(CK249="","NULL",CL249)&amp;", Protocol12_IterationIDEnd = "&amp;IF(CM249="","NULL",CN249)&amp;
", Protocol13_ID = "&amp;IF(CO249="","NULL",#REF!)&amp;", Protocol13_IterationIDStart = "&amp;IF(CO249="","NULL",CP249)&amp;", Protocol13_IterationIDEnd = "&amp;IF(CQ249="","NULL",CR249)&amp;
", Protocol14_ID = "&amp;IF(CS249="","NULL",#REF!)&amp;", Protocol14_IterationIDStart = "&amp;IF(CS249="","NULL",CT249)&amp;", Protocol14_IterationIDEnd = "&amp;IF(CU249="","NULL",CV249)&amp;
", Protocol15_ID = "&amp;IF(CW249="","NULL",#REF!)&amp;", Protocol15_IterationIDStart = "&amp;IF(CW249="","NULL",CX249)&amp;", Protocol15_IterationIDEnd = "&amp;IF(CY249="","NULL",CZ249)&amp;
", Protocol16_ID = "&amp;IF(DA249="","NULL",#REF!)&amp;", Protocol16_IterationIDStart = "&amp;IF(DA249="","NULL",DB249)&amp;", Protocol16_IterationIDEnd = "&amp;IF(DC249="","NULL",DD249))</f>
        <v>#REF!</v>
      </c>
    </row>
    <row r="250" spans="1:110" hidden="1" x14ac:dyDescent="0.4">
      <c r="A250" s="75">
        <v>469</v>
      </c>
      <c r="B250" s="75">
        <v>3</v>
      </c>
      <c r="C250" s="34" t="s">
        <v>787</v>
      </c>
      <c r="D250" s="18">
        <v>1</v>
      </c>
      <c r="E250" s="40" t="s">
        <v>1216</v>
      </c>
      <c r="F250" s="49" t="s">
        <v>1217</v>
      </c>
      <c r="G250" s="74" t="s">
        <v>788</v>
      </c>
      <c r="I250" s="44"/>
      <c r="J250" s="47" t="str">
        <f>IF(I250="","",VLOOKUP(I250,MetricCalcGroups!A:D,3, FALSE))</f>
        <v/>
      </c>
      <c r="L250" s="9" t="s">
        <v>78</v>
      </c>
      <c r="M250" s="18">
        <v>8</v>
      </c>
      <c r="N250" s="18">
        <v>10</v>
      </c>
      <c r="O250" s="18">
        <v>4</v>
      </c>
      <c r="P250" s="18" t="s">
        <v>78</v>
      </c>
      <c r="Q250" s="18">
        <v>8</v>
      </c>
      <c r="R250" s="75">
        <v>0</v>
      </c>
      <c r="S250" s="75">
        <v>100</v>
      </c>
      <c r="T250" s="18">
        <v>0</v>
      </c>
      <c r="U250" s="18">
        <v>100</v>
      </c>
      <c r="V250" s="78">
        <v>137</v>
      </c>
      <c r="W250" s="75">
        <v>1460</v>
      </c>
      <c r="X250" s="15">
        <v>2013</v>
      </c>
      <c r="Y250" s="16">
        <f>IF(X250&lt;&gt;"",VLOOKUP(X250,ProgramIterations!D:E,2,FALSE),"NULL")</f>
        <v>3</v>
      </c>
      <c r="Z250" s="15">
        <v>2013</v>
      </c>
      <c r="AA250" s="16">
        <f>IF(Z250&lt;&gt;"",VLOOKUP(Z250,ProgramIterations!D:E,2,FALSE),"NULL")</f>
        <v>3</v>
      </c>
      <c r="AB250" s="20" t="s">
        <v>78</v>
      </c>
      <c r="AC250" s="20">
        <v>100</v>
      </c>
      <c r="AD250" s="36">
        <v>0</v>
      </c>
      <c r="AE250" s="9">
        <v>0</v>
      </c>
      <c r="AF250" s="9">
        <v>0</v>
      </c>
      <c r="AG250" s="49">
        <v>0</v>
      </c>
      <c r="AH250" s="17">
        <v>0</v>
      </c>
      <c r="AI250" s="17">
        <f t="shared" si="16"/>
        <v>0</v>
      </c>
      <c r="AJ250" s="18">
        <v>0</v>
      </c>
      <c r="AK250" s="17">
        <f t="shared" si="14"/>
        <v>0</v>
      </c>
      <c r="AL250" s="17">
        <f t="shared" si="15"/>
        <v>0</v>
      </c>
      <c r="AM250" s="18">
        <v>0</v>
      </c>
      <c r="AN250" s="18">
        <v>0</v>
      </c>
      <c r="AO250" s="37">
        <v>1</v>
      </c>
      <c r="AP250" s="74"/>
      <c r="AQ250" s="37">
        <v>0</v>
      </c>
      <c r="AR250" s="49">
        <v>0</v>
      </c>
      <c r="AS250" s="23"/>
      <c r="AT250" s="24" t="str">
        <f>IF(AS250="","",VLOOKUP(AS250,ProgramIterations!$D:$E,2,FALSE))</f>
        <v/>
      </c>
      <c r="AU250" s="23"/>
      <c r="AV250" s="24" t="str">
        <f>IF(AU250="","",VLOOKUP(AU250,ProgramIterations!$D:$E,2,FALSE))</f>
        <v/>
      </c>
      <c r="AW250" s="23"/>
      <c r="AX250" s="24" t="str">
        <f>IF(AW250="","",VLOOKUP(AW250,ProgramIterations!$D:$E,2,FALSE))</f>
        <v/>
      </c>
      <c r="AY250" s="23"/>
      <c r="AZ250" s="24" t="str">
        <f>IF(AY250="","",VLOOKUP(AY250,ProgramIterations!$D:$E,2,FALSE))</f>
        <v/>
      </c>
      <c r="BA250" s="23">
        <v>2013</v>
      </c>
      <c r="BB250" s="24">
        <f>IF(BA250="","",VLOOKUP(BA250,ProgramIterations!$D:$E,2,FALSE))</f>
        <v>3</v>
      </c>
      <c r="BC250" s="23">
        <v>2013</v>
      </c>
      <c r="BD250" s="24">
        <f>IF(BC250="","",VLOOKUP(BC250,ProgramIterations!$D:$E,2,FALSE))</f>
        <v>3</v>
      </c>
      <c r="BE250" s="23"/>
      <c r="BF250" s="24" t="str">
        <f>IF(BE250="","",VLOOKUP(BE250,ProgramIterations!$D:$E,2,FALSE))</f>
        <v/>
      </c>
      <c r="BG250" s="23"/>
      <c r="BH250" s="24" t="str">
        <f>IF(BG250="","",VLOOKUP(BG250,ProgramIterations!$D:$E,2,FALSE))</f>
        <v/>
      </c>
      <c r="BI250" s="54"/>
      <c r="BJ250" s="24" t="str">
        <f>IF(BI250="","",VLOOKUP(BI250,ProgramIterations!$D:$E,2,FALSE))</f>
        <v/>
      </c>
      <c r="BK250" s="23"/>
      <c r="BL250" s="24" t="str">
        <f>IF(BK250="","",VLOOKUP(BK250,ProgramIterations!$D:$E,2,FALSE))</f>
        <v/>
      </c>
      <c r="BM250" s="23"/>
      <c r="BN250" s="24" t="str">
        <f>IF(BM250="","",VLOOKUP(BM250,ProgramIterations!$D:$E,2,FALSE))</f>
        <v/>
      </c>
      <c r="BO250" s="23"/>
      <c r="BP250" s="24" t="str">
        <f>IF(BO250="","",VLOOKUP(BO250,ProgramIterations!$D:$E,2,FALSE))</f>
        <v/>
      </c>
      <c r="BQ250" s="23"/>
      <c r="BR250" s="24" t="str">
        <f>IF(BQ250="","",VLOOKUP(BQ250,ProgramIterations!$D:$E,2,FALSE))</f>
        <v/>
      </c>
      <c r="BS250" s="23"/>
      <c r="BT250" s="24" t="str">
        <f>IF(BS250="","",VLOOKUP(BS250,ProgramIterations!$D:$E,2,FALSE))</f>
        <v/>
      </c>
      <c r="BU250" s="23"/>
      <c r="BV250" s="24" t="str">
        <f>IF(BU250="","",VLOOKUP(BU250,ProgramIterations!$D:$E,2,FALSE))</f>
        <v/>
      </c>
      <c r="BW250" s="23"/>
      <c r="BX250" s="24" t="str">
        <f>IF(BW250="","",VLOOKUP(BW250,ProgramIterations!$D:$E,2,FALSE))</f>
        <v/>
      </c>
      <c r="BY250" s="23"/>
      <c r="BZ250" s="24" t="str">
        <f>IF(BY250="","",VLOOKUP(BY250,ProgramIterations!$D:$E,2,FALSE))</f>
        <v/>
      </c>
      <c r="CA250" s="23"/>
      <c r="CB250" s="24" t="str">
        <f>IF(CA250="","",VLOOKUP(CA250,ProgramIterations!$D:$E,2,FALSE))</f>
        <v/>
      </c>
      <c r="CC250" s="23"/>
      <c r="CD250" s="24" t="str">
        <f>IF(CC250="","",VLOOKUP(CC250,ProgramIterations!$D:$E,2,FALSE))</f>
        <v/>
      </c>
      <c r="CE250" s="23"/>
      <c r="CF250" s="24" t="str">
        <f>IF(CE250="","",VLOOKUP(CE250,ProgramIterations!$D:$E,2,FALSE))</f>
        <v/>
      </c>
      <c r="CG250" s="23"/>
      <c r="CH250" s="24" t="str">
        <f>IF(CG250="","",VLOOKUP(CG250,ProgramIterations!$D:$E,2,FALSE))</f>
        <v/>
      </c>
      <c r="CI250" s="23"/>
      <c r="CJ250" s="24" t="str">
        <f>IF(CI250="","",VLOOKUP(CI250,ProgramIterations!$D:$E,2,FALSE))</f>
        <v/>
      </c>
      <c r="CK250" s="23"/>
      <c r="CL250" s="24" t="str">
        <f>IF(CK250="","",VLOOKUP(CK250,ProgramIterations!$D:$E,2,FALSE))</f>
        <v/>
      </c>
      <c r="CM250" s="23"/>
      <c r="CN250" s="24" t="str">
        <f>IF(CM250="","",VLOOKUP(CM250,ProgramIterations!$D:$E,2,FALSE))</f>
        <v/>
      </c>
      <c r="CO250" s="23"/>
      <c r="CP250" s="24" t="str">
        <f>IF(CO250="","",VLOOKUP(CO250,ProgramIterations!$D:$E,2,FALSE))</f>
        <v/>
      </c>
      <c r="CQ250" s="23"/>
      <c r="CR250" s="24" t="str">
        <f>IF(CQ250="","",VLOOKUP(CQ250,ProgramIterations!$D:$E,2,FALSE))</f>
        <v/>
      </c>
      <c r="CS250" s="23"/>
      <c r="CT250" s="24" t="str">
        <f>IF(CS250="","",VLOOKUP(CS250,ProgramIterations!$D:$E,2,FALSE))</f>
        <v/>
      </c>
      <c r="CU250" s="23"/>
      <c r="CV250" s="24" t="str">
        <f>IF(CU250="","",VLOOKUP(CU250,ProgramIterations!$D:$E,2,FALSE))</f>
        <v/>
      </c>
      <c r="CW250" s="23"/>
      <c r="CX250" s="24" t="str">
        <f>IF(CW250="","",VLOOKUP(CW250,ProgramIterations!$D:$E,2,FALSE))</f>
        <v/>
      </c>
      <c r="CY250" s="23"/>
      <c r="CZ250" s="24" t="str">
        <f>IF(CY250="","",VLOOKUP(CY250,ProgramIterations!$D:$E,2,FALSE))</f>
        <v/>
      </c>
      <c r="DA250" s="23"/>
      <c r="DB250" s="24" t="str">
        <f>IF(DA250="","",VLOOKUP(DA250,ProgramIterations!$D:$E,2,FALSE))</f>
        <v/>
      </c>
      <c r="DC250" s="23"/>
      <c r="DD250" s="25" t="str">
        <f>IF(DC250="","",VLOOKUP(DC250,ProgramIterations!$D:$E,2,FALSE))</f>
        <v/>
      </c>
      <c r="DE250" s="64" t="str">
        <f>CONCATENATE("ALTER TABLE dbo.",LEFT(C250,FIND(".",C250)-1)," ADD ",RIGHT(C250,LEN(C250)-FIND(".",C250))," ",VLOOKUP(M250,DataTypes!$A$2:$F$12,6),IF(VLOOKUP(M250,DataTypes!$A$2:$F$12,3)=1,CONCATENATE("(",N250,",",O250,")"),"")," NULL")</f>
        <v>ALTER TABLE dbo.ChampMetricVisitInformation ADD AerialProprtionPoolsQualifyingSideChannels decimal(10,4) NULL</v>
      </c>
      <c r="DF250" s="56" t="e">
        <f>IF(A250 = "","",#REF! &amp; " SELECT MetricCalcTypeID = "&amp;A250&amp;", EngineID = "&amp;B250&amp;", Name='"&amp;C250&amp;"', DisplayGroupID = "&amp;D250&amp;", DisplayName='"&amp;E250&amp;"', DisplayNameShort = '"&amp;F250&amp;"', PropertyName = '"&amp;G250&amp;"', MethodID = "&amp;IF(H250="","NULL",H250)&amp; ", CalcGroupId = "&amp;IF(I250="","NULL",I250)&amp;", CalcGroupListItemID = " &amp;IF(K250="","NULL",K250)&amp;", Description = "&amp;IF(L250&lt;&gt;"NULL","'"&amp;SUBSTITUTE(L250,"'","''")&amp;"'","NULL")&amp;", DataTypeID = "&amp;M250&amp;",Precision = "&amp;N250&amp;", Scale = "&amp;O250&amp;", Length="&amp;P250&amp;", UOMID = "&amp;Q250&amp;", GlossaryTermID = "&amp;V250&amp;", DisplayOrderID = "&amp;W250&amp;", DomainValueListID = "&amp;AB250&amp;", WidthPixels = "&amp;AC250&amp;", IsDisplayable = "&amp;AD250&amp;", ShowGraphForWatershed= "&amp;AE250&amp;",ShowGraphForProgram="&amp;AF250&amp;",ShowGraphForVisit="&amp;AG250&amp;",IsPrivateInformation="&amp;AM250&amp;", IsCalculated="&amp;AN250&amp;",IsInternal="&amp;AO250&amp;", ExpectedValueMin = "&amp;IF(R250&lt;&gt;"",R250,"NULL")&amp;",  ExpectedValueMax = "&amp;IF(S250&lt;&gt;"",S250,"NULL")&amp;",  AcceptedValueMin = "&amp;IF(T250&lt;&gt;"",T250,"NULL")&amp;",   AcceptedValueMax  = "&amp;IF(U250&lt;&gt;"",U250,"NULL")&amp;", GraphAllowX="&amp;AH250&amp;", GraphAllowY="&amp;AI250&amp;", GraphAllowZ="&amp;AJ250&amp;", MapAllowSize="&amp;AK250&amp;", MapAllowColor = "&amp;AL250&amp;", RbtXpath = "&amp;IF(AP250&lt;&gt;"", "'"&amp;AP250&amp;"'", "NULL")&amp;", RbtIsRequired = "&amp;IF(AP250&lt;&gt;"", AQ250, "NULL")&amp;", MRMetric = "&amp;AR250&amp;
", Protocol1_ID = "&amp;IF(AS250="","NULL",#REF!)&amp;", Protocol1_IterationIDStart = "&amp;IF(AS250="","NULL",AT250)&amp;", Protocol1_IterationIDEnd = "&amp;IF(AU250="","NULL",AV250)&amp;
", Protocol2_ID = "&amp;IF(AW250="","NULL",#REF!)&amp;", Protocol2_IterationIDStart = "&amp;IF(AW250="","NULL",AX250)&amp;", Protocol2_IterationIDEnd = "&amp;IF(AY250="","NULL",AZ250)&amp;
", Protocol3_ID = "&amp;IF(BA250="","NULL",#REF!)&amp;", Protocol3_IterationIDStart = "&amp;IF(BA250="","NULL",BB250)&amp;", Protocol3_IterationIDEnd = "&amp;IF(BC250="","NULL",BD250)&amp;
", Protocol4_ID = "&amp;IF(BE250="","NULL",#REF!)&amp;", Protocol4_IterationIDStart = "&amp;IF(BE250="","NULL",BF250)&amp;", Protocol4_IterationIDEnd = "&amp;IF(BG250="","NULL",BH250)&amp;
", Protocol5_ID = "&amp;IF(BI250="","NULL",#REF!)&amp;", Protocol5_IterationIDStart = "&amp;IF(BI250="","NULL",BJ250)&amp;", Protocol5_IterationIDEnd = "&amp;IF(BK250="","NULL",BL250)&amp;
", Protocol6_ID = "&amp;IF(BM250="","NULL",#REF!)&amp;", Protocol6_IterationIDStart = "&amp;IF(BM250="","NULL",BN250)&amp;", Protocol6_IterationIDEnd = "&amp;IF(BO250="","NULL",BP250)&amp;
", Protocol7_ID = "&amp;IF(BQ250="","NULL",#REF!)&amp;", Protocol7_IterationIDStart = "&amp;IF(BQ250="","NULL",BR250)&amp;", Protocol7_IterationIDEnd = "&amp;IF(BS250="","NULL",BT250)&amp;
", Protocol8_ID = "&amp;IF(BU250="","NULL",#REF!)&amp;", Protocol8_IterationIDStart = "&amp;IF(BU250="","NULL",BV250)&amp;", Protocol8_IterationIDEnd = "&amp;IF(BW250="","NULL",BX250)&amp;
", Protocol9_ID = "&amp;IF(BY250="","NULL",#REF!)&amp;", Protocol9_IterationIDStart = "&amp;IF(BY250="","NULL",BZ250)&amp;", Protocol9_IterationIDEnd = "&amp;IF(CA250="","NULL",CB250)&amp;
", Protocol10_ID = "&amp;IF(CC250="","NULL",#REF!)&amp;", Protocol10_IterationIDStart = "&amp;IF(CC250="","NULL",CD250)&amp;", Protocol10_IterationIDEnd = "&amp;IF(CE250="","NULL",CF250)&amp;
", Protocol11_ID = "&amp;IF(CG250="","NULL",#REF!)&amp;", Protocol11_IterationIDStart = "&amp;IF(CG250="","NULL",CH250)&amp;", Protocol11_IterationIDEnd = "&amp;IF(CI250="","NULL",CJ250)&amp;
", Protocol12_ID = "&amp;IF(CK250="","NULL",#REF!)&amp;", Protocol12_IterationIDStart = "&amp;IF(CK250="","NULL",CL250)&amp;", Protocol12_IterationIDEnd = "&amp;IF(CM250="","NULL",CN250)&amp;
", Protocol13_ID = "&amp;IF(CO250="","NULL",#REF!)&amp;", Protocol13_IterationIDStart = "&amp;IF(CO250="","NULL",CP250)&amp;", Protocol13_IterationIDEnd = "&amp;IF(CQ250="","NULL",CR250)&amp;
", Protocol14_ID = "&amp;IF(CS250="","NULL",#REF!)&amp;", Protocol14_IterationIDStart = "&amp;IF(CS250="","NULL",CT250)&amp;", Protocol14_IterationIDEnd = "&amp;IF(CU250="","NULL",CV250)&amp;
", Protocol15_ID = "&amp;IF(CW250="","NULL",#REF!)&amp;", Protocol15_IterationIDStart = "&amp;IF(CW250="","NULL",CX250)&amp;", Protocol15_IterationIDEnd = "&amp;IF(CY250="","NULL",CZ250)&amp;
", Protocol16_ID = "&amp;IF(DA250="","NULL",#REF!)&amp;", Protocol16_IterationIDStart = "&amp;IF(DA250="","NULL",DB250)&amp;", Protocol16_IterationIDEnd = "&amp;IF(DC250="","NULL",DD250))</f>
        <v>#REF!</v>
      </c>
    </row>
    <row r="251" spans="1:110" x14ac:dyDescent="0.4">
      <c r="A251" s="75">
        <v>470</v>
      </c>
      <c r="B251" s="75">
        <v>3</v>
      </c>
      <c r="C251" s="34" t="s">
        <v>789</v>
      </c>
      <c r="D251" s="18">
        <v>1</v>
      </c>
      <c r="E251" s="40" t="s">
        <v>803</v>
      </c>
      <c r="F251" s="74" t="s">
        <v>1218</v>
      </c>
      <c r="G251" s="74" t="s">
        <v>792</v>
      </c>
      <c r="I251" s="44"/>
      <c r="J251" s="47" t="str">
        <f>IF(I251="","",VLOOKUP(I251,MetricCalcGroups!A:D,3, FALSE))</f>
        <v/>
      </c>
      <c r="L251" s="9" t="s">
        <v>78</v>
      </c>
      <c r="M251" s="18">
        <v>8</v>
      </c>
      <c r="N251" s="18">
        <v>10</v>
      </c>
      <c r="O251" s="18">
        <v>2</v>
      </c>
      <c r="P251" s="18" t="s">
        <v>78</v>
      </c>
      <c r="Q251" s="18">
        <v>8</v>
      </c>
      <c r="R251" s="75">
        <v>0</v>
      </c>
      <c r="S251" s="75">
        <v>100</v>
      </c>
      <c r="T251" s="75">
        <v>0</v>
      </c>
      <c r="U251" s="75">
        <v>100</v>
      </c>
      <c r="V251" s="78">
        <v>138</v>
      </c>
      <c r="W251" s="75">
        <v>1480</v>
      </c>
      <c r="X251" s="15">
        <v>2013</v>
      </c>
      <c r="Y251" s="16">
        <f>IF(X251&lt;&gt;"",VLOOKUP(X251,ProgramIterations!D:E,2,FALSE),"NULL")</f>
        <v>3</v>
      </c>
      <c r="Z251" s="15"/>
      <c r="AA251" s="16" t="str">
        <f>IF(Z251&lt;&gt;"",VLOOKUP(Z251,ProgramIterations!D:E,2,FALSE),"NULL")</f>
        <v>NULL</v>
      </c>
      <c r="AB251" s="20" t="s">
        <v>78</v>
      </c>
      <c r="AC251" s="20">
        <v>100</v>
      </c>
      <c r="AD251" s="36">
        <v>1</v>
      </c>
      <c r="AE251" s="9">
        <v>1</v>
      </c>
      <c r="AF251" s="9">
        <v>1</v>
      </c>
      <c r="AG251" s="49">
        <v>0</v>
      </c>
      <c r="AH251" s="52">
        <v>0</v>
      </c>
      <c r="AI251" s="17">
        <f t="shared" si="16"/>
        <v>1</v>
      </c>
      <c r="AJ251" s="18">
        <v>0</v>
      </c>
      <c r="AK251" s="17">
        <f t="shared" si="14"/>
        <v>1</v>
      </c>
      <c r="AL251" s="17">
        <f t="shared" si="15"/>
        <v>1</v>
      </c>
      <c r="AM251" s="18">
        <v>0</v>
      </c>
      <c r="AN251" s="18">
        <v>0</v>
      </c>
      <c r="AO251" s="37">
        <v>0</v>
      </c>
      <c r="AP251" s="74"/>
      <c r="AQ251" s="37">
        <v>0</v>
      </c>
      <c r="AR251" s="49">
        <v>0</v>
      </c>
      <c r="AS251" s="23"/>
      <c r="AT251" s="24" t="str">
        <f>IF(AS251="","",VLOOKUP(AS251,ProgramIterations!$D:$E,2,FALSE))</f>
        <v/>
      </c>
      <c r="AU251" s="23"/>
      <c r="AV251" s="24" t="str">
        <f>IF(AU251="","",VLOOKUP(AU251,ProgramIterations!$D:$E,2,FALSE))</f>
        <v/>
      </c>
      <c r="AW251" s="23"/>
      <c r="AX251" s="24" t="str">
        <f>IF(AW251="","",VLOOKUP(AW251,ProgramIterations!$D:$E,2,FALSE))</f>
        <v/>
      </c>
      <c r="AY251" s="23"/>
      <c r="AZ251" s="24" t="str">
        <f>IF(AY251="","",VLOOKUP(AY251,ProgramIterations!$D:$E,2,FALSE))</f>
        <v/>
      </c>
      <c r="BA251" s="23">
        <v>2013</v>
      </c>
      <c r="BB251" s="24">
        <f>IF(BA251="","",VLOOKUP(BA251,ProgramIterations!$D:$E,2,FALSE))</f>
        <v>3</v>
      </c>
      <c r="BC251" s="23"/>
      <c r="BD251" s="24" t="str">
        <f>IF(BC251="","",VLOOKUP(BC251,ProgramIterations!$D:$E,2,FALSE))</f>
        <v/>
      </c>
      <c r="BE251" s="23"/>
      <c r="BF251" s="24" t="str">
        <f>IF(BE251="","",VLOOKUP(BE251,ProgramIterations!$D:$E,2,FALSE))</f>
        <v/>
      </c>
      <c r="BG251" s="23"/>
      <c r="BH251" s="24" t="str">
        <f>IF(BG251="","",VLOOKUP(BG251,ProgramIterations!$D:$E,2,FALSE))</f>
        <v/>
      </c>
      <c r="BI251" s="23"/>
      <c r="BJ251" s="24" t="str">
        <f>IF(BI251="","",VLOOKUP(BI251,ProgramIterations!$D:$E,2,FALSE))</f>
        <v/>
      </c>
      <c r="BK251" s="23"/>
      <c r="BL251" s="24" t="str">
        <f>IF(BK251="","",VLOOKUP(BK251,ProgramIterations!$D:$E,2,FALSE))</f>
        <v/>
      </c>
      <c r="BM251" s="23"/>
      <c r="BN251" s="24" t="str">
        <f>IF(BM251="","",VLOOKUP(BM251,ProgramIterations!$D:$E,2,FALSE))</f>
        <v/>
      </c>
      <c r="BO251" s="23"/>
      <c r="BP251" s="24" t="str">
        <f>IF(BO251="","",VLOOKUP(BO251,ProgramIterations!$D:$E,2,FALSE))</f>
        <v/>
      </c>
      <c r="BQ251" s="23"/>
      <c r="BR251" s="24" t="str">
        <f>IF(BQ251="","",VLOOKUP(BQ251,ProgramIterations!$D:$E,2,FALSE))</f>
        <v/>
      </c>
      <c r="BS251" s="23"/>
      <c r="BT251" s="24" t="str">
        <f>IF(BS251="","",VLOOKUP(BS251,ProgramIterations!$D:$E,2,FALSE))</f>
        <v/>
      </c>
      <c r="BU251" s="23"/>
      <c r="BV251" s="24" t="str">
        <f>IF(BU251="","",VLOOKUP(BU251,ProgramIterations!$D:$E,2,FALSE))</f>
        <v/>
      </c>
      <c r="BW251" s="23"/>
      <c r="BX251" s="24" t="str">
        <f>IF(BW251="","",VLOOKUP(BW251,ProgramIterations!$D:$E,2,FALSE))</f>
        <v/>
      </c>
      <c r="BY251" s="23">
        <v>2014</v>
      </c>
      <c r="BZ251" s="24">
        <f>IF(BY251="","",VLOOKUP(BY251,ProgramIterations!$D:$E,2,FALSE))</f>
        <v>4</v>
      </c>
      <c r="CA251" s="23"/>
      <c r="CB251" s="24" t="str">
        <f>IF(CA251="","",VLOOKUP(CA251,ProgramIterations!$D:$E,2,FALSE))</f>
        <v/>
      </c>
      <c r="CC251" s="23">
        <v>2014</v>
      </c>
      <c r="CD251" s="24">
        <f>IF(CC251="","",VLOOKUP(CC251,ProgramIterations!$D:$E,2,FALSE))</f>
        <v>4</v>
      </c>
      <c r="CE251" s="23"/>
      <c r="CF251" s="24" t="str">
        <f>IF(CE251="","",VLOOKUP(CE251,ProgramIterations!$D:$E,2,FALSE))</f>
        <v/>
      </c>
      <c r="CG251" s="23"/>
      <c r="CH251" s="24" t="str">
        <f>IF(CG251="","",VLOOKUP(CG251,ProgramIterations!$D:$E,2,FALSE))</f>
        <v/>
      </c>
      <c r="CI251" s="23"/>
      <c r="CJ251" s="24" t="str">
        <f>IF(CI251="","",VLOOKUP(CI251,ProgramIterations!$D:$E,2,FALSE))</f>
        <v/>
      </c>
      <c r="CK251" s="23"/>
      <c r="CL251" s="24" t="str">
        <f>IF(CK251="","",VLOOKUP(CK251,ProgramIterations!$D:$E,2,FALSE))</f>
        <v/>
      </c>
      <c r="CM251" s="23"/>
      <c r="CN251" s="24" t="str">
        <f>IF(CM251="","",VLOOKUP(CM251,ProgramIterations!$D:$E,2,FALSE))</f>
        <v/>
      </c>
      <c r="CO251" s="23"/>
      <c r="CP251" s="24" t="str">
        <f>IF(CO251="","",VLOOKUP(CO251,ProgramIterations!$D:$E,2,FALSE))</f>
        <v/>
      </c>
      <c r="CQ251" s="23"/>
      <c r="CR251" s="24" t="str">
        <f>IF(CQ251="","",VLOOKUP(CQ251,ProgramIterations!$D:$E,2,FALSE))</f>
        <v/>
      </c>
      <c r="CS251" s="23"/>
      <c r="CT251" s="24" t="str">
        <f>IF(CS251="","",VLOOKUP(CS251,ProgramIterations!$D:$E,2,FALSE))</f>
        <v/>
      </c>
      <c r="CU251" s="23"/>
      <c r="CV251" s="24" t="str">
        <f>IF(CU251="","",VLOOKUP(CU251,ProgramIterations!$D:$E,2,FALSE))</f>
        <v/>
      </c>
      <c r="CW251" s="23"/>
      <c r="CX251" s="24" t="str">
        <f>IF(CW251="","",VLOOKUP(CW251,ProgramIterations!$D:$E,2,FALSE))</f>
        <v/>
      </c>
      <c r="CY251" s="23"/>
      <c r="CZ251" s="24" t="str">
        <f>IF(CY251="","",VLOOKUP(CY251,ProgramIterations!$D:$E,2,FALSE))</f>
        <v/>
      </c>
      <c r="DA251" s="23"/>
      <c r="DB251" s="24" t="str">
        <f>IF(DA251="","",VLOOKUP(DA251,ProgramIterations!$D:$E,2,FALSE))</f>
        <v/>
      </c>
      <c r="DC251" s="23"/>
      <c r="DD251" s="25" t="str">
        <f>IF(DC251="","",VLOOKUP(DC251,ProgramIterations!$D:$E,2,FALSE))</f>
        <v/>
      </c>
      <c r="DE251" s="64" t="str">
        <f>CONCATENATE("ALTER TABLE dbo.",LEFT(C251,FIND(".",C251)-1)," ADD ",RIGHT(C251,LEN(C251)-FIND(".",C251))," ",VLOOKUP(M251,DataTypes!$A$2:$F$12,6),IF(VLOOKUP(M251,DataTypes!$A$2:$F$12,3)=1,CONCATENATE("(",N251,",",O251,")"),"")," NULL")</f>
        <v>ALTER TABLE dbo.ChampMetricVisitInformation ADD ProportionUndercutByLength decimal(10,2) NULL</v>
      </c>
      <c r="DF251" s="56" t="e">
        <f>IF(A251 = "","",#REF! &amp; " SELECT MetricCalcTypeID = "&amp;A251&amp;", EngineID = "&amp;B251&amp;", Name='"&amp;C251&amp;"', DisplayGroupID = "&amp;D251&amp;", DisplayName='"&amp;E251&amp;"', DisplayNameShort = '"&amp;F251&amp;"', PropertyName = '"&amp;G251&amp;"', MethodID = "&amp;IF(H251="","NULL",H251)&amp; ", CalcGroupId = "&amp;IF(I251="","NULL",I251)&amp;", CalcGroupListItemID = " &amp;IF(K251="","NULL",K251)&amp;", Description = "&amp;IF(L251&lt;&gt;"NULL","'"&amp;SUBSTITUTE(L251,"'","''")&amp;"'","NULL")&amp;", DataTypeID = "&amp;M251&amp;",Precision = "&amp;N251&amp;", Scale = "&amp;O251&amp;", Length="&amp;P251&amp;", UOMID = "&amp;Q251&amp;", GlossaryTermID = "&amp;V251&amp;", DisplayOrderID = "&amp;W251&amp;", DomainValueListID = "&amp;AB251&amp;", WidthPixels = "&amp;AC251&amp;", IsDisplayable = "&amp;AD251&amp;", ShowGraphForWatershed= "&amp;AE251&amp;",ShowGraphForProgram="&amp;AF251&amp;",ShowGraphForVisit="&amp;AG251&amp;",IsPrivateInformation="&amp;AM251&amp;", IsCalculated="&amp;AN251&amp;",IsInternal="&amp;AO251&amp;", ExpectedValueMin = "&amp;IF(R251&lt;&gt;"",R251,"NULL")&amp;",  ExpectedValueMax = "&amp;IF(S251&lt;&gt;"",S251,"NULL")&amp;",  AcceptedValueMin = "&amp;IF(T251&lt;&gt;"",T251,"NULL")&amp;",   AcceptedValueMax  = "&amp;IF(U251&lt;&gt;"",U251,"NULL")&amp;", GraphAllowX="&amp;AH251&amp;", GraphAllowY="&amp;AI251&amp;", GraphAllowZ="&amp;AJ251&amp;", MapAllowSize="&amp;AK251&amp;", MapAllowColor = "&amp;AL251&amp;", RbtXpath = "&amp;IF(AP251&lt;&gt;"", "'"&amp;AP251&amp;"'", "NULL")&amp;", RbtIsRequired = "&amp;IF(AP251&lt;&gt;"", AQ251, "NULL")&amp;", MRMetric = "&amp;AR251&amp;
", Protocol1_ID = "&amp;IF(AS251="","NULL",#REF!)&amp;", Protocol1_IterationIDStart = "&amp;IF(AS251="","NULL",AT251)&amp;", Protocol1_IterationIDEnd = "&amp;IF(AU251="","NULL",AV251)&amp;
", Protocol2_ID = "&amp;IF(AW251="","NULL",#REF!)&amp;", Protocol2_IterationIDStart = "&amp;IF(AW251="","NULL",AX251)&amp;", Protocol2_IterationIDEnd = "&amp;IF(AY251="","NULL",AZ251)&amp;
", Protocol3_ID = "&amp;IF(BA251="","NULL",#REF!)&amp;", Protocol3_IterationIDStart = "&amp;IF(BA251="","NULL",BB251)&amp;", Protocol3_IterationIDEnd = "&amp;IF(BC251="","NULL",BD251)&amp;
", Protocol4_ID = "&amp;IF(BE251="","NULL",#REF!)&amp;", Protocol4_IterationIDStart = "&amp;IF(BE251="","NULL",BF251)&amp;", Protocol4_IterationIDEnd = "&amp;IF(BG251="","NULL",BH251)&amp;
", Protocol5_ID = "&amp;IF(BI251="","NULL",#REF!)&amp;", Protocol5_IterationIDStart = "&amp;IF(BI251="","NULL",BJ251)&amp;", Protocol5_IterationIDEnd = "&amp;IF(BK251="","NULL",BL251)&amp;
", Protocol6_ID = "&amp;IF(BM251="","NULL",#REF!)&amp;", Protocol6_IterationIDStart = "&amp;IF(BM251="","NULL",BN251)&amp;", Protocol6_IterationIDEnd = "&amp;IF(BO251="","NULL",BP251)&amp;
", Protocol7_ID = "&amp;IF(BQ251="","NULL",#REF!)&amp;", Protocol7_IterationIDStart = "&amp;IF(BQ251="","NULL",BR251)&amp;", Protocol7_IterationIDEnd = "&amp;IF(BS251="","NULL",BT251)&amp;
", Protocol8_ID = "&amp;IF(BU251="","NULL",#REF!)&amp;", Protocol8_IterationIDStart = "&amp;IF(BU251="","NULL",BV251)&amp;", Protocol8_IterationIDEnd = "&amp;IF(BW251="","NULL",BX251)&amp;
", Protocol9_ID = "&amp;IF(BY251="","NULL",#REF!)&amp;", Protocol9_IterationIDStart = "&amp;IF(BY251="","NULL",BZ251)&amp;", Protocol9_IterationIDEnd = "&amp;IF(CA251="","NULL",CB251)&amp;
", Protocol10_ID = "&amp;IF(CC251="","NULL",#REF!)&amp;", Protocol10_IterationIDStart = "&amp;IF(CC251="","NULL",CD251)&amp;", Protocol10_IterationIDEnd = "&amp;IF(CE251="","NULL",CF251)&amp;
", Protocol11_ID = "&amp;IF(CG251="","NULL",#REF!)&amp;", Protocol11_IterationIDStart = "&amp;IF(CG251="","NULL",CH251)&amp;", Protocol11_IterationIDEnd = "&amp;IF(CI251="","NULL",CJ251)&amp;
", Protocol12_ID = "&amp;IF(CK251="","NULL",#REF!)&amp;", Protocol12_IterationIDStart = "&amp;IF(CK251="","NULL",CL251)&amp;", Protocol12_IterationIDEnd = "&amp;IF(CM251="","NULL",CN251)&amp;
", Protocol13_ID = "&amp;IF(CO251="","NULL",#REF!)&amp;", Protocol13_IterationIDStart = "&amp;IF(CO251="","NULL",CP251)&amp;", Protocol13_IterationIDEnd = "&amp;IF(CQ251="","NULL",CR251)&amp;
", Protocol14_ID = "&amp;IF(CS251="","NULL",#REF!)&amp;", Protocol14_IterationIDStart = "&amp;IF(CS251="","NULL",CT251)&amp;", Protocol14_IterationIDEnd = "&amp;IF(CU251="","NULL",CV251)&amp;
", Protocol15_ID = "&amp;IF(CW251="","NULL",#REF!)&amp;", Protocol15_IterationIDStart = "&amp;IF(CW251="","NULL",CX251)&amp;", Protocol15_IterationIDEnd = "&amp;IF(CY251="","NULL",CZ251)&amp;
", Protocol16_ID = "&amp;IF(DA251="","NULL",#REF!)&amp;", Protocol16_IterationIDStart = "&amp;IF(DA251="","NULL",DB251)&amp;", Protocol16_IterationIDEnd = "&amp;IF(DC251="","NULL",DD251))</f>
        <v>#REF!</v>
      </c>
    </row>
    <row r="252" spans="1:110" x14ac:dyDescent="0.4">
      <c r="A252" s="75">
        <v>471</v>
      </c>
      <c r="B252" s="75">
        <v>3</v>
      </c>
      <c r="C252" s="34" t="s">
        <v>790</v>
      </c>
      <c r="D252" s="18">
        <v>1</v>
      </c>
      <c r="E252" s="40" t="s">
        <v>804</v>
      </c>
      <c r="F252" s="74" t="s">
        <v>1219</v>
      </c>
      <c r="G252" s="74" t="s">
        <v>791</v>
      </c>
      <c r="I252" s="44"/>
      <c r="J252" s="47" t="str">
        <f>IF(I252="","",VLOOKUP(I252,MetricCalcGroups!A:D,3, FALSE))</f>
        <v/>
      </c>
      <c r="L252" s="9" t="s">
        <v>78</v>
      </c>
      <c r="M252" s="18">
        <v>8</v>
      </c>
      <c r="N252" s="18">
        <v>10</v>
      </c>
      <c r="O252" s="18">
        <v>2</v>
      </c>
      <c r="P252" s="18" t="s">
        <v>78</v>
      </c>
      <c r="Q252" s="18">
        <v>8</v>
      </c>
      <c r="R252" s="75">
        <v>0</v>
      </c>
      <c r="S252" s="75">
        <v>100</v>
      </c>
      <c r="T252" s="75">
        <v>0</v>
      </c>
      <c r="U252" s="75">
        <v>100</v>
      </c>
      <c r="V252" s="78">
        <v>139</v>
      </c>
      <c r="W252" s="75">
        <v>1490</v>
      </c>
      <c r="X252" s="15">
        <v>2012</v>
      </c>
      <c r="Y252" s="16">
        <f>IF(X252&lt;&gt;"",VLOOKUP(X252,ProgramIterations!D:E,2,FALSE),"NULL")</f>
        <v>2</v>
      </c>
      <c r="Z252" s="15"/>
      <c r="AA252" s="16" t="str">
        <f>IF(Z252&lt;&gt;"",VLOOKUP(Z252,ProgramIterations!D:E,2,FALSE),"NULL")</f>
        <v>NULL</v>
      </c>
      <c r="AB252" s="9" t="s">
        <v>78</v>
      </c>
      <c r="AC252" s="9">
        <v>100</v>
      </c>
      <c r="AD252" s="36">
        <v>1</v>
      </c>
      <c r="AE252" s="9">
        <v>1</v>
      </c>
      <c r="AF252" s="9">
        <v>1</v>
      </c>
      <c r="AG252" s="49">
        <v>0</v>
      </c>
      <c r="AH252" s="52">
        <v>0</v>
      </c>
      <c r="AI252" s="17">
        <f t="shared" si="16"/>
        <v>1</v>
      </c>
      <c r="AJ252" s="18">
        <v>0</v>
      </c>
      <c r="AK252" s="17">
        <f t="shared" si="14"/>
        <v>1</v>
      </c>
      <c r="AL252" s="17">
        <f t="shared" si="15"/>
        <v>1</v>
      </c>
      <c r="AM252" s="18">
        <v>0</v>
      </c>
      <c r="AN252" s="18">
        <v>0</v>
      </c>
      <c r="AO252" s="49">
        <v>0</v>
      </c>
      <c r="AP252" s="74"/>
      <c r="AQ252" s="37">
        <v>0</v>
      </c>
      <c r="AR252" s="49">
        <v>0</v>
      </c>
      <c r="AS252" s="23"/>
      <c r="AT252" s="24" t="str">
        <f>IF(AS252="","",VLOOKUP(AS252,ProgramIterations!$D:$E,2,FALSE))</f>
        <v/>
      </c>
      <c r="AU252" s="23"/>
      <c r="AV252" s="24" t="str">
        <f>IF(AU252="","",VLOOKUP(AU252,ProgramIterations!$D:$E,2,FALSE))</f>
        <v/>
      </c>
      <c r="AW252" s="23">
        <v>2012</v>
      </c>
      <c r="AX252" s="24">
        <f>IF(AW252="","",VLOOKUP(AW252,ProgramIterations!$D:$E,2,FALSE))</f>
        <v>2</v>
      </c>
      <c r="AY252" s="23"/>
      <c r="AZ252" s="24" t="str">
        <f>IF(AY252="","",VLOOKUP(AY252,ProgramIterations!$D:$E,2,FALSE))</f>
        <v/>
      </c>
      <c r="BA252" s="23">
        <v>2013</v>
      </c>
      <c r="BB252" s="24">
        <f>IF(BA252="","",VLOOKUP(BA252,ProgramIterations!$D:$E,2,FALSE))</f>
        <v>3</v>
      </c>
      <c r="BC252" s="23"/>
      <c r="BD252" s="24" t="str">
        <f>IF(BC252="","",VLOOKUP(BC252,ProgramIterations!$D:$E,2,FALSE))</f>
        <v/>
      </c>
      <c r="BE252" s="54"/>
      <c r="BF252" s="24" t="str">
        <f>IF(BE252="","",VLOOKUP(BE252,ProgramIterations!$D:$E,2,FALSE))</f>
        <v/>
      </c>
      <c r="BG252" s="23"/>
      <c r="BH252" s="24" t="str">
        <f>IF(BG252="","",VLOOKUP(BG252,ProgramIterations!$D:$E,2,FALSE))</f>
        <v/>
      </c>
      <c r="BI252" s="54"/>
      <c r="BJ252" s="24" t="str">
        <f>IF(BI252="","",VLOOKUP(BI252,ProgramIterations!$D:$E,2,FALSE))</f>
        <v/>
      </c>
      <c r="BK252" s="23"/>
      <c r="BL252" s="24" t="str">
        <f>IF(BK252="","",VLOOKUP(BK252,ProgramIterations!$D:$E,2,FALSE))</f>
        <v/>
      </c>
      <c r="BM252" s="23"/>
      <c r="BN252" s="24" t="str">
        <f>IF(BM252="","",VLOOKUP(BM252,ProgramIterations!$D:$E,2,FALSE))</f>
        <v/>
      </c>
      <c r="BO252" s="23"/>
      <c r="BP252" s="24" t="str">
        <f>IF(BO252="","",VLOOKUP(BO252,ProgramIterations!$D:$E,2,FALSE))</f>
        <v/>
      </c>
      <c r="BQ252" s="23"/>
      <c r="BR252" s="24" t="str">
        <f>IF(BQ252="","",VLOOKUP(BQ252,ProgramIterations!$D:$E,2,FALSE))</f>
        <v/>
      </c>
      <c r="BS252" s="23"/>
      <c r="BT252" s="24" t="str">
        <f>IF(BS252="","",VLOOKUP(BS252,ProgramIterations!$D:$E,2,FALSE))</f>
        <v/>
      </c>
      <c r="BU252" s="23"/>
      <c r="BV252" s="24" t="str">
        <f>IF(BU252="","",VLOOKUP(BU252,ProgramIterations!$D:$E,2,FALSE))</f>
        <v/>
      </c>
      <c r="BW252" s="23"/>
      <c r="BX252" s="24" t="str">
        <f>IF(BW252="","",VLOOKUP(BW252,ProgramIterations!$D:$E,2,FALSE))</f>
        <v/>
      </c>
      <c r="BY252" s="23">
        <v>2014</v>
      </c>
      <c r="BZ252" s="24">
        <f>IF(BY252="","",VLOOKUP(BY252,ProgramIterations!$D:$E,2,FALSE))</f>
        <v>4</v>
      </c>
      <c r="CA252" s="23"/>
      <c r="CB252" s="24" t="str">
        <f>IF(CA252="","",VLOOKUP(CA252,ProgramIterations!$D:$E,2,FALSE))</f>
        <v/>
      </c>
      <c r="CC252" s="23">
        <v>2014</v>
      </c>
      <c r="CD252" s="24">
        <f>IF(CC252="","",VLOOKUP(CC252,ProgramIterations!$D:$E,2,FALSE))</f>
        <v>4</v>
      </c>
      <c r="CE252" s="23"/>
      <c r="CF252" s="24" t="str">
        <f>IF(CE252="","",VLOOKUP(CE252,ProgramIterations!$D:$E,2,FALSE))</f>
        <v/>
      </c>
      <c r="CG252" s="23"/>
      <c r="CH252" s="24" t="str">
        <f>IF(CG252="","",VLOOKUP(CG252,ProgramIterations!$D:$E,2,FALSE))</f>
        <v/>
      </c>
      <c r="CI252" s="23"/>
      <c r="CJ252" s="24" t="str">
        <f>IF(CI252="","",VLOOKUP(CI252,ProgramIterations!$D:$E,2,FALSE))</f>
        <v/>
      </c>
      <c r="CK252" s="23"/>
      <c r="CL252" s="24" t="str">
        <f>IF(CK252="","",VLOOKUP(CK252,ProgramIterations!$D:$E,2,FALSE))</f>
        <v/>
      </c>
      <c r="CM252" s="23"/>
      <c r="CN252" s="24" t="str">
        <f>IF(CM252="","",VLOOKUP(CM252,ProgramIterations!$D:$E,2,FALSE))</f>
        <v/>
      </c>
      <c r="CO252" s="23"/>
      <c r="CP252" s="24" t="str">
        <f>IF(CO252="","",VLOOKUP(CO252,ProgramIterations!$D:$E,2,FALSE))</f>
        <v/>
      </c>
      <c r="CQ252" s="23"/>
      <c r="CR252" s="24" t="str">
        <f>IF(CQ252="","",VLOOKUP(CQ252,ProgramIterations!$D:$E,2,FALSE))</f>
        <v/>
      </c>
      <c r="CS252" s="23"/>
      <c r="CT252" s="24" t="str">
        <f>IF(CS252="","",VLOOKUP(CS252,ProgramIterations!$D:$E,2,FALSE))</f>
        <v/>
      </c>
      <c r="CU252" s="23"/>
      <c r="CV252" s="24" t="str">
        <f>IF(CU252="","",VLOOKUP(CU252,ProgramIterations!$D:$E,2,FALSE))</f>
        <v/>
      </c>
      <c r="CW252" s="23"/>
      <c r="CX252" s="24" t="str">
        <f>IF(CW252="","",VLOOKUP(CW252,ProgramIterations!$D:$E,2,FALSE))</f>
        <v/>
      </c>
      <c r="CY252" s="23"/>
      <c r="CZ252" s="24" t="str">
        <f>IF(CY252="","",VLOOKUP(CY252,ProgramIterations!$D:$E,2,FALSE))</f>
        <v/>
      </c>
      <c r="DA252" s="23"/>
      <c r="DB252" s="24" t="str">
        <f>IF(DA252="","",VLOOKUP(DA252,ProgramIterations!$D:$E,2,FALSE))</f>
        <v/>
      </c>
      <c r="DC252" s="23"/>
      <c r="DD252" s="25" t="str">
        <f>IF(DC252="","",VLOOKUP(DC252,ProgramIterations!$D:$E,2,FALSE))</f>
        <v/>
      </c>
      <c r="DE252" s="64" t="str">
        <f>CONCATENATE("ALTER TABLE dbo.",LEFT(C252,FIND(".",C252)-1)," ADD ",RIGHT(C252,LEN(C252)-FIND(".",C252))," ",VLOOKUP(M252,DataTypes!$A$2:$F$12,6),IF(VLOOKUP(M252,DataTypes!$A$2:$F$12,3)=1,CONCATENATE("(",N252,",",O252,")"),"")," NULL")</f>
        <v>ALTER TABLE dbo.ChampMetricVisitInformation ADD ProportionUndercutByArea decimal(10,2) NULL</v>
      </c>
      <c r="DF252" s="56" t="e">
        <f>IF(A252 = "","",#REF! &amp; " SELECT MetricCalcTypeID = "&amp;A252&amp;", EngineID = "&amp;B252&amp;", Name='"&amp;C252&amp;"', DisplayGroupID = "&amp;D252&amp;", DisplayName='"&amp;E252&amp;"', DisplayNameShort = '"&amp;F252&amp;"', PropertyName = '"&amp;G252&amp;"', MethodID = "&amp;IF(H252="","NULL",H252)&amp; ", CalcGroupId = "&amp;IF(I252="","NULL",I252)&amp;", CalcGroupListItemID = " &amp;IF(K252="","NULL",K252)&amp;", Description = "&amp;IF(L252&lt;&gt;"NULL","'"&amp;SUBSTITUTE(L252,"'","''")&amp;"'","NULL")&amp;", DataTypeID = "&amp;M252&amp;",Precision = "&amp;N252&amp;", Scale = "&amp;O252&amp;", Length="&amp;P252&amp;", UOMID = "&amp;Q252&amp;", GlossaryTermID = "&amp;V252&amp;", DisplayOrderID = "&amp;W252&amp;", DomainValueListID = "&amp;AB252&amp;", WidthPixels = "&amp;AC252&amp;", IsDisplayable = "&amp;AD252&amp;", ShowGraphForWatershed= "&amp;AE252&amp;",ShowGraphForProgram="&amp;AF252&amp;",ShowGraphForVisit="&amp;AG252&amp;",IsPrivateInformation="&amp;AM252&amp;", IsCalculated="&amp;AN252&amp;",IsInternal="&amp;AO252&amp;", ExpectedValueMin = "&amp;IF(R252&lt;&gt;"",R252,"NULL")&amp;",  ExpectedValueMax = "&amp;IF(S252&lt;&gt;"",S252,"NULL")&amp;",  AcceptedValueMin = "&amp;IF(T252&lt;&gt;"",T252,"NULL")&amp;",   AcceptedValueMax  = "&amp;IF(U252&lt;&gt;"",U252,"NULL")&amp;", GraphAllowX="&amp;AH252&amp;", GraphAllowY="&amp;AI252&amp;", GraphAllowZ="&amp;AJ252&amp;", MapAllowSize="&amp;AK252&amp;", MapAllowColor = "&amp;AL252&amp;", RbtXpath = "&amp;IF(AP252&lt;&gt;"", "'"&amp;AP252&amp;"'", "NULL")&amp;", RbtIsRequired = "&amp;IF(AP252&lt;&gt;"", AQ252, "NULL")&amp;", MRMetric = "&amp;AR252&amp;
", Protocol1_ID = "&amp;IF(AS252="","NULL",#REF!)&amp;", Protocol1_IterationIDStart = "&amp;IF(AS252="","NULL",AT252)&amp;", Protocol1_IterationIDEnd = "&amp;IF(AU252="","NULL",AV252)&amp;
", Protocol2_ID = "&amp;IF(AW252="","NULL",#REF!)&amp;", Protocol2_IterationIDStart = "&amp;IF(AW252="","NULL",AX252)&amp;", Protocol2_IterationIDEnd = "&amp;IF(AY252="","NULL",AZ252)&amp;
", Protocol3_ID = "&amp;IF(BA252="","NULL",#REF!)&amp;", Protocol3_IterationIDStart = "&amp;IF(BA252="","NULL",BB252)&amp;", Protocol3_IterationIDEnd = "&amp;IF(BC252="","NULL",BD252)&amp;
", Protocol4_ID = "&amp;IF(BE252="","NULL",#REF!)&amp;", Protocol4_IterationIDStart = "&amp;IF(BE252="","NULL",BF252)&amp;", Protocol4_IterationIDEnd = "&amp;IF(BG252="","NULL",BH252)&amp;
", Protocol5_ID = "&amp;IF(BI252="","NULL",#REF!)&amp;", Protocol5_IterationIDStart = "&amp;IF(BI252="","NULL",BJ252)&amp;", Protocol5_IterationIDEnd = "&amp;IF(BK252="","NULL",BL252)&amp;
", Protocol6_ID = "&amp;IF(BM252="","NULL",#REF!)&amp;", Protocol6_IterationIDStart = "&amp;IF(BM252="","NULL",BN252)&amp;", Protocol6_IterationIDEnd = "&amp;IF(BO252="","NULL",BP252)&amp;
", Protocol7_ID = "&amp;IF(BQ252="","NULL",#REF!)&amp;", Protocol7_IterationIDStart = "&amp;IF(BQ252="","NULL",BR252)&amp;", Protocol7_IterationIDEnd = "&amp;IF(BS252="","NULL",BT252)&amp;
", Protocol8_ID = "&amp;IF(BU252="","NULL",#REF!)&amp;", Protocol8_IterationIDStart = "&amp;IF(BU252="","NULL",BV252)&amp;", Protocol8_IterationIDEnd = "&amp;IF(BW252="","NULL",BX252)&amp;
", Protocol9_ID = "&amp;IF(BY252="","NULL",#REF!)&amp;", Protocol9_IterationIDStart = "&amp;IF(BY252="","NULL",BZ252)&amp;", Protocol9_IterationIDEnd = "&amp;IF(CA252="","NULL",CB252)&amp;
", Protocol10_ID = "&amp;IF(CC252="","NULL",#REF!)&amp;", Protocol10_IterationIDStart = "&amp;IF(CC252="","NULL",CD252)&amp;", Protocol10_IterationIDEnd = "&amp;IF(CE252="","NULL",CF252)&amp;
", Protocol11_ID = "&amp;IF(CG252="","NULL",#REF!)&amp;", Protocol11_IterationIDStart = "&amp;IF(CG252="","NULL",CH252)&amp;", Protocol11_IterationIDEnd = "&amp;IF(CI252="","NULL",CJ252)&amp;
", Protocol12_ID = "&amp;IF(CK252="","NULL",#REF!)&amp;", Protocol12_IterationIDStart = "&amp;IF(CK252="","NULL",CL252)&amp;", Protocol12_IterationIDEnd = "&amp;IF(CM252="","NULL",CN252)&amp;
", Protocol13_ID = "&amp;IF(CO252="","NULL",#REF!)&amp;", Protocol13_IterationIDStart = "&amp;IF(CO252="","NULL",CP252)&amp;", Protocol13_IterationIDEnd = "&amp;IF(CQ252="","NULL",CR252)&amp;
", Protocol14_ID = "&amp;IF(CS252="","NULL",#REF!)&amp;", Protocol14_IterationIDStart = "&amp;IF(CS252="","NULL",CT252)&amp;", Protocol14_IterationIDEnd = "&amp;IF(CU252="","NULL",CV252)&amp;
", Protocol15_ID = "&amp;IF(CW252="","NULL",#REF!)&amp;", Protocol15_IterationIDStart = "&amp;IF(CW252="","NULL",CX252)&amp;", Protocol15_IterationIDEnd = "&amp;IF(CY252="","NULL",CZ252)&amp;
", Protocol16_ID = "&amp;IF(DA252="","NULL",#REF!)&amp;", Protocol16_IterationIDStart = "&amp;IF(DA252="","NULL",DB252)&amp;", Protocol16_IterationIDEnd = "&amp;IF(DC252="","NULL",DD252))</f>
        <v>#REF!</v>
      </c>
    </row>
    <row r="253" spans="1:110" x14ac:dyDescent="0.4">
      <c r="A253" s="75">
        <v>439</v>
      </c>
      <c r="B253" s="75">
        <v>2</v>
      </c>
      <c r="C253" s="34" t="s">
        <v>636</v>
      </c>
      <c r="D253" s="18">
        <v>1</v>
      </c>
      <c r="E253" s="40" t="s">
        <v>713</v>
      </c>
      <c r="F253" s="74" t="s">
        <v>1181</v>
      </c>
      <c r="G253" s="74" t="s">
        <v>714</v>
      </c>
      <c r="I253" s="44"/>
      <c r="J253" s="47" t="str">
        <f>IF(I253="","",VLOOKUP(I253,MetricCalcGroups!A:D,3, FALSE))</f>
        <v/>
      </c>
      <c r="L253" s="9" t="s">
        <v>78</v>
      </c>
      <c r="M253" s="18">
        <v>1</v>
      </c>
      <c r="N253" s="18">
        <v>10</v>
      </c>
      <c r="O253" s="18">
        <v>2</v>
      </c>
      <c r="P253" s="18" t="s">
        <v>78</v>
      </c>
      <c r="Q253" s="18">
        <v>16</v>
      </c>
      <c r="R253" s="75">
        <v>0</v>
      </c>
      <c r="S253" s="75">
        <v>8.3000000000000007</v>
      </c>
      <c r="T253" s="75">
        <v>0</v>
      </c>
      <c r="U253" s="75">
        <v>100</v>
      </c>
      <c r="V253" s="78">
        <v>53</v>
      </c>
      <c r="W253" s="75">
        <v>1490</v>
      </c>
      <c r="X253" s="15">
        <v>2012</v>
      </c>
      <c r="Y253" s="16">
        <f>IF(X253&lt;&gt;"",VLOOKUP(X253,ProgramIterations!D:E,2,FALSE),"NULL")</f>
        <v>2</v>
      </c>
      <c r="Z253" s="15"/>
      <c r="AA253" s="16" t="str">
        <f>IF(Z253&lt;&gt;"",VLOOKUP(Z253,ProgramIterations!D:E,2,FALSE),"NULL")</f>
        <v>NULL</v>
      </c>
      <c r="AB253" s="9" t="s">
        <v>78</v>
      </c>
      <c r="AC253" s="9">
        <v>75</v>
      </c>
      <c r="AD253" s="36">
        <v>1</v>
      </c>
      <c r="AE253" s="9">
        <v>1</v>
      </c>
      <c r="AF253" s="9">
        <v>1</v>
      </c>
      <c r="AG253" s="49">
        <v>0</v>
      </c>
      <c r="AH253" s="85">
        <v>1</v>
      </c>
      <c r="AI253" s="52">
        <f t="shared" si="16"/>
        <v>1</v>
      </c>
      <c r="AJ253" s="18">
        <v>0</v>
      </c>
      <c r="AK253" s="52">
        <f t="shared" si="14"/>
        <v>1</v>
      </c>
      <c r="AL253" s="52">
        <f t="shared" si="15"/>
        <v>1</v>
      </c>
      <c r="AM253" s="18">
        <v>0</v>
      </c>
      <c r="AN253" s="18">
        <v>0</v>
      </c>
      <c r="AO253" s="74">
        <v>1</v>
      </c>
      <c r="AP253" s="74"/>
      <c r="AQ253" s="37">
        <v>0</v>
      </c>
      <c r="AR253" s="49">
        <v>0</v>
      </c>
      <c r="AS253" s="23"/>
      <c r="AT253" s="24" t="str">
        <f>IF(AS253="","",VLOOKUP(AS253,ProgramIterations!$D:$E,2,FALSE))</f>
        <v/>
      </c>
      <c r="AU253" s="23"/>
      <c r="AV253" s="24" t="str">
        <f>IF(AU253="","",VLOOKUP(AU253,ProgramIterations!$D:$E,2,FALSE))</f>
        <v/>
      </c>
      <c r="AW253" s="23">
        <v>2012</v>
      </c>
      <c r="AX253" s="24">
        <f>IF(AW253="","",VLOOKUP(AW253,ProgramIterations!$D:$E,2,FALSE))</f>
        <v>2</v>
      </c>
      <c r="AY253" s="23"/>
      <c r="AZ253" s="24" t="str">
        <f>IF(AY253="","",VLOOKUP(AY253,ProgramIterations!$D:$E,2,FALSE))</f>
        <v/>
      </c>
      <c r="BA253" s="23">
        <v>2013</v>
      </c>
      <c r="BB253" s="24">
        <f>IF(BA253="","",VLOOKUP(BA253,ProgramIterations!$D:$E,2,FALSE))</f>
        <v>3</v>
      </c>
      <c r="BC253" s="23"/>
      <c r="BD253" s="24" t="str">
        <f>IF(BC253="","",VLOOKUP(BC253,ProgramIterations!$D:$E,2,FALSE))</f>
        <v/>
      </c>
      <c r="BE253" s="54"/>
      <c r="BF253" s="24" t="str">
        <f>IF(BE253="","",VLOOKUP(BE253,ProgramIterations!$D:$E,2,FALSE))</f>
        <v/>
      </c>
      <c r="BG253" s="23"/>
      <c r="BH253" s="24" t="str">
        <f>IF(BG253="","",VLOOKUP(BG253,ProgramIterations!$D:$E,2,FALSE))</f>
        <v/>
      </c>
      <c r="BI253" s="54"/>
      <c r="BJ253" s="24" t="str">
        <f>IF(BI253="","",VLOOKUP(BI253,ProgramIterations!$D:$E,2,FALSE))</f>
        <v/>
      </c>
      <c r="BK253" s="23"/>
      <c r="BL253" s="24" t="str">
        <f>IF(BK253="","",VLOOKUP(BK253,ProgramIterations!$D:$E,2,FALSE))</f>
        <v/>
      </c>
      <c r="BM253" s="23"/>
      <c r="BN253" s="24" t="str">
        <f>IF(BM253="","",VLOOKUP(BM253,ProgramIterations!$D:$E,2,FALSE))</f>
        <v/>
      </c>
      <c r="BO253" s="23"/>
      <c r="BP253" s="24" t="str">
        <f>IF(BO253="","",VLOOKUP(BO253,ProgramIterations!$D:$E,2,FALSE))</f>
        <v/>
      </c>
      <c r="BQ253" s="23"/>
      <c r="BR253" s="24" t="str">
        <f>IF(BQ253="","",VLOOKUP(BQ253,ProgramIterations!$D:$E,2,FALSE))</f>
        <v/>
      </c>
      <c r="BS253" s="23"/>
      <c r="BT253" s="24" t="str">
        <f>IF(BS253="","",VLOOKUP(BS253,ProgramIterations!$D:$E,2,FALSE))</f>
        <v/>
      </c>
      <c r="BU253" s="23"/>
      <c r="BV253" s="24" t="str">
        <f>IF(BU253="","",VLOOKUP(BU253,ProgramIterations!$D:$E,2,FALSE))</f>
        <v/>
      </c>
      <c r="BW253" s="23"/>
      <c r="BX253" s="24" t="str">
        <f>IF(BW253="","",VLOOKUP(BW253,ProgramIterations!$D:$E,2,FALSE))</f>
        <v/>
      </c>
      <c r="BY253" s="23">
        <v>2014</v>
      </c>
      <c r="BZ253" s="24">
        <f>IF(BY253="","",VLOOKUP(BY253,ProgramIterations!$D:$E,2,FALSE))</f>
        <v>4</v>
      </c>
      <c r="CA253" s="23"/>
      <c r="CB253" s="24" t="str">
        <f>IF(CA253="","",VLOOKUP(CA253,ProgramIterations!$D:$E,2,FALSE))</f>
        <v/>
      </c>
      <c r="CC253" s="23">
        <v>2014</v>
      </c>
      <c r="CD253" s="24">
        <f>IF(CC253="","",VLOOKUP(CC253,ProgramIterations!$D:$E,2,FALSE))</f>
        <v>4</v>
      </c>
      <c r="CE253" s="23"/>
      <c r="CF253" s="24" t="str">
        <f>IF(CE253="","",VLOOKUP(CE253,ProgramIterations!$D:$E,2,FALSE))</f>
        <v/>
      </c>
      <c r="CG253" s="23"/>
      <c r="CH253" s="24" t="str">
        <f>IF(CG253="","",VLOOKUP(CG253,ProgramIterations!$D:$E,2,FALSE))</f>
        <v/>
      </c>
      <c r="CI253" s="23"/>
      <c r="CJ253" s="24" t="str">
        <f>IF(CI253="","",VLOOKUP(CI253,ProgramIterations!$D:$E,2,FALSE))</f>
        <v/>
      </c>
      <c r="CK253" s="23"/>
      <c r="CL253" s="24" t="str">
        <f>IF(CK253="","",VLOOKUP(CK253,ProgramIterations!$D:$E,2,FALSE))</f>
        <v/>
      </c>
      <c r="CM253" s="23"/>
      <c r="CN253" s="24" t="str">
        <f>IF(CM253="","",VLOOKUP(CM253,ProgramIterations!$D:$E,2,FALSE))</f>
        <v/>
      </c>
      <c r="CO253" s="23"/>
      <c r="CP253" s="24" t="str">
        <f>IF(CO253="","",VLOOKUP(CO253,ProgramIterations!$D:$E,2,FALSE))</f>
        <v/>
      </c>
      <c r="CQ253" s="23"/>
      <c r="CR253" s="24" t="str">
        <f>IF(CQ253="","",VLOOKUP(CQ253,ProgramIterations!$D:$E,2,FALSE))</f>
        <v/>
      </c>
      <c r="CS253" s="23"/>
      <c r="CT253" s="24" t="str">
        <f>IF(CS253="","",VLOOKUP(CS253,ProgramIterations!$D:$E,2,FALSE))</f>
        <v/>
      </c>
      <c r="CU253" s="23"/>
      <c r="CV253" s="24" t="str">
        <f>IF(CU253="","",VLOOKUP(CU253,ProgramIterations!$D:$E,2,FALSE))</f>
        <v/>
      </c>
      <c r="CW253" s="23"/>
      <c r="CX253" s="24" t="str">
        <f>IF(CW253="","",VLOOKUP(CW253,ProgramIterations!$D:$E,2,FALSE))</f>
        <v/>
      </c>
      <c r="CY253" s="23"/>
      <c r="CZ253" s="24" t="str">
        <f>IF(CY253="","",VLOOKUP(CY253,ProgramIterations!$D:$E,2,FALSE))</f>
        <v/>
      </c>
      <c r="DA253" s="23"/>
      <c r="DB253" s="24" t="str">
        <f>IF(DA253="","",VLOOKUP(DA253,ProgramIterations!$D:$E,2,FALSE))</f>
        <v/>
      </c>
      <c r="DC253" s="23"/>
      <c r="DD253" s="25" t="str">
        <f>IF(DC253="","",VLOOKUP(DC253,ProgramIterations!$D:$E,2,FALSE))</f>
        <v/>
      </c>
      <c r="DE253" s="64" t="str">
        <f>CONCATENATE("ALTER TABLE dbo.",LEFT(C253,FIND(".",C253)-1)," ADD ",RIGHT(C253,LEN(C253)-FIND(".",C253))," ",VLOOKUP(M253,DataTypes!$A$2:$F$12,6),IF(VLOOKUP(M253,DataTypes!$A$2:$F$12,3)=1,CONCATENATE("(",N253,",",O253,")"),"")," NULL")</f>
        <v>ALTER TABLE dbo.ChampMetricVisitInformation ADD TotalUndercutArea decimal(10,2) NULL</v>
      </c>
      <c r="DF253" s="56" t="e">
        <f>IF(A253 = "","",#REF! &amp; " SELECT MetricCalcTypeID = "&amp;A253&amp;", EngineID = "&amp;B253&amp;", Name='"&amp;C253&amp;"', DisplayGroupID = "&amp;D253&amp;", DisplayName='"&amp;E253&amp;"', DisplayNameShort = '"&amp;F253&amp;"', PropertyName = '"&amp;G253&amp;"', MethodID = "&amp;IF(H253="","NULL",H253)&amp; ", CalcGroupId = "&amp;IF(I253="","NULL",I253)&amp;", CalcGroupListItemID = " &amp;IF(K253="","NULL",K253)&amp;", Description = "&amp;IF(L253&lt;&gt;"NULL","'"&amp;SUBSTITUTE(L253,"'","''")&amp;"'","NULL")&amp;", DataTypeID = "&amp;M253&amp;",Precision = "&amp;N253&amp;", Scale = "&amp;O253&amp;", Length="&amp;P253&amp;", UOMID = "&amp;Q253&amp;", GlossaryTermID = "&amp;V253&amp;", DisplayOrderID = "&amp;W253&amp;", DomainValueListID = "&amp;AB253&amp;", WidthPixels = "&amp;AC253&amp;", IsDisplayable = "&amp;AD253&amp;", ShowGraphForWatershed= "&amp;AE253&amp;",ShowGraphForProgram="&amp;AF253&amp;",ShowGraphForVisit="&amp;AG253&amp;",IsPrivateInformation="&amp;AM253&amp;", IsCalculated="&amp;AN253&amp;",IsInternal="&amp;AO253&amp;", ExpectedValueMin = "&amp;IF(R253&lt;&gt;"",R253,"NULL")&amp;",  ExpectedValueMax = "&amp;IF(S253&lt;&gt;"",S253,"NULL")&amp;",  AcceptedValueMin = "&amp;IF(T253&lt;&gt;"",T253,"NULL")&amp;",   AcceptedValueMax  = "&amp;IF(U253&lt;&gt;"",U253,"NULL")&amp;", GraphAllowX="&amp;AH253&amp;", GraphAllowY="&amp;AI253&amp;", GraphAllowZ="&amp;AJ253&amp;", MapAllowSize="&amp;AK253&amp;", MapAllowColor = "&amp;AL253&amp;", RbtXpath = "&amp;IF(AP253&lt;&gt;"", "'"&amp;AP253&amp;"'", "NULL")&amp;", RbtIsRequired = "&amp;IF(AP253&lt;&gt;"", AQ253, "NULL")&amp;", MRMetric = "&amp;AR253&amp;
", Protocol1_ID = "&amp;IF(AS253="","NULL",#REF!)&amp;", Protocol1_IterationIDStart = "&amp;IF(AS253="","NULL",AT253)&amp;", Protocol1_IterationIDEnd = "&amp;IF(AU253="","NULL",AV253)&amp;
", Protocol2_ID = "&amp;IF(AW253="","NULL",#REF!)&amp;", Protocol2_IterationIDStart = "&amp;IF(AW253="","NULL",AX253)&amp;", Protocol2_IterationIDEnd = "&amp;IF(AY253="","NULL",AZ253)&amp;
", Protocol3_ID = "&amp;IF(BA253="","NULL",#REF!)&amp;", Protocol3_IterationIDStart = "&amp;IF(BA253="","NULL",BB253)&amp;", Protocol3_IterationIDEnd = "&amp;IF(BC253="","NULL",BD253)&amp;
", Protocol4_ID = "&amp;IF(BE253="","NULL",#REF!)&amp;", Protocol4_IterationIDStart = "&amp;IF(BE253="","NULL",BF253)&amp;", Protocol4_IterationIDEnd = "&amp;IF(BG253="","NULL",BH253)&amp;
", Protocol5_ID = "&amp;IF(BI253="","NULL",#REF!)&amp;", Protocol5_IterationIDStart = "&amp;IF(BI253="","NULL",BJ253)&amp;", Protocol5_IterationIDEnd = "&amp;IF(BK253="","NULL",BL253)&amp;
", Protocol6_ID = "&amp;IF(BM253="","NULL",#REF!)&amp;", Protocol6_IterationIDStart = "&amp;IF(BM253="","NULL",BN253)&amp;", Protocol6_IterationIDEnd = "&amp;IF(BO253="","NULL",BP253)&amp;
", Protocol7_ID = "&amp;IF(BQ253="","NULL",#REF!)&amp;", Protocol7_IterationIDStart = "&amp;IF(BQ253="","NULL",BR253)&amp;", Protocol7_IterationIDEnd = "&amp;IF(BS253="","NULL",BT253)&amp;
", Protocol8_ID = "&amp;IF(BU253="","NULL",#REF!)&amp;", Protocol8_IterationIDStart = "&amp;IF(BU253="","NULL",BV253)&amp;", Protocol8_IterationIDEnd = "&amp;IF(BW253="","NULL",BX253)&amp;
", Protocol9_ID = "&amp;IF(BY253="","NULL",#REF!)&amp;", Protocol9_IterationIDStart = "&amp;IF(BY253="","NULL",BZ253)&amp;", Protocol9_IterationIDEnd = "&amp;IF(CA253="","NULL",CB253)&amp;
", Protocol10_ID = "&amp;IF(CC253="","NULL",#REF!)&amp;", Protocol10_IterationIDStart = "&amp;IF(CC253="","NULL",CD253)&amp;", Protocol10_IterationIDEnd = "&amp;IF(CE253="","NULL",CF253)&amp;
", Protocol11_ID = "&amp;IF(CG253="","NULL",#REF!)&amp;", Protocol11_IterationIDStart = "&amp;IF(CG253="","NULL",CH253)&amp;", Protocol11_IterationIDEnd = "&amp;IF(CI253="","NULL",CJ253)&amp;
", Protocol12_ID = "&amp;IF(CK253="","NULL",#REF!)&amp;", Protocol12_IterationIDStart = "&amp;IF(CK253="","NULL",CL253)&amp;", Protocol12_IterationIDEnd = "&amp;IF(CM253="","NULL",CN253)&amp;
", Protocol13_ID = "&amp;IF(CO253="","NULL",#REF!)&amp;", Protocol13_IterationIDStart = "&amp;IF(CO253="","NULL",CP253)&amp;", Protocol13_IterationIDEnd = "&amp;IF(CQ253="","NULL",CR253)&amp;
", Protocol14_ID = "&amp;IF(CS253="","NULL",#REF!)&amp;", Protocol14_IterationIDStart = "&amp;IF(CS253="","NULL",CT253)&amp;", Protocol14_IterationIDEnd = "&amp;IF(CU253="","NULL",CV253)&amp;
", Protocol15_ID = "&amp;IF(CW253="","NULL",#REF!)&amp;", Protocol15_IterationIDStart = "&amp;IF(CW253="","NULL",CX253)&amp;", Protocol15_IterationIDEnd = "&amp;IF(CY253="","NULL",CZ253)&amp;
", Protocol16_ID = "&amp;IF(DA253="","NULL",#REF!)&amp;", Protocol16_IterationIDStart = "&amp;IF(DA253="","NULL",DB253)&amp;", Protocol16_IterationIDEnd = "&amp;IF(DC253="","NULL",DD253))</f>
        <v>#REF!</v>
      </c>
    </row>
    <row r="254" spans="1:110" hidden="1" x14ac:dyDescent="0.4">
      <c r="A254" s="75">
        <v>440</v>
      </c>
      <c r="B254" s="75">
        <v>2</v>
      </c>
      <c r="C254" s="34" t="s">
        <v>715</v>
      </c>
      <c r="D254" s="18">
        <v>1</v>
      </c>
      <c r="E254" s="40" t="s">
        <v>716</v>
      </c>
      <c r="F254" s="74" t="s">
        <v>1182</v>
      </c>
      <c r="G254" s="74" t="s">
        <v>717</v>
      </c>
      <c r="I254" s="44"/>
      <c r="J254" s="47" t="str">
        <f>IF(I254="","",VLOOKUP(I254,MetricCalcGroups!A:D,3, FALSE))</f>
        <v/>
      </c>
      <c r="L254" s="9" t="s">
        <v>78</v>
      </c>
      <c r="M254" s="18">
        <v>1</v>
      </c>
      <c r="N254" s="18">
        <v>10</v>
      </c>
      <c r="O254" s="18">
        <v>3</v>
      </c>
      <c r="P254" s="18" t="s">
        <v>78</v>
      </c>
      <c r="Q254" s="18">
        <v>17</v>
      </c>
      <c r="R254" s="75">
        <v>0</v>
      </c>
      <c r="S254" s="75">
        <v>3.4</v>
      </c>
      <c r="T254" s="75">
        <v>0</v>
      </c>
      <c r="U254" s="75">
        <v>100</v>
      </c>
      <c r="V254" s="78">
        <v>54</v>
      </c>
      <c r="W254" s="75">
        <v>1500</v>
      </c>
      <c r="X254" s="15">
        <v>2012</v>
      </c>
      <c r="Y254" s="16">
        <f>IF(X254&lt;&gt;"",VLOOKUP(X254,ProgramIterations!D:E,2,FALSE),"NULL")</f>
        <v>2</v>
      </c>
      <c r="Z254" s="15">
        <v>2012</v>
      </c>
      <c r="AA254" s="16">
        <f>IF(Z254&lt;&gt;"",VLOOKUP(Z254,ProgramIterations!D:E,2,FALSE),"NULL")</f>
        <v>2</v>
      </c>
      <c r="AB254" s="9" t="s">
        <v>78</v>
      </c>
      <c r="AC254" s="9">
        <v>75</v>
      </c>
      <c r="AD254" s="36">
        <v>0</v>
      </c>
      <c r="AE254" s="9">
        <v>1</v>
      </c>
      <c r="AF254" s="9">
        <v>1</v>
      </c>
      <c r="AG254" s="49">
        <v>0</v>
      </c>
      <c r="AH254" s="52">
        <v>0</v>
      </c>
      <c r="AI254" s="52">
        <f t="shared" si="16"/>
        <v>0</v>
      </c>
      <c r="AJ254" s="18">
        <v>0</v>
      </c>
      <c r="AK254" s="52">
        <f t="shared" si="14"/>
        <v>0</v>
      </c>
      <c r="AL254" s="52">
        <f t="shared" si="15"/>
        <v>0</v>
      </c>
      <c r="AM254" s="18">
        <v>0</v>
      </c>
      <c r="AN254" s="18">
        <v>0</v>
      </c>
      <c r="AO254" s="74">
        <v>0</v>
      </c>
      <c r="AP254" s="74"/>
      <c r="AQ254" s="37">
        <v>0</v>
      </c>
      <c r="AR254" s="49">
        <v>0</v>
      </c>
      <c r="AS254" s="23"/>
      <c r="AT254" s="24" t="str">
        <f>IF(AS254="","",VLOOKUP(AS254,ProgramIterations!$D:$E,2,FALSE))</f>
        <v/>
      </c>
      <c r="AU254" s="23"/>
      <c r="AV254" s="24" t="str">
        <f>IF(AU254="","",VLOOKUP(AU254,ProgramIterations!$D:$E,2,FALSE))</f>
        <v/>
      </c>
      <c r="AW254" s="23">
        <v>2012</v>
      </c>
      <c r="AX254" s="24">
        <f>IF(AW254="","",VLOOKUP(AW254,ProgramIterations!$D:$E,2,FALSE))</f>
        <v>2</v>
      </c>
      <c r="AY254" s="23">
        <v>2012</v>
      </c>
      <c r="AZ254" s="24">
        <f>IF(AY254="","",VLOOKUP(AY254,ProgramIterations!$D:$E,2,FALSE))</f>
        <v>2</v>
      </c>
      <c r="BA254" s="23"/>
      <c r="BB254" s="24" t="str">
        <f>IF(BA254="","",VLOOKUP(BA254,ProgramIterations!$D:$E,2,FALSE))</f>
        <v/>
      </c>
      <c r="BC254" s="23"/>
      <c r="BD254" s="24" t="str">
        <f>IF(BC254="","",VLOOKUP(BC254,ProgramIterations!$D:$E,2,FALSE))</f>
        <v/>
      </c>
      <c r="BE254" s="23"/>
      <c r="BF254" s="24" t="str">
        <f>IF(BE254="","",VLOOKUP(BE254,ProgramIterations!$D:$E,2,FALSE))</f>
        <v/>
      </c>
      <c r="BG254" s="23"/>
      <c r="BH254" s="24" t="str">
        <f>IF(BG254="","",VLOOKUP(BG254,ProgramIterations!$D:$E,2,FALSE))</f>
        <v/>
      </c>
      <c r="BI254" s="23"/>
      <c r="BJ254" s="24" t="str">
        <f>IF(BI254="","",VLOOKUP(BI254,ProgramIterations!$D:$E,2,FALSE))</f>
        <v/>
      </c>
      <c r="BK254" s="23"/>
      <c r="BL254" s="24" t="str">
        <f>IF(BK254="","",VLOOKUP(BK254,ProgramIterations!$D:$E,2,FALSE))</f>
        <v/>
      </c>
      <c r="BM254" s="23"/>
      <c r="BN254" s="24" t="str">
        <f>IF(BM254="","",VLOOKUP(BM254,ProgramIterations!$D:$E,2,FALSE))</f>
        <v/>
      </c>
      <c r="BO254" s="23"/>
      <c r="BP254" s="24" t="str">
        <f>IF(BO254="","",VLOOKUP(BO254,ProgramIterations!$D:$E,2,FALSE))</f>
        <v/>
      </c>
      <c r="BQ254" s="23"/>
      <c r="BR254" s="24" t="str">
        <f>IF(BQ254="","",VLOOKUP(BQ254,ProgramIterations!$D:$E,2,FALSE))</f>
        <v/>
      </c>
      <c r="BS254" s="23"/>
      <c r="BT254" s="24" t="str">
        <f>IF(BS254="","",VLOOKUP(BS254,ProgramIterations!$D:$E,2,FALSE))</f>
        <v/>
      </c>
      <c r="BU254" s="23"/>
      <c r="BV254" s="24" t="str">
        <f>IF(BU254="","",VLOOKUP(BU254,ProgramIterations!$D:$E,2,FALSE))</f>
        <v/>
      </c>
      <c r="BW254" s="23"/>
      <c r="BX254" s="24" t="str">
        <f>IF(BW254="","",VLOOKUP(BW254,ProgramIterations!$D:$E,2,FALSE))</f>
        <v/>
      </c>
      <c r="BY254" s="23"/>
      <c r="BZ254" s="24" t="str">
        <f>IF(BY254="","",VLOOKUP(BY254,ProgramIterations!$D:$E,2,FALSE))</f>
        <v/>
      </c>
      <c r="CA254" s="23"/>
      <c r="CB254" s="24" t="str">
        <f>IF(CA254="","",VLOOKUP(CA254,ProgramIterations!$D:$E,2,FALSE))</f>
        <v/>
      </c>
      <c r="CC254" s="23"/>
      <c r="CD254" s="24" t="str">
        <f>IF(CC254="","",VLOOKUP(CC254,ProgramIterations!$D:$E,2,FALSE))</f>
        <v/>
      </c>
      <c r="CE254" s="23"/>
      <c r="CF254" s="24" t="str">
        <f>IF(CE254="","",VLOOKUP(CE254,ProgramIterations!$D:$E,2,FALSE))</f>
        <v/>
      </c>
      <c r="CG254" s="23"/>
      <c r="CH254" s="24" t="str">
        <f>IF(CG254="","",VLOOKUP(CG254,ProgramIterations!$D:$E,2,FALSE))</f>
        <v/>
      </c>
      <c r="CI254" s="23"/>
      <c r="CJ254" s="24" t="str">
        <f>IF(CI254="","",VLOOKUP(CI254,ProgramIterations!$D:$E,2,FALSE))</f>
        <v/>
      </c>
      <c r="CK254" s="23"/>
      <c r="CL254" s="24" t="str">
        <f>IF(CK254="","",VLOOKUP(CK254,ProgramIterations!$D:$E,2,FALSE))</f>
        <v/>
      </c>
      <c r="CM254" s="23"/>
      <c r="CN254" s="24" t="str">
        <f>IF(CM254="","",VLOOKUP(CM254,ProgramIterations!$D:$E,2,FALSE))</f>
        <v/>
      </c>
      <c r="CO254" s="23"/>
      <c r="CP254" s="24" t="str">
        <f>IF(CO254="","",VLOOKUP(CO254,ProgramIterations!$D:$E,2,FALSE))</f>
        <v/>
      </c>
      <c r="CQ254" s="23"/>
      <c r="CR254" s="24" t="str">
        <f>IF(CQ254="","",VLOOKUP(CQ254,ProgramIterations!$D:$E,2,FALSE))</f>
        <v/>
      </c>
      <c r="CS254" s="23"/>
      <c r="CT254" s="24" t="str">
        <f>IF(CS254="","",VLOOKUP(CS254,ProgramIterations!$D:$E,2,FALSE))</f>
        <v/>
      </c>
      <c r="CU254" s="23"/>
      <c r="CV254" s="24" t="str">
        <f>IF(CU254="","",VLOOKUP(CU254,ProgramIterations!$D:$E,2,FALSE))</f>
        <v/>
      </c>
      <c r="CW254" s="23"/>
      <c r="CX254" s="24" t="str">
        <f>IF(CW254="","",VLOOKUP(CW254,ProgramIterations!$D:$E,2,FALSE))</f>
        <v/>
      </c>
      <c r="CY254" s="23"/>
      <c r="CZ254" s="24" t="str">
        <f>IF(CY254="","",VLOOKUP(CY254,ProgramIterations!$D:$E,2,FALSE))</f>
        <v/>
      </c>
      <c r="DA254" s="23"/>
      <c r="DB254" s="24" t="str">
        <f>IF(DA254="","",VLOOKUP(DA254,ProgramIterations!$D:$E,2,FALSE))</f>
        <v/>
      </c>
      <c r="DC254" s="23"/>
      <c r="DD254" s="25" t="str">
        <f>IF(DC254="","",VLOOKUP(DC254,ProgramIterations!$D:$E,2,FALSE))</f>
        <v/>
      </c>
      <c r="DE254" s="64" t="str">
        <f>CONCATENATE("ALTER TABLE dbo.",LEFT(C254,FIND(".",C254)-1)," ADD ",RIGHT(C254,LEN(C254)-FIND(".",C254))," ",VLOOKUP(M254,DataTypes!$A$2:$F$12,6),IF(VLOOKUP(M254,DataTypes!$A$2:$F$12,3)=1,CONCATENATE("(",N254,",",O254,")"),"")," NULL")</f>
        <v>ALTER TABLE dbo.ChampMetricVisitInformation ADD TotalUndercutVolume decimal(10,3) NULL</v>
      </c>
      <c r="DF254" s="56" t="e">
        <f>IF(A254 = "","",#REF! &amp; " SELECT MetricCalcTypeID = "&amp;A254&amp;", EngineID = "&amp;B254&amp;", Name='"&amp;C254&amp;"', DisplayGroupID = "&amp;D254&amp;", DisplayName='"&amp;E254&amp;"', DisplayNameShort = '"&amp;F254&amp;"', PropertyName = '"&amp;G254&amp;"', MethodID = "&amp;IF(H254="","NULL",H254)&amp; ", CalcGroupId = "&amp;IF(I254="","NULL",I254)&amp;", CalcGroupListItemID = " &amp;IF(K254="","NULL",K254)&amp;", Description = "&amp;IF(L254&lt;&gt;"NULL","'"&amp;SUBSTITUTE(L254,"'","''")&amp;"'","NULL")&amp;", DataTypeID = "&amp;M254&amp;",Precision = "&amp;N254&amp;", Scale = "&amp;O254&amp;", Length="&amp;P254&amp;", UOMID = "&amp;Q254&amp;", GlossaryTermID = "&amp;V254&amp;", DisplayOrderID = "&amp;W254&amp;", DomainValueListID = "&amp;AB254&amp;", WidthPixels = "&amp;AC254&amp;", IsDisplayable = "&amp;AD254&amp;", ShowGraphForWatershed= "&amp;AE254&amp;",ShowGraphForProgram="&amp;AF254&amp;",ShowGraphForVisit="&amp;AG254&amp;",IsPrivateInformation="&amp;AM254&amp;", IsCalculated="&amp;AN254&amp;",IsInternal="&amp;AO254&amp;", ExpectedValueMin = "&amp;IF(R254&lt;&gt;"",R254,"NULL")&amp;",  ExpectedValueMax = "&amp;IF(S254&lt;&gt;"",S254,"NULL")&amp;",  AcceptedValueMin = "&amp;IF(T254&lt;&gt;"",T254,"NULL")&amp;",   AcceptedValueMax  = "&amp;IF(U254&lt;&gt;"",U254,"NULL")&amp;", GraphAllowX="&amp;AH254&amp;", GraphAllowY="&amp;AI254&amp;", GraphAllowZ="&amp;AJ254&amp;", MapAllowSize="&amp;AK254&amp;", MapAllowColor = "&amp;AL254&amp;", RbtXpath = "&amp;IF(AP254&lt;&gt;"", "'"&amp;AP254&amp;"'", "NULL")&amp;", RbtIsRequired = "&amp;IF(AP254&lt;&gt;"", AQ254, "NULL")&amp;", MRMetric = "&amp;AR254&amp;
", Protocol1_ID = "&amp;IF(AS254="","NULL",#REF!)&amp;", Protocol1_IterationIDStart = "&amp;IF(AS254="","NULL",AT254)&amp;", Protocol1_IterationIDEnd = "&amp;IF(AU254="","NULL",AV254)&amp;
", Protocol2_ID = "&amp;IF(AW254="","NULL",#REF!)&amp;", Protocol2_IterationIDStart = "&amp;IF(AW254="","NULL",AX254)&amp;", Protocol2_IterationIDEnd = "&amp;IF(AY254="","NULL",AZ254)&amp;
", Protocol3_ID = "&amp;IF(BA254="","NULL",#REF!)&amp;", Protocol3_IterationIDStart = "&amp;IF(BA254="","NULL",BB254)&amp;", Protocol3_IterationIDEnd = "&amp;IF(BC254="","NULL",BD254)&amp;
", Protocol4_ID = "&amp;IF(BE254="","NULL",#REF!)&amp;", Protocol4_IterationIDStart = "&amp;IF(BE254="","NULL",BF254)&amp;", Protocol4_IterationIDEnd = "&amp;IF(BG254="","NULL",BH254)&amp;
", Protocol5_ID = "&amp;IF(BI254="","NULL",#REF!)&amp;", Protocol5_IterationIDStart = "&amp;IF(BI254="","NULL",BJ254)&amp;", Protocol5_IterationIDEnd = "&amp;IF(BK254="","NULL",BL254)&amp;
", Protocol6_ID = "&amp;IF(BM254="","NULL",#REF!)&amp;", Protocol6_IterationIDStart = "&amp;IF(BM254="","NULL",BN254)&amp;", Protocol6_IterationIDEnd = "&amp;IF(BO254="","NULL",BP254)&amp;
", Protocol7_ID = "&amp;IF(BQ254="","NULL",#REF!)&amp;", Protocol7_IterationIDStart = "&amp;IF(BQ254="","NULL",BR254)&amp;", Protocol7_IterationIDEnd = "&amp;IF(BS254="","NULL",BT254)&amp;
", Protocol8_ID = "&amp;IF(BU254="","NULL",#REF!)&amp;", Protocol8_IterationIDStart = "&amp;IF(BU254="","NULL",BV254)&amp;", Protocol8_IterationIDEnd = "&amp;IF(BW254="","NULL",BX254)&amp;
", Protocol9_ID = "&amp;IF(BY254="","NULL",#REF!)&amp;", Protocol9_IterationIDStart = "&amp;IF(BY254="","NULL",BZ254)&amp;", Protocol9_IterationIDEnd = "&amp;IF(CA254="","NULL",CB254)&amp;
", Protocol10_ID = "&amp;IF(CC254="","NULL",#REF!)&amp;", Protocol10_IterationIDStart = "&amp;IF(CC254="","NULL",CD254)&amp;", Protocol10_IterationIDEnd = "&amp;IF(CE254="","NULL",CF254)&amp;
", Protocol11_ID = "&amp;IF(CG254="","NULL",#REF!)&amp;", Protocol11_IterationIDStart = "&amp;IF(CG254="","NULL",CH254)&amp;", Protocol11_IterationIDEnd = "&amp;IF(CI254="","NULL",CJ254)&amp;
", Protocol12_ID = "&amp;IF(CK254="","NULL",#REF!)&amp;", Protocol12_IterationIDStart = "&amp;IF(CK254="","NULL",CL254)&amp;", Protocol12_IterationIDEnd = "&amp;IF(CM254="","NULL",CN254)&amp;
", Protocol13_ID = "&amp;IF(CO254="","NULL",#REF!)&amp;", Protocol13_IterationIDStart = "&amp;IF(CO254="","NULL",CP254)&amp;", Protocol13_IterationIDEnd = "&amp;IF(CQ254="","NULL",CR254)&amp;
", Protocol14_ID = "&amp;IF(CS254="","NULL",#REF!)&amp;", Protocol14_IterationIDStart = "&amp;IF(CS254="","NULL",CT254)&amp;", Protocol14_IterationIDEnd = "&amp;IF(CU254="","NULL",CV254)&amp;
", Protocol15_ID = "&amp;IF(CW254="","NULL",#REF!)&amp;", Protocol15_IterationIDStart = "&amp;IF(CW254="","NULL",CX254)&amp;", Protocol15_IterationIDEnd = "&amp;IF(CY254="","NULL",CZ254)&amp;
", Protocol16_ID = "&amp;IF(DA254="","NULL",#REF!)&amp;", Protocol16_IterationIDStart = "&amp;IF(DA254="","NULL",DB254)&amp;", Protocol16_IterationIDEnd = "&amp;IF(DC254="","NULL",DD254))</f>
        <v>#REF!</v>
      </c>
    </row>
    <row r="255" spans="1:110" x14ac:dyDescent="0.4">
      <c r="A255" s="75">
        <v>55</v>
      </c>
      <c r="B255" s="75">
        <v>3</v>
      </c>
      <c r="C255" s="34" t="s">
        <v>249</v>
      </c>
      <c r="D255" s="18">
        <v>1</v>
      </c>
      <c r="E255" s="40" t="s">
        <v>907</v>
      </c>
      <c r="F255" s="74" t="s">
        <v>908</v>
      </c>
      <c r="G255" s="74" t="s">
        <v>250</v>
      </c>
      <c r="I255" s="44"/>
      <c r="J255" s="47" t="str">
        <f>IF(I255="","",VLOOKUP(I255,MetricCalcGroups!A:D,3, FALSE))</f>
        <v/>
      </c>
      <c r="L255" s="9" t="s">
        <v>78</v>
      </c>
      <c r="M255" s="18">
        <v>1</v>
      </c>
      <c r="N255" s="53">
        <v>10</v>
      </c>
      <c r="O255" s="18">
        <v>2</v>
      </c>
      <c r="P255" s="18" t="s">
        <v>78</v>
      </c>
      <c r="Q255" s="18">
        <v>18</v>
      </c>
      <c r="R255" s="75">
        <v>0</v>
      </c>
      <c r="S255" s="75">
        <v>33</v>
      </c>
      <c r="T255" s="75">
        <v>0</v>
      </c>
      <c r="U255" s="75">
        <v>180</v>
      </c>
      <c r="V255" s="78">
        <v>73</v>
      </c>
      <c r="W255" s="75">
        <v>1510</v>
      </c>
      <c r="X255" s="15">
        <v>2011</v>
      </c>
      <c r="Y255" s="16">
        <f>IF(X255&lt;&gt;"",VLOOKUP(X255,ProgramIterations!D:E,2,FALSE),"NULL")</f>
        <v>1</v>
      </c>
      <c r="Z255" s="15"/>
      <c r="AA255" s="16" t="str">
        <f>IF(Z255&lt;&gt;"",VLOOKUP(Z255,ProgramIterations!D:E,2,FALSE),"NULL")</f>
        <v>NULL</v>
      </c>
      <c r="AB255" s="9" t="s">
        <v>78</v>
      </c>
      <c r="AC255" s="9">
        <v>110</v>
      </c>
      <c r="AD255" s="36">
        <v>1</v>
      </c>
      <c r="AE255" s="9">
        <v>1</v>
      </c>
      <c r="AF255" s="9">
        <v>1</v>
      </c>
      <c r="AG255" s="49">
        <v>0</v>
      </c>
      <c r="AH255" s="85">
        <v>1</v>
      </c>
      <c r="AI255" s="17">
        <f t="shared" si="16"/>
        <v>1</v>
      </c>
      <c r="AJ255" s="18">
        <v>0</v>
      </c>
      <c r="AK255" s="17">
        <f t="shared" si="14"/>
        <v>1</v>
      </c>
      <c r="AL255" s="17">
        <f t="shared" si="15"/>
        <v>1</v>
      </c>
      <c r="AM255" s="18">
        <v>0</v>
      </c>
      <c r="AN255" s="18">
        <v>0</v>
      </c>
      <c r="AO255" s="37">
        <v>0</v>
      </c>
      <c r="AP255" s="74"/>
      <c r="AQ255" s="37">
        <v>0</v>
      </c>
      <c r="AR255" s="49">
        <v>0</v>
      </c>
      <c r="AS255" s="23">
        <v>2011</v>
      </c>
      <c r="AT255" s="24">
        <f>IF(AS255="","",VLOOKUP(AS255,ProgramIterations!$D:$E,2,FALSE))</f>
        <v>1</v>
      </c>
      <c r="AU255" s="23"/>
      <c r="AV255" s="24" t="str">
        <f>IF(AU255="","",VLOOKUP(AU255,ProgramIterations!$D:$E,2,FALSE))</f>
        <v/>
      </c>
      <c r="AW255" s="23">
        <v>2012</v>
      </c>
      <c r="AX255" s="24">
        <f>IF(AW255="","",VLOOKUP(AW255,ProgramIterations!$D:$E,2,FALSE))</f>
        <v>2</v>
      </c>
      <c r="AY255" s="23"/>
      <c r="AZ255" s="24" t="str">
        <f>IF(AY255="","",VLOOKUP(AY255,ProgramIterations!$D:$E,2,FALSE))</f>
        <v/>
      </c>
      <c r="BA255" s="23">
        <v>2013</v>
      </c>
      <c r="BB255" s="24">
        <f>IF(BA255="","",VLOOKUP(BA255,ProgramIterations!$D:$E,2,FALSE))</f>
        <v>3</v>
      </c>
      <c r="BC255" s="23"/>
      <c r="BD255" s="24" t="str">
        <f>IF(BC255="","",VLOOKUP(BC255,ProgramIterations!$D:$E,2,FALSE))</f>
        <v/>
      </c>
      <c r="BE255" s="23">
        <v>2014</v>
      </c>
      <c r="BF255" s="24">
        <f>IF(BE255="","",VLOOKUP(BE255,ProgramIterations!$D:$E,2,FALSE))</f>
        <v>4</v>
      </c>
      <c r="BG255" s="23"/>
      <c r="BH255" s="24" t="str">
        <f>IF(BG255="","",VLOOKUP(BG255,ProgramIterations!$D:$E,2,FALSE))</f>
        <v/>
      </c>
      <c r="BI255" s="23">
        <v>2014</v>
      </c>
      <c r="BJ255" s="24">
        <f>IF(BI255="","",VLOOKUP(BI255,ProgramIterations!$D:$E,2,FALSE))</f>
        <v>4</v>
      </c>
      <c r="BK255" s="23"/>
      <c r="BL255" s="24" t="str">
        <f>IF(BK255="","",VLOOKUP(BK255,ProgramIterations!$D:$E,2,FALSE))</f>
        <v/>
      </c>
      <c r="BM255" s="23"/>
      <c r="BN255" s="24" t="str">
        <f>IF(BM255="","",VLOOKUP(BM255,ProgramIterations!$D:$E,2,FALSE))</f>
        <v/>
      </c>
      <c r="BO255" s="23"/>
      <c r="BP255" s="24" t="str">
        <f>IF(BO255="","",VLOOKUP(BO255,ProgramIterations!$D:$E,2,FALSE))</f>
        <v/>
      </c>
      <c r="BQ255" s="23"/>
      <c r="BR255" s="24" t="str">
        <f>IF(BQ255="","",VLOOKUP(BQ255,ProgramIterations!$D:$E,2,FALSE))</f>
        <v/>
      </c>
      <c r="BS255" s="23"/>
      <c r="BT255" s="24" t="str">
        <f>IF(BS255="","",VLOOKUP(BS255,ProgramIterations!$D:$E,2,FALSE))</f>
        <v/>
      </c>
      <c r="BU255" s="23"/>
      <c r="BV255" s="24" t="str">
        <f>IF(BU255="","",VLOOKUP(BU255,ProgramIterations!$D:$E,2,FALSE))</f>
        <v/>
      </c>
      <c r="BW255" s="23"/>
      <c r="BX255" s="24" t="str">
        <f>IF(BW255="","",VLOOKUP(BW255,ProgramIterations!$D:$E,2,FALSE))</f>
        <v/>
      </c>
      <c r="BY255" s="23">
        <v>2014</v>
      </c>
      <c r="BZ255" s="24">
        <f>IF(BY255="","",VLOOKUP(BY255,ProgramIterations!$D:$E,2,FALSE))</f>
        <v>4</v>
      </c>
      <c r="CA255" s="23"/>
      <c r="CB255" s="24" t="str">
        <f>IF(CA255="","",VLOOKUP(CA255,ProgramIterations!$D:$E,2,FALSE))</f>
        <v/>
      </c>
      <c r="CC255" s="23">
        <v>2014</v>
      </c>
      <c r="CD255" s="24">
        <f>IF(CC255="","",VLOOKUP(CC255,ProgramIterations!$D:$E,2,FALSE))</f>
        <v>4</v>
      </c>
      <c r="CE255" s="23"/>
      <c r="CF255" s="24" t="str">
        <f>IF(CE255="","",VLOOKUP(CE255,ProgramIterations!$D:$E,2,FALSE))</f>
        <v/>
      </c>
      <c r="CG255" s="23">
        <v>2014</v>
      </c>
      <c r="CH255" s="24">
        <f>IF(CG255="","",VLOOKUP(CG255,ProgramIterations!$D:$E,2,FALSE))</f>
        <v>4</v>
      </c>
      <c r="CI255" s="23"/>
      <c r="CJ255" s="24" t="str">
        <f>IF(CI255="","",VLOOKUP(CI255,ProgramIterations!$D:$E,2,FALSE))</f>
        <v/>
      </c>
      <c r="CK255" s="23"/>
      <c r="CL255" s="24" t="str">
        <f>IF(CK255="","",VLOOKUP(CK255,ProgramIterations!$D:$E,2,FALSE))</f>
        <v/>
      </c>
      <c r="CM255" s="23"/>
      <c r="CN255" s="24" t="str">
        <f>IF(CM255="","",VLOOKUP(CM255,ProgramIterations!$D:$E,2,FALSE))</f>
        <v/>
      </c>
      <c r="CO255" s="23"/>
      <c r="CP255" s="24" t="str">
        <f>IF(CO255="","",VLOOKUP(CO255,ProgramIterations!$D:$E,2,FALSE))</f>
        <v/>
      </c>
      <c r="CQ255" s="23"/>
      <c r="CR255" s="24" t="str">
        <f>IF(CQ255="","",VLOOKUP(CQ255,ProgramIterations!$D:$E,2,FALSE))</f>
        <v/>
      </c>
      <c r="CS255" s="23"/>
      <c r="CT255" s="24" t="str">
        <f>IF(CS255="","",VLOOKUP(CS255,ProgramIterations!$D:$E,2,FALSE))</f>
        <v/>
      </c>
      <c r="CU255" s="23"/>
      <c r="CV255" s="24" t="str">
        <f>IF(CU255="","",VLOOKUP(CU255,ProgramIterations!$D:$E,2,FALSE))</f>
        <v/>
      </c>
      <c r="CW255" s="23"/>
      <c r="CX255" s="24" t="str">
        <f>IF(CW255="","",VLOOKUP(CW255,ProgramIterations!$D:$E,2,FALSE))</f>
        <v/>
      </c>
      <c r="CY255" s="23"/>
      <c r="CZ255" s="24" t="str">
        <f>IF(CY255="","",VLOOKUP(CY255,ProgramIterations!$D:$E,2,FALSE))</f>
        <v/>
      </c>
      <c r="DA255" s="23"/>
      <c r="DB255" s="24" t="str">
        <f>IF(DA255="","",VLOOKUP(DA255,ProgramIterations!$D:$E,2,FALSE))</f>
        <v/>
      </c>
      <c r="DC255" s="23"/>
      <c r="DD255" s="25" t="str">
        <f>IF(DC255="","",VLOOKUP(DC255,ProgramIterations!$D:$E,2,FALSE))</f>
        <v/>
      </c>
      <c r="DE255" s="64" t="str">
        <f>CONCATENATE("ALTER TABLE dbo.",LEFT(C255,FIND(".",C255)-1)," ADD ",RIGHT(C255,LEN(C255)-FIND(".",C255))," ",VLOOKUP(M255,DataTypes!$A$2:$F$12,6),IF(VLOOKUP(M255,DataTypes!$A$2:$F$12,3)=1,CONCATENATE("(",N255,",",O255,")"),"")," NULL")</f>
        <v>ALTER TABLE dbo.ChampMetricVisitInformation ADD WettedLargeWoodFrequency decimal(10,2) NULL</v>
      </c>
      <c r="DF255" s="56" t="e">
        <f>IF(A255 = "","",#REF! &amp; " SELECT MetricCalcTypeID = "&amp;A255&amp;", EngineID = "&amp;B255&amp;", Name='"&amp;C255&amp;"', DisplayGroupID = "&amp;D255&amp;", DisplayName='"&amp;E255&amp;"', DisplayNameShort = '"&amp;F255&amp;"', PropertyName = '"&amp;G255&amp;"', MethodID = "&amp;IF(H255="","NULL",H255)&amp; ", CalcGroupId = "&amp;IF(I255="","NULL",I255)&amp;", CalcGroupListItemID = " &amp;IF(K255="","NULL",K255)&amp;", Description = "&amp;IF(L255&lt;&gt;"NULL","'"&amp;SUBSTITUTE(L255,"'","''")&amp;"'","NULL")&amp;", DataTypeID = "&amp;M255&amp;",Precision = "&amp;N255&amp;", Scale = "&amp;O255&amp;", Length="&amp;P255&amp;", UOMID = "&amp;Q255&amp;", GlossaryTermID = "&amp;V255&amp;", DisplayOrderID = "&amp;W255&amp;", DomainValueListID = "&amp;AB255&amp;", WidthPixels = "&amp;AC255&amp;", IsDisplayable = "&amp;AD255&amp;", ShowGraphForWatershed= "&amp;AE255&amp;",ShowGraphForProgram="&amp;AF255&amp;",ShowGraphForVisit="&amp;AG255&amp;",IsPrivateInformation="&amp;AM255&amp;", IsCalculated="&amp;AN255&amp;",IsInternal="&amp;AO255&amp;", ExpectedValueMin = "&amp;IF(R255&lt;&gt;"",R255,"NULL")&amp;",  ExpectedValueMax = "&amp;IF(S255&lt;&gt;"",S255,"NULL")&amp;",  AcceptedValueMin = "&amp;IF(T255&lt;&gt;"",T255,"NULL")&amp;",   AcceptedValueMax  = "&amp;IF(U255&lt;&gt;"",U255,"NULL")&amp;", GraphAllowX="&amp;AH255&amp;", GraphAllowY="&amp;AI255&amp;", GraphAllowZ="&amp;AJ255&amp;", MapAllowSize="&amp;AK255&amp;", MapAllowColor = "&amp;AL255&amp;", RbtXpath = "&amp;IF(AP255&lt;&gt;"", "'"&amp;AP255&amp;"'", "NULL")&amp;", RbtIsRequired = "&amp;IF(AP255&lt;&gt;"", AQ255, "NULL")&amp;", MRMetric = "&amp;AR255&amp;
", Protocol1_ID = "&amp;IF(AS255="","NULL",#REF!)&amp;", Protocol1_IterationIDStart = "&amp;IF(AS255="","NULL",AT255)&amp;", Protocol1_IterationIDEnd = "&amp;IF(AU255="","NULL",AV255)&amp;
", Protocol2_ID = "&amp;IF(AW255="","NULL",#REF!)&amp;", Protocol2_IterationIDStart = "&amp;IF(AW255="","NULL",AX255)&amp;", Protocol2_IterationIDEnd = "&amp;IF(AY255="","NULL",AZ255)&amp;
", Protocol3_ID = "&amp;IF(BA255="","NULL",#REF!)&amp;", Protocol3_IterationIDStart = "&amp;IF(BA255="","NULL",BB255)&amp;", Protocol3_IterationIDEnd = "&amp;IF(BC255="","NULL",BD255)&amp;
", Protocol4_ID = "&amp;IF(BE255="","NULL",#REF!)&amp;", Protocol4_IterationIDStart = "&amp;IF(BE255="","NULL",BF255)&amp;", Protocol4_IterationIDEnd = "&amp;IF(BG255="","NULL",BH255)&amp;
", Protocol5_ID = "&amp;IF(BI255="","NULL",#REF!)&amp;", Protocol5_IterationIDStart = "&amp;IF(BI255="","NULL",BJ255)&amp;", Protocol5_IterationIDEnd = "&amp;IF(BK255="","NULL",BL255)&amp;
", Protocol6_ID = "&amp;IF(BM255="","NULL",#REF!)&amp;", Protocol6_IterationIDStart = "&amp;IF(BM255="","NULL",BN255)&amp;", Protocol6_IterationIDEnd = "&amp;IF(BO255="","NULL",BP255)&amp;
", Protocol7_ID = "&amp;IF(BQ255="","NULL",#REF!)&amp;", Protocol7_IterationIDStart = "&amp;IF(BQ255="","NULL",BR255)&amp;", Protocol7_IterationIDEnd = "&amp;IF(BS255="","NULL",BT255)&amp;
", Protocol8_ID = "&amp;IF(BU255="","NULL",#REF!)&amp;", Protocol8_IterationIDStart = "&amp;IF(BU255="","NULL",BV255)&amp;", Protocol8_IterationIDEnd = "&amp;IF(BW255="","NULL",BX255)&amp;
", Protocol9_ID = "&amp;IF(BY255="","NULL",#REF!)&amp;", Protocol9_IterationIDStart = "&amp;IF(BY255="","NULL",BZ255)&amp;", Protocol9_IterationIDEnd = "&amp;IF(CA255="","NULL",CB255)&amp;
", Protocol10_ID = "&amp;IF(CC255="","NULL",#REF!)&amp;", Protocol10_IterationIDStart = "&amp;IF(CC255="","NULL",CD255)&amp;", Protocol10_IterationIDEnd = "&amp;IF(CE255="","NULL",CF255)&amp;
", Protocol11_ID = "&amp;IF(CG255="","NULL",#REF!)&amp;", Protocol11_IterationIDStart = "&amp;IF(CG255="","NULL",CH255)&amp;", Protocol11_IterationIDEnd = "&amp;IF(CI255="","NULL",CJ255)&amp;
", Protocol12_ID = "&amp;IF(CK255="","NULL",#REF!)&amp;", Protocol12_IterationIDStart = "&amp;IF(CK255="","NULL",CL255)&amp;", Protocol12_IterationIDEnd = "&amp;IF(CM255="","NULL",CN255)&amp;
", Protocol13_ID = "&amp;IF(CO255="","NULL",#REF!)&amp;", Protocol13_IterationIDStart = "&amp;IF(CO255="","NULL",CP255)&amp;", Protocol13_IterationIDEnd = "&amp;IF(CQ255="","NULL",CR255)&amp;
", Protocol14_ID = "&amp;IF(CS255="","NULL",#REF!)&amp;", Protocol14_IterationIDStart = "&amp;IF(CS255="","NULL",CT255)&amp;", Protocol14_IterationIDEnd = "&amp;IF(CU255="","NULL",CV255)&amp;
", Protocol15_ID = "&amp;IF(CW255="","NULL",#REF!)&amp;", Protocol15_IterationIDStart = "&amp;IF(CW255="","NULL",CX255)&amp;", Protocol15_IterationIDEnd = "&amp;IF(CY255="","NULL",CZ255)&amp;
", Protocol16_ID = "&amp;IF(DA255="","NULL",#REF!)&amp;", Protocol16_IterationIDStart = "&amp;IF(DA255="","NULL",DB255)&amp;", Protocol16_IterationIDEnd = "&amp;IF(DC255="","NULL",DD255))</f>
        <v>#REF!</v>
      </c>
    </row>
    <row r="256" spans="1:110" x14ac:dyDescent="0.4">
      <c r="A256" s="75">
        <v>62</v>
      </c>
      <c r="B256" s="75">
        <v>3</v>
      </c>
      <c r="C256" s="34" t="s">
        <v>251</v>
      </c>
      <c r="D256" s="18">
        <v>1</v>
      </c>
      <c r="E256" s="40" t="s">
        <v>921</v>
      </c>
      <c r="F256" s="74" t="s">
        <v>922</v>
      </c>
      <c r="G256" s="74" t="s">
        <v>252</v>
      </c>
      <c r="I256" s="44"/>
      <c r="J256" s="47" t="str">
        <f>IF(I256="","",VLOOKUP(I256,MetricCalcGroups!A:D,3, FALSE))</f>
        <v/>
      </c>
      <c r="L256" s="9" t="s">
        <v>78</v>
      </c>
      <c r="M256" s="18">
        <v>1</v>
      </c>
      <c r="N256" s="18">
        <v>10</v>
      </c>
      <c r="O256" s="18">
        <v>2</v>
      </c>
      <c r="P256" s="18" t="s">
        <v>78</v>
      </c>
      <c r="Q256" s="18">
        <v>18</v>
      </c>
      <c r="R256" s="75">
        <v>0</v>
      </c>
      <c r="S256" s="75">
        <v>45</v>
      </c>
      <c r="T256" s="75">
        <v>0</v>
      </c>
      <c r="U256" s="75">
        <v>180</v>
      </c>
      <c r="V256" s="78">
        <v>74</v>
      </c>
      <c r="W256" s="75">
        <v>1520</v>
      </c>
      <c r="X256" s="15">
        <v>2011</v>
      </c>
      <c r="Y256" s="16">
        <f>IF(X256&lt;&gt;"",VLOOKUP(X256,ProgramIterations!D:E,2,FALSE),"NULL")</f>
        <v>1</v>
      </c>
      <c r="Z256" s="15"/>
      <c r="AA256" s="16" t="str">
        <f>IF(Z256&lt;&gt;"",VLOOKUP(Z256,ProgramIterations!D:E,2,FALSE),"NULL")</f>
        <v>NULL</v>
      </c>
      <c r="AB256" s="9" t="s">
        <v>78</v>
      </c>
      <c r="AC256" s="9">
        <v>110</v>
      </c>
      <c r="AD256" s="36">
        <v>1</v>
      </c>
      <c r="AE256" s="9">
        <v>1</v>
      </c>
      <c r="AF256" s="9">
        <v>1</v>
      </c>
      <c r="AG256" s="49">
        <v>0</v>
      </c>
      <c r="AH256" s="85">
        <v>1</v>
      </c>
      <c r="AI256" s="52">
        <f t="shared" si="16"/>
        <v>1</v>
      </c>
      <c r="AJ256" s="18">
        <v>0</v>
      </c>
      <c r="AK256" s="52">
        <f t="shared" si="14"/>
        <v>1</v>
      </c>
      <c r="AL256" s="52">
        <f t="shared" si="15"/>
        <v>1</v>
      </c>
      <c r="AM256" s="18">
        <v>0</v>
      </c>
      <c r="AN256" s="18">
        <v>0</v>
      </c>
      <c r="AO256" s="74">
        <v>0</v>
      </c>
      <c r="AP256" s="40"/>
      <c r="AQ256" s="37">
        <v>0</v>
      </c>
      <c r="AR256" s="49">
        <v>1</v>
      </c>
      <c r="AS256" s="23">
        <v>2011</v>
      </c>
      <c r="AT256" s="24">
        <f>IF(AS256="","",VLOOKUP(AS256,ProgramIterations!$D:$E,2,FALSE))</f>
        <v>1</v>
      </c>
      <c r="AU256" s="23"/>
      <c r="AV256" s="24" t="str">
        <f>IF(AU256="","",VLOOKUP(AU256,ProgramIterations!$D:$E,2,FALSE))</f>
        <v/>
      </c>
      <c r="AW256" s="23">
        <v>2012</v>
      </c>
      <c r="AX256" s="24">
        <f>IF(AW256="","",VLOOKUP(AW256,ProgramIterations!$D:$E,2,FALSE))</f>
        <v>2</v>
      </c>
      <c r="AY256" s="23"/>
      <c r="AZ256" s="24" t="str">
        <f>IF(AY256="","",VLOOKUP(AY256,ProgramIterations!$D:$E,2,FALSE))</f>
        <v/>
      </c>
      <c r="BA256" s="23">
        <v>2013</v>
      </c>
      <c r="BB256" s="24">
        <f>IF(BA256="","",VLOOKUP(BA256,ProgramIterations!$D:$E,2,FALSE))</f>
        <v>3</v>
      </c>
      <c r="BC256" s="23"/>
      <c r="BD256" s="24" t="str">
        <f>IF(BC256="","",VLOOKUP(BC256,ProgramIterations!$D:$E,2,FALSE))</f>
        <v/>
      </c>
      <c r="BE256" s="23">
        <v>2014</v>
      </c>
      <c r="BF256" s="24">
        <f>IF(BE256="","",VLOOKUP(BE256,ProgramIterations!$D:$E,2,FALSE))</f>
        <v>4</v>
      </c>
      <c r="BG256" s="23"/>
      <c r="BH256" s="24" t="str">
        <f>IF(BG256="","",VLOOKUP(BG256,ProgramIterations!$D:$E,2,FALSE))</f>
        <v/>
      </c>
      <c r="BI256" s="23">
        <v>2014</v>
      </c>
      <c r="BJ256" s="24">
        <f>IF(BI256="","",VLOOKUP(BI256,ProgramIterations!$D:$E,2,FALSE))</f>
        <v>4</v>
      </c>
      <c r="BK256" s="23"/>
      <c r="BL256" s="24" t="str">
        <f>IF(BK256="","",VLOOKUP(BK256,ProgramIterations!$D:$E,2,FALSE))</f>
        <v/>
      </c>
      <c r="BM256" s="23"/>
      <c r="BN256" s="24" t="str">
        <f>IF(BM256="","",VLOOKUP(BM256,ProgramIterations!$D:$E,2,FALSE))</f>
        <v/>
      </c>
      <c r="BO256" s="23"/>
      <c r="BP256" s="24" t="str">
        <f>IF(BO256="","",VLOOKUP(BO256,ProgramIterations!$D:$E,2,FALSE))</f>
        <v/>
      </c>
      <c r="BQ256" s="23"/>
      <c r="BR256" s="24" t="str">
        <f>IF(BQ256="","",VLOOKUP(BQ256,ProgramIterations!$D:$E,2,FALSE))</f>
        <v/>
      </c>
      <c r="BS256" s="23"/>
      <c r="BT256" s="24" t="str">
        <f>IF(BS256="","",VLOOKUP(BS256,ProgramIterations!$D:$E,2,FALSE))</f>
        <v/>
      </c>
      <c r="BU256" s="23"/>
      <c r="BV256" s="24" t="str">
        <f>IF(BU256="","",VLOOKUP(BU256,ProgramIterations!$D:$E,2,FALSE))</f>
        <v/>
      </c>
      <c r="BW256" s="23"/>
      <c r="BX256" s="24" t="str">
        <f>IF(BW256="","",VLOOKUP(BW256,ProgramIterations!$D:$E,2,FALSE))</f>
        <v/>
      </c>
      <c r="BY256" s="23">
        <v>2014</v>
      </c>
      <c r="BZ256" s="24">
        <f>IF(BY256="","",VLOOKUP(BY256,ProgramIterations!$D:$E,2,FALSE))</f>
        <v>4</v>
      </c>
      <c r="CA256" s="23"/>
      <c r="CB256" s="24" t="str">
        <f>IF(CA256="","",VLOOKUP(CA256,ProgramIterations!$D:$E,2,FALSE))</f>
        <v/>
      </c>
      <c r="CC256" s="23">
        <v>2014</v>
      </c>
      <c r="CD256" s="24">
        <f>IF(CC256="","",VLOOKUP(CC256,ProgramIterations!$D:$E,2,FALSE))</f>
        <v>4</v>
      </c>
      <c r="CE256" s="23"/>
      <c r="CF256" s="24" t="str">
        <f>IF(CE256="","",VLOOKUP(CE256,ProgramIterations!$D:$E,2,FALSE))</f>
        <v/>
      </c>
      <c r="CG256" s="23">
        <v>2014</v>
      </c>
      <c r="CH256" s="24">
        <f>IF(CG256="","",VLOOKUP(CG256,ProgramIterations!$D:$E,2,FALSE))</f>
        <v>4</v>
      </c>
      <c r="CI256" s="23"/>
      <c r="CJ256" s="24" t="str">
        <f>IF(CI256="","",VLOOKUP(CI256,ProgramIterations!$D:$E,2,FALSE))</f>
        <v/>
      </c>
      <c r="CK256" s="23"/>
      <c r="CL256" s="24" t="str">
        <f>IF(CK256="","",VLOOKUP(CK256,ProgramIterations!$D:$E,2,FALSE))</f>
        <v/>
      </c>
      <c r="CM256" s="23"/>
      <c r="CN256" s="24" t="str">
        <f>IF(CM256="","",VLOOKUP(CM256,ProgramIterations!$D:$E,2,FALSE))</f>
        <v/>
      </c>
      <c r="CO256" s="23"/>
      <c r="CP256" s="24" t="str">
        <f>IF(CO256="","",VLOOKUP(CO256,ProgramIterations!$D:$E,2,FALSE))</f>
        <v/>
      </c>
      <c r="CQ256" s="23"/>
      <c r="CR256" s="24" t="str">
        <f>IF(CQ256="","",VLOOKUP(CQ256,ProgramIterations!$D:$E,2,FALSE))</f>
        <v/>
      </c>
      <c r="CS256" s="23"/>
      <c r="CT256" s="24" t="str">
        <f>IF(CS256="","",VLOOKUP(CS256,ProgramIterations!$D:$E,2,FALSE))</f>
        <v/>
      </c>
      <c r="CU256" s="23"/>
      <c r="CV256" s="24" t="str">
        <f>IF(CU256="","",VLOOKUP(CU256,ProgramIterations!$D:$E,2,FALSE))</f>
        <v/>
      </c>
      <c r="CW256" s="23"/>
      <c r="CX256" s="24" t="str">
        <f>IF(CW256="","",VLOOKUP(CW256,ProgramIterations!$D:$E,2,FALSE))</f>
        <v/>
      </c>
      <c r="CY256" s="23"/>
      <c r="CZ256" s="24" t="str">
        <f>IF(CY256="","",VLOOKUP(CY256,ProgramIterations!$D:$E,2,FALSE))</f>
        <v/>
      </c>
      <c r="DA256" s="23"/>
      <c r="DB256" s="24" t="str">
        <f>IF(DA256="","",VLOOKUP(DA256,ProgramIterations!$D:$E,2,FALSE))</f>
        <v/>
      </c>
      <c r="DC256" s="23"/>
      <c r="DD256" s="25" t="str">
        <f>IF(DC256="","",VLOOKUP(DC256,ProgramIterations!$D:$E,2,FALSE))</f>
        <v/>
      </c>
      <c r="DE256" s="64" t="str">
        <f>CONCATENATE("ALTER TABLE dbo.",LEFT(C256,FIND(".",C256)-1)," ADD ",RIGHT(C256,LEN(C256)-FIND(".",C256))," ",VLOOKUP(M256,DataTypes!$A$2:$F$12,6),IF(VLOOKUP(M256,DataTypes!$A$2:$F$12,3)=1,CONCATENATE("(",N256,",",O256,")"),"")," NULL")</f>
        <v>ALTER TABLE dbo.ChampMetricVisitInformation ADD BankfullLargeWoodFrequency decimal(10,2) NULL</v>
      </c>
      <c r="DF256" s="56" t="e">
        <f>IF(A256 = "","",#REF! &amp; " SELECT MetricCalcTypeID = "&amp;A256&amp;", EngineID = "&amp;B256&amp;", Name='"&amp;C256&amp;"', DisplayGroupID = "&amp;D256&amp;", DisplayName='"&amp;E256&amp;"', DisplayNameShort = '"&amp;F256&amp;"', PropertyName = '"&amp;G256&amp;"', MethodID = "&amp;IF(H256="","NULL",H256)&amp; ", CalcGroupId = "&amp;IF(I256="","NULL",I256)&amp;", CalcGroupListItemID = " &amp;IF(K256="","NULL",K256)&amp;", Description = "&amp;IF(L256&lt;&gt;"NULL","'"&amp;SUBSTITUTE(L256,"'","''")&amp;"'","NULL")&amp;", DataTypeID = "&amp;M256&amp;",Precision = "&amp;N256&amp;", Scale = "&amp;O256&amp;", Length="&amp;P256&amp;", UOMID = "&amp;Q256&amp;", GlossaryTermID = "&amp;V256&amp;", DisplayOrderID = "&amp;W256&amp;", DomainValueListID = "&amp;AB256&amp;", WidthPixels = "&amp;AC256&amp;", IsDisplayable = "&amp;AD256&amp;", ShowGraphForWatershed= "&amp;AE256&amp;",ShowGraphForProgram="&amp;AF256&amp;",ShowGraphForVisit="&amp;AG256&amp;",IsPrivateInformation="&amp;AM256&amp;", IsCalculated="&amp;AN256&amp;",IsInternal="&amp;AO256&amp;", ExpectedValueMin = "&amp;IF(R256&lt;&gt;"",R256,"NULL")&amp;",  ExpectedValueMax = "&amp;IF(S256&lt;&gt;"",S256,"NULL")&amp;",  AcceptedValueMin = "&amp;IF(T256&lt;&gt;"",T256,"NULL")&amp;",   AcceptedValueMax  = "&amp;IF(U256&lt;&gt;"",U256,"NULL")&amp;", GraphAllowX="&amp;AH256&amp;", GraphAllowY="&amp;AI256&amp;", GraphAllowZ="&amp;AJ256&amp;", MapAllowSize="&amp;AK256&amp;", MapAllowColor = "&amp;AL256&amp;", RbtXpath = "&amp;IF(AP256&lt;&gt;"", "'"&amp;AP256&amp;"'", "NULL")&amp;", RbtIsRequired = "&amp;IF(AP256&lt;&gt;"", AQ256, "NULL")&amp;", MRMetric = "&amp;AR256&amp;
", Protocol1_ID = "&amp;IF(AS256="","NULL",#REF!)&amp;", Protocol1_IterationIDStart = "&amp;IF(AS256="","NULL",AT256)&amp;", Protocol1_IterationIDEnd = "&amp;IF(AU256="","NULL",AV256)&amp;
", Protocol2_ID = "&amp;IF(AW256="","NULL",#REF!)&amp;", Protocol2_IterationIDStart = "&amp;IF(AW256="","NULL",AX256)&amp;", Protocol2_IterationIDEnd = "&amp;IF(AY256="","NULL",AZ256)&amp;
", Protocol3_ID = "&amp;IF(BA256="","NULL",#REF!)&amp;", Protocol3_IterationIDStart = "&amp;IF(BA256="","NULL",BB256)&amp;", Protocol3_IterationIDEnd = "&amp;IF(BC256="","NULL",BD256)&amp;
", Protocol4_ID = "&amp;IF(BE256="","NULL",#REF!)&amp;", Protocol4_IterationIDStart = "&amp;IF(BE256="","NULL",BF256)&amp;", Protocol4_IterationIDEnd = "&amp;IF(BG256="","NULL",BH256)&amp;
", Protocol5_ID = "&amp;IF(BI256="","NULL",#REF!)&amp;", Protocol5_IterationIDStart = "&amp;IF(BI256="","NULL",BJ256)&amp;", Protocol5_IterationIDEnd = "&amp;IF(BK256="","NULL",BL256)&amp;
", Protocol6_ID = "&amp;IF(BM256="","NULL",#REF!)&amp;", Protocol6_IterationIDStart = "&amp;IF(BM256="","NULL",BN256)&amp;", Protocol6_IterationIDEnd = "&amp;IF(BO256="","NULL",BP256)&amp;
", Protocol7_ID = "&amp;IF(BQ256="","NULL",#REF!)&amp;", Protocol7_IterationIDStart = "&amp;IF(BQ256="","NULL",BR256)&amp;", Protocol7_IterationIDEnd = "&amp;IF(BS256="","NULL",BT256)&amp;
", Protocol8_ID = "&amp;IF(BU256="","NULL",#REF!)&amp;", Protocol8_IterationIDStart = "&amp;IF(BU256="","NULL",BV256)&amp;", Protocol8_IterationIDEnd = "&amp;IF(BW256="","NULL",BX256)&amp;
", Protocol9_ID = "&amp;IF(BY256="","NULL",#REF!)&amp;", Protocol9_IterationIDStart = "&amp;IF(BY256="","NULL",BZ256)&amp;", Protocol9_IterationIDEnd = "&amp;IF(CA256="","NULL",CB256)&amp;
", Protocol10_ID = "&amp;IF(CC256="","NULL",#REF!)&amp;", Protocol10_IterationIDStart = "&amp;IF(CC256="","NULL",CD256)&amp;", Protocol10_IterationIDEnd = "&amp;IF(CE256="","NULL",CF256)&amp;
", Protocol11_ID = "&amp;IF(CG256="","NULL",#REF!)&amp;", Protocol11_IterationIDStart = "&amp;IF(CG256="","NULL",CH256)&amp;", Protocol11_IterationIDEnd = "&amp;IF(CI256="","NULL",CJ256)&amp;
", Protocol12_ID = "&amp;IF(CK256="","NULL",#REF!)&amp;", Protocol12_IterationIDStart = "&amp;IF(CK256="","NULL",CL256)&amp;", Protocol12_IterationIDEnd = "&amp;IF(CM256="","NULL",CN256)&amp;
", Protocol13_ID = "&amp;IF(CO256="","NULL",#REF!)&amp;", Protocol13_IterationIDStart = "&amp;IF(CO256="","NULL",CP256)&amp;", Protocol13_IterationIDEnd = "&amp;IF(CQ256="","NULL",CR256)&amp;
", Protocol14_ID = "&amp;IF(CS256="","NULL",#REF!)&amp;", Protocol14_IterationIDStart = "&amp;IF(CS256="","NULL",CT256)&amp;", Protocol14_IterationIDEnd = "&amp;IF(CU256="","NULL",CV256)&amp;
", Protocol15_ID = "&amp;IF(CW256="","NULL",#REF!)&amp;", Protocol15_IterationIDStart = "&amp;IF(CW256="","NULL",CX256)&amp;", Protocol15_IterationIDEnd = "&amp;IF(CY256="","NULL",CZ256)&amp;
", Protocol16_ID = "&amp;IF(DA256="","NULL",#REF!)&amp;", Protocol16_IterationIDStart = "&amp;IF(DA256="","NULL",DB256)&amp;", Protocol16_IterationIDEnd = "&amp;IF(DC256="","NULL",DD256))</f>
        <v>#REF!</v>
      </c>
    </row>
    <row r="257" spans="1:110" x14ac:dyDescent="0.4">
      <c r="A257" s="75">
        <v>321</v>
      </c>
      <c r="B257" s="18">
        <v>2</v>
      </c>
      <c r="C257" s="34" t="s">
        <v>374</v>
      </c>
      <c r="D257" s="18">
        <v>1</v>
      </c>
      <c r="E257" s="40" t="s">
        <v>987</v>
      </c>
      <c r="F257" s="74" t="s">
        <v>988</v>
      </c>
      <c r="G257" s="74" t="s">
        <v>352</v>
      </c>
      <c r="I257" s="44"/>
      <c r="J257" s="47" t="str">
        <f>IF(I257="","",VLOOKUP(I257,MetricCalcGroups!A:D,3, FALSE))</f>
        <v/>
      </c>
      <c r="L257" s="9" t="s">
        <v>78</v>
      </c>
      <c r="M257" s="18">
        <v>1</v>
      </c>
      <c r="N257" s="18">
        <v>10</v>
      </c>
      <c r="O257" s="18">
        <v>1</v>
      </c>
      <c r="P257" s="18" t="s">
        <v>78</v>
      </c>
      <c r="Q257" s="18">
        <v>17</v>
      </c>
      <c r="R257" s="39">
        <v>0</v>
      </c>
      <c r="S257" s="75">
        <v>79</v>
      </c>
      <c r="T257" s="75">
        <v>0</v>
      </c>
      <c r="U257" s="75">
        <v>600</v>
      </c>
      <c r="V257" s="78">
        <v>55</v>
      </c>
      <c r="W257" s="75">
        <v>1530</v>
      </c>
      <c r="X257" s="15">
        <v>2011</v>
      </c>
      <c r="Y257" s="16">
        <f>IF(X257&lt;&gt;"",VLOOKUP(X257,ProgramIterations!D:E,2,FALSE),"NULL")</f>
        <v>1</v>
      </c>
      <c r="Z257" s="15"/>
      <c r="AA257" s="16" t="str">
        <f>IF(Z257&lt;&gt;"",VLOOKUP(Z257,ProgramIterations!D:E,2,FALSE),"NULL")</f>
        <v>NULL</v>
      </c>
      <c r="AB257" s="9" t="s">
        <v>78</v>
      </c>
      <c r="AC257" s="9">
        <v>75</v>
      </c>
      <c r="AD257" s="36">
        <v>1</v>
      </c>
      <c r="AE257" s="9">
        <v>1</v>
      </c>
      <c r="AF257" s="9">
        <v>1</v>
      </c>
      <c r="AG257" s="49">
        <v>0</v>
      </c>
      <c r="AH257" s="52">
        <v>0</v>
      </c>
      <c r="AI257" s="17">
        <f t="shared" si="16"/>
        <v>1</v>
      </c>
      <c r="AJ257" s="18">
        <v>0</v>
      </c>
      <c r="AK257" s="17">
        <f t="shared" si="14"/>
        <v>1</v>
      </c>
      <c r="AL257" s="17">
        <f t="shared" si="15"/>
        <v>1</v>
      </c>
      <c r="AM257" s="18">
        <v>0</v>
      </c>
      <c r="AN257" s="18">
        <v>0</v>
      </c>
      <c r="AO257" s="37">
        <v>1</v>
      </c>
      <c r="AP257" s="74"/>
      <c r="AQ257" s="37">
        <v>0</v>
      </c>
      <c r="AR257" s="49">
        <v>0</v>
      </c>
      <c r="AS257" s="23">
        <v>2011</v>
      </c>
      <c r="AT257" s="24">
        <f>IF(AS257="","",VLOOKUP(AS257,ProgramIterations!$D:$E,2,FALSE))</f>
        <v>1</v>
      </c>
      <c r="AU257" s="23"/>
      <c r="AV257" s="24" t="str">
        <f>IF(AU257="","",VLOOKUP(AU257,ProgramIterations!$D:$E,2,FALSE))</f>
        <v/>
      </c>
      <c r="AW257" s="23">
        <v>2012</v>
      </c>
      <c r="AX257" s="24">
        <f>IF(AW257="","",VLOOKUP(AW257,ProgramIterations!$D:$E,2,FALSE))</f>
        <v>2</v>
      </c>
      <c r="AY257" s="23"/>
      <c r="AZ257" s="24" t="str">
        <f>IF(AY257="","",VLOOKUP(AY257,ProgramIterations!$D:$E,2,FALSE))</f>
        <v/>
      </c>
      <c r="BA257" s="23">
        <v>2013</v>
      </c>
      <c r="BB257" s="24">
        <f>IF(BA257="","",VLOOKUP(BA257,ProgramIterations!$D:$E,2,FALSE))</f>
        <v>3</v>
      </c>
      <c r="BC257" s="23"/>
      <c r="BD257" s="24" t="str">
        <f>IF(BC257="","",VLOOKUP(BC257,ProgramIterations!$D:$E,2,FALSE))</f>
        <v/>
      </c>
      <c r="BE257" s="23">
        <v>2014</v>
      </c>
      <c r="BF257" s="24">
        <f>IF(BE257="","",VLOOKUP(BE257,ProgramIterations!$D:$E,2,FALSE))</f>
        <v>4</v>
      </c>
      <c r="BG257" s="23"/>
      <c r="BH257" s="24" t="str">
        <f>IF(BG257="","",VLOOKUP(BG257,ProgramIterations!$D:$E,2,FALSE))</f>
        <v/>
      </c>
      <c r="BI257" s="23">
        <v>2014</v>
      </c>
      <c r="BJ257" s="24">
        <f>IF(BI257="","",VLOOKUP(BI257,ProgramIterations!$D:$E,2,FALSE))</f>
        <v>4</v>
      </c>
      <c r="BK257" s="23"/>
      <c r="BL257" s="24" t="str">
        <f>IF(BK257="","",VLOOKUP(BK257,ProgramIterations!$D:$E,2,FALSE))</f>
        <v/>
      </c>
      <c r="BM257" s="23"/>
      <c r="BN257" s="24" t="str">
        <f>IF(BM257="","",VLOOKUP(BM257,ProgramIterations!$D:$E,2,FALSE))</f>
        <v/>
      </c>
      <c r="BO257" s="23"/>
      <c r="BP257" s="24" t="str">
        <f>IF(BO257="","",VLOOKUP(BO257,ProgramIterations!$D:$E,2,FALSE))</f>
        <v/>
      </c>
      <c r="BQ257" s="23"/>
      <c r="BR257" s="24" t="str">
        <f>IF(BQ257="","",VLOOKUP(BQ257,ProgramIterations!$D:$E,2,FALSE))</f>
        <v/>
      </c>
      <c r="BS257" s="23"/>
      <c r="BT257" s="24" t="str">
        <f>IF(BS257="","",VLOOKUP(BS257,ProgramIterations!$D:$E,2,FALSE))</f>
        <v/>
      </c>
      <c r="BU257" s="23"/>
      <c r="BV257" s="24" t="str">
        <f>IF(BU257="","",VLOOKUP(BU257,ProgramIterations!$D:$E,2,FALSE))</f>
        <v/>
      </c>
      <c r="BW257" s="23"/>
      <c r="BX257" s="24" t="str">
        <f>IF(BW257="","",VLOOKUP(BW257,ProgramIterations!$D:$E,2,FALSE))</f>
        <v/>
      </c>
      <c r="BY257" s="23">
        <v>2014</v>
      </c>
      <c r="BZ257" s="24">
        <f>IF(BY257="","",VLOOKUP(BY257,ProgramIterations!$D:$E,2,FALSE))</f>
        <v>4</v>
      </c>
      <c r="CA257" s="23"/>
      <c r="CB257" s="24" t="str">
        <f>IF(CA257="","",VLOOKUP(CA257,ProgramIterations!$D:$E,2,FALSE))</f>
        <v/>
      </c>
      <c r="CC257" s="23">
        <v>2014</v>
      </c>
      <c r="CD257" s="24">
        <f>IF(CC257="","",VLOOKUP(CC257,ProgramIterations!$D:$E,2,FALSE))</f>
        <v>4</v>
      </c>
      <c r="CE257" s="23"/>
      <c r="CF257" s="24" t="str">
        <f>IF(CE257="","",VLOOKUP(CE257,ProgramIterations!$D:$E,2,FALSE))</f>
        <v/>
      </c>
      <c r="CG257" s="23">
        <v>2014</v>
      </c>
      <c r="CH257" s="24">
        <f>IF(CG257="","",VLOOKUP(CG257,ProgramIterations!$D:$E,2,FALSE))</f>
        <v>4</v>
      </c>
      <c r="CI257" s="23"/>
      <c r="CJ257" s="24" t="str">
        <f>IF(CI257="","",VLOOKUP(CI257,ProgramIterations!$D:$E,2,FALSE))</f>
        <v/>
      </c>
      <c r="CK257" s="23"/>
      <c r="CL257" s="24" t="str">
        <f>IF(CK257="","",VLOOKUP(CK257,ProgramIterations!$D:$E,2,FALSE))</f>
        <v/>
      </c>
      <c r="CM257" s="23"/>
      <c r="CN257" s="24" t="str">
        <f>IF(CM257="","",VLOOKUP(CM257,ProgramIterations!$D:$E,2,FALSE))</f>
        <v/>
      </c>
      <c r="CO257" s="23"/>
      <c r="CP257" s="24" t="str">
        <f>IF(CO257="","",VLOOKUP(CO257,ProgramIterations!$D:$E,2,FALSE))</f>
        <v/>
      </c>
      <c r="CQ257" s="23"/>
      <c r="CR257" s="24" t="str">
        <f>IF(CQ257="","",VLOOKUP(CQ257,ProgramIterations!$D:$E,2,FALSE))</f>
        <v/>
      </c>
      <c r="CS257" s="23"/>
      <c r="CT257" s="24" t="str">
        <f>IF(CS257="","",VLOOKUP(CS257,ProgramIterations!$D:$E,2,FALSE))</f>
        <v/>
      </c>
      <c r="CU257" s="23"/>
      <c r="CV257" s="24" t="str">
        <f>IF(CU257="","",VLOOKUP(CU257,ProgramIterations!$D:$E,2,FALSE))</f>
        <v/>
      </c>
      <c r="CW257" s="23"/>
      <c r="CX257" s="24" t="str">
        <f>IF(CW257="","",VLOOKUP(CW257,ProgramIterations!$D:$E,2,FALSE))</f>
        <v/>
      </c>
      <c r="CY257" s="23"/>
      <c r="CZ257" s="24" t="str">
        <f>IF(CY257="","",VLOOKUP(CY257,ProgramIterations!$D:$E,2,FALSE))</f>
        <v/>
      </c>
      <c r="DA257" s="23"/>
      <c r="DB257" s="24" t="str">
        <f>IF(DA257="","",VLOOKUP(DA257,ProgramIterations!$D:$E,2,FALSE))</f>
        <v/>
      </c>
      <c r="DC257" s="23"/>
      <c r="DD257" s="25" t="str">
        <f>IF(DC257="","",VLOOKUP(DC257,ProgramIterations!$D:$E,2,FALSE))</f>
        <v/>
      </c>
      <c r="DE257" s="64" t="str">
        <f>CONCATENATE("ALTER TABLE dbo.",LEFT(C257,FIND(".",C257)-1)," ADD ",RIGHT(C257,LEN(C257)-FIND(".",C257))," ",VLOOKUP(M257,DataTypes!$A$2:$F$12,6),IF(VLOOKUP(M257,DataTypes!$A$2:$F$12,3)=1,CONCATENATE("(",N257,",",O257,")"),"")," NULL")</f>
        <v>ALTER TABLE dbo.ChampMetricVisitInformation ADD WettedLargeWoodVolumeBySite decimal(10,1) NULL</v>
      </c>
      <c r="DF257" s="56" t="e">
        <f>IF(A257 = "","",#REF! &amp; " SELECT MetricCalcTypeID = "&amp;A257&amp;", EngineID = "&amp;B257&amp;", Name='"&amp;C257&amp;"', DisplayGroupID = "&amp;D257&amp;", DisplayName='"&amp;E257&amp;"', DisplayNameShort = '"&amp;F257&amp;"', PropertyName = '"&amp;G257&amp;"', MethodID = "&amp;IF(H257="","NULL",H257)&amp; ", CalcGroupId = "&amp;IF(I257="","NULL",I257)&amp;", CalcGroupListItemID = " &amp;IF(K257="","NULL",K257)&amp;", Description = "&amp;IF(L257&lt;&gt;"NULL","'"&amp;SUBSTITUTE(L257,"'","''")&amp;"'","NULL")&amp;", DataTypeID = "&amp;M257&amp;",Precision = "&amp;N257&amp;", Scale = "&amp;O257&amp;", Length="&amp;P257&amp;", UOMID = "&amp;Q257&amp;", GlossaryTermID = "&amp;V257&amp;", DisplayOrderID = "&amp;W257&amp;", DomainValueListID = "&amp;AB257&amp;", WidthPixels = "&amp;AC257&amp;", IsDisplayable = "&amp;AD257&amp;", ShowGraphForWatershed= "&amp;AE257&amp;",ShowGraphForProgram="&amp;AF257&amp;",ShowGraphForVisit="&amp;AG257&amp;",IsPrivateInformation="&amp;AM257&amp;", IsCalculated="&amp;AN257&amp;",IsInternal="&amp;AO257&amp;", ExpectedValueMin = "&amp;IF(R257&lt;&gt;"",R257,"NULL")&amp;",  ExpectedValueMax = "&amp;IF(S257&lt;&gt;"",S257,"NULL")&amp;",  AcceptedValueMin = "&amp;IF(T257&lt;&gt;"",T257,"NULL")&amp;",   AcceptedValueMax  = "&amp;IF(U257&lt;&gt;"",U257,"NULL")&amp;", GraphAllowX="&amp;AH257&amp;", GraphAllowY="&amp;AI257&amp;", GraphAllowZ="&amp;AJ257&amp;", MapAllowSize="&amp;AK257&amp;", MapAllowColor = "&amp;AL257&amp;", RbtXpath = "&amp;IF(AP257&lt;&gt;"", "'"&amp;AP257&amp;"'", "NULL")&amp;", RbtIsRequired = "&amp;IF(AP257&lt;&gt;"", AQ257, "NULL")&amp;", MRMetric = "&amp;AR257&amp;
", Protocol1_ID = "&amp;IF(AS257="","NULL",#REF!)&amp;", Protocol1_IterationIDStart = "&amp;IF(AS257="","NULL",AT257)&amp;", Protocol1_IterationIDEnd = "&amp;IF(AU257="","NULL",AV257)&amp;
", Protocol2_ID = "&amp;IF(AW257="","NULL",#REF!)&amp;", Protocol2_IterationIDStart = "&amp;IF(AW257="","NULL",AX257)&amp;", Protocol2_IterationIDEnd = "&amp;IF(AY257="","NULL",AZ257)&amp;
", Protocol3_ID = "&amp;IF(BA257="","NULL",#REF!)&amp;", Protocol3_IterationIDStart = "&amp;IF(BA257="","NULL",BB257)&amp;", Protocol3_IterationIDEnd = "&amp;IF(BC257="","NULL",BD257)&amp;
", Protocol4_ID = "&amp;IF(BE257="","NULL",#REF!)&amp;", Protocol4_IterationIDStart = "&amp;IF(BE257="","NULL",BF257)&amp;", Protocol4_IterationIDEnd = "&amp;IF(BG257="","NULL",BH257)&amp;
", Protocol5_ID = "&amp;IF(BI257="","NULL",#REF!)&amp;", Protocol5_IterationIDStart = "&amp;IF(BI257="","NULL",BJ257)&amp;", Protocol5_IterationIDEnd = "&amp;IF(BK257="","NULL",BL257)&amp;
", Protocol6_ID = "&amp;IF(BM257="","NULL",#REF!)&amp;", Protocol6_IterationIDStart = "&amp;IF(BM257="","NULL",BN257)&amp;", Protocol6_IterationIDEnd = "&amp;IF(BO257="","NULL",BP257)&amp;
", Protocol7_ID = "&amp;IF(BQ257="","NULL",#REF!)&amp;", Protocol7_IterationIDStart = "&amp;IF(BQ257="","NULL",BR257)&amp;", Protocol7_IterationIDEnd = "&amp;IF(BS257="","NULL",BT257)&amp;
", Protocol8_ID = "&amp;IF(BU257="","NULL",#REF!)&amp;", Protocol8_IterationIDStart = "&amp;IF(BU257="","NULL",BV257)&amp;", Protocol8_IterationIDEnd = "&amp;IF(BW257="","NULL",BX257)&amp;
", Protocol9_ID = "&amp;IF(BY257="","NULL",#REF!)&amp;", Protocol9_IterationIDStart = "&amp;IF(BY257="","NULL",BZ257)&amp;", Protocol9_IterationIDEnd = "&amp;IF(CA257="","NULL",CB257)&amp;
", Protocol10_ID = "&amp;IF(CC257="","NULL",#REF!)&amp;", Protocol10_IterationIDStart = "&amp;IF(CC257="","NULL",CD257)&amp;", Protocol10_IterationIDEnd = "&amp;IF(CE257="","NULL",CF257)&amp;
", Protocol11_ID = "&amp;IF(CG257="","NULL",#REF!)&amp;", Protocol11_IterationIDStart = "&amp;IF(CG257="","NULL",CH257)&amp;", Protocol11_IterationIDEnd = "&amp;IF(CI257="","NULL",CJ257)&amp;
", Protocol12_ID = "&amp;IF(CK257="","NULL",#REF!)&amp;", Protocol12_IterationIDStart = "&amp;IF(CK257="","NULL",CL257)&amp;", Protocol12_IterationIDEnd = "&amp;IF(CM257="","NULL",CN257)&amp;
", Protocol13_ID = "&amp;IF(CO257="","NULL",#REF!)&amp;", Protocol13_IterationIDStart = "&amp;IF(CO257="","NULL",CP257)&amp;", Protocol13_IterationIDEnd = "&amp;IF(CQ257="","NULL",CR257)&amp;
", Protocol14_ID = "&amp;IF(CS257="","NULL",#REF!)&amp;", Protocol14_IterationIDStart = "&amp;IF(CS257="","NULL",CT257)&amp;", Protocol14_IterationIDEnd = "&amp;IF(CU257="","NULL",CV257)&amp;
", Protocol15_ID = "&amp;IF(CW257="","NULL",#REF!)&amp;", Protocol15_IterationIDStart = "&amp;IF(CW257="","NULL",CX257)&amp;", Protocol15_IterationIDEnd = "&amp;IF(CY257="","NULL",CZ257)&amp;
", Protocol16_ID = "&amp;IF(DA257="","NULL",#REF!)&amp;", Protocol16_IterationIDStart = "&amp;IF(DA257="","NULL",DB257)&amp;", Protocol16_IterationIDEnd = "&amp;IF(DC257="","NULL",DD257))</f>
        <v>#REF!</v>
      </c>
    </row>
    <row r="258" spans="1:110" x14ac:dyDescent="0.4">
      <c r="A258" s="75">
        <v>322</v>
      </c>
      <c r="B258" s="18">
        <v>2</v>
      </c>
      <c r="C258" s="34" t="s">
        <v>375</v>
      </c>
      <c r="D258" s="18">
        <v>1</v>
      </c>
      <c r="E258" s="40" t="s">
        <v>989</v>
      </c>
      <c r="F258" s="74" t="s">
        <v>990</v>
      </c>
      <c r="G258" s="74" t="s">
        <v>353</v>
      </c>
      <c r="I258" s="44"/>
      <c r="J258" s="47" t="str">
        <f>IF(I258="","",VLOOKUP(I258,MetricCalcGroups!A:D,3, FALSE))</f>
        <v/>
      </c>
      <c r="L258" s="9" t="s">
        <v>78</v>
      </c>
      <c r="M258" s="18">
        <v>1</v>
      </c>
      <c r="N258" s="18">
        <v>10</v>
      </c>
      <c r="O258" s="18">
        <v>1</v>
      </c>
      <c r="P258" s="18" t="s">
        <v>78</v>
      </c>
      <c r="Q258" s="18">
        <v>17</v>
      </c>
      <c r="R258" s="39">
        <v>0</v>
      </c>
      <c r="S258" s="75">
        <v>128</v>
      </c>
      <c r="T258" s="75">
        <v>0</v>
      </c>
      <c r="U258" s="75">
        <v>600</v>
      </c>
      <c r="V258" s="78">
        <v>56</v>
      </c>
      <c r="W258" s="75">
        <v>1540</v>
      </c>
      <c r="X258" s="15">
        <v>2011</v>
      </c>
      <c r="Y258" s="16">
        <f>IF(X258&lt;&gt;"",VLOOKUP(X258,ProgramIterations!D:E,2,FALSE),"NULL")</f>
        <v>1</v>
      </c>
      <c r="Z258" s="15"/>
      <c r="AA258" s="16" t="str">
        <f>IF(Z258&lt;&gt;"",VLOOKUP(Z258,ProgramIterations!D:E,2,FALSE),"NULL")</f>
        <v>NULL</v>
      </c>
      <c r="AB258" s="9" t="s">
        <v>78</v>
      </c>
      <c r="AC258" s="9">
        <v>75</v>
      </c>
      <c r="AD258" s="36">
        <v>1</v>
      </c>
      <c r="AE258" s="9">
        <v>1</v>
      </c>
      <c r="AF258" s="9">
        <v>1</v>
      </c>
      <c r="AG258" s="49">
        <v>0</v>
      </c>
      <c r="AH258" s="52">
        <v>0</v>
      </c>
      <c r="AI258" s="17">
        <f t="shared" si="16"/>
        <v>1</v>
      </c>
      <c r="AJ258" s="18">
        <v>0</v>
      </c>
      <c r="AK258" s="17">
        <f t="shared" si="14"/>
        <v>1</v>
      </c>
      <c r="AL258" s="17">
        <f t="shared" si="15"/>
        <v>1</v>
      </c>
      <c r="AM258" s="18">
        <v>0</v>
      </c>
      <c r="AN258" s="18">
        <v>0</v>
      </c>
      <c r="AO258" s="49">
        <v>1</v>
      </c>
      <c r="AP258" s="40"/>
      <c r="AQ258" s="37">
        <v>0</v>
      </c>
      <c r="AR258" s="49">
        <v>0</v>
      </c>
      <c r="AS258" s="23">
        <v>2011</v>
      </c>
      <c r="AT258" s="24">
        <f>IF(AS258="","",VLOOKUP(AS258,ProgramIterations!$D:$E,2,FALSE))</f>
        <v>1</v>
      </c>
      <c r="AU258" s="23"/>
      <c r="AV258" s="24" t="str">
        <f>IF(AU258="","",VLOOKUP(AU258,ProgramIterations!$D:$E,2,FALSE))</f>
        <v/>
      </c>
      <c r="AW258" s="23">
        <v>2012</v>
      </c>
      <c r="AX258" s="24">
        <f>IF(AW258="","",VLOOKUP(AW258,ProgramIterations!$D:$E,2,FALSE))</f>
        <v>2</v>
      </c>
      <c r="AY258" s="23"/>
      <c r="AZ258" s="24" t="str">
        <f>IF(AY258="","",VLOOKUP(AY258,ProgramIterations!$D:$E,2,FALSE))</f>
        <v/>
      </c>
      <c r="BA258" s="23">
        <v>2013</v>
      </c>
      <c r="BB258" s="24">
        <f>IF(BA258="","",VLOOKUP(BA258,ProgramIterations!$D:$E,2,FALSE))</f>
        <v>3</v>
      </c>
      <c r="BC258" s="23"/>
      <c r="BD258" s="24" t="str">
        <f>IF(BC258="","",VLOOKUP(BC258,ProgramIterations!$D:$E,2,FALSE))</f>
        <v/>
      </c>
      <c r="BE258" s="23">
        <v>2014</v>
      </c>
      <c r="BF258" s="24">
        <f>IF(BE258="","",VLOOKUP(BE258,ProgramIterations!$D:$E,2,FALSE))</f>
        <v>4</v>
      </c>
      <c r="BG258" s="23"/>
      <c r="BH258" s="24" t="str">
        <f>IF(BG258="","",VLOOKUP(BG258,ProgramIterations!$D:$E,2,FALSE))</f>
        <v/>
      </c>
      <c r="BI258" s="23">
        <v>2014</v>
      </c>
      <c r="BJ258" s="24">
        <f>IF(BI258="","",VLOOKUP(BI258,ProgramIterations!$D:$E,2,FALSE))</f>
        <v>4</v>
      </c>
      <c r="BK258" s="23"/>
      <c r="BL258" s="24" t="str">
        <f>IF(BK258="","",VLOOKUP(BK258,ProgramIterations!$D:$E,2,FALSE))</f>
        <v/>
      </c>
      <c r="BM258" s="23"/>
      <c r="BN258" s="24" t="str">
        <f>IF(BM258="","",VLOOKUP(BM258,ProgramIterations!$D:$E,2,FALSE))</f>
        <v/>
      </c>
      <c r="BO258" s="23"/>
      <c r="BP258" s="24" t="str">
        <f>IF(BO258="","",VLOOKUP(BO258,ProgramIterations!$D:$E,2,FALSE))</f>
        <v/>
      </c>
      <c r="BQ258" s="23"/>
      <c r="BR258" s="24" t="str">
        <f>IF(BQ258="","",VLOOKUP(BQ258,ProgramIterations!$D:$E,2,FALSE))</f>
        <v/>
      </c>
      <c r="BS258" s="23"/>
      <c r="BT258" s="24" t="str">
        <f>IF(BS258="","",VLOOKUP(BS258,ProgramIterations!$D:$E,2,FALSE))</f>
        <v/>
      </c>
      <c r="BU258" s="23"/>
      <c r="BV258" s="24" t="str">
        <f>IF(BU258="","",VLOOKUP(BU258,ProgramIterations!$D:$E,2,FALSE))</f>
        <v/>
      </c>
      <c r="BW258" s="23"/>
      <c r="BX258" s="24" t="str">
        <f>IF(BW258="","",VLOOKUP(BW258,ProgramIterations!$D:$E,2,FALSE))</f>
        <v/>
      </c>
      <c r="BY258" s="23">
        <v>2014</v>
      </c>
      <c r="BZ258" s="24">
        <f>IF(BY258="","",VLOOKUP(BY258,ProgramIterations!$D:$E,2,FALSE))</f>
        <v>4</v>
      </c>
      <c r="CA258" s="23"/>
      <c r="CB258" s="24" t="str">
        <f>IF(CA258="","",VLOOKUP(CA258,ProgramIterations!$D:$E,2,FALSE))</f>
        <v/>
      </c>
      <c r="CC258" s="23">
        <v>2014</v>
      </c>
      <c r="CD258" s="24">
        <f>IF(CC258="","",VLOOKUP(CC258,ProgramIterations!$D:$E,2,FALSE))</f>
        <v>4</v>
      </c>
      <c r="CE258" s="23"/>
      <c r="CF258" s="24" t="str">
        <f>IF(CE258="","",VLOOKUP(CE258,ProgramIterations!$D:$E,2,FALSE))</f>
        <v/>
      </c>
      <c r="CG258" s="23">
        <v>2014</v>
      </c>
      <c r="CH258" s="24">
        <f>IF(CG258="","",VLOOKUP(CG258,ProgramIterations!$D:$E,2,FALSE))</f>
        <v>4</v>
      </c>
      <c r="CI258" s="23"/>
      <c r="CJ258" s="24" t="str">
        <f>IF(CI258="","",VLOOKUP(CI258,ProgramIterations!$D:$E,2,FALSE))</f>
        <v/>
      </c>
      <c r="CK258" s="23"/>
      <c r="CL258" s="24" t="str">
        <f>IF(CK258="","",VLOOKUP(CK258,ProgramIterations!$D:$E,2,FALSE))</f>
        <v/>
      </c>
      <c r="CM258" s="23"/>
      <c r="CN258" s="24" t="str">
        <f>IF(CM258="","",VLOOKUP(CM258,ProgramIterations!$D:$E,2,FALSE))</f>
        <v/>
      </c>
      <c r="CO258" s="23"/>
      <c r="CP258" s="24" t="str">
        <f>IF(CO258="","",VLOOKUP(CO258,ProgramIterations!$D:$E,2,FALSE))</f>
        <v/>
      </c>
      <c r="CQ258" s="23"/>
      <c r="CR258" s="24" t="str">
        <f>IF(CQ258="","",VLOOKUP(CQ258,ProgramIterations!$D:$E,2,FALSE))</f>
        <v/>
      </c>
      <c r="CS258" s="23"/>
      <c r="CT258" s="24" t="str">
        <f>IF(CS258="","",VLOOKUP(CS258,ProgramIterations!$D:$E,2,FALSE))</f>
        <v/>
      </c>
      <c r="CU258" s="23"/>
      <c r="CV258" s="24" t="str">
        <f>IF(CU258="","",VLOOKUP(CU258,ProgramIterations!$D:$E,2,FALSE))</f>
        <v/>
      </c>
      <c r="CW258" s="23"/>
      <c r="CX258" s="24" t="str">
        <f>IF(CW258="","",VLOOKUP(CW258,ProgramIterations!$D:$E,2,FALSE))</f>
        <v/>
      </c>
      <c r="CY258" s="23"/>
      <c r="CZ258" s="24" t="str">
        <f>IF(CY258="","",VLOOKUP(CY258,ProgramIterations!$D:$E,2,FALSE))</f>
        <v/>
      </c>
      <c r="DA258" s="23"/>
      <c r="DB258" s="24" t="str">
        <f>IF(DA258="","",VLOOKUP(DA258,ProgramIterations!$D:$E,2,FALSE))</f>
        <v/>
      </c>
      <c r="DC258" s="23"/>
      <c r="DD258" s="25" t="str">
        <f>IF(DC258="","",VLOOKUP(DC258,ProgramIterations!$D:$E,2,FALSE))</f>
        <v/>
      </c>
      <c r="DE258" s="64" t="str">
        <f>CONCATENATE("ALTER TABLE dbo.",LEFT(C258,FIND(".",C258)-1)," ADD ",RIGHT(C258,LEN(C258)-FIND(".",C258))," ",VLOOKUP(M258,DataTypes!$A$2:$F$12,6),IF(VLOOKUP(M258,DataTypes!$A$2:$F$12,3)=1,CONCATENATE("(",N258,",",O258,")"),"")," NULL")</f>
        <v>ALTER TABLE dbo.ChampMetricVisitInformation ADD BankfullLargeWoodVolumeBySite decimal(10,1) NULL</v>
      </c>
      <c r="DF258" s="56" t="e">
        <f>IF(A258 = "","",#REF! &amp; " SELECT MetricCalcTypeID = "&amp;A258&amp;", EngineID = "&amp;B258&amp;", Name='"&amp;C258&amp;"', DisplayGroupID = "&amp;D258&amp;", DisplayName='"&amp;E258&amp;"', DisplayNameShort = '"&amp;F258&amp;"', PropertyName = '"&amp;G258&amp;"', MethodID = "&amp;IF(H258="","NULL",H258)&amp; ", CalcGroupId = "&amp;IF(I258="","NULL",I258)&amp;", CalcGroupListItemID = " &amp;IF(K258="","NULL",K258)&amp;", Description = "&amp;IF(L258&lt;&gt;"NULL","'"&amp;SUBSTITUTE(L258,"'","''")&amp;"'","NULL")&amp;", DataTypeID = "&amp;M258&amp;",Precision = "&amp;N258&amp;", Scale = "&amp;O258&amp;", Length="&amp;P258&amp;", UOMID = "&amp;Q258&amp;", GlossaryTermID = "&amp;V258&amp;", DisplayOrderID = "&amp;W258&amp;", DomainValueListID = "&amp;AB258&amp;", WidthPixels = "&amp;AC258&amp;", IsDisplayable = "&amp;AD258&amp;", ShowGraphForWatershed= "&amp;AE258&amp;",ShowGraphForProgram="&amp;AF258&amp;",ShowGraphForVisit="&amp;AG258&amp;",IsPrivateInformation="&amp;AM258&amp;", IsCalculated="&amp;AN258&amp;",IsInternal="&amp;AO258&amp;", ExpectedValueMin = "&amp;IF(R258&lt;&gt;"",R258,"NULL")&amp;",  ExpectedValueMax = "&amp;IF(S258&lt;&gt;"",S258,"NULL")&amp;",  AcceptedValueMin = "&amp;IF(T258&lt;&gt;"",T258,"NULL")&amp;",   AcceptedValueMax  = "&amp;IF(U258&lt;&gt;"",U258,"NULL")&amp;", GraphAllowX="&amp;AH258&amp;", GraphAllowY="&amp;AI258&amp;", GraphAllowZ="&amp;AJ258&amp;", MapAllowSize="&amp;AK258&amp;", MapAllowColor = "&amp;AL258&amp;", RbtXpath = "&amp;IF(AP258&lt;&gt;"", "'"&amp;AP258&amp;"'", "NULL")&amp;", RbtIsRequired = "&amp;IF(AP258&lt;&gt;"", AQ258, "NULL")&amp;", MRMetric = "&amp;AR258&amp;
", Protocol1_ID = "&amp;IF(AS258="","NULL",#REF!)&amp;", Protocol1_IterationIDStart = "&amp;IF(AS258="","NULL",AT258)&amp;", Protocol1_IterationIDEnd = "&amp;IF(AU258="","NULL",AV258)&amp;
", Protocol2_ID = "&amp;IF(AW258="","NULL",#REF!)&amp;", Protocol2_IterationIDStart = "&amp;IF(AW258="","NULL",AX258)&amp;", Protocol2_IterationIDEnd = "&amp;IF(AY258="","NULL",AZ258)&amp;
", Protocol3_ID = "&amp;IF(BA258="","NULL",#REF!)&amp;", Protocol3_IterationIDStart = "&amp;IF(BA258="","NULL",BB258)&amp;", Protocol3_IterationIDEnd = "&amp;IF(BC258="","NULL",BD258)&amp;
", Protocol4_ID = "&amp;IF(BE258="","NULL",#REF!)&amp;", Protocol4_IterationIDStart = "&amp;IF(BE258="","NULL",BF258)&amp;", Protocol4_IterationIDEnd = "&amp;IF(BG258="","NULL",BH258)&amp;
", Protocol5_ID = "&amp;IF(BI258="","NULL",#REF!)&amp;", Protocol5_IterationIDStart = "&amp;IF(BI258="","NULL",BJ258)&amp;", Protocol5_IterationIDEnd = "&amp;IF(BK258="","NULL",BL258)&amp;
", Protocol6_ID = "&amp;IF(BM258="","NULL",#REF!)&amp;", Protocol6_IterationIDStart = "&amp;IF(BM258="","NULL",BN258)&amp;", Protocol6_IterationIDEnd = "&amp;IF(BO258="","NULL",BP258)&amp;
", Protocol7_ID = "&amp;IF(BQ258="","NULL",#REF!)&amp;", Protocol7_IterationIDStart = "&amp;IF(BQ258="","NULL",BR258)&amp;", Protocol7_IterationIDEnd = "&amp;IF(BS258="","NULL",BT258)&amp;
", Protocol8_ID = "&amp;IF(BU258="","NULL",#REF!)&amp;", Protocol8_IterationIDStart = "&amp;IF(BU258="","NULL",BV258)&amp;", Protocol8_IterationIDEnd = "&amp;IF(BW258="","NULL",BX258)&amp;
", Protocol9_ID = "&amp;IF(BY258="","NULL",#REF!)&amp;", Protocol9_IterationIDStart = "&amp;IF(BY258="","NULL",BZ258)&amp;", Protocol9_IterationIDEnd = "&amp;IF(CA258="","NULL",CB258)&amp;
", Protocol10_ID = "&amp;IF(CC258="","NULL",#REF!)&amp;", Protocol10_IterationIDStart = "&amp;IF(CC258="","NULL",CD258)&amp;", Protocol10_IterationIDEnd = "&amp;IF(CE258="","NULL",CF258)&amp;
", Protocol11_ID = "&amp;IF(CG258="","NULL",#REF!)&amp;", Protocol11_IterationIDStart = "&amp;IF(CG258="","NULL",CH258)&amp;", Protocol11_IterationIDEnd = "&amp;IF(CI258="","NULL",CJ258)&amp;
", Protocol12_ID = "&amp;IF(CK258="","NULL",#REF!)&amp;", Protocol12_IterationIDStart = "&amp;IF(CK258="","NULL",CL258)&amp;", Protocol12_IterationIDEnd = "&amp;IF(CM258="","NULL",CN258)&amp;
", Protocol13_ID = "&amp;IF(CO258="","NULL",#REF!)&amp;", Protocol13_IterationIDStart = "&amp;IF(CO258="","NULL",CP258)&amp;", Protocol13_IterationIDEnd = "&amp;IF(CQ258="","NULL",CR258)&amp;
", Protocol14_ID = "&amp;IF(CS258="","NULL",#REF!)&amp;", Protocol14_IterationIDStart = "&amp;IF(CS258="","NULL",CT258)&amp;", Protocol14_IterationIDEnd = "&amp;IF(CU258="","NULL",CV258)&amp;
", Protocol15_ID = "&amp;IF(CW258="","NULL",#REF!)&amp;", Protocol15_IterationIDStart = "&amp;IF(CW258="","NULL",CX258)&amp;", Protocol15_IterationIDEnd = "&amp;IF(CY258="","NULL",CZ258)&amp;
", Protocol16_ID = "&amp;IF(DA258="","NULL",#REF!)&amp;", Protocol16_IterationIDStart = "&amp;IF(DA258="","NULL",DB258)&amp;", Protocol16_IterationIDEnd = "&amp;IF(DC258="","NULL",DD258))</f>
        <v>#REF!</v>
      </c>
    </row>
    <row r="259" spans="1:110" x14ac:dyDescent="0.4">
      <c r="A259" s="75">
        <v>323</v>
      </c>
      <c r="B259" s="18">
        <v>2</v>
      </c>
      <c r="C259" s="34" t="s">
        <v>376</v>
      </c>
      <c r="D259" s="18">
        <v>1</v>
      </c>
      <c r="E259" s="40" t="s">
        <v>991</v>
      </c>
      <c r="F259" s="49" t="s">
        <v>992</v>
      </c>
      <c r="G259" s="74" t="s">
        <v>354</v>
      </c>
      <c r="I259" s="44"/>
      <c r="J259" s="47" t="str">
        <f>IF(I259="","",VLOOKUP(I259,MetricCalcGroups!A:D,3, FALSE))</f>
        <v/>
      </c>
      <c r="L259" s="9" t="s">
        <v>78</v>
      </c>
      <c r="M259" s="18">
        <v>1</v>
      </c>
      <c r="N259" s="18">
        <v>10</v>
      </c>
      <c r="O259" s="18">
        <v>1</v>
      </c>
      <c r="P259" s="18" t="s">
        <v>78</v>
      </c>
      <c r="Q259" s="18">
        <v>17</v>
      </c>
      <c r="R259" s="39">
        <v>0</v>
      </c>
      <c r="S259" s="75">
        <v>32</v>
      </c>
      <c r="T259" s="18">
        <v>0</v>
      </c>
      <c r="U259" s="18">
        <v>300</v>
      </c>
      <c r="V259" s="78">
        <v>57</v>
      </c>
      <c r="W259" s="75">
        <v>1550</v>
      </c>
      <c r="X259" s="15">
        <v>2011</v>
      </c>
      <c r="Y259" s="16">
        <f>IF(X259&lt;&gt;"",VLOOKUP(X259,ProgramIterations!D:E,2,FALSE),"NULL")</f>
        <v>1</v>
      </c>
      <c r="Z259" s="15"/>
      <c r="AA259" s="16" t="str">
        <f>IF(Z259&lt;&gt;"",VLOOKUP(Z259,ProgramIterations!D:E,2,FALSE),"NULL")</f>
        <v>NULL</v>
      </c>
      <c r="AB259" s="9" t="s">
        <v>78</v>
      </c>
      <c r="AC259" s="9">
        <v>75</v>
      </c>
      <c r="AD259" s="36">
        <v>1</v>
      </c>
      <c r="AE259" s="9">
        <v>1</v>
      </c>
      <c r="AF259" s="9">
        <v>1</v>
      </c>
      <c r="AG259" s="49">
        <v>0</v>
      </c>
      <c r="AH259" s="17">
        <v>0</v>
      </c>
      <c r="AI259" s="17">
        <f t="shared" si="16"/>
        <v>1</v>
      </c>
      <c r="AJ259" s="18">
        <v>0</v>
      </c>
      <c r="AK259" s="17">
        <f t="shared" si="14"/>
        <v>1</v>
      </c>
      <c r="AL259" s="17">
        <f t="shared" si="15"/>
        <v>1</v>
      </c>
      <c r="AM259" s="18">
        <v>0</v>
      </c>
      <c r="AN259" s="18">
        <v>0</v>
      </c>
      <c r="AO259" s="49">
        <v>1</v>
      </c>
      <c r="AP259" s="40"/>
      <c r="AQ259" s="37">
        <v>0</v>
      </c>
      <c r="AR259" s="49">
        <v>0</v>
      </c>
      <c r="AS259" s="23">
        <v>2011</v>
      </c>
      <c r="AT259" s="24">
        <f>IF(AS259="","",VLOOKUP(AS259,ProgramIterations!$D:$E,2,FALSE))</f>
        <v>1</v>
      </c>
      <c r="AU259" s="23"/>
      <c r="AV259" s="24" t="str">
        <f>IF(AU259="","",VLOOKUP(AU259,ProgramIterations!$D:$E,2,FALSE))</f>
        <v/>
      </c>
      <c r="AW259" s="23">
        <v>2012</v>
      </c>
      <c r="AX259" s="24">
        <f>IF(AW259="","",VLOOKUP(AW259,ProgramIterations!$D:$E,2,FALSE))</f>
        <v>2</v>
      </c>
      <c r="AY259" s="23"/>
      <c r="AZ259" s="24" t="str">
        <f>IF(AY259="","",VLOOKUP(AY259,ProgramIterations!$D:$E,2,FALSE))</f>
        <v/>
      </c>
      <c r="BA259" s="23">
        <v>2013</v>
      </c>
      <c r="BB259" s="24">
        <f>IF(BA259="","",VLOOKUP(BA259,ProgramIterations!$D:$E,2,FALSE))</f>
        <v>3</v>
      </c>
      <c r="BC259" s="23"/>
      <c r="BD259" s="24" t="str">
        <f>IF(BC259="","",VLOOKUP(BC259,ProgramIterations!$D:$E,2,FALSE))</f>
        <v/>
      </c>
      <c r="BE259" s="23">
        <v>2014</v>
      </c>
      <c r="BF259" s="24">
        <f>IF(BE259="","",VLOOKUP(BE259,ProgramIterations!$D:$E,2,FALSE))</f>
        <v>4</v>
      </c>
      <c r="BG259" s="23"/>
      <c r="BH259" s="24" t="str">
        <f>IF(BG259="","",VLOOKUP(BG259,ProgramIterations!$D:$E,2,FALSE))</f>
        <v/>
      </c>
      <c r="BI259" s="23">
        <v>2014</v>
      </c>
      <c r="BJ259" s="24">
        <f>IF(BI259="","",VLOOKUP(BI259,ProgramIterations!$D:$E,2,FALSE))</f>
        <v>4</v>
      </c>
      <c r="BK259" s="23"/>
      <c r="BL259" s="24" t="str">
        <f>IF(BK259="","",VLOOKUP(BK259,ProgramIterations!$D:$E,2,FALSE))</f>
        <v/>
      </c>
      <c r="BM259" s="23"/>
      <c r="BN259" s="24" t="str">
        <f>IF(BM259="","",VLOOKUP(BM259,ProgramIterations!$D:$E,2,FALSE))</f>
        <v/>
      </c>
      <c r="BO259" s="23"/>
      <c r="BP259" s="24" t="str">
        <f>IF(BO259="","",VLOOKUP(BO259,ProgramIterations!$D:$E,2,FALSE))</f>
        <v/>
      </c>
      <c r="BQ259" s="23"/>
      <c r="BR259" s="24" t="str">
        <f>IF(BQ259="","",VLOOKUP(BQ259,ProgramIterations!$D:$E,2,FALSE))</f>
        <v/>
      </c>
      <c r="BS259" s="23"/>
      <c r="BT259" s="24" t="str">
        <f>IF(BS259="","",VLOOKUP(BS259,ProgramIterations!$D:$E,2,FALSE))</f>
        <v/>
      </c>
      <c r="BU259" s="23"/>
      <c r="BV259" s="24" t="str">
        <f>IF(BU259="","",VLOOKUP(BU259,ProgramIterations!$D:$E,2,FALSE))</f>
        <v/>
      </c>
      <c r="BW259" s="23"/>
      <c r="BX259" s="24" t="str">
        <f>IF(BW259="","",VLOOKUP(BW259,ProgramIterations!$D:$E,2,FALSE))</f>
        <v/>
      </c>
      <c r="BY259" s="23">
        <v>2014</v>
      </c>
      <c r="BZ259" s="24">
        <f>IF(BY259="","",VLOOKUP(BY259,ProgramIterations!$D:$E,2,FALSE))</f>
        <v>4</v>
      </c>
      <c r="CA259" s="23"/>
      <c r="CB259" s="24" t="str">
        <f>IF(CA259="","",VLOOKUP(CA259,ProgramIterations!$D:$E,2,FALSE))</f>
        <v/>
      </c>
      <c r="CC259" s="23">
        <v>2014</v>
      </c>
      <c r="CD259" s="24">
        <f>IF(CC259="","",VLOOKUP(CC259,ProgramIterations!$D:$E,2,FALSE))</f>
        <v>4</v>
      </c>
      <c r="CE259" s="23"/>
      <c r="CF259" s="24" t="str">
        <f>IF(CE259="","",VLOOKUP(CE259,ProgramIterations!$D:$E,2,FALSE))</f>
        <v/>
      </c>
      <c r="CG259" s="23">
        <v>2014</v>
      </c>
      <c r="CH259" s="24">
        <f>IF(CG259="","",VLOOKUP(CG259,ProgramIterations!$D:$E,2,FALSE))</f>
        <v>4</v>
      </c>
      <c r="CI259" s="23"/>
      <c r="CJ259" s="24" t="str">
        <f>IF(CI259="","",VLOOKUP(CI259,ProgramIterations!$D:$E,2,FALSE))</f>
        <v/>
      </c>
      <c r="CK259" s="23"/>
      <c r="CL259" s="24" t="str">
        <f>IF(CK259="","",VLOOKUP(CK259,ProgramIterations!$D:$E,2,FALSE))</f>
        <v/>
      </c>
      <c r="CM259" s="23"/>
      <c r="CN259" s="24" t="str">
        <f>IF(CM259="","",VLOOKUP(CM259,ProgramIterations!$D:$E,2,FALSE))</f>
        <v/>
      </c>
      <c r="CO259" s="23"/>
      <c r="CP259" s="24" t="str">
        <f>IF(CO259="","",VLOOKUP(CO259,ProgramIterations!$D:$E,2,FALSE))</f>
        <v/>
      </c>
      <c r="CQ259" s="23"/>
      <c r="CR259" s="24" t="str">
        <f>IF(CQ259="","",VLOOKUP(CQ259,ProgramIterations!$D:$E,2,FALSE))</f>
        <v/>
      </c>
      <c r="CS259" s="23"/>
      <c r="CT259" s="24" t="str">
        <f>IF(CS259="","",VLOOKUP(CS259,ProgramIterations!$D:$E,2,FALSE))</f>
        <v/>
      </c>
      <c r="CU259" s="23"/>
      <c r="CV259" s="24" t="str">
        <f>IF(CU259="","",VLOOKUP(CU259,ProgramIterations!$D:$E,2,FALSE))</f>
        <v/>
      </c>
      <c r="CW259" s="23"/>
      <c r="CX259" s="24" t="str">
        <f>IF(CW259="","",VLOOKUP(CW259,ProgramIterations!$D:$E,2,FALSE))</f>
        <v/>
      </c>
      <c r="CY259" s="23"/>
      <c r="CZ259" s="24" t="str">
        <f>IF(CY259="","",VLOOKUP(CY259,ProgramIterations!$D:$E,2,FALSE))</f>
        <v/>
      </c>
      <c r="DA259" s="23"/>
      <c r="DB259" s="24" t="str">
        <f>IF(DA259="","",VLOOKUP(DA259,ProgramIterations!$D:$E,2,FALSE))</f>
        <v/>
      </c>
      <c r="DC259" s="23"/>
      <c r="DD259" s="25" t="str">
        <f>IF(DC259="","",VLOOKUP(DC259,ProgramIterations!$D:$E,2,FALSE))</f>
        <v/>
      </c>
      <c r="DE259" s="64" t="str">
        <f>CONCATENATE("ALTER TABLE dbo.",LEFT(C259,FIND(".",C259)-1)," ADD ",RIGHT(C259,LEN(C259)-FIND(".",C259))," ",VLOOKUP(M259,DataTypes!$A$2:$F$12,6),IF(VLOOKUP(M259,DataTypes!$A$2:$F$12,3)=1,CONCATENATE("(",N259,",",O259,")"),"")," NULL")</f>
        <v>ALTER TABLE dbo.ChampMetricVisitInformation ADD WettedLargeWoodVolumeInPools decimal(10,1) NULL</v>
      </c>
      <c r="DF259" s="56" t="e">
        <f>IF(A259 = "","",#REF! &amp; " SELECT MetricCalcTypeID = "&amp;A259&amp;", EngineID = "&amp;B259&amp;", Name='"&amp;C259&amp;"', DisplayGroupID = "&amp;D259&amp;", DisplayName='"&amp;E259&amp;"', DisplayNameShort = '"&amp;F259&amp;"', PropertyName = '"&amp;G259&amp;"', MethodID = "&amp;IF(H259="","NULL",H259)&amp; ", CalcGroupId = "&amp;IF(I259="","NULL",I259)&amp;", CalcGroupListItemID = " &amp;IF(K259="","NULL",K259)&amp;", Description = "&amp;IF(L259&lt;&gt;"NULL","'"&amp;SUBSTITUTE(L259,"'","''")&amp;"'","NULL")&amp;", DataTypeID = "&amp;M259&amp;",Precision = "&amp;N259&amp;", Scale = "&amp;O259&amp;", Length="&amp;P259&amp;", UOMID = "&amp;Q259&amp;", GlossaryTermID = "&amp;V259&amp;", DisplayOrderID = "&amp;W259&amp;", DomainValueListID = "&amp;AB259&amp;", WidthPixels = "&amp;AC259&amp;", IsDisplayable = "&amp;AD259&amp;", ShowGraphForWatershed= "&amp;AE259&amp;",ShowGraphForProgram="&amp;AF259&amp;",ShowGraphForVisit="&amp;AG259&amp;",IsPrivateInformation="&amp;AM259&amp;", IsCalculated="&amp;AN259&amp;",IsInternal="&amp;AO259&amp;", ExpectedValueMin = "&amp;IF(R259&lt;&gt;"",R259,"NULL")&amp;",  ExpectedValueMax = "&amp;IF(S259&lt;&gt;"",S259,"NULL")&amp;",  AcceptedValueMin = "&amp;IF(T259&lt;&gt;"",T259,"NULL")&amp;",   AcceptedValueMax  = "&amp;IF(U259&lt;&gt;"",U259,"NULL")&amp;", GraphAllowX="&amp;AH259&amp;", GraphAllowY="&amp;AI259&amp;", GraphAllowZ="&amp;AJ259&amp;", MapAllowSize="&amp;AK259&amp;", MapAllowColor = "&amp;AL259&amp;", RbtXpath = "&amp;IF(AP259&lt;&gt;"", "'"&amp;AP259&amp;"'", "NULL")&amp;", RbtIsRequired = "&amp;IF(AP259&lt;&gt;"", AQ259, "NULL")&amp;", MRMetric = "&amp;AR259&amp;
", Protocol1_ID = "&amp;IF(AS259="","NULL",#REF!)&amp;", Protocol1_IterationIDStart = "&amp;IF(AS259="","NULL",AT259)&amp;", Protocol1_IterationIDEnd = "&amp;IF(AU259="","NULL",AV259)&amp;
", Protocol2_ID = "&amp;IF(AW259="","NULL",#REF!)&amp;", Protocol2_IterationIDStart = "&amp;IF(AW259="","NULL",AX259)&amp;", Protocol2_IterationIDEnd = "&amp;IF(AY259="","NULL",AZ259)&amp;
", Protocol3_ID = "&amp;IF(BA259="","NULL",#REF!)&amp;", Protocol3_IterationIDStart = "&amp;IF(BA259="","NULL",BB259)&amp;", Protocol3_IterationIDEnd = "&amp;IF(BC259="","NULL",BD259)&amp;
", Protocol4_ID = "&amp;IF(BE259="","NULL",#REF!)&amp;", Protocol4_IterationIDStart = "&amp;IF(BE259="","NULL",BF259)&amp;", Protocol4_IterationIDEnd = "&amp;IF(BG259="","NULL",BH259)&amp;
", Protocol5_ID = "&amp;IF(BI259="","NULL",#REF!)&amp;", Protocol5_IterationIDStart = "&amp;IF(BI259="","NULL",BJ259)&amp;", Protocol5_IterationIDEnd = "&amp;IF(BK259="","NULL",BL259)&amp;
", Protocol6_ID = "&amp;IF(BM259="","NULL",#REF!)&amp;", Protocol6_IterationIDStart = "&amp;IF(BM259="","NULL",BN259)&amp;", Protocol6_IterationIDEnd = "&amp;IF(BO259="","NULL",BP259)&amp;
", Protocol7_ID = "&amp;IF(BQ259="","NULL",#REF!)&amp;", Protocol7_IterationIDStart = "&amp;IF(BQ259="","NULL",BR259)&amp;", Protocol7_IterationIDEnd = "&amp;IF(BS259="","NULL",BT259)&amp;
", Protocol8_ID = "&amp;IF(BU259="","NULL",#REF!)&amp;", Protocol8_IterationIDStart = "&amp;IF(BU259="","NULL",BV259)&amp;", Protocol8_IterationIDEnd = "&amp;IF(BW259="","NULL",BX259)&amp;
", Protocol9_ID = "&amp;IF(BY259="","NULL",#REF!)&amp;", Protocol9_IterationIDStart = "&amp;IF(BY259="","NULL",BZ259)&amp;", Protocol9_IterationIDEnd = "&amp;IF(CA259="","NULL",CB259)&amp;
", Protocol10_ID = "&amp;IF(CC259="","NULL",#REF!)&amp;", Protocol10_IterationIDStart = "&amp;IF(CC259="","NULL",CD259)&amp;", Protocol10_IterationIDEnd = "&amp;IF(CE259="","NULL",CF259)&amp;
", Protocol11_ID = "&amp;IF(CG259="","NULL",#REF!)&amp;", Protocol11_IterationIDStart = "&amp;IF(CG259="","NULL",CH259)&amp;", Protocol11_IterationIDEnd = "&amp;IF(CI259="","NULL",CJ259)&amp;
", Protocol12_ID = "&amp;IF(CK259="","NULL",#REF!)&amp;", Protocol12_IterationIDStart = "&amp;IF(CK259="","NULL",CL259)&amp;", Protocol12_IterationIDEnd = "&amp;IF(CM259="","NULL",CN259)&amp;
", Protocol13_ID = "&amp;IF(CO259="","NULL",#REF!)&amp;", Protocol13_IterationIDStart = "&amp;IF(CO259="","NULL",CP259)&amp;", Protocol13_IterationIDEnd = "&amp;IF(CQ259="","NULL",CR259)&amp;
", Protocol14_ID = "&amp;IF(CS259="","NULL",#REF!)&amp;", Protocol14_IterationIDStart = "&amp;IF(CS259="","NULL",CT259)&amp;", Protocol14_IterationIDEnd = "&amp;IF(CU259="","NULL",CV259)&amp;
", Protocol15_ID = "&amp;IF(CW259="","NULL",#REF!)&amp;", Protocol15_IterationIDStart = "&amp;IF(CW259="","NULL",CX259)&amp;", Protocol15_IterationIDEnd = "&amp;IF(CY259="","NULL",CZ259)&amp;
", Protocol16_ID = "&amp;IF(DA259="","NULL",#REF!)&amp;", Protocol16_IterationIDStart = "&amp;IF(DA259="","NULL",DB259)&amp;", Protocol16_IterationIDEnd = "&amp;IF(DC259="","NULL",DD259))</f>
        <v>#REF!</v>
      </c>
    </row>
    <row r="260" spans="1:110" x14ac:dyDescent="0.4">
      <c r="A260" s="75">
        <v>324</v>
      </c>
      <c r="B260" s="18">
        <v>2</v>
      </c>
      <c r="C260" s="34" t="s">
        <v>377</v>
      </c>
      <c r="D260" s="18">
        <v>1</v>
      </c>
      <c r="E260" s="40" t="s">
        <v>993</v>
      </c>
      <c r="F260" s="49" t="s">
        <v>994</v>
      </c>
      <c r="G260" s="74" t="s">
        <v>355</v>
      </c>
      <c r="I260" s="44"/>
      <c r="J260" s="47" t="str">
        <f>IF(I260="","",VLOOKUP(I260,MetricCalcGroups!A:D,3, FALSE))</f>
        <v/>
      </c>
      <c r="L260" s="9" t="s">
        <v>78</v>
      </c>
      <c r="M260" s="18">
        <v>1</v>
      </c>
      <c r="N260" s="75">
        <v>10</v>
      </c>
      <c r="O260" s="18">
        <v>1</v>
      </c>
      <c r="P260" s="18" t="s">
        <v>78</v>
      </c>
      <c r="Q260" s="18">
        <v>17</v>
      </c>
      <c r="R260" s="39">
        <v>0</v>
      </c>
      <c r="S260" s="18">
        <v>46</v>
      </c>
      <c r="T260" s="18">
        <v>0</v>
      </c>
      <c r="U260" s="18">
        <v>300</v>
      </c>
      <c r="V260" s="78">
        <v>58</v>
      </c>
      <c r="W260" s="75">
        <v>1560</v>
      </c>
      <c r="X260" s="15">
        <v>2011</v>
      </c>
      <c r="Y260" s="16">
        <f>IF(X260&lt;&gt;"",VLOOKUP(X260,ProgramIterations!D:E,2,FALSE),"NULL")</f>
        <v>1</v>
      </c>
      <c r="Z260" s="15"/>
      <c r="AA260" s="16" t="str">
        <f>IF(Z260&lt;&gt;"",VLOOKUP(Z260,ProgramIterations!D:E,2,FALSE),"NULL")</f>
        <v>NULL</v>
      </c>
      <c r="AB260" s="9" t="s">
        <v>78</v>
      </c>
      <c r="AC260" s="9">
        <v>75</v>
      </c>
      <c r="AD260" s="36">
        <v>1</v>
      </c>
      <c r="AE260" s="9">
        <v>1</v>
      </c>
      <c r="AF260" s="9">
        <v>1</v>
      </c>
      <c r="AG260" s="49">
        <v>0</v>
      </c>
      <c r="AH260" s="17">
        <v>0</v>
      </c>
      <c r="AI260" s="17">
        <f t="shared" si="16"/>
        <v>1</v>
      </c>
      <c r="AJ260" s="18">
        <v>0</v>
      </c>
      <c r="AK260" s="17">
        <f t="shared" si="14"/>
        <v>1</v>
      </c>
      <c r="AL260" s="17">
        <f t="shared" si="15"/>
        <v>1</v>
      </c>
      <c r="AM260" s="18">
        <v>0</v>
      </c>
      <c r="AN260" s="18">
        <v>0</v>
      </c>
      <c r="AO260" s="49">
        <v>1</v>
      </c>
      <c r="AP260" s="74"/>
      <c r="AQ260" s="37">
        <v>0</v>
      </c>
      <c r="AR260" s="49">
        <v>0</v>
      </c>
      <c r="AS260" s="23">
        <v>2011</v>
      </c>
      <c r="AT260" s="24">
        <f>IF(AS260="","",VLOOKUP(AS260,ProgramIterations!$D:$E,2,FALSE))</f>
        <v>1</v>
      </c>
      <c r="AU260" s="23"/>
      <c r="AV260" s="24" t="str">
        <f>IF(AU260="","",VLOOKUP(AU260,ProgramIterations!$D:$E,2,FALSE))</f>
        <v/>
      </c>
      <c r="AW260" s="23">
        <v>2012</v>
      </c>
      <c r="AX260" s="24">
        <f>IF(AW260="","",VLOOKUP(AW260,ProgramIterations!$D:$E,2,FALSE))</f>
        <v>2</v>
      </c>
      <c r="AY260" s="23"/>
      <c r="AZ260" s="24" t="str">
        <f>IF(AY260="","",VLOOKUP(AY260,ProgramIterations!$D:$E,2,FALSE))</f>
        <v/>
      </c>
      <c r="BA260" s="23">
        <v>2013</v>
      </c>
      <c r="BB260" s="24">
        <f>IF(BA260="","",VLOOKUP(BA260,ProgramIterations!$D:$E,2,FALSE))</f>
        <v>3</v>
      </c>
      <c r="BC260" s="23"/>
      <c r="BD260" s="24" t="str">
        <f>IF(BC260="","",VLOOKUP(BC260,ProgramIterations!$D:$E,2,FALSE))</f>
        <v/>
      </c>
      <c r="BE260" s="23">
        <v>2014</v>
      </c>
      <c r="BF260" s="24">
        <f>IF(BE260="","",VLOOKUP(BE260,ProgramIterations!$D:$E,2,FALSE))</f>
        <v>4</v>
      </c>
      <c r="BG260" s="23"/>
      <c r="BH260" s="24" t="str">
        <f>IF(BG260="","",VLOOKUP(BG260,ProgramIterations!$D:$E,2,FALSE))</f>
        <v/>
      </c>
      <c r="BI260" s="23">
        <v>2014</v>
      </c>
      <c r="BJ260" s="24">
        <f>IF(BI260="","",VLOOKUP(BI260,ProgramIterations!$D:$E,2,FALSE))</f>
        <v>4</v>
      </c>
      <c r="BK260" s="23"/>
      <c r="BL260" s="24" t="str">
        <f>IF(BK260="","",VLOOKUP(BK260,ProgramIterations!$D:$E,2,FALSE))</f>
        <v/>
      </c>
      <c r="BM260" s="23"/>
      <c r="BN260" s="24" t="str">
        <f>IF(BM260="","",VLOOKUP(BM260,ProgramIterations!$D:$E,2,FALSE))</f>
        <v/>
      </c>
      <c r="BO260" s="23"/>
      <c r="BP260" s="24" t="str">
        <f>IF(BO260="","",VLOOKUP(BO260,ProgramIterations!$D:$E,2,FALSE))</f>
        <v/>
      </c>
      <c r="BQ260" s="23"/>
      <c r="BR260" s="24" t="str">
        <f>IF(BQ260="","",VLOOKUP(BQ260,ProgramIterations!$D:$E,2,FALSE))</f>
        <v/>
      </c>
      <c r="BS260" s="23"/>
      <c r="BT260" s="24" t="str">
        <f>IF(BS260="","",VLOOKUP(BS260,ProgramIterations!$D:$E,2,FALSE))</f>
        <v/>
      </c>
      <c r="BU260" s="23"/>
      <c r="BV260" s="24" t="str">
        <f>IF(BU260="","",VLOOKUP(BU260,ProgramIterations!$D:$E,2,FALSE))</f>
        <v/>
      </c>
      <c r="BW260" s="23"/>
      <c r="BX260" s="24" t="str">
        <f>IF(BW260="","",VLOOKUP(BW260,ProgramIterations!$D:$E,2,FALSE))</f>
        <v/>
      </c>
      <c r="BY260" s="23">
        <v>2014</v>
      </c>
      <c r="BZ260" s="24">
        <f>IF(BY260="","",VLOOKUP(BY260,ProgramIterations!$D:$E,2,FALSE))</f>
        <v>4</v>
      </c>
      <c r="CA260" s="23"/>
      <c r="CB260" s="24" t="str">
        <f>IF(CA260="","",VLOOKUP(CA260,ProgramIterations!$D:$E,2,FALSE))</f>
        <v/>
      </c>
      <c r="CC260" s="23">
        <v>2014</v>
      </c>
      <c r="CD260" s="24">
        <f>IF(CC260="","",VLOOKUP(CC260,ProgramIterations!$D:$E,2,FALSE))</f>
        <v>4</v>
      </c>
      <c r="CE260" s="23"/>
      <c r="CF260" s="24" t="str">
        <f>IF(CE260="","",VLOOKUP(CE260,ProgramIterations!$D:$E,2,FALSE))</f>
        <v/>
      </c>
      <c r="CG260" s="23">
        <v>2014</v>
      </c>
      <c r="CH260" s="24">
        <f>IF(CG260="","",VLOOKUP(CG260,ProgramIterations!$D:$E,2,FALSE))</f>
        <v>4</v>
      </c>
      <c r="CI260" s="23"/>
      <c r="CJ260" s="24" t="str">
        <f>IF(CI260="","",VLOOKUP(CI260,ProgramIterations!$D:$E,2,FALSE))</f>
        <v/>
      </c>
      <c r="CK260" s="23"/>
      <c r="CL260" s="24" t="str">
        <f>IF(CK260="","",VLOOKUP(CK260,ProgramIterations!$D:$E,2,FALSE))</f>
        <v/>
      </c>
      <c r="CM260" s="23"/>
      <c r="CN260" s="24" t="str">
        <f>IF(CM260="","",VLOOKUP(CM260,ProgramIterations!$D:$E,2,FALSE))</f>
        <v/>
      </c>
      <c r="CO260" s="23"/>
      <c r="CP260" s="24" t="str">
        <f>IF(CO260="","",VLOOKUP(CO260,ProgramIterations!$D:$E,2,FALSE))</f>
        <v/>
      </c>
      <c r="CQ260" s="23"/>
      <c r="CR260" s="24" t="str">
        <f>IF(CQ260="","",VLOOKUP(CQ260,ProgramIterations!$D:$E,2,FALSE))</f>
        <v/>
      </c>
      <c r="CS260" s="23"/>
      <c r="CT260" s="24" t="str">
        <f>IF(CS260="","",VLOOKUP(CS260,ProgramIterations!$D:$E,2,FALSE))</f>
        <v/>
      </c>
      <c r="CU260" s="23"/>
      <c r="CV260" s="24" t="str">
        <f>IF(CU260="","",VLOOKUP(CU260,ProgramIterations!$D:$E,2,FALSE))</f>
        <v/>
      </c>
      <c r="CW260" s="23"/>
      <c r="CX260" s="24" t="str">
        <f>IF(CW260="","",VLOOKUP(CW260,ProgramIterations!$D:$E,2,FALSE))</f>
        <v/>
      </c>
      <c r="CY260" s="23"/>
      <c r="CZ260" s="24" t="str">
        <f>IF(CY260="","",VLOOKUP(CY260,ProgramIterations!$D:$E,2,FALSE))</f>
        <v/>
      </c>
      <c r="DA260" s="23"/>
      <c r="DB260" s="24" t="str">
        <f>IF(DA260="","",VLOOKUP(DA260,ProgramIterations!$D:$E,2,FALSE))</f>
        <v/>
      </c>
      <c r="DC260" s="23"/>
      <c r="DD260" s="25" t="str">
        <f>IF(DC260="","",VLOOKUP(DC260,ProgramIterations!$D:$E,2,FALSE))</f>
        <v/>
      </c>
      <c r="DE260" s="64" t="str">
        <f>CONCATENATE("ALTER TABLE dbo.",LEFT(C260,FIND(".",C260)-1)," ADD ",RIGHT(C260,LEN(C260)-FIND(".",C260))," ",VLOOKUP(M260,DataTypes!$A$2:$F$12,6),IF(VLOOKUP(M260,DataTypes!$A$2:$F$12,3)=1,CONCATENATE("(",N260,",",O260,")"),"")," NULL")</f>
        <v>ALTER TABLE dbo.ChampMetricVisitInformation ADD BankfullLargeWoodVolumeInPools decimal(10,1) NULL</v>
      </c>
      <c r="DF260" s="56" t="e">
        <f>IF(A260 = "","",#REF! &amp; " SELECT MetricCalcTypeID = "&amp;A260&amp;", EngineID = "&amp;B260&amp;", Name='"&amp;C260&amp;"', DisplayGroupID = "&amp;D260&amp;", DisplayName='"&amp;E260&amp;"', DisplayNameShort = '"&amp;F260&amp;"', PropertyName = '"&amp;G260&amp;"', MethodID = "&amp;IF(H260="","NULL",H260)&amp; ", CalcGroupId = "&amp;IF(I260="","NULL",I260)&amp;", CalcGroupListItemID = " &amp;IF(K260="","NULL",K260)&amp;", Description = "&amp;IF(L260&lt;&gt;"NULL","'"&amp;SUBSTITUTE(L260,"'","''")&amp;"'","NULL")&amp;", DataTypeID = "&amp;M260&amp;",Precision = "&amp;N260&amp;", Scale = "&amp;O260&amp;", Length="&amp;P260&amp;", UOMID = "&amp;Q260&amp;", GlossaryTermID = "&amp;V260&amp;", DisplayOrderID = "&amp;W260&amp;", DomainValueListID = "&amp;AB260&amp;", WidthPixels = "&amp;AC260&amp;", IsDisplayable = "&amp;AD260&amp;", ShowGraphForWatershed= "&amp;AE260&amp;",ShowGraphForProgram="&amp;AF260&amp;",ShowGraphForVisit="&amp;AG260&amp;",IsPrivateInformation="&amp;AM260&amp;", IsCalculated="&amp;AN260&amp;",IsInternal="&amp;AO260&amp;", ExpectedValueMin = "&amp;IF(R260&lt;&gt;"",R260,"NULL")&amp;",  ExpectedValueMax = "&amp;IF(S260&lt;&gt;"",S260,"NULL")&amp;",  AcceptedValueMin = "&amp;IF(T260&lt;&gt;"",T260,"NULL")&amp;",   AcceptedValueMax  = "&amp;IF(U260&lt;&gt;"",U260,"NULL")&amp;", GraphAllowX="&amp;AH260&amp;", GraphAllowY="&amp;AI260&amp;", GraphAllowZ="&amp;AJ260&amp;", MapAllowSize="&amp;AK260&amp;", MapAllowColor = "&amp;AL260&amp;", RbtXpath = "&amp;IF(AP260&lt;&gt;"", "'"&amp;AP260&amp;"'", "NULL")&amp;", RbtIsRequired = "&amp;IF(AP260&lt;&gt;"", AQ260, "NULL")&amp;", MRMetric = "&amp;AR260&amp;
", Protocol1_ID = "&amp;IF(AS260="","NULL",#REF!)&amp;", Protocol1_IterationIDStart = "&amp;IF(AS260="","NULL",AT260)&amp;", Protocol1_IterationIDEnd = "&amp;IF(AU260="","NULL",AV260)&amp;
", Protocol2_ID = "&amp;IF(AW260="","NULL",#REF!)&amp;", Protocol2_IterationIDStart = "&amp;IF(AW260="","NULL",AX260)&amp;", Protocol2_IterationIDEnd = "&amp;IF(AY260="","NULL",AZ260)&amp;
", Protocol3_ID = "&amp;IF(BA260="","NULL",#REF!)&amp;", Protocol3_IterationIDStart = "&amp;IF(BA260="","NULL",BB260)&amp;", Protocol3_IterationIDEnd = "&amp;IF(BC260="","NULL",BD260)&amp;
", Protocol4_ID = "&amp;IF(BE260="","NULL",#REF!)&amp;", Protocol4_IterationIDStart = "&amp;IF(BE260="","NULL",BF260)&amp;", Protocol4_IterationIDEnd = "&amp;IF(BG260="","NULL",BH260)&amp;
", Protocol5_ID = "&amp;IF(BI260="","NULL",#REF!)&amp;", Protocol5_IterationIDStart = "&amp;IF(BI260="","NULL",BJ260)&amp;", Protocol5_IterationIDEnd = "&amp;IF(BK260="","NULL",BL260)&amp;
", Protocol6_ID = "&amp;IF(BM260="","NULL",#REF!)&amp;", Protocol6_IterationIDStart = "&amp;IF(BM260="","NULL",BN260)&amp;", Protocol6_IterationIDEnd = "&amp;IF(BO260="","NULL",BP260)&amp;
", Protocol7_ID = "&amp;IF(BQ260="","NULL",#REF!)&amp;", Protocol7_IterationIDStart = "&amp;IF(BQ260="","NULL",BR260)&amp;", Protocol7_IterationIDEnd = "&amp;IF(BS260="","NULL",BT260)&amp;
", Protocol8_ID = "&amp;IF(BU260="","NULL",#REF!)&amp;", Protocol8_IterationIDStart = "&amp;IF(BU260="","NULL",BV260)&amp;", Protocol8_IterationIDEnd = "&amp;IF(BW260="","NULL",BX260)&amp;
", Protocol9_ID = "&amp;IF(BY260="","NULL",#REF!)&amp;", Protocol9_IterationIDStart = "&amp;IF(BY260="","NULL",BZ260)&amp;", Protocol9_IterationIDEnd = "&amp;IF(CA260="","NULL",CB260)&amp;
", Protocol10_ID = "&amp;IF(CC260="","NULL",#REF!)&amp;", Protocol10_IterationIDStart = "&amp;IF(CC260="","NULL",CD260)&amp;", Protocol10_IterationIDEnd = "&amp;IF(CE260="","NULL",CF260)&amp;
", Protocol11_ID = "&amp;IF(CG260="","NULL",#REF!)&amp;", Protocol11_IterationIDStart = "&amp;IF(CG260="","NULL",CH260)&amp;", Protocol11_IterationIDEnd = "&amp;IF(CI260="","NULL",CJ260)&amp;
", Protocol12_ID = "&amp;IF(CK260="","NULL",#REF!)&amp;", Protocol12_IterationIDStart = "&amp;IF(CK260="","NULL",CL260)&amp;", Protocol12_IterationIDEnd = "&amp;IF(CM260="","NULL",CN260)&amp;
", Protocol13_ID = "&amp;IF(CO260="","NULL",#REF!)&amp;", Protocol13_IterationIDStart = "&amp;IF(CO260="","NULL",CP260)&amp;", Protocol13_IterationIDEnd = "&amp;IF(CQ260="","NULL",CR260)&amp;
", Protocol14_ID = "&amp;IF(CS260="","NULL",#REF!)&amp;", Protocol14_IterationIDStart = "&amp;IF(CS260="","NULL",CT260)&amp;", Protocol14_IterationIDEnd = "&amp;IF(CU260="","NULL",CV260)&amp;
", Protocol15_ID = "&amp;IF(CW260="","NULL",#REF!)&amp;", Protocol15_IterationIDStart = "&amp;IF(CW260="","NULL",CX260)&amp;", Protocol15_IterationIDEnd = "&amp;IF(CY260="","NULL",CZ260)&amp;
", Protocol16_ID = "&amp;IF(DA260="","NULL",#REF!)&amp;", Protocol16_IterationIDStart = "&amp;IF(DA260="","NULL",DB260)&amp;", Protocol16_IterationIDEnd = "&amp;IF(DC260="","NULL",DD260))</f>
        <v>#REF!</v>
      </c>
    </row>
    <row r="261" spans="1:110" x14ac:dyDescent="0.4">
      <c r="A261" s="75">
        <v>325</v>
      </c>
      <c r="B261" s="18">
        <v>2</v>
      </c>
      <c r="C261" s="34" t="s">
        <v>378</v>
      </c>
      <c r="D261" s="18">
        <v>1</v>
      </c>
      <c r="E261" s="40" t="s">
        <v>995</v>
      </c>
      <c r="F261" s="49" t="s">
        <v>996</v>
      </c>
      <c r="G261" s="74" t="s">
        <v>356</v>
      </c>
      <c r="I261" s="44"/>
      <c r="J261" s="47" t="str">
        <f>IF(I261="","",VLOOKUP(I261,MetricCalcGroups!A:D,3, FALSE))</f>
        <v/>
      </c>
      <c r="L261" s="9" t="s">
        <v>78</v>
      </c>
      <c r="M261" s="18">
        <v>1</v>
      </c>
      <c r="N261" s="18">
        <v>10</v>
      </c>
      <c r="O261" s="18">
        <v>1</v>
      </c>
      <c r="P261" s="18" t="s">
        <v>78</v>
      </c>
      <c r="Q261" s="18">
        <v>17</v>
      </c>
      <c r="R261" s="39">
        <v>0</v>
      </c>
      <c r="S261" s="18">
        <v>36</v>
      </c>
      <c r="T261" s="18">
        <v>0</v>
      </c>
      <c r="U261" s="18">
        <v>300</v>
      </c>
      <c r="V261" s="78">
        <v>59</v>
      </c>
      <c r="W261" s="75">
        <v>1570</v>
      </c>
      <c r="X261" s="15">
        <v>2011</v>
      </c>
      <c r="Y261" s="16">
        <f>IF(X261&lt;&gt;"",VLOOKUP(X261,ProgramIterations!D:E,2,FALSE),"NULL")</f>
        <v>1</v>
      </c>
      <c r="Z261" s="15"/>
      <c r="AA261" s="16" t="str">
        <f>IF(Z261&lt;&gt;"",VLOOKUP(Z261,ProgramIterations!D:E,2,FALSE),"NULL")</f>
        <v>NULL</v>
      </c>
      <c r="AB261" s="9" t="s">
        <v>78</v>
      </c>
      <c r="AC261" s="9">
        <v>75</v>
      </c>
      <c r="AD261" s="36">
        <v>1</v>
      </c>
      <c r="AE261" s="9">
        <v>1</v>
      </c>
      <c r="AF261" s="9">
        <v>1</v>
      </c>
      <c r="AG261" s="49">
        <v>0</v>
      </c>
      <c r="AH261" s="17">
        <v>0</v>
      </c>
      <c r="AI261" s="17">
        <f t="shared" si="16"/>
        <v>1</v>
      </c>
      <c r="AJ261" s="18">
        <v>0</v>
      </c>
      <c r="AK261" s="17">
        <f t="shared" si="14"/>
        <v>1</v>
      </c>
      <c r="AL261" s="17">
        <f t="shared" si="15"/>
        <v>1</v>
      </c>
      <c r="AM261" s="18">
        <v>0</v>
      </c>
      <c r="AN261" s="18">
        <v>0</v>
      </c>
      <c r="AO261" s="37">
        <v>1</v>
      </c>
      <c r="AP261" s="40"/>
      <c r="AQ261" s="37">
        <v>0</v>
      </c>
      <c r="AR261" s="49">
        <v>0</v>
      </c>
      <c r="AS261" s="23">
        <v>2011</v>
      </c>
      <c r="AT261" s="24">
        <f>IF(AS261="","",VLOOKUP(AS261,ProgramIterations!$D:$E,2,FALSE))</f>
        <v>1</v>
      </c>
      <c r="AU261" s="23"/>
      <c r="AV261" s="24" t="str">
        <f>IF(AU261="","",VLOOKUP(AU261,ProgramIterations!$D:$E,2,FALSE))</f>
        <v/>
      </c>
      <c r="AW261" s="23">
        <v>2012</v>
      </c>
      <c r="AX261" s="24">
        <f>IF(AW261="","",VLOOKUP(AW261,ProgramIterations!$D:$E,2,FALSE))</f>
        <v>2</v>
      </c>
      <c r="AY261" s="23"/>
      <c r="AZ261" s="24" t="str">
        <f>IF(AY261="","",VLOOKUP(AY261,ProgramIterations!$D:$E,2,FALSE))</f>
        <v/>
      </c>
      <c r="BA261" s="23">
        <v>2013</v>
      </c>
      <c r="BB261" s="24">
        <f>IF(BA261="","",VLOOKUP(BA261,ProgramIterations!$D:$E,2,FALSE))</f>
        <v>3</v>
      </c>
      <c r="BC261" s="23"/>
      <c r="BD261" s="24" t="str">
        <f>IF(BC261="","",VLOOKUP(BC261,ProgramIterations!$D:$E,2,FALSE))</f>
        <v/>
      </c>
      <c r="BE261" s="23">
        <v>2014</v>
      </c>
      <c r="BF261" s="24">
        <f>IF(BE261="","",VLOOKUP(BE261,ProgramIterations!$D:$E,2,FALSE))</f>
        <v>4</v>
      </c>
      <c r="BG261" s="23"/>
      <c r="BH261" s="24" t="str">
        <f>IF(BG261="","",VLOOKUP(BG261,ProgramIterations!$D:$E,2,FALSE))</f>
        <v/>
      </c>
      <c r="BI261" s="23">
        <v>2014</v>
      </c>
      <c r="BJ261" s="24">
        <f>IF(BI261="","",VLOOKUP(BI261,ProgramIterations!$D:$E,2,FALSE))</f>
        <v>4</v>
      </c>
      <c r="BK261" s="23"/>
      <c r="BL261" s="24" t="str">
        <f>IF(BK261="","",VLOOKUP(BK261,ProgramIterations!$D:$E,2,FALSE))</f>
        <v/>
      </c>
      <c r="BM261" s="23"/>
      <c r="BN261" s="24" t="str">
        <f>IF(BM261="","",VLOOKUP(BM261,ProgramIterations!$D:$E,2,FALSE))</f>
        <v/>
      </c>
      <c r="BO261" s="23"/>
      <c r="BP261" s="24" t="str">
        <f>IF(BO261="","",VLOOKUP(BO261,ProgramIterations!$D:$E,2,FALSE))</f>
        <v/>
      </c>
      <c r="BQ261" s="23"/>
      <c r="BR261" s="24" t="str">
        <f>IF(BQ261="","",VLOOKUP(BQ261,ProgramIterations!$D:$E,2,FALSE))</f>
        <v/>
      </c>
      <c r="BS261" s="23"/>
      <c r="BT261" s="24" t="str">
        <f>IF(BS261="","",VLOOKUP(BS261,ProgramIterations!$D:$E,2,FALSE))</f>
        <v/>
      </c>
      <c r="BU261" s="23"/>
      <c r="BV261" s="24" t="str">
        <f>IF(BU261="","",VLOOKUP(BU261,ProgramIterations!$D:$E,2,FALSE))</f>
        <v/>
      </c>
      <c r="BW261" s="23"/>
      <c r="BX261" s="24" t="str">
        <f>IF(BW261="","",VLOOKUP(BW261,ProgramIterations!$D:$E,2,FALSE))</f>
        <v/>
      </c>
      <c r="BY261" s="23">
        <v>2014</v>
      </c>
      <c r="BZ261" s="24">
        <f>IF(BY261="","",VLOOKUP(BY261,ProgramIterations!$D:$E,2,FALSE))</f>
        <v>4</v>
      </c>
      <c r="CA261" s="23"/>
      <c r="CB261" s="24" t="str">
        <f>IF(CA261="","",VLOOKUP(CA261,ProgramIterations!$D:$E,2,FALSE))</f>
        <v/>
      </c>
      <c r="CC261" s="23">
        <v>2014</v>
      </c>
      <c r="CD261" s="24">
        <f>IF(CC261="","",VLOOKUP(CC261,ProgramIterations!$D:$E,2,FALSE))</f>
        <v>4</v>
      </c>
      <c r="CE261" s="23"/>
      <c r="CF261" s="24" t="str">
        <f>IF(CE261="","",VLOOKUP(CE261,ProgramIterations!$D:$E,2,FALSE))</f>
        <v/>
      </c>
      <c r="CG261" s="23">
        <v>2014</v>
      </c>
      <c r="CH261" s="24">
        <f>IF(CG261="","",VLOOKUP(CG261,ProgramIterations!$D:$E,2,FALSE))</f>
        <v>4</v>
      </c>
      <c r="CI261" s="23"/>
      <c r="CJ261" s="24" t="str">
        <f>IF(CI261="","",VLOOKUP(CI261,ProgramIterations!$D:$E,2,FALSE))</f>
        <v/>
      </c>
      <c r="CK261" s="23"/>
      <c r="CL261" s="24" t="str">
        <f>IF(CK261="","",VLOOKUP(CK261,ProgramIterations!$D:$E,2,FALSE))</f>
        <v/>
      </c>
      <c r="CM261" s="23"/>
      <c r="CN261" s="24" t="str">
        <f>IF(CM261="","",VLOOKUP(CM261,ProgramIterations!$D:$E,2,FALSE))</f>
        <v/>
      </c>
      <c r="CO261" s="23"/>
      <c r="CP261" s="24" t="str">
        <f>IF(CO261="","",VLOOKUP(CO261,ProgramIterations!$D:$E,2,FALSE))</f>
        <v/>
      </c>
      <c r="CQ261" s="23"/>
      <c r="CR261" s="24" t="str">
        <f>IF(CQ261="","",VLOOKUP(CQ261,ProgramIterations!$D:$E,2,FALSE))</f>
        <v/>
      </c>
      <c r="CS261" s="23"/>
      <c r="CT261" s="24" t="str">
        <f>IF(CS261="","",VLOOKUP(CS261,ProgramIterations!$D:$E,2,FALSE))</f>
        <v/>
      </c>
      <c r="CU261" s="23"/>
      <c r="CV261" s="24" t="str">
        <f>IF(CU261="","",VLOOKUP(CU261,ProgramIterations!$D:$E,2,FALSE))</f>
        <v/>
      </c>
      <c r="CW261" s="23"/>
      <c r="CX261" s="24" t="str">
        <f>IF(CW261="","",VLOOKUP(CW261,ProgramIterations!$D:$E,2,FALSE))</f>
        <v/>
      </c>
      <c r="CY261" s="23"/>
      <c r="CZ261" s="24" t="str">
        <f>IF(CY261="","",VLOOKUP(CY261,ProgramIterations!$D:$E,2,FALSE))</f>
        <v/>
      </c>
      <c r="DA261" s="23"/>
      <c r="DB261" s="24" t="str">
        <f>IF(DA261="","",VLOOKUP(DA261,ProgramIterations!$D:$E,2,FALSE))</f>
        <v/>
      </c>
      <c r="DC261" s="23"/>
      <c r="DD261" s="25" t="str">
        <f>IF(DC261="","",VLOOKUP(DC261,ProgramIterations!$D:$E,2,FALSE))</f>
        <v/>
      </c>
      <c r="DE261" s="64" t="str">
        <f>CONCATENATE("ALTER TABLE dbo.",LEFT(C261,FIND(".",C261)-1)," ADD ",RIGHT(C261,LEN(C261)-FIND(".",C261))," ",VLOOKUP(M261,DataTypes!$A$2:$F$12,6),IF(VLOOKUP(M261,DataTypes!$A$2:$F$12,3)=1,CONCATENATE("(",N261,",",O261,")"),"")," NULL")</f>
        <v>ALTER TABLE dbo.ChampMetricVisitInformation ADD WettedLargeWoodVolumeInFastTurbulent decimal(10,1) NULL</v>
      </c>
      <c r="DF261" s="56" t="e">
        <f>IF(A261 = "","",#REF! &amp; " SELECT MetricCalcTypeID = "&amp;A261&amp;", EngineID = "&amp;B261&amp;", Name='"&amp;C261&amp;"', DisplayGroupID = "&amp;D261&amp;", DisplayName='"&amp;E261&amp;"', DisplayNameShort = '"&amp;F261&amp;"', PropertyName = '"&amp;G261&amp;"', MethodID = "&amp;IF(H261="","NULL",H261)&amp; ", CalcGroupId = "&amp;IF(I261="","NULL",I261)&amp;", CalcGroupListItemID = " &amp;IF(K261="","NULL",K261)&amp;", Description = "&amp;IF(L261&lt;&gt;"NULL","'"&amp;SUBSTITUTE(L261,"'","''")&amp;"'","NULL")&amp;", DataTypeID = "&amp;M261&amp;",Precision = "&amp;N261&amp;", Scale = "&amp;O261&amp;", Length="&amp;P261&amp;", UOMID = "&amp;Q261&amp;", GlossaryTermID = "&amp;V261&amp;", DisplayOrderID = "&amp;W261&amp;", DomainValueListID = "&amp;AB261&amp;", WidthPixels = "&amp;AC261&amp;", IsDisplayable = "&amp;AD261&amp;", ShowGraphForWatershed= "&amp;AE261&amp;",ShowGraphForProgram="&amp;AF261&amp;",ShowGraphForVisit="&amp;AG261&amp;",IsPrivateInformation="&amp;AM261&amp;", IsCalculated="&amp;AN261&amp;",IsInternal="&amp;AO261&amp;", ExpectedValueMin = "&amp;IF(R261&lt;&gt;"",R261,"NULL")&amp;",  ExpectedValueMax = "&amp;IF(S261&lt;&gt;"",S261,"NULL")&amp;",  AcceptedValueMin = "&amp;IF(T261&lt;&gt;"",T261,"NULL")&amp;",   AcceptedValueMax  = "&amp;IF(U261&lt;&gt;"",U261,"NULL")&amp;", GraphAllowX="&amp;AH261&amp;", GraphAllowY="&amp;AI261&amp;", GraphAllowZ="&amp;AJ261&amp;", MapAllowSize="&amp;AK261&amp;", MapAllowColor = "&amp;AL261&amp;", RbtXpath = "&amp;IF(AP261&lt;&gt;"", "'"&amp;AP261&amp;"'", "NULL")&amp;", RbtIsRequired = "&amp;IF(AP261&lt;&gt;"", AQ261, "NULL")&amp;", MRMetric = "&amp;AR261&amp;
", Protocol1_ID = "&amp;IF(AS261="","NULL",#REF!)&amp;", Protocol1_IterationIDStart = "&amp;IF(AS261="","NULL",AT261)&amp;", Protocol1_IterationIDEnd = "&amp;IF(AU261="","NULL",AV261)&amp;
", Protocol2_ID = "&amp;IF(AW261="","NULL",#REF!)&amp;", Protocol2_IterationIDStart = "&amp;IF(AW261="","NULL",AX261)&amp;", Protocol2_IterationIDEnd = "&amp;IF(AY261="","NULL",AZ261)&amp;
", Protocol3_ID = "&amp;IF(BA261="","NULL",#REF!)&amp;", Protocol3_IterationIDStart = "&amp;IF(BA261="","NULL",BB261)&amp;", Protocol3_IterationIDEnd = "&amp;IF(BC261="","NULL",BD261)&amp;
", Protocol4_ID = "&amp;IF(BE261="","NULL",#REF!)&amp;", Protocol4_IterationIDStart = "&amp;IF(BE261="","NULL",BF261)&amp;", Protocol4_IterationIDEnd = "&amp;IF(BG261="","NULL",BH261)&amp;
", Protocol5_ID = "&amp;IF(BI261="","NULL",#REF!)&amp;", Protocol5_IterationIDStart = "&amp;IF(BI261="","NULL",BJ261)&amp;", Protocol5_IterationIDEnd = "&amp;IF(BK261="","NULL",BL261)&amp;
", Protocol6_ID = "&amp;IF(BM261="","NULL",#REF!)&amp;", Protocol6_IterationIDStart = "&amp;IF(BM261="","NULL",BN261)&amp;", Protocol6_IterationIDEnd = "&amp;IF(BO261="","NULL",BP261)&amp;
", Protocol7_ID = "&amp;IF(BQ261="","NULL",#REF!)&amp;", Protocol7_IterationIDStart = "&amp;IF(BQ261="","NULL",BR261)&amp;", Protocol7_IterationIDEnd = "&amp;IF(BS261="","NULL",BT261)&amp;
", Protocol8_ID = "&amp;IF(BU261="","NULL",#REF!)&amp;", Protocol8_IterationIDStart = "&amp;IF(BU261="","NULL",BV261)&amp;", Protocol8_IterationIDEnd = "&amp;IF(BW261="","NULL",BX261)&amp;
", Protocol9_ID = "&amp;IF(BY261="","NULL",#REF!)&amp;", Protocol9_IterationIDStart = "&amp;IF(BY261="","NULL",BZ261)&amp;", Protocol9_IterationIDEnd = "&amp;IF(CA261="","NULL",CB261)&amp;
", Protocol10_ID = "&amp;IF(CC261="","NULL",#REF!)&amp;", Protocol10_IterationIDStart = "&amp;IF(CC261="","NULL",CD261)&amp;", Protocol10_IterationIDEnd = "&amp;IF(CE261="","NULL",CF261)&amp;
", Protocol11_ID = "&amp;IF(CG261="","NULL",#REF!)&amp;", Protocol11_IterationIDStart = "&amp;IF(CG261="","NULL",CH261)&amp;", Protocol11_IterationIDEnd = "&amp;IF(CI261="","NULL",CJ261)&amp;
", Protocol12_ID = "&amp;IF(CK261="","NULL",#REF!)&amp;", Protocol12_IterationIDStart = "&amp;IF(CK261="","NULL",CL261)&amp;", Protocol12_IterationIDEnd = "&amp;IF(CM261="","NULL",CN261)&amp;
", Protocol13_ID = "&amp;IF(CO261="","NULL",#REF!)&amp;", Protocol13_IterationIDStart = "&amp;IF(CO261="","NULL",CP261)&amp;", Protocol13_IterationIDEnd = "&amp;IF(CQ261="","NULL",CR261)&amp;
", Protocol14_ID = "&amp;IF(CS261="","NULL",#REF!)&amp;", Protocol14_IterationIDStart = "&amp;IF(CS261="","NULL",CT261)&amp;", Protocol14_IterationIDEnd = "&amp;IF(CU261="","NULL",CV261)&amp;
", Protocol15_ID = "&amp;IF(CW261="","NULL",#REF!)&amp;", Protocol15_IterationIDStart = "&amp;IF(CW261="","NULL",CX261)&amp;", Protocol15_IterationIDEnd = "&amp;IF(CY261="","NULL",CZ261)&amp;
", Protocol16_ID = "&amp;IF(DA261="","NULL",#REF!)&amp;", Protocol16_IterationIDStart = "&amp;IF(DA261="","NULL",DB261)&amp;", Protocol16_IterationIDEnd = "&amp;IF(DC261="","NULL",DD261))</f>
        <v>#REF!</v>
      </c>
    </row>
    <row r="262" spans="1:110" x14ac:dyDescent="0.4">
      <c r="A262" s="75">
        <v>326</v>
      </c>
      <c r="B262" s="18">
        <v>2</v>
      </c>
      <c r="C262" s="34" t="s">
        <v>379</v>
      </c>
      <c r="D262" s="18">
        <v>1</v>
      </c>
      <c r="E262" s="40" t="s">
        <v>997</v>
      </c>
      <c r="F262" s="49" t="s">
        <v>998</v>
      </c>
      <c r="G262" s="74" t="s">
        <v>383</v>
      </c>
      <c r="I262" s="44"/>
      <c r="J262" s="47" t="str">
        <f>IF(I262="","",VLOOKUP(I262,MetricCalcGroups!A:D,3, FALSE))</f>
        <v/>
      </c>
      <c r="L262" s="9" t="s">
        <v>78</v>
      </c>
      <c r="M262" s="18">
        <v>1</v>
      </c>
      <c r="N262" s="18">
        <v>10</v>
      </c>
      <c r="O262" s="18">
        <v>1</v>
      </c>
      <c r="P262" s="18" t="s">
        <v>78</v>
      </c>
      <c r="Q262" s="18">
        <v>17</v>
      </c>
      <c r="R262" s="39">
        <v>0</v>
      </c>
      <c r="S262" s="75">
        <v>66</v>
      </c>
      <c r="T262" s="18">
        <v>0</v>
      </c>
      <c r="U262" s="18">
        <v>300</v>
      </c>
      <c r="V262" s="78">
        <v>60</v>
      </c>
      <c r="W262" s="75">
        <v>1580</v>
      </c>
      <c r="X262" s="15">
        <v>2011</v>
      </c>
      <c r="Y262" s="16">
        <f>IF(X262&lt;&gt;"",VLOOKUP(X262,ProgramIterations!D:E,2,FALSE),"NULL")</f>
        <v>1</v>
      </c>
      <c r="Z262" s="15"/>
      <c r="AA262" s="16" t="str">
        <f>IF(Z262&lt;&gt;"",VLOOKUP(Z262,ProgramIterations!D:E,2,FALSE),"NULL")</f>
        <v>NULL</v>
      </c>
      <c r="AB262" s="9" t="s">
        <v>78</v>
      </c>
      <c r="AC262" s="9">
        <v>75</v>
      </c>
      <c r="AD262" s="36">
        <v>1</v>
      </c>
      <c r="AE262" s="9">
        <v>1</v>
      </c>
      <c r="AF262" s="9">
        <v>1</v>
      </c>
      <c r="AG262" s="49">
        <v>0</v>
      </c>
      <c r="AH262" s="17">
        <v>0</v>
      </c>
      <c r="AI262" s="17">
        <f t="shared" si="16"/>
        <v>1</v>
      </c>
      <c r="AJ262" s="18">
        <v>0</v>
      </c>
      <c r="AK262" s="17">
        <f t="shared" si="14"/>
        <v>1</v>
      </c>
      <c r="AL262" s="17">
        <f t="shared" si="15"/>
        <v>1</v>
      </c>
      <c r="AM262" s="18">
        <v>0</v>
      </c>
      <c r="AN262" s="18">
        <v>0</v>
      </c>
      <c r="AO262" s="37">
        <v>1</v>
      </c>
      <c r="AP262" s="74"/>
      <c r="AQ262" s="37">
        <v>0</v>
      </c>
      <c r="AR262" s="49">
        <v>0</v>
      </c>
      <c r="AS262" s="23">
        <v>2011</v>
      </c>
      <c r="AT262" s="24">
        <f>IF(AS262="","",VLOOKUP(AS262,ProgramIterations!$D:$E,2,FALSE))</f>
        <v>1</v>
      </c>
      <c r="AU262" s="23"/>
      <c r="AV262" s="24" t="str">
        <f>IF(AU262="","",VLOOKUP(AU262,ProgramIterations!$D:$E,2,FALSE))</f>
        <v/>
      </c>
      <c r="AW262" s="23">
        <v>2012</v>
      </c>
      <c r="AX262" s="24">
        <f>IF(AW262="","",VLOOKUP(AW262,ProgramIterations!$D:$E,2,FALSE))</f>
        <v>2</v>
      </c>
      <c r="AY262" s="23"/>
      <c r="AZ262" s="24" t="str">
        <f>IF(AY262="","",VLOOKUP(AY262,ProgramIterations!$D:$E,2,FALSE))</f>
        <v/>
      </c>
      <c r="BA262" s="23">
        <v>2013</v>
      </c>
      <c r="BB262" s="24">
        <f>IF(BA262="","",VLOOKUP(BA262,ProgramIterations!$D:$E,2,FALSE))</f>
        <v>3</v>
      </c>
      <c r="BC262" s="23"/>
      <c r="BD262" s="24" t="str">
        <f>IF(BC262="","",VLOOKUP(BC262,ProgramIterations!$D:$E,2,FALSE))</f>
        <v/>
      </c>
      <c r="BE262" s="23">
        <v>2014</v>
      </c>
      <c r="BF262" s="24">
        <f>IF(BE262="","",VLOOKUP(BE262,ProgramIterations!$D:$E,2,FALSE))</f>
        <v>4</v>
      </c>
      <c r="BG262" s="23"/>
      <c r="BH262" s="24" t="str">
        <f>IF(BG262="","",VLOOKUP(BG262,ProgramIterations!$D:$E,2,FALSE))</f>
        <v/>
      </c>
      <c r="BI262" s="23">
        <v>2014</v>
      </c>
      <c r="BJ262" s="24">
        <f>IF(BI262="","",VLOOKUP(BI262,ProgramIterations!$D:$E,2,FALSE))</f>
        <v>4</v>
      </c>
      <c r="BK262" s="23"/>
      <c r="BL262" s="24" t="str">
        <f>IF(BK262="","",VLOOKUP(BK262,ProgramIterations!$D:$E,2,FALSE))</f>
        <v/>
      </c>
      <c r="BM262" s="23"/>
      <c r="BN262" s="24" t="str">
        <f>IF(BM262="","",VLOOKUP(BM262,ProgramIterations!$D:$E,2,FALSE))</f>
        <v/>
      </c>
      <c r="BO262" s="23"/>
      <c r="BP262" s="24" t="str">
        <f>IF(BO262="","",VLOOKUP(BO262,ProgramIterations!$D:$E,2,FALSE))</f>
        <v/>
      </c>
      <c r="BQ262" s="23"/>
      <c r="BR262" s="24" t="str">
        <f>IF(BQ262="","",VLOOKUP(BQ262,ProgramIterations!$D:$E,2,FALSE))</f>
        <v/>
      </c>
      <c r="BS262" s="23"/>
      <c r="BT262" s="24" t="str">
        <f>IF(BS262="","",VLOOKUP(BS262,ProgramIterations!$D:$E,2,FALSE))</f>
        <v/>
      </c>
      <c r="BU262" s="23"/>
      <c r="BV262" s="24" t="str">
        <f>IF(BU262="","",VLOOKUP(BU262,ProgramIterations!$D:$E,2,FALSE))</f>
        <v/>
      </c>
      <c r="BW262" s="23"/>
      <c r="BX262" s="24" t="str">
        <f>IF(BW262="","",VLOOKUP(BW262,ProgramIterations!$D:$E,2,FALSE))</f>
        <v/>
      </c>
      <c r="BY262" s="23">
        <v>2014</v>
      </c>
      <c r="BZ262" s="24">
        <f>IF(BY262="","",VLOOKUP(BY262,ProgramIterations!$D:$E,2,FALSE))</f>
        <v>4</v>
      </c>
      <c r="CA262" s="23"/>
      <c r="CB262" s="24" t="str">
        <f>IF(CA262="","",VLOOKUP(CA262,ProgramIterations!$D:$E,2,FALSE))</f>
        <v/>
      </c>
      <c r="CC262" s="23">
        <v>2014</v>
      </c>
      <c r="CD262" s="24">
        <f>IF(CC262="","",VLOOKUP(CC262,ProgramIterations!$D:$E,2,FALSE))</f>
        <v>4</v>
      </c>
      <c r="CE262" s="23"/>
      <c r="CF262" s="24" t="str">
        <f>IF(CE262="","",VLOOKUP(CE262,ProgramIterations!$D:$E,2,FALSE))</f>
        <v/>
      </c>
      <c r="CG262" s="23">
        <v>2014</v>
      </c>
      <c r="CH262" s="24">
        <f>IF(CG262="","",VLOOKUP(CG262,ProgramIterations!$D:$E,2,FALSE))</f>
        <v>4</v>
      </c>
      <c r="CI262" s="23"/>
      <c r="CJ262" s="24" t="str">
        <f>IF(CI262="","",VLOOKUP(CI262,ProgramIterations!$D:$E,2,FALSE))</f>
        <v/>
      </c>
      <c r="CK262" s="23"/>
      <c r="CL262" s="24" t="str">
        <f>IF(CK262="","",VLOOKUP(CK262,ProgramIterations!$D:$E,2,FALSE))</f>
        <v/>
      </c>
      <c r="CM262" s="23"/>
      <c r="CN262" s="24" t="str">
        <f>IF(CM262="","",VLOOKUP(CM262,ProgramIterations!$D:$E,2,FALSE))</f>
        <v/>
      </c>
      <c r="CO262" s="23"/>
      <c r="CP262" s="24" t="str">
        <f>IF(CO262="","",VLOOKUP(CO262,ProgramIterations!$D:$E,2,FALSE))</f>
        <v/>
      </c>
      <c r="CQ262" s="23"/>
      <c r="CR262" s="24" t="str">
        <f>IF(CQ262="","",VLOOKUP(CQ262,ProgramIterations!$D:$E,2,FALSE))</f>
        <v/>
      </c>
      <c r="CS262" s="23"/>
      <c r="CT262" s="24" t="str">
        <f>IF(CS262="","",VLOOKUP(CS262,ProgramIterations!$D:$E,2,FALSE))</f>
        <v/>
      </c>
      <c r="CU262" s="23"/>
      <c r="CV262" s="24" t="str">
        <f>IF(CU262="","",VLOOKUP(CU262,ProgramIterations!$D:$E,2,FALSE))</f>
        <v/>
      </c>
      <c r="CW262" s="23"/>
      <c r="CX262" s="24" t="str">
        <f>IF(CW262="","",VLOOKUP(CW262,ProgramIterations!$D:$E,2,FALSE))</f>
        <v/>
      </c>
      <c r="CY262" s="23"/>
      <c r="CZ262" s="24" t="str">
        <f>IF(CY262="","",VLOOKUP(CY262,ProgramIterations!$D:$E,2,FALSE))</f>
        <v/>
      </c>
      <c r="DA262" s="23"/>
      <c r="DB262" s="24" t="str">
        <f>IF(DA262="","",VLOOKUP(DA262,ProgramIterations!$D:$E,2,FALSE))</f>
        <v/>
      </c>
      <c r="DC262" s="23"/>
      <c r="DD262" s="25" t="str">
        <f>IF(DC262="","",VLOOKUP(DC262,ProgramIterations!$D:$E,2,FALSE))</f>
        <v/>
      </c>
      <c r="DE262" s="64" t="str">
        <f>CONCATENATE("ALTER TABLE dbo.",LEFT(C262,FIND(".",C262)-1)," ADD ",RIGHT(C262,LEN(C262)-FIND(".",C262))," ",VLOOKUP(M262,DataTypes!$A$2:$F$12,6),IF(VLOOKUP(M262,DataTypes!$A$2:$F$12,3)=1,CONCATENATE("(",N262,",",O262,")"),"")," NULL")</f>
        <v>ALTER TABLE dbo.ChampMetricVisitInformation ADD BankfullLargeWood VolumeInFastTurbulent decimal(10,1) NULL</v>
      </c>
      <c r="DF262" s="56" t="e">
        <f>IF(A262 = "","",#REF! &amp; " SELECT MetricCalcTypeID = "&amp;A262&amp;", EngineID = "&amp;B262&amp;", Name='"&amp;C262&amp;"', DisplayGroupID = "&amp;D262&amp;", DisplayName='"&amp;E262&amp;"', DisplayNameShort = '"&amp;F262&amp;"', PropertyName = '"&amp;G262&amp;"', MethodID = "&amp;IF(H262="","NULL",H262)&amp; ", CalcGroupId = "&amp;IF(I262="","NULL",I262)&amp;", CalcGroupListItemID = " &amp;IF(K262="","NULL",K262)&amp;", Description = "&amp;IF(L262&lt;&gt;"NULL","'"&amp;SUBSTITUTE(L262,"'","''")&amp;"'","NULL")&amp;", DataTypeID = "&amp;M262&amp;",Precision = "&amp;N262&amp;", Scale = "&amp;O262&amp;", Length="&amp;P262&amp;", UOMID = "&amp;Q262&amp;", GlossaryTermID = "&amp;V262&amp;", DisplayOrderID = "&amp;W262&amp;", DomainValueListID = "&amp;AB262&amp;", WidthPixels = "&amp;AC262&amp;", IsDisplayable = "&amp;AD262&amp;", ShowGraphForWatershed= "&amp;AE262&amp;",ShowGraphForProgram="&amp;AF262&amp;",ShowGraphForVisit="&amp;AG262&amp;",IsPrivateInformation="&amp;AM262&amp;", IsCalculated="&amp;AN262&amp;",IsInternal="&amp;AO262&amp;", ExpectedValueMin = "&amp;IF(R262&lt;&gt;"",R262,"NULL")&amp;",  ExpectedValueMax = "&amp;IF(S262&lt;&gt;"",S262,"NULL")&amp;",  AcceptedValueMin = "&amp;IF(T262&lt;&gt;"",T262,"NULL")&amp;",   AcceptedValueMax  = "&amp;IF(U262&lt;&gt;"",U262,"NULL")&amp;", GraphAllowX="&amp;AH262&amp;", GraphAllowY="&amp;AI262&amp;", GraphAllowZ="&amp;AJ262&amp;", MapAllowSize="&amp;AK262&amp;", MapAllowColor = "&amp;AL262&amp;", RbtXpath = "&amp;IF(AP262&lt;&gt;"", "'"&amp;AP262&amp;"'", "NULL")&amp;", RbtIsRequired = "&amp;IF(AP262&lt;&gt;"", AQ262, "NULL")&amp;", MRMetric = "&amp;AR262&amp;
", Protocol1_ID = "&amp;IF(AS262="","NULL",#REF!)&amp;", Protocol1_IterationIDStart = "&amp;IF(AS262="","NULL",AT262)&amp;", Protocol1_IterationIDEnd = "&amp;IF(AU262="","NULL",AV262)&amp;
", Protocol2_ID = "&amp;IF(AW262="","NULL",#REF!)&amp;", Protocol2_IterationIDStart = "&amp;IF(AW262="","NULL",AX262)&amp;", Protocol2_IterationIDEnd = "&amp;IF(AY262="","NULL",AZ262)&amp;
", Protocol3_ID = "&amp;IF(BA262="","NULL",#REF!)&amp;", Protocol3_IterationIDStart = "&amp;IF(BA262="","NULL",BB262)&amp;", Protocol3_IterationIDEnd = "&amp;IF(BC262="","NULL",BD262)&amp;
", Protocol4_ID = "&amp;IF(BE262="","NULL",#REF!)&amp;", Protocol4_IterationIDStart = "&amp;IF(BE262="","NULL",BF262)&amp;", Protocol4_IterationIDEnd = "&amp;IF(BG262="","NULL",BH262)&amp;
", Protocol5_ID = "&amp;IF(BI262="","NULL",#REF!)&amp;", Protocol5_IterationIDStart = "&amp;IF(BI262="","NULL",BJ262)&amp;", Protocol5_IterationIDEnd = "&amp;IF(BK262="","NULL",BL262)&amp;
", Protocol6_ID = "&amp;IF(BM262="","NULL",#REF!)&amp;", Protocol6_IterationIDStart = "&amp;IF(BM262="","NULL",BN262)&amp;", Protocol6_IterationIDEnd = "&amp;IF(BO262="","NULL",BP262)&amp;
", Protocol7_ID = "&amp;IF(BQ262="","NULL",#REF!)&amp;", Protocol7_IterationIDStart = "&amp;IF(BQ262="","NULL",BR262)&amp;", Protocol7_IterationIDEnd = "&amp;IF(BS262="","NULL",BT262)&amp;
", Protocol8_ID = "&amp;IF(BU262="","NULL",#REF!)&amp;", Protocol8_IterationIDStart = "&amp;IF(BU262="","NULL",BV262)&amp;", Protocol8_IterationIDEnd = "&amp;IF(BW262="","NULL",BX262)&amp;
", Protocol9_ID = "&amp;IF(BY262="","NULL",#REF!)&amp;", Protocol9_IterationIDStart = "&amp;IF(BY262="","NULL",BZ262)&amp;", Protocol9_IterationIDEnd = "&amp;IF(CA262="","NULL",CB262)&amp;
", Protocol10_ID = "&amp;IF(CC262="","NULL",#REF!)&amp;", Protocol10_IterationIDStart = "&amp;IF(CC262="","NULL",CD262)&amp;", Protocol10_IterationIDEnd = "&amp;IF(CE262="","NULL",CF262)&amp;
", Protocol11_ID = "&amp;IF(CG262="","NULL",#REF!)&amp;", Protocol11_IterationIDStart = "&amp;IF(CG262="","NULL",CH262)&amp;", Protocol11_IterationIDEnd = "&amp;IF(CI262="","NULL",CJ262)&amp;
", Protocol12_ID = "&amp;IF(CK262="","NULL",#REF!)&amp;", Protocol12_IterationIDStart = "&amp;IF(CK262="","NULL",CL262)&amp;", Protocol12_IterationIDEnd = "&amp;IF(CM262="","NULL",CN262)&amp;
", Protocol13_ID = "&amp;IF(CO262="","NULL",#REF!)&amp;", Protocol13_IterationIDStart = "&amp;IF(CO262="","NULL",CP262)&amp;", Protocol13_IterationIDEnd = "&amp;IF(CQ262="","NULL",CR262)&amp;
", Protocol14_ID = "&amp;IF(CS262="","NULL",#REF!)&amp;", Protocol14_IterationIDStart = "&amp;IF(CS262="","NULL",CT262)&amp;", Protocol14_IterationIDEnd = "&amp;IF(CU262="","NULL",CV262)&amp;
", Protocol15_ID = "&amp;IF(CW262="","NULL",#REF!)&amp;", Protocol15_IterationIDStart = "&amp;IF(CW262="","NULL",CX262)&amp;", Protocol15_IterationIDEnd = "&amp;IF(CY262="","NULL",CZ262)&amp;
", Protocol16_ID = "&amp;IF(DA262="","NULL",#REF!)&amp;", Protocol16_IterationIDStart = "&amp;IF(DA262="","NULL",DB262)&amp;", Protocol16_IterationIDEnd = "&amp;IF(DC262="","NULL",DD262))</f>
        <v>#REF!</v>
      </c>
    </row>
    <row r="263" spans="1:110" x14ac:dyDescent="0.4">
      <c r="A263" s="75">
        <v>327</v>
      </c>
      <c r="B263" s="18">
        <v>2</v>
      </c>
      <c r="C263" s="34" t="s">
        <v>380</v>
      </c>
      <c r="D263" s="18">
        <v>1</v>
      </c>
      <c r="E263" s="40" t="s">
        <v>999</v>
      </c>
      <c r="F263" s="49" t="s">
        <v>1000</v>
      </c>
      <c r="G263" s="74" t="s">
        <v>357</v>
      </c>
      <c r="I263" s="44"/>
      <c r="J263" s="47" t="str">
        <f>IF(I263="","",VLOOKUP(I263,MetricCalcGroups!A:D,3, FALSE))</f>
        <v/>
      </c>
      <c r="L263" s="9" t="s">
        <v>78</v>
      </c>
      <c r="M263" s="18">
        <v>1</v>
      </c>
      <c r="N263" s="18">
        <v>10</v>
      </c>
      <c r="O263" s="18">
        <v>1</v>
      </c>
      <c r="P263" s="18" t="s">
        <v>78</v>
      </c>
      <c r="Q263" s="18">
        <v>17</v>
      </c>
      <c r="R263" s="39">
        <v>0</v>
      </c>
      <c r="S263" s="38">
        <v>4</v>
      </c>
      <c r="T263" s="18">
        <v>0</v>
      </c>
      <c r="U263" s="18">
        <v>100</v>
      </c>
      <c r="V263" s="78">
        <v>61</v>
      </c>
      <c r="W263" s="75">
        <v>1590</v>
      </c>
      <c r="X263" s="15">
        <v>2011</v>
      </c>
      <c r="Y263" s="16">
        <f>IF(X263&lt;&gt;"",VLOOKUP(X263,ProgramIterations!D:E,2,FALSE),"NULL")</f>
        <v>1</v>
      </c>
      <c r="Z263" s="15"/>
      <c r="AA263" s="16" t="str">
        <f>IF(Z263&lt;&gt;"",VLOOKUP(Z263,ProgramIterations!D:E,2,FALSE),"NULL")</f>
        <v>NULL</v>
      </c>
      <c r="AB263" s="9" t="s">
        <v>78</v>
      </c>
      <c r="AC263" s="9">
        <v>75</v>
      </c>
      <c r="AD263" s="36">
        <v>1</v>
      </c>
      <c r="AE263" s="9">
        <v>1</v>
      </c>
      <c r="AF263" s="9">
        <v>1</v>
      </c>
      <c r="AG263" s="49">
        <v>0</v>
      </c>
      <c r="AH263" s="17">
        <v>0</v>
      </c>
      <c r="AI263" s="17">
        <f t="shared" si="16"/>
        <v>1</v>
      </c>
      <c r="AJ263" s="18">
        <v>0</v>
      </c>
      <c r="AK263" s="17">
        <f t="shared" si="14"/>
        <v>1</v>
      </c>
      <c r="AL263" s="17">
        <f t="shared" si="15"/>
        <v>1</v>
      </c>
      <c r="AM263" s="18">
        <v>0</v>
      </c>
      <c r="AN263" s="18">
        <v>0</v>
      </c>
      <c r="AO263" s="37">
        <v>1</v>
      </c>
      <c r="AP263" s="74"/>
      <c r="AQ263" s="37">
        <v>0</v>
      </c>
      <c r="AR263" s="49">
        <v>0</v>
      </c>
      <c r="AS263" s="23">
        <v>2011</v>
      </c>
      <c r="AT263" s="24">
        <f>IF(AS263="","",VLOOKUP(AS263,ProgramIterations!$D:$E,2,FALSE))</f>
        <v>1</v>
      </c>
      <c r="AU263" s="23"/>
      <c r="AV263" s="24" t="str">
        <f>IF(AU263="","",VLOOKUP(AU263,ProgramIterations!$D:$E,2,FALSE))</f>
        <v/>
      </c>
      <c r="AW263" s="23">
        <v>2012</v>
      </c>
      <c r="AX263" s="24">
        <f>IF(AW263="","",VLOOKUP(AW263,ProgramIterations!$D:$E,2,FALSE))</f>
        <v>2</v>
      </c>
      <c r="AY263" s="23"/>
      <c r="AZ263" s="24" t="str">
        <f>IF(AY263="","",VLOOKUP(AY263,ProgramIterations!$D:$E,2,FALSE))</f>
        <v/>
      </c>
      <c r="BA263" s="23">
        <v>2013</v>
      </c>
      <c r="BB263" s="24">
        <f>IF(BA263="","",VLOOKUP(BA263,ProgramIterations!$D:$E,2,FALSE))</f>
        <v>3</v>
      </c>
      <c r="BC263" s="23"/>
      <c r="BD263" s="24" t="str">
        <f>IF(BC263="","",VLOOKUP(BC263,ProgramIterations!$D:$E,2,FALSE))</f>
        <v/>
      </c>
      <c r="BE263" s="23">
        <v>2014</v>
      </c>
      <c r="BF263" s="24">
        <f>IF(BE263="","",VLOOKUP(BE263,ProgramIterations!$D:$E,2,FALSE))</f>
        <v>4</v>
      </c>
      <c r="BG263" s="23"/>
      <c r="BH263" s="24" t="str">
        <f>IF(BG263="","",VLOOKUP(BG263,ProgramIterations!$D:$E,2,FALSE))</f>
        <v/>
      </c>
      <c r="BI263" s="23">
        <v>2014</v>
      </c>
      <c r="BJ263" s="24">
        <f>IF(BI263="","",VLOOKUP(BI263,ProgramIterations!$D:$E,2,FALSE))</f>
        <v>4</v>
      </c>
      <c r="BK263" s="23"/>
      <c r="BL263" s="24" t="str">
        <f>IF(BK263="","",VLOOKUP(BK263,ProgramIterations!$D:$E,2,FALSE))</f>
        <v/>
      </c>
      <c r="BM263" s="23"/>
      <c r="BN263" s="24" t="str">
        <f>IF(BM263="","",VLOOKUP(BM263,ProgramIterations!$D:$E,2,FALSE))</f>
        <v/>
      </c>
      <c r="BO263" s="23"/>
      <c r="BP263" s="24" t="str">
        <f>IF(BO263="","",VLOOKUP(BO263,ProgramIterations!$D:$E,2,FALSE))</f>
        <v/>
      </c>
      <c r="BQ263" s="23"/>
      <c r="BR263" s="24" t="str">
        <f>IF(BQ263="","",VLOOKUP(BQ263,ProgramIterations!$D:$E,2,FALSE))</f>
        <v/>
      </c>
      <c r="BS263" s="23"/>
      <c r="BT263" s="24" t="str">
        <f>IF(BS263="","",VLOOKUP(BS263,ProgramIterations!$D:$E,2,FALSE))</f>
        <v/>
      </c>
      <c r="BU263" s="23"/>
      <c r="BV263" s="24" t="str">
        <f>IF(BU263="","",VLOOKUP(BU263,ProgramIterations!$D:$E,2,FALSE))</f>
        <v/>
      </c>
      <c r="BW263" s="23"/>
      <c r="BX263" s="24" t="str">
        <f>IF(BW263="","",VLOOKUP(BW263,ProgramIterations!$D:$E,2,FALSE))</f>
        <v/>
      </c>
      <c r="BY263" s="23">
        <v>2014</v>
      </c>
      <c r="BZ263" s="24">
        <f>IF(BY263="","",VLOOKUP(BY263,ProgramIterations!$D:$E,2,FALSE))</f>
        <v>4</v>
      </c>
      <c r="CA263" s="23"/>
      <c r="CB263" s="24" t="str">
        <f>IF(CA263="","",VLOOKUP(CA263,ProgramIterations!$D:$E,2,FALSE))</f>
        <v/>
      </c>
      <c r="CC263" s="23">
        <v>2014</v>
      </c>
      <c r="CD263" s="24">
        <f>IF(CC263="","",VLOOKUP(CC263,ProgramIterations!$D:$E,2,FALSE))</f>
        <v>4</v>
      </c>
      <c r="CE263" s="23"/>
      <c r="CF263" s="24" t="str">
        <f>IF(CE263="","",VLOOKUP(CE263,ProgramIterations!$D:$E,2,FALSE))</f>
        <v/>
      </c>
      <c r="CG263" s="23">
        <v>2014</v>
      </c>
      <c r="CH263" s="24">
        <f>IF(CG263="","",VLOOKUP(CG263,ProgramIterations!$D:$E,2,FALSE))</f>
        <v>4</v>
      </c>
      <c r="CI263" s="23"/>
      <c r="CJ263" s="24" t="str">
        <f>IF(CI263="","",VLOOKUP(CI263,ProgramIterations!$D:$E,2,FALSE))</f>
        <v/>
      </c>
      <c r="CK263" s="23"/>
      <c r="CL263" s="24" t="str">
        <f>IF(CK263="","",VLOOKUP(CK263,ProgramIterations!$D:$E,2,FALSE))</f>
        <v/>
      </c>
      <c r="CM263" s="23"/>
      <c r="CN263" s="24" t="str">
        <f>IF(CM263="","",VLOOKUP(CM263,ProgramIterations!$D:$E,2,FALSE))</f>
        <v/>
      </c>
      <c r="CO263" s="23"/>
      <c r="CP263" s="24" t="str">
        <f>IF(CO263="","",VLOOKUP(CO263,ProgramIterations!$D:$E,2,FALSE))</f>
        <v/>
      </c>
      <c r="CQ263" s="23"/>
      <c r="CR263" s="24" t="str">
        <f>IF(CQ263="","",VLOOKUP(CQ263,ProgramIterations!$D:$E,2,FALSE))</f>
        <v/>
      </c>
      <c r="CS263" s="23"/>
      <c r="CT263" s="24" t="str">
        <f>IF(CS263="","",VLOOKUP(CS263,ProgramIterations!$D:$E,2,FALSE))</f>
        <v/>
      </c>
      <c r="CU263" s="23"/>
      <c r="CV263" s="24" t="str">
        <f>IF(CU263="","",VLOOKUP(CU263,ProgramIterations!$D:$E,2,FALSE))</f>
        <v/>
      </c>
      <c r="CW263" s="23"/>
      <c r="CX263" s="24" t="str">
        <f>IF(CW263="","",VLOOKUP(CW263,ProgramIterations!$D:$E,2,FALSE))</f>
        <v/>
      </c>
      <c r="CY263" s="23"/>
      <c r="CZ263" s="24" t="str">
        <f>IF(CY263="","",VLOOKUP(CY263,ProgramIterations!$D:$E,2,FALSE))</f>
        <v/>
      </c>
      <c r="DA263" s="23"/>
      <c r="DB263" s="24" t="str">
        <f>IF(DA263="","",VLOOKUP(DA263,ProgramIterations!$D:$E,2,FALSE))</f>
        <v/>
      </c>
      <c r="DC263" s="23"/>
      <c r="DD263" s="25" t="str">
        <f>IF(DC263="","",VLOOKUP(DC263,ProgramIterations!$D:$E,2,FALSE))</f>
        <v/>
      </c>
      <c r="DE263" s="64" t="str">
        <f>CONCATENATE("ALTER TABLE dbo.",LEFT(C263,FIND(".",C263)-1)," ADD ",RIGHT(C263,LEN(C263)-FIND(".",C263))," ",VLOOKUP(M263,DataTypes!$A$2:$F$12,6),IF(VLOOKUP(M263,DataTypes!$A$2:$F$12,3)=1,CONCATENATE("(",N263,",",O263,")"),"")," NULL")</f>
        <v>ALTER TABLE dbo.ChampMetricVisitInformation ADD WettedLargeWoodVolumeInFastNonTurbulent decimal(10,1) NULL</v>
      </c>
      <c r="DF263" s="56" t="e">
        <f>IF(A263 = "","",#REF! &amp; " SELECT MetricCalcTypeID = "&amp;A263&amp;", EngineID = "&amp;B263&amp;", Name='"&amp;C263&amp;"', DisplayGroupID = "&amp;D263&amp;", DisplayName='"&amp;E263&amp;"', DisplayNameShort = '"&amp;F263&amp;"', PropertyName = '"&amp;G263&amp;"', MethodID = "&amp;IF(H263="","NULL",H263)&amp; ", CalcGroupId = "&amp;IF(I263="","NULL",I263)&amp;", CalcGroupListItemID = " &amp;IF(K263="","NULL",K263)&amp;", Description = "&amp;IF(L263&lt;&gt;"NULL","'"&amp;SUBSTITUTE(L263,"'","''")&amp;"'","NULL")&amp;", DataTypeID = "&amp;M263&amp;",Precision = "&amp;N263&amp;", Scale = "&amp;O263&amp;", Length="&amp;P263&amp;", UOMID = "&amp;Q263&amp;", GlossaryTermID = "&amp;V263&amp;", DisplayOrderID = "&amp;W263&amp;", DomainValueListID = "&amp;AB263&amp;", WidthPixels = "&amp;AC263&amp;", IsDisplayable = "&amp;AD263&amp;", ShowGraphForWatershed= "&amp;AE263&amp;",ShowGraphForProgram="&amp;AF263&amp;",ShowGraphForVisit="&amp;AG263&amp;",IsPrivateInformation="&amp;AM263&amp;", IsCalculated="&amp;AN263&amp;",IsInternal="&amp;AO263&amp;", ExpectedValueMin = "&amp;IF(R263&lt;&gt;"",R263,"NULL")&amp;",  ExpectedValueMax = "&amp;IF(S263&lt;&gt;"",S263,"NULL")&amp;",  AcceptedValueMin = "&amp;IF(T263&lt;&gt;"",T263,"NULL")&amp;",   AcceptedValueMax  = "&amp;IF(U263&lt;&gt;"",U263,"NULL")&amp;", GraphAllowX="&amp;AH263&amp;", GraphAllowY="&amp;AI263&amp;", GraphAllowZ="&amp;AJ263&amp;", MapAllowSize="&amp;AK263&amp;", MapAllowColor = "&amp;AL263&amp;", RbtXpath = "&amp;IF(AP263&lt;&gt;"", "'"&amp;AP263&amp;"'", "NULL")&amp;", RbtIsRequired = "&amp;IF(AP263&lt;&gt;"", AQ263, "NULL")&amp;", MRMetric = "&amp;AR263&amp;
", Protocol1_ID = "&amp;IF(AS263="","NULL",#REF!)&amp;", Protocol1_IterationIDStart = "&amp;IF(AS263="","NULL",AT263)&amp;", Protocol1_IterationIDEnd = "&amp;IF(AU263="","NULL",AV263)&amp;
", Protocol2_ID = "&amp;IF(AW263="","NULL",#REF!)&amp;", Protocol2_IterationIDStart = "&amp;IF(AW263="","NULL",AX263)&amp;", Protocol2_IterationIDEnd = "&amp;IF(AY263="","NULL",AZ263)&amp;
", Protocol3_ID = "&amp;IF(BA263="","NULL",#REF!)&amp;", Protocol3_IterationIDStart = "&amp;IF(BA263="","NULL",BB263)&amp;", Protocol3_IterationIDEnd = "&amp;IF(BC263="","NULL",BD263)&amp;
", Protocol4_ID = "&amp;IF(BE263="","NULL",#REF!)&amp;", Protocol4_IterationIDStart = "&amp;IF(BE263="","NULL",BF263)&amp;", Protocol4_IterationIDEnd = "&amp;IF(BG263="","NULL",BH263)&amp;
", Protocol5_ID = "&amp;IF(BI263="","NULL",#REF!)&amp;", Protocol5_IterationIDStart = "&amp;IF(BI263="","NULL",BJ263)&amp;", Protocol5_IterationIDEnd = "&amp;IF(BK263="","NULL",BL263)&amp;
", Protocol6_ID = "&amp;IF(BM263="","NULL",#REF!)&amp;", Protocol6_IterationIDStart = "&amp;IF(BM263="","NULL",BN263)&amp;", Protocol6_IterationIDEnd = "&amp;IF(BO263="","NULL",BP263)&amp;
", Protocol7_ID = "&amp;IF(BQ263="","NULL",#REF!)&amp;", Protocol7_IterationIDStart = "&amp;IF(BQ263="","NULL",BR263)&amp;", Protocol7_IterationIDEnd = "&amp;IF(BS263="","NULL",BT263)&amp;
", Protocol8_ID = "&amp;IF(BU263="","NULL",#REF!)&amp;", Protocol8_IterationIDStart = "&amp;IF(BU263="","NULL",BV263)&amp;", Protocol8_IterationIDEnd = "&amp;IF(BW263="","NULL",BX263)&amp;
", Protocol9_ID = "&amp;IF(BY263="","NULL",#REF!)&amp;", Protocol9_IterationIDStart = "&amp;IF(BY263="","NULL",BZ263)&amp;", Protocol9_IterationIDEnd = "&amp;IF(CA263="","NULL",CB263)&amp;
", Protocol10_ID = "&amp;IF(CC263="","NULL",#REF!)&amp;", Protocol10_IterationIDStart = "&amp;IF(CC263="","NULL",CD263)&amp;", Protocol10_IterationIDEnd = "&amp;IF(CE263="","NULL",CF263)&amp;
", Protocol11_ID = "&amp;IF(CG263="","NULL",#REF!)&amp;", Protocol11_IterationIDStart = "&amp;IF(CG263="","NULL",CH263)&amp;", Protocol11_IterationIDEnd = "&amp;IF(CI263="","NULL",CJ263)&amp;
", Protocol12_ID = "&amp;IF(CK263="","NULL",#REF!)&amp;", Protocol12_IterationIDStart = "&amp;IF(CK263="","NULL",CL263)&amp;", Protocol12_IterationIDEnd = "&amp;IF(CM263="","NULL",CN263)&amp;
", Protocol13_ID = "&amp;IF(CO263="","NULL",#REF!)&amp;", Protocol13_IterationIDStart = "&amp;IF(CO263="","NULL",CP263)&amp;", Protocol13_IterationIDEnd = "&amp;IF(CQ263="","NULL",CR263)&amp;
", Protocol14_ID = "&amp;IF(CS263="","NULL",#REF!)&amp;", Protocol14_IterationIDStart = "&amp;IF(CS263="","NULL",CT263)&amp;", Protocol14_IterationIDEnd = "&amp;IF(CU263="","NULL",CV263)&amp;
", Protocol15_ID = "&amp;IF(CW263="","NULL",#REF!)&amp;", Protocol15_IterationIDStart = "&amp;IF(CW263="","NULL",CX263)&amp;", Protocol15_IterationIDEnd = "&amp;IF(CY263="","NULL",CZ263)&amp;
", Protocol16_ID = "&amp;IF(DA263="","NULL",#REF!)&amp;", Protocol16_IterationIDStart = "&amp;IF(DA263="","NULL",DB263)&amp;", Protocol16_IterationIDEnd = "&amp;IF(DC263="","NULL",DD263))</f>
        <v>#REF!</v>
      </c>
    </row>
    <row r="264" spans="1:110" x14ac:dyDescent="0.4">
      <c r="A264" s="75">
        <v>328</v>
      </c>
      <c r="B264" s="18">
        <v>2</v>
      </c>
      <c r="C264" s="34" t="s">
        <v>381</v>
      </c>
      <c r="D264" s="18">
        <v>1</v>
      </c>
      <c r="E264" s="40" t="s">
        <v>1001</v>
      </c>
      <c r="F264" s="49" t="s">
        <v>1002</v>
      </c>
      <c r="G264" s="74" t="s">
        <v>358</v>
      </c>
      <c r="I264" s="44"/>
      <c r="J264" s="47" t="str">
        <f>IF(I264="","",VLOOKUP(I264,MetricCalcGroups!A:D,3, FALSE))</f>
        <v/>
      </c>
      <c r="L264" s="9" t="s">
        <v>78</v>
      </c>
      <c r="M264" s="18">
        <v>1</v>
      </c>
      <c r="N264" s="75">
        <v>10</v>
      </c>
      <c r="O264" s="18">
        <v>1</v>
      </c>
      <c r="P264" s="18" t="s">
        <v>78</v>
      </c>
      <c r="Q264" s="18">
        <v>17</v>
      </c>
      <c r="R264" s="39">
        <v>0</v>
      </c>
      <c r="S264" s="18">
        <v>8</v>
      </c>
      <c r="T264" s="18">
        <v>0</v>
      </c>
      <c r="U264" s="18">
        <v>100</v>
      </c>
      <c r="V264" s="78">
        <v>62</v>
      </c>
      <c r="W264" s="75">
        <v>1600</v>
      </c>
      <c r="X264" s="15">
        <v>2011</v>
      </c>
      <c r="Y264" s="16">
        <f>IF(X264&lt;&gt;"",VLOOKUP(X264,ProgramIterations!D:E,2,FALSE),"NULL")</f>
        <v>1</v>
      </c>
      <c r="Z264" s="15"/>
      <c r="AA264" s="16" t="str">
        <f>IF(Z264&lt;&gt;"",VLOOKUP(Z264,ProgramIterations!D:E,2,FALSE),"NULL")</f>
        <v>NULL</v>
      </c>
      <c r="AB264" s="9" t="s">
        <v>78</v>
      </c>
      <c r="AC264" s="9">
        <v>75</v>
      </c>
      <c r="AD264" s="36">
        <v>1</v>
      </c>
      <c r="AE264" s="9">
        <v>1</v>
      </c>
      <c r="AF264" s="9">
        <v>1</v>
      </c>
      <c r="AG264" s="49">
        <v>0</v>
      </c>
      <c r="AH264" s="17">
        <v>0</v>
      </c>
      <c r="AI264" s="17">
        <f t="shared" si="16"/>
        <v>1</v>
      </c>
      <c r="AJ264" s="18">
        <v>0</v>
      </c>
      <c r="AK264" s="17">
        <f t="shared" ref="AK264:AK327" si="18">AI264</f>
        <v>1</v>
      </c>
      <c r="AL264" s="17">
        <f t="shared" ref="AL264:AL327" si="19">AI264</f>
        <v>1</v>
      </c>
      <c r="AM264" s="18">
        <v>0</v>
      </c>
      <c r="AN264" s="18">
        <v>0</v>
      </c>
      <c r="AO264" s="37">
        <v>1</v>
      </c>
      <c r="AP264" s="74"/>
      <c r="AQ264" s="37">
        <v>0</v>
      </c>
      <c r="AR264" s="49">
        <v>0</v>
      </c>
      <c r="AS264" s="23">
        <v>2011</v>
      </c>
      <c r="AT264" s="24">
        <f>IF(AS264="","",VLOOKUP(AS264,ProgramIterations!$D:$E,2,FALSE))</f>
        <v>1</v>
      </c>
      <c r="AU264" s="23"/>
      <c r="AV264" s="24" t="str">
        <f>IF(AU264="","",VLOOKUP(AU264,ProgramIterations!$D:$E,2,FALSE))</f>
        <v/>
      </c>
      <c r="AW264" s="23">
        <v>2012</v>
      </c>
      <c r="AX264" s="24">
        <f>IF(AW264="","",VLOOKUP(AW264,ProgramIterations!$D:$E,2,FALSE))</f>
        <v>2</v>
      </c>
      <c r="AY264" s="23"/>
      <c r="AZ264" s="24" t="str">
        <f>IF(AY264="","",VLOOKUP(AY264,ProgramIterations!$D:$E,2,FALSE))</f>
        <v/>
      </c>
      <c r="BA264" s="23">
        <v>2013</v>
      </c>
      <c r="BB264" s="24">
        <f>IF(BA264="","",VLOOKUP(BA264,ProgramIterations!$D:$E,2,FALSE))</f>
        <v>3</v>
      </c>
      <c r="BC264" s="23"/>
      <c r="BD264" s="24" t="str">
        <f>IF(BC264="","",VLOOKUP(BC264,ProgramIterations!$D:$E,2,FALSE))</f>
        <v/>
      </c>
      <c r="BE264" s="23">
        <v>2014</v>
      </c>
      <c r="BF264" s="24">
        <f>IF(BE264="","",VLOOKUP(BE264,ProgramIterations!$D:$E,2,FALSE))</f>
        <v>4</v>
      </c>
      <c r="BG264" s="23"/>
      <c r="BH264" s="24" t="str">
        <f>IF(BG264="","",VLOOKUP(BG264,ProgramIterations!$D:$E,2,FALSE))</f>
        <v/>
      </c>
      <c r="BI264" s="23">
        <v>2014</v>
      </c>
      <c r="BJ264" s="24">
        <f>IF(BI264="","",VLOOKUP(BI264,ProgramIterations!$D:$E,2,FALSE))</f>
        <v>4</v>
      </c>
      <c r="BK264" s="23"/>
      <c r="BL264" s="24" t="str">
        <f>IF(BK264="","",VLOOKUP(BK264,ProgramIterations!$D:$E,2,FALSE))</f>
        <v/>
      </c>
      <c r="BM264" s="23"/>
      <c r="BN264" s="24" t="str">
        <f>IF(BM264="","",VLOOKUP(BM264,ProgramIterations!$D:$E,2,FALSE))</f>
        <v/>
      </c>
      <c r="BO264" s="23"/>
      <c r="BP264" s="24" t="str">
        <f>IF(BO264="","",VLOOKUP(BO264,ProgramIterations!$D:$E,2,FALSE))</f>
        <v/>
      </c>
      <c r="BQ264" s="23"/>
      <c r="BR264" s="24" t="str">
        <f>IF(BQ264="","",VLOOKUP(BQ264,ProgramIterations!$D:$E,2,FALSE))</f>
        <v/>
      </c>
      <c r="BS264" s="23"/>
      <c r="BT264" s="24" t="str">
        <f>IF(BS264="","",VLOOKUP(BS264,ProgramIterations!$D:$E,2,FALSE))</f>
        <v/>
      </c>
      <c r="BU264" s="23"/>
      <c r="BV264" s="24" t="str">
        <f>IF(BU264="","",VLOOKUP(BU264,ProgramIterations!$D:$E,2,FALSE))</f>
        <v/>
      </c>
      <c r="BW264" s="23"/>
      <c r="BX264" s="24" t="str">
        <f>IF(BW264="","",VLOOKUP(BW264,ProgramIterations!$D:$E,2,FALSE))</f>
        <v/>
      </c>
      <c r="BY264" s="23">
        <v>2014</v>
      </c>
      <c r="BZ264" s="24">
        <f>IF(BY264="","",VLOOKUP(BY264,ProgramIterations!$D:$E,2,FALSE))</f>
        <v>4</v>
      </c>
      <c r="CA264" s="23"/>
      <c r="CB264" s="24" t="str">
        <f>IF(CA264="","",VLOOKUP(CA264,ProgramIterations!$D:$E,2,FALSE))</f>
        <v/>
      </c>
      <c r="CC264" s="23">
        <v>2014</v>
      </c>
      <c r="CD264" s="24">
        <f>IF(CC264="","",VLOOKUP(CC264,ProgramIterations!$D:$E,2,FALSE))</f>
        <v>4</v>
      </c>
      <c r="CE264" s="23"/>
      <c r="CF264" s="24" t="str">
        <f>IF(CE264="","",VLOOKUP(CE264,ProgramIterations!$D:$E,2,FALSE))</f>
        <v/>
      </c>
      <c r="CG264" s="23">
        <v>2014</v>
      </c>
      <c r="CH264" s="24">
        <f>IF(CG264="","",VLOOKUP(CG264,ProgramIterations!$D:$E,2,FALSE))</f>
        <v>4</v>
      </c>
      <c r="CI264" s="23"/>
      <c r="CJ264" s="24" t="str">
        <f>IF(CI264="","",VLOOKUP(CI264,ProgramIterations!$D:$E,2,FALSE))</f>
        <v/>
      </c>
      <c r="CK264" s="23"/>
      <c r="CL264" s="24" t="str">
        <f>IF(CK264="","",VLOOKUP(CK264,ProgramIterations!$D:$E,2,FALSE))</f>
        <v/>
      </c>
      <c r="CM264" s="23"/>
      <c r="CN264" s="24" t="str">
        <f>IF(CM264="","",VLOOKUP(CM264,ProgramIterations!$D:$E,2,FALSE))</f>
        <v/>
      </c>
      <c r="CO264" s="23"/>
      <c r="CP264" s="24" t="str">
        <f>IF(CO264="","",VLOOKUP(CO264,ProgramIterations!$D:$E,2,FALSE))</f>
        <v/>
      </c>
      <c r="CQ264" s="23"/>
      <c r="CR264" s="24" t="str">
        <f>IF(CQ264="","",VLOOKUP(CQ264,ProgramIterations!$D:$E,2,FALSE))</f>
        <v/>
      </c>
      <c r="CS264" s="23"/>
      <c r="CT264" s="24" t="str">
        <f>IF(CS264="","",VLOOKUP(CS264,ProgramIterations!$D:$E,2,FALSE))</f>
        <v/>
      </c>
      <c r="CU264" s="23"/>
      <c r="CV264" s="24" t="str">
        <f>IF(CU264="","",VLOOKUP(CU264,ProgramIterations!$D:$E,2,FALSE))</f>
        <v/>
      </c>
      <c r="CW264" s="23"/>
      <c r="CX264" s="24" t="str">
        <f>IF(CW264="","",VLOOKUP(CW264,ProgramIterations!$D:$E,2,FALSE))</f>
        <v/>
      </c>
      <c r="CY264" s="23"/>
      <c r="CZ264" s="24" t="str">
        <f>IF(CY264="","",VLOOKUP(CY264,ProgramIterations!$D:$E,2,FALSE))</f>
        <v/>
      </c>
      <c r="DA264" s="23"/>
      <c r="DB264" s="24" t="str">
        <f>IF(DA264="","",VLOOKUP(DA264,ProgramIterations!$D:$E,2,FALSE))</f>
        <v/>
      </c>
      <c r="DC264" s="23"/>
      <c r="DD264" s="25" t="str">
        <f>IF(DC264="","",VLOOKUP(DC264,ProgramIterations!$D:$E,2,FALSE))</f>
        <v/>
      </c>
      <c r="DE264" s="64" t="str">
        <f>CONCATENATE("ALTER TABLE dbo.",LEFT(C264,FIND(".",C264)-1)," ADD ",RIGHT(C264,LEN(C264)-FIND(".",C264))," ",VLOOKUP(M264,DataTypes!$A$2:$F$12,6),IF(VLOOKUP(M264,DataTypes!$A$2:$F$12,3)=1,CONCATENATE("(",N264,",",O264,")"),"")," NULL")</f>
        <v>ALTER TABLE dbo.ChampMetricVisitInformation ADD BankfullLargeWoodVolumeInFastNonTurbulent decimal(10,1) NULL</v>
      </c>
      <c r="DF264" s="56" t="e">
        <f>IF(A264 = "","",#REF! &amp; " SELECT MetricCalcTypeID = "&amp;A264&amp;", EngineID = "&amp;B264&amp;", Name='"&amp;C264&amp;"', DisplayGroupID = "&amp;D264&amp;", DisplayName='"&amp;E264&amp;"', DisplayNameShort = '"&amp;F264&amp;"', PropertyName = '"&amp;G264&amp;"', MethodID = "&amp;IF(H264="","NULL",H264)&amp; ", CalcGroupId = "&amp;IF(I264="","NULL",I264)&amp;", CalcGroupListItemID = " &amp;IF(K264="","NULL",K264)&amp;", Description = "&amp;IF(L264&lt;&gt;"NULL","'"&amp;SUBSTITUTE(L264,"'","''")&amp;"'","NULL")&amp;", DataTypeID = "&amp;M264&amp;",Precision = "&amp;N264&amp;", Scale = "&amp;O264&amp;", Length="&amp;P264&amp;", UOMID = "&amp;Q264&amp;", GlossaryTermID = "&amp;V264&amp;", DisplayOrderID = "&amp;W264&amp;", DomainValueListID = "&amp;AB264&amp;", WidthPixels = "&amp;AC264&amp;", IsDisplayable = "&amp;AD264&amp;", ShowGraphForWatershed= "&amp;AE264&amp;",ShowGraphForProgram="&amp;AF264&amp;",ShowGraphForVisit="&amp;AG264&amp;",IsPrivateInformation="&amp;AM264&amp;", IsCalculated="&amp;AN264&amp;",IsInternal="&amp;AO264&amp;", ExpectedValueMin = "&amp;IF(R264&lt;&gt;"",R264,"NULL")&amp;",  ExpectedValueMax = "&amp;IF(S264&lt;&gt;"",S264,"NULL")&amp;",  AcceptedValueMin = "&amp;IF(T264&lt;&gt;"",T264,"NULL")&amp;",   AcceptedValueMax  = "&amp;IF(U264&lt;&gt;"",U264,"NULL")&amp;", GraphAllowX="&amp;AH264&amp;", GraphAllowY="&amp;AI264&amp;", GraphAllowZ="&amp;AJ264&amp;", MapAllowSize="&amp;AK264&amp;", MapAllowColor = "&amp;AL264&amp;", RbtXpath = "&amp;IF(AP264&lt;&gt;"", "'"&amp;AP264&amp;"'", "NULL")&amp;", RbtIsRequired = "&amp;IF(AP264&lt;&gt;"", AQ264, "NULL")&amp;", MRMetric = "&amp;AR264&amp;
", Protocol1_ID = "&amp;IF(AS264="","NULL",#REF!)&amp;", Protocol1_IterationIDStart = "&amp;IF(AS264="","NULL",AT264)&amp;", Protocol1_IterationIDEnd = "&amp;IF(AU264="","NULL",AV264)&amp;
", Protocol2_ID = "&amp;IF(AW264="","NULL",#REF!)&amp;", Protocol2_IterationIDStart = "&amp;IF(AW264="","NULL",AX264)&amp;", Protocol2_IterationIDEnd = "&amp;IF(AY264="","NULL",AZ264)&amp;
", Protocol3_ID = "&amp;IF(BA264="","NULL",#REF!)&amp;", Protocol3_IterationIDStart = "&amp;IF(BA264="","NULL",BB264)&amp;", Protocol3_IterationIDEnd = "&amp;IF(BC264="","NULL",BD264)&amp;
", Protocol4_ID = "&amp;IF(BE264="","NULL",#REF!)&amp;", Protocol4_IterationIDStart = "&amp;IF(BE264="","NULL",BF264)&amp;", Protocol4_IterationIDEnd = "&amp;IF(BG264="","NULL",BH264)&amp;
", Protocol5_ID = "&amp;IF(BI264="","NULL",#REF!)&amp;", Protocol5_IterationIDStart = "&amp;IF(BI264="","NULL",BJ264)&amp;", Protocol5_IterationIDEnd = "&amp;IF(BK264="","NULL",BL264)&amp;
", Protocol6_ID = "&amp;IF(BM264="","NULL",#REF!)&amp;", Protocol6_IterationIDStart = "&amp;IF(BM264="","NULL",BN264)&amp;", Protocol6_IterationIDEnd = "&amp;IF(BO264="","NULL",BP264)&amp;
", Protocol7_ID = "&amp;IF(BQ264="","NULL",#REF!)&amp;", Protocol7_IterationIDStart = "&amp;IF(BQ264="","NULL",BR264)&amp;", Protocol7_IterationIDEnd = "&amp;IF(BS264="","NULL",BT264)&amp;
", Protocol8_ID = "&amp;IF(BU264="","NULL",#REF!)&amp;", Protocol8_IterationIDStart = "&amp;IF(BU264="","NULL",BV264)&amp;", Protocol8_IterationIDEnd = "&amp;IF(BW264="","NULL",BX264)&amp;
", Protocol9_ID = "&amp;IF(BY264="","NULL",#REF!)&amp;", Protocol9_IterationIDStart = "&amp;IF(BY264="","NULL",BZ264)&amp;", Protocol9_IterationIDEnd = "&amp;IF(CA264="","NULL",CB264)&amp;
", Protocol10_ID = "&amp;IF(CC264="","NULL",#REF!)&amp;", Protocol10_IterationIDStart = "&amp;IF(CC264="","NULL",CD264)&amp;", Protocol10_IterationIDEnd = "&amp;IF(CE264="","NULL",CF264)&amp;
", Protocol11_ID = "&amp;IF(CG264="","NULL",#REF!)&amp;", Protocol11_IterationIDStart = "&amp;IF(CG264="","NULL",CH264)&amp;", Protocol11_IterationIDEnd = "&amp;IF(CI264="","NULL",CJ264)&amp;
", Protocol12_ID = "&amp;IF(CK264="","NULL",#REF!)&amp;", Protocol12_IterationIDStart = "&amp;IF(CK264="","NULL",CL264)&amp;", Protocol12_IterationIDEnd = "&amp;IF(CM264="","NULL",CN264)&amp;
", Protocol13_ID = "&amp;IF(CO264="","NULL",#REF!)&amp;", Protocol13_IterationIDStart = "&amp;IF(CO264="","NULL",CP264)&amp;", Protocol13_IterationIDEnd = "&amp;IF(CQ264="","NULL",CR264)&amp;
", Protocol14_ID = "&amp;IF(CS264="","NULL",#REF!)&amp;", Protocol14_IterationIDStart = "&amp;IF(CS264="","NULL",CT264)&amp;", Protocol14_IterationIDEnd = "&amp;IF(CU264="","NULL",CV264)&amp;
", Protocol15_ID = "&amp;IF(CW264="","NULL",#REF!)&amp;", Protocol15_IterationIDStart = "&amp;IF(CW264="","NULL",CX264)&amp;", Protocol15_IterationIDEnd = "&amp;IF(CY264="","NULL",CZ264)&amp;
", Protocol16_ID = "&amp;IF(DA264="","NULL",#REF!)&amp;", Protocol16_IterationIDStart = "&amp;IF(DA264="","NULL",DB264)&amp;", Protocol16_IterationIDEnd = "&amp;IF(DC264="","NULL",DD264))</f>
        <v>#REF!</v>
      </c>
    </row>
    <row r="265" spans="1:110" hidden="1" x14ac:dyDescent="0.4">
      <c r="A265" s="75">
        <v>56</v>
      </c>
      <c r="B265" s="75">
        <v>3</v>
      </c>
      <c r="C265" s="34" t="s">
        <v>255</v>
      </c>
      <c r="D265" s="18">
        <v>1</v>
      </c>
      <c r="E265" s="40" t="s">
        <v>909</v>
      </c>
      <c r="F265" s="9" t="s">
        <v>910</v>
      </c>
      <c r="G265" s="74" t="s">
        <v>256</v>
      </c>
      <c r="I265" s="44"/>
      <c r="J265" s="47" t="str">
        <f>IF(I265="","",VLOOKUP(I265,MetricCalcGroups!A:D,3, FALSE))</f>
        <v/>
      </c>
      <c r="L265" s="9" t="s">
        <v>78</v>
      </c>
      <c r="M265" s="18">
        <v>1</v>
      </c>
      <c r="N265" s="18">
        <v>10</v>
      </c>
      <c r="O265" s="18">
        <v>1</v>
      </c>
      <c r="P265" s="18" t="s">
        <v>78</v>
      </c>
      <c r="Q265" s="18">
        <v>24</v>
      </c>
      <c r="V265" s="78" t="s">
        <v>78</v>
      </c>
      <c r="W265" s="75">
        <v>1610</v>
      </c>
      <c r="X265" s="15"/>
      <c r="Y265" s="16" t="str">
        <f>IF(X265&lt;&gt;"",VLOOKUP(X265,ProgramIterations!D:E,2,FALSE),"NULL")</f>
        <v>NULL</v>
      </c>
      <c r="Z265" s="15"/>
      <c r="AA265" s="16" t="str">
        <f>IF(Z265&lt;&gt;"",VLOOKUP(Z265,ProgramIterations!D:E,2,FALSE),"NULL")</f>
        <v>NULL</v>
      </c>
      <c r="AB265" s="9" t="s">
        <v>78</v>
      </c>
      <c r="AC265" s="9">
        <v>75</v>
      </c>
      <c r="AD265" s="36">
        <v>0</v>
      </c>
      <c r="AE265" s="9">
        <v>0</v>
      </c>
      <c r="AF265" s="9">
        <v>0</v>
      </c>
      <c r="AG265" s="49">
        <v>0</v>
      </c>
      <c r="AH265" s="17">
        <v>0</v>
      </c>
      <c r="AI265" s="17">
        <f t="shared" si="16"/>
        <v>0</v>
      </c>
      <c r="AJ265" s="18">
        <v>0</v>
      </c>
      <c r="AK265" s="17">
        <f t="shared" si="18"/>
        <v>0</v>
      </c>
      <c r="AL265" s="17">
        <f t="shared" si="19"/>
        <v>0</v>
      </c>
      <c r="AM265" s="18">
        <v>0</v>
      </c>
      <c r="AN265" s="18">
        <v>0</v>
      </c>
      <c r="AO265" s="37">
        <v>1</v>
      </c>
      <c r="AP265" s="74"/>
      <c r="AQ265" s="37">
        <v>0</v>
      </c>
      <c r="AR265" s="49">
        <v>0</v>
      </c>
      <c r="AS265" s="23">
        <v>2011</v>
      </c>
      <c r="AT265" s="24">
        <f>IF(AS265="","",VLOOKUP(AS265,ProgramIterations!$D:$E,2,FALSE))</f>
        <v>1</v>
      </c>
      <c r="AU265" s="23"/>
      <c r="AV265" s="24" t="str">
        <f>IF(AU265="","",VLOOKUP(AU265,ProgramIterations!$D:$E,2,FALSE))</f>
        <v/>
      </c>
      <c r="AW265" s="23">
        <v>2012</v>
      </c>
      <c r="AX265" s="24">
        <f>IF(AW265="","",VLOOKUP(AW265,ProgramIterations!$D:$E,2,FALSE))</f>
        <v>2</v>
      </c>
      <c r="AY265" s="23"/>
      <c r="AZ265" s="24" t="str">
        <f>IF(AY265="","",VLOOKUP(AY265,ProgramIterations!$D:$E,2,FALSE))</f>
        <v/>
      </c>
      <c r="BA265" s="23">
        <v>2013</v>
      </c>
      <c r="BB265" s="24">
        <f>IF(BA265="","",VLOOKUP(BA265,ProgramIterations!$D:$E,2,FALSE))</f>
        <v>3</v>
      </c>
      <c r="BC265" s="23"/>
      <c r="BD265" s="24" t="str">
        <f>IF(BC265="","",VLOOKUP(BC265,ProgramIterations!$D:$E,2,FALSE))</f>
        <v/>
      </c>
      <c r="BE265" s="23">
        <v>2014</v>
      </c>
      <c r="BF265" s="24">
        <f>IF(BE265="","",VLOOKUP(BE265,ProgramIterations!$D:$E,2,FALSE))</f>
        <v>4</v>
      </c>
      <c r="BG265" s="23"/>
      <c r="BH265" s="24" t="str">
        <f>IF(BG265="","",VLOOKUP(BG265,ProgramIterations!$D:$E,2,FALSE))</f>
        <v/>
      </c>
      <c r="BI265" s="23">
        <v>2014</v>
      </c>
      <c r="BJ265" s="24">
        <f>IF(BI265="","",VLOOKUP(BI265,ProgramIterations!$D:$E,2,FALSE))</f>
        <v>4</v>
      </c>
      <c r="BK265" s="23"/>
      <c r="BL265" s="24" t="str">
        <f>IF(BK265="","",VLOOKUP(BK265,ProgramIterations!$D:$E,2,FALSE))</f>
        <v/>
      </c>
      <c r="BM265" s="23"/>
      <c r="BN265" s="24" t="str">
        <f>IF(BM265="","",VLOOKUP(BM265,ProgramIterations!$D:$E,2,FALSE))</f>
        <v/>
      </c>
      <c r="BO265" s="23"/>
      <c r="BP265" s="24" t="str">
        <f>IF(BO265="","",VLOOKUP(BO265,ProgramIterations!$D:$E,2,FALSE))</f>
        <v/>
      </c>
      <c r="BQ265" s="23"/>
      <c r="BR265" s="24" t="str">
        <f>IF(BQ265="","",VLOOKUP(BQ265,ProgramIterations!$D:$E,2,FALSE))</f>
        <v/>
      </c>
      <c r="BS265" s="23"/>
      <c r="BT265" s="24" t="str">
        <f>IF(BS265="","",VLOOKUP(BS265,ProgramIterations!$D:$E,2,FALSE))</f>
        <v/>
      </c>
      <c r="BU265" s="23"/>
      <c r="BV265" s="24" t="str">
        <f>IF(BU265="","",VLOOKUP(BU265,ProgramIterations!$D:$E,2,FALSE))</f>
        <v/>
      </c>
      <c r="BW265" s="23"/>
      <c r="BX265" s="24" t="str">
        <f>IF(BW265="","",VLOOKUP(BW265,ProgramIterations!$D:$E,2,FALSE))</f>
        <v/>
      </c>
      <c r="BY265" s="23">
        <v>2014</v>
      </c>
      <c r="BZ265" s="24">
        <f>IF(BY265="","",VLOOKUP(BY265,ProgramIterations!$D:$E,2,FALSE))</f>
        <v>4</v>
      </c>
      <c r="CA265" s="23"/>
      <c r="CB265" s="24" t="str">
        <f>IF(CA265="","",VLOOKUP(CA265,ProgramIterations!$D:$E,2,FALSE))</f>
        <v/>
      </c>
      <c r="CC265" s="23">
        <v>2014</v>
      </c>
      <c r="CD265" s="24">
        <f>IF(CC265="","",VLOOKUP(CC265,ProgramIterations!$D:$E,2,FALSE))</f>
        <v>4</v>
      </c>
      <c r="CE265" s="23"/>
      <c r="CF265" s="24" t="str">
        <f>IF(CE265="","",VLOOKUP(CE265,ProgramIterations!$D:$E,2,FALSE))</f>
        <v/>
      </c>
      <c r="CG265" s="23">
        <v>2014</v>
      </c>
      <c r="CH265" s="24">
        <f>IF(CG265="","",VLOOKUP(CG265,ProgramIterations!$D:$E,2,FALSE))</f>
        <v>4</v>
      </c>
      <c r="CI265" s="23"/>
      <c r="CJ265" s="24" t="str">
        <f>IF(CI265="","",VLOOKUP(CI265,ProgramIterations!$D:$E,2,FALSE))</f>
        <v/>
      </c>
      <c r="CK265" s="23"/>
      <c r="CL265" s="24" t="str">
        <f>IF(CK265="","",VLOOKUP(CK265,ProgramIterations!$D:$E,2,FALSE))</f>
        <v/>
      </c>
      <c r="CM265" s="23"/>
      <c r="CN265" s="24" t="str">
        <f>IF(CM265="","",VLOOKUP(CM265,ProgramIterations!$D:$E,2,FALSE))</f>
        <v/>
      </c>
      <c r="CO265" s="23"/>
      <c r="CP265" s="24" t="str">
        <f>IF(CO265="","",VLOOKUP(CO265,ProgramIterations!$D:$E,2,FALSE))</f>
        <v/>
      </c>
      <c r="CQ265" s="23"/>
      <c r="CR265" s="24" t="str">
        <f>IF(CQ265="","",VLOOKUP(CQ265,ProgramIterations!$D:$E,2,FALSE))</f>
        <v/>
      </c>
      <c r="CS265" s="23"/>
      <c r="CT265" s="24" t="str">
        <f>IF(CS265="","",VLOOKUP(CS265,ProgramIterations!$D:$E,2,FALSE))</f>
        <v/>
      </c>
      <c r="CU265" s="23"/>
      <c r="CV265" s="24" t="str">
        <f>IF(CU265="","",VLOOKUP(CU265,ProgramIterations!$D:$E,2,FALSE))</f>
        <v/>
      </c>
      <c r="CW265" s="23"/>
      <c r="CX265" s="24" t="str">
        <f>IF(CW265="","",VLOOKUP(CW265,ProgramIterations!$D:$E,2,FALSE))</f>
        <v/>
      </c>
      <c r="CY265" s="23"/>
      <c r="CZ265" s="24" t="str">
        <f>IF(CY265="","",VLOOKUP(CY265,ProgramIterations!$D:$E,2,FALSE))</f>
        <v/>
      </c>
      <c r="DA265" s="23"/>
      <c r="DB265" s="24" t="str">
        <f>IF(DA265="","",VLOOKUP(DA265,ProgramIterations!$D:$E,2,FALSE))</f>
        <v/>
      </c>
      <c r="DC265" s="23"/>
      <c r="DD265" s="25" t="str">
        <f>IF(DC265="","",VLOOKUP(DC265,ProgramIterations!$D:$E,2,FALSE))</f>
        <v/>
      </c>
      <c r="DE265" s="64" t="str">
        <f>CONCATENATE("ALTER TABLE dbo.",LEFT(C265,FIND(".",C265)-1)," ADD ",RIGHT(C265,LEN(C265)-FIND(".",C265))," ",VLOOKUP(M265,DataTypes!$A$2:$F$12,6),IF(VLOOKUP(M265,DataTypes!$A$2:$F$12,3)=1,CONCATENATE("(",N265,",",O265,")"),"")," NULL")</f>
        <v>ALTER TABLE dbo.ChampMetricVisitInformation ADD TotalWettedLWDVolumeDensity decimal(10,1) NULL</v>
      </c>
      <c r="DF265" s="56" t="e">
        <f>IF(A265 = "","",#REF! &amp; " SELECT MetricCalcTypeID = "&amp;A265&amp;", EngineID = "&amp;B265&amp;", Name='"&amp;C265&amp;"', DisplayGroupID = "&amp;D265&amp;", DisplayName='"&amp;E265&amp;"', DisplayNameShort = '"&amp;F265&amp;"', PropertyName = '"&amp;G265&amp;"', MethodID = "&amp;IF(H265="","NULL",H265)&amp; ", CalcGroupId = "&amp;IF(I265="","NULL",I265)&amp;", CalcGroupListItemID = " &amp;IF(K265="","NULL",K265)&amp;", Description = "&amp;IF(L265&lt;&gt;"NULL","'"&amp;SUBSTITUTE(L265,"'","''")&amp;"'","NULL")&amp;", DataTypeID = "&amp;M265&amp;",Precision = "&amp;N265&amp;", Scale = "&amp;O265&amp;", Length="&amp;P265&amp;", UOMID = "&amp;Q265&amp;", GlossaryTermID = "&amp;V265&amp;", DisplayOrderID = "&amp;W265&amp;", DomainValueListID = "&amp;AB265&amp;", WidthPixels = "&amp;AC265&amp;", IsDisplayable = "&amp;AD265&amp;", ShowGraphForWatershed= "&amp;AE265&amp;",ShowGraphForProgram="&amp;AF265&amp;",ShowGraphForVisit="&amp;AG265&amp;",IsPrivateInformation="&amp;AM265&amp;", IsCalculated="&amp;AN265&amp;",IsInternal="&amp;AO265&amp;", ExpectedValueMin = "&amp;IF(R265&lt;&gt;"",R265,"NULL")&amp;",  ExpectedValueMax = "&amp;IF(S265&lt;&gt;"",S265,"NULL")&amp;",  AcceptedValueMin = "&amp;IF(T265&lt;&gt;"",T265,"NULL")&amp;",   AcceptedValueMax  = "&amp;IF(U265&lt;&gt;"",U265,"NULL")&amp;", GraphAllowX="&amp;AH265&amp;", GraphAllowY="&amp;AI265&amp;", GraphAllowZ="&amp;AJ265&amp;", MapAllowSize="&amp;AK265&amp;", MapAllowColor = "&amp;AL265&amp;", RbtXpath = "&amp;IF(AP265&lt;&gt;"", "'"&amp;AP265&amp;"'", "NULL")&amp;", RbtIsRequired = "&amp;IF(AP265&lt;&gt;"", AQ265, "NULL")&amp;", MRMetric = "&amp;AR265&amp;
", Protocol1_ID = "&amp;IF(AS265="","NULL",#REF!)&amp;", Protocol1_IterationIDStart = "&amp;IF(AS265="","NULL",AT265)&amp;", Protocol1_IterationIDEnd = "&amp;IF(AU265="","NULL",AV265)&amp;
", Protocol2_ID = "&amp;IF(AW265="","NULL",#REF!)&amp;", Protocol2_IterationIDStart = "&amp;IF(AW265="","NULL",AX265)&amp;", Protocol2_IterationIDEnd = "&amp;IF(AY265="","NULL",AZ265)&amp;
", Protocol3_ID = "&amp;IF(BA265="","NULL",#REF!)&amp;", Protocol3_IterationIDStart = "&amp;IF(BA265="","NULL",BB265)&amp;", Protocol3_IterationIDEnd = "&amp;IF(BC265="","NULL",BD265)&amp;
", Protocol4_ID = "&amp;IF(BE265="","NULL",#REF!)&amp;", Protocol4_IterationIDStart = "&amp;IF(BE265="","NULL",BF265)&amp;", Protocol4_IterationIDEnd = "&amp;IF(BG265="","NULL",BH265)&amp;
", Protocol5_ID = "&amp;IF(BI265="","NULL",#REF!)&amp;", Protocol5_IterationIDStart = "&amp;IF(BI265="","NULL",BJ265)&amp;", Protocol5_IterationIDEnd = "&amp;IF(BK265="","NULL",BL265)&amp;
", Protocol6_ID = "&amp;IF(BM265="","NULL",#REF!)&amp;", Protocol6_IterationIDStart = "&amp;IF(BM265="","NULL",BN265)&amp;", Protocol6_IterationIDEnd = "&amp;IF(BO265="","NULL",BP265)&amp;
", Protocol7_ID = "&amp;IF(BQ265="","NULL",#REF!)&amp;", Protocol7_IterationIDStart = "&amp;IF(BQ265="","NULL",BR265)&amp;", Protocol7_IterationIDEnd = "&amp;IF(BS265="","NULL",BT265)&amp;
", Protocol8_ID = "&amp;IF(BU265="","NULL",#REF!)&amp;", Protocol8_IterationIDStart = "&amp;IF(BU265="","NULL",BV265)&amp;", Protocol8_IterationIDEnd = "&amp;IF(BW265="","NULL",BX265)&amp;
", Protocol9_ID = "&amp;IF(BY265="","NULL",#REF!)&amp;", Protocol9_IterationIDStart = "&amp;IF(BY265="","NULL",BZ265)&amp;", Protocol9_IterationIDEnd = "&amp;IF(CA265="","NULL",CB265)&amp;
", Protocol10_ID = "&amp;IF(CC265="","NULL",#REF!)&amp;", Protocol10_IterationIDStart = "&amp;IF(CC265="","NULL",CD265)&amp;", Protocol10_IterationIDEnd = "&amp;IF(CE265="","NULL",CF265)&amp;
", Protocol11_ID = "&amp;IF(CG265="","NULL",#REF!)&amp;", Protocol11_IterationIDStart = "&amp;IF(CG265="","NULL",CH265)&amp;", Protocol11_IterationIDEnd = "&amp;IF(CI265="","NULL",CJ265)&amp;
", Protocol12_ID = "&amp;IF(CK265="","NULL",#REF!)&amp;", Protocol12_IterationIDStart = "&amp;IF(CK265="","NULL",CL265)&amp;", Protocol12_IterationIDEnd = "&amp;IF(CM265="","NULL",CN265)&amp;
", Protocol13_ID = "&amp;IF(CO265="","NULL",#REF!)&amp;", Protocol13_IterationIDStart = "&amp;IF(CO265="","NULL",CP265)&amp;", Protocol13_IterationIDEnd = "&amp;IF(CQ265="","NULL",CR265)&amp;
", Protocol14_ID = "&amp;IF(CS265="","NULL",#REF!)&amp;", Protocol14_IterationIDStart = "&amp;IF(CS265="","NULL",CT265)&amp;", Protocol14_IterationIDEnd = "&amp;IF(CU265="","NULL",CV265)&amp;
", Protocol15_ID = "&amp;IF(CW265="","NULL",#REF!)&amp;", Protocol15_IterationIDStart = "&amp;IF(CW265="","NULL",CX265)&amp;", Protocol15_IterationIDEnd = "&amp;IF(CY265="","NULL",CZ265)&amp;
", Protocol16_ID = "&amp;IF(DA265="","NULL",#REF!)&amp;", Protocol16_IterationIDStart = "&amp;IF(DA265="","NULL",DB265)&amp;", Protocol16_IterationIDEnd = "&amp;IF(DC265="","NULL",DD265))</f>
        <v>#REF!</v>
      </c>
    </row>
    <row r="266" spans="1:110" hidden="1" x14ac:dyDescent="0.4">
      <c r="A266" s="75">
        <v>63</v>
      </c>
      <c r="B266" s="75">
        <v>3</v>
      </c>
      <c r="C266" s="34" t="s">
        <v>253</v>
      </c>
      <c r="D266" s="18">
        <v>1</v>
      </c>
      <c r="E266" s="40" t="s">
        <v>923</v>
      </c>
      <c r="F266" s="49" t="s">
        <v>924</v>
      </c>
      <c r="G266" s="74" t="s">
        <v>254</v>
      </c>
      <c r="I266" s="44"/>
      <c r="J266" s="47" t="str">
        <f>IF(I266="","",VLOOKUP(I266,MetricCalcGroups!A:D,3, FALSE))</f>
        <v/>
      </c>
      <c r="L266" s="9" t="s">
        <v>78</v>
      </c>
      <c r="M266" s="18">
        <v>1</v>
      </c>
      <c r="N266" s="18">
        <v>10</v>
      </c>
      <c r="O266" s="18">
        <v>1</v>
      </c>
      <c r="P266" s="18" t="s">
        <v>78</v>
      </c>
      <c r="Q266" s="18">
        <v>24</v>
      </c>
      <c r="R266" s="38"/>
      <c r="S266" s="38"/>
      <c r="V266" s="78" t="s">
        <v>78</v>
      </c>
      <c r="W266" s="75">
        <v>1620</v>
      </c>
      <c r="X266" s="15"/>
      <c r="Y266" s="16" t="str">
        <f>IF(X266&lt;&gt;"",VLOOKUP(X266,ProgramIterations!D:E,2,FALSE),"NULL")</f>
        <v>NULL</v>
      </c>
      <c r="Z266" s="15"/>
      <c r="AA266" s="16" t="str">
        <f>IF(Z266&lt;&gt;"",VLOOKUP(Z266,ProgramIterations!D:E,2,FALSE),"NULL")</f>
        <v>NULL</v>
      </c>
      <c r="AB266" s="9" t="s">
        <v>78</v>
      </c>
      <c r="AC266" s="9">
        <v>75</v>
      </c>
      <c r="AD266" s="36">
        <v>0</v>
      </c>
      <c r="AE266" s="9">
        <v>0</v>
      </c>
      <c r="AF266" s="9">
        <v>0</v>
      </c>
      <c r="AG266" s="49">
        <v>0</v>
      </c>
      <c r="AH266" s="17">
        <v>0</v>
      </c>
      <c r="AI266" s="17">
        <f t="shared" si="16"/>
        <v>0</v>
      </c>
      <c r="AJ266" s="18">
        <v>0</v>
      </c>
      <c r="AK266" s="17">
        <f t="shared" si="18"/>
        <v>0</v>
      </c>
      <c r="AL266" s="17">
        <f t="shared" si="19"/>
        <v>0</v>
      </c>
      <c r="AM266" s="18">
        <v>0</v>
      </c>
      <c r="AN266" s="18">
        <v>0</v>
      </c>
      <c r="AO266" s="37">
        <v>1</v>
      </c>
      <c r="AP266" s="49"/>
      <c r="AQ266" s="37">
        <v>0</v>
      </c>
      <c r="AR266" s="49">
        <v>0</v>
      </c>
      <c r="AS266" s="23">
        <v>2011</v>
      </c>
      <c r="AT266" s="24">
        <f>IF(AS266="","",VLOOKUP(AS266,ProgramIterations!$D:$E,2,FALSE))</f>
        <v>1</v>
      </c>
      <c r="AU266" s="23"/>
      <c r="AV266" s="24" t="str">
        <f>IF(AU266="","",VLOOKUP(AU266,ProgramIterations!$D:$E,2,FALSE))</f>
        <v/>
      </c>
      <c r="AW266" s="23">
        <v>2012</v>
      </c>
      <c r="AX266" s="24">
        <f>IF(AW266="","",VLOOKUP(AW266,ProgramIterations!$D:$E,2,FALSE))</f>
        <v>2</v>
      </c>
      <c r="AY266" s="23"/>
      <c r="AZ266" s="24" t="str">
        <f>IF(AY266="","",VLOOKUP(AY266,ProgramIterations!$D:$E,2,FALSE))</f>
        <v/>
      </c>
      <c r="BA266" s="23">
        <v>2013</v>
      </c>
      <c r="BB266" s="24">
        <f>IF(BA266="","",VLOOKUP(BA266,ProgramIterations!$D:$E,2,FALSE))</f>
        <v>3</v>
      </c>
      <c r="BC266" s="23"/>
      <c r="BD266" s="24" t="str">
        <f>IF(BC266="","",VLOOKUP(BC266,ProgramIterations!$D:$E,2,FALSE))</f>
        <v/>
      </c>
      <c r="BE266" s="23">
        <v>2014</v>
      </c>
      <c r="BF266" s="24">
        <f>IF(BE266="","",VLOOKUP(BE266,ProgramIterations!$D:$E,2,FALSE))</f>
        <v>4</v>
      </c>
      <c r="BG266" s="23"/>
      <c r="BH266" s="24" t="str">
        <f>IF(BG266="","",VLOOKUP(BG266,ProgramIterations!$D:$E,2,FALSE))</f>
        <v/>
      </c>
      <c r="BI266" s="23">
        <v>2014</v>
      </c>
      <c r="BJ266" s="24">
        <f>IF(BI266="","",VLOOKUP(BI266,ProgramIterations!$D:$E,2,FALSE))</f>
        <v>4</v>
      </c>
      <c r="BK266" s="23"/>
      <c r="BL266" s="24" t="str">
        <f>IF(BK266="","",VLOOKUP(BK266,ProgramIterations!$D:$E,2,FALSE))</f>
        <v/>
      </c>
      <c r="BM266" s="23"/>
      <c r="BN266" s="24" t="str">
        <f>IF(BM266="","",VLOOKUP(BM266,ProgramIterations!$D:$E,2,FALSE))</f>
        <v/>
      </c>
      <c r="BO266" s="23"/>
      <c r="BP266" s="24" t="str">
        <f>IF(BO266="","",VLOOKUP(BO266,ProgramIterations!$D:$E,2,FALSE))</f>
        <v/>
      </c>
      <c r="BQ266" s="23"/>
      <c r="BR266" s="24" t="str">
        <f>IF(BQ266="","",VLOOKUP(BQ266,ProgramIterations!$D:$E,2,FALSE))</f>
        <v/>
      </c>
      <c r="BS266" s="23"/>
      <c r="BT266" s="24" t="str">
        <f>IF(BS266="","",VLOOKUP(BS266,ProgramIterations!$D:$E,2,FALSE))</f>
        <v/>
      </c>
      <c r="BU266" s="23"/>
      <c r="BV266" s="24" t="str">
        <f>IF(BU266="","",VLOOKUP(BU266,ProgramIterations!$D:$E,2,FALSE))</f>
        <v/>
      </c>
      <c r="BW266" s="23"/>
      <c r="BX266" s="24" t="str">
        <f>IF(BW266="","",VLOOKUP(BW266,ProgramIterations!$D:$E,2,FALSE))</f>
        <v/>
      </c>
      <c r="BY266" s="23">
        <v>2014</v>
      </c>
      <c r="BZ266" s="24">
        <f>IF(BY266="","",VLOOKUP(BY266,ProgramIterations!$D:$E,2,FALSE))</f>
        <v>4</v>
      </c>
      <c r="CA266" s="23"/>
      <c r="CB266" s="24" t="str">
        <f>IF(CA266="","",VLOOKUP(CA266,ProgramIterations!$D:$E,2,FALSE))</f>
        <v/>
      </c>
      <c r="CC266" s="23">
        <v>2014</v>
      </c>
      <c r="CD266" s="24">
        <f>IF(CC266="","",VLOOKUP(CC266,ProgramIterations!$D:$E,2,FALSE))</f>
        <v>4</v>
      </c>
      <c r="CE266" s="23"/>
      <c r="CF266" s="24" t="str">
        <f>IF(CE266="","",VLOOKUP(CE266,ProgramIterations!$D:$E,2,FALSE))</f>
        <v/>
      </c>
      <c r="CG266" s="23">
        <v>2014</v>
      </c>
      <c r="CH266" s="24">
        <f>IF(CG266="","",VLOOKUP(CG266,ProgramIterations!$D:$E,2,FALSE))</f>
        <v>4</v>
      </c>
      <c r="CI266" s="23"/>
      <c r="CJ266" s="24" t="str">
        <f>IF(CI266="","",VLOOKUP(CI266,ProgramIterations!$D:$E,2,FALSE))</f>
        <v/>
      </c>
      <c r="CK266" s="23"/>
      <c r="CL266" s="24" t="str">
        <f>IF(CK266="","",VLOOKUP(CK266,ProgramIterations!$D:$E,2,FALSE))</f>
        <v/>
      </c>
      <c r="CM266" s="23"/>
      <c r="CN266" s="24" t="str">
        <f>IF(CM266="","",VLOOKUP(CM266,ProgramIterations!$D:$E,2,FALSE))</f>
        <v/>
      </c>
      <c r="CO266" s="23"/>
      <c r="CP266" s="24" t="str">
        <f>IF(CO266="","",VLOOKUP(CO266,ProgramIterations!$D:$E,2,FALSE))</f>
        <v/>
      </c>
      <c r="CQ266" s="23"/>
      <c r="CR266" s="24" t="str">
        <f>IF(CQ266="","",VLOOKUP(CQ266,ProgramIterations!$D:$E,2,FALSE))</f>
        <v/>
      </c>
      <c r="CS266" s="23"/>
      <c r="CT266" s="24" t="str">
        <f>IF(CS266="","",VLOOKUP(CS266,ProgramIterations!$D:$E,2,FALSE))</f>
        <v/>
      </c>
      <c r="CU266" s="23"/>
      <c r="CV266" s="24" t="str">
        <f>IF(CU266="","",VLOOKUP(CU266,ProgramIterations!$D:$E,2,FALSE))</f>
        <v/>
      </c>
      <c r="CW266" s="23"/>
      <c r="CX266" s="24" t="str">
        <f>IF(CW266="","",VLOOKUP(CW266,ProgramIterations!$D:$E,2,FALSE))</f>
        <v/>
      </c>
      <c r="CY266" s="23"/>
      <c r="CZ266" s="24" t="str">
        <f>IF(CY266="","",VLOOKUP(CY266,ProgramIterations!$D:$E,2,FALSE))</f>
        <v/>
      </c>
      <c r="DA266" s="23"/>
      <c r="DB266" s="24" t="str">
        <f>IF(DA266="","",VLOOKUP(DA266,ProgramIterations!$D:$E,2,FALSE))</f>
        <v/>
      </c>
      <c r="DC266" s="23"/>
      <c r="DD266" s="25" t="str">
        <f>IF(DC266="","",VLOOKUP(DC266,ProgramIterations!$D:$E,2,FALSE))</f>
        <v/>
      </c>
      <c r="DE266" s="64" t="str">
        <f>CONCATENATE("ALTER TABLE dbo.",LEFT(C266,FIND(".",C266)-1)," ADD ",RIGHT(C266,LEN(C266)-FIND(".",C266))," ",VLOOKUP(M266,DataTypes!$A$2:$F$12,6),IF(VLOOKUP(M266,DataTypes!$A$2:$F$12,3)=1,CONCATENATE("(",N266,",",O266,")"),"")," NULL")</f>
        <v>ALTER TABLE dbo.ChampMetricVisitInformation ADD TotalBankfullLWDVolumeDensity decimal(10,1) NULL</v>
      </c>
      <c r="DF266" s="56" t="e">
        <f>IF(A266 = "","",#REF! &amp; " SELECT MetricCalcTypeID = "&amp;A266&amp;", EngineID = "&amp;B266&amp;", Name='"&amp;C266&amp;"', DisplayGroupID = "&amp;D266&amp;", DisplayName='"&amp;E266&amp;"', DisplayNameShort = '"&amp;F266&amp;"', PropertyName = '"&amp;G266&amp;"', MethodID = "&amp;IF(H266="","NULL",H266)&amp; ", CalcGroupId = "&amp;IF(I266="","NULL",I266)&amp;", CalcGroupListItemID = " &amp;IF(K266="","NULL",K266)&amp;", Description = "&amp;IF(L266&lt;&gt;"NULL","'"&amp;SUBSTITUTE(L266,"'","''")&amp;"'","NULL")&amp;", DataTypeID = "&amp;M266&amp;",Precision = "&amp;N266&amp;", Scale = "&amp;O266&amp;", Length="&amp;P266&amp;", UOMID = "&amp;Q266&amp;", GlossaryTermID = "&amp;V266&amp;", DisplayOrderID = "&amp;W266&amp;", DomainValueListID = "&amp;AB266&amp;", WidthPixels = "&amp;AC266&amp;", IsDisplayable = "&amp;AD266&amp;", ShowGraphForWatershed= "&amp;AE266&amp;",ShowGraphForProgram="&amp;AF266&amp;",ShowGraphForVisit="&amp;AG266&amp;",IsPrivateInformation="&amp;AM266&amp;", IsCalculated="&amp;AN266&amp;",IsInternal="&amp;AO266&amp;", ExpectedValueMin = "&amp;IF(R266&lt;&gt;"",R266,"NULL")&amp;",  ExpectedValueMax = "&amp;IF(S266&lt;&gt;"",S266,"NULL")&amp;",  AcceptedValueMin = "&amp;IF(T266&lt;&gt;"",T266,"NULL")&amp;",   AcceptedValueMax  = "&amp;IF(U266&lt;&gt;"",U266,"NULL")&amp;", GraphAllowX="&amp;AH266&amp;", GraphAllowY="&amp;AI266&amp;", GraphAllowZ="&amp;AJ266&amp;", MapAllowSize="&amp;AK266&amp;", MapAllowColor = "&amp;AL266&amp;", RbtXpath = "&amp;IF(AP266&lt;&gt;"", "'"&amp;AP266&amp;"'", "NULL")&amp;", RbtIsRequired = "&amp;IF(AP266&lt;&gt;"", AQ266, "NULL")&amp;", MRMetric = "&amp;AR266&amp;
", Protocol1_ID = "&amp;IF(AS266="","NULL",#REF!)&amp;", Protocol1_IterationIDStart = "&amp;IF(AS266="","NULL",AT266)&amp;", Protocol1_IterationIDEnd = "&amp;IF(AU266="","NULL",AV266)&amp;
", Protocol2_ID = "&amp;IF(AW266="","NULL",#REF!)&amp;", Protocol2_IterationIDStart = "&amp;IF(AW266="","NULL",AX266)&amp;", Protocol2_IterationIDEnd = "&amp;IF(AY266="","NULL",AZ266)&amp;
", Protocol3_ID = "&amp;IF(BA266="","NULL",#REF!)&amp;", Protocol3_IterationIDStart = "&amp;IF(BA266="","NULL",BB266)&amp;", Protocol3_IterationIDEnd = "&amp;IF(BC266="","NULL",BD266)&amp;
", Protocol4_ID = "&amp;IF(BE266="","NULL",#REF!)&amp;", Protocol4_IterationIDStart = "&amp;IF(BE266="","NULL",BF266)&amp;", Protocol4_IterationIDEnd = "&amp;IF(BG266="","NULL",BH266)&amp;
", Protocol5_ID = "&amp;IF(BI266="","NULL",#REF!)&amp;", Protocol5_IterationIDStart = "&amp;IF(BI266="","NULL",BJ266)&amp;", Protocol5_IterationIDEnd = "&amp;IF(BK266="","NULL",BL266)&amp;
", Protocol6_ID = "&amp;IF(BM266="","NULL",#REF!)&amp;", Protocol6_IterationIDStart = "&amp;IF(BM266="","NULL",BN266)&amp;", Protocol6_IterationIDEnd = "&amp;IF(BO266="","NULL",BP266)&amp;
", Protocol7_ID = "&amp;IF(BQ266="","NULL",#REF!)&amp;", Protocol7_IterationIDStart = "&amp;IF(BQ266="","NULL",BR266)&amp;", Protocol7_IterationIDEnd = "&amp;IF(BS266="","NULL",BT266)&amp;
", Protocol8_ID = "&amp;IF(BU266="","NULL",#REF!)&amp;", Protocol8_IterationIDStart = "&amp;IF(BU266="","NULL",BV266)&amp;", Protocol8_IterationIDEnd = "&amp;IF(BW266="","NULL",BX266)&amp;
", Protocol9_ID = "&amp;IF(BY266="","NULL",#REF!)&amp;", Protocol9_IterationIDStart = "&amp;IF(BY266="","NULL",BZ266)&amp;", Protocol9_IterationIDEnd = "&amp;IF(CA266="","NULL",CB266)&amp;
", Protocol10_ID = "&amp;IF(CC266="","NULL",#REF!)&amp;", Protocol10_IterationIDStart = "&amp;IF(CC266="","NULL",CD266)&amp;", Protocol10_IterationIDEnd = "&amp;IF(CE266="","NULL",CF266)&amp;
", Protocol11_ID = "&amp;IF(CG266="","NULL",#REF!)&amp;", Protocol11_IterationIDStart = "&amp;IF(CG266="","NULL",CH266)&amp;", Protocol11_IterationIDEnd = "&amp;IF(CI266="","NULL",CJ266)&amp;
", Protocol12_ID = "&amp;IF(CK266="","NULL",#REF!)&amp;", Protocol12_IterationIDStart = "&amp;IF(CK266="","NULL",CL266)&amp;", Protocol12_IterationIDEnd = "&amp;IF(CM266="","NULL",CN266)&amp;
", Protocol13_ID = "&amp;IF(CO266="","NULL",#REF!)&amp;", Protocol13_IterationIDStart = "&amp;IF(CO266="","NULL",CP266)&amp;", Protocol13_IterationIDEnd = "&amp;IF(CQ266="","NULL",CR266)&amp;
", Protocol14_ID = "&amp;IF(CS266="","NULL",#REF!)&amp;", Protocol14_IterationIDStart = "&amp;IF(CS266="","NULL",CT266)&amp;", Protocol14_IterationIDEnd = "&amp;IF(CU266="","NULL",CV266)&amp;
", Protocol15_ID = "&amp;IF(CW266="","NULL",#REF!)&amp;", Protocol15_IterationIDStart = "&amp;IF(CW266="","NULL",CX266)&amp;", Protocol15_IterationIDEnd = "&amp;IF(CY266="","NULL",CZ266)&amp;
", Protocol16_ID = "&amp;IF(DA266="","NULL",#REF!)&amp;", Protocol16_IterationIDStart = "&amp;IF(DA266="","NULL",DB266)&amp;", Protocol16_IterationIDEnd = "&amp;IF(DC266="","NULL",DD266))</f>
        <v>#REF!</v>
      </c>
    </row>
    <row r="267" spans="1:110" hidden="1" x14ac:dyDescent="0.4">
      <c r="A267" s="75">
        <v>61</v>
      </c>
      <c r="B267" s="75">
        <v>2</v>
      </c>
      <c r="C267" s="34" t="s">
        <v>299</v>
      </c>
      <c r="D267" s="18">
        <v>1</v>
      </c>
      <c r="E267" s="40" t="s">
        <v>919</v>
      </c>
      <c r="F267" s="9" t="s">
        <v>920</v>
      </c>
      <c r="G267" s="74" t="s">
        <v>300</v>
      </c>
      <c r="I267" s="44"/>
      <c r="J267" s="47" t="str">
        <f>IF(I267="","",VLOOKUP(I267,MetricCalcGroups!A:D,3, FALSE))</f>
        <v/>
      </c>
      <c r="L267" s="9" t="s">
        <v>78</v>
      </c>
      <c r="M267" s="18">
        <v>1</v>
      </c>
      <c r="N267" s="18">
        <v>10</v>
      </c>
      <c r="O267" s="18">
        <v>2</v>
      </c>
      <c r="P267" s="18" t="s">
        <v>78</v>
      </c>
      <c r="Q267" s="18">
        <v>18</v>
      </c>
      <c r="V267" s="78" t="s">
        <v>78</v>
      </c>
      <c r="W267" s="75">
        <v>1630</v>
      </c>
      <c r="X267" s="15">
        <v>2011</v>
      </c>
      <c r="Y267" s="16">
        <f>IF(X267&lt;&gt;"",VLOOKUP(X267,ProgramIterations!D:E,2,FALSE),"NULL")</f>
        <v>1</v>
      </c>
      <c r="Z267" s="15"/>
      <c r="AA267" s="16" t="str">
        <f>IF(Z267&lt;&gt;"",VLOOKUP(Z267,ProgramIterations!D:E,2,FALSE),"NULL")</f>
        <v>NULL</v>
      </c>
      <c r="AB267" s="9" t="s">
        <v>78</v>
      </c>
      <c r="AC267" s="9">
        <v>75</v>
      </c>
      <c r="AD267" s="36">
        <v>0</v>
      </c>
      <c r="AE267" s="9">
        <v>0</v>
      </c>
      <c r="AF267" s="9">
        <v>0</v>
      </c>
      <c r="AG267" s="49">
        <v>0</v>
      </c>
      <c r="AH267" s="17">
        <v>0</v>
      </c>
      <c r="AI267" s="17">
        <f t="shared" si="16"/>
        <v>0</v>
      </c>
      <c r="AJ267" s="18">
        <v>0</v>
      </c>
      <c r="AK267" s="17">
        <f t="shared" si="18"/>
        <v>0</v>
      </c>
      <c r="AL267" s="17">
        <f t="shared" si="19"/>
        <v>0</v>
      </c>
      <c r="AM267" s="18">
        <v>0</v>
      </c>
      <c r="AN267" s="18">
        <v>0</v>
      </c>
      <c r="AO267" s="37">
        <v>0</v>
      </c>
      <c r="AP267" s="74"/>
      <c r="AQ267" s="37">
        <v>0</v>
      </c>
      <c r="AR267" s="49">
        <v>0</v>
      </c>
      <c r="AS267" s="23">
        <v>2011</v>
      </c>
      <c r="AT267" s="24">
        <f>IF(AS267="","",VLOOKUP(AS267,ProgramIterations!$D:$E,2,FALSE))</f>
        <v>1</v>
      </c>
      <c r="AU267" s="23"/>
      <c r="AV267" s="24" t="str">
        <f>IF(AU267="","",VLOOKUP(AU267,ProgramIterations!$D:$E,2,FALSE))</f>
        <v/>
      </c>
      <c r="AW267" s="23">
        <v>2012</v>
      </c>
      <c r="AX267" s="24">
        <f>IF(AW267="","",VLOOKUP(AW267,ProgramIterations!$D:$E,2,FALSE))</f>
        <v>2</v>
      </c>
      <c r="AY267" s="23"/>
      <c r="AZ267" s="24" t="str">
        <f>IF(AY267="","",VLOOKUP(AY267,ProgramIterations!$D:$E,2,FALSE))</f>
        <v/>
      </c>
      <c r="BA267" s="23">
        <v>2013</v>
      </c>
      <c r="BB267" s="24">
        <f>IF(BA267="","",VLOOKUP(BA267,ProgramIterations!$D:$E,2,FALSE))</f>
        <v>3</v>
      </c>
      <c r="BC267" s="23"/>
      <c r="BD267" s="24" t="str">
        <f>IF(BC267="","",VLOOKUP(BC267,ProgramIterations!$D:$E,2,FALSE))</f>
        <v/>
      </c>
      <c r="BE267" s="23">
        <v>2014</v>
      </c>
      <c r="BF267" s="24">
        <f>IF(BE267="","",VLOOKUP(BE267,ProgramIterations!$D:$E,2,FALSE))</f>
        <v>4</v>
      </c>
      <c r="BG267" s="23"/>
      <c r="BH267" s="24" t="str">
        <f>IF(BG267="","",VLOOKUP(BG267,ProgramIterations!$D:$E,2,FALSE))</f>
        <v/>
      </c>
      <c r="BI267" s="23">
        <v>2014</v>
      </c>
      <c r="BJ267" s="24">
        <f>IF(BI267="","",VLOOKUP(BI267,ProgramIterations!$D:$E,2,FALSE))</f>
        <v>4</v>
      </c>
      <c r="BK267" s="23"/>
      <c r="BL267" s="24" t="str">
        <f>IF(BK267="","",VLOOKUP(BK267,ProgramIterations!$D:$E,2,FALSE))</f>
        <v/>
      </c>
      <c r="BM267" s="23"/>
      <c r="BN267" s="24" t="str">
        <f>IF(BM267="","",VLOOKUP(BM267,ProgramIterations!$D:$E,2,FALSE))</f>
        <v/>
      </c>
      <c r="BO267" s="23"/>
      <c r="BP267" s="24" t="str">
        <f>IF(BO267="","",VLOOKUP(BO267,ProgramIterations!$D:$E,2,FALSE))</f>
        <v/>
      </c>
      <c r="BQ267" s="23"/>
      <c r="BR267" s="24" t="str">
        <f>IF(BQ267="","",VLOOKUP(BQ267,ProgramIterations!$D:$E,2,FALSE))</f>
        <v/>
      </c>
      <c r="BS267" s="23"/>
      <c r="BT267" s="24" t="str">
        <f>IF(BS267="","",VLOOKUP(BS267,ProgramIterations!$D:$E,2,FALSE))</f>
        <v/>
      </c>
      <c r="BU267" s="23"/>
      <c r="BV267" s="24" t="str">
        <f>IF(BU267="","",VLOOKUP(BU267,ProgramIterations!$D:$E,2,FALSE))</f>
        <v/>
      </c>
      <c r="BW267" s="23"/>
      <c r="BX267" s="24" t="str">
        <f>IF(BW267="","",VLOOKUP(BW267,ProgramIterations!$D:$E,2,FALSE))</f>
        <v/>
      </c>
      <c r="BY267" s="23">
        <v>2014</v>
      </c>
      <c r="BZ267" s="24">
        <f>IF(BY267="","",VLOOKUP(BY267,ProgramIterations!$D:$E,2,FALSE))</f>
        <v>4</v>
      </c>
      <c r="CA267" s="23"/>
      <c r="CB267" s="24" t="str">
        <f>IF(CA267="","",VLOOKUP(CA267,ProgramIterations!$D:$E,2,FALSE))</f>
        <v/>
      </c>
      <c r="CC267" s="23">
        <v>2014</v>
      </c>
      <c r="CD267" s="24">
        <f>IF(CC267="","",VLOOKUP(CC267,ProgramIterations!$D:$E,2,FALSE))</f>
        <v>4</v>
      </c>
      <c r="CE267" s="23"/>
      <c r="CF267" s="24" t="str">
        <f>IF(CE267="","",VLOOKUP(CE267,ProgramIterations!$D:$E,2,FALSE))</f>
        <v/>
      </c>
      <c r="CG267" s="23">
        <v>2014</v>
      </c>
      <c r="CH267" s="24">
        <f>IF(CG267="","",VLOOKUP(CG267,ProgramIterations!$D:$E,2,FALSE))</f>
        <v>4</v>
      </c>
      <c r="CI267" s="23"/>
      <c r="CJ267" s="24" t="str">
        <f>IF(CI267="","",VLOOKUP(CI267,ProgramIterations!$D:$E,2,FALSE))</f>
        <v/>
      </c>
      <c r="CK267" s="23"/>
      <c r="CL267" s="24" t="str">
        <f>IF(CK267="","",VLOOKUP(CK267,ProgramIterations!$D:$E,2,FALSE))</f>
        <v/>
      </c>
      <c r="CM267" s="23"/>
      <c r="CN267" s="24" t="str">
        <f>IF(CM267="","",VLOOKUP(CM267,ProgramIterations!$D:$E,2,FALSE))</f>
        <v/>
      </c>
      <c r="CO267" s="23"/>
      <c r="CP267" s="24" t="str">
        <f>IF(CO267="","",VLOOKUP(CO267,ProgramIterations!$D:$E,2,FALSE))</f>
        <v/>
      </c>
      <c r="CQ267" s="23"/>
      <c r="CR267" s="24" t="str">
        <f>IF(CQ267="","",VLOOKUP(CQ267,ProgramIterations!$D:$E,2,FALSE))</f>
        <v/>
      </c>
      <c r="CS267" s="23"/>
      <c r="CT267" s="24" t="str">
        <f>IF(CS267="","",VLOOKUP(CS267,ProgramIterations!$D:$E,2,FALSE))</f>
        <v/>
      </c>
      <c r="CU267" s="23"/>
      <c r="CV267" s="24" t="str">
        <f>IF(CU267="","",VLOOKUP(CU267,ProgramIterations!$D:$E,2,FALSE))</f>
        <v/>
      </c>
      <c r="CW267" s="23"/>
      <c r="CX267" s="24" t="str">
        <f>IF(CW267="","",VLOOKUP(CW267,ProgramIterations!$D:$E,2,FALSE))</f>
        <v/>
      </c>
      <c r="CY267" s="23"/>
      <c r="CZ267" s="24" t="str">
        <f>IF(CY267="","",VLOOKUP(CY267,ProgramIterations!$D:$E,2,FALSE))</f>
        <v/>
      </c>
      <c r="DA267" s="23"/>
      <c r="DB267" s="24" t="str">
        <f>IF(DA267="","",VLOOKUP(DA267,ProgramIterations!$D:$E,2,FALSE))</f>
        <v/>
      </c>
      <c r="DC267" s="23"/>
      <c r="DD267" s="25" t="str">
        <f>IF(DC267="","",VLOOKUP(DC267,ProgramIterations!$D:$E,2,FALSE))</f>
        <v/>
      </c>
      <c r="DE267" s="64" t="str">
        <f>CONCATENATE("ALTER TABLE dbo.",LEFT(C267,FIND(".",C267)-1)," ADD ",RIGHT(C267,LEN(C267)-FIND(".",C267))," ",VLOOKUP(M267,DataTypes!$A$2:$F$12,6),IF(VLOOKUP(M267,DataTypes!$A$2:$F$12,3)=1,CONCATENATE("(",N267,",",O267,")"),"")," NULL")</f>
        <v>ALTER TABLE dbo.ChampMetricVisitInformation ADD WettedLWDVolumeStdDev decimal(10,2) NULL</v>
      </c>
      <c r="DF267" s="56" t="e">
        <f>IF(A267 = "","",#REF! &amp; " SELECT MetricCalcTypeID = "&amp;A267&amp;", EngineID = "&amp;B267&amp;", Name='"&amp;C267&amp;"', DisplayGroupID = "&amp;D267&amp;", DisplayName='"&amp;E267&amp;"', DisplayNameShort = '"&amp;F267&amp;"', PropertyName = '"&amp;G267&amp;"', MethodID = "&amp;IF(H267="","NULL",H267)&amp; ", CalcGroupId = "&amp;IF(I267="","NULL",I267)&amp;", CalcGroupListItemID = " &amp;IF(K267="","NULL",K267)&amp;", Description = "&amp;IF(L267&lt;&gt;"NULL","'"&amp;SUBSTITUTE(L267,"'","''")&amp;"'","NULL")&amp;", DataTypeID = "&amp;M267&amp;",Precision = "&amp;N267&amp;", Scale = "&amp;O267&amp;", Length="&amp;P267&amp;", UOMID = "&amp;Q267&amp;", GlossaryTermID = "&amp;V267&amp;", DisplayOrderID = "&amp;W267&amp;", DomainValueListID = "&amp;AB267&amp;", WidthPixels = "&amp;AC267&amp;", IsDisplayable = "&amp;AD267&amp;", ShowGraphForWatershed= "&amp;AE267&amp;",ShowGraphForProgram="&amp;AF267&amp;",ShowGraphForVisit="&amp;AG267&amp;",IsPrivateInformation="&amp;AM267&amp;", IsCalculated="&amp;AN267&amp;",IsInternal="&amp;AO267&amp;", ExpectedValueMin = "&amp;IF(R267&lt;&gt;"",R267,"NULL")&amp;",  ExpectedValueMax = "&amp;IF(S267&lt;&gt;"",S267,"NULL")&amp;",  AcceptedValueMin = "&amp;IF(T267&lt;&gt;"",T267,"NULL")&amp;",   AcceptedValueMax  = "&amp;IF(U267&lt;&gt;"",U267,"NULL")&amp;", GraphAllowX="&amp;AH267&amp;", GraphAllowY="&amp;AI267&amp;", GraphAllowZ="&amp;AJ267&amp;", MapAllowSize="&amp;AK267&amp;", MapAllowColor = "&amp;AL267&amp;", RbtXpath = "&amp;IF(AP267&lt;&gt;"", "'"&amp;AP267&amp;"'", "NULL")&amp;", RbtIsRequired = "&amp;IF(AP267&lt;&gt;"", AQ267, "NULL")&amp;", MRMetric = "&amp;AR267&amp;
", Protocol1_ID = "&amp;IF(AS267="","NULL",#REF!)&amp;", Protocol1_IterationIDStart = "&amp;IF(AS267="","NULL",AT267)&amp;", Protocol1_IterationIDEnd = "&amp;IF(AU267="","NULL",AV267)&amp;
", Protocol2_ID = "&amp;IF(AW267="","NULL",#REF!)&amp;", Protocol2_IterationIDStart = "&amp;IF(AW267="","NULL",AX267)&amp;", Protocol2_IterationIDEnd = "&amp;IF(AY267="","NULL",AZ267)&amp;
", Protocol3_ID = "&amp;IF(BA267="","NULL",#REF!)&amp;", Protocol3_IterationIDStart = "&amp;IF(BA267="","NULL",BB267)&amp;", Protocol3_IterationIDEnd = "&amp;IF(BC267="","NULL",BD267)&amp;
", Protocol4_ID = "&amp;IF(BE267="","NULL",#REF!)&amp;", Protocol4_IterationIDStart = "&amp;IF(BE267="","NULL",BF267)&amp;", Protocol4_IterationIDEnd = "&amp;IF(BG267="","NULL",BH267)&amp;
", Protocol5_ID = "&amp;IF(BI267="","NULL",#REF!)&amp;", Protocol5_IterationIDStart = "&amp;IF(BI267="","NULL",BJ267)&amp;", Protocol5_IterationIDEnd = "&amp;IF(BK267="","NULL",BL267)&amp;
", Protocol6_ID = "&amp;IF(BM267="","NULL",#REF!)&amp;", Protocol6_IterationIDStart = "&amp;IF(BM267="","NULL",BN267)&amp;", Protocol6_IterationIDEnd = "&amp;IF(BO267="","NULL",BP267)&amp;
", Protocol7_ID = "&amp;IF(BQ267="","NULL",#REF!)&amp;", Protocol7_IterationIDStart = "&amp;IF(BQ267="","NULL",BR267)&amp;", Protocol7_IterationIDEnd = "&amp;IF(BS267="","NULL",BT267)&amp;
", Protocol8_ID = "&amp;IF(BU267="","NULL",#REF!)&amp;", Protocol8_IterationIDStart = "&amp;IF(BU267="","NULL",BV267)&amp;", Protocol8_IterationIDEnd = "&amp;IF(BW267="","NULL",BX267)&amp;
", Protocol9_ID = "&amp;IF(BY267="","NULL",#REF!)&amp;", Protocol9_IterationIDStart = "&amp;IF(BY267="","NULL",BZ267)&amp;", Protocol9_IterationIDEnd = "&amp;IF(CA267="","NULL",CB267)&amp;
", Protocol10_ID = "&amp;IF(CC267="","NULL",#REF!)&amp;", Protocol10_IterationIDStart = "&amp;IF(CC267="","NULL",CD267)&amp;", Protocol10_IterationIDEnd = "&amp;IF(CE267="","NULL",CF267)&amp;
", Protocol11_ID = "&amp;IF(CG267="","NULL",#REF!)&amp;", Protocol11_IterationIDStart = "&amp;IF(CG267="","NULL",CH267)&amp;", Protocol11_IterationIDEnd = "&amp;IF(CI267="","NULL",CJ267)&amp;
", Protocol12_ID = "&amp;IF(CK267="","NULL",#REF!)&amp;", Protocol12_IterationIDStart = "&amp;IF(CK267="","NULL",CL267)&amp;", Protocol12_IterationIDEnd = "&amp;IF(CM267="","NULL",CN267)&amp;
", Protocol13_ID = "&amp;IF(CO267="","NULL",#REF!)&amp;", Protocol13_IterationIDStart = "&amp;IF(CO267="","NULL",CP267)&amp;", Protocol13_IterationIDEnd = "&amp;IF(CQ267="","NULL",CR267)&amp;
", Protocol14_ID = "&amp;IF(CS267="","NULL",#REF!)&amp;", Protocol14_IterationIDStart = "&amp;IF(CS267="","NULL",CT267)&amp;", Protocol14_IterationIDEnd = "&amp;IF(CU267="","NULL",CV267)&amp;
", Protocol15_ID = "&amp;IF(CW267="","NULL",#REF!)&amp;", Protocol15_IterationIDStart = "&amp;IF(CW267="","NULL",CX267)&amp;", Protocol15_IterationIDEnd = "&amp;IF(CY267="","NULL",CZ267)&amp;
", Protocol16_ID = "&amp;IF(DA267="","NULL",#REF!)&amp;", Protocol16_IterationIDStart = "&amp;IF(DA267="","NULL",DB267)&amp;", Protocol16_IterationIDEnd = "&amp;IF(DC267="","NULL",DD267))</f>
        <v>#REF!</v>
      </c>
    </row>
    <row r="268" spans="1:110" hidden="1" x14ac:dyDescent="0.4">
      <c r="A268" s="75">
        <v>82</v>
      </c>
      <c r="B268" s="75">
        <v>2</v>
      </c>
      <c r="C268" s="34" t="s">
        <v>297</v>
      </c>
      <c r="D268" s="18">
        <v>1</v>
      </c>
      <c r="E268" s="40" t="s">
        <v>941</v>
      </c>
      <c r="F268" s="9" t="s">
        <v>942</v>
      </c>
      <c r="G268" s="74" t="s">
        <v>298</v>
      </c>
      <c r="I268" s="44"/>
      <c r="J268" s="47" t="str">
        <f>IF(I268="","",VLOOKUP(I268,MetricCalcGroups!A:D,3, FALSE))</f>
        <v/>
      </c>
      <c r="L268" s="9" t="s">
        <v>78</v>
      </c>
      <c r="M268" s="18">
        <v>1</v>
      </c>
      <c r="N268" s="18">
        <v>10</v>
      </c>
      <c r="O268" s="18">
        <v>2</v>
      </c>
      <c r="P268" s="18" t="s">
        <v>78</v>
      </c>
      <c r="Q268" s="18">
        <v>18</v>
      </c>
      <c r="R268" s="75">
        <v>0</v>
      </c>
      <c r="S268" s="39"/>
      <c r="T268" s="18">
        <v>0</v>
      </c>
      <c r="U268" s="18">
        <v>50</v>
      </c>
      <c r="V268" s="78" t="s">
        <v>78</v>
      </c>
      <c r="W268" s="75">
        <v>1640</v>
      </c>
      <c r="X268" s="15">
        <v>2011</v>
      </c>
      <c r="Y268" s="16">
        <f>IF(X268&lt;&gt;"",VLOOKUP(X268,ProgramIterations!D:E,2,FALSE),"NULL")</f>
        <v>1</v>
      </c>
      <c r="Z268" s="15"/>
      <c r="AA268" s="16" t="str">
        <f>IF(Z268&lt;&gt;"",VLOOKUP(Z268,ProgramIterations!D:E,2,FALSE),"NULL")</f>
        <v>NULL</v>
      </c>
      <c r="AB268" s="9" t="s">
        <v>78</v>
      </c>
      <c r="AC268" s="9">
        <v>75</v>
      </c>
      <c r="AD268" s="36">
        <v>0</v>
      </c>
      <c r="AE268" s="9">
        <v>0</v>
      </c>
      <c r="AF268" s="9">
        <v>0</v>
      </c>
      <c r="AG268" s="9">
        <v>0</v>
      </c>
      <c r="AH268" s="17">
        <v>0</v>
      </c>
      <c r="AI268" s="17">
        <f t="shared" si="16"/>
        <v>0</v>
      </c>
      <c r="AJ268" s="18">
        <v>0</v>
      </c>
      <c r="AK268" s="17">
        <f t="shared" si="18"/>
        <v>0</v>
      </c>
      <c r="AL268" s="17">
        <f t="shared" si="19"/>
        <v>0</v>
      </c>
      <c r="AM268" s="18">
        <v>0</v>
      </c>
      <c r="AN268" s="18">
        <v>0</v>
      </c>
      <c r="AO268" s="37">
        <v>0</v>
      </c>
      <c r="AP268" s="40"/>
      <c r="AQ268" s="37">
        <v>0</v>
      </c>
      <c r="AR268" s="49">
        <v>0</v>
      </c>
      <c r="AS268" s="23">
        <v>2011</v>
      </c>
      <c r="AT268" s="24">
        <f>IF(AS268="","",VLOOKUP(AS268,ProgramIterations!$D:$E,2,FALSE))</f>
        <v>1</v>
      </c>
      <c r="AU268" s="23"/>
      <c r="AV268" s="24" t="str">
        <f>IF(AU268="","",VLOOKUP(AU268,ProgramIterations!$D:$E,2,FALSE))</f>
        <v/>
      </c>
      <c r="AW268" s="23">
        <v>2012</v>
      </c>
      <c r="AX268" s="24">
        <f>IF(AW268="","",VLOOKUP(AW268,ProgramIterations!$D:$E,2,FALSE))</f>
        <v>2</v>
      </c>
      <c r="AY268" s="23"/>
      <c r="AZ268" s="24" t="str">
        <f>IF(AY268="","",VLOOKUP(AY268,ProgramIterations!$D:$E,2,FALSE))</f>
        <v/>
      </c>
      <c r="BA268" s="23">
        <v>2013</v>
      </c>
      <c r="BB268" s="24">
        <f>IF(BA268="","",VLOOKUP(BA268,ProgramIterations!$D:$E,2,FALSE))</f>
        <v>3</v>
      </c>
      <c r="BC268" s="23"/>
      <c r="BD268" s="24" t="str">
        <f>IF(BC268="","",VLOOKUP(BC268,ProgramIterations!$D:$E,2,FALSE))</f>
        <v/>
      </c>
      <c r="BE268" s="23">
        <v>2014</v>
      </c>
      <c r="BF268" s="24">
        <f>IF(BE268="","",VLOOKUP(BE268,ProgramIterations!$D:$E,2,FALSE))</f>
        <v>4</v>
      </c>
      <c r="BG268" s="23"/>
      <c r="BH268" s="24" t="str">
        <f>IF(BG268="","",VLOOKUP(BG268,ProgramIterations!$D:$E,2,FALSE))</f>
        <v/>
      </c>
      <c r="BI268" s="23">
        <v>2014</v>
      </c>
      <c r="BJ268" s="24">
        <f>IF(BI268="","",VLOOKUP(BI268,ProgramIterations!$D:$E,2,FALSE))</f>
        <v>4</v>
      </c>
      <c r="BK268" s="23"/>
      <c r="BL268" s="24" t="str">
        <f>IF(BK268="","",VLOOKUP(BK268,ProgramIterations!$D:$E,2,FALSE))</f>
        <v/>
      </c>
      <c r="BM268" s="23"/>
      <c r="BN268" s="24" t="str">
        <f>IF(BM268="","",VLOOKUP(BM268,ProgramIterations!$D:$E,2,FALSE))</f>
        <v/>
      </c>
      <c r="BO268" s="23"/>
      <c r="BP268" s="24" t="str">
        <f>IF(BO268="","",VLOOKUP(BO268,ProgramIterations!$D:$E,2,FALSE))</f>
        <v/>
      </c>
      <c r="BQ268" s="23"/>
      <c r="BR268" s="24" t="str">
        <f>IF(BQ268="","",VLOOKUP(BQ268,ProgramIterations!$D:$E,2,FALSE))</f>
        <v/>
      </c>
      <c r="BS268" s="23"/>
      <c r="BT268" s="24" t="str">
        <f>IF(BS268="","",VLOOKUP(BS268,ProgramIterations!$D:$E,2,FALSE))</f>
        <v/>
      </c>
      <c r="BU268" s="23"/>
      <c r="BV268" s="24" t="str">
        <f>IF(BU268="","",VLOOKUP(BU268,ProgramIterations!$D:$E,2,FALSE))</f>
        <v/>
      </c>
      <c r="BW268" s="23"/>
      <c r="BX268" s="24" t="str">
        <f>IF(BW268="","",VLOOKUP(BW268,ProgramIterations!$D:$E,2,FALSE))</f>
        <v/>
      </c>
      <c r="BY268" s="23">
        <v>2014</v>
      </c>
      <c r="BZ268" s="24">
        <f>IF(BY268="","",VLOOKUP(BY268,ProgramIterations!$D:$E,2,FALSE))</f>
        <v>4</v>
      </c>
      <c r="CA268" s="23"/>
      <c r="CB268" s="24" t="str">
        <f>IF(CA268="","",VLOOKUP(CA268,ProgramIterations!$D:$E,2,FALSE))</f>
        <v/>
      </c>
      <c r="CC268" s="23">
        <v>2014</v>
      </c>
      <c r="CD268" s="24">
        <f>IF(CC268="","",VLOOKUP(CC268,ProgramIterations!$D:$E,2,FALSE))</f>
        <v>4</v>
      </c>
      <c r="CE268" s="23"/>
      <c r="CF268" s="24" t="str">
        <f>IF(CE268="","",VLOOKUP(CE268,ProgramIterations!$D:$E,2,FALSE))</f>
        <v/>
      </c>
      <c r="CG268" s="23">
        <v>2014</v>
      </c>
      <c r="CH268" s="24">
        <f>IF(CG268="","",VLOOKUP(CG268,ProgramIterations!$D:$E,2,FALSE))</f>
        <v>4</v>
      </c>
      <c r="CI268" s="23"/>
      <c r="CJ268" s="24" t="str">
        <f>IF(CI268="","",VLOOKUP(CI268,ProgramIterations!$D:$E,2,FALSE))</f>
        <v/>
      </c>
      <c r="CK268" s="23"/>
      <c r="CL268" s="24" t="str">
        <f>IF(CK268="","",VLOOKUP(CK268,ProgramIterations!$D:$E,2,FALSE))</f>
        <v/>
      </c>
      <c r="CM268" s="23"/>
      <c r="CN268" s="24" t="str">
        <f>IF(CM268="","",VLOOKUP(CM268,ProgramIterations!$D:$E,2,FALSE))</f>
        <v/>
      </c>
      <c r="CO268" s="23"/>
      <c r="CP268" s="24" t="str">
        <f>IF(CO268="","",VLOOKUP(CO268,ProgramIterations!$D:$E,2,FALSE))</f>
        <v/>
      </c>
      <c r="CQ268" s="23"/>
      <c r="CR268" s="24" t="str">
        <f>IF(CQ268="","",VLOOKUP(CQ268,ProgramIterations!$D:$E,2,FALSE))</f>
        <v/>
      </c>
      <c r="CS268" s="23"/>
      <c r="CT268" s="24" t="str">
        <f>IF(CS268="","",VLOOKUP(CS268,ProgramIterations!$D:$E,2,FALSE))</f>
        <v/>
      </c>
      <c r="CU268" s="23"/>
      <c r="CV268" s="24" t="str">
        <f>IF(CU268="","",VLOOKUP(CU268,ProgramIterations!$D:$E,2,FALSE))</f>
        <v/>
      </c>
      <c r="CW268" s="23"/>
      <c r="CX268" s="24" t="str">
        <f>IF(CW268="","",VLOOKUP(CW268,ProgramIterations!$D:$E,2,FALSE))</f>
        <v/>
      </c>
      <c r="CY268" s="23"/>
      <c r="CZ268" s="24" t="str">
        <f>IF(CY268="","",VLOOKUP(CY268,ProgramIterations!$D:$E,2,FALSE))</f>
        <v/>
      </c>
      <c r="DA268" s="23"/>
      <c r="DB268" s="24" t="str">
        <f>IF(DA268="","",VLOOKUP(DA268,ProgramIterations!$D:$E,2,FALSE))</f>
        <v/>
      </c>
      <c r="DC268" s="23"/>
      <c r="DD268" s="25" t="str">
        <f>IF(DC268="","",VLOOKUP(DC268,ProgramIterations!$D:$E,2,FALSE))</f>
        <v/>
      </c>
      <c r="DE268" s="64" t="str">
        <f>CONCATENATE("ALTER TABLE dbo.",LEFT(C268,FIND(".",C268)-1)," ADD ",RIGHT(C268,LEN(C268)-FIND(".",C268))," ",VLOOKUP(M268,DataTypes!$A$2:$F$12,6),IF(VLOOKUP(M268,DataTypes!$A$2:$F$12,3)=1,CONCATENATE("(",N268,",",O268,")"),"")," NULL")</f>
        <v>ALTER TABLE dbo.ChampMetricVisitInformation ADD BankfullLWDVolumeStdDev decimal(10,2) NULL</v>
      </c>
      <c r="DF268" s="56" t="e">
        <f>IF(A268 = "","",#REF! &amp; " SELECT MetricCalcTypeID = "&amp;A268&amp;", EngineID = "&amp;B268&amp;", Name='"&amp;C268&amp;"', DisplayGroupID = "&amp;D268&amp;", DisplayName='"&amp;E268&amp;"', DisplayNameShort = '"&amp;F268&amp;"', PropertyName = '"&amp;G268&amp;"', MethodID = "&amp;IF(H268="","NULL",H268)&amp; ", CalcGroupId = "&amp;IF(I268="","NULL",I268)&amp;", CalcGroupListItemID = " &amp;IF(K268="","NULL",K268)&amp;", Description = "&amp;IF(L268&lt;&gt;"NULL","'"&amp;SUBSTITUTE(L268,"'","''")&amp;"'","NULL")&amp;", DataTypeID = "&amp;M268&amp;",Precision = "&amp;N268&amp;", Scale = "&amp;O268&amp;", Length="&amp;P268&amp;", UOMID = "&amp;Q268&amp;", GlossaryTermID = "&amp;V268&amp;", DisplayOrderID = "&amp;W268&amp;", DomainValueListID = "&amp;AB268&amp;", WidthPixels = "&amp;AC268&amp;", IsDisplayable = "&amp;AD268&amp;", ShowGraphForWatershed= "&amp;AE268&amp;",ShowGraphForProgram="&amp;AF268&amp;",ShowGraphForVisit="&amp;AG268&amp;",IsPrivateInformation="&amp;AM268&amp;", IsCalculated="&amp;AN268&amp;",IsInternal="&amp;AO268&amp;", ExpectedValueMin = "&amp;IF(R268&lt;&gt;"",R268,"NULL")&amp;",  ExpectedValueMax = "&amp;IF(S268&lt;&gt;"",S268,"NULL")&amp;",  AcceptedValueMin = "&amp;IF(T268&lt;&gt;"",T268,"NULL")&amp;",   AcceptedValueMax  = "&amp;IF(U268&lt;&gt;"",U268,"NULL")&amp;", GraphAllowX="&amp;AH268&amp;", GraphAllowY="&amp;AI268&amp;", GraphAllowZ="&amp;AJ268&amp;", MapAllowSize="&amp;AK268&amp;", MapAllowColor = "&amp;AL268&amp;", RbtXpath = "&amp;IF(AP268&lt;&gt;"", "'"&amp;AP268&amp;"'", "NULL")&amp;", RbtIsRequired = "&amp;IF(AP268&lt;&gt;"", AQ268, "NULL")&amp;", MRMetric = "&amp;AR268&amp;
", Protocol1_ID = "&amp;IF(AS268="","NULL",#REF!)&amp;", Protocol1_IterationIDStart = "&amp;IF(AS268="","NULL",AT268)&amp;", Protocol1_IterationIDEnd = "&amp;IF(AU268="","NULL",AV268)&amp;
", Protocol2_ID = "&amp;IF(AW268="","NULL",#REF!)&amp;", Protocol2_IterationIDStart = "&amp;IF(AW268="","NULL",AX268)&amp;", Protocol2_IterationIDEnd = "&amp;IF(AY268="","NULL",AZ268)&amp;
", Protocol3_ID = "&amp;IF(BA268="","NULL",#REF!)&amp;", Protocol3_IterationIDStart = "&amp;IF(BA268="","NULL",BB268)&amp;", Protocol3_IterationIDEnd = "&amp;IF(BC268="","NULL",BD268)&amp;
", Protocol4_ID = "&amp;IF(BE268="","NULL",#REF!)&amp;", Protocol4_IterationIDStart = "&amp;IF(BE268="","NULL",BF268)&amp;", Protocol4_IterationIDEnd = "&amp;IF(BG268="","NULL",BH268)&amp;
", Protocol5_ID = "&amp;IF(BI268="","NULL",#REF!)&amp;", Protocol5_IterationIDStart = "&amp;IF(BI268="","NULL",BJ268)&amp;", Protocol5_IterationIDEnd = "&amp;IF(BK268="","NULL",BL268)&amp;
", Protocol6_ID = "&amp;IF(BM268="","NULL",#REF!)&amp;", Protocol6_IterationIDStart = "&amp;IF(BM268="","NULL",BN268)&amp;", Protocol6_IterationIDEnd = "&amp;IF(BO268="","NULL",BP268)&amp;
", Protocol7_ID = "&amp;IF(BQ268="","NULL",#REF!)&amp;", Protocol7_IterationIDStart = "&amp;IF(BQ268="","NULL",BR268)&amp;", Protocol7_IterationIDEnd = "&amp;IF(BS268="","NULL",BT268)&amp;
", Protocol8_ID = "&amp;IF(BU268="","NULL",#REF!)&amp;", Protocol8_IterationIDStart = "&amp;IF(BU268="","NULL",BV268)&amp;", Protocol8_IterationIDEnd = "&amp;IF(BW268="","NULL",BX268)&amp;
", Protocol9_ID = "&amp;IF(BY268="","NULL",#REF!)&amp;", Protocol9_IterationIDStart = "&amp;IF(BY268="","NULL",BZ268)&amp;", Protocol9_IterationIDEnd = "&amp;IF(CA268="","NULL",CB268)&amp;
", Protocol10_ID = "&amp;IF(CC268="","NULL",#REF!)&amp;", Protocol10_IterationIDStart = "&amp;IF(CC268="","NULL",CD268)&amp;", Protocol10_IterationIDEnd = "&amp;IF(CE268="","NULL",CF268)&amp;
", Protocol11_ID = "&amp;IF(CG268="","NULL",#REF!)&amp;", Protocol11_IterationIDStart = "&amp;IF(CG268="","NULL",CH268)&amp;", Protocol11_IterationIDEnd = "&amp;IF(CI268="","NULL",CJ268)&amp;
", Protocol12_ID = "&amp;IF(CK268="","NULL",#REF!)&amp;", Protocol12_IterationIDStart = "&amp;IF(CK268="","NULL",CL268)&amp;", Protocol12_IterationIDEnd = "&amp;IF(CM268="","NULL",CN268)&amp;
", Protocol13_ID = "&amp;IF(CO268="","NULL",#REF!)&amp;", Protocol13_IterationIDStart = "&amp;IF(CO268="","NULL",CP268)&amp;", Protocol13_IterationIDEnd = "&amp;IF(CQ268="","NULL",CR268)&amp;
", Protocol14_ID = "&amp;IF(CS268="","NULL",#REF!)&amp;", Protocol14_IterationIDStart = "&amp;IF(CS268="","NULL",CT268)&amp;", Protocol14_IterationIDEnd = "&amp;IF(CU268="","NULL",CV268)&amp;
", Protocol15_ID = "&amp;IF(CW268="","NULL",#REF!)&amp;", Protocol15_IterationIDStart = "&amp;IF(CW268="","NULL",CX268)&amp;", Protocol15_IterationIDEnd = "&amp;IF(CY268="","NULL",CZ268)&amp;
", Protocol16_ID = "&amp;IF(DA268="","NULL",#REF!)&amp;", Protocol16_IterationIDStart = "&amp;IF(DA268="","NULL",DB268)&amp;", Protocol16_IterationIDEnd = "&amp;IF(DC268="","NULL",DD268))</f>
        <v>#REF!</v>
      </c>
    </row>
    <row r="269" spans="1:110" x14ac:dyDescent="0.4">
      <c r="A269" s="75">
        <v>368</v>
      </c>
      <c r="B269" s="75">
        <v>2</v>
      </c>
      <c r="C269" s="34" t="s">
        <v>481</v>
      </c>
      <c r="D269" s="18">
        <v>1</v>
      </c>
      <c r="E269" s="40" t="s">
        <v>1049</v>
      </c>
      <c r="F269" s="9" t="s">
        <v>1050</v>
      </c>
      <c r="G269" s="74" t="s">
        <v>483</v>
      </c>
      <c r="I269" s="44"/>
      <c r="J269" s="47" t="str">
        <f>IF(I269="","",VLOOKUP(I269,MetricCalcGroups!A:D,3, FALSE))</f>
        <v/>
      </c>
      <c r="L269" s="9" t="s">
        <v>78</v>
      </c>
      <c r="M269" s="18">
        <v>3</v>
      </c>
      <c r="N269" s="18">
        <v>15</v>
      </c>
      <c r="O269" s="18">
        <v>6</v>
      </c>
      <c r="P269" s="18" t="s">
        <v>78</v>
      </c>
      <c r="Q269" s="18">
        <v>26</v>
      </c>
      <c r="R269" s="39">
        <v>0</v>
      </c>
      <c r="S269" s="18">
        <v>0.5</v>
      </c>
      <c r="T269" s="18">
        <v>0</v>
      </c>
      <c r="U269" s="18">
        <v>1.5</v>
      </c>
      <c r="V269" s="78">
        <v>63</v>
      </c>
      <c r="W269" s="75">
        <v>1650</v>
      </c>
      <c r="X269" s="15">
        <v>2011</v>
      </c>
      <c r="Y269" s="16">
        <f>IF(X269&lt;&gt;"",VLOOKUP(X269,ProgramIterations!D:E,2,FALSE),"NULL")</f>
        <v>1</v>
      </c>
      <c r="Z269" s="15"/>
      <c r="AA269" s="16" t="str">
        <f>IF(Z269&lt;&gt;"",VLOOKUP(Z269,ProgramIterations!D:E,2,FALSE),"NULL")</f>
        <v>NULL</v>
      </c>
      <c r="AB269" s="9" t="s">
        <v>78</v>
      </c>
      <c r="AC269" s="9">
        <v>75</v>
      </c>
      <c r="AD269" s="36">
        <v>1</v>
      </c>
      <c r="AE269" s="9">
        <v>1</v>
      </c>
      <c r="AF269" s="9">
        <v>1</v>
      </c>
      <c r="AG269" s="9">
        <v>0</v>
      </c>
      <c r="AH269" s="17">
        <v>0</v>
      </c>
      <c r="AI269" s="17">
        <f t="shared" si="16"/>
        <v>1</v>
      </c>
      <c r="AJ269" s="18">
        <v>0</v>
      </c>
      <c r="AK269" s="17">
        <f t="shared" si="18"/>
        <v>1</v>
      </c>
      <c r="AL269" s="17">
        <f t="shared" si="19"/>
        <v>1</v>
      </c>
      <c r="AM269" s="18">
        <v>0</v>
      </c>
      <c r="AN269" s="18">
        <v>0</v>
      </c>
      <c r="AO269" s="37">
        <v>0</v>
      </c>
      <c r="AP269" s="40"/>
      <c r="AQ269" s="37">
        <v>0</v>
      </c>
      <c r="AR269" s="49">
        <v>0</v>
      </c>
      <c r="AS269" s="23">
        <v>2011</v>
      </c>
      <c r="AT269" s="24">
        <f>IF(AS269="","",VLOOKUP(AS269,ProgramIterations!$D:$E,2,FALSE))</f>
        <v>1</v>
      </c>
      <c r="AU269" s="23"/>
      <c r="AV269" s="24" t="str">
        <f>IF(AU269="","",VLOOKUP(AU269,ProgramIterations!$D:$E,2,FALSE))</f>
        <v/>
      </c>
      <c r="AW269" s="23">
        <v>2012</v>
      </c>
      <c r="AX269" s="24">
        <f>IF(AW269="","",VLOOKUP(AW269,ProgramIterations!$D:$E,2,FALSE))</f>
        <v>2</v>
      </c>
      <c r="AY269" s="23"/>
      <c r="AZ269" s="24" t="str">
        <f>IF(AY269="","",VLOOKUP(AY269,ProgramIterations!$D:$E,2,FALSE))</f>
        <v/>
      </c>
      <c r="BA269" s="23">
        <v>2013</v>
      </c>
      <c r="BB269" s="24">
        <f>IF(BA269="","",VLOOKUP(BA269,ProgramIterations!$D:$E,2,FALSE))</f>
        <v>3</v>
      </c>
      <c r="BC269" s="23"/>
      <c r="BD269" s="24" t="str">
        <f>IF(BC269="","",VLOOKUP(BC269,ProgramIterations!$D:$E,2,FALSE))</f>
        <v/>
      </c>
      <c r="BE269" s="23"/>
      <c r="BF269" s="24" t="str">
        <f>IF(BE269="","",VLOOKUP(BE269,ProgramIterations!$D:$E,2,FALSE))</f>
        <v/>
      </c>
      <c r="BG269" s="23"/>
      <c r="BH269" s="24" t="str">
        <f>IF(BG269="","",VLOOKUP(BG269,ProgramIterations!$D:$E,2,FALSE))</f>
        <v/>
      </c>
      <c r="BI269" s="23"/>
      <c r="BJ269" s="24" t="str">
        <f>IF(BI269="","",VLOOKUP(BI269,ProgramIterations!$D:$E,2,FALSE))</f>
        <v/>
      </c>
      <c r="BK269" s="23"/>
      <c r="BL269" s="24" t="str">
        <f>IF(BK269="","",VLOOKUP(BK269,ProgramIterations!$D:$E,2,FALSE))</f>
        <v/>
      </c>
      <c r="BM269" s="23"/>
      <c r="BN269" s="24" t="str">
        <f>IF(BM269="","",VLOOKUP(BM269,ProgramIterations!$D:$E,2,FALSE))</f>
        <v/>
      </c>
      <c r="BO269" s="23"/>
      <c r="BP269" s="24" t="str">
        <f>IF(BO269="","",VLOOKUP(BO269,ProgramIterations!$D:$E,2,FALSE))</f>
        <v/>
      </c>
      <c r="BQ269" s="23"/>
      <c r="BR269" s="24" t="str">
        <f>IF(BQ269="","",VLOOKUP(BQ269,ProgramIterations!$D:$E,2,FALSE))</f>
        <v/>
      </c>
      <c r="BS269" s="23"/>
      <c r="BT269" s="24" t="str">
        <f>IF(BS269="","",VLOOKUP(BS269,ProgramIterations!$D:$E,2,FALSE))</f>
        <v/>
      </c>
      <c r="BU269" s="23"/>
      <c r="BV269" s="24" t="str">
        <f>IF(BU269="","",VLOOKUP(BU269,ProgramIterations!$D:$E,2,FALSE))</f>
        <v/>
      </c>
      <c r="BW269" s="23"/>
      <c r="BX269" s="24" t="str">
        <f>IF(BW269="","",VLOOKUP(BW269,ProgramIterations!$D:$E,2,FALSE))</f>
        <v/>
      </c>
      <c r="BY269" s="23">
        <v>2014</v>
      </c>
      <c r="BZ269" s="24">
        <f>IF(BY269="","",VLOOKUP(BY269,ProgramIterations!$D:$E,2,FALSE))</f>
        <v>4</v>
      </c>
      <c r="CA269" s="23"/>
      <c r="CB269" s="24" t="str">
        <f>IF(CA269="","",VLOOKUP(CA269,ProgramIterations!$D:$E,2,FALSE))</f>
        <v/>
      </c>
      <c r="CC269" s="23">
        <v>2014</v>
      </c>
      <c r="CD269" s="24">
        <f>IF(CC269="","",VLOOKUP(CC269,ProgramIterations!$D:$E,2,FALSE))</f>
        <v>4</v>
      </c>
      <c r="CE269" s="23"/>
      <c r="CF269" s="24" t="str">
        <f>IF(CE269="","",VLOOKUP(CE269,ProgramIterations!$D:$E,2,FALSE))</f>
        <v/>
      </c>
      <c r="CG269" s="23"/>
      <c r="CH269" s="24" t="str">
        <f>IF(CG269="","",VLOOKUP(CG269,ProgramIterations!$D:$E,2,FALSE))</f>
        <v/>
      </c>
      <c r="CI269" s="23"/>
      <c r="CJ269" s="24" t="str">
        <f>IF(CI269="","",VLOOKUP(CI269,ProgramIterations!$D:$E,2,FALSE))</f>
        <v/>
      </c>
      <c r="CK269" s="23"/>
      <c r="CL269" s="24" t="str">
        <f>IF(CK269="","",VLOOKUP(CK269,ProgramIterations!$D:$E,2,FALSE))</f>
        <v/>
      </c>
      <c r="CM269" s="23"/>
      <c r="CN269" s="24" t="str">
        <f>IF(CM269="","",VLOOKUP(CM269,ProgramIterations!$D:$E,2,FALSE))</f>
        <v/>
      </c>
      <c r="CO269" s="23"/>
      <c r="CP269" s="24" t="str">
        <f>IF(CO269="","",VLOOKUP(CO269,ProgramIterations!$D:$E,2,FALSE))</f>
        <v/>
      </c>
      <c r="CQ269" s="23"/>
      <c r="CR269" s="24" t="str">
        <f>IF(CQ269="","",VLOOKUP(CQ269,ProgramIterations!$D:$E,2,FALSE))</f>
        <v/>
      </c>
      <c r="CS269" s="23"/>
      <c r="CT269" s="24" t="str">
        <f>IF(CS269="","",VLOOKUP(CS269,ProgramIterations!$D:$E,2,FALSE))</f>
        <v/>
      </c>
      <c r="CU269" s="23"/>
      <c r="CV269" s="24" t="str">
        <f>IF(CU269="","",VLOOKUP(CU269,ProgramIterations!$D:$E,2,FALSE))</f>
        <v/>
      </c>
      <c r="CW269" s="23"/>
      <c r="CX269" s="24" t="str">
        <f>IF(CW269="","",VLOOKUP(CW269,ProgramIterations!$D:$E,2,FALSE))</f>
        <v/>
      </c>
      <c r="CY269" s="23"/>
      <c r="CZ269" s="24" t="str">
        <f>IF(CY269="","",VLOOKUP(CY269,ProgramIterations!$D:$E,2,FALSE))</f>
        <v/>
      </c>
      <c r="DA269" s="23"/>
      <c r="DB269" s="24" t="str">
        <f>IF(DA269="","",VLOOKUP(DA269,ProgramIterations!$D:$E,2,FALSE))</f>
        <v/>
      </c>
      <c r="DC269" s="23"/>
      <c r="DD269" s="25" t="str">
        <f>IF(DC269="","",VLOOKUP(DC269,ProgramIterations!$D:$E,2,FALSE))</f>
        <v/>
      </c>
      <c r="DE269" s="64" t="str">
        <f>CONCATENATE("ALTER TABLE dbo.",LEFT(C269,FIND(".",C269)-1)," ADD ",RIGHT(C269,LEN(C269)-FIND(".",C269))," ",VLOOKUP(M269,DataTypes!$A$2:$F$12,6),IF(VLOOKUP(M269,DataTypes!$A$2:$F$12,3)=1,CONCATENATE("(",N269,",",O269,")"),"")," NULL")</f>
        <v>ALTER TABLE dbo.ChampMetricVisitInformation ADD DriftBiomassDensity decimal(15,6) NULL</v>
      </c>
      <c r="DF269" s="56" t="e">
        <f>IF(A269 = "","",#REF! &amp; " SELECT MetricCalcTypeID = "&amp;A269&amp;", EngineID = "&amp;B269&amp;", Name='"&amp;C269&amp;"', DisplayGroupID = "&amp;D269&amp;", DisplayName='"&amp;E269&amp;"', DisplayNameShort = '"&amp;F269&amp;"', PropertyName = '"&amp;G269&amp;"', MethodID = "&amp;IF(H269="","NULL",H269)&amp; ", CalcGroupId = "&amp;IF(I269="","NULL",I269)&amp;", CalcGroupListItemID = " &amp;IF(K269="","NULL",K269)&amp;", Description = "&amp;IF(L269&lt;&gt;"NULL","'"&amp;SUBSTITUTE(L269,"'","''")&amp;"'","NULL")&amp;", DataTypeID = "&amp;M269&amp;",Precision = "&amp;N269&amp;", Scale = "&amp;O269&amp;", Length="&amp;P269&amp;", UOMID = "&amp;Q269&amp;", GlossaryTermID = "&amp;V269&amp;", DisplayOrderID = "&amp;W269&amp;", DomainValueListID = "&amp;AB269&amp;", WidthPixels = "&amp;AC269&amp;", IsDisplayable = "&amp;AD269&amp;", ShowGraphForWatershed= "&amp;AE269&amp;",ShowGraphForProgram="&amp;AF269&amp;",ShowGraphForVisit="&amp;AG269&amp;",IsPrivateInformation="&amp;AM269&amp;", IsCalculated="&amp;AN269&amp;",IsInternal="&amp;AO269&amp;", ExpectedValueMin = "&amp;IF(R269&lt;&gt;"",R269,"NULL")&amp;",  ExpectedValueMax = "&amp;IF(S269&lt;&gt;"",S269,"NULL")&amp;",  AcceptedValueMin = "&amp;IF(T269&lt;&gt;"",T269,"NULL")&amp;",   AcceptedValueMax  = "&amp;IF(U269&lt;&gt;"",U269,"NULL")&amp;", GraphAllowX="&amp;AH269&amp;", GraphAllowY="&amp;AI269&amp;", GraphAllowZ="&amp;AJ269&amp;", MapAllowSize="&amp;AK269&amp;", MapAllowColor = "&amp;AL269&amp;", RbtXpath = "&amp;IF(AP269&lt;&gt;"", "'"&amp;AP269&amp;"'", "NULL")&amp;", RbtIsRequired = "&amp;IF(AP269&lt;&gt;"", AQ269, "NULL")&amp;", MRMetric = "&amp;AR269&amp;
", Protocol1_ID = "&amp;IF(AS269="","NULL",#REF!)&amp;", Protocol1_IterationIDStart = "&amp;IF(AS269="","NULL",AT269)&amp;", Protocol1_IterationIDEnd = "&amp;IF(AU269="","NULL",AV269)&amp;
", Protocol2_ID = "&amp;IF(AW269="","NULL",#REF!)&amp;", Protocol2_IterationIDStart = "&amp;IF(AW269="","NULL",AX269)&amp;", Protocol2_IterationIDEnd = "&amp;IF(AY269="","NULL",AZ269)&amp;
", Protocol3_ID = "&amp;IF(BA269="","NULL",#REF!)&amp;", Protocol3_IterationIDStart = "&amp;IF(BA269="","NULL",BB269)&amp;", Protocol3_IterationIDEnd = "&amp;IF(BC269="","NULL",BD269)&amp;
", Protocol4_ID = "&amp;IF(BE269="","NULL",#REF!)&amp;", Protocol4_IterationIDStart = "&amp;IF(BE269="","NULL",BF269)&amp;", Protocol4_IterationIDEnd = "&amp;IF(BG269="","NULL",BH269)&amp;
", Protocol5_ID = "&amp;IF(BI269="","NULL",#REF!)&amp;", Protocol5_IterationIDStart = "&amp;IF(BI269="","NULL",BJ269)&amp;", Protocol5_IterationIDEnd = "&amp;IF(BK269="","NULL",BL269)&amp;
", Protocol6_ID = "&amp;IF(BM269="","NULL",#REF!)&amp;", Protocol6_IterationIDStart = "&amp;IF(BM269="","NULL",BN269)&amp;", Protocol6_IterationIDEnd = "&amp;IF(BO269="","NULL",BP269)&amp;
", Protocol7_ID = "&amp;IF(BQ269="","NULL",#REF!)&amp;", Protocol7_IterationIDStart = "&amp;IF(BQ269="","NULL",BR269)&amp;", Protocol7_IterationIDEnd = "&amp;IF(BS269="","NULL",BT269)&amp;
", Protocol8_ID = "&amp;IF(BU269="","NULL",#REF!)&amp;", Protocol8_IterationIDStart = "&amp;IF(BU269="","NULL",BV269)&amp;", Protocol8_IterationIDEnd = "&amp;IF(BW269="","NULL",BX269)&amp;
", Protocol9_ID = "&amp;IF(BY269="","NULL",#REF!)&amp;", Protocol9_IterationIDStart = "&amp;IF(BY269="","NULL",BZ269)&amp;", Protocol9_IterationIDEnd = "&amp;IF(CA269="","NULL",CB269)&amp;
", Protocol10_ID = "&amp;IF(CC269="","NULL",#REF!)&amp;", Protocol10_IterationIDStart = "&amp;IF(CC269="","NULL",CD269)&amp;", Protocol10_IterationIDEnd = "&amp;IF(CE269="","NULL",CF269)&amp;
", Protocol11_ID = "&amp;IF(CG269="","NULL",#REF!)&amp;", Protocol11_IterationIDStart = "&amp;IF(CG269="","NULL",CH269)&amp;", Protocol11_IterationIDEnd = "&amp;IF(CI269="","NULL",CJ269)&amp;
", Protocol12_ID = "&amp;IF(CK269="","NULL",#REF!)&amp;", Protocol12_IterationIDStart = "&amp;IF(CK269="","NULL",CL269)&amp;", Protocol12_IterationIDEnd = "&amp;IF(CM269="","NULL",CN269)&amp;
", Protocol13_ID = "&amp;IF(CO269="","NULL",#REF!)&amp;", Protocol13_IterationIDStart = "&amp;IF(CO269="","NULL",CP269)&amp;", Protocol13_IterationIDEnd = "&amp;IF(CQ269="","NULL",CR269)&amp;
", Protocol14_ID = "&amp;IF(CS269="","NULL",#REF!)&amp;", Protocol14_IterationIDStart = "&amp;IF(CS269="","NULL",CT269)&amp;", Protocol14_IterationIDEnd = "&amp;IF(CU269="","NULL",CV269)&amp;
", Protocol15_ID = "&amp;IF(CW269="","NULL",#REF!)&amp;", Protocol15_IterationIDStart = "&amp;IF(CW269="","NULL",CX269)&amp;", Protocol15_IterationIDEnd = "&amp;IF(CY269="","NULL",CZ269)&amp;
", Protocol16_ID = "&amp;IF(DA269="","NULL",#REF!)&amp;", Protocol16_IterationIDStart = "&amp;IF(DA269="","NULL",DB269)&amp;", Protocol16_IterationIDEnd = "&amp;IF(DC269="","NULL",DD269))</f>
        <v>#REF!</v>
      </c>
    </row>
    <row r="270" spans="1:110" ht="18.600000000000001" customHeight="1" x14ac:dyDescent="0.4">
      <c r="A270" s="75">
        <v>478</v>
      </c>
      <c r="B270" s="75">
        <v>1</v>
      </c>
      <c r="C270" s="57" t="str">
        <f t="shared" ref="C270:C276" si="20">"ChampMetricVisitInformation." &amp; G270</f>
        <v>ChampMetricVisitInformation.BankfullChannelBraidedness</v>
      </c>
      <c r="D270" s="18">
        <v>1</v>
      </c>
      <c r="E270" s="41" t="s">
        <v>1220</v>
      </c>
      <c r="F270" s="9" t="s">
        <v>1221</v>
      </c>
      <c r="G270" s="74" t="s">
        <v>1252</v>
      </c>
      <c r="I270" s="44"/>
      <c r="J270" s="47" t="str">
        <f>IF(I270="","",VLOOKUP(I270,MetricCalcGroups!A:D,3, FALSE))</f>
        <v/>
      </c>
      <c r="L270" s="9" t="s">
        <v>78</v>
      </c>
      <c r="M270" s="18">
        <v>3</v>
      </c>
      <c r="N270" s="18">
        <v>10</v>
      </c>
      <c r="O270" s="18">
        <v>2</v>
      </c>
      <c r="P270" s="18" t="s">
        <v>78</v>
      </c>
      <c r="Q270" s="18">
        <v>19</v>
      </c>
      <c r="R270" s="76">
        <v>1</v>
      </c>
      <c r="S270" s="76">
        <v>1.5</v>
      </c>
      <c r="T270" s="76">
        <v>1</v>
      </c>
      <c r="U270" s="76">
        <v>2</v>
      </c>
      <c r="V270" s="78">
        <v>204</v>
      </c>
      <c r="W270" s="75">
        <v>1660</v>
      </c>
      <c r="X270" s="15">
        <v>2011</v>
      </c>
      <c r="Y270" s="16">
        <f>IF(X270&lt;&gt;"",VLOOKUP(X270,ProgramIterations!D:E,2,FALSE),"NULL")</f>
        <v>1</v>
      </c>
      <c r="Z270" s="15"/>
      <c r="AA270" s="16" t="str">
        <f>IF(Z270&lt;&gt;"",VLOOKUP(Z270,ProgramIterations!D:E,2,FALSE),"NULL")</f>
        <v>NULL</v>
      </c>
      <c r="AB270" s="9" t="s">
        <v>78</v>
      </c>
      <c r="AC270" s="9">
        <v>75</v>
      </c>
      <c r="AD270" s="36">
        <v>1</v>
      </c>
      <c r="AE270" s="9">
        <v>1</v>
      </c>
      <c r="AF270" s="9">
        <v>1</v>
      </c>
      <c r="AG270" s="9">
        <v>0</v>
      </c>
      <c r="AH270" s="17">
        <v>1</v>
      </c>
      <c r="AI270" s="17">
        <f t="shared" si="16"/>
        <v>1</v>
      </c>
      <c r="AJ270" s="18">
        <v>0</v>
      </c>
      <c r="AK270" s="17">
        <f t="shared" si="18"/>
        <v>1</v>
      </c>
      <c r="AL270" s="17">
        <f t="shared" si="19"/>
        <v>1</v>
      </c>
      <c r="AM270" s="18">
        <v>0</v>
      </c>
      <c r="AN270" s="18">
        <v>0</v>
      </c>
      <c r="AO270" s="37">
        <v>1</v>
      </c>
      <c r="AP270" s="40" t="s">
        <v>1473</v>
      </c>
      <c r="AQ270" s="37">
        <v>0</v>
      </c>
      <c r="AR270" s="49">
        <v>0</v>
      </c>
      <c r="AS270" s="23">
        <v>2011</v>
      </c>
      <c r="AT270" s="24">
        <f>IF(AS270="","",VLOOKUP(AS270,ProgramIterations!$D:$E,2,FALSE))</f>
        <v>1</v>
      </c>
      <c r="AU270" s="23"/>
      <c r="AV270" s="24" t="str">
        <f>IF(AU270="","",VLOOKUP(AU270,ProgramIterations!$D:$E,2,FALSE))</f>
        <v/>
      </c>
      <c r="AW270" s="23">
        <v>2012</v>
      </c>
      <c r="AX270" s="24">
        <f>IF(AW270="","",VLOOKUP(AW270,ProgramIterations!$D:$E,2,FALSE))</f>
        <v>2</v>
      </c>
      <c r="AY270" s="23"/>
      <c r="AZ270" s="24" t="str">
        <f>IF(AY270="","",VLOOKUP(AY270,ProgramIterations!$D:$E,2,FALSE))</f>
        <v/>
      </c>
      <c r="BA270" s="23">
        <v>2013</v>
      </c>
      <c r="BB270" s="24">
        <f>IF(BA270="","",VLOOKUP(BA270,ProgramIterations!$D:$E,2,FALSE))</f>
        <v>3</v>
      </c>
      <c r="BC270" s="23"/>
      <c r="BD270" s="24" t="str">
        <f>IF(BC270="","",VLOOKUP(BC270,ProgramIterations!$D:$E,2,FALSE))</f>
        <v/>
      </c>
      <c r="BE270" s="23">
        <v>2014</v>
      </c>
      <c r="BF270" s="24">
        <f>IF(BE270="","",VLOOKUP(BE270,ProgramIterations!$D:$E,2,FALSE))</f>
        <v>4</v>
      </c>
      <c r="BG270" s="23"/>
      <c r="BH270" s="24" t="str">
        <f>IF(BG270="","",VLOOKUP(BG270,ProgramIterations!$D:$E,2,FALSE))</f>
        <v/>
      </c>
      <c r="BI270" s="23">
        <v>2014</v>
      </c>
      <c r="BJ270" s="24">
        <f>IF(BI270="","",VLOOKUP(BI270,ProgramIterations!$D:$E,2,FALSE))</f>
        <v>4</v>
      </c>
      <c r="BK270" s="23"/>
      <c r="BL270" s="24" t="str">
        <f>IF(BK270="","",VLOOKUP(BK270,ProgramIterations!$D:$E,2,FALSE))</f>
        <v/>
      </c>
      <c r="BM270" s="23"/>
      <c r="BN270" s="24" t="str">
        <f>IF(BM270="","",VLOOKUP(BM270,ProgramIterations!$D:$E,2,FALSE))</f>
        <v/>
      </c>
      <c r="BO270" s="23"/>
      <c r="BP270" s="24" t="str">
        <f>IF(BO270="","",VLOOKUP(BO270,ProgramIterations!$D:$E,2,FALSE))</f>
        <v/>
      </c>
      <c r="BQ270" s="23"/>
      <c r="BR270" s="24" t="str">
        <f>IF(BQ270="","",VLOOKUP(BQ270,ProgramIterations!$D:$E,2,FALSE))</f>
        <v/>
      </c>
      <c r="BS270" s="23"/>
      <c r="BT270" s="24" t="str">
        <f>IF(BS270="","",VLOOKUP(BS270,ProgramIterations!$D:$E,2,FALSE))</f>
        <v/>
      </c>
      <c r="BU270" s="23"/>
      <c r="BV270" s="24" t="str">
        <f>IF(BU270="","",VLOOKUP(BU270,ProgramIterations!$D:$E,2,FALSE))</f>
        <v/>
      </c>
      <c r="BW270" s="23"/>
      <c r="BX270" s="24" t="str">
        <f>IF(BW270="","",VLOOKUP(BW270,ProgramIterations!$D:$E,2,FALSE))</f>
        <v/>
      </c>
      <c r="BY270" s="23">
        <v>2014</v>
      </c>
      <c r="BZ270" s="24">
        <f>IF(BY270="","",VLOOKUP(BY270,ProgramIterations!$D:$E,2,FALSE))</f>
        <v>4</v>
      </c>
      <c r="CA270" s="23"/>
      <c r="CB270" s="24" t="str">
        <f>IF(CA270="","",VLOOKUP(CA270,ProgramIterations!$D:$E,2,FALSE))</f>
        <v/>
      </c>
      <c r="CC270" s="23">
        <v>2014</v>
      </c>
      <c r="CD270" s="24">
        <f>IF(CC270="","",VLOOKUP(CC270,ProgramIterations!$D:$E,2,FALSE))</f>
        <v>4</v>
      </c>
      <c r="CE270" s="23"/>
      <c r="CF270" s="24" t="str">
        <f>IF(CE270="","",VLOOKUP(CE270,ProgramIterations!$D:$E,2,FALSE))</f>
        <v/>
      </c>
      <c r="CG270" s="23">
        <v>2014</v>
      </c>
      <c r="CH270" s="24">
        <f>IF(CG270="","",VLOOKUP(CG270,ProgramIterations!$D:$E,2,FALSE))</f>
        <v>4</v>
      </c>
      <c r="CI270" s="23"/>
      <c r="CJ270" s="24" t="str">
        <f>IF(CI270="","",VLOOKUP(CI270,ProgramIterations!$D:$E,2,FALSE))</f>
        <v/>
      </c>
      <c r="CK270" s="23"/>
      <c r="CL270" s="24" t="str">
        <f>IF(CK270="","",VLOOKUP(CK270,ProgramIterations!$D:$E,2,FALSE))</f>
        <v/>
      </c>
      <c r="CM270" s="23"/>
      <c r="CN270" s="24" t="str">
        <f>IF(CM270="","",VLOOKUP(CM270,ProgramIterations!$D:$E,2,FALSE))</f>
        <v/>
      </c>
      <c r="CO270" s="23"/>
      <c r="CP270" s="24" t="str">
        <f>IF(CO270="","",VLOOKUP(CO270,ProgramIterations!$D:$E,2,FALSE))</f>
        <v/>
      </c>
      <c r="CQ270" s="23"/>
      <c r="CR270" s="24" t="str">
        <f>IF(CQ270="","",VLOOKUP(CQ270,ProgramIterations!$D:$E,2,FALSE))</f>
        <v/>
      </c>
      <c r="CS270" s="23"/>
      <c r="CT270" s="24" t="str">
        <f>IF(CS270="","",VLOOKUP(CS270,ProgramIterations!$D:$E,2,FALSE))</f>
        <v/>
      </c>
      <c r="CU270" s="23"/>
      <c r="CV270" s="24" t="str">
        <f>IF(CU270="","",VLOOKUP(CU270,ProgramIterations!$D:$E,2,FALSE))</f>
        <v/>
      </c>
      <c r="CW270" s="23"/>
      <c r="CX270" s="24" t="str">
        <f>IF(CW270="","",VLOOKUP(CW270,ProgramIterations!$D:$E,2,FALSE))</f>
        <v/>
      </c>
      <c r="CY270" s="23"/>
      <c r="CZ270" s="24" t="str">
        <f>IF(CY270="","",VLOOKUP(CY270,ProgramIterations!$D:$E,2,FALSE))</f>
        <v/>
      </c>
      <c r="DA270" s="23"/>
      <c r="DB270" s="24" t="str">
        <f>IF(DA270="","",VLOOKUP(DA270,ProgramIterations!$D:$E,2,FALSE))</f>
        <v/>
      </c>
      <c r="DC270" s="23"/>
      <c r="DD270" s="25" t="str">
        <f>IF(DC270="","",VLOOKUP(DC270,ProgramIterations!$D:$E,2,FALSE))</f>
        <v/>
      </c>
      <c r="DE270" s="64" t="str">
        <f>CONCATENATE("ALTER TABLE dbo.",LEFT(C270,FIND(".",C270)-1)," ADD ",RIGHT(C270,LEN(C270)-FIND(".",C270))," ",VLOOKUP(M270,DataTypes!$A$2:$F$12,6),IF(VLOOKUP(M270,DataTypes!$A$2:$F$12,3)=1,CONCATENATE("(",N270,",",O270,")"),"")," NULL")</f>
        <v>ALTER TABLE dbo.ChampMetricVisitInformation ADD BankfullChannelBraidedness decimal(10,2) NULL</v>
      </c>
      <c r="DF270" s="56" t="e">
        <f>IF(A270 = "","",#REF! &amp; " SELECT MetricCalcTypeID = "&amp;A270&amp;", EngineID = "&amp;B270&amp;", Name='"&amp;C270&amp;"', DisplayGroupID = "&amp;D270&amp;", DisplayName='"&amp;E270&amp;"', DisplayNameShort = '"&amp;F270&amp;"', PropertyName = '"&amp;G270&amp;"', MethodID = "&amp;IF(H270="","NULL",H270)&amp; ", CalcGroupId = "&amp;IF(I270="","NULL",I270)&amp;", CalcGroupListItemID = " &amp;IF(K270="","NULL",K270)&amp;", Description = "&amp;IF(L270&lt;&gt;"NULL","'"&amp;SUBSTITUTE(L270,"'","''")&amp;"'","NULL")&amp;", DataTypeID = "&amp;M270&amp;",Precision = "&amp;N270&amp;", Scale = "&amp;O270&amp;", Length="&amp;P270&amp;", UOMID = "&amp;Q270&amp;", GlossaryTermID = "&amp;V270&amp;", DisplayOrderID = "&amp;W270&amp;", DomainValueListID = "&amp;AB270&amp;", WidthPixels = "&amp;AC270&amp;", IsDisplayable = "&amp;AD270&amp;", ShowGraphForWatershed= "&amp;AE270&amp;",ShowGraphForProgram="&amp;AF270&amp;",ShowGraphForVisit="&amp;AG270&amp;",IsPrivateInformation="&amp;AM270&amp;", IsCalculated="&amp;AN270&amp;",IsInternal="&amp;AO270&amp;", ExpectedValueMin = "&amp;IF(R270&lt;&gt;"",R270,"NULL")&amp;",  ExpectedValueMax = "&amp;IF(S270&lt;&gt;"",S270,"NULL")&amp;",  AcceptedValueMin = "&amp;IF(T270&lt;&gt;"",T270,"NULL")&amp;",   AcceptedValueMax  = "&amp;IF(U270&lt;&gt;"",U270,"NULL")&amp;", GraphAllowX="&amp;AH270&amp;", GraphAllowY="&amp;AI270&amp;", GraphAllowZ="&amp;AJ270&amp;", MapAllowSize="&amp;AK270&amp;", MapAllowColor = "&amp;AL270&amp;", RbtXpath = "&amp;IF(AP270&lt;&gt;"", "'"&amp;AP270&amp;"'", "NULL")&amp;", RbtIsRequired = "&amp;IF(AP270&lt;&gt;"", AQ270, "NULL")&amp;", MRMetric = "&amp;AR270&amp;
", Protocol1_ID = "&amp;IF(AS270="","NULL",#REF!)&amp;", Protocol1_IterationIDStart = "&amp;IF(AS270="","NULL",AT270)&amp;", Protocol1_IterationIDEnd = "&amp;IF(AU270="","NULL",AV270)&amp;
", Protocol2_ID = "&amp;IF(AW270="","NULL",#REF!)&amp;", Protocol2_IterationIDStart = "&amp;IF(AW270="","NULL",AX270)&amp;", Protocol2_IterationIDEnd = "&amp;IF(AY270="","NULL",AZ270)&amp;
", Protocol3_ID = "&amp;IF(BA270="","NULL",#REF!)&amp;", Protocol3_IterationIDStart = "&amp;IF(BA270="","NULL",BB270)&amp;", Protocol3_IterationIDEnd = "&amp;IF(BC270="","NULL",BD270)&amp;
", Protocol4_ID = "&amp;IF(BE270="","NULL",#REF!)&amp;", Protocol4_IterationIDStart = "&amp;IF(BE270="","NULL",BF270)&amp;", Protocol4_IterationIDEnd = "&amp;IF(BG270="","NULL",BH270)&amp;
", Protocol5_ID = "&amp;IF(BI270="","NULL",#REF!)&amp;", Protocol5_IterationIDStart = "&amp;IF(BI270="","NULL",BJ270)&amp;", Protocol5_IterationIDEnd = "&amp;IF(BK270="","NULL",BL270)&amp;
", Protocol6_ID = "&amp;IF(BM270="","NULL",#REF!)&amp;", Protocol6_IterationIDStart = "&amp;IF(BM270="","NULL",BN270)&amp;", Protocol6_IterationIDEnd = "&amp;IF(BO270="","NULL",BP270)&amp;
", Protocol7_ID = "&amp;IF(BQ270="","NULL",#REF!)&amp;", Protocol7_IterationIDStart = "&amp;IF(BQ270="","NULL",BR270)&amp;", Protocol7_IterationIDEnd = "&amp;IF(BS270="","NULL",BT270)&amp;
", Protocol8_ID = "&amp;IF(BU270="","NULL",#REF!)&amp;", Protocol8_IterationIDStart = "&amp;IF(BU270="","NULL",BV270)&amp;", Protocol8_IterationIDEnd = "&amp;IF(BW270="","NULL",BX270)&amp;
", Protocol9_ID = "&amp;IF(BY270="","NULL",#REF!)&amp;", Protocol9_IterationIDStart = "&amp;IF(BY270="","NULL",BZ270)&amp;", Protocol9_IterationIDEnd = "&amp;IF(CA270="","NULL",CB270)&amp;
", Protocol10_ID = "&amp;IF(CC270="","NULL",#REF!)&amp;", Protocol10_IterationIDStart = "&amp;IF(CC270="","NULL",CD270)&amp;", Protocol10_IterationIDEnd = "&amp;IF(CE270="","NULL",CF270)&amp;
", Protocol11_ID = "&amp;IF(CG270="","NULL",#REF!)&amp;", Protocol11_IterationIDStart = "&amp;IF(CG270="","NULL",CH270)&amp;", Protocol11_IterationIDEnd = "&amp;IF(CI270="","NULL",CJ270)&amp;
", Protocol12_ID = "&amp;IF(CK270="","NULL",#REF!)&amp;", Protocol12_IterationIDStart = "&amp;IF(CK270="","NULL",CL270)&amp;", Protocol12_IterationIDEnd = "&amp;IF(CM270="","NULL",CN270)&amp;
", Protocol13_ID = "&amp;IF(CO270="","NULL",#REF!)&amp;", Protocol13_IterationIDStart = "&amp;IF(CO270="","NULL",CP270)&amp;", Protocol13_IterationIDEnd = "&amp;IF(CQ270="","NULL",CR270)&amp;
", Protocol14_ID = "&amp;IF(CS270="","NULL",#REF!)&amp;", Protocol14_IterationIDStart = "&amp;IF(CS270="","NULL",CT270)&amp;", Protocol14_IterationIDEnd = "&amp;IF(CU270="","NULL",CV270)&amp;
", Protocol15_ID = "&amp;IF(CW270="","NULL",#REF!)&amp;", Protocol15_IterationIDStart = "&amp;IF(CW270="","NULL",CX270)&amp;", Protocol15_IterationIDEnd = "&amp;IF(CY270="","NULL",CZ270)&amp;
", Protocol16_ID = "&amp;IF(DA270="","NULL",#REF!)&amp;", Protocol16_IterationIDStart = "&amp;IF(DA270="","NULL",DB270)&amp;", Protocol16_IterationIDEnd = "&amp;IF(DC270="","NULL",DD270))</f>
        <v>#REF!</v>
      </c>
    </row>
    <row r="271" spans="1:110" x14ac:dyDescent="0.4">
      <c r="A271" s="75">
        <v>479</v>
      </c>
      <c r="B271" s="75">
        <v>1</v>
      </c>
      <c r="C271" s="57" t="str">
        <f t="shared" si="20"/>
        <v>ChampMetricVisitInformation.BankfullChannelCount</v>
      </c>
      <c r="D271" s="18">
        <v>1</v>
      </c>
      <c r="E271" s="40" t="s">
        <v>1222</v>
      </c>
      <c r="F271" s="9" t="s">
        <v>1223</v>
      </c>
      <c r="G271" s="74" t="s">
        <v>1253</v>
      </c>
      <c r="I271" s="44"/>
      <c r="J271" s="47" t="str">
        <f>IF(I271="","",VLOOKUP(I271,MetricCalcGroups!A:D,3, FALSE))</f>
        <v/>
      </c>
      <c r="L271" s="9" t="s">
        <v>78</v>
      </c>
      <c r="M271" s="18">
        <v>3</v>
      </c>
      <c r="N271" s="18">
        <v>10</v>
      </c>
      <c r="O271" s="18">
        <v>0</v>
      </c>
      <c r="P271" s="18" t="s">
        <v>78</v>
      </c>
      <c r="Q271" s="18">
        <v>13</v>
      </c>
      <c r="R271" s="76">
        <v>1</v>
      </c>
      <c r="S271" s="76">
        <v>6</v>
      </c>
      <c r="T271" s="76">
        <v>1</v>
      </c>
      <c r="U271" s="76">
        <v>8</v>
      </c>
      <c r="V271" s="78">
        <v>205</v>
      </c>
      <c r="W271" s="75">
        <v>1670</v>
      </c>
      <c r="X271" s="15">
        <v>2011</v>
      </c>
      <c r="Y271" s="16">
        <f>IF(X271&lt;&gt;"",VLOOKUP(X271,ProgramIterations!D:E,2,FALSE),"NULL")</f>
        <v>1</v>
      </c>
      <c r="Z271" s="15"/>
      <c r="AA271" s="16" t="str">
        <f>IF(Z271&lt;&gt;"",VLOOKUP(Z271,ProgramIterations!D:E,2,FALSE),"NULL")</f>
        <v>NULL</v>
      </c>
      <c r="AB271" s="9" t="s">
        <v>78</v>
      </c>
      <c r="AC271" s="9">
        <v>75</v>
      </c>
      <c r="AD271" s="36">
        <v>1</v>
      </c>
      <c r="AE271" s="9">
        <v>1</v>
      </c>
      <c r="AF271" s="9">
        <v>1</v>
      </c>
      <c r="AG271" s="49">
        <v>0</v>
      </c>
      <c r="AH271" s="85">
        <v>0</v>
      </c>
      <c r="AI271" s="17">
        <f t="shared" si="16"/>
        <v>1</v>
      </c>
      <c r="AJ271" s="18">
        <v>0</v>
      </c>
      <c r="AK271" s="17">
        <f t="shared" si="18"/>
        <v>1</v>
      </c>
      <c r="AL271" s="17">
        <f t="shared" si="19"/>
        <v>1</v>
      </c>
      <c r="AM271" s="18">
        <v>0</v>
      </c>
      <c r="AN271" s="18">
        <v>0</v>
      </c>
      <c r="AO271" s="37">
        <v>1</v>
      </c>
      <c r="AP271" s="19" t="s">
        <v>1563</v>
      </c>
      <c r="AQ271" s="37">
        <v>0</v>
      </c>
      <c r="AR271" s="49">
        <v>0</v>
      </c>
      <c r="AS271" s="23">
        <v>2011</v>
      </c>
      <c r="AT271" s="24">
        <f>IF(AS271="","",VLOOKUP(AS271,ProgramIterations!$D:$E,2,FALSE))</f>
        <v>1</v>
      </c>
      <c r="AU271" s="23"/>
      <c r="AV271" s="24" t="str">
        <f>IF(AU271="","",VLOOKUP(AU271,ProgramIterations!$D:$E,2,FALSE))</f>
        <v/>
      </c>
      <c r="AW271" s="23">
        <v>2012</v>
      </c>
      <c r="AX271" s="24">
        <f>IF(AW271="","",VLOOKUP(AW271,ProgramIterations!$D:$E,2,FALSE))</f>
        <v>2</v>
      </c>
      <c r="AY271" s="23"/>
      <c r="AZ271" s="24" t="str">
        <f>IF(AY271="","",VLOOKUP(AY271,ProgramIterations!$D:$E,2,FALSE))</f>
        <v/>
      </c>
      <c r="BA271" s="23">
        <v>2013</v>
      </c>
      <c r="BB271" s="24">
        <f>IF(BA271="","",VLOOKUP(BA271,ProgramIterations!$D:$E,2,FALSE))</f>
        <v>3</v>
      </c>
      <c r="BC271" s="23"/>
      <c r="BD271" s="24" t="str">
        <f>IF(BC271="","",VLOOKUP(BC271,ProgramIterations!$D:$E,2,FALSE))</f>
        <v/>
      </c>
      <c r="BE271" s="23">
        <v>2014</v>
      </c>
      <c r="BF271" s="24">
        <f>IF(BE271="","",VLOOKUP(BE271,ProgramIterations!$D:$E,2,FALSE))</f>
        <v>4</v>
      </c>
      <c r="BG271" s="23"/>
      <c r="BH271" s="24" t="str">
        <f>IF(BG271="","",VLOOKUP(BG271,ProgramIterations!$D:$E,2,FALSE))</f>
        <v/>
      </c>
      <c r="BI271" s="23">
        <v>2014</v>
      </c>
      <c r="BJ271" s="24">
        <f>IF(BI271="","",VLOOKUP(BI271,ProgramIterations!$D:$E,2,FALSE))</f>
        <v>4</v>
      </c>
      <c r="BK271" s="23"/>
      <c r="BL271" s="24" t="str">
        <f>IF(BK271="","",VLOOKUP(BK271,ProgramIterations!$D:$E,2,FALSE))</f>
        <v/>
      </c>
      <c r="BM271" s="23"/>
      <c r="BN271" s="24" t="str">
        <f>IF(BM271="","",VLOOKUP(BM271,ProgramIterations!$D:$E,2,FALSE))</f>
        <v/>
      </c>
      <c r="BO271" s="23"/>
      <c r="BP271" s="24" t="str">
        <f>IF(BO271="","",VLOOKUP(BO271,ProgramIterations!$D:$E,2,FALSE))</f>
        <v/>
      </c>
      <c r="BQ271" s="23"/>
      <c r="BR271" s="24" t="str">
        <f>IF(BQ271="","",VLOOKUP(BQ271,ProgramIterations!$D:$E,2,FALSE))</f>
        <v/>
      </c>
      <c r="BS271" s="23"/>
      <c r="BT271" s="24" t="str">
        <f>IF(BS271="","",VLOOKUP(BS271,ProgramIterations!$D:$E,2,FALSE))</f>
        <v/>
      </c>
      <c r="BU271" s="23"/>
      <c r="BV271" s="24" t="str">
        <f>IF(BU271="","",VLOOKUP(BU271,ProgramIterations!$D:$E,2,FALSE))</f>
        <v/>
      </c>
      <c r="BW271" s="23"/>
      <c r="BX271" s="24" t="str">
        <f>IF(BW271="","",VLOOKUP(BW271,ProgramIterations!$D:$E,2,FALSE))</f>
        <v/>
      </c>
      <c r="BY271" s="23">
        <v>2014</v>
      </c>
      <c r="BZ271" s="24">
        <f>IF(BY271="","",VLOOKUP(BY271,ProgramIterations!$D:$E,2,FALSE))</f>
        <v>4</v>
      </c>
      <c r="CA271" s="23"/>
      <c r="CB271" s="24" t="str">
        <f>IF(CA271="","",VLOOKUP(CA271,ProgramIterations!$D:$E,2,FALSE))</f>
        <v/>
      </c>
      <c r="CC271" s="23">
        <v>2014</v>
      </c>
      <c r="CD271" s="24">
        <f>IF(CC271="","",VLOOKUP(CC271,ProgramIterations!$D:$E,2,FALSE))</f>
        <v>4</v>
      </c>
      <c r="CE271" s="23"/>
      <c r="CF271" s="24" t="str">
        <f>IF(CE271="","",VLOOKUP(CE271,ProgramIterations!$D:$E,2,FALSE))</f>
        <v/>
      </c>
      <c r="CG271" s="23">
        <v>2014</v>
      </c>
      <c r="CH271" s="24">
        <f>IF(CG271="","",VLOOKUP(CG271,ProgramIterations!$D:$E,2,FALSE))</f>
        <v>4</v>
      </c>
      <c r="CI271" s="23"/>
      <c r="CJ271" s="24" t="str">
        <f>IF(CI271="","",VLOOKUP(CI271,ProgramIterations!$D:$E,2,FALSE))</f>
        <v/>
      </c>
      <c r="CK271" s="23"/>
      <c r="CL271" s="24" t="str">
        <f>IF(CK271="","",VLOOKUP(CK271,ProgramIterations!$D:$E,2,FALSE))</f>
        <v/>
      </c>
      <c r="CM271" s="23"/>
      <c r="CN271" s="24" t="str">
        <f>IF(CM271="","",VLOOKUP(CM271,ProgramIterations!$D:$E,2,FALSE))</f>
        <v/>
      </c>
      <c r="CO271" s="23"/>
      <c r="CP271" s="24" t="str">
        <f>IF(CO271="","",VLOOKUP(CO271,ProgramIterations!$D:$E,2,FALSE))</f>
        <v/>
      </c>
      <c r="CQ271" s="23"/>
      <c r="CR271" s="24" t="str">
        <f>IF(CQ271="","",VLOOKUP(CQ271,ProgramIterations!$D:$E,2,FALSE))</f>
        <v/>
      </c>
      <c r="CS271" s="23"/>
      <c r="CT271" s="24" t="str">
        <f>IF(CS271="","",VLOOKUP(CS271,ProgramIterations!$D:$E,2,FALSE))</f>
        <v/>
      </c>
      <c r="CU271" s="23"/>
      <c r="CV271" s="24" t="str">
        <f>IF(CU271="","",VLOOKUP(CU271,ProgramIterations!$D:$E,2,FALSE))</f>
        <v/>
      </c>
      <c r="CW271" s="23"/>
      <c r="CX271" s="24" t="str">
        <f>IF(CW271="","",VLOOKUP(CW271,ProgramIterations!$D:$E,2,FALSE))</f>
        <v/>
      </c>
      <c r="CY271" s="23"/>
      <c r="CZ271" s="24" t="str">
        <f>IF(CY271="","",VLOOKUP(CY271,ProgramIterations!$D:$E,2,FALSE))</f>
        <v/>
      </c>
      <c r="DA271" s="23"/>
      <c r="DB271" s="24" t="str">
        <f>IF(DA271="","",VLOOKUP(DA271,ProgramIterations!$D:$E,2,FALSE))</f>
        <v/>
      </c>
      <c r="DC271" s="23"/>
      <c r="DD271" s="25" t="str">
        <f>IF(DC271="","",VLOOKUP(DC271,ProgramIterations!$D:$E,2,FALSE))</f>
        <v/>
      </c>
      <c r="DE271" s="64" t="str">
        <f>CONCATENATE("ALTER TABLE dbo.",LEFT(C271,FIND(".",C271)-1)," ADD ",RIGHT(C271,LEN(C271)-FIND(".",C271))," ",VLOOKUP(M271,DataTypes!$A$2:$F$12,6),IF(VLOOKUP(M271,DataTypes!$A$2:$F$12,3)=1,CONCATENATE("(",N271,",",O271,")"),"")," NULL")</f>
        <v>ALTER TABLE dbo.ChampMetricVisitInformation ADD BankfullChannelCount decimal(10,0) NULL</v>
      </c>
      <c r="DF271" s="56" t="e">
        <f>IF(A271 = "","",#REF! &amp; " SELECT MetricCalcTypeID = "&amp;A271&amp;", EngineID = "&amp;B271&amp;", Name='"&amp;C271&amp;"', DisplayGroupID = "&amp;D271&amp;", DisplayName='"&amp;E271&amp;"', DisplayNameShort = '"&amp;F271&amp;"', PropertyName = '"&amp;G271&amp;"', MethodID = "&amp;IF(H271="","NULL",H271)&amp; ", CalcGroupId = "&amp;IF(I271="","NULL",I271)&amp;", CalcGroupListItemID = " &amp;IF(K271="","NULL",K271)&amp;", Description = "&amp;IF(L271&lt;&gt;"NULL","'"&amp;SUBSTITUTE(L271,"'","''")&amp;"'","NULL")&amp;", DataTypeID = "&amp;M271&amp;",Precision = "&amp;N271&amp;", Scale = "&amp;O271&amp;", Length="&amp;P271&amp;", UOMID = "&amp;Q271&amp;", GlossaryTermID = "&amp;V271&amp;", DisplayOrderID = "&amp;W271&amp;", DomainValueListID = "&amp;AB271&amp;", WidthPixels = "&amp;AC271&amp;", IsDisplayable = "&amp;AD271&amp;", ShowGraphForWatershed= "&amp;AE271&amp;",ShowGraphForProgram="&amp;AF271&amp;",ShowGraphForVisit="&amp;AG271&amp;",IsPrivateInformation="&amp;AM271&amp;", IsCalculated="&amp;AN271&amp;",IsInternal="&amp;AO271&amp;", ExpectedValueMin = "&amp;IF(R271&lt;&gt;"",R271,"NULL")&amp;",  ExpectedValueMax = "&amp;IF(S271&lt;&gt;"",S271,"NULL")&amp;",  AcceptedValueMin = "&amp;IF(T271&lt;&gt;"",T271,"NULL")&amp;",   AcceptedValueMax  = "&amp;IF(U271&lt;&gt;"",U271,"NULL")&amp;", GraphAllowX="&amp;AH271&amp;", GraphAllowY="&amp;AI271&amp;", GraphAllowZ="&amp;AJ271&amp;", MapAllowSize="&amp;AK271&amp;", MapAllowColor = "&amp;AL271&amp;", RbtXpath = "&amp;IF(AP271&lt;&gt;"", "'"&amp;AP271&amp;"'", "NULL")&amp;", RbtIsRequired = "&amp;IF(AP271&lt;&gt;"", AQ271, "NULL")&amp;", MRMetric = "&amp;AR271&amp;
", Protocol1_ID = "&amp;IF(AS271="","NULL",#REF!)&amp;", Protocol1_IterationIDStart = "&amp;IF(AS271="","NULL",AT271)&amp;", Protocol1_IterationIDEnd = "&amp;IF(AU271="","NULL",AV271)&amp;
", Protocol2_ID = "&amp;IF(AW271="","NULL",#REF!)&amp;", Protocol2_IterationIDStart = "&amp;IF(AW271="","NULL",AX271)&amp;", Protocol2_IterationIDEnd = "&amp;IF(AY271="","NULL",AZ271)&amp;
", Protocol3_ID = "&amp;IF(BA271="","NULL",#REF!)&amp;", Protocol3_IterationIDStart = "&amp;IF(BA271="","NULL",BB271)&amp;", Protocol3_IterationIDEnd = "&amp;IF(BC271="","NULL",BD271)&amp;
", Protocol4_ID = "&amp;IF(BE271="","NULL",#REF!)&amp;", Protocol4_IterationIDStart = "&amp;IF(BE271="","NULL",BF271)&amp;", Protocol4_IterationIDEnd = "&amp;IF(BG271="","NULL",BH271)&amp;
", Protocol5_ID = "&amp;IF(BI271="","NULL",#REF!)&amp;", Protocol5_IterationIDStart = "&amp;IF(BI271="","NULL",BJ271)&amp;", Protocol5_IterationIDEnd = "&amp;IF(BK271="","NULL",BL271)&amp;
", Protocol6_ID = "&amp;IF(BM271="","NULL",#REF!)&amp;", Protocol6_IterationIDStart = "&amp;IF(BM271="","NULL",BN271)&amp;", Protocol6_IterationIDEnd = "&amp;IF(BO271="","NULL",BP271)&amp;
", Protocol7_ID = "&amp;IF(BQ271="","NULL",#REF!)&amp;", Protocol7_IterationIDStart = "&amp;IF(BQ271="","NULL",BR271)&amp;", Protocol7_IterationIDEnd = "&amp;IF(BS271="","NULL",BT271)&amp;
", Protocol8_ID = "&amp;IF(BU271="","NULL",#REF!)&amp;", Protocol8_IterationIDStart = "&amp;IF(BU271="","NULL",BV271)&amp;", Protocol8_IterationIDEnd = "&amp;IF(BW271="","NULL",BX271)&amp;
", Protocol9_ID = "&amp;IF(BY271="","NULL",#REF!)&amp;", Protocol9_IterationIDStart = "&amp;IF(BY271="","NULL",BZ271)&amp;", Protocol9_IterationIDEnd = "&amp;IF(CA271="","NULL",CB271)&amp;
", Protocol10_ID = "&amp;IF(CC271="","NULL",#REF!)&amp;", Protocol10_IterationIDStart = "&amp;IF(CC271="","NULL",CD271)&amp;", Protocol10_IterationIDEnd = "&amp;IF(CE271="","NULL",CF271)&amp;
", Protocol11_ID = "&amp;IF(CG271="","NULL",#REF!)&amp;", Protocol11_IterationIDStart = "&amp;IF(CG271="","NULL",CH271)&amp;", Protocol11_IterationIDEnd = "&amp;IF(CI271="","NULL",CJ271)&amp;
", Protocol12_ID = "&amp;IF(CK271="","NULL",#REF!)&amp;", Protocol12_IterationIDStart = "&amp;IF(CK271="","NULL",CL271)&amp;", Protocol12_IterationIDEnd = "&amp;IF(CM271="","NULL",CN271)&amp;
", Protocol13_ID = "&amp;IF(CO271="","NULL",#REF!)&amp;", Protocol13_IterationIDStart = "&amp;IF(CO271="","NULL",CP271)&amp;", Protocol13_IterationIDEnd = "&amp;IF(CQ271="","NULL",CR271)&amp;
", Protocol14_ID = "&amp;IF(CS271="","NULL",#REF!)&amp;", Protocol14_IterationIDStart = "&amp;IF(CS271="","NULL",CT271)&amp;", Protocol14_IterationIDEnd = "&amp;IF(CU271="","NULL",CV271)&amp;
", Protocol15_ID = "&amp;IF(CW271="","NULL",#REF!)&amp;", Protocol15_IterationIDStart = "&amp;IF(CW271="","NULL",CX271)&amp;", Protocol15_IterationIDEnd = "&amp;IF(CY271="","NULL",CZ271)&amp;
", Protocol16_ID = "&amp;IF(DA271="","NULL",#REF!)&amp;", Protocol16_IterationIDStart = "&amp;IF(DA271="","NULL",DB271)&amp;", Protocol16_IterationIDEnd = "&amp;IF(DC271="","NULL",DD271))</f>
        <v>#REF!</v>
      </c>
    </row>
    <row r="272" spans="1:110" s="20" customFormat="1" x14ac:dyDescent="0.4">
      <c r="A272" s="75">
        <v>480</v>
      </c>
      <c r="B272" s="75">
        <v>1</v>
      </c>
      <c r="C272" s="57" t="str">
        <f t="shared" si="20"/>
        <v>ChampMetricVisitInformation.BankfullChannelIslandCount</v>
      </c>
      <c r="D272" s="18">
        <v>1</v>
      </c>
      <c r="E272" s="40" t="s">
        <v>1224</v>
      </c>
      <c r="F272" s="9" t="s">
        <v>1730</v>
      </c>
      <c r="G272" s="74" t="s">
        <v>1254</v>
      </c>
      <c r="H272" s="74"/>
      <c r="I272" s="44"/>
      <c r="J272" s="47" t="str">
        <f>IF(I272="","",VLOOKUP(I272,MetricCalcGroups!A:D,3, FALSE))</f>
        <v/>
      </c>
      <c r="K272" s="37"/>
      <c r="L272" s="9" t="s">
        <v>78</v>
      </c>
      <c r="M272" s="18">
        <v>3</v>
      </c>
      <c r="N272" s="18">
        <v>10</v>
      </c>
      <c r="O272" s="18">
        <v>0</v>
      </c>
      <c r="P272" s="18" t="s">
        <v>78</v>
      </c>
      <c r="Q272" s="18">
        <v>13</v>
      </c>
      <c r="R272" s="76">
        <v>0</v>
      </c>
      <c r="S272" s="76">
        <v>15</v>
      </c>
      <c r="T272" s="76">
        <v>0</v>
      </c>
      <c r="U272" s="76">
        <v>20</v>
      </c>
      <c r="V272" s="78">
        <v>206</v>
      </c>
      <c r="W272" s="75">
        <v>1680</v>
      </c>
      <c r="X272" s="15">
        <v>2011</v>
      </c>
      <c r="Y272" s="16">
        <f>IF(X272&lt;&gt;"",VLOOKUP(X272,ProgramIterations!D:E,2,FALSE),"NULL")</f>
        <v>1</v>
      </c>
      <c r="Z272" s="15"/>
      <c r="AA272" s="16" t="str">
        <f>IF(Z272&lt;&gt;"",VLOOKUP(Z272,ProgramIterations!D:E,2,FALSE),"NULL")</f>
        <v>NULL</v>
      </c>
      <c r="AB272" s="9" t="s">
        <v>78</v>
      </c>
      <c r="AC272" s="9">
        <v>75</v>
      </c>
      <c r="AD272" s="36">
        <v>1</v>
      </c>
      <c r="AE272" s="9">
        <v>1</v>
      </c>
      <c r="AF272" s="9">
        <v>1</v>
      </c>
      <c r="AG272" s="49">
        <v>0</v>
      </c>
      <c r="AH272" s="85">
        <v>0</v>
      </c>
      <c r="AI272" s="17">
        <f t="shared" si="16"/>
        <v>1</v>
      </c>
      <c r="AJ272" s="18">
        <v>0</v>
      </c>
      <c r="AK272" s="17">
        <f t="shared" si="18"/>
        <v>1</v>
      </c>
      <c r="AL272" s="17">
        <f t="shared" si="19"/>
        <v>1</v>
      </c>
      <c r="AM272" s="18">
        <v>0</v>
      </c>
      <c r="AN272" s="18">
        <v>0</v>
      </c>
      <c r="AO272" s="37">
        <v>1</v>
      </c>
      <c r="AP272" s="40" t="s">
        <v>1474</v>
      </c>
      <c r="AQ272" s="37">
        <v>0</v>
      </c>
      <c r="AR272" s="49">
        <v>0</v>
      </c>
      <c r="AS272" s="23">
        <v>2011</v>
      </c>
      <c r="AT272" s="24">
        <f>IF(AS272="","",VLOOKUP(AS272,ProgramIterations!$D:$E,2,FALSE))</f>
        <v>1</v>
      </c>
      <c r="AU272" s="23"/>
      <c r="AV272" s="24" t="str">
        <f>IF(AU272="","",VLOOKUP(AU272,ProgramIterations!$D:$E,2,FALSE))</f>
        <v/>
      </c>
      <c r="AW272" s="23">
        <v>2012</v>
      </c>
      <c r="AX272" s="24">
        <f>IF(AW272="","",VLOOKUP(AW272,ProgramIterations!$D:$E,2,FALSE))</f>
        <v>2</v>
      </c>
      <c r="AY272" s="23"/>
      <c r="AZ272" s="24" t="str">
        <f>IF(AY272="","",VLOOKUP(AY272,ProgramIterations!$D:$E,2,FALSE))</f>
        <v/>
      </c>
      <c r="BA272" s="23">
        <v>2013</v>
      </c>
      <c r="BB272" s="24">
        <f>IF(BA272="","",VLOOKUP(BA272,ProgramIterations!$D:$E,2,FALSE))</f>
        <v>3</v>
      </c>
      <c r="BC272" s="23"/>
      <c r="BD272" s="24" t="str">
        <f>IF(BC272="","",VLOOKUP(BC272,ProgramIterations!$D:$E,2,FALSE))</f>
        <v/>
      </c>
      <c r="BE272" s="23">
        <v>2014</v>
      </c>
      <c r="BF272" s="24">
        <f>IF(BE272="","",VLOOKUP(BE272,ProgramIterations!$D:$E,2,FALSE))</f>
        <v>4</v>
      </c>
      <c r="BG272" s="23"/>
      <c r="BH272" s="24" t="str">
        <f>IF(BG272="","",VLOOKUP(BG272,ProgramIterations!$D:$E,2,FALSE))</f>
        <v/>
      </c>
      <c r="BI272" s="23">
        <v>2014</v>
      </c>
      <c r="BJ272" s="24">
        <f>IF(BI272="","",VLOOKUP(BI272,ProgramIterations!$D:$E,2,FALSE))</f>
        <v>4</v>
      </c>
      <c r="BK272" s="23"/>
      <c r="BL272" s="24" t="str">
        <f>IF(BK272="","",VLOOKUP(BK272,ProgramIterations!$D:$E,2,FALSE))</f>
        <v/>
      </c>
      <c r="BM272" s="23"/>
      <c r="BN272" s="24" t="str">
        <f>IF(BM272="","",VLOOKUP(BM272,ProgramIterations!$D:$E,2,FALSE))</f>
        <v/>
      </c>
      <c r="BO272" s="23"/>
      <c r="BP272" s="24" t="str">
        <f>IF(BO272="","",VLOOKUP(BO272,ProgramIterations!$D:$E,2,FALSE))</f>
        <v/>
      </c>
      <c r="BQ272" s="23"/>
      <c r="BR272" s="24" t="str">
        <f>IF(BQ272="","",VLOOKUP(BQ272,ProgramIterations!$D:$E,2,FALSE))</f>
        <v/>
      </c>
      <c r="BS272" s="23"/>
      <c r="BT272" s="24" t="str">
        <f>IF(BS272="","",VLOOKUP(BS272,ProgramIterations!$D:$E,2,FALSE))</f>
        <v/>
      </c>
      <c r="BU272" s="23"/>
      <c r="BV272" s="24" t="str">
        <f>IF(BU272="","",VLOOKUP(BU272,ProgramIterations!$D:$E,2,FALSE))</f>
        <v/>
      </c>
      <c r="BW272" s="23"/>
      <c r="BX272" s="24" t="str">
        <f>IF(BW272="","",VLOOKUP(BW272,ProgramIterations!$D:$E,2,FALSE))</f>
        <v/>
      </c>
      <c r="BY272" s="23">
        <v>2014</v>
      </c>
      <c r="BZ272" s="24">
        <f>IF(BY272="","",VLOOKUP(BY272,ProgramIterations!$D:$E,2,FALSE))</f>
        <v>4</v>
      </c>
      <c r="CA272" s="23"/>
      <c r="CB272" s="24" t="str">
        <f>IF(CA272="","",VLOOKUP(CA272,ProgramIterations!$D:$E,2,FALSE))</f>
        <v/>
      </c>
      <c r="CC272" s="23">
        <v>2014</v>
      </c>
      <c r="CD272" s="24">
        <f>IF(CC272="","",VLOOKUP(CC272,ProgramIterations!$D:$E,2,FALSE))</f>
        <v>4</v>
      </c>
      <c r="CE272" s="23"/>
      <c r="CF272" s="24" t="str">
        <f>IF(CE272="","",VLOOKUP(CE272,ProgramIterations!$D:$E,2,FALSE))</f>
        <v/>
      </c>
      <c r="CG272" s="23">
        <v>2014</v>
      </c>
      <c r="CH272" s="24">
        <f>IF(CG272="","",VLOOKUP(CG272,ProgramIterations!$D:$E,2,FALSE))</f>
        <v>4</v>
      </c>
      <c r="CI272" s="23"/>
      <c r="CJ272" s="24" t="str">
        <f>IF(CI272="","",VLOOKUP(CI272,ProgramIterations!$D:$E,2,FALSE))</f>
        <v/>
      </c>
      <c r="CK272" s="23"/>
      <c r="CL272" s="24" t="str">
        <f>IF(CK272="","",VLOOKUP(CK272,ProgramIterations!$D:$E,2,FALSE))</f>
        <v/>
      </c>
      <c r="CM272" s="23"/>
      <c r="CN272" s="24" t="str">
        <f>IF(CM272="","",VLOOKUP(CM272,ProgramIterations!$D:$E,2,FALSE))</f>
        <v/>
      </c>
      <c r="CO272" s="23"/>
      <c r="CP272" s="24" t="str">
        <f>IF(CO272="","",VLOOKUP(CO272,ProgramIterations!$D:$E,2,FALSE))</f>
        <v/>
      </c>
      <c r="CQ272" s="23"/>
      <c r="CR272" s="24" t="str">
        <f>IF(CQ272="","",VLOOKUP(CQ272,ProgramIterations!$D:$E,2,FALSE))</f>
        <v/>
      </c>
      <c r="CS272" s="23"/>
      <c r="CT272" s="24" t="str">
        <f>IF(CS272="","",VLOOKUP(CS272,ProgramIterations!$D:$E,2,FALSE))</f>
        <v/>
      </c>
      <c r="CU272" s="23"/>
      <c r="CV272" s="24" t="str">
        <f>IF(CU272="","",VLOOKUP(CU272,ProgramIterations!$D:$E,2,FALSE))</f>
        <v/>
      </c>
      <c r="CW272" s="23"/>
      <c r="CX272" s="24" t="str">
        <f>IF(CW272="","",VLOOKUP(CW272,ProgramIterations!$D:$E,2,FALSE))</f>
        <v/>
      </c>
      <c r="CY272" s="23"/>
      <c r="CZ272" s="24" t="str">
        <f>IF(CY272="","",VLOOKUP(CY272,ProgramIterations!$D:$E,2,FALSE))</f>
        <v/>
      </c>
      <c r="DA272" s="23"/>
      <c r="DB272" s="24" t="str">
        <f>IF(DA272="","",VLOOKUP(DA272,ProgramIterations!$D:$E,2,FALSE))</f>
        <v/>
      </c>
      <c r="DC272" s="23"/>
      <c r="DD272" s="25" t="str">
        <f>IF(DC272="","",VLOOKUP(DC272,ProgramIterations!$D:$E,2,FALSE))</f>
        <v/>
      </c>
      <c r="DE272" s="64" t="str">
        <f>CONCATENATE("ALTER TABLE dbo.",LEFT(C272,FIND(".",C272)-1)," ADD ",RIGHT(C272,LEN(C272)-FIND(".",C272))," ",VLOOKUP(M272,DataTypes!$A$2:$F$12,6),IF(VLOOKUP(M272,DataTypes!$A$2:$F$12,3)=1,CONCATENATE("(",N272,",",O272,")"),"")," NULL")</f>
        <v>ALTER TABLE dbo.ChampMetricVisitInformation ADD BankfullChannelIslandCount decimal(10,0) NULL</v>
      </c>
      <c r="DF272" s="56" t="e">
        <f>IF(A272 = "","",#REF! &amp; " SELECT MetricCalcTypeID = "&amp;A272&amp;", EngineID = "&amp;B272&amp;", Name='"&amp;C272&amp;"', DisplayGroupID = "&amp;D272&amp;", DisplayName='"&amp;E272&amp;"', DisplayNameShort = '"&amp;F272&amp;"', PropertyName = '"&amp;G272&amp;"', MethodID = "&amp;IF(H272="","NULL",H272)&amp; ", CalcGroupId = "&amp;IF(I272="","NULL",I272)&amp;", CalcGroupListItemID = " &amp;IF(K272="","NULL",K272)&amp;", Description = "&amp;IF(L272&lt;&gt;"NULL","'"&amp;SUBSTITUTE(L272,"'","''")&amp;"'","NULL")&amp;", DataTypeID = "&amp;M272&amp;",Precision = "&amp;N272&amp;", Scale = "&amp;O272&amp;", Length="&amp;P272&amp;", UOMID = "&amp;Q272&amp;", GlossaryTermID = "&amp;V272&amp;", DisplayOrderID = "&amp;W272&amp;", DomainValueListID = "&amp;AB272&amp;", WidthPixels = "&amp;AC272&amp;", IsDisplayable = "&amp;AD272&amp;", ShowGraphForWatershed= "&amp;AE272&amp;",ShowGraphForProgram="&amp;AF272&amp;",ShowGraphForVisit="&amp;AG272&amp;",IsPrivateInformation="&amp;AM272&amp;", IsCalculated="&amp;AN272&amp;",IsInternal="&amp;AO272&amp;", ExpectedValueMin = "&amp;IF(R272&lt;&gt;"",R272,"NULL")&amp;",  ExpectedValueMax = "&amp;IF(S272&lt;&gt;"",S272,"NULL")&amp;",  AcceptedValueMin = "&amp;IF(T272&lt;&gt;"",T272,"NULL")&amp;",   AcceptedValueMax  = "&amp;IF(U272&lt;&gt;"",U272,"NULL")&amp;", GraphAllowX="&amp;AH272&amp;", GraphAllowY="&amp;AI272&amp;", GraphAllowZ="&amp;AJ272&amp;", MapAllowSize="&amp;AK272&amp;", MapAllowColor = "&amp;AL272&amp;", RbtXpath = "&amp;IF(AP272&lt;&gt;"", "'"&amp;AP272&amp;"'", "NULL")&amp;", RbtIsRequired = "&amp;IF(AP272&lt;&gt;"", AQ272, "NULL")&amp;", MRMetric = "&amp;AR272&amp;
", Protocol1_ID = "&amp;IF(AS272="","NULL",#REF!)&amp;", Protocol1_IterationIDStart = "&amp;IF(AS272="","NULL",AT272)&amp;", Protocol1_IterationIDEnd = "&amp;IF(AU272="","NULL",AV272)&amp;
", Protocol2_ID = "&amp;IF(AW272="","NULL",#REF!)&amp;", Protocol2_IterationIDStart = "&amp;IF(AW272="","NULL",AX272)&amp;", Protocol2_IterationIDEnd = "&amp;IF(AY272="","NULL",AZ272)&amp;
", Protocol3_ID = "&amp;IF(BA272="","NULL",#REF!)&amp;", Protocol3_IterationIDStart = "&amp;IF(BA272="","NULL",BB272)&amp;", Protocol3_IterationIDEnd = "&amp;IF(BC272="","NULL",BD272)&amp;
", Protocol4_ID = "&amp;IF(BE272="","NULL",#REF!)&amp;", Protocol4_IterationIDStart = "&amp;IF(BE272="","NULL",BF272)&amp;", Protocol4_IterationIDEnd = "&amp;IF(BG272="","NULL",BH272)&amp;
", Protocol5_ID = "&amp;IF(BI272="","NULL",#REF!)&amp;", Protocol5_IterationIDStart = "&amp;IF(BI272="","NULL",BJ272)&amp;", Protocol5_IterationIDEnd = "&amp;IF(BK272="","NULL",BL272)&amp;
", Protocol6_ID = "&amp;IF(BM272="","NULL",#REF!)&amp;", Protocol6_IterationIDStart = "&amp;IF(BM272="","NULL",BN272)&amp;", Protocol6_IterationIDEnd = "&amp;IF(BO272="","NULL",BP272)&amp;
", Protocol7_ID = "&amp;IF(BQ272="","NULL",#REF!)&amp;", Protocol7_IterationIDStart = "&amp;IF(BQ272="","NULL",BR272)&amp;", Protocol7_IterationIDEnd = "&amp;IF(BS272="","NULL",BT272)&amp;
", Protocol8_ID = "&amp;IF(BU272="","NULL",#REF!)&amp;", Protocol8_IterationIDStart = "&amp;IF(BU272="","NULL",BV272)&amp;", Protocol8_IterationIDEnd = "&amp;IF(BW272="","NULL",BX272)&amp;
", Protocol9_ID = "&amp;IF(BY272="","NULL",#REF!)&amp;", Protocol9_IterationIDStart = "&amp;IF(BY272="","NULL",BZ272)&amp;", Protocol9_IterationIDEnd = "&amp;IF(CA272="","NULL",CB272)&amp;
", Protocol10_ID = "&amp;IF(CC272="","NULL",#REF!)&amp;", Protocol10_IterationIDStart = "&amp;IF(CC272="","NULL",CD272)&amp;", Protocol10_IterationIDEnd = "&amp;IF(CE272="","NULL",CF272)&amp;
", Protocol11_ID = "&amp;IF(CG272="","NULL",#REF!)&amp;", Protocol11_IterationIDStart = "&amp;IF(CG272="","NULL",CH272)&amp;", Protocol11_IterationIDEnd = "&amp;IF(CI272="","NULL",CJ272)&amp;
", Protocol12_ID = "&amp;IF(CK272="","NULL",#REF!)&amp;", Protocol12_IterationIDStart = "&amp;IF(CK272="","NULL",CL272)&amp;", Protocol12_IterationIDEnd = "&amp;IF(CM272="","NULL",CN272)&amp;
", Protocol13_ID = "&amp;IF(CO272="","NULL",#REF!)&amp;", Protocol13_IterationIDStart = "&amp;IF(CO272="","NULL",CP272)&amp;", Protocol13_IterationIDEnd = "&amp;IF(CQ272="","NULL",CR272)&amp;
", Protocol14_ID = "&amp;IF(CS272="","NULL",#REF!)&amp;", Protocol14_IterationIDStart = "&amp;IF(CS272="","NULL",CT272)&amp;", Protocol14_IterationIDEnd = "&amp;IF(CU272="","NULL",CV272)&amp;
", Protocol15_ID = "&amp;IF(CW272="","NULL",#REF!)&amp;", Protocol15_IterationIDStart = "&amp;IF(CW272="","NULL",CX272)&amp;", Protocol15_IterationIDEnd = "&amp;IF(CY272="","NULL",CZ272)&amp;
", Protocol16_ID = "&amp;IF(DA272="","NULL",#REF!)&amp;", Protocol16_IterationIDStart = "&amp;IF(DA272="","NULL",DB272)&amp;", Protocol16_IterationIDEnd = "&amp;IF(DC272="","NULL",DD272))</f>
        <v>#REF!</v>
      </c>
    </row>
    <row r="273" spans="1:110" s="20" customFormat="1" x14ac:dyDescent="0.4">
      <c r="A273" s="75">
        <v>481</v>
      </c>
      <c r="B273" s="75">
        <v>1</v>
      </c>
      <c r="C273" s="57" t="str">
        <f t="shared" si="20"/>
        <v>ChampMetricVisitInformation.BankfullChannelMainChannelPartCount</v>
      </c>
      <c r="D273" s="18">
        <v>1</v>
      </c>
      <c r="E273" s="40" t="s">
        <v>1743</v>
      </c>
      <c r="F273" s="9" t="s">
        <v>1731</v>
      </c>
      <c r="G273" s="74" t="s">
        <v>1255</v>
      </c>
      <c r="H273" s="74"/>
      <c r="I273" s="44"/>
      <c r="J273" s="47" t="str">
        <f>IF(I273="","",VLOOKUP(I273,MetricCalcGroups!A:D,3, FALSE))</f>
        <v/>
      </c>
      <c r="K273" s="37"/>
      <c r="L273" s="9" t="s">
        <v>78</v>
      </c>
      <c r="M273" s="18">
        <v>3</v>
      </c>
      <c r="N273" s="18">
        <v>10</v>
      </c>
      <c r="O273" s="18">
        <v>0</v>
      </c>
      <c r="P273" s="18" t="s">
        <v>78</v>
      </c>
      <c r="Q273" s="18">
        <v>13</v>
      </c>
      <c r="R273" s="76">
        <v>1</v>
      </c>
      <c r="S273" s="76">
        <v>1</v>
      </c>
      <c r="T273" s="76">
        <v>0</v>
      </c>
      <c r="U273" s="76">
        <v>1</v>
      </c>
      <c r="V273" s="78">
        <v>212</v>
      </c>
      <c r="W273" s="75">
        <v>1690</v>
      </c>
      <c r="X273" s="15">
        <v>2011</v>
      </c>
      <c r="Y273" s="16">
        <f>IF(X273&lt;&gt;"",VLOOKUP(X273,ProgramIterations!D:E,2,FALSE),"NULL")</f>
        <v>1</v>
      </c>
      <c r="Z273" s="15"/>
      <c r="AA273" s="16" t="str">
        <f>IF(Z273&lt;&gt;"",VLOOKUP(Z273,ProgramIterations!D:E,2,FALSE),"NULL")</f>
        <v>NULL</v>
      </c>
      <c r="AB273" s="9" t="s">
        <v>78</v>
      </c>
      <c r="AC273" s="9">
        <v>75</v>
      </c>
      <c r="AD273" s="36">
        <v>1</v>
      </c>
      <c r="AE273" s="9">
        <v>1</v>
      </c>
      <c r="AF273" s="9">
        <v>1</v>
      </c>
      <c r="AG273" s="49">
        <v>0</v>
      </c>
      <c r="AH273" s="85">
        <v>0</v>
      </c>
      <c r="AI273" s="17">
        <f t="shared" si="16"/>
        <v>1</v>
      </c>
      <c r="AJ273" s="18">
        <v>0</v>
      </c>
      <c r="AK273" s="17">
        <f t="shared" si="18"/>
        <v>1</v>
      </c>
      <c r="AL273" s="17">
        <f t="shared" si="19"/>
        <v>1</v>
      </c>
      <c r="AM273" s="18">
        <v>0</v>
      </c>
      <c r="AN273" s="18">
        <v>0</v>
      </c>
      <c r="AO273" s="37">
        <v>1</v>
      </c>
      <c r="AP273" s="74" t="s">
        <v>1475</v>
      </c>
      <c r="AQ273" s="37">
        <v>0</v>
      </c>
      <c r="AR273" s="49">
        <v>0</v>
      </c>
      <c r="AS273" s="23">
        <v>2011</v>
      </c>
      <c r="AT273" s="24">
        <f>IF(AS273="","",VLOOKUP(AS273,ProgramIterations!$D:$E,2,FALSE))</f>
        <v>1</v>
      </c>
      <c r="AU273" s="23"/>
      <c r="AV273" s="24" t="str">
        <f>IF(AU273="","",VLOOKUP(AU273,ProgramIterations!$D:$E,2,FALSE))</f>
        <v/>
      </c>
      <c r="AW273" s="23">
        <v>2012</v>
      </c>
      <c r="AX273" s="24">
        <f>IF(AW273="","",VLOOKUP(AW273,ProgramIterations!$D:$E,2,FALSE))</f>
        <v>2</v>
      </c>
      <c r="AY273" s="23"/>
      <c r="AZ273" s="24" t="str">
        <f>IF(AY273="","",VLOOKUP(AY273,ProgramIterations!$D:$E,2,FALSE))</f>
        <v/>
      </c>
      <c r="BA273" s="23">
        <v>2013</v>
      </c>
      <c r="BB273" s="24">
        <f>IF(BA273="","",VLOOKUP(BA273,ProgramIterations!$D:$E,2,FALSE))</f>
        <v>3</v>
      </c>
      <c r="BC273" s="23"/>
      <c r="BD273" s="24" t="str">
        <f>IF(BC273="","",VLOOKUP(BC273,ProgramIterations!$D:$E,2,FALSE))</f>
        <v/>
      </c>
      <c r="BE273" s="23">
        <v>2014</v>
      </c>
      <c r="BF273" s="24">
        <f>IF(BE273="","",VLOOKUP(BE273,ProgramIterations!$D:$E,2,FALSE))</f>
        <v>4</v>
      </c>
      <c r="BG273" s="23"/>
      <c r="BH273" s="24" t="str">
        <f>IF(BG273="","",VLOOKUP(BG273,ProgramIterations!$D:$E,2,FALSE))</f>
        <v/>
      </c>
      <c r="BI273" s="23">
        <v>2014</v>
      </c>
      <c r="BJ273" s="24">
        <f>IF(BI273="","",VLOOKUP(BI273,ProgramIterations!$D:$E,2,FALSE))</f>
        <v>4</v>
      </c>
      <c r="BK273" s="23"/>
      <c r="BL273" s="24" t="str">
        <f>IF(BK273="","",VLOOKUP(BK273,ProgramIterations!$D:$E,2,FALSE))</f>
        <v/>
      </c>
      <c r="BM273" s="23"/>
      <c r="BN273" s="24" t="str">
        <f>IF(BM273="","",VLOOKUP(BM273,ProgramIterations!$D:$E,2,FALSE))</f>
        <v/>
      </c>
      <c r="BO273" s="23"/>
      <c r="BP273" s="24" t="str">
        <f>IF(BO273="","",VLOOKUP(BO273,ProgramIterations!$D:$E,2,FALSE))</f>
        <v/>
      </c>
      <c r="BQ273" s="23"/>
      <c r="BR273" s="24" t="str">
        <f>IF(BQ273="","",VLOOKUP(BQ273,ProgramIterations!$D:$E,2,FALSE))</f>
        <v/>
      </c>
      <c r="BS273" s="23"/>
      <c r="BT273" s="24" t="str">
        <f>IF(BS273="","",VLOOKUP(BS273,ProgramIterations!$D:$E,2,FALSE))</f>
        <v/>
      </c>
      <c r="BU273" s="23"/>
      <c r="BV273" s="24" t="str">
        <f>IF(BU273="","",VLOOKUP(BU273,ProgramIterations!$D:$E,2,FALSE))</f>
        <v/>
      </c>
      <c r="BW273" s="23"/>
      <c r="BX273" s="24" t="str">
        <f>IF(BW273="","",VLOOKUP(BW273,ProgramIterations!$D:$E,2,FALSE))</f>
        <v/>
      </c>
      <c r="BY273" s="23">
        <v>2014</v>
      </c>
      <c r="BZ273" s="24">
        <f>IF(BY273="","",VLOOKUP(BY273,ProgramIterations!$D:$E,2,FALSE))</f>
        <v>4</v>
      </c>
      <c r="CA273" s="23"/>
      <c r="CB273" s="24" t="str">
        <f>IF(CA273="","",VLOOKUP(CA273,ProgramIterations!$D:$E,2,FALSE))</f>
        <v/>
      </c>
      <c r="CC273" s="23">
        <v>2014</v>
      </c>
      <c r="CD273" s="24">
        <f>IF(CC273="","",VLOOKUP(CC273,ProgramIterations!$D:$E,2,FALSE))</f>
        <v>4</v>
      </c>
      <c r="CE273" s="23"/>
      <c r="CF273" s="24" t="str">
        <f>IF(CE273="","",VLOOKUP(CE273,ProgramIterations!$D:$E,2,FALSE))</f>
        <v/>
      </c>
      <c r="CG273" s="23">
        <v>2014</v>
      </c>
      <c r="CH273" s="24">
        <f>IF(CG273="","",VLOOKUP(CG273,ProgramIterations!$D:$E,2,FALSE))</f>
        <v>4</v>
      </c>
      <c r="CI273" s="23"/>
      <c r="CJ273" s="24" t="str">
        <f>IF(CI273="","",VLOOKUP(CI273,ProgramIterations!$D:$E,2,FALSE))</f>
        <v/>
      </c>
      <c r="CK273" s="23"/>
      <c r="CL273" s="24" t="str">
        <f>IF(CK273="","",VLOOKUP(CK273,ProgramIterations!$D:$E,2,FALSE))</f>
        <v/>
      </c>
      <c r="CM273" s="23"/>
      <c r="CN273" s="24" t="str">
        <f>IF(CM273="","",VLOOKUP(CM273,ProgramIterations!$D:$E,2,FALSE))</f>
        <v/>
      </c>
      <c r="CO273" s="23"/>
      <c r="CP273" s="24" t="str">
        <f>IF(CO273="","",VLOOKUP(CO273,ProgramIterations!$D:$E,2,FALSE))</f>
        <v/>
      </c>
      <c r="CQ273" s="23"/>
      <c r="CR273" s="24" t="str">
        <f>IF(CQ273="","",VLOOKUP(CQ273,ProgramIterations!$D:$E,2,FALSE))</f>
        <v/>
      </c>
      <c r="CS273" s="23"/>
      <c r="CT273" s="24" t="str">
        <f>IF(CS273="","",VLOOKUP(CS273,ProgramIterations!$D:$E,2,FALSE))</f>
        <v/>
      </c>
      <c r="CU273" s="23"/>
      <c r="CV273" s="24" t="str">
        <f>IF(CU273="","",VLOOKUP(CU273,ProgramIterations!$D:$E,2,FALSE))</f>
        <v/>
      </c>
      <c r="CW273" s="23"/>
      <c r="CX273" s="24" t="str">
        <f>IF(CW273="","",VLOOKUP(CW273,ProgramIterations!$D:$E,2,FALSE))</f>
        <v/>
      </c>
      <c r="CY273" s="23"/>
      <c r="CZ273" s="24" t="str">
        <f>IF(CY273="","",VLOOKUP(CY273,ProgramIterations!$D:$E,2,FALSE))</f>
        <v/>
      </c>
      <c r="DA273" s="23"/>
      <c r="DB273" s="24" t="str">
        <f>IF(DA273="","",VLOOKUP(DA273,ProgramIterations!$D:$E,2,FALSE))</f>
        <v/>
      </c>
      <c r="DC273" s="23"/>
      <c r="DD273" s="25" t="str">
        <f>IF(DC273="","",VLOOKUP(DC273,ProgramIterations!$D:$E,2,FALSE))</f>
        <v/>
      </c>
      <c r="DE273" s="64" t="str">
        <f>CONCATENATE("ALTER TABLE dbo.",LEFT(C273,FIND(".",C273)-1)," ADD ",RIGHT(C273,LEN(C273)-FIND(".",C273))," ",VLOOKUP(M273,DataTypes!$A$2:$F$12,6),IF(VLOOKUP(M273,DataTypes!$A$2:$F$12,3)=1,CONCATENATE("(",N273,",",O273,")"),"")," NULL")</f>
        <v>ALTER TABLE dbo.ChampMetricVisitInformation ADD BankfullChannelMainChannelPartCount decimal(10,0) NULL</v>
      </c>
      <c r="DF273" s="56" t="e">
        <f>IF(A273 = "","",#REF! &amp; " SELECT MetricCalcTypeID = "&amp;A273&amp;", EngineID = "&amp;B273&amp;", Name='"&amp;C273&amp;"', DisplayGroupID = "&amp;D273&amp;", DisplayName='"&amp;E273&amp;"', DisplayNameShort = '"&amp;F273&amp;"', PropertyName = '"&amp;G273&amp;"', MethodID = "&amp;IF(H273="","NULL",H273)&amp; ", CalcGroupId = "&amp;IF(I273="","NULL",I273)&amp;", CalcGroupListItemID = " &amp;IF(K273="","NULL",K273)&amp;", Description = "&amp;IF(L273&lt;&gt;"NULL","'"&amp;SUBSTITUTE(L273,"'","''")&amp;"'","NULL")&amp;", DataTypeID = "&amp;M273&amp;",Precision = "&amp;N273&amp;", Scale = "&amp;O273&amp;", Length="&amp;P273&amp;", UOMID = "&amp;Q273&amp;", GlossaryTermID = "&amp;V273&amp;", DisplayOrderID = "&amp;W273&amp;", DomainValueListID = "&amp;AB273&amp;", WidthPixels = "&amp;AC273&amp;", IsDisplayable = "&amp;AD273&amp;", ShowGraphForWatershed= "&amp;AE273&amp;",ShowGraphForProgram="&amp;AF273&amp;",ShowGraphForVisit="&amp;AG273&amp;",IsPrivateInformation="&amp;AM273&amp;", IsCalculated="&amp;AN273&amp;",IsInternal="&amp;AO273&amp;", ExpectedValueMin = "&amp;IF(R273&lt;&gt;"",R273,"NULL")&amp;",  ExpectedValueMax = "&amp;IF(S273&lt;&gt;"",S273,"NULL")&amp;",  AcceptedValueMin = "&amp;IF(T273&lt;&gt;"",T273,"NULL")&amp;",   AcceptedValueMax  = "&amp;IF(U273&lt;&gt;"",U273,"NULL")&amp;", GraphAllowX="&amp;AH273&amp;", GraphAllowY="&amp;AI273&amp;", GraphAllowZ="&amp;AJ273&amp;", MapAllowSize="&amp;AK273&amp;", MapAllowColor = "&amp;AL273&amp;", RbtXpath = "&amp;IF(AP273&lt;&gt;"", "'"&amp;AP273&amp;"'", "NULL")&amp;", RbtIsRequired = "&amp;IF(AP273&lt;&gt;"", AQ273, "NULL")&amp;", MRMetric = "&amp;AR273&amp;
", Protocol1_ID = "&amp;IF(AS273="","NULL",#REF!)&amp;", Protocol1_IterationIDStart = "&amp;IF(AS273="","NULL",AT273)&amp;", Protocol1_IterationIDEnd = "&amp;IF(AU273="","NULL",AV273)&amp;
", Protocol2_ID = "&amp;IF(AW273="","NULL",#REF!)&amp;", Protocol2_IterationIDStart = "&amp;IF(AW273="","NULL",AX273)&amp;", Protocol2_IterationIDEnd = "&amp;IF(AY273="","NULL",AZ273)&amp;
", Protocol3_ID = "&amp;IF(BA273="","NULL",#REF!)&amp;", Protocol3_IterationIDStart = "&amp;IF(BA273="","NULL",BB273)&amp;", Protocol3_IterationIDEnd = "&amp;IF(BC273="","NULL",BD273)&amp;
", Protocol4_ID = "&amp;IF(BE273="","NULL",#REF!)&amp;", Protocol4_IterationIDStart = "&amp;IF(BE273="","NULL",BF273)&amp;", Protocol4_IterationIDEnd = "&amp;IF(BG273="","NULL",BH273)&amp;
", Protocol5_ID = "&amp;IF(BI273="","NULL",#REF!)&amp;", Protocol5_IterationIDStart = "&amp;IF(BI273="","NULL",BJ273)&amp;", Protocol5_IterationIDEnd = "&amp;IF(BK273="","NULL",BL273)&amp;
", Protocol6_ID = "&amp;IF(BM273="","NULL",#REF!)&amp;", Protocol6_IterationIDStart = "&amp;IF(BM273="","NULL",BN273)&amp;", Protocol6_IterationIDEnd = "&amp;IF(BO273="","NULL",BP273)&amp;
", Protocol7_ID = "&amp;IF(BQ273="","NULL",#REF!)&amp;", Protocol7_IterationIDStart = "&amp;IF(BQ273="","NULL",BR273)&amp;", Protocol7_IterationIDEnd = "&amp;IF(BS273="","NULL",BT273)&amp;
", Protocol8_ID = "&amp;IF(BU273="","NULL",#REF!)&amp;", Protocol8_IterationIDStart = "&amp;IF(BU273="","NULL",BV273)&amp;", Protocol8_IterationIDEnd = "&amp;IF(BW273="","NULL",BX273)&amp;
", Protocol9_ID = "&amp;IF(BY273="","NULL",#REF!)&amp;", Protocol9_IterationIDStart = "&amp;IF(BY273="","NULL",BZ273)&amp;", Protocol9_IterationIDEnd = "&amp;IF(CA273="","NULL",CB273)&amp;
", Protocol10_ID = "&amp;IF(CC273="","NULL",#REF!)&amp;", Protocol10_IterationIDStart = "&amp;IF(CC273="","NULL",CD273)&amp;", Protocol10_IterationIDEnd = "&amp;IF(CE273="","NULL",CF273)&amp;
", Protocol11_ID = "&amp;IF(CG273="","NULL",#REF!)&amp;", Protocol11_IterationIDStart = "&amp;IF(CG273="","NULL",CH273)&amp;", Protocol11_IterationIDEnd = "&amp;IF(CI273="","NULL",CJ273)&amp;
", Protocol12_ID = "&amp;IF(CK273="","NULL",#REF!)&amp;", Protocol12_IterationIDStart = "&amp;IF(CK273="","NULL",CL273)&amp;", Protocol12_IterationIDEnd = "&amp;IF(CM273="","NULL",CN273)&amp;
", Protocol13_ID = "&amp;IF(CO273="","NULL",#REF!)&amp;", Protocol13_IterationIDStart = "&amp;IF(CO273="","NULL",CP273)&amp;", Protocol13_IterationIDEnd = "&amp;IF(CQ273="","NULL",CR273)&amp;
", Protocol14_ID = "&amp;IF(CS273="","NULL",#REF!)&amp;", Protocol14_IterationIDStart = "&amp;IF(CS273="","NULL",CT273)&amp;", Protocol14_IterationIDEnd = "&amp;IF(CU273="","NULL",CV273)&amp;
", Protocol15_ID = "&amp;IF(CW273="","NULL",#REF!)&amp;", Protocol15_IterationIDStart = "&amp;IF(CW273="","NULL",CX273)&amp;", Protocol15_IterationIDEnd = "&amp;IF(CY273="","NULL",CZ273)&amp;
", Protocol16_ID = "&amp;IF(DA273="","NULL",#REF!)&amp;", Protocol16_IterationIDStart = "&amp;IF(DA273="","NULL",DB273)&amp;", Protocol16_IterationIDEnd = "&amp;IF(DC273="","NULL",DD273))</f>
        <v>#REF!</v>
      </c>
    </row>
    <row r="274" spans="1:110" s="20" customFormat="1" hidden="1" x14ac:dyDescent="0.4">
      <c r="A274" s="75">
        <v>482</v>
      </c>
      <c r="B274" s="75">
        <v>1</v>
      </c>
      <c r="C274" s="57" t="str">
        <f t="shared" si="20"/>
        <v>ChampMetricVisitInformation.BankfullChannelMainChannelPartLength</v>
      </c>
      <c r="D274" s="18">
        <v>1</v>
      </c>
      <c r="E274" s="40" t="s">
        <v>1744</v>
      </c>
      <c r="F274" s="9" t="s">
        <v>1732</v>
      </c>
      <c r="G274" s="74" t="s">
        <v>1256</v>
      </c>
      <c r="H274" s="74"/>
      <c r="I274" s="44"/>
      <c r="J274" s="47" t="str">
        <f>IF(I274="","",VLOOKUP(I274,MetricCalcGroups!A:D,3, FALSE))</f>
        <v/>
      </c>
      <c r="K274" s="37"/>
      <c r="L274" s="9" t="s">
        <v>78</v>
      </c>
      <c r="M274" s="18">
        <v>3</v>
      </c>
      <c r="N274" s="18">
        <v>10</v>
      </c>
      <c r="O274" s="18">
        <v>2</v>
      </c>
      <c r="P274" s="18" t="s">
        <v>78</v>
      </c>
      <c r="Q274" s="18" t="s">
        <v>78</v>
      </c>
      <c r="R274" s="73"/>
      <c r="S274" s="73"/>
      <c r="T274" s="76">
        <v>0</v>
      </c>
      <c r="U274" s="73"/>
      <c r="V274" s="78" t="s">
        <v>78</v>
      </c>
      <c r="W274" s="75">
        <v>1700</v>
      </c>
      <c r="X274" s="15">
        <v>2011</v>
      </c>
      <c r="Y274" s="16">
        <f>IF(X274&lt;&gt;"",VLOOKUP(X274,ProgramIterations!D:E,2,FALSE),"NULL")</f>
        <v>1</v>
      </c>
      <c r="Z274" s="15"/>
      <c r="AA274" s="16" t="str">
        <f>IF(Z274&lt;&gt;"",VLOOKUP(Z274,ProgramIterations!D:E,2,FALSE),"NULL")</f>
        <v>NULL</v>
      </c>
      <c r="AB274" s="74" t="s">
        <v>78</v>
      </c>
      <c r="AC274" s="74">
        <v>75</v>
      </c>
      <c r="AD274" s="36">
        <v>0</v>
      </c>
      <c r="AE274" s="74">
        <v>0</v>
      </c>
      <c r="AF274" s="74">
        <v>0</v>
      </c>
      <c r="AG274" s="74">
        <v>0</v>
      </c>
      <c r="AH274" s="52">
        <v>0</v>
      </c>
      <c r="AI274" s="52">
        <v>0</v>
      </c>
      <c r="AJ274" s="75">
        <v>0</v>
      </c>
      <c r="AK274" s="52">
        <f t="shared" si="18"/>
        <v>0</v>
      </c>
      <c r="AL274" s="52">
        <f t="shared" si="19"/>
        <v>0</v>
      </c>
      <c r="AM274" s="75">
        <v>0</v>
      </c>
      <c r="AN274" s="75">
        <v>0</v>
      </c>
      <c r="AO274" s="37">
        <v>1</v>
      </c>
      <c r="AP274" s="40" t="s">
        <v>1476</v>
      </c>
      <c r="AQ274" s="37">
        <v>0</v>
      </c>
      <c r="AR274" s="49">
        <v>0</v>
      </c>
      <c r="AS274" s="23">
        <v>2011</v>
      </c>
      <c r="AT274" s="24">
        <f>IF(AS274="","",VLOOKUP(AS274,ProgramIterations!$D:$E,2,FALSE))</f>
        <v>1</v>
      </c>
      <c r="AU274" s="23"/>
      <c r="AV274" s="24" t="str">
        <f>IF(AU274="","",VLOOKUP(AU274,ProgramIterations!$D:$E,2,FALSE))</f>
        <v/>
      </c>
      <c r="AW274" s="23">
        <v>2012</v>
      </c>
      <c r="AX274" s="24">
        <f>IF(AW274="","",VLOOKUP(AW274,ProgramIterations!$D:$E,2,FALSE))</f>
        <v>2</v>
      </c>
      <c r="AY274" s="23"/>
      <c r="AZ274" s="24" t="str">
        <f>IF(AY274="","",VLOOKUP(AY274,ProgramIterations!$D:$E,2,FALSE))</f>
        <v/>
      </c>
      <c r="BA274" s="23">
        <v>2013</v>
      </c>
      <c r="BB274" s="24">
        <f>IF(BA274="","",VLOOKUP(BA274,ProgramIterations!$D:$E,2,FALSE))</f>
        <v>3</v>
      </c>
      <c r="BC274" s="23"/>
      <c r="BD274" s="24" t="str">
        <f>IF(BC274="","",VLOOKUP(BC274,ProgramIterations!$D:$E,2,FALSE))</f>
        <v/>
      </c>
      <c r="BE274" s="23">
        <v>2014</v>
      </c>
      <c r="BF274" s="24">
        <f>IF(BE274="","",VLOOKUP(BE274,ProgramIterations!$D:$E,2,FALSE))</f>
        <v>4</v>
      </c>
      <c r="BG274" s="23"/>
      <c r="BH274" s="24" t="str">
        <f>IF(BG274="","",VLOOKUP(BG274,ProgramIterations!$D:$E,2,FALSE))</f>
        <v/>
      </c>
      <c r="BI274" s="23">
        <v>2014</v>
      </c>
      <c r="BJ274" s="24">
        <f>IF(BI274="","",VLOOKUP(BI274,ProgramIterations!$D:$E,2,FALSE))</f>
        <v>4</v>
      </c>
      <c r="BK274" s="23"/>
      <c r="BL274" s="24" t="str">
        <f>IF(BK274="","",VLOOKUP(BK274,ProgramIterations!$D:$E,2,FALSE))</f>
        <v/>
      </c>
      <c r="BM274" s="23"/>
      <c r="BN274" s="24" t="str">
        <f>IF(BM274="","",VLOOKUP(BM274,ProgramIterations!$D:$E,2,FALSE))</f>
        <v/>
      </c>
      <c r="BO274" s="23"/>
      <c r="BP274" s="24" t="str">
        <f>IF(BO274="","",VLOOKUP(BO274,ProgramIterations!$D:$E,2,FALSE))</f>
        <v/>
      </c>
      <c r="BQ274" s="23"/>
      <c r="BR274" s="24" t="str">
        <f>IF(BQ274="","",VLOOKUP(BQ274,ProgramIterations!$D:$E,2,FALSE))</f>
        <v/>
      </c>
      <c r="BS274" s="23"/>
      <c r="BT274" s="24" t="str">
        <f>IF(BS274="","",VLOOKUP(BS274,ProgramIterations!$D:$E,2,FALSE))</f>
        <v/>
      </c>
      <c r="BU274" s="23"/>
      <c r="BV274" s="24" t="str">
        <f>IF(BU274="","",VLOOKUP(BU274,ProgramIterations!$D:$E,2,FALSE))</f>
        <v/>
      </c>
      <c r="BW274" s="23"/>
      <c r="BX274" s="24" t="str">
        <f>IF(BW274="","",VLOOKUP(BW274,ProgramIterations!$D:$E,2,FALSE))</f>
        <v/>
      </c>
      <c r="BY274" s="23">
        <v>2014</v>
      </c>
      <c r="BZ274" s="24">
        <f>IF(BY274="","",VLOOKUP(BY274,ProgramIterations!$D:$E,2,FALSE))</f>
        <v>4</v>
      </c>
      <c r="CA274" s="23"/>
      <c r="CB274" s="24" t="str">
        <f>IF(CA274="","",VLOOKUP(CA274,ProgramIterations!$D:$E,2,FALSE))</f>
        <v/>
      </c>
      <c r="CC274" s="23">
        <v>2014</v>
      </c>
      <c r="CD274" s="24">
        <f>IF(CC274="","",VLOOKUP(CC274,ProgramIterations!$D:$E,2,FALSE))</f>
        <v>4</v>
      </c>
      <c r="CE274" s="23"/>
      <c r="CF274" s="24" t="str">
        <f>IF(CE274="","",VLOOKUP(CE274,ProgramIterations!$D:$E,2,FALSE))</f>
        <v/>
      </c>
      <c r="CG274" s="23">
        <v>2014</v>
      </c>
      <c r="CH274" s="24">
        <f>IF(CG274="","",VLOOKUP(CG274,ProgramIterations!$D:$E,2,FALSE))</f>
        <v>4</v>
      </c>
      <c r="CI274" s="23"/>
      <c r="CJ274" s="24" t="str">
        <f>IF(CI274="","",VLOOKUP(CI274,ProgramIterations!$D:$E,2,FALSE))</f>
        <v/>
      </c>
      <c r="CK274" s="23"/>
      <c r="CL274" s="24" t="str">
        <f>IF(CK274="","",VLOOKUP(CK274,ProgramIterations!$D:$E,2,FALSE))</f>
        <v/>
      </c>
      <c r="CM274" s="23"/>
      <c r="CN274" s="24" t="str">
        <f>IF(CM274="","",VLOOKUP(CM274,ProgramIterations!$D:$E,2,FALSE))</f>
        <v/>
      </c>
      <c r="CO274" s="23"/>
      <c r="CP274" s="24" t="str">
        <f>IF(CO274="","",VLOOKUP(CO274,ProgramIterations!$D:$E,2,FALSE))</f>
        <v/>
      </c>
      <c r="CQ274" s="23"/>
      <c r="CR274" s="24" t="str">
        <f>IF(CQ274="","",VLOOKUP(CQ274,ProgramIterations!$D:$E,2,FALSE))</f>
        <v/>
      </c>
      <c r="CS274" s="23"/>
      <c r="CT274" s="24" t="str">
        <f>IF(CS274="","",VLOOKUP(CS274,ProgramIterations!$D:$E,2,FALSE))</f>
        <v/>
      </c>
      <c r="CU274" s="23"/>
      <c r="CV274" s="24" t="str">
        <f>IF(CU274="","",VLOOKUP(CU274,ProgramIterations!$D:$E,2,FALSE))</f>
        <v/>
      </c>
      <c r="CW274" s="23"/>
      <c r="CX274" s="24" t="str">
        <f>IF(CW274="","",VLOOKUP(CW274,ProgramIterations!$D:$E,2,FALSE))</f>
        <v/>
      </c>
      <c r="CY274" s="23"/>
      <c r="CZ274" s="24" t="str">
        <f>IF(CY274="","",VLOOKUP(CY274,ProgramIterations!$D:$E,2,FALSE))</f>
        <v/>
      </c>
      <c r="DA274" s="23"/>
      <c r="DB274" s="24" t="str">
        <f>IF(DA274="","",VLOOKUP(DA274,ProgramIterations!$D:$E,2,FALSE))</f>
        <v/>
      </c>
      <c r="DC274" s="23"/>
      <c r="DD274" s="25" t="str">
        <f>IF(DC274="","",VLOOKUP(DC274,ProgramIterations!$D:$E,2,FALSE))</f>
        <v/>
      </c>
      <c r="DE274" s="64" t="str">
        <f>CONCATENATE("ALTER TABLE dbo.",LEFT(C274,FIND(".",C274)-1)," ADD ",RIGHT(C274,LEN(C274)-FIND(".",C274))," ",VLOOKUP(M274,DataTypes!$A$2:$F$12,6),IF(VLOOKUP(M274,DataTypes!$A$2:$F$12,3)=1,CONCATENATE("(",N274,",",O274,")"),"")," NULL")</f>
        <v>ALTER TABLE dbo.ChampMetricVisitInformation ADD BankfullChannelMainChannelPartLength decimal(10,2) NULL</v>
      </c>
      <c r="DF274" s="56" t="e">
        <f>IF(A274 = "","",#REF! &amp; " SELECT MetricCalcTypeID = "&amp;A274&amp;", EngineID = "&amp;B274&amp;", Name='"&amp;C274&amp;"', DisplayGroupID = "&amp;D274&amp;", DisplayName='"&amp;E274&amp;"', DisplayNameShort = '"&amp;F274&amp;"', PropertyName = '"&amp;G274&amp;"', MethodID = "&amp;IF(H274="","NULL",H274)&amp; ", CalcGroupId = "&amp;IF(I274="","NULL",I274)&amp;", CalcGroupListItemID = " &amp;IF(K274="","NULL",K274)&amp;", Description = "&amp;IF(L274&lt;&gt;"NULL","'"&amp;SUBSTITUTE(L274,"'","''")&amp;"'","NULL")&amp;", DataTypeID = "&amp;M274&amp;",Precision = "&amp;N274&amp;", Scale = "&amp;O274&amp;", Length="&amp;P274&amp;", UOMID = "&amp;Q274&amp;", GlossaryTermID = "&amp;V274&amp;", DisplayOrderID = "&amp;W274&amp;", DomainValueListID = "&amp;AB274&amp;", WidthPixels = "&amp;AC274&amp;", IsDisplayable = "&amp;AD274&amp;", ShowGraphForWatershed= "&amp;AE274&amp;",ShowGraphForProgram="&amp;AF274&amp;",ShowGraphForVisit="&amp;AG274&amp;",IsPrivateInformation="&amp;AM274&amp;", IsCalculated="&amp;AN274&amp;",IsInternal="&amp;AO274&amp;", ExpectedValueMin = "&amp;IF(R274&lt;&gt;"",R274,"NULL")&amp;",  ExpectedValueMax = "&amp;IF(S274&lt;&gt;"",S274,"NULL")&amp;",  AcceptedValueMin = "&amp;IF(T274&lt;&gt;"",T274,"NULL")&amp;",   AcceptedValueMax  = "&amp;IF(U274&lt;&gt;"",U274,"NULL")&amp;", GraphAllowX="&amp;AH274&amp;", GraphAllowY="&amp;AI274&amp;", GraphAllowZ="&amp;AJ274&amp;", MapAllowSize="&amp;AK274&amp;", MapAllowColor = "&amp;AL274&amp;", RbtXpath = "&amp;IF(AP274&lt;&gt;"", "'"&amp;AP274&amp;"'", "NULL")&amp;", RbtIsRequired = "&amp;IF(AP274&lt;&gt;"", AQ274, "NULL")&amp;", MRMetric = "&amp;AR274&amp;
", Protocol1_ID = "&amp;IF(AS274="","NULL",#REF!)&amp;", Protocol1_IterationIDStart = "&amp;IF(AS274="","NULL",AT274)&amp;", Protocol1_IterationIDEnd = "&amp;IF(AU274="","NULL",AV274)&amp;
", Protocol2_ID = "&amp;IF(AW274="","NULL",#REF!)&amp;", Protocol2_IterationIDStart = "&amp;IF(AW274="","NULL",AX274)&amp;", Protocol2_IterationIDEnd = "&amp;IF(AY274="","NULL",AZ274)&amp;
", Protocol3_ID = "&amp;IF(BA274="","NULL",#REF!)&amp;", Protocol3_IterationIDStart = "&amp;IF(BA274="","NULL",BB274)&amp;", Protocol3_IterationIDEnd = "&amp;IF(BC274="","NULL",BD274)&amp;
", Protocol4_ID = "&amp;IF(BE274="","NULL",#REF!)&amp;", Protocol4_IterationIDStart = "&amp;IF(BE274="","NULL",BF274)&amp;", Protocol4_IterationIDEnd = "&amp;IF(BG274="","NULL",BH274)&amp;
", Protocol5_ID = "&amp;IF(BI274="","NULL",#REF!)&amp;", Protocol5_IterationIDStart = "&amp;IF(BI274="","NULL",BJ274)&amp;", Protocol5_IterationIDEnd = "&amp;IF(BK274="","NULL",BL274)&amp;
", Protocol6_ID = "&amp;IF(BM274="","NULL",#REF!)&amp;", Protocol6_IterationIDStart = "&amp;IF(BM274="","NULL",BN274)&amp;", Protocol6_IterationIDEnd = "&amp;IF(BO274="","NULL",BP274)&amp;
", Protocol7_ID = "&amp;IF(BQ274="","NULL",#REF!)&amp;", Protocol7_IterationIDStart = "&amp;IF(BQ274="","NULL",BR274)&amp;", Protocol7_IterationIDEnd = "&amp;IF(BS274="","NULL",BT274)&amp;
", Protocol8_ID = "&amp;IF(BU274="","NULL",#REF!)&amp;", Protocol8_IterationIDStart = "&amp;IF(BU274="","NULL",BV274)&amp;", Protocol8_IterationIDEnd = "&amp;IF(BW274="","NULL",BX274)&amp;
", Protocol9_ID = "&amp;IF(BY274="","NULL",#REF!)&amp;", Protocol9_IterationIDStart = "&amp;IF(BY274="","NULL",BZ274)&amp;", Protocol9_IterationIDEnd = "&amp;IF(CA274="","NULL",CB274)&amp;
", Protocol10_ID = "&amp;IF(CC274="","NULL",#REF!)&amp;", Protocol10_IterationIDStart = "&amp;IF(CC274="","NULL",CD274)&amp;", Protocol10_IterationIDEnd = "&amp;IF(CE274="","NULL",CF274)&amp;
", Protocol11_ID = "&amp;IF(CG274="","NULL",#REF!)&amp;", Protocol11_IterationIDStart = "&amp;IF(CG274="","NULL",CH274)&amp;", Protocol11_IterationIDEnd = "&amp;IF(CI274="","NULL",CJ274)&amp;
", Protocol12_ID = "&amp;IF(CK274="","NULL",#REF!)&amp;", Protocol12_IterationIDStart = "&amp;IF(CK274="","NULL",CL274)&amp;", Protocol12_IterationIDEnd = "&amp;IF(CM274="","NULL",CN274)&amp;
", Protocol13_ID = "&amp;IF(CO274="","NULL",#REF!)&amp;", Protocol13_IterationIDStart = "&amp;IF(CO274="","NULL",CP274)&amp;", Protocol13_IterationIDEnd = "&amp;IF(CQ274="","NULL",CR274)&amp;
", Protocol14_ID = "&amp;IF(CS274="","NULL",#REF!)&amp;", Protocol14_IterationIDStart = "&amp;IF(CS274="","NULL",CT274)&amp;", Protocol14_IterationIDEnd = "&amp;IF(CU274="","NULL",CV274)&amp;
", Protocol15_ID = "&amp;IF(CW274="","NULL",#REF!)&amp;", Protocol15_IterationIDStart = "&amp;IF(CW274="","NULL",CX274)&amp;", Protocol15_IterationIDEnd = "&amp;IF(CY274="","NULL",CZ274)&amp;
", Protocol16_ID = "&amp;IF(DA274="","NULL",#REF!)&amp;", Protocol16_IterationIDStart = "&amp;IF(DA274="","NULL",DB274)&amp;", Protocol16_IterationIDEnd = "&amp;IF(DC274="","NULL",DD274))</f>
        <v>#REF!</v>
      </c>
    </row>
    <row r="275" spans="1:110" s="20" customFormat="1" x14ac:dyDescent="0.4">
      <c r="A275" s="75">
        <v>483</v>
      </c>
      <c r="B275" s="75">
        <v>1</v>
      </c>
      <c r="C275" s="57" t="str">
        <f t="shared" si="20"/>
        <v>ChampMetricVisitInformation.BankfullChannelQualifyingIslandCount</v>
      </c>
      <c r="D275" s="18">
        <v>1</v>
      </c>
      <c r="E275" s="40" t="s">
        <v>1225</v>
      </c>
      <c r="F275" s="9" t="s">
        <v>1733</v>
      </c>
      <c r="G275" s="74" t="s">
        <v>1257</v>
      </c>
      <c r="H275" s="74"/>
      <c r="I275" s="44"/>
      <c r="J275" s="47" t="str">
        <f>IF(I275="","",VLOOKUP(I275,MetricCalcGroups!A:D,3, FALSE))</f>
        <v/>
      </c>
      <c r="K275" s="37"/>
      <c r="L275" s="9" t="s">
        <v>78</v>
      </c>
      <c r="M275" s="18">
        <v>3</v>
      </c>
      <c r="N275" s="18">
        <v>10</v>
      </c>
      <c r="O275" s="18">
        <v>0</v>
      </c>
      <c r="P275" s="18" t="s">
        <v>78</v>
      </c>
      <c r="Q275" s="18">
        <v>13</v>
      </c>
      <c r="R275" s="76">
        <v>0</v>
      </c>
      <c r="S275" s="76">
        <v>4</v>
      </c>
      <c r="T275" s="76">
        <v>0</v>
      </c>
      <c r="U275" s="76">
        <v>6</v>
      </c>
      <c r="V275" s="78">
        <v>208</v>
      </c>
      <c r="W275" s="75">
        <v>1710</v>
      </c>
      <c r="X275" s="15">
        <v>2011</v>
      </c>
      <c r="Y275" s="16">
        <f>IF(X275&lt;&gt;"",VLOOKUP(X275,ProgramIterations!D:E,2,FALSE),"NULL")</f>
        <v>1</v>
      </c>
      <c r="Z275" s="15"/>
      <c r="AA275" s="16" t="str">
        <f>IF(Z275&lt;&gt;"",VLOOKUP(Z275,ProgramIterations!D:E,2,FALSE),"NULL")</f>
        <v>NULL</v>
      </c>
      <c r="AB275" s="74" t="s">
        <v>78</v>
      </c>
      <c r="AC275" s="74">
        <v>75</v>
      </c>
      <c r="AD275" s="36">
        <v>1</v>
      </c>
      <c r="AE275" s="74">
        <v>1</v>
      </c>
      <c r="AF275" s="74">
        <v>1</v>
      </c>
      <c r="AG275" s="74">
        <v>0</v>
      </c>
      <c r="AH275" s="52">
        <v>1</v>
      </c>
      <c r="AI275" s="52">
        <f t="shared" ref="AI275:AI306" si="21">AD275</f>
        <v>1</v>
      </c>
      <c r="AJ275" s="75">
        <v>0</v>
      </c>
      <c r="AK275" s="52">
        <f t="shared" si="18"/>
        <v>1</v>
      </c>
      <c r="AL275" s="52">
        <f t="shared" si="19"/>
        <v>1</v>
      </c>
      <c r="AM275" s="75">
        <v>0</v>
      </c>
      <c r="AN275" s="75">
        <v>0</v>
      </c>
      <c r="AO275" s="37">
        <v>1</v>
      </c>
      <c r="AP275" s="74" t="s">
        <v>1477</v>
      </c>
      <c r="AQ275" s="37">
        <v>0</v>
      </c>
      <c r="AR275" s="49">
        <v>0</v>
      </c>
      <c r="AS275" s="23">
        <v>2011</v>
      </c>
      <c r="AT275" s="24">
        <f>IF(AS275="","",VLOOKUP(AS275,ProgramIterations!$D:$E,2,FALSE))</f>
        <v>1</v>
      </c>
      <c r="AU275" s="23"/>
      <c r="AV275" s="24" t="str">
        <f>IF(AU275="","",VLOOKUP(AU275,ProgramIterations!$D:$E,2,FALSE))</f>
        <v/>
      </c>
      <c r="AW275" s="23">
        <v>2012</v>
      </c>
      <c r="AX275" s="24">
        <f>IF(AW275="","",VLOOKUP(AW275,ProgramIterations!$D:$E,2,FALSE))</f>
        <v>2</v>
      </c>
      <c r="AY275" s="23"/>
      <c r="AZ275" s="24" t="str">
        <f>IF(AY275="","",VLOOKUP(AY275,ProgramIterations!$D:$E,2,FALSE))</f>
        <v/>
      </c>
      <c r="BA275" s="23">
        <v>2013</v>
      </c>
      <c r="BB275" s="24">
        <f>IF(BA275="","",VLOOKUP(BA275,ProgramIterations!$D:$E,2,FALSE))</f>
        <v>3</v>
      </c>
      <c r="BC275" s="54"/>
      <c r="BD275" s="24" t="str">
        <f>IF(BC275="","",VLOOKUP(BC275,ProgramIterations!$D:$E,2,FALSE))</f>
        <v/>
      </c>
      <c r="BE275" s="23">
        <v>2014</v>
      </c>
      <c r="BF275" s="24">
        <f>IF(BE275="","",VLOOKUP(BE275,ProgramIterations!$D:$E,2,FALSE))</f>
        <v>4</v>
      </c>
      <c r="BG275" s="23"/>
      <c r="BH275" s="24" t="str">
        <f>IF(BG275="","",VLOOKUP(BG275,ProgramIterations!$D:$E,2,FALSE))</f>
        <v/>
      </c>
      <c r="BI275" s="23">
        <v>2014</v>
      </c>
      <c r="BJ275" s="24">
        <f>IF(BI275="","",VLOOKUP(BI275,ProgramIterations!$D:$E,2,FALSE))</f>
        <v>4</v>
      </c>
      <c r="BK275" s="23"/>
      <c r="BL275" s="24" t="str">
        <f>IF(BK275="","",VLOOKUP(BK275,ProgramIterations!$D:$E,2,FALSE))</f>
        <v/>
      </c>
      <c r="BM275" s="23"/>
      <c r="BN275" s="24" t="str">
        <f>IF(BM275="","",VLOOKUP(BM275,ProgramIterations!$D:$E,2,FALSE))</f>
        <v/>
      </c>
      <c r="BO275" s="23"/>
      <c r="BP275" s="24" t="str">
        <f>IF(BO275="","",VLOOKUP(BO275,ProgramIterations!$D:$E,2,FALSE))</f>
        <v/>
      </c>
      <c r="BQ275" s="23"/>
      <c r="BR275" s="24" t="str">
        <f>IF(BQ275="","",VLOOKUP(BQ275,ProgramIterations!$D:$E,2,FALSE))</f>
        <v/>
      </c>
      <c r="BS275" s="23"/>
      <c r="BT275" s="24" t="str">
        <f>IF(BS275="","",VLOOKUP(BS275,ProgramIterations!$D:$E,2,FALSE))</f>
        <v/>
      </c>
      <c r="BU275" s="23"/>
      <c r="BV275" s="24" t="str">
        <f>IF(BU275="","",VLOOKUP(BU275,ProgramIterations!$D:$E,2,FALSE))</f>
        <v/>
      </c>
      <c r="BW275" s="23"/>
      <c r="BX275" s="24" t="str">
        <f>IF(BW275="","",VLOOKUP(BW275,ProgramIterations!$D:$E,2,FALSE))</f>
        <v/>
      </c>
      <c r="BY275" s="23">
        <v>2014</v>
      </c>
      <c r="BZ275" s="24">
        <f>IF(BY275="","",VLOOKUP(BY275,ProgramIterations!$D:$E,2,FALSE))</f>
        <v>4</v>
      </c>
      <c r="CA275" s="23"/>
      <c r="CB275" s="24" t="str">
        <f>IF(CA275="","",VLOOKUP(CA275,ProgramIterations!$D:$E,2,FALSE))</f>
        <v/>
      </c>
      <c r="CC275" s="23">
        <v>2014</v>
      </c>
      <c r="CD275" s="24">
        <f>IF(CC275="","",VLOOKUP(CC275,ProgramIterations!$D:$E,2,FALSE))</f>
        <v>4</v>
      </c>
      <c r="CE275" s="23"/>
      <c r="CF275" s="24" t="str">
        <f>IF(CE275="","",VLOOKUP(CE275,ProgramIterations!$D:$E,2,FALSE))</f>
        <v/>
      </c>
      <c r="CG275" s="23">
        <v>2014</v>
      </c>
      <c r="CH275" s="24">
        <f>IF(CG275="","",VLOOKUP(CG275,ProgramIterations!$D:$E,2,FALSE))</f>
        <v>4</v>
      </c>
      <c r="CI275" s="23"/>
      <c r="CJ275" s="24" t="str">
        <f>IF(CI275="","",VLOOKUP(CI275,ProgramIterations!$D:$E,2,FALSE))</f>
        <v/>
      </c>
      <c r="CK275" s="23"/>
      <c r="CL275" s="24" t="str">
        <f>IF(CK275="","",VLOOKUP(CK275,ProgramIterations!$D:$E,2,FALSE))</f>
        <v/>
      </c>
      <c r="CM275" s="23"/>
      <c r="CN275" s="24" t="str">
        <f>IF(CM275="","",VLOOKUP(CM275,ProgramIterations!$D:$E,2,FALSE))</f>
        <v/>
      </c>
      <c r="CO275" s="23"/>
      <c r="CP275" s="24" t="str">
        <f>IF(CO275="","",VLOOKUP(CO275,ProgramIterations!$D:$E,2,FALSE))</f>
        <v/>
      </c>
      <c r="CQ275" s="23"/>
      <c r="CR275" s="24" t="str">
        <f>IF(CQ275="","",VLOOKUP(CQ275,ProgramIterations!$D:$E,2,FALSE))</f>
        <v/>
      </c>
      <c r="CS275" s="23"/>
      <c r="CT275" s="24" t="str">
        <f>IF(CS275="","",VLOOKUP(CS275,ProgramIterations!$D:$E,2,FALSE))</f>
        <v/>
      </c>
      <c r="CU275" s="23"/>
      <c r="CV275" s="24" t="str">
        <f>IF(CU275="","",VLOOKUP(CU275,ProgramIterations!$D:$E,2,FALSE))</f>
        <v/>
      </c>
      <c r="CW275" s="23"/>
      <c r="CX275" s="24" t="str">
        <f>IF(CW275="","",VLOOKUP(CW275,ProgramIterations!$D:$E,2,FALSE))</f>
        <v/>
      </c>
      <c r="CY275" s="23"/>
      <c r="CZ275" s="24" t="str">
        <f>IF(CY275="","",VLOOKUP(CY275,ProgramIterations!$D:$E,2,FALSE))</f>
        <v/>
      </c>
      <c r="DA275" s="23"/>
      <c r="DB275" s="24" t="str">
        <f>IF(DA275="","",VLOOKUP(DA275,ProgramIterations!$D:$E,2,FALSE))</f>
        <v/>
      </c>
      <c r="DC275" s="23"/>
      <c r="DD275" s="25" t="str">
        <f>IF(DC275="","",VLOOKUP(DC275,ProgramIterations!$D:$E,2,FALSE))</f>
        <v/>
      </c>
      <c r="DE275" s="64" t="str">
        <f>CONCATENATE("ALTER TABLE dbo.",LEFT(C275,FIND(".",C275)-1)," ADD ",RIGHT(C275,LEN(C275)-FIND(".",C275))," ",VLOOKUP(M275,DataTypes!$A$2:$F$12,6),IF(VLOOKUP(M275,DataTypes!$A$2:$F$12,3)=1,CONCATENATE("(",N275,",",O275,")"),"")," NULL")</f>
        <v>ALTER TABLE dbo.ChampMetricVisitInformation ADD BankfullChannelQualifyingIslandCount decimal(10,0) NULL</v>
      </c>
      <c r="DF275" s="56" t="e">
        <f>IF(A275 = "","",#REF! &amp; " SELECT MetricCalcTypeID = "&amp;A275&amp;", EngineID = "&amp;B275&amp;", Name='"&amp;C275&amp;"', DisplayGroupID = "&amp;D275&amp;", DisplayName='"&amp;E275&amp;"', DisplayNameShort = '"&amp;F275&amp;"', PropertyName = '"&amp;G275&amp;"', MethodID = "&amp;IF(H275="","NULL",H275)&amp; ", CalcGroupId = "&amp;IF(I275="","NULL",I275)&amp;", CalcGroupListItemID = " &amp;IF(K275="","NULL",K275)&amp;", Description = "&amp;IF(L275&lt;&gt;"NULL","'"&amp;SUBSTITUTE(L275,"'","''")&amp;"'","NULL")&amp;", DataTypeID = "&amp;M275&amp;",Precision = "&amp;N275&amp;", Scale = "&amp;O275&amp;", Length="&amp;P275&amp;", UOMID = "&amp;Q275&amp;", GlossaryTermID = "&amp;V275&amp;", DisplayOrderID = "&amp;W275&amp;", DomainValueListID = "&amp;AB275&amp;", WidthPixels = "&amp;AC275&amp;", IsDisplayable = "&amp;AD275&amp;", ShowGraphForWatershed= "&amp;AE275&amp;",ShowGraphForProgram="&amp;AF275&amp;",ShowGraphForVisit="&amp;AG275&amp;",IsPrivateInformation="&amp;AM275&amp;", IsCalculated="&amp;AN275&amp;",IsInternal="&amp;AO275&amp;", ExpectedValueMin = "&amp;IF(R275&lt;&gt;"",R275,"NULL")&amp;",  ExpectedValueMax = "&amp;IF(S275&lt;&gt;"",S275,"NULL")&amp;",  AcceptedValueMin = "&amp;IF(T275&lt;&gt;"",T275,"NULL")&amp;",   AcceptedValueMax  = "&amp;IF(U275&lt;&gt;"",U275,"NULL")&amp;", GraphAllowX="&amp;AH275&amp;", GraphAllowY="&amp;AI275&amp;", GraphAllowZ="&amp;AJ275&amp;", MapAllowSize="&amp;AK275&amp;", MapAllowColor = "&amp;AL275&amp;", RbtXpath = "&amp;IF(AP275&lt;&gt;"", "'"&amp;AP275&amp;"'", "NULL")&amp;", RbtIsRequired = "&amp;IF(AP275&lt;&gt;"", AQ275, "NULL")&amp;", MRMetric = "&amp;AR275&amp;
", Protocol1_ID = "&amp;IF(AS275="","NULL",#REF!)&amp;", Protocol1_IterationIDStart = "&amp;IF(AS275="","NULL",AT275)&amp;", Protocol1_IterationIDEnd = "&amp;IF(AU275="","NULL",AV275)&amp;
", Protocol2_ID = "&amp;IF(AW275="","NULL",#REF!)&amp;", Protocol2_IterationIDStart = "&amp;IF(AW275="","NULL",AX275)&amp;", Protocol2_IterationIDEnd = "&amp;IF(AY275="","NULL",AZ275)&amp;
", Protocol3_ID = "&amp;IF(BA275="","NULL",#REF!)&amp;", Protocol3_IterationIDStart = "&amp;IF(BA275="","NULL",BB275)&amp;", Protocol3_IterationIDEnd = "&amp;IF(BC275="","NULL",BD275)&amp;
", Protocol4_ID = "&amp;IF(BE275="","NULL",#REF!)&amp;", Protocol4_IterationIDStart = "&amp;IF(BE275="","NULL",BF275)&amp;", Protocol4_IterationIDEnd = "&amp;IF(BG275="","NULL",BH275)&amp;
", Protocol5_ID = "&amp;IF(BI275="","NULL",#REF!)&amp;", Protocol5_IterationIDStart = "&amp;IF(BI275="","NULL",BJ275)&amp;", Protocol5_IterationIDEnd = "&amp;IF(BK275="","NULL",BL275)&amp;
", Protocol6_ID = "&amp;IF(BM275="","NULL",#REF!)&amp;", Protocol6_IterationIDStart = "&amp;IF(BM275="","NULL",BN275)&amp;", Protocol6_IterationIDEnd = "&amp;IF(BO275="","NULL",BP275)&amp;
", Protocol7_ID = "&amp;IF(BQ275="","NULL",#REF!)&amp;", Protocol7_IterationIDStart = "&amp;IF(BQ275="","NULL",BR275)&amp;", Protocol7_IterationIDEnd = "&amp;IF(BS275="","NULL",BT275)&amp;
", Protocol8_ID = "&amp;IF(BU275="","NULL",#REF!)&amp;", Protocol8_IterationIDStart = "&amp;IF(BU275="","NULL",BV275)&amp;", Protocol8_IterationIDEnd = "&amp;IF(BW275="","NULL",BX275)&amp;
", Protocol9_ID = "&amp;IF(BY275="","NULL",#REF!)&amp;", Protocol9_IterationIDStart = "&amp;IF(BY275="","NULL",BZ275)&amp;", Protocol9_IterationIDEnd = "&amp;IF(CA275="","NULL",CB275)&amp;
", Protocol10_ID = "&amp;IF(CC275="","NULL",#REF!)&amp;", Protocol10_IterationIDStart = "&amp;IF(CC275="","NULL",CD275)&amp;", Protocol10_IterationIDEnd = "&amp;IF(CE275="","NULL",CF275)&amp;
", Protocol11_ID = "&amp;IF(CG275="","NULL",#REF!)&amp;", Protocol11_IterationIDStart = "&amp;IF(CG275="","NULL",CH275)&amp;", Protocol11_IterationIDEnd = "&amp;IF(CI275="","NULL",CJ275)&amp;
", Protocol12_ID = "&amp;IF(CK275="","NULL",#REF!)&amp;", Protocol12_IterationIDStart = "&amp;IF(CK275="","NULL",CL275)&amp;", Protocol12_IterationIDEnd = "&amp;IF(CM275="","NULL",CN275)&amp;
", Protocol13_ID = "&amp;IF(CO275="","NULL",#REF!)&amp;", Protocol13_IterationIDStart = "&amp;IF(CO275="","NULL",CP275)&amp;", Protocol13_IterationIDEnd = "&amp;IF(CQ275="","NULL",CR275)&amp;
", Protocol14_ID = "&amp;IF(CS275="","NULL",#REF!)&amp;", Protocol14_IterationIDStart = "&amp;IF(CS275="","NULL",CT275)&amp;", Protocol14_IterationIDEnd = "&amp;IF(CU275="","NULL",CV275)&amp;
", Protocol15_ID = "&amp;IF(CW275="","NULL",#REF!)&amp;", Protocol15_IterationIDStart = "&amp;IF(CW275="","NULL",CX275)&amp;", Protocol15_IterationIDEnd = "&amp;IF(CY275="","NULL",CZ275)&amp;
", Protocol16_ID = "&amp;IF(DA275="","NULL",#REF!)&amp;", Protocol16_IterationIDStart = "&amp;IF(DA275="","NULL",DB275)&amp;", Protocol16_IterationIDEnd = "&amp;IF(DC275="","NULL",DD275))</f>
        <v>#REF!</v>
      </c>
    </row>
    <row r="276" spans="1:110" s="20" customFormat="1" hidden="1" x14ac:dyDescent="0.4">
      <c r="A276" s="75">
        <v>485</v>
      </c>
      <c r="B276" s="75">
        <v>1</v>
      </c>
      <c r="C276" s="57" t="str">
        <f t="shared" si="20"/>
        <v>ChampMetricVisitInformation.BankfullChannelSideChannelPartLength</v>
      </c>
      <c r="D276" s="18">
        <v>1</v>
      </c>
      <c r="E276" s="40" t="s">
        <v>1745</v>
      </c>
      <c r="F276" s="49" t="s">
        <v>1734</v>
      </c>
      <c r="G276" s="74" t="s">
        <v>1258</v>
      </c>
      <c r="H276" s="74"/>
      <c r="I276" s="44"/>
      <c r="J276" s="47" t="str">
        <f>IF(I276="","",VLOOKUP(I276,MetricCalcGroups!A:D,3, FALSE))</f>
        <v/>
      </c>
      <c r="K276" s="37"/>
      <c r="L276" s="9" t="s">
        <v>78</v>
      </c>
      <c r="M276" s="18">
        <v>3</v>
      </c>
      <c r="N276" s="18">
        <v>10</v>
      </c>
      <c r="O276" s="18">
        <v>2</v>
      </c>
      <c r="P276" s="18" t="s">
        <v>78</v>
      </c>
      <c r="Q276" s="18">
        <v>1</v>
      </c>
      <c r="R276" s="76">
        <v>0</v>
      </c>
      <c r="S276" s="76">
        <v>400</v>
      </c>
      <c r="T276" s="76">
        <v>0</v>
      </c>
      <c r="U276" s="76">
        <v>600</v>
      </c>
      <c r="V276" s="78">
        <v>213</v>
      </c>
      <c r="W276" s="75">
        <v>1730</v>
      </c>
      <c r="X276" s="15">
        <v>2011</v>
      </c>
      <c r="Y276" s="16">
        <f>IF(X276&lt;&gt;"",VLOOKUP(X276,ProgramIterations!D:E,2,FALSE),"NULL")</f>
        <v>1</v>
      </c>
      <c r="Z276" s="15"/>
      <c r="AA276" s="16" t="str">
        <f>IF(Z276&lt;&gt;"",VLOOKUP(Z276,ProgramIterations!D:E,2,FALSE),"NULL")</f>
        <v>NULL</v>
      </c>
      <c r="AB276" s="74" t="s">
        <v>78</v>
      </c>
      <c r="AC276" s="74">
        <v>75</v>
      </c>
      <c r="AD276" s="84">
        <v>0</v>
      </c>
      <c r="AE276" s="74">
        <v>1</v>
      </c>
      <c r="AF276" s="74">
        <v>1</v>
      </c>
      <c r="AG276" s="74">
        <v>0</v>
      </c>
      <c r="AH276" s="85">
        <v>0</v>
      </c>
      <c r="AI276" s="52">
        <f t="shared" si="21"/>
        <v>0</v>
      </c>
      <c r="AJ276" s="75">
        <v>0</v>
      </c>
      <c r="AK276" s="52">
        <f t="shared" si="18"/>
        <v>0</v>
      </c>
      <c r="AL276" s="52">
        <f t="shared" si="19"/>
        <v>0</v>
      </c>
      <c r="AM276" s="75">
        <v>0</v>
      </c>
      <c r="AN276" s="75">
        <v>0</v>
      </c>
      <c r="AO276" s="37">
        <v>1</v>
      </c>
      <c r="AP276" s="74" t="s">
        <v>1478</v>
      </c>
      <c r="AQ276" s="37">
        <v>0</v>
      </c>
      <c r="AR276" s="49">
        <v>0</v>
      </c>
      <c r="AS276" s="23">
        <v>2011</v>
      </c>
      <c r="AT276" s="24">
        <f>IF(AS276="","",VLOOKUP(AS276,ProgramIterations!$D:$E,2,FALSE))</f>
        <v>1</v>
      </c>
      <c r="AU276" s="23"/>
      <c r="AV276" s="24" t="str">
        <f>IF(AU276="","",VLOOKUP(AU276,ProgramIterations!$D:$E,2,FALSE))</f>
        <v/>
      </c>
      <c r="AW276" s="23">
        <v>2012</v>
      </c>
      <c r="AX276" s="24">
        <f>IF(AW276="","",VLOOKUP(AW276,ProgramIterations!$D:$E,2,FALSE))</f>
        <v>2</v>
      </c>
      <c r="AY276" s="23"/>
      <c r="AZ276" s="24" t="str">
        <f>IF(AY276="","",VLOOKUP(AY276,ProgramIterations!$D:$E,2,FALSE))</f>
        <v/>
      </c>
      <c r="BA276" s="23">
        <v>2013</v>
      </c>
      <c r="BB276" s="24">
        <f>IF(BA276="","",VLOOKUP(BA276,ProgramIterations!$D:$E,2,FALSE))</f>
        <v>3</v>
      </c>
      <c r="BC276" s="54"/>
      <c r="BD276" s="24" t="str">
        <f>IF(BC276="","",VLOOKUP(BC276,ProgramIterations!$D:$E,2,FALSE))</f>
        <v/>
      </c>
      <c r="BE276" s="23">
        <v>2014</v>
      </c>
      <c r="BF276" s="24">
        <f>IF(BE276="","",VLOOKUP(BE276,ProgramIterations!$D:$E,2,FALSE))</f>
        <v>4</v>
      </c>
      <c r="BG276" s="23"/>
      <c r="BH276" s="24" t="str">
        <f>IF(BG276="","",VLOOKUP(BG276,ProgramIterations!$D:$E,2,FALSE))</f>
        <v/>
      </c>
      <c r="BI276" s="23">
        <v>2014</v>
      </c>
      <c r="BJ276" s="24">
        <f>IF(BI276="","",VLOOKUP(BI276,ProgramIterations!$D:$E,2,FALSE))</f>
        <v>4</v>
      </c>
      <c r="BK276" s="23"/>
      <c r="BL276" s="24" t="str">
        <f>IF(BK276="","",VLOOKUP(BK276,ProgramIterations!$D:$E,2,FALSE))</f>
        <v/>
      </c>
      <c r="BM276" s="23"/>
      <c r="BN276" s="24" t="str">
        <f>IF(BM276="","",VLOOKUP(BM276,ProgramIterations!$D:$E,2,FALSE))</f>
        <v/>
      </c>
      <c r="BO276" s="23"/>
      <c r="BP276" s="24" t="str">
        <f>IF(BO276="","",VLOOKUP(BO276,ProgramIterations!$D:$E,2,FALSE))</f>
        <v/>
      </c>
      <c r="BQ276" s="23"/>
      <c r="BR276" s="24" t="str">
        <f>IF(BQ276="","",VLOOKUP(BQ276,ProgramIterations!$D:$E,2,FALSE))</f>
        <v/>
      </c>
      <c r="BS276" s="23"/>
      <c r="BT276" s="24" t="str">
        <f>IF(BS276="","",VLOOKUP(BS276,ProgramIterations!$D:$E,2,FALSE))</f>
        <v/>
      </c>
      <c r="BU276" s="23"/>
      <c r="BV276" s="24" t="str">
        <f>IF(BU276="","",VLOOKUP(BU276,ProgramIterations!$D:$E,2,FALSE))</f>
        <v/>
      </c>
      <c r="BW276" s="23"/>
      <c r="BX276" s="24" t="str">
        <f>IF(BW276="","",VLOOKUP(BW276,ProgramIterations!$D:$E,2,FALSE))</f>
        <v/>
      </c>
      <c r="BY276" s="23">
        <v>2014</v>
      </c>
      <c r="BZ276" s="24">
        <f>IF(BY276="","",VLOOKUP(BY276,ProgramIterations!$D:$E,2,FALSE))</f>
        <v>4</v>
      </c>
      <c r="CA276" s="23"/>
      <c r="CB276" s="24" t="str">
        <f>IF(CA276="","",VLOOKUP(CA276,ProgramIterations!$D:$E,2,FALSE))</f>
        <v/>
      </c>
      <c r="CC276" s="23">
        <v>2014</v>
      </c>
      <c r="CD276" s="24">
        <f>IF(CC276="","",VLOOKUP(CC276,ProgramIterations!$D:$E,2,FALSE))</f>
        <v>4</v>
      </c>
      <c r="CE276" s="23"/>
      <c r="CF276" s="24" t="str">
        <f>IF(CE276="","",VLOOKUP(CE276,ProgramIterations!$D:$E,2,FALSE))</f>
        <v/>
      </c>
      <c r="CG276" s="23">
        <v>2014</v>
      </c>
      <c r="CH276" s="24">
        <f>IF(CG276="","",VLOOKUP(CG276,ProgramIterations!$D:$E,2,FALSE))</f>
        <v>4</v>
      </c>
      <c r="CI276" s="23"/>
      <c r="CJ276" s="24" t="str">
        <f>IF(CI276="","",VLOOKUP(CI276,ProgramIterations!$D:$E,2,FALSE))</f>
        <v/>
      </c>
      <c r="CK276" s="23"/>
      <c r="CL276" s="24" t="str">
        <f>IF(CK276="","",VLOOKUP(CK276,ProgramIterations!$D:$E,2,FALSE))</f>
        <v/>
      </c>
      <c r="CM276" s="23"/>
      <c r="CN276" s="24" t="str">
        <f>IF(CM276="","",VLOOKUP(CM276,ProgramIterations!$D:$E,2,FALSE))</f>
        <v/>
      </c>
      <c r="CO276" s="23"/>
      <c r="CP276" s="24" t="str">
        <f>IF(CO276="","",VLOOKUP(CO276,ProgramIterations!$D:$E,2,FALSE))</f>
        <v/>
      </c>
      <c r="CQ276" s="23"/>
      <c r="CR276" s="24" t="str">
        <f>IF(CQ276="","",VLOOKUP(CQ276,ProgramIterations!$D:$E,2,FALSE))</f>
        <v/>
      </c>
      <c r="CS276" s="23"/>
      <c r="CT276" s="24" t="str">
        <f>IF(CS276="","",VLOOKUP(CS276,ProgramIterations!$D:$E,2,FALSE))</f>
        <v/>
      </c>
      <c r="CU276" s="23"/>
      <c r="CV276" s="24" t="str">
        <f>IF(CU276="","",VLOOKUP(CU276,ProgramIterations!$D:$E,2,FALSE))</f>
        <v/>
      </c>
      <c r="CW276" s="23"/>
      <c r="CX276" s="24" t="str">
        <f>IF(CW276="","",VLOOKUP(CW276,ProgramIterations!$D:$E,2,FALSE))</f>
        <v/>
      </c>
      <c r="CY276" s="23"/>
      <c r="CZ276" s="24" t="str">
        <f>IF(CY276="","",VLOOKUP(CY276,ProgramIterations!$D:$E,2,FALSE))</f>
        <v/>
      </c>
      <c r="DA276" s="23"/>
      <c r="DB276" s="24" t="str">
        <f>IF(DA276="","",VLOOKUP(DA276,ProgramIterations!$D:$E,2,FALSE))</f>
        <v/>
      </c>
      <c r="DC276" s="23"/>
      <c r="DD276" s="25" t="str">
        <f>IF(DC276="","",VLOOKUP(DC276,ProgramIterations!$D:$E,2,FALSE))</f>
        <v/>
      </c>
      <c r="DE276" s="64" t="str">
        <f>CONCATENATE("ALTER TABLE dbo.",LEFT(C276,FIND(".",C276)-1)," ADD ",RIGHT(C276,LEN(C276)-FIND(".",C276))," ",VLOOKUP(M276,DataTypes!$A$2:$F$12,6),IF(VLOOKUP(M276,DataTypes!$A$2:$F$12,3)=1,CONCATENATE("(",N276,",",O276,")"),"")," NULL")</f>
        <v>ALTER TABLE dbo.ChampMetricVisitInformation ADD BankfullChannelSideChannelPartLength decimal(10,2) NULL</v>
      </c>
      <c r="DF276" s="56" t="e">
        <f>IF(A276 = "","",#REF! &amp; " SELECT MetricCalcTypeID = "&amp;A276&amp;", EngineID = "&amp;B276&amp;", Name='"&amp;C276&amp;"', DisplayGroupID = "&amp;D276&amp;", DisplayName='"&amp;E276&amp;"', DisplayNameShort = '"&amp;F276&amp;"', PropertyName = '"&amp;G276&amp;"', MethodID = "&amp;IF(H276="","NULL",H276)&amp; ", CalcGroupId = "&amp;IF(I276="","NULL",I276)&amp;", CalcGroupListItemID = " &amp;IF(K276="","NULL",K276)&amp;", Description = "&amp;IF(L276&lt;&gt;"NULL","'"&amp;SUBSTITUTE(L276,"'","''")&amp;"'","NULL")&amp;", DataTypeID = "&amp;M276&amp;",Precision = "&amp;N276&amp;", Scale = "&amp;O276&amp;", Length="&amp;P276&amp;", UOMID = "&amp;Q276&amp;", GlossaryTermID = "&amp;V276&amp;", DisplayOrderID = "&amp;W276&amp;", DomainValueListID = "&amp;AB276&amp;", WidthPixels = "&amp;AC276&amp;", IsDisplayable = "&amp;AD276&amp;", ShowGraphForWatershed= "&amp;AE276&amp;",ShowGraphForProgram="&amp;AF276&amp;",ShowGraphForVisit="&amp;AG276&amp;",IsPrivateInformation="&amp;AM276&amp;", IsCalculated="&amp;AN276&amp;",IsInternal="&amp;AO276&amp;", ExpectedValueMin = "&amp;IF(R276&lt;&gt;"",R276,"NULL")&amp;",  ExpectedValueMax = "&amp;IF(S276&lt;&gt;"",S276,"NULL")&amp;",  AcceptedValueMin = "&amp;IF(T276&lt;&gt;"",T276,"NULL")&amp;",   AcceptedValueMax  = "&amp;IF(U276&lt;&gt;"",U276,"NULL")&amp;", GraphAllowX="&amp;AH276&amp;", GraphAllowY="&amp;AI276&amp;", GraphAllowZ="&amp;AJ276&amp;", MapAllowSize="&amp;AK276&amp;", MapAllowColor = "&amp;AL276&amp;", RbtXpath = "&amp;IF(AP276&lt;&gt;"", "'"&amp;AP276&amp;"'", "NULL")&amp;", RbtIsRequired = "&amp;IF(AP276&lt;&gt;"", AQ276, "NULL")&amp;", MRMetric = "&amp;AR276&amp;
", Protocol1_ID = "&amp;IF(AS276="","NULL",#REF!)&amp;", Protocol1_IterationIDStart = "&amp;IF(AS276="","NULL",AT276)&amp;", Protocol1_IterationIDEnd = "&amp;IF(AU276="","NULL",AV276)&amp;
", Protocol2_ID = "&amp;IF(AW276="","NULL",#REF!)&amp;", Protocol2_IterationIDStart = "&amp;IF(AW276="","NULL",AX276)&amp;", Protocol2_IterationIDEnd = "&amp;IF(AY276="","NULL",AZ276)&amp;
", Protocol3_ID = "&amp;IF(BA276="","NULL",#REF!)&amp;", Protocol3_IterationIDStart = "&amp;IF(BA276="","NULL",BB276)&amp;", Protocol3_IterationIDEnd = "&amp;IF(BC276="","NULL",BD276)&amp;
", Protocol4_ID = "&amp;IF(BE276="","NULL",#REF!)&amp;", Protocol4_IterationIDStart = "&amp;IF(BE276="","NULL",BF276)&amp;", Protocol4_IterationIDEnd = "&amp;IF(BG276="","NULL",BH276)&amp;
", Protocol5_ID = "&amp;IF(BI276="","NULL",#REF!)&amp;", Protocol5_IterationIDStart = "&amp;IF(BI276="","NULL",BJ276)&amp;", Protocol5_IterationIDEnd = "&amp;IF(BK276="","NULL",BL276)&amp;
", Protocol6_ID = "&amp;IF(BM276="","NULL",#REF!)&amp;", Protocol6_IterationIDStart = "&amp;IF(BM276="","NULL",BN276)&amp;", Protocol6_IterationIDEnd = "&amp;IF(BO276="","NULL",BP276)&amp;
", Protocol7_ID = "&amp;IF(BQ276="","NULL",#REF!)&amp;", Protocol7_IterationIDStart = "&amp;IF(BQ276="","NULL",BR276)&amp;", Protocol7_IterationIDEnd = "&amp;IF(BS276="","NULL",BT276)&amp;
", Protocol8_ID = "&amp;IF(BU276="","NULL",#REF!)&amp;", Protocol8_IterationIDStart = "&amp;IF(BU276="","NULL",BV276)&amp;", Protocol8_IterationIDEnd = "&amp;IF(BW276="","NULL",BX276)&amp;
", Protocol9_ID = "&amp;IF(BY276="","NULL",#REF!)&amp;", Protocol9_IterationIDStart = "&amp;IF(BY276="","NULL",BZ276)&amp;", Protocol9_IterationIDEnd = "&amp;IF(CA276="","NULL",CB276)&amp;
", Protocol10_ID = "&amp;IF(CC276="","NULL",#REF!)&amp;", Protocol10_IterationIDStart = "&amp;IF(CC276="","NULL",CD276)&amp;", Protocol10_IterationIDEnd = "&amp;IF(CE276="","NULL",CF276)&amp;
", Protocol11_ID = "&amp;IF(CG276="","NULL",#REF!)&amp;", Protocol11_IterationIDStart = "&amp;IF(CG276="","NULL",CH276)&amp;", Protocol11_IterationIDEnd = "&amp;IF(CI276="","NULL",CJ276)&amp;
", Protocol12_ID = "&amp;IF(CK276="","NULL",#REF!)&amp;", Protocol12_IterationIDStart = "&amp;IF(CK276="","NULL",CL276)&amp;", Protocol12_IterationIDEnd = "&amp;IF(CM276="","NULL",CN276)&amp;
", Protocol13_ID = "&amp;IF(CO276="","NULL",#REF!)&amp;", Protocol13_IterationIDStart = "&amp;IF(CO276="","NULL",CP276)&amp;", Protocol13_IterationIDEnd = "&amp;IF(CQ276="","NULL",CR276)&amp;
", Protocol14_ID = "&amp;IF(CS276="","NULL",#REF!)&amp;", Protocol14_IterationIDStart = "&amp;IF(CS276="","NULL",CT276)&amp;", Protocol14_IterationIDEnd = "&amp;IF(CU276="","NULL",CV276)&amp;
", Protocol15_ID = "&amp;IF(CW276="","NULL",#REF!)&amp;", Protocol15_IterationIDStart = "&amp;IF(CW276="","NULL",CX276)&amp;", Protocol15_IterationIDEnd = "&amp;IF(CY276="","NULL",CZ276)&amp;
", Protocol16_ID = "&amp;IF(DA276="","NULL",#REF!)&amp;", Protocol16_IterationIDStart = "&amp;IF(DA276="","NULL",DB276)&amp;", Protocol16_IterationIDEnd = "&amp;IF(DC276="","NULL",DD276))</f>
        <v>#REF!</v>
      </c>
    </row>
    <row r="277" spans="1:110" s="20" customFormat="1" hidden="1" x14ac:dyDescent="0.4">
      <c r="A277" s="39">
        <v>410</v>
      </c>
      <c r="B277" s="18">
        <v>1</v>
      </c>
      <c r="C277" s="57" t="str">
        <f t="shared" ref="C277:C292" si="22">"ChampMetricChannelUnitTier1Summary." &amp; G277</f>
        <v>ChampMetricChannelUnitTier1Summary.AreaofDepositionByTeir1T0</v>
      </c>
      <c r="D277" s="18">
        <v>3</v>
      </c>
      <c r="E277" s="74" t="s">
        <v>1129</v>
      </c>
      <c r="F277" s="9" t="s">
        <v>1130</v>
      </c>
      <c r="G277" s="19" t="s">
        <v>647</v>
      </c>
      <c r="H277" s="19"/>
      <c r="I277" s="45"/>
      <c r="J277" s="47" t="str">
        <f>IF(I277="","",VLOOKUP(I277,MetricCalcGroups!A:D,3, FALSE))</f>
        <v/>
      </c>
      <c r="K277" s="37"/>
      <c r="L277" s="9" t="s">
        <v>78</v>
      </c>
      <c r="M277" s="18">
        <v>3</v>
      </c>
      <c r="N277" s="18">
        <v>15</v>
      </c>
      <c r="O277" s="18">
        <v>5</v>
      </c>
      <c r="P277" s="18" t="s">
        <v>78</v>
      </c>
      <c r="Q277" s="18">
        <v>16</v>
      </c>
      <c r="R277" s="75"/>
      <c r="S277" s="75"/>
      <c r="T277" s="18"/>
      <c r="U277" s="18"/>
      <c r="V277" s="78" t="s">
        <v>78</v>
      </c>
      <c r="W277" s="18">
        <v>2030</v>
      </c>
      <c r="X277" s="15">
        <v>2011</v>
      </c>
      <c r="Y277" s="16">
        <f>IF(X277&lt;&gt;"",VLOOKUP(X277,ProgramIterations!D:E,2,FALSE),"NULL")</f>
        <v>1</v>
      </c>
      <c r="Z277" s="15"/>
      <c r="AA277" s="16" t="str">
        <f>IF(Z277&lt;&gt;"",VLOOKUP(Z277,ProgramIterations!D:E,2,FALSE),"NULL")</f>
        <v>NULL</v>
      </c>
      <c r="AB277" s="74" t="s">
        <v>78</v>
      </c>
      <c r="AC277" s="74">
        <v>75</v>
      </c>
      <c r="AD277" s="36">
        <v>0</v>
      </c>
      <c r="AE277" s="74">
        <v>1</v>
      </c>
      <c r="AF277" s="74">
        <v>1</v>
      </c>
      <c r="AG277" s="74">
        <v>0</v>
      </c>
      <c r="AH277" s="52">
        <v>0</v>
      </c>
      <c r="AI277" s="52">
        <f t="shared" si="21"/>
        <v>0</v>
      </c>
      <c r="AJ277" s="75">
        <v>0</v>
      </c>
      <c r="AK277" s="52">
        <f t="shared" si="18"/>
        <v>0</v>
      </c>
      <c r="AL277" s="52">
        <f t="shared" si="19"/>
        <v>0</v>
      </c>
      <c r="AM277" s="75">
        <v>0</v>
      </c>
      <c r="AN277" s="75">
        <v>0</v>
      </c>
      <c r="AO277" s="37">
        <v>0</v>
      </c>
      <c r="AP277" s="49"/>
      <c r="AQ277" s="37">
        <v>0</v>
      </c>
      <c r="AR277" s="49">
        <v>0</v>
      </c>
      <c r="AS277" s="23">
        <v>2011</v>
      </c>
      <c r="AT277" s="24">
        <f>IF(AS277="","",VLOOKUP(AS277,ProgramIterations!$D:$E,2,FALSE))</f>
        <v>1</v>
      </c>
      <c r="AU277" s="23"/>
      <c r="AV277" s="24" t="str">
        <f>IF(AU277="","",VLOOKUP(AU277,ProgramIterations!$D:$E,2,FALSE))</f>
        <v/>
      </c>
      <c r="AW277" s="23">
        <v>2012</v>
      </c>
      <c r="AX277" s="24">
        <f>IF(AW277="","",VLOOKUP(AW277,ProgramIterations!$D:$E,2,FALSE))</f>
        <v>2</v>
      </c>
      <c r="AY277" s="23"/>
      <c r="AZ277" s="24" t="str">
        <f>IF(AY277="","",VLOOKUP(AY277,ProgramIterations!$D:$E,2,FALSE))</f>
        <v/>
      </c>
      <c r="BA277" s="23">
        <v>2013</v>
      </c>
      <c r="BB277" s="24">
        <f>IF(BA277="","",VLOOKUP(BA277,ProgramIterations!$D:$E,2,FALSE))</f>
        <v>3</v>
      </c>
      <c r="BC277" s="23"/>
      <c r="BD277" s="24" t="str">
        <f>IF(BC277="","",VLOOKUP(BC277,ProgramIterations!$D:$E,2,FALSE))</f>
        <v/>
      </c>
      <c r="BE277" s="23">
        <v>2014</v>
      </c>
      <c r="BF277" s="24">
        <f>IF(BE277="","",VLOOKUP(BE277,ProgramIterations!$D:$E,2,FALSE))</f>
        <v>4</v>
      </c>
      <c r="BG277" s="23"/>
      <c r="BH277" s="24" t="str">
        <f>IF(BG277="","",VLOOKUP(BG277,ProgramIterations!$D:$E,2,FALSE))</f>
        <v/>
      </c>
      <c r="BI277" s="23">
        <v>2014</v>
      </c>
      <c r="BJ277" s="24">
        <f>IF(BI277="","",VLOOKUP(BI277,ProgramIterations!$D:$E,2,FALSE))</f>
        <v>4</v>
      </c>
      <c r="BK277" s="23"/>
      <c r="BL277" s="24" t="str">
        <f>IF(BK277="","",VLOOKUP(BK277,ProgramIterations!$D:$E,2,FALSE))</f>
        <v/>
      </c>
      <c r="BM277" s="23"/>
      <c r="BN277" s="24" t="str">
        <f>IF(BM277="","",VLOOKUP(BM277,ProgramIterations!$D:$E,2,FALSE))</f>
        <v/>
      </c>
      <c r="BO277" s="23"/>
      <c r="BP277" s="24" t="str">
        <f>IF(BO277="","",VLOOKUP(BO277,ProgramIterations!$D:$E,2,FALSE))</f>
        <v/>
      </c>
      <c r="BQ277" s="23"/>
      <c r="BR277" s="24" t="str">
        <f>IF(BQ277="","",VLOOKUP(BQ277,ProgramIterations!$D:$E,2,FALSE))</f>
        <v/>
      </c>
      <c r="BS277" s="23"/>
      <c r="BT277" s="24" t="str">
        <f>IF(BS277="","",VLOOKUP(BS277,ProgramIterations!$D:$E,2,FALSE))</f>
        <v/>
      </c>
      <c r="BU277" s="23"/>
      <c r="BV277" s="24" t="str">
        <f>IF(BU277="","",VLOOKUP(BU277,ProgramIterations!$D:$E,2,FALSE))</f>
        <v/>
      </c>
      <c r="BW277" s="23"/>
      <c r="BX277" s="24" t="str">
        <f>IF(BW277="","",VLOOKUP(BW277,ProgramIterations!$D:$E,2,FALSE))</f>
        <v/>
      </c>
      <c r="BY277" s="23">
        <v>2014</v>
      </c>
      <c r="BZ277" s="24">
        <f>IF(BY277="","",VLOOKUP(BY277,ProgramIterations!$D:$E,2,FALSE))</f>
        <v>4</v>
      </c>
      <c r="CA277" s="23"/>
      <c r="CB277" s="24" t="str">
        <f>IF(CA277="","",VLOOKUP(CA277,ProgramIterations!$D:$E,2,FALSE))</f>
        <v/>
      </c>
      <c r="CC277" s="23">
        <v>2014</v>
      </c>
      <c r="CD277" s="24">
        <f>IF(CC277="","",VLOOKUP(CC277,ProgramIterations!$D:$E,2,FALSE))</f>
        <v>4</v>
      </c>
      <c r="CE277" s="23"/>
      <c r="CF277" s="24" t="str">
        <f>IF(CE277="","",VLOOKUP(CE277,ProgramIterations!$D:$E,2,FALSE))</f>
        <v/>
      </c>
      <c r="CG277" s="23">
        <v>2014</v>
      </c>
      <c r="CH277" s="24">
        <f>IF(CG277="","",VLOOKUP(CG277,ProgramIterations!$D:$E,2,FALSE))</f>
        <v>4</v>
      </c>
      <c r="CI277" s="23"/>
      <c r="CJ277" s="24" t="str">
        <f>IF(CI277="","",VLOOKUP(CI277,ProgramIterations!$D:$E,2,FALSE))</f>
        <v/>
      </c>
      <c r="CK277" s="23"/>
      <c r="CL277" s="24" t="str">
        <f>IF(CK277="","",VLOOKUP(CK277,ProgramIterations!$D:$E,2,FALSE))</f>
        <v/>
      </c>
      <c r="CM277" s="23"/>
      <c r="CN277" s="24" t="str">
        <f>IF(CM277="","",VLOOKUP(CM277,ProgramIterations!$D:$E,2,FALSE))</f>
        <v/>
      </c>
      <c r="CO277" s="23"/>
      <c r="CP277" s="24" t="str">
        <f>IF(CO277="","",VLOOKUP(CO277,ProgramIterations!$D:$E,2,FALSE))</f>
        <v/>
      </c>
      <c r="CQ277" s="23"/>
      <c r="CR277" s="24" t="str">
        <f>IF(CQ277="","",VLOOKUP(CQ277,ProgramIterations!$D:$E,2,FALSE))</f>
        <v/>
      </c>
      <c r="CS277" s="23"/>
      <c r="CT277" s="24" t="str">
        <f>IF(CS277="","",VLOOKUP(CS277,ProgramIterations!$D:$E,2,FALSE))</f>
        <v/>
      </c>
      <c r="CU277" s="23"/>
      <c r="CV277" s="24" t="str">
        <f>IF(CU277="","",VLOOKUP(CU277,ProgramIterations!$D:$E,2,FALSE))</f>
        <v/>
      </c>
      <c r="CW277" s="23"/>
      <c r="CX277" s="24" t="str">
        <f>IF(CW277="","",VLOOKUP(CW277,ProgramIterations!$D:$E,2,FALSE))</f>
        <v/>
      </c>
      <c r="CY277" s="23"/>
      <c r="CZ277" s="24" t="str">
        <f>IF(CY277="","",VLOOKUP(CY277,ProgramIterations!$D:$E,2,FALSE))</f>
        <v/>
      </c>
      <c r="DA277" s="23"/>
      <c r="DB277" s="24" t="str">
        <f>IF(DA277="","",VLOOKUP(DA277,ProgramIterations!$D:$E,2,FALSE))</f>
        <v/>
      </c>
      <c r="DC277" s="23"/>
      <c r="DD277" s="25" t="str">
        <f>IF(DC277="","",VLOOKUP(DC277,ProgramIterations!$D:$E,2,FALSE))</f>
        <v/>
      </c>
      <c r="DE277" s="64" t="str">
        <f>CONCATENATE("ALTER TABLE dbo.",LEFT(C277,FIND(".",C277)-1)," ADD ",RIGHT(C277,LEN(C277)-FIND(".",C277))," ",VLOOKUP(M277,DataTypes!$A$2:$F$12,6),IF(VLOOKUP(M277,DataTypes!$A$2:$F$12,3)=1,CONCATENATE("(",N277,",",O277,")"),"")," NULL")</f>
        <v>ALTER TABLE dbo.ChampMetricChannelUnitTier1Summary ADD AreaofDepositionByTeir1T0 decimal(15,5) NULL</v>
      </c>
      <c r="DF277" s="56" t="e">
        <f>IF(A277 = "","",#REF! &amp; " SELECT MetricCalcTypeID = "&amp;A277&amp;", EngineID = "&amp;B277&amp;", Name='"&amp;C277&amp;"', DisplayGroupID = "&amp;D277&amp;", DisplayName='"&amp;E277&amp;"', DisplayNameShort = '"&amp;F277&amp;"', PropertyName = '"&amp;G277&amp;"', MethodID = "&amp;IF(H277="","NULL",H277)&amp; ", CalcGroupId = "&amp;IF(I277="","NULL",I277)&amp;", CalcGroupListItemID = " &amp;IF(K277="","NULL",K277)&amp;", Description = "&amp;IF(L277&lt;&gt;"NULL","'"&amp;SUBSTITUTE(L277,"'","''")&amp;"'","NULL")&amp;", DataTypeID = "&amp;M277&amp;",Precision = "&amp;N277&amp;", Scale = "&amp;O277&amp;", Length="&amp;P277&amp;", UOMID = "&amp;Q277&amp;", GlossaryTermID = "&amp;V277&amp;", DisplayOrderID = "&amp;W277&amp;", DomainValueListID = "&amp;AB277&amp;", WidthPixels = "&amp;AC277&amp;", IsDisplayable = "&amp;AD277&amp;", ShowGraphForWatershed= "&amp;AE277&amp;",ShowGraphForProgram="&amp;AF277&amp;",ShowGraphForVisit="&amp;AG277&amp;",IsPrivateInformation="&amp;AM277&amp;", IsCalculated="&amp;AN277&amp;",IsInternal="&amp;AO277&amp;", ExpectedValueMin = "&amp;IF(R277&lt;&gt;"",R277,"NULL")&amp;",  ExpectedValueMax = "&amp;IF(S277&lt;&gt;"",S277,"NULL")&amp;",  AcceptedValueMin = "&amp;IF(T277&lt;&gt;"",T277,"NULL")&amp;",   AcceptedValueMax  = "&amp;IF(U277&lt;&gt;"",U277,"NULL")&amp;", GraphAllowX="&amp;AH277&amp;", GraphAllowY="&amp;AI277&amp;", GraphAllowZ="&amp;AJ277&amp;", MapAllowSize="&amp;AK277&amp;", MapAllowColor = "&amp;AL277&amp;", RbtXpath = "&amp;IF(AP277&lt;&gt;"", "'"&amp;AP277&amp;"'", "NULL")&amp;", RbtIsRequired = "&amp;IF(AP277&lt;&gt;"", AQ277, "NULL")&amp;", MRMetric = "&amp;AR277&amp;
", Protocol1_ID = "&amp;IF(AS277="","NULL",#REF!)&amp;", Protocol1_IterationIDStart = "&amp;IF(AS277="","NULL",AT277)&amp;", Protocol1_IterationIDEnd = "&amp;IF(AU277="","NULL",AV277)&amp;
", Protocol2_ID = "&amp;IF(AW277="","NULL",#REF!)&amp;", Protocol2_IterationIDStart = "&amp;IF(AW277="","NULL",AX277)&amp;", Protocol2_IterationIDEnd = "&amp;IF(AY277="","NULL",AZ277)&amp;
", Protocol3_ID = "&amp;IF(BA277="","NULL",#REF!)&amp;", Protocol3_IterationIDStart = "&amp;IF(BA277="","NULL",BB277)&amp;", Protocol3_IterationIDEnd = "&amp;IF(BC277="","NULL",BD277)&amp;
", Protocol4_ID = "&amp;IF(BE277="","NULL",#REF!)&amp;", Protocol4_IterationIDStart = "&amp;IF(BE277="","NULL",BF277)&amp;", Protocol4_IterationIDEnd = "&amp;IF(BG277="","NULL",BH277)&amp;
", Protocol5_ID = "&amp;IF(BI277="","NULL",#REF!)&amp;", Protocol5_IterationIDStart = "&amp;IF(BI277="","NULL",BJ277)&amp;", Protocol5_IterationIDEnd = "&amp;IF(BK277="","NULL",BL277)&amp;
", Protocol6_ID = "&amp;IF(BM277="","NULL",#REF!)&amp;", Protocol6_IterationIDStart = "&amp;IF(BM277="","NULL",BN277)&amp;", Protocol6_IterationIDEnd = "&amp;IF(BO277="","NULL",BP277)&amp;
", Protocol7_ID = "&amp;IF(BQ277="","NULL",#REF!)&amp;", Protocol7_IterationIDStart = "&amp;IF(BQ277="","NULL",BR277)&amp;", Protocol7_IterationIDEnd = "&amp;IF(BS277="","NULL",BT277)&amp;
", Protocol8_ID = "&amp;IF(BU277="","NULL",#REF!)&amp;", Protocol8_IterationIDStart = "&amp;IF(BU277="","NULL",BV277)&amp;", Protocol8_IterationIDEnd = "&amp;IF(BW277="","NULL",BX277)&amp;
", Protocol9_ID = "&amp;IF(BY277="","NULL",#REF!)&amp;", Protocol9_IterationIDStart = "&amp;IF(BY277="","NULL",BZ277)&amp;", Protocol9_IterationIDEnd = "&amp;IF(CA277="","NULL",CB277)&amp;
", Protocol10_ID = "&amp;IF(CC277="","NULL",#REF!)&amp;", Protocol10_IterationIDStart = "&amp;IF(CC277="","NULL",CD277)&amp;", Protocol10_IterationIDEnd = "&amp;IF(CE277="","NULL",CF277)&amp;
", Protocol11_ID = "&amp;IF(CG277="","NULL",#REF!)&amp;", Protocol11_IterationIDStart = "&amp;IF(CG277="","NULL",CH277)&amp;", Protocol11_IterationIDEnd = "&amp;IF(CI277="","NULL",CJ277)&amp;
", Protocol12_ID = "&amp;IF(CK277="","NULL",#REF!)&amp;", Protocol12_IterationIDStart = "&amp;IF(CK277="","NULL",CL277)&amp;", Protocol12_IterationIDEnd = "&amp;IF(CM277="","NULL",CN277)&amp;
", Protocol13_ID = "&amp;IF(CO277="","NULL",#REF!)&amp;", Protocol13_IterationIDStart = "&amp;IF(CO277="","NULL",CP277)&amp;", Protocol13_IterationIDEnd = "&amp;IF(CQ277="","NULL",CR277)&amp;
", Protocol14_ID = "&amp;IF(CS277="","NULL",#REF!)&amp;", Protocol14_IterationIDStart = "&amp;IF(CS277="","NULL",CT277)&amp;", Protocol14_IterationIDEnd = "&amp;IF(CU277="","NULL",CV277)&amp;
", Protocol15_ID = "&amp;IF(CW277="","NULL",#REF!)&amp;", Protocol15_IterationIDStart = "&amp;IF(CW277="","NULL",CX277)&amp;", Protocol15_IterationIDEnd = "&amp;IF(CY277="","NULL",CZ277)&amp;
", Protocol16_ID = "&amp;IF(DA277="","NULL",#REF!)&amp;", Protocol16_IterationIDStart = "&amp;IF(DA277="","NULL",DB277)&amp;", Protocol16_IterationIDEnd = "&amp;IF(DC277="","NULL",DD277))</f>
        <v>#REF!</v>
      </c>
    </row>
    <row r="278" spans="1:110" s="20" customFormat="1" hidden="1" x14ac:dyDescent="0.4">
      <c r="A278" s="39">
        <v>380</v>
      </c>
      <c r="B278" s="18">
        <v>1</v>
      </c>
      <c r="C278" s="57" t="str">
        <f t="shared" si="22"/>
        <v>ChampMetricChannelUnitTier1Summary.AreaofDepositionByTeir1T1</v>
      </c>
      <c r="D278" s="18">
        <v>3</v>
      </c>
      <c r="E278" s="74" t="s">
        <v>1071</v>
      </c>
      <c r="F278" s="9" t="s">
        <v>1072</v>
      </c>
      <c r="G278" s="19" t="s">
        <v>684</v>
      </c>
      <c r="H278" s="19"/>
      <c r="I278" s="45"/>
      <c r="J278" s="47" t="str">
        <f>IF(I278="","",VLOOKUP(I278,MetricCalcGroups!A:D,3, FALSE))</f>
        <v/>
      </c>
      <c r="K278" s="37"/>
      <c r="L278" s="9" t="s">
        <v>78</v>
      </c>
      <c r="M278" s="18">
        <v>3</v>
      </c>
      <c r="N278" s="18">
        <v>15</v>
      </c>
      <c r="O278" s="18">
        <v>5</v>
      </c>
      <c r="P278" s="18" t="s">
        <v>78</v>
      </c>
      <c r="Q278" s="18">
        <v>16</v>
      </c>
      <c r="R278" s="75"/>
      <c r="S278" s="75"/>
      <c r="T278" s="18"/>
      <c r="U278" s="18"/>
      <c r="V278" s="78" t="s">
        <v>78</v>
      </c>
      <c r="W278" s="18">
        <v>310</v>
      </c>
      <c r="X278" s="15">
        <v>2011</v>
      </c>
      <c r="Y278" s="16">
        <f>IF(X278&lt;&gt;"",VLOOKUP(X278,ProgramIterations!D:E,2,FALSE),"NULL")</f>
        <v>1</v>
      </c>
      <c r="Z278" s="15"/>
      <c r="AA278" s="16" t="str">
        <f>IF(Z278&lt;&gt;"",VLOOKUP(Z278,ProgramIterations!D:E,2,FALSE),"NULL")</f>
        <v>NULL</v>
      </c>
      <c r="AB278" s="9" t="s">
        <v>78</v>
      </c>
      <c r="AC278" s="9">
        <v>75</v>
      </c>
      <c r="AD278" s="36">
        <v>0</v>
      </c>
      <c r="AE278" s="74">
        <v>1</v>
      </c>
      <c r="AF278" s="74">
        <v>1</v>
      </c>
      <c r="AG278" s="74">
        <v>0</v>
      </c>
      <c r="AH278" s="52">
        <v>0</v>
      </c>
      <c r="AI278" s="52">
        <f t="shared" si="21"/>
        <v>0</v>
      </c>
      <c r="AJ278" s="75">
        <v>0</v>
      </c>
      <c r="AK278" s="52">
        <f t="shared" si="18"/>
        <v>0</v>
      </c>
      <c r="AL278" s="52">
        <f t="shared" si="19"/>
        <v>0</v>
      </c>
      <c r="AM278" s="75">
        <v>0</v>
      </c>
      <c r="AN278" s="75">
        <v>0</v>
      </c>
      <c r="AO278" s="37">
        <v>0</v>
      </c>
      <c r="AP278" s="49"/>
      <c r="AQ278" s="37">
        <v>0</v>
      </c>
      <c r="AR278" s="49">
        <v>0</v>
      </c>
      <c r="AS278" s="23">
        <v>2011</v>
      </c>
      <c r="AT278" s="24">
        <f>IF(AS278="","",VLOOKUP(AS278,ProgramIterations!$D:$E,2,FALSE))</f>
        <v>1</v>
      </c>
      <c r="AU278" s="23"/>
      <c r="AV278" s="24" t="str">
        <f>IF(AU278="","",VLOOKUP(AU278,ProgramIterations!$D:$E,2,FALSE))</f>
        <v/>
      </c>
      <c r="AW278" s="23">
        <v>2012</v>
      </c>
      <c r="AX278" s="24">
        <f>IF(AW278="","",VLOOKUP(AW278,ProgramIterations!$D:$E,2,FALSE))</f>
        <v>2</v>
      </c>
      <c r="AY278" s="23"/>
      <c r="AZ278" s="24" t="str">
        <f>IF(AY278="","",VLOOKUP(AY278,ProgramIterations!$D:$E,2,FALSE))</f>
        <v/>
      </c>
      <c r="BA278" s="23">
        <v>2013</v>
      </c>
      <c r="BB278" s="24">
        <f>IF(BA278="","",VLOOKUP(BA278,ProgramIterations!$D:$E,2,FALSE))</f>
        <v>3</v>
      </c>
      <c r="BC278" s="23"/>
      <c r="BD278" s="24" t="str">
        <f>IF(BC278="","",VLOOKUP(BC278,ProgramIterations!$D:$E,2,FALSE))</f>
        <v/>
      </c>
      <c r="BE278" s="23">
        <v>2014</v>
      </c>
      <c r="BF278" s="24">
        <f>IF(BE278="","",VLOOKUP(BE278,ProgramIterations!$D:$E,2,FALSE))</f>
        <v>4</v>
      </c>
      <c r="BG278" s="23"/>
      <c r="BH278" s="24" t="str">
        <f>IF(BG278="","",VLOOKUP(BG278,ProgramIterations!$D:$E,2,FALSE))</f>
        <v/>
      </c>
      <c r="BI278" s="23">
        <v>2014</v>
      </c>
      <c r="BJ278" s="24">
        <f>IF(BI278="","",VLOOKUP(BI278,ProgramIterations!$D:$E,2,FALSE))</f>
        <v>4</v>
      </c>
      <c r="BK278" s="23"/>
      <c r="BL278" s="24" t="str">
        <f>IF(BK278="","",VLOOKUP(BK278,ProgramIterations!$D:$E,2,FALSE))</f>
        <v/>
      </c>
      <c r="BM278" s="23"/>
      <c r="BN278" s="24" t="str">
        <f>IF(BM278="","",VLOOKUP(BM278,ProgramIterations!$D:$E,2,FALSE))</f>
        <v/>
      </c>
      <c r="BO278" s="23"/>
      <c r="BP278" s="24" t="str">
        <f>IF(BO278="","",VLOOKUP(BO278,ProgramIterations!$D:$E,2,FALSE))</f>
        <v/>
      </c>
      <c r="BQ278" s="23"/>
      <c r="BR278" s="24" t="str">
        <f>IF(BQ278="","",VLOOKUP(BQ278,ProgramIterations!$D:$E,2,FALSE))</f>
        <v/>
      </c>
      <c r="BS278" s="23"/>
      <c r="BT278" s="24" t="str">
        <f>IF(BS278="","",VLOOKUP(BS278,ProgramIterations!$D:$E,2,FALSE))</f>
        <v/>
      </c>
      <c r="BU278" s="23"/>
      <c r="BV278" s="24" t="str">
        <f>IF(BU278="","",VLOOKUP(BU278,ProgramIterations!$D:$E,2,FALSE))</f>
        <v/>
      </c>
      <c r="BW278" s="23"/>
      <c r="BX278" s="24" t="str">
        <f>IF(BW278="","",VLOOKUP(BW278,ProgramIterations!$D:$E,2,FALSE))</f>
        <v/>
      </c>
      <c r="BY278" s="23">
        <v>2014</v>
      </c>
      <c r="BZ278" s="24">
        <f>IF(BY278="","",VLOOKUP(BY278,ProgramIterations!$D:$E,2,FALSE))</f>
        <v>4</v>
      </c>
      <c r="CA278" s="23"/>
      <c r="CB278" s="24" t="str">
        <f>IF(CA278="","",VLOOKUP(CA278,ProgramIterations!$D:$E,2,FALSE))</f>
        <v/>
      </c>
      <c r="CC278" s="23">
        <v>2014</v>
      </c>
      <c r="CD278" s="24">
        <f>IF(CC278="","",VLOOKUP(CC278,ProgramIterations!$D:$E,2,FALSE))</f>
        <v>4</v>
      </c>
      <c r="CE278" s="23"/>
      <c r="CF278" s="24" t="str">
        <f>IF(CE278="","",VLOOKUP(CE278,ProgramIterations!$D:$E,2,FALSE))</f>
        <v/>
      </c>
      <c r="CG278" s="23">
        <v>2014</v>
      </c>
      <c r="CH278" s="24">
        <f>IF(CG278="","",VLOOKUP(CG278,ProgramIterations!$D:$E,2,FALSE))</f>
        <v>4</v>
      </c>
      <c r="CI278" s="23"/>
      <c r="CJ278" s="24" t="str">
        <f>IF(CI278="","",VLOOKUP(CI278,ProgramIterations!$D:$E,2,FALSE))</f>
        <v/>
      </c>
      <c r="CK278" s="23"/>
      <c r="CL278" s="24" t="str">
        <f>IF(CK278="","",VLOOKUP(CK278,ProgramIterations!$D:$E,2,FALSE))</f>
        <v/>
      </c>
      <c r="CM278" s="23"/>
      <c r="CN278" s="24" t="str">
        <f>IF(CM278="","",VLOOKUP(CM278,ProgramIterations!$D:$E,2,FALSE))</f>
        <v/>
      </c>
      <c r="CO278" s="23"/>
      <c r="CP278" s="24" t="str">
        <f>IF(CO278="","",VLOOKUP(CO278,ProgramIterations!$D:$E,2,FALSE))</f>
        <v/>
      </c>
      <c r="CQ278" s="23"/>
      <c r="CR278" s="24" t="str">
        <f>IF(CQ278="","",VLOOKUP(CQ278,ProgramIterations!$D:$E,2,FALSE))</f>
        <v/>
      </c>
      <c r="CS278" s="23"/>
      <c r="CT278" s="24" t="str">
        <f>IF(CS278="","",VLOOKUP(CS278,ProgramIterations!$D:$E,2,FALSE))</f>
        <v/>
      </c>
      <c r="CU278" s="23"/>
      <c r="CV278" s="24" t="str">
        <f>IF(CU278="","",VLOOKUP(CU278,ProgramIterations!$D:$E,2,FALSE))</f>
        <v/>
      </c>
      <c r="CW278" s="23"/>
      <c r="CX278" s="24" t="str">
        <f>IF(CW278="","",VLOOKUP(CW278,ProgramIterations!$D:$E,2,FALSE))</f>
        <v/>
      </c>
      <c r="CY278" s="23"/>
      <c r="CZ278" s="24" t="str">
        <f>IF(CY278="","",VLOOKUP(CY278,ProgramIterations!$D:$E,2,FALSE))</f>
        <v/>
      </c>
      <c r="DA278" s="23"/>
      <c r="DB278" s="24" t="str">
        <f>IF(DA278="","",VLOOKUP(DA278,ProgramIterations!$D:$E,2,FALSE))</f>
        <v/>
      </c>
      <c r="DC278" s="23"/>
      <c r="DD278" s="25" t="str">
        <f>IF(DC278="","",VLOOKUP(DC278,ProgramIterations!$D:$E,2,FALSE))</f>
        <v/>
      </c>
      <c r="DE278" s="64" t="str">
        <f>CONCATENATE("ALTER TABLE dbo.",LEFT(C278,FIND(".",C278)-1)," ADD ",RIGHT(C278,LEN(C278)-FIND(".",C278))," ",VLOOKUP(M278,DataTypes!$A$2:$F$12,6),IF(VLOOKUP(M278,DataTypes!$A$2:$F$12,3)=1,CONCATENATE("(",N278,",",O278,")"),"")," NULL")</f>
        <v>ALTER TABLE dbo.ChampMetricChannelUnitTier1Summary ADD AreaofDepositionByTeir1T1 decimal(15,5) NULL</v>
      </c>
      <c r="DF278" s="56" t="e">
        <f>IF(A278 = "","",#REF! &amp; " SELECT MetricCalcTypeID = "&amp;A278&amp;", EngineID = "&amp;B278&amp;", Name='"&amp;C278&amp;"', DisplayGroupID = "&amp;D278&amp;", DisplayName='"&amp;E278&amp;"', DisplayNameShort = '"&amp;F278&amp;"', PropertyName = '"&amp;G278&amp;"', MethodID = "&amp;IF(H278="","NULL",H278)&amp; ", CalcGroupId = "&amp;IF(I278="","NULL",I278)&amp;", CalcGroupListItemID = " &amp;IF(K278="","NULL",K278)&amp;", Description = "&amp;IF(L278&lt;&gt;"NULL","'"&amp;SUBSTITUTE(L278,"'","''")&amp;"'","NULL")&amp;", DataTypeID = "&amp;M278&amp;",Precision = "&amp;N278&amp;", Scale = "&amp;O278&amp;", Length="&amp;P278&amp;", UOMID = "&amp;Q278&amp;", GlossaryTermID = "&amp;V278&amp;", DisplayOrderID = "&amp;W278&amp;", DomainValueListID = "&amp;AB278&amp;", WidthPixels = "&amp;AC278&amp;", IsDisplayable = "&amp;AD278&amp;", ShowGraphForWatershed= "&amp;AE278&amp;",ShowGraphForProgram="&amp;AF278&amp;",ShowGraphForVisit="&amp;AG278&amp;",IsPrivateInformation="&amp;AM278&amp;", IsCalculated="&amp;AN278&amp;",IsInternal="&amp;AO278&amp;", ExpectedValueMin = "&amp;IF(R278&lt;&gt;"",R278,"NULL")&amp;",  ExpectedValueMax = "&amp;IF(S278&lt;&gt;"",S278,"NULL")&amp;",  AcceptedValueMin = "&amp;IF(T278&lt;&gt;"",T278,"NULL")&amp;",   AcceptedValueMax  = "&amp;IF(U278&lt;&gt;"",U278,"NULL")&amp;", GraphAllowX="&amp;AH278&amp;", GraphAllowY="&amp;AI278&amp;", GraphAllowZ="&amp;AJ278&amp;", MapAllowSize="&amp;AK278&amp;", MapAllowColor = "&amp;AL278&amp;", RbtXpath = "&amp;IF(AP278&lt;&gt;"", "'"&amp;AP278&amp;"'", "NULL")&amp;", RbtIsRequired = "&amp;IF(AP278&lt;&gt;"", AQ278, "NULL")&amp;", MRMetric = "&amp;AR278&amp;
", Protocol1_ID = "&amp;IF(AS278="","NULL",#REF!)&amp;", Protocol1_IterationIDStart = "&amp;IF(AS278="","NULL",AT278)&amp;", Protocol1_IterationIDEnd = "&amp;IF(AU278="","NULL",AV278)&amp;
", Protocol2_ID = "&amp;IF(AW278="","NULL",#REF!)&amp;", Protocol2_IterationIDStart = "&amp;IF(AW278="","NULL",AX278)&amp;", Protocol2_IterationIDEnd = "&amp;IF(AY278="","NULL",AZ278)&amp;
", Protocol3_ID = "&amp;IF(BA278="","NULL",#REF!)&amp;", Protocol3_IterationIDStart = "&amp;IF(BA278="","NULL",BB278)&amp;", Protocol3_IterationIDEnd = "&amp;IF(BC278="","NULL",BD278)&amp;
", Protocol4_ID = "&amp;IF(BE278="","NULL",#REF!)&amp;", Protocol4_IterationIDStart = "&amp;IF(BE278="","NULL",BF278)&amp;", Protocol4_IterationIDEnd = "&amp;IF(BG278="","NULL",BH278)&amp;
", Protocol5_ID = "&amp;IF(BI278="","NULL",#REF!)&amp;", Protocol5_IterationIDStart = "&amp;IF(BI278="","NULL",BJ278)&amp;", Protocol5_IterationIDEnd = "&amp;IF(BK278="","NULL",BL278)&amp;
", Protocol6_ID = "&amp;IF(BM278="","NULL",#REF!)&amp;", Protocol6_IterationIDStart = "&amp;IF(BM278="","NULL",BN278)&amp;", Protocol6_IterationIDEnd = "&amp;IF(BO278="","NULL",BP278)&amp;
", Protocol7_ID = "&amp;IF(BQ278="","NULL",#REF!)&amp;", Protocol7_IterationIDStart = "&amp;IF(BQ278="","NULL",BR278)&amp;", Protocol7_IterationIDEnd = "&amp;IF(BS278="","NULL",BT278)&amp;
", Protocol8_ID = "&amp;IF(BU278="","NULL",#REF!)&amp;", Protocol8_IterationIDStart = "&amp;IF(BU278="","NULL",BV278)&amp;", Protocol8_IterationIDEnd = "&amp;IF(BW278="","NULL",BX278)&amp;
", Protocol9_ID = "&amp;IF(BY278="","NULL",#REF!)&amp;", Protocol9_IterationIDStart = "&amp;IF(BY278="","NULL",BZ278)&amp;", Protocol9_IterationIDEnd = "&amp;IF(CA278="","NULL",CB278)&amp;
", Protocol10_ID = "&amp;IF(CC278="","NULL",#REF!)&amp;", Protocol10_IterationIDStart = "&amp;IF(CC278="","NULL",CD278)&amp;", Protocol10_IterationIDEnd = "&amp;IF(CE278="","NULL",CF278)&amp;
", Protocol11_ID = "&amp;IF(CG278="","NULL",#REF!)&amp;", Protocol11_IterationIDStart = "&amp;IF(CG278="","NULL",CH278)&amp;", Protocol11_IterationIDEnd = "&amp;IF(CI278="","NULL",CJ278)&amp;
", Protocol12_ID = "&amp;IF(CK278="","NULL",#REF!)&amp;", Protocol12_IterationIDStart = "&amp;IF(CK278="","NULL",CL278)&amp;", Protocol12_IterationIDEnd = "&amp;IF(CM278="","NULL",CN278)&amp;
", Protocol13_ID = "&amp;IF(CO278="","NULL",#REF!)&amp;", Protocol13_IterationIDStart = "&amp;IF(CO278="","NULL",CP278)&amp;", Protocol13_IterationIDEnd = "&amp;IF(CQ278="","NULL",CR278)&amp;
", Protocol14_ID = "&amp;IF(CS278="","NULL",#REF!)&amp;", Protocol14_IterationIDStart = "&amp;IF(CS278="","NULL",CT278)&amp;", Protocol14_IterationIDEnd = "&amp;IF(CU278="","NULL",CV278)&amp;
", Protocol15_ID = "&amp;IF(CW278="","NULL",#REF!)&amp;", Protocol15_IterationIDStart = "&amp;IF(CW278="","NULL",CX278)&amp;", Protocol15_IterationIDEnd = "&amp;IF(CY278="","NULL",CZ278)&amp;
", Protocol16_ID = "&amp;IF(DA278="","NULL",#REF!)&amp;", Protocol16_IterationIDStart = "&amp;IF(DA278="","NULL",DB278)&amp;", Protocol16_IterationIDEnd = "&amp;IF(DC278="","NULL",DD278))</f>
        <v>#REF!</v>
      </c>
    </row>
    <row r="279" spans="1:110" hidden="1" x14ac:dyDescent="0.4">
      <c r="A279" s="39">
        <v>416</v>
      </c>
      <c r="B279" s="18">
        <v>1</v>
      </c>
      <c r="C279" s="57" t="str">
        <f t="shared" si="22"/>
        <v>ChampMetricChannelUnitTier1Summary.PercentDepositionByTeir1T0</v>
      </c>
      <c r="D279" s="18">
        <v>3</v>
      </c>
      <c r="E279" s="74" t="s">
        <v>1141</v>
      </c>
      <c r="F279" s="35" t="s">
        <v>1142</v>
      </c>
      <c r="G279" s="19" t="s">
        <v>653</v>
      </c>
      <c r="H279" s="19"/>
      <c r="I279" s="45"/>
      <c r="J279" s="47" t="str">
        <f>IF(I279="","",VLOOKUP(I279,MetricCalcGroups!A:D,3, FALSE))</f>
        <v/>
      </c>
      <c r="L279" s="9" t="s">
        <v>78</v>
      </c>
      <c r="M279" s="18">
        <v>3</v>
      </c>
      <c r="N279" s="18">
        <v>15</v>
      </c>
      <c r="O279" s="18">
        <v>5</v>
      </c>
      <c r="P279" s="18" t="s">
        <v>78</v>
      </c>
      <c r="Q279" s="18">
        <v>8</v>
      </c>
      <c r="R279" s="75"/>
      <c r="S279" s="75"/>
      <c r="V279" s="78" t="s">
        <v>78</v>
      </c>
      <c r="W279" s="18">
        <v>2090</v>
      </c>
      <c r="X279" s="15">
        <v>2011</v>
      </c>
      <c r="Y279" s="16">
        <f>IF(X279&lt;&gt;"",VLOOKUP(X279,ProgramIterations!D:E,2,FALSE),"NULL")</f>
        <v>1</v>
      </c>
      <c r="Z279" s="15"/>
      <c r="AA279" s="16" t="str">
        <f>IF(Z279&lt;&gt;"",VLOOKUP(Z279,ProgramIterations!D:E,2,FALSE),"NULL")</f>
        <v>NULL</v>
      </c>
      <c r="AB279" s="9" t="s">
        <v>78</v>
      </c>
      <c r="AC279" s="9">
        <v>75</v>
      </c>
      <c r="AD279" s="36">
        <v>0</v>
      </c>
      <c r="AE279" s="9">
        <v>1</v>
      </c>
      <c r="AF279" s="9">
        <v>1</v>
      </c>
      <c r="AG279" s="9">
        <v>0</v>
      </c>
      <c r="AH279" s="17">
        <v>0</v>
      </c>
      <c r="AI279" s="17">
        <f t="shared" si="21"/>
        <v>0</v>
      </c>
      <c r="AJ279" s="18">
        <v>0</v>
      </c>
      <c r="AK279" s="17">
        <f t="shared" si="18"/>
        <v>0</v>
      </c>
      <c r="AL279" s="17">
        <f t="shared" si="19"/>
        <v>0</v>
      </c>
      <c r="AM279" s="18">
        <v>0</v>
      </c>
      <c r="AN279" s="18">
        <v>0</v>
      </c>
      <c r="AO279" s="37">
        <v>0</v>
      </c>
      <c r="AP279" s="74"/>
      <c r="AQ279" s="37">
        <v>0</v>
      </c>
      <c r="AR279" s="49">
        <v>0</v>
      </c>
      <c r="AS279" s="23">
        <v>2011</v>
      </c>
      <c r="AT279" s="24">
        <f>IF(AS279="","",VLOOKUP(AS279,ProgramIterations!$D:$E,2,FALSE))</f>
        <v>1</v>
      </c>
      <c r="AU279" s="23"/>
      <c r="AV279" s="24" t="str">
        <f>IF(AU279="","",VLOOKUP(AU279,ProgramIterations!$D:$E,2,FALSE))</f>
        <v/>
      </c>
      <c r="AW279" s="23">
        <v>2012</v>
      </c>
      <c r="AX279" s="24">
        <f>IF(AW279="","",VLOOKUP(AW279,ProgramIterations!$D:$E,2,FALSE))</f>
        <v>2</v>
      </c>
      <c r="AY279" s="23"/>
      <c r="AZ279" s="24" t="str">
        <f>IF(AY279="","",VLOOKUP(AY279,ProgramIterations!$D:$E,2,FALSE))</f>
        <v/>
      </c>
      <c r="BA279" s="23">
        <v>2013</v>
      </c>
      <c r="BB279" s="24">
        <f>IF(BA279="","",VLOOKUP(BA279,ProgramIterations!$D:$E,2,FALSE))</f>
        <v>3</v>
      </c>
      <c r="BC279" s="23"/>
      <c r="BD279" s="24" t="str">
        <f>IF(BC279="","",VLOOKUP(BC279,ProgramIterations!$D:$E,2,FALSE))</f>
        <v/>
      </c>
      <c r="BE279" s="23">
        <v>2014</v>
      </c>
      <c r="BF279" s="24">
        <f>IF(BE279="","",VLOOKUP(BE279,ProgramIterations!$D:$E,2,FALSE))</f>
        <v>4</v>
      </c>
      <c r="BG279" s="23"/>
      <c r="BH279" s="24" t="str">
        <f>IF(BG279="","",VLOOKUP(BG279,ProgramIterations!$D:$E,2,FALSE))</f>
        <v/>
      </c>
      <c r="BI279" s="23">
        <v>2014</v>
      </c>
      <c r="BJ279" s="24">
        <f>IF(BI279="","",VLOOKUP(BI279,ProgramIterations!$D:$E,2,FALSE))</f>
        <v>4</v>
      </c>
      <c r="BK279" s="23"/>
      <c r="BL279" s="24" t="str">
        <f>IF(BK279="","",VLOOKUP(BK279,ProgramIterations!$D:$E,2,FALSE))</f>
        <v/>
      </c>
      <c r="BM279" s="23"/>
      <c r="BN279" s="24" t="str">
        <f>IF(BM279="","",VLOOKUP(BM279,ProgramIterations!$D:$E,2,FALSE))</f>
        <v/>
      </c>
      <c r="BO279" s="23"/>
      <c r="BP279" s="24" t="str">
        <f>IF(BO279="","",VLOOKUP(BO279,ProgramIterations!$D:$E,2,FALSE))</f>
        <v/>
      </c>
      <c r="BQ279" s="23"/>
      <c r="BR279" s="24" t="str">
        <f>IF(BQ279="","",VLOOKUP(BQ279,ProgramIterations!$D:$E,2,FALSE))</f>
        <v/>
      </c>
      <c r="BS279" s="23"/>
      <c r="BT279" s="24" t="str">
        <f>IF(BS279="","",VLOOKUP(BS279,ProgramIterations!$D:$E,2,FALSE))</f>
        <v/>
      </c>
      <c r="BU279" s="23"/>
      <c r="BV279" s="24" t="str">
        <f>IF(BU279="","",VLOOKUP(BU279,ProgramIterations!$D:$E,2,FALSE))</f>
        <v/>
      </c>
      <c r="BW279" s="23"/>
      <c r="BX279" s="24" t="str">
        <f>IF(BW279="","",VLOOKUP(BW279,ProgramIterations!$D:$E,2,FALSE))</f>
        <v/>
      </c>
      <c r="BY279" s="23">
        <v>2014</v>
      </c>
      <c r="BZ279" s="24">
        <f>IF(BY279="","",VLOOKUP(BY279,ProgramIterations!$D:$E,2,FALSE))</f>
        <v>4</v>
      </c>
      <c r="CA279" s="23"/>
      <c r="CB279" s="24" t="str">
        <f>IF(CA279="","",VLOOKUP(CA279,ProgramIterations!$D:$E,2,FALSE))</f>
        <v/>
      </c>
      <c r="CC279" s="23">
        <v>2014</v>
      </c>
      <c r="CD279" s="24">
        <f>IF(CC279="","",VLOOKUP(CC279,ProgramIterations!$D:$E,2,FALSE))</f>
        <v>4</v>
      </c>
      <c r="CE279" s="23"/>
      <c r="CF279" s="24" t="str">
        <f>IF(CE279="","",VLOOKUP(CE279,ProgramIterations!$D:$E,2,FALSE))</f>
        <v/>
      </c>
      <c r="CG279" s="23">
        <v>2014</v>
      </c>
      <c r="CH279" s="24">
        <f>IF(CG279="","",VLOOKUP(CG279,ProgramIterations!$D:$E,2,FALSE))</f>
        <v>4</v>
      </c>
      <c r="CI279" s="23"/>
      <c r="CJ279" s="24" t="str">
        <f>IF(CI279="","",VLOOKUP(CI279,ProgramIterations!$D:$E,2,FALSE))</f>
        <v/>
      </c>
      <c r="CK279" s="23"/>
      <c r="CL279" s="24" t="str">
        <f>IF(CK279="","",VLOOKUP(CK279,ProgramIterations!$D:$E,2,FALSE))</f>
        <v/>
      </c>
      <c r="CM279" s="23"/>
      <c r="CN279" s="24" t="str">
        <f>IF(CM279="","",VLOOKUP(CM279,ProgramIterations!$D:$E,2,FALSE))</f>
        <v/>
      </c>
      <c r="CO279" s="23"/>
      <c r="CP279" s="24" t="str">
        <f>IF(CO279="","",VLOOKUP(CO279,ProgramIterations!$D:$E,2,FALSE))</f>
        <v/>
      </c>
      <c r="CQ279" s="23"/>
      <c r="CR279" s="24" t="str">
        <f>IF(CQ279="","",VLOOKUP(CQ279,ProgramIterations!$D:$E,2,FALSE))</f>
        <v/>
      </c>
      <c r="CS279" s="23"/>
      <c r="CT279" s="24" t="str">
        <f>IF(CS279="","",VLOOKUP(CS279,ProgramIterations!$D:$E,2,FALSE))</f>
        <v/>
      </c>
      <c r="CU279" s="23"/>
      <c r="CV279" s="24" t="str">
        <f>IF(CU279="","",VLOOKUP(CU279,ProgramIterations!$D:$E,2,FALSE))</f>
        <v/>
      </c>
      <c r="CW279" s="23"/>
      <c r="CX279" s="24" t="str">
        <f>IF(CW279="","",VLOOKUP(CW279,ProgramIterations!$D:$E,2,FALSE))</f>
        <v/>
      </c>
      <c r="CY279" s="23"/>
      <c r="CZ279" s="24" t="str">
        <f>IF(CY279="","",VLOOKUP(CY279,ProgramIterations!$D:$E,2,FALSE))</f>
        <v/>
      </c>
      <c r="DA279" s="23"/>
      <c r="DB279" s="24" t="str">
        <f>IF(DA279="","",VLOOKUP(DA279,ProgramIterations!$D:$E,2,FALSE))</f>
        <v/>
      </c>
      <c r="DC279" s="23"/>
      <c r="DD279" s="25" t="str">
        <f>IF(DC279="","",VLOOKUP(DC279,ProgramIterations!$D:$E,2,FALSE))</f>
        <v/>
      </c>
      <c r="DE279" s="64" t="str">
        <f>CONCATENATE("ALTER TABLE dbo.",LEFT(C279,FIND(".",C279)-1)," ADD ",RIGHT(C279,LEN(C279)-FIND(".",C279))," ",VLOOKUP(M279,DataTypes!$A$2:$F$12,6),IF(VLOOKUP(M279,DataTypes!$A$2:$F$12,3)=1,CONCATENATE("(",N279,",",O279,")"),"")," NULL")</f>
        <v>ALTER TABLE dbo.ChampMetricChannelUnitTier1Summary ADD PercentDepositionByTeir1T0 decimal(15,5) NULL</v>
      </c>
      <c r="DF279" s="56" t="e">
        <f>IF(A279 = "","",#REF! &amp; " SELECT MetricCalcTypeID = "&amp;A279&amp;", EngineID = "&amp;B279&amp;", Name='"&amp;C279&amp;"', DisplayGroupID = "&amp;D279&amp;", DisplayName='"&amp;E279&amp;"', DisplayNameShort = '"&amp;F279&amp;"', PropertyName = '"&amp;G279&amp;"', MethodID = "&amp;IF(H279="","NULL",H279)&amp; ", CalcGroupId = "&amp;IF(I279="","NULL",I279)&amp;", CalcGroupListItemID = " &amp;IF(K279="","NULL",K279)&amp;", Description = "&amp;IF(L279&lt;&gt;"NULL","'"&amp;SUBSTITUTE(L279,"'","''")&amp;"'","NULL")&amp;", DataTypeID = "&amp;M279&amp;",Precision = "&amp;N279&amp;", Scale = "&amp;O279&amp;", Length="&amp;P279&amp;", UOMID = "&amp;Q279&amp;", GlossaryTermID = "&amp;V279&amp;", DisplayOrderID = "&amp;W279&amp;", DomainValueListID = "&amp;AB279&amp;", WidthPixels = "&amp;AC279&amp;", IsDisplayable = "&amp;AD279&amp;", ShowGraphForWatershed= "&amp;AE279&amp;",ShowGraphForProgram="&amp;AF279&amp;",ShowGraphForVisit="&amp;AG279&amp;",IsPrivateInformation="&amp;AM279&amp;", IsCalculated="&amp;AN279&amp;",IsInternal="&amp;AO279&amp;", ExpectedValueMin = "&amp;IF(R279&lt;&gt;"",R279,"NULL")&amp;",  ExpectedValueMax = "&amp;IF(S279&lt;&gt;"",S279,"NULL")&amp;",  AcceptedValueMin = "&amp;IF(T279&lt;&gt;"",T279,"NULL")&amp;",   AcceptedValueMax  = "&amp;IF(U279&lt;&gt;"",U279,"NULL")&amp;", GraphAllowX="&amp;AH279&amp;", GraphAllowY="&amp;AI279&amp;", GraphAllowZ="&amp;AJ279&amp;", MapAllowSize="&amp;AK279&amp;", MapAllowColor = "&amp;AL279&amp;", RbtXpath = "&amp;IF(AP279&lt;&gt;"", "'"&amp;AP279&amp;"'", "NULL")&amp;", RbtIsRequired = "&amp;IF(AP279&lt;&gt;"", AQ279, "NULL")&amp;", MRMetric = "&amp;AR279&amp;
", Protocol1_ID = "&amp;IF(AS279="","NULL",#REF!)&amp;", Protocol1_IterationIDStart = "&amp;IF(AS279="","NULL",AT279)&amp;", Protocol1_IterationIDEnd = "&amp;IF(AU279="","NULL",AV279)&amp;
", Protocol2_ID = "&amp;IF(AW279="","NULL",#REF!)&amp;", Protocol2_IterationIDStart = "&amp;IF(AW279="","NULL",AX279)&amp;", Protocol2_IterationIDEnd = "&amp;IF(AY279="","NULL",AZ279)&amp;
", Protocol3_ID = "&amp;IF(BA279="","NULL",#REF!)&amp;", Protocol3_IterationIDStart = "&amp;IF(BA279="","NULL",BB279)&amp;", Protocol3_IterationIDEnd = "&amp;IF(BC279="","NULL",BD279)&amp;
", Protocol4_ID = "&amp;IF(BE279="","NULL",#REF!)&amp;", Protocol4_IterationIDStart = "&amp;IF(BE279="","NULL",BF279)&amp;", Protocol4_IterationIDEnd = "&amp;IF(BG279="","NULL",BH279)&amp;
", Protocol5_ID = "&amp;IF(BI279="","NULL",#REF!)&amp;", Protocol5_IterationIDStart = "&amp;IF(BI279="","NULL",BJ279)&amp;", Protocol5_IterationIDEnd = "&amp;IF(BK279="","NULL",BL279)&amp;
", Protocol6_ID = "&amp;IF(BM279="","NULL",#REF!)&amp;", Protocol6_IterationIDStart = "&amp;IF(BM279="","NULL",BN279)&amp;", Protocol6_IterationIDEnd = "&amp;IF(BO279="","NULL",BP279)&amp;
", Protocol7_ID = "&amp;IF(BQ279="","NULL",#REF!)&amp;", Protocol7_IterationIDStart = "&amp;IF(BQ279="","NULL",BR279)&amp;", Protocol7_IterationIDEnd = "&amp;IF(BS279="","NULL",BT279)&amp;
", Protocol8_ID = "&amp;IF(BU279="","NULL",#REF!)&amp;", Protocol8_IterationIDStart = "&amp;IF(BU279="","NULL",BV279)&amp;", Protocol8_IterationIDEnd = "&amp;IF(BW279="","NULL",BX279)&amp;
", Protocol9_ID = "&amp;IF(BY279="","NULL",#REF!)&amp;", Protocol9_IterationIDStart = "&amp;IF(BY279="","NULL",BZ279)&amp;", Protocol9_IterationIDEnd = "&amp;IF(CA279="","NULL",CB279)&amp;
", Protocol10_ID = "&amp;IF(CC279="","NULL",#REF!)&amp;", Protocol10_IterationIDStart = "&amp;IF(CC279="","NULL",CD279)&amp;", Protocol10_IterationIDEnd = "&amp;IF(CE279="","NULL",CF279)&amp;
", Protocol11_ID = "&amp;IF(CG279="","NULL",#REF!)&amp;", Protocol11_IterationIDStart = "&amp;IF(CG279="","NULL",CH279)&amp;", Protocol11_IterationIDEnd = "&amp;IF(CI279="","NULL",CJ279)&amp;
", Protocol12_ID = "&amp;IF(CK279="","NULL",#REF!)&amp;", Protocol12_IterationIDStart = "&amp;IF(CK279="","NULL",CL279)&amp;", Protocol12_IterationIDEnd = "&amp;IF(CM279="","NULL",CN279)&amp;
", Protocol13_ID = "&amp;IF(CO279="","NULL",#REF!)&amp;", Protocol13_IterationIDStart = "&amp;IF(CO279="","NULL",CP279)&amp;", Protocol13_IterationIDEnd = "&amp;IF(CQ279="","NULL",CR279)&amp;
", Protocol14_ID = "&amp;IF(CS279="","NULL",#REF!)&amp;", Protocol14_IterationIDStart = "&amp;IF(CS279="","NULL",CT279)&amp;", Protocol14_IterationIDEnd = "&amp;IF(CU279="","NULL",CV279)&amp;
", Protocol15_ID = "&amp;IF(CW279="","NULL",#REF!)&amp;", Protocol15_IterationIDStart = "&amp;IF(CW279="","NULL",CX279)&amp;", Protocol15_IterationIDEnd = "&amp;IF(CY279="","NULL",CZ279)&amp;
", Protocol16_ID = "&amp;IF(DA279="","NULL",#REF!)&amp;", Protocol16_IterationIDStart = "&amp;IF(DA279="","NULL",DB279)&amp;", Protocol16_IterationIDEnd = "&amp;IF(DC279="","NULL",DD279))</f>
        <v>#REF!</v>
      </c>
    </row>
    <row r="280" spans="1:110" hidden="1" x14ac:dyDescent="0.4">
      <c r="A280" s="39">
        <v>386</v>
      </c>
      <c r="B280" s="18">
        <v>1</v>
      </c>
      <c r="C280" s="57" t="str">
        <f t="shared" si="22"/>
        <v>ChampMetricChannelUnitTier1Summary.PercentDepositionByTeir1T1</v>
      </c>
      <c r="D280" s="18">
        <v>3</v>
      </c>
      <c r="E280" s="74" t="s">
        <v>1083</v>
      </c>
      <c r="F280" s="35" t="s">
        <v>1084</v>
      </c>
      <c r="G280" s="19" t="s">
        <v>690</v>
      </c>
      <c r="H280" s="19"/>
      <c r="I280" s="45"/>
      <c r="J280" s="47" t="str">
        <f>IF(I280="","",VLOOKUP(I280,MetricCalcGroups!A:D,3, FALSE))</f>
        <v/>
      </c>
      <c r="L280" s="9" t="s">
        <v>78</v>
      </c>
      <c r="M280" s="18">
        <v>3</v>
      </c>
      <c r="N280" s="18">
        <v>15</v>
      </c>
      <c r="O280" s="18">
        <v>5</v>
      </c>
      <c r="P280" s="18" t="s">
        <v>78</v>
      </c>
      <c r="Q280" s="18">
        <v>8</v>
      </c>
      <c r="R280" s="75"/>
      <c r="S280" s="75"/>
      <c r="V280" s="78" t="s">
        <v>78</v>
      </c>
      <c r="W280" s="18">
        <v>370</v>
      </c>
      <c r="X280" s="15">
        <v>2011</v>
      </c>
      <c r="Y280" s="16">
        <f>IF(X280&lt;&gt;"",VLOOKUP(X280,ProgramIterations!D:E,2,FALSE),"NULL")</f>
        <v>1</v>
      </c>
      <c r="Z280" s="15"/>
      <c r="AA280" s="16" t="str">
        <f>IF(Z280&lt;&gt;"",VLOOKUP(Z280,ProgramIterations!D:E,2,FALSE),"NULL")</f>
        <v>NULL</v>
      </c>
      <c r="AB280" s="9" t="s">
        <v>78</v>
      </c>
      <c r="AC280" s="9">
        <v>75</v>
      </c>
      <c r="AD280" s="36">
        <v>0</v>
      </c>
      <c r="AE280" s="9">
        <v>1</v>
      </c>
      <c r="AF280" s="9">
        <v>1</v>
      </c>
      <c r="AG280" s="74">
        <v>0</v>
      </c>
      <c r="AH280" s="17">
        <v>0</v>
      </c>
      <c r="AI280" s="17">
        <f t="shared" si="21"/>
        <v>0</v>
      </c>
      <c r="AJ280" s="18">
        <v>0</v>
      </c>
      <c r="AK280" s="17">
        <f t="shared" si="18"/>
        <v>0</v>
      </c>
      <c r="AL280" s="17">
        <f t="shared" si="19"/>
        <v>0</v>
      </c>
      <c r="AM280" s="18">
        <v>0</v>
      </c>
      <c r="AN280" s="18">
        <v>0</v>
      </c>
      <c r="AO280" s="37">
        <v>0</v>
      </c>
      <c r="AP280" s="49"/>
      <c r="AQ280" s="37">
        <v>0</v>
      </c>
      <c r="AR280" s="49">
        <v>0</v>
      </c>
      <c r="AS280" s="23">
        <v>2011</v>
      </c>
      <c r="AT280" s="24">
        <f>IF(AS280="","",VLOOKUP(AS280,ProgramIterations!$D:$E,2,FALSE))</f>
        <v>1</v>
      </c>
      <c r="AU280" s="23"/>
      <c r="AV280" s="24" t="str">
        <f>IF(AU280="","",VLOOKUP(AU280,ProgramIterations!$D:$E,2,FALSE))</f>
        <v/>
      </c>
      <c r="AW280" s="23">
        <v>2012</v>
      </c>
      <c r="AX280" s="24">
        <f>IF(AW280="","",VLOOKUP(AW280,ProgramIterations!$D:$E,2,FALSE))</f>
        <v>2</v>
      </c>
      <c r="AY280" s="23"/>
      <c r="AZ280" s="24" t="str">
        <f>IF(AY280="","",VLOOKUP(AY280,ProgramIterations!$D:$E,2,FALSE))</f>
        <v/>
      </c>
      <c r="BA280" s="23">
        <v>2013</v>
      </c>
      <c r="BB280" s="24">
        <f>IF(BA280="","",VLOOKUP(BA280,ProgramIterations!$D:$E,2,FALSE))</f>
        <v>3</v>
      </c>
      <c r="BC280" s="23"/>
      <c r="BD280" s="24" t="str">
        <f>IF(BC280="","",VLOOKUP(BC280,ProgramIterations!$D:$E,2,FALSE))</f>
        <v/>
      </c>
      <c r="BE280" s="23">
        <v>2014</v>
      </c>
      <c r="BF280" s="24">
        <f>IF(BE280="","",VLOOKUP(BE280,ProgramIterations!$D:$E,2,FALSE))</f>
        <v>4</v>
      </c>
      <c r="BG280" s="23"/>
      <c r="BH280" s="24" t="str">
        <f>IF(BG280="","",VLOOKUP(BG280,ProgramIterations!$D:$E,2,FALSE))</f>
        <v/>
      </c>
      <c r="BI280" s="23">
        <v>2014</v>
      </c>
      <c r="BJ280" s="24">
        <f>IF(BI280="","",VLOOKUP(BI280,ProgramIterations!$D:$E,2,FALSE))</f>
        <v>4</v>
      </c>
      <c r="BK280" s="23"/>
      <c r="BL280" s="24" t="str">
        <f>IF(BK280="","",VLOOKUP(BK280,ProgramIterations!$D:$E,2,FALSE))</f>
        <v/>
      </c>
      <c r="BM280" s="23"/>
      <c r="BN280" s="24" t="str">
        <f>IF(BM280="","",VLOOKUP(BM280,ProgramIterations!$D:$E,2,FALSE))</f>
        <v/>
      </c>
      <c r="BO280" s="23"/>
      <c r="BP280" s="24" t="str">
        <f>IF(BO280="","",VLOOKUP(BO280,ProgramIterations!$D:$E,2,FALSE))</f>
        <v/>
      </c>
      <c r="BQ280" s="23"/>
      <c r="BR280" s="24" t="str">
        <f>IF(BQ280="","",VLOOKUP(BQ280,ProgramIterations!$D:$E,2,FALSE))</f>
        <v/>
      </c>
      <c r="BS280" s="23"/>
      <c r="BT280" s="24" t="str">
        <f>IF(BS280="","",VLOOKUP(BS280,ProgramIterations!$D:$E,2,FALSE))</f>
        <v/>
      </c>
      <c r="BU280" s="23"/>
      <c r="BV280" s="24" t="str">
        <f>IF(BU280="","",VLOOKUP(BU280,ProgramIterations!$D:$E,2,FALSE))</f>
        <v/>
      </c>
      <c r="BW280" s="23"/>
      <c r="BX280" s="24" t="str">
        <f>IF(BW280="","",VLOOKUP(BW280,ProgramIterations!$D:$E,2,FALSE))</f>
        <v/>
      </c>
      <c r="BY280" s="23">
        <v>2014</v>
      </c>
      <c r="BZ280" s="24">
        <f>IF(BY280="","",VLOOKUP(BY280,ProgramIterations!$D:$E,2,FALSE))</f>
        <v>4</v>
      </c>
      <c r="CA280" s="23"/>
      <c r="CB280" s="24" t="str">
        <f>IF(CA280="","",VLOOKUP(CA280,ProgramIterations!$D:$E,2,FALSE))</f>
        <v/>
      </c>
      <c r="CC280" s="23">
        <v>2014</v>
      </c>
      <c r="CD280" s="24">
        <f>IF(CC280="","",VLOOKUP(CC280,ProgramIterations!$D:$E,2,FALSE))</f>
        <v>4</v>
      </c>
      <c r="CE280" s="23"/>
      <c r="CF280" s="24" t="str">
        <f>IF(CE280="","",VLOOKUP(CE280,ProgramIterations!$D:$E,2,FALSE))</f>
        <v/>
      </c>
      <c r="CG280" s="23">
        <v>2014</v>
      </c>
      <c r="CH280" s="24">
        <f>IF(CG280="","",VLOOKUP(CG280,ProgramIterations!$D:$E,2,FALSE))</f>
        <v>4</v>
      </c>
      <c r="CI280" s="23"/>
      <c r="CJ280" s="24" t="str">
        <f>IF(CI280="","",VLOOKUP(CI280,ProgramIterations!$D:$E,2,FALSE))</f>
        <v/>
      </c>
      <c r="CK280" s="23"/>
      <c r="CL280" s="24" t="str">
        <f>IF(CK280="","",VLOOKUP(CK280,ProgramIterations!$D:$E,2,FALSE))</f>
        <v/>
      </c>
      <c r="CM280" s="23"/>
      <c r="CN280" s="24" t="str">
        <f>IF(CM280="","",VLOOKUP(CM280,ProgramIterations!$D:$E,2,FALSE))</f>
        <v/>
      </c>
      <c r="CO280" s="23"/>
      <c r="CP280" s="24" t="str">
        <f>IF(CO280="","",VLOOKUP(CO280,ProgramIterations!$D:$E,2,FALSE))</f>
        <v/>
      </c>
      <c r="CQ280" s="23"/>
      <c r="CR280" s="24" t="str">
        <f>IF(CQ280="","",VLOOKUP(CQ280,ProgramIterations!$D:$E,2,FALSE))</f>
        <v/>
      </c>
      <c r="CS280" s="23"/>
      <c r="CT280" s="24" t="str">
        <f>IF(CS280="","",VLOOKUP(CS280,ProgramIterations!$D:$E,2,FALSE))</f>
        <v/>
      </c>
      <c r="CU280" s="23"/>
      <c r="CV280" s="24" t="str">
        <f>IF(CU280="","",VLOOKUP(CU280,ProgramIterations!$D:$E,2,FALSE))</f>
        <v/>
      </c>
      <c r="CW280" s="23"/>
      <c r="CX280" s="24" t="str">
        <f>IF(CW280="","",VLOOKUP(CW280,ProgramIterations!$D:$E,2,FALSE))</f>
        <v/>
      </c>
      <c r="CY280" s="23"/>
      <c r="CZ280" s="24" t="str">
        <f>IF(CY280="","",VLOOKUP(CY280,ProgramIterations!$D:$E,2,FALSE))</f>
        <v/>
      </c>
      <c r="DA280" s="23"/>
      <c r="DB280" s="24" t="str">
        <f>IF(DA280="","",VLOOKUP(DA280,ProgramIterations!$D:$E,2,FALSE))</f>
        <v/>
      </c>
      <c r="DC280" s="23"/>
      <c r="DD280" s="25" t="str">
        <f>IF(DC280="","",VLOOKUP(DC280,ProgramIterations!$D:$E,2,FALSE))</f>
        <v/>
      </c>
      <c r="DE280" s="64" t="str">
        <f>CONCATENATE("ALTER TABLE dbo.",LEFT(C280,FIND(".",C280)-1)," ADD ",RIGHT(C280,LEN(C280)-FIND(".",C280))," ",VLOOKUP(M280,DataTypes!$A$2:$F$12,6),IF(VLOOKUP(M280,DataTypes!$A$2:$F$12,3)=1,CONCATENATE("(",N280,",",O280,")"),"")," NULL")</f>
        <v>ALTER TABLE dbo.ChampMetricChannelUnitTier1Summary ADD PercentDepositionByTeir1T1 decimal(15,5) NULL</v>
      </c>
      <c r="DF280" s="56" t="e">
        <f>IF(A280 = "","",#REF! &amp; " SELECT MetricCalcTypeID = "&amp;A280&amp;", EngineID = "&amp;B280&amp;", Name='"&amp;C280&amp;"', DisplayGroupID = "&amp;D280&amp;", DisplayName='"&amp;E280&amp;"', DisplayNameShort = '"&amp;F280&amp;"', PropertyName = '"&amp;G280&amp;"', MethodID = "&amp;IF(H280="","NULL",H280)&amp; ", CalcGroupId = "&amp;IF(I280="","NULL",I280)&amp;", CalcGroupListItemID = " &amp;IF(K280="","NULL",K280)&amp;", Description = "&amp;IF(L280&lt;&gt;"NULL","'"&amp;SUBSTITUTE(L280,"'","''")&amp;"'","NULL")&amp;", DataTypeID = "&amp;M280&amp;",Precision = "&amp;N280&amp;", Scale = "&amp;O280&amp;", Length="&amp;P280&amp;", UOMID = "&amp;Q280&amp;", GlossaryTermID = "&amp;V280&amp;", DisplayOrderID = "&amp;W280&amp;", DomainValueListID = "&amp;AB280&amp;", WidthPixels = "&amp;AC280&amp;", IsDisplayable = "&amp;AD280&amp;", ShowGraphForWatershed= "&amp;AE280&amp;",ShowGraphForProgram="&amp;AF280&amp;",ShowGraphForVisit="&amp;AG280&amp;",IsPrivateInformation="&amp;AM280&amp;", IsCalculated="&amp;AN280&amp;",IsInternal="&amp;AO280&amp;", ExpectedValueMin = "&amp;IF(R280&lt;&gt;"",R280,"NULL")&amp;",  ExpectedValueMax = "&amp;IF(S280&lt;&gt;"",S280,"NULL")&amp;",  AcceptedValueMin = "&amp;IF(T280&lt;&gt;"",T280,"NULL")&amp;",   AcceptedValueMax  = "&amp;IF(U280&lt;&gt;"",U280,"NULL")&amp;", GraphAllowX="&amp;AH280&amp;", GraphAllowY="&amp;AI280&amp;", GraphAllowZ="&amp;AJ280&amp;", MapAllowSize="&amp;AK280&amp;", MapAllowColor = "&amp;AL280&amp;", RbtXpath = "&amp;IF(AP280&lt;&gt;"", "'"&amp;AP280&amp;"'", "NULL")&amp;", RbtIsRequired = "&amp;IF(AP280&lt;&gt;"", AQ280, "NULL")&amp;", MRMetric = "&amp;AR280&amp;
", Protocol1_ID = "&amp;IF(AS280="","NULL",#REF!)&amp;", Protocol1_IterationIDStart = "&amp;IF(AS280="","NULL",AT280)&amp;", Protocol1_IterationIDEnd = "&amp;IF(AU280="","NULL",AV280)&amp;
", Protocol2_ID = "&amp;IF(AW280="","NULL",#REF!)&amp;", Protocol2_IterationIDStart = "&amp;IF(AW280="","NULL",AX280)&amp;", Protocol2_IterationIDEnd = "&amp;IF(AY280="","NULL",AZ280)&amp;
", Protocol3_ID = "&amp;IF(BA280="","NULL",#REF!)&amp;", Protocol3_IterationIDStart = "&amp;IF(BA280="","NULL",BB280)&amp;", Protocol3_IterationIDEnd = "&amp;IF(BC280="","NULL",BD280)&amp;
", Protocol4_ID = "&amp;IF(BE280="","NULL",#REF!)&amp;", Protocol4_IterationIDStart = "&amp;IF(BE280="","NULL",BF280)&amp;", Protocol4_IterationIDEnd = "&amp;IF(BG280="","NULL",BH280)&amp;
", Protocol5_ID = "&amp;IF(BI280="","NULL",#REF!)&amp;", Protocol5_IterationIDStart = "&amp;IF(BI280="","NULL",BJ280)&amp;", Protocol5_IterationIDEnd = "&amp;IF(BK280="","NULL",BL280)&amp;
", Protocol6_ID = "&amp;IF(BM280="","NULL",#REF!)&amp;", Protocol6_IterationIDStart = "&amp;IF(BM280="","NULL",BN280)&amp;", Protocol6_IterationIDEnd = "&amp;IF(BO280="","NULL",BP280)&amp;
", Protocol7_ID = "&amp;IF(BQ280="","NULL",#REF!)&amp;", Protocol7_IterationIDStart = "&amp;IF(BQ280="","NULL",BR280)&amp;", Protocol7_IterationIDEnd = "&amp;IF(BS280="","NULL",BT280)&amp;
", Protocol8_ID = "&amp;IF(BU280="","NULL",#REF!)&amp;", Protocol8_IterationIDStart = "&amp;IF(BU280="","NULL",BV280)&amp;", Protocol8_IterationIDEnd = "&amp;IF(BW280="","NULL",BX280)&amp;
", Protocol9_ID = "&amp;IF(BY280="","NULL",#REF!)&amp;", Protocol9_IterationIDStart = "&amp;IF(BY280="","NULL",BZ280)&amp;", Protocol9_IterationIDEnd = "&amp;IF(CA280="","NULL",CB280)&amp;
", Protocol10_ID = "&amp;IF(CC280="","NULL",#REF!)&amp;", Protocol10_IterationIDStart = "&amp;IF(CC280="","NULL",CD280)&amp;", Protocol10_IterationIDEnd = "&amp;IF(CE280="","NULL",CF280)&amp;
", Protocol11_ID = "&amp;IF(CG280="","NULL",#REF!)&amp;", Protocol11_IterationIDStart = "&amp;IF(CG280="","NULL",CH280)&amp;", Protocol11_IterationIDEnd = "&amp;IF(CI280="","NULL",CJ280)&amp;
", Protocol12_ID = "&amp;IF(CK280="","NULL",#REF!)&amp;", Protocol12_IterationIDStart = "&amp;IF(CK280="","NULL",CL280)&amp;", Protocol12_IterationIDEnd = "&amp;IF(CM280="","NULL",CN280)&amp;
", Protocol13_ID = "&amp;IF(CO280="","NULL",#REF!)&amp;", Protocol13_IterationIDStart = "&amp;IF(CO280="","NULL",CP280)&amp;", Protocol13_IterationIDEnd = "&amp;IF(CQ280="","NULL",CR280)&amp;
", Protocol14_ID = "&amp;IF(CS280="","NULL",#REF!)&amp;", Protocol14_IterationIDStart = "&amp;IF(CS280="","NULL",CT280)&amp;", Protocol14_IterationIDEnd = "&amp;IF(CU280="","NULL",CV280)&amp;
", Protocol15_ID = "&amp;IF(CW280="","NULL",#REF!)&amp;", Protocol15_IterationIDStart = "&amp;IF(CW280="","NULL",CX280)&amp;", Protocol15_IterationIDEnd = "&amp;IF(CY280="","NULL",CZ280)&amp;
", Protocol16_ID = "&amp;IF(DA280="","NULL",#REF!)&amp;", Protocol16_IterationIDStart = "&amp;IF(DA280="","NULL",DB280)&amp;", Protocol16_IterationIDEnd = "&amp;IF(DC280="","NULL",DD280))</f>
        <v>#REF!</v>
      </c>
    </row>
    <row r="281" spans="1:110" hidden="1" x14ac:dyDescent="0.4">
      <c r="A281" s="39">
        <v>412</v>
      </c>
      <c r="B281" s="18">
        <v>1</v>
      </c>
      <c r="C281" s="57" t="str">
        <f t="shared" si="22"/>
        <v>ChampMetricChannelUnitTier1Summary.VolumeofDepositionByTeir1T0</v>
      </c>
      <c r="D281" s="18">
        <v>3</v>
      </c>
      <c r="E281" s="74" t="s">
        <v>1133</v>
      </c>
      <c r="F281" s="35" t="s">
        <v>1134</v>
      </c>
      <c r="G281" s="19" t="s">
        <v>649</v>
      </c>
      <c r="H281" s="19"/>
      <c r="I281" s="45"/>
      <c r="J281" s="47" t="str">
        <f>IF(I281="","",VLOOKUP(I281,MetricCalcGroups!A:D,3, FALSE))</f>
        <v/>
      </c>
      <c r="L281" s="9" t="s">
        <v>78</v>
      </c>
      <c r="M281" s="18">
        <v>3</v>
      </c>
      <c r="N281" s="18">
        <v>15</v>
      </c>
      <c r="O281" s="18">
        <v>5</v>
      </c>
      <c r="P281" s="18" t="s">
        <v>78</v>
      </c>
      <c r="Q281" s="18">
        <v>17</v>
      </c>
      <c r="R281" s="75"/>
      <c r="S281" s="75"/>
      <c r="V281" s="78" t="s">
        <v>78</v>
      </c>
      <c r="W281" s="18">
        <v>2050</v>
      </c>
      <c r="X281" s="15">
        <v>2011</v>
      </c>
      <c r="Y281" s="16">
        <f>IF(X281&lt;&gt;"",VLOOKUP(X281,ProgramIterations!D:E,2,FALSE),"NULL")</f>
        <v>1</v>
      </c>
      <c r="Z281" s="15"/>
      <c r="AA281" s="16" t="str">
        <f>IF(Z281&lt;&gt;"",VLOOKUP(Z281,ProgramIterations!D:E,2,FALSE),"NULL")</f>
        <v>NULL</v>
      </c>
      <c r="AB281" s="9" t="s">
        <v>78</v>
      </c>
      <c r="AC281" s="9">
        <v>75</v>
      </c>
      <c r="AD281" s="36">
        <v>0</v>
      </c>
      <c r="AE281" s="9">
        <v>1</v>
      </c>
      <c r="AF281" s="9">
        <v>1</v>
      </c>
      <c r="AG281" s="74">
        <v>0</v>
      </c>
      <c r="AH281" s="17">
        <v>0</v>
      </c>
      <c r="AI281" s="17">
        <f t="shared" si="21"/>
        <v>0</v>
      </c>
      <c r="AJ281" s="18">
        <v>0</v>
      </c>
      <c r="AK281" s="17">
        <f t="shared" si="18"/>
        <v>0</v>
      </c>
      <c r="AL281" s="17">
        <f t="shared" si="19"/>
        <v>0</v>
      </c>
      <c r="AM281" s="18">
        <v>0</v>
      </c>
      <c r="AN281" s="18">
        <v>0</v>
      </c>
      <c r="AO281" s="37">
        <v>0</v>
      </c>
      <c r="AP281" s="49"/>
      <c r="AQ281" s="37">
        <v>0</v>
      </c>
      <c r="AR281" s="49">
        <v>0</v>
      </c>
      <c r="AS281" s="23">
        <v>2011</v>
      </c>
      <c r="AT281" s="24">
        <f>IF(AS281="","",VLOOKUP(AS281,ProgramIterations!$D:$E,2,FALSE))</f>
        <v>1</v>
      </c>
      <c r="AU281" s="23"/>
      <c r="AV281" s="24" t="str">
        <f>IF(AU281="","",VLOOKUP(AU281,ProgramIterations!$D:$E,2,FALSE))</f>
        <v/>
      </c>
      <c r="AW281" s="23">
        <v>2012</v>
      </c>
      <c r="AX281" s="24">
        <f>IF(AW281="","",VLOOKUP(AW281,ProgramIterations!$D:$E,2,FALSE))</f>
        <v>2</v>
      </c>
      <c r="AY281" s="23"/>
      <c r="AZ281" s="24" t="str">
        <f>IF(AY281="","",VLOOKUP(AY281,ProgramIterations!$D:$E,2,FALSE))</f>
        <v/>
      </c>
      <c r="BA281" s="23">
        <v>2013</v>
      </c>
      <c r="BB281" s="24">
        <f>IF(BA281="","",VLOOKUP(BA281,ProgramIterations!$D:$E,2,FALSE))</f>
        <v>3</v>
      </c>
      <c r="BC281" s="23"/>
      <c r="BD281" s="24" t="str">
        <f>IF(BC281="","",VLOOKUP(BC281,ProgramIterations!$D:$E,2,FALSE))</f>
        <v/>
      </c>
      <c r="BE281" s="23">
        <v>2014</v>
      </c>
      <c r="BF281" s="24">
        <f>IF(BE281="","",VLOOKUP(BE281,ProgramIterations!$D:$E,2,FALSE))</f>
        <v>4</v>
      </c>
      <c r="BG281" s="23"/>
      <c r="BH281" s="24" t="str">
        <f>IF(BG281="","",VLOOKUP(BG281,ProgramIterations!$D:$E,2,FALSE))</f>
        <v/>
      </c>
      <c r="BI281" s="23">
        <v>2014</v>
      </c>
      <c r="BJ281" s="24">
        <f>IF(BI281="","",VLOOKUP(BI281,ProgramIterations!$D:$E,2,FALSE))</f>
        <v>4</v>
      </c>
      <c r="BK281" s="23"/>
      <c r="BL281" s="24" t="str">
        <f>IF(BK281="","",VLOOKUP(BK281,ProgramIterations!$D:$E,2,FALSE))</f>
        <v/>
      </c>
      <c r="BM281" s="23"/>
      <c r="BN281" s="24" t="str">
        <f>IF(BM281="","",VLOOKUP(BM281,ProgramIterations!$D:$E,2,FALSE))</f>
        <v/>
      </c>
      <c r="BO281" s="23"/>
      <c r="BP281" s="24" t="str">
        <f>IF(BO281="","",VLOOKUP(BO281,ProgramIterations!$D:$E,2,FALSE))</f>
        <v/>
      </c>
      <c r="BQ281" s="23"/>
      <c r="BR281" s="24" t="str">
        <f>IF(BQ281="","",VLOOKUP(BQ281,ProgramIterations!$D:$E,2,FALSE))</f>
        <v/>
      </c>
      <c r="BS281" s="23"/>
      <c r="BT281" s="24" t="str">
        <f>IF(BS281="","",VLOOKUP(BS281,ProgramIterations!$D:$E,2,FALSE))</f>
        <v/>
      </c>
      <c r="BU281" s="23"/>
      <c r="BV281" s="24" t="str">
        <f>IF(BU281="","",VLOOKUP(BU281,ProgramIterations!$D:$E,2,FALSE))</f>
        <v/>
      </c>
      <c r="BW281" s="23"/>
      <c r="BX281" s="24" t="str">
        <f>IF(BW281="","",VLOOKUP(BW281,ProgramIterations!$D:$E,2,FALSE))</f>
        <v/>
      </c>
      <c r="BY281" s="23">
        <v>2014</v>
      </c>
      <c r="BZ281" s="24">
        <f>IF(BY281="","",VLOOKUP(BY281,ProgramIterations!$D:$E,2,FALSE))</f>
        <v>4</v>
      </c>
      <c r="CA281" s="23"/>
      <c r="CB281" s="24" t="str">
        <f>IF(CA281="","",VLOOKUP(CA281,ProgramIterations!$D:$E,2,FALSE))</f>
        <v/>
      </c>
      <c r="CC281" s="23">
        <v>2014</v>
      </c>
      <c r="CD281" s="24">
        <f>IF(CC281="","",VLOOKUP(CC281,ProgramIterations!$D:$E,2,FALSE))</f>
        <v>4</v>
      </c>
      <c r="CE281" s="23"/>
      <c r="CF281" s="24" t="str">
        <f>IF(CE281="","",VLOOKUP(CE281,ProgramIterations!$D:$E,2,FALSE))</f>
        <v/>
      </c>
      <c r="CG281" s="23">
        <v>2014</v>
      </c>
      <c r="CH281" s="24">
        <f>IF(CG281="","",VLOOKUP(CG281,ProgramIterations!$D:$E,2,FALSE))</f>
        <v>4</v>
      </c>
      <c r="CI281" s="23"/>
      <c r="CJ281" s="24" t="str">
        <f>IF(CI281="","",VLOOKUP(CI281,ProgramIterations!$D:$E,2,FALSE))</f>
        <v/>
      </c>
      <c r="CK281" s="23"/>
      <c r="CL281" s="24" t="str">
        <f>IF(CK281="","",VLOOKUP(CK281,ProgramIterations!$D:$E,2,FALSE))</f>
        <v/>
      </c>
      <c r="CM281" s="23"/>
      <c r="CN281" s="24" t="str">
        <f>IF(CM281="","",VLOOKUP(CM281,ProgramIterations!$D:$E,2,FALSE))</f>
        <v/>
      </c>
      <c r="CO281" s="23"/>
      <c r="CP281" s="24" t="str">
        <f>IF(CO281="","",VLOOKUP(CO281,ProgramIterations!$D:$E,2,FALSE))</f>
        <v/>
      </c>
      <c r="CQ281" s="23"/>
      <c r="CR281" s="24" t="str">
        <f>IF(CQ281="","",VLOOKUP(CQ281,ProgramIterations!$D:$E,2,FALSE))</f>
        <v/>
      </c>
      <c r="CS281" s="23"/>
      <c r="CT281" s="24" t="str">
        <f>IF(CS281="","",VLOOKUP(CS281,ProgramIterations!$D:$E,2,FALSE))</f>
        <v/>
      </c>
      <c r="CU281" s="23"/>
      <c r="CV281" s="24" t="str">
        <f>IF(CU281="","",VLOOKUP(CU281,ProgramIterations!$D:$E,2,FALSE))</f>
        <v/>
      </c>
      <c r="CW281" s="23"/>
      <c r="CX281" s="24" t="str">
        <f>IF(CW281="","",VLOOKUP(CW281,ProgramIterations!$D:$E,2,FALSE))</f>
        <v/>
      </c>
      <c r="CY281" s="23"/>
      <c r="CZ281" s="24" t="str">
        <f>IF(CY281="","",VLOOKUP(CY281,ProgramIterations!$D:$E,2,FALSE))</f>
        <v/>
      </c>
      <c r="DA281" s="23"/>
      <c r="DB281" s="24" t="str">
        <f>IF(DA281="","",VLOOKUP(DA281,ProgramIterations!$D:$E,2,FALSE))</f>
        <v/>
      </c>
      <c r="DC281" s="23"/>
      <c r="DD281" s="25" t="str">
        <f>IF(DC281="","",VLOOKUP(DC281,ProgramIterations!$D:$E,2,FALSE))</f>
        <v/>
      </c>
      <c r="DE281" s="64" t="str">
        <f>CONCATENATE("ALTER TABLE dbo.",LEFT(C281,FIND(".",C281)-1)," ADD ",RIGHT(C281,LEN(C281)-FIND(".",C281))," ",VLOOKUP(M281,DataTypes!$A$2:$F$12,6),IF(VLOOKUP(M281,DataTypes!$A$2:$F$12,3)=1,CONCATENATE("(",N281,",",O281,")"),"")," NULL")</f>
        <v>ALTER TABLE dbo.ChampMetricChannelUnitTier1Summary ADD VolumeofDepositionByTeir1T0 decimal(15,5) NULL</v>
      </c>
      <c r="DF281" s="56" t="e">
        <f>IF(A281 = "","",#REF! &amp; " SELECT MetricCalcTypeID = "&amp;A281&amp;", EngineID = "&amp;B281&amp;", Name='"&amp;C281&amp;"', DisplayGroupID = "&amp;D281&amp;", DisplayName='"&amp;E281&amp;"', DisplayNameShort = '"&amp;F281&amp;"', PropertyName = '"&amp;G281&amp;"', MethodID = "&amp;IF(H281="","NULL",H281)&amp; ", CalcGroupId = "&amp;IF(I281="","NULL",I281)&amp;", CalcGroupListItemID = " &amp;IF(K281="","NULL",K281)&amp;", Description = "&amp;IF(L281&lt;&gt;"NULL","'"&amp;SUBSTITUTE(L281,"'","''")&amp;"'","NULL")&amp;", DataTypeID = "&amp;M281&amp;",Precision = "&amp;N281&amp;", Scale = "&amp;O281&amp;", Length="&amp;P281&amp;", UOMID = "&amp;Q281&amp;", GlossaryTermID = "&amp;V281&amp;", DisplayOrderID = "&amp;W281&amp;", DomainValueListID = "&amp;AB281&amp;", WidthPixels = "&amp;AC281&amp;", IsDisplayable = "&amp;AD281&amp;", ShowGraphForWatershed= "&amp;AE281&amp;",ShowGraphForProgram="&amp;AF281&amp;",ShowGraphForVisit="&amp;AG281&amp;",IsPrivateInformation="&amp;AM281&amp;", IsCalculated="&amp;AN281&amp;",IsInternal="&amp;AO281&amp;", ExpectedValueMin = "&amp;IF(R281&lt;&gt;"",R281,"NULL")&amp;",  ExpectedValueMax = "&amp;IF(S281&lt;&gt;"",S281,"NULL")&amp;",  AcceptedValueMin = "&amp;IF(T281&lt;&gt;"",T281,"NULL")&amp;",   AcceptedValueMax  = "&amp;IF(U281&lt;&gt;"",U281,"NULL")&amp;", GraphAllowX="&amp;AH281&amp;", GraphAllowY="&amp;AI281&amp;", GraphAllowZ="&amp;AJ281&amp;", MapAllowSize="&amp;AK281&amp;", MapAllowColor = "&amp;AL281&amp;", RbtXpath = "&amp;IF(AP281&lt;&gt;"", "'"&amp;AP281&amp;"'", "NULL")&amp;", RbtIsRequired = "&amp;IF(AP281&lt;&gt;"", AQ281, "NULL")&amp;", MRMetric = "&amp;AR281&amp;
", Protocol1_ID = "&amp;IF(AS281="","NULL",#REF!)&amp;", Protocol1_IterationIDStart = "&amp;IF(AS281="","NULL",AT281)&amp;", Protocol1_IterationIDEnd = "&amp;IF(AU281="","NULL",AV281)&amp;
", Protocol2_ID = "&amp;IF(AW281="","NULL",#REF!)&amp;", Protocol2_IterationIDStart = "&amp;IF(AW281="","NULL",AX281)&amp;", Protocol2_IterationIDEnd = "&amp;IF(AY281="","NULL",AZ281)&amp;
", Protocol3_ID = "&amp;IF(BA281="","NULL",#REF!)&amp;", Protocol3_IterationIDStart = "&amp;IF(BA281="","NULL",BB281)&amp;", Protocol3_IterationIDEnd = "&amp;IF(BC281="","NULL",BD281)&amp;
", Protocol4_ID = "&amp;IF(BE281="","NULL",#REF!)&amp;", Protocol4_IterationIDStart = "&amp;IF(BE281="","NULL",BF281)&amp;", Protocol4_IterationIDEnd = "&amp;IF(BG281="","NULL",BH281)&amp;
", Protocol5_ID = "&amp;IF(BI281="","NULL",#REF!)&amp;", Protocol5_IterationIDStart = "&amp;IF(BI281="","NULL",BJ281)&amp;", Protocol5_IterationIDEnd = "&amp;IF(BK281="","NULL",BL281)&amp;
", Protocol6_ID = "&amp;IF(BM281="","NULL",#REF!)&amp;", Protocol6_IterationIDStart = "&amp;IF(BM281="","NULL",BN281)&amp;", Protocol6_IterationIDEnd = "&amp;IF(BO281="","NULL",BP281)&amp;
", Protocol7_ID = "&amp;IF(BQ281="","NULL",#REF!)&amp;", Protocol7_IterationIDStart = "&amp;IF(BQ281="","NULL",BR281)&amp;", Protocol7_IterationIDEnd = "&amp;IF(BS281="","NULL",BT281)&amp;
", Protocol8_ID = "&amp;IF(BU281="","NULL",#REF!)&amp;", Protocol8_IterationIDStart = "&amp;IF(BU281="","NULL",BV281)&amp;", Protocol8_IterationIDEnd = "&amp;IF(BW281="","NULL",BX281)&amp;
", Protocol9_ID = "&amp;IF(BY281="","NULL",#REF!)&amp;", Protocol9_IterationIDStart = "&amp;IF(BY281="","NULL",BZ281)&amp;", Protocol9_IterationIDEnd = "&amp;IF(CA281="","NULL",CB281)&amp;
", Protocol10_ID = "&amp;IF(CC281="","NULL",#REF!)&amp;", Protocol10_IterationIDStart = "&amp;IF(CC281="","NULL",CD281)&amp;", Protocol10_IterationIDEnd = "&amp;IF(CE281="","NULL",CF281)&amp;
", Protocol11_ID = "&amp;IF(CG281="","NULL",#REF!)&amp;", Protocol11_IterationIDStart = "&amp;IF(CG281="","NULL",CH281)&amp;", Protocol11_IterationIDEnd = "&amp;IF(CI281="","NULL",CJ281)&amp;
", Protocol12_ID = "&amp;IF(CK281="","NULL",#REF!)&amp;", Protocol12_IterationIDStart = "&amp;IF(CK281="","NULL",CL281)&amp;", Protocol12_IterationIDEnd = "&amp;IF(CM281="","NULL",CN281)&amp;
", Protocol13_ID = "&amp;IF(CO281="","NULL",#REF!)&amp;", Protocol13_IterationIDStart = "&amp;IF(CO281="","NULL",CP281)&amp;", Protocol13_IterationIDEnd = "&amp;IF(CQ281="","NULL",CR281)&amp;
", Protocol14_ID = "&amp;IF(CS281="","NULL",#REF!)&amp;", Protocol14_IterationIDStart = "&amp;IF(CS281="","NULL",CT281)&amp;", Protocol14_IterationIDEnd = "&amp;IF(CU281="","NULL",CV281)&amp;
", Protocol15_ID = "&amp;IF(CW281="","NULL",#REF!)&amp;", Protocol15_IterationIDStart = "&amp;IF(CW281="","NULL",CX281)&amp;", Protocol15_IterationIDEnd = "&amp;IF(CY281="","NULL",CZ281)&amp;
", Protocol16_ID = "&amp;IF(DA281="","NULL",#REF!)&amp;", Protocol16_IterationIDStart = "&amp;IF(DA281="","NULL",DB281)&amp;", Protocol16_IterationIDEnd = "&amp;IF(DC281="","NULL",DD281))</f>
        <v>#REF!</v>
      </c>
    </row>
    <row r="282" spans="1:110" hidden="1" x14ac:dyDescent="0.4">
      <c r="A282" s="39">
        <v>382</v>
      </c>
      <c r="B282" s="18">
        <v>1</v>
      </c>
      <c r="C282" s="57" t="str">
        <f t="shared" si="22"/>
        <v>ChampMetricChannelUnitTier1Summary.VolumeofDepositionByTeir1T1</v>
      </c>
      <c r="D282" s="18">
        <v>3</v>
      </c>
      <c r="E282" s="74" t="s">
        <v>1075</v>
      </c>
      <c r="F282" s="74" t="s">
        <v>1076</v>
      </c>
      <c r="G282" s="19" t="s">
        <v>686</v>
      </c>
      <c r="H282" s="19"/>
      <c r="I282" s="45"/>
      <c r="J282" s="47" t="str">
        <f>IF(I282="","",VLOOKUP(I282,MetricCalcGroups!A:D,3, FALSE))</f>
        <v/>
      </c>
      <c r="L282" s="9" t="s">
        <v>78</v>
      </c>
      <c r="M282" s="18">
        <v>3</v>
      </c>
      <c r="N282" s="18">
        <v>15</v>
      </c>
      <c r="O282" s="18">
        <v>5</v>
      </c>
      <c r="P282" s="18" t="s">
        <v>78</v>
      </c>
      <c r="Q282" s="18">
        <v>17</v>
      </c>
      <c r="V282" s="78" t="s">
        <v>78</v>
      </c>
      <c r="W282" s="18">
        <v>330</v>
      </c>
      <c r="X282" s="15">
        <v>2011</v>
      </c>
      <c r="Y282" s="16">
        <f>IF(X282&lt;&gt;"",VLOOKUP(X282,ProgramIterations!D:E,2,FALSE),"NULL")</f>
        <v>1</v>
      </c>
      <c r="Z282" s="15"/>
      <c r="AA282" s="16" t="str">
        <f>IF(Z282&lt;&gt;"",VLOOKUP(Z282,ProgramIterations!D:E,2,FALSE),"NULL")</f>
        <v>NULL</v>
      </c>
      <c r="AB282" s="9" t="s">
        <v>78</v>
      </c>
      <c r="AC282" s="9">
        <v>75</v>
      </c>
      <c r="AD282" s="36">
        <v>0</v>
      </c>
      <c r="AE282" s="9">
        <v>1</v>
      </c>
      <c r="AF282" s="9">
        <v>1</v>
      </c>
      <c r="AG282" s="74">
        <v>0</v>
      </c>
      <c r="AH282" s="17">
        <v>0</v>
      </c>
      <c r="AI282" s="17">
        <f t="shared" si="21"/>
        <v>0</v>
      </c>
      <c r="AJ282" s="18">
        <v>0</v>
      </c>
      <c r="AK282" s="17">
        <f t="shared" si="18"/>
        <v>0</v>
      </c>
      <c r="AL282" s="17">
        <f t="shared" si="19"/>
        <v>0</v>
      </c>
      <c r="AM282" s="18">
        <v>0</v>
      </c>
      <c r="AN282" s="18">
        <v>0</v>
      </c>
      <c r="AO282" s="37">
        <v>0</v>
      </c>
      <c r="AP282" s="74"/>
      <c r="AQ282" s="37">
        <v>0</v>
      </c>
      <c r="AR282" s="49">
        <v>0</v>
      </c>
      <c r="AS282" s="23">
        <v>2011</v>
      </c>
      <c r="AT282" s="24">
        <f>IF(AS282="","",VLOOKUP(AS282,ProgramIterations!$D:$E,2,FALSE))</f>
        <v>1</v>
      </c>
      <c r="AU282" s="23"/>
      <c r="AV282" s="24" t="str">
        <f>IF(AU282="","",VLOOKUP(AU282,ProgramIterations!$D:$E,2,FALSE))</f>
        <v/>
      </c>
      <c r="AW282" s="23">
        <v>2012</v>
      </c>
      <c r="AX282" s="24">
        <f>IF(AW282="","",VLOOKUP(AW282,ProgramIterations!$D:$E,2,FALSE))</f>
        <v>2</v>
      </c>
      <c r="AY282" s="23"/>
      <c r="AZ282" s="24" t="str">
        <f>IF(AY282="","",VLOOKUP(AY282,ProgramIterations!$D:$E,2,FALSE))</f>
        <v/>
      </c>
      <c r="BA282" s="23">
        <v>2013</v>
      </c>
      <c r="BB282" s="24">
        <f>IF(BA282="","",VLOOKUP(BA282,ProgramIterations!$D:$E,2,FALSE))</f>
        <v>3</v>
      </c>
      <c r="BC282" s="23"/>
      <c r="BD282" s="24" t="str">
        <f>IF(BC282="","",VLOOKUP(BC282,ProgramIterations!$D:$E,2,FALSE))</f>
        <v/>
      </c>
      <c r="BE282" s="23">
        <v>2014</v>
      </c>
      <c r="BF282" s="24">
        <f>IF(BE282="","",VLOOKUP(BE282,ProgramIterations!$D:$E,2,FALSE))</f>
        <v>4</v>
      </c>
      <c r="BG282" s="23"/>
      <c r="BH282" s="24" t="str">
        <f>IF(BG282="","",VLOOKUP(BG282,ProgramIterations!$D:$E,2,FALSE))</f>
        <v/>
      </c>
      <c r="BI282" s="23">
        <v>2014</v>
      </c>
      <c r="BJ282" s="24">
        <f>IF(BI282="","",VLOOKUP(BI282,ProgramIterations!$D:$E,2,FALSE))</f>
        <v>4</v>
      </c>
      <c r="BK282" s="23"/>
      <c r="BL282" s="24" t="str">
        <f>IF(BK282="","",VLOOKUP(BK282,ProgramIterations!$D:$E,2,FALSE))</f>
        <v/>
      </c>
      <c r="BM282" s="23"/>
      <c r="BN282" s="24" t="str">
        <f>IF(BM282="","",VLOOKUP(BM282,ProgramIterations!$D:$E,2,FALSE))</f>
        <v/>
      </c>
      <c r="BO282" s="23"/>
      <c r="BP282" s="24" t="str">
        <f>IF(BO282="","",VLOOKUP(BO282,ProgramIterations!$D:$E,2,FALSE))</f>
        <v/>
      </c>
      <c r="BQ282" s="23"/>
      <c r="BR282" s="24" t="str">
        <f>IF(BQ282="","",VLOOKUP(BQ282,ProgramIterations!$D:$E,2,FALSE))</f>
        <v/>
      </c>
      <c r="BS282" s="23"/>
      <c r="BT282" s="24" t="str">
        <f>IF(BS282="","",VLOOKUP(BS282,ProgramIterations!$D:$E,2,FALSE))</f>
        <v/>
      </c>
      <c r="BU282" s="23"/>
      <c r="BV282" s="24" t="str">
        <f>IF(BU282="","",VLOOKUP(BU282,ProgramIterations!$D:$E,2,FALSE))</f>
        <v/>
      </c>
      <c r="BW282" s="23"/>
      <c r="BX282" s="24" t="str">
        <f>IF(BW282="","",VLOOKUP(BW282,ProgramIterations!$D:$E,2,FALSE))</f>
        <v/>
      </c>
      <c r="BY282" s="23">
        <v>2014</v>
      </c>
      <c r="BZ282" s="24">
        <f>IF(BY282="","",VLOOKUP(BY282,ProgramIterations!$D:$E,2,FALSE))</f>
        <v>4</v>
      </c>
      <c r="CA282" s="23"/>
      <c r="CB282" s="24" t="str">
        <f>IF(CA282="","",VLOOKUP(CA282,ProgramIterations!$D:$E,2,FALSE))</f>
        <v/>
      </c>
      <c r="CC282" s="23">
        <v>2014</v>
      </c>
      <c r="CD282" s="24">
        <f>IF(CC282="","",VLOOKUP(CC282,ProgramIterations!$D:$E,2,FALSE))</f>
        <v>4</v>
      </c>
      <c r="CE282" s="23"/>
      <c r="CF282" s="24" t="str">
        <f>IF(CE282="","",VLOOKUP(CE282,ProgramIterations!$D:$E,2,FALSE))</f>
        <v/>
      </c>
      <c r="CG282" s="23">
        <v>2014</v>
      </c>
      <c r="CH282" s="24">
        <f>IF(CG282="","",VLOOKUP(CG282,ProgramIterations!$D:$E,2,FALSE))</f>
        <v>4</v>
      </c>
      <c r="CI282" s="23"/>
      <c r="CJ282" s="24" t="str">
        <f>IF(CI282="","",VLOOKUP(CI282,ProgramIterations!$D:$E,2,FALSE))</f>
        <v/>
      </c>
      <c r="CK282" s="23"/>
      <c r="CL282" s="24" t="str">
        <f>IF(CK282="","",VLOOKUP(CK282,ProgramIterations!$D:$E,2,FALSE))</f>
        <v/>
      </c>
      <c r="CM282" s="23"/>
      <c r="CN282" s="24" t="str">
        <f>IF(CM282="","",VLOOKUP(CM282,ProgramIterations!$D:$E,2,FALSE))</f>
        <v/>
      </c>
      <c r="CO282" s="23"/>
      <c r="CP282" s="24" t="str">
        <f>IF(CO282="","",VLOOKUP(CO282,ProgramIterations!$D:$E,2,FALSE))</f>
        <v/>
      </c>
      <c r="CQ282" s="23"/>
      <c r="CR282" s="24" t="str">
        <f>IF(CQ282="","",VLOOKUP(CQ282,ProgramIterations!$D:$E,2,FALSE))</f>
        <v/>
      </c>
      <c r="CS282" s="23"/>
      <c r="CT282" s="24" t="str">
        <f>IF(CS282="","",VLOOKUP(CS282,ProgramIterations!$D:$E,2,FALSE))</f>
        <v/>
      </c>
      <c r="CU282" s="23"/>
      <c r="CV282" s="24" t="str">
        <f>IF(CU282="","",VLOOKUP(CU282,ProgramIterations!$D:$E,2,FALSE))</f>
        <v/>
      </c>
      <c r="CW282" s="23"/>
      <c r="CX282" s="24" t="str">
        <f>IF(CW282="","",VLOOKUP(CW282,ProgramIterations!$D:$E,2,FALSE))</f>
        <v/>
      </c>
      <c r="CY282" s="23"/>
      <c r="CZ282" s="24" t="str">
        <f>IF(CY282="","",VLOOKUP(CY282,ProgramIterations!$D:$E,2,FALSE))</f>
        <v/>
      </c>
      <c r="DA282" s="23"/>
      <c r="DB282" s="24" t="str">
        <f>IF(DA282="","",VLOOKUP(DA282,ProgramIterations!$D:$E,2,FALSE))</f>
        <v/>
      </c>
      <c r="DC282" s="23"/>
      <c r="DD282" s="25" t="str">
        <f>IF(DC282="","",VLOOKUP(DC282,ProgramIterations!$D:$E,2,FALSE))</f>
        <v/>
      </c>
      <c r="DE282" s="64" t="str">
        <f>CONCATENATE("ALTER TABLE dbo.",LEFT(C282,FIND(".",C282)-1)," ADD ",RIGHT(C282,LEN(C282)-FIND(".",C282))," ",VLOOKUP(M282,DataTypes!$A$2:$F$12,6),IF(VLOOKUP(M282,DataTypes!$A$2:$F$12,3)=1,CONCATENATE("(",N282,",",O282,")"),"")," NULL")</f>
        <v>ALTER TABLE dbo.ChampMetricChannelUnitTier1Summary ADD VolumeofDepositionByTeir1T1 decimal(15,5) NULL</v>
      </c>
      <c r="DF282" s="56" t="e">
        <f>IF(A282 = "","",#REF! &amp; " SELECT MetricCalcTypeID = "&amp;A282&amp;", EngineID = "&amp;B282&amp;", Name='"&amp;C282&amp;"', DisplayGroupID = "&amp;D282&amp;", DisplayName='"&amp;E282&amp;"', DisplayNameShort = '"&amp;F282&amp;"', PropertyName = '"&amp;G282&amp;"', MethodID = "&amp;IF(H282="","NULL",H282)&amp; ", CalcGroupId = "&amp;IF(I282="","NULL",I282)&amp;", CalcGroupListItemID = " &amp;IF(K282="","NULL",K282)&amp;", Description = "&amp;IF(L282&lt;&gt;"NULL","'"&amp;SUBSTITUTE(L282,"'","''")&amp;"'","NULL")&amp;", DataTypeID = "&amp;M282&amp;",Precision = "&amp;N282&amp;", Scale = "&amp;O282&amp;", Length="&amp;P282&amp;", UOMID = "&amp;Q282&amp;", GlossaryTermID = "&amp;V282&amp;", DisplayOrderID = "&amp;W282&amp;", DomainValueListID = "&amp;AB282&amp;", WidthPixels = "&amp;AC282&amp;", IsDisplayable = "&amp;AD282&amp;", ShowGraphForWatershed= "&amp;AE282&amp;",ShowGraphForProgram="&amp;AF282&amp;",ShowGraphForVisit="&amp;AG282&amp;",IsPrivateInformation="&amp;AM282&amp;", IsCalculated="&amp;AN282&amp;",IsInternal="&amp;AO282&amp;", ExpectedValueMin = "&amp;IF(R282&lt;&gt;"",R282,"NULL")&amp;",  ExpectedValueMax = "&amp;IF(S282&lt;&gt;"",S282,"NULL")&amp;",  AcceptedValueMin = "&amp;IF(T282&lt;&gt;"",T282,"NULL")&amp;",   AcceptedValueMax  = "&amp;IF(U282&lt;&gt;"",U282,"NULL")&amp;", GraphAllowX="&amp;AH282&amp;", GraphAllowY="&amp;AI282&amp;", GraphAllowZ="&amp;AJ282&amp;", MapAllowSize="&amp;AK282&amp;", MapAllowColor = "&amp;AL282&amp;", RbtXpath = "&amp;IF(AP282&lt;&gt;"", "'"&amp;AP282&amp;"'", "NULL")&amp;", RbtIsRequired = "&amp;IF(AP282&lt;&gt;"", AQ282, "NULL")&amp;", MRMetric = "&amp;AR282&amp;
", Protocol1_ID = "&amp;IF(AS282="","NULL",#REF!)&amp;", Protocol1_IterationIDStart = "&amp;IF(AS282="","NULL",AT282)&amp;", Protocol1_IterationIDEnd = "&amp;IF(AU282="","NULL",AV282)&amp;
", Protocol2_ID = "&amp;IF(AW282="","NULL",#REF!)&amp;", Protocol2_IterationIDStart = "&amp;IF(AW282="","NULL",AX282)&amp;", Protocol2_IterationIDEnd = "&amp;IF(AY282="","NULL",AZ282)&amp;
", Protocol3_ID = "&amp;IF(BA282="","NULL",#REF!)&amp;", Protocol3_IterationIDStart = "&amp;IF(BA282="","NULL",BB282)&amp;", Protocol3_IterationIDEnd = "&amp;IF(BC282="","NULL",BD282)&amp;
", Protocol4_ID = "&amp;IF(BE282="","NULL",#REF!)&amp;", Protocol4_IterationIDStart = "&amp;IF(BE282="","NULL",BF282)&amp;", Protocol4_IterationIDEnd = "&amp;IF(BG282="","NULL",BH282)&amp;
", Protocol5_ID = "&amp;IF(BI282="","NULL",#REF!)&amp;", Protocol5_IterationIDStart = "&amp;IF(BI282="","NULL",BJ282)&amp;", Protocol5_IterationIDEnd = "&amp;IF(BK282="","NULL",BL282)&amp;
", Protocol6_ID = "&amp;IF(BM282="","NULL",#REF!)&amp;", Protocol6_IterationIDStart = "&amp;IF(BM282="","NULL",BN282)&amp;", Protocol6_IterationIDEnd = "&amp;IF(BO282="","NULL",BP282)&amp;
", Protocol7_ID = "&amp;IF(BQ282="","NULL",#REF!)&amp;", Protocol7_IterationIDStart = "&amp;IF(BQ282="","NULL",BR282)&amp;", Protocol7_IterationIDEnd = "&amp;IF(BS282="","NULL",BT282)&amp;
", Protocol8_ID = "&amp;IF(BU282="","NULL",#REF!)&amp;", Protocol8_IterationIDStart = "&amp;IF(BU282="","NULL",BV282)&amp;", Protocol8_IterationIDEnd = "&amp;IF(BW282="","NULL",BX282)&amp;
", Protocol9_ID = "&amp;IF(BY282="","NULL",#REF!)&amp;", Protocol9_IterationIDStart = "&amp;IF(BY282="","NULL",BZ282)&amp;", Protocol9_IterationIDEnd = "&amp;IF(CA282="","NULL",CB282)&amp;
", Protocol10_ID = "&amp;IF(CC282="","NULL",#REF!)&amp;", Protocol10_IterationIDStart = "&amp;IF(CC282="","NULL",CD282)&amp;", Protocol10_IterationIDEnd = "&amp;IF(CE282="","NULL",CF282)&amp;
", Protocol11_ID = "&amp;IF(CG282="","NULL",#REF!)&amp;", Protocol11_IterationIDStart = "&amp;IF(CG282="","NULL",CH282)&amp;", Protocol11_IterationIDEnd = "&amp;IF(CI282="","NULL",CJ282)&amp;
", Protocol12_ID = "&amp;IF(CK282="","NULL",#REF!)&amp;", Protocol12_IterationIDStart = "&amp;IF(CK282="","NULL",CL282)&amp;", Protocol12_IterationIDEnd = "&amp;IF(CM282="","NULL",CN282)&amp;
", Protocol13_ID = "&amp;IF(CO282="","NULL",#REF!)&amp;", Protocol13_IterationIDStart = "&amp;IF(CO282="","NULL",CP282)&amp;", Protocol13_IterationIDEnd = "&amp;IF(CQ282="","NULL",CR282)&amp;
", Protocol14_ID = "&amp;IF(CS282="","NULL",#REF!)&amp;", Protocol14_IterationIDStart = "&amp;IF(CS282="","NULL",CT282)&amp;", Protocol14_IterationIDEnd = "&amp;IF(CU282="","NULL",CV282)&amp;
", Protocol15_ID = "&amp;IF(CW282="","NULL",#REF!)&amp;", Protocol15_IterationIDStart = "&amp;IF(CW282="","NULL",CX282)&amp;", Protocol15_IterationIDEnd = "&amp;IF(CY282="","NULL",CZ282)&amp;
", Protocol16_ID = "&amp;IF(DA282="","NULL",#REF!)&amp;", Protocol16_IterationIDStart = "&amp;IF(DA282="","NULL",DB282)&amp;", Protocol16_IterationIDEnd = "&amp;IF(DC282="","NULL",DD282))</f>
        <v>#REF!</v>
      </c>
    </row>
    <row r="283" spans="1:110" hidden="1" x14ac:dyDescent="0.4">
      <c r="A283" s="39">
        <v>409</v>
      </c>
      <c r="B283" s="18">
        <v>1</v>
      </c>
      <c r="C283" s="57" t="str">
        <f t="shared" si="22"/>
        <v>ChampMetricChannelUnitTier1Summary.AreaofErosionByTeir1T0</v>
      </c>
      <c r="D283" s="18">
        <v>3</v>
      </c>
      <c r="E283" s="74" t="s">
        <v>1127</v>
      </c>
      <c r="F283" s="35" t="s">
        <v>1128</v>
      </c>
      <c r="G283" s="19" t="s">
        <v>646</v>
      </c>
      <c r="H283" s="19"/>
      <c r="I283" s="45"/>
      <c r="J283" s="47" t="str">
        <f>IF(I283="","",VLOOKUP(I283,MetricCalcGroups!A:D,3, FALSE))</f>
        <v/>
      </c>
      <c r="L283" s="9" t="s">
        <v>78</v>
      </c>
      <c r="M283" s="18">
        <v>3</v>
      </c>
      <c r="N283" s="18">
        <v>15</v>
      </c>
      <c r="O283" s="18">
        <v>5</v>
      </c>
      <c r="P283" s="18" t="s">
        <v>78</v>
      </c>
      <c r="Q283" s="18">
        <v>16</v>
      </c>
      <c r="R283" s="75"/>
      <c r="S283" s="75"/>
      <c r="V283" s="78" t="s">
        <v>78</v>
      </c>
      <c r="W283" s="18">
        <v>2020</v>
      </c>
      <c r="X283" s="15">
        <v>2011</v>
      </c>
      <c r="Y283" s="16">
        <f>IF(X283&lt;&gt;"",VLOOKUP(X283,ProgramIterations!D:E,2,FALSE),"NULL")</f>
        <v>1</v>
      </c>
      <c r="Z283" s="15"/>
      <c r="AA283" s="16" t="str">
        <f>IF(Z283&lt;&gt;"",VLOOKUP(Z283,ProgramIterations!D:E,2,FALSE),"NULL")</f>
        <v>NULL</v>
      </c>
      <c r="AB283" s="9" t="s">
        <v>78</v>
      </c>
      <c r="AC283" s="9">
        <v>75</v>
      </c>
      <c r="AD283" s="36">
        <v>0</v>
      </c>
      <c r="AE283" s="9">
        <v>1</v>
      </c>
      <c r="AF283" s="9">
        <v>1</v>
      </c>
      <c r="AG283" s="74">
        <v>0</v>
      </c>
      <c r="AH283" s="17">
        <v>0</v>
      </c>
      <c r="AI283" s="17">
        <f t="shared" si="21"/>
        <v>0</v>
      </c>
      <c r="AJ283" s="18">
        <v>0</v>
      </c>
      <c r="AK283" s="17">
        <f t="shared" si="18"/>
        <v>0</v>
      </c>
      <c r="AL283" s="17">
        <f t="shared" si="19"/>
        <v>0</v>
      </c>
      <c r="AM283" s="18">
        <v>0</v>
      </c>
      <c r="AN283" s="18">
        <v>0</v>
      </c>
      <c r="AO283" s="37">
        <v>0</v>
      </c>
      <c r="AP283" s="74"/>
      <c r="AQ283" s="37">
        <v>0</v>
      </c>
      <c r="AR283" s="49">
        <v>0</v>
      </c>
      <c r="AS283" s="23">
        <v>2011</v>
      </c>
      <c r="AT283" s="24">
        <f>IF(AS283="","",VLOOKUP(AS283,ProgramIterations!$D:$E,2,FALSE))</f>
        <v>1</v>
      </c>
      <c r="AU283" s="23"/>
      <c r="AV283" s="24" t="str">
        <f>IF(AU283="","",VLOOKUP(AU283,ProgramIterations!$D:$E,2,FALSE))</f>
        <v/>
      </c>
      <c r="AW283" s="23">
        <v>2012</v>
      </c>
      <c r="AX283" s="24">
        <f>IF(AW283="","",VLOOKUP(AW283,ProgramIterations!$D:$E,2,FALSE))</f>
        <v>2</v>
      </c>
      <c r="AY283" s="23"/>
      <c r="AZ283" s="24" t="str">
        <f>IF(AY283="","",VLOOKUP(AY283,ProgramIterations!$D:$E,2,FALSE))</f>
        <v/>
      </c>
      <c r="BA283" s="23">
        <v>2013</v>
      </c>
      <c r="BB283" s="24">
        <f>IF(BA283="","",VLOOKUP(BA283,ProgramIterations!$D:$E,2,FALSE))</f>
        <v>3</v>
      </c>
      <c r="BC283" s="23"/>
      <c r="BD283" s="24" t="str">
        <f>IF(BC283="","",VLOOKUP(BC283,ProgramIterations!$D:$E,2,FALSE))</f>
        <v/>
      </c>
      <c r="BE283" s="23">
        <v>2014</v>
      </c>
      <c r="BF283" s="24">
        <f>IF(BE283="","",VLOOKUP(BE283,ProgramIterations!$D:$E,2,FALSE))</f>
        <v>4</v>
      </c>
      <c r="BG283" s="23"/>
      <c r="BH283" s="24" t="str">
        <f>IF(BG283="","",VLOOKUP(BG283,ProgramIterations!$D:$E,2,FALSE))</f>
        <v/>
      </c>
      <c r="BI283" s="23">
        <v>2014</v>
      </c>
      <c r="BJ283" s="24">
        <f>IF(BI283="","",VLOOKUP(BI283,ProgramIterations!$D:$E,2,FALSE))</f>
        <v>4</v>
      </c>
      <c r="BK283" s="23"/>
      <c r="BL283" s="24" t="str">
        <f>IF(BK283="","",VLOOKUP(BK283,ProgramIterations!$D:$E,2,FALSE))</f>
        <v/>
      </c>
      <c r="BM283" s="23"/>
      <c r="BN283" s="24" t="str">
        <f>IF(BM283="","",VLOOKUP(BM283,ProgramIterations!$D:$E,2,FALSE))</f>
        <v/>
      </c>
      <c r="BO283" s="23"/>
      <c r="BP283" s="24" t="str">
        <f>IF(BO283="","",VLOOKUP(BO283,ProgramIterations!$D:$E,2,FALSE))</f>
        <v/>
      </c>
      <c r="BQ283" s="23"/>
      <c r="BR283" s="24" t="str">
        <f>IF(BQ283="","",VLOOKUP(BQ283,ProgramIterations!$D:$E,2,FALSE))</f>
        <v/>
      </c>
      <c r="BS283" s="23"/>
      <c r="BT283" s="24" t="str">
        <f>IF(BS283="","",VLOOKUP(BS283,ProgramIterations!$D:$E,2,FALSE))</f>
        <v/>
      </c>
      <c r="BU283" s="23"/>
      <c r="BV283" s="24" t="str">
        <f>IF(BU283="","",VLOOKUP(BU283,ProgramIterations!$D:$E,2,FALSE))</f>
        <v/>
      </c>
      <c r="BW283" s="23"/>
      <c r="BX283" s="24" t="str">
        <f>IF(BW283="","",VLOOKUP(BW283,ProgramIterations!$D:$E,2,FALSE))</f>
        <v/>
      </c>
      <c r="BY283" s="23">
        <v>2014</v>
      </c>
      <c r="BZ283" s="24">
        <f>IF(BY283="","",VLOOKUP(BY283,ProgramIterations!$D:$E,2,FALSE))</f>
        <v>4</v>
      </c>
      <c r="CA283" s="23"/>
      <c r="CB283" s="24" t="str">
        <f>IF(CA283="","",VLOOKUP(CA283,ProgramIterations!$D:$E,2,FALSE))</f>
        <v/>
      </c>
      <c r="CC283" s="23">
        <v>2014</v>
      </c>
      <c r="CD283" s="24">
        <f>IF(CC283="","",VLOOKUP(CC283,ProgramIterations!$D:$E,2,FALSE))</f>
        <v>4</v>
      </c>
      <c r="CE283" s="23"/>
      <c r="CF283" s="24" t="str">
        <f>IF(CE283="","",VLOOKUP(CE283,ProgramIterations!$D:$E,2,FALSE))</f>
        <v/>
      </c>
      <c r="CG283" s="23">
        <v>2014</v>
      </c>
      <c r="CH283" s="24">
        <f>IF(CG283="","",VLOOKUP(CG283,ProgramIterations!$D:$E,2,FALSE))</f>
        <v>4</v>
      </c>
      <c r="CI283" s="23"/>
      <c r="CJ283" s="24" t="str">
        <f>IF(CI283="","",VLOOKUP(CI283,ProgramIterations!$D:$E,2,FALSE))</f>
        <v/>
      </c>
      <c r="CK283" s="23"/>
      <c r="CL283" s="24" t="str">
        <f>IF(CK283="","",VLOOKUP(CK283,ProgramIterations!$D:$E,2,FALSE))</f>
        <v/>
      </c>
      <c r="CM283" s="23"/>
      <c r="CN283" s="24" t="str">
        <f>IF(CM283="","",VLOOKUP(CM283,ProgramIterations!$D:$E,2,FALSE))</f>
        <v/>
      </c>
      <c r="CO283" s="23"/>
      <c r="CP283" s="24" t="str">
        <f>IF(CO283="","",VLOOKUP(CO283,ProgramIterations!$D:$E,2,FALSE))</f>
        <v/>
      </c>
      <c r="CQ283" s="23"/>
      <c r="CR283" s="24" t="str">
        <f>IF(CQ283="","",VLOOKUP(CQ283,ProgramIterations!$D:$E,2,FALSE))</f>
        <v/>
      </c>
      <c r="CS283" s="23"/>
      <c r="CT283" s="24" t="str">
        <f>IF(CS283="","",VLOOKUP(CS283,ProgramIterations!$D:$E,2,FALSE))</f>
        <v/>
      </c>
      <c r="CU283" s="23"/>
      <c r="CV283" s="24" t="str">
        <f>IF(CU283="","",VLOOKUP(CU283,ProgramIterations!$D:$E,2,FALSE))</f>
        <v/>
      </c>
      <c r="CW283" s="23"/>
      <c r="CX283" s="24" t="str">
        <f>IF(CW283="","",VLOOKUP(CW283,ProgramIterations!$D:$E,2,FALSE))</f>
        <v/>
      </c>
      <c r="CY283" s="23"/>
      <c r="CZ283" s="24" t="str">
        <f>IF(CY283="","",VLOOKUP(CY283,ProgramIterations!$D:$E,2,FALSE))</f>
        <v/>
      </c>
      <c r="DA283" s="23"/>
      <c r="DB283" s="24" t="str">
        <f>IF(DA283="","",VLOOKUP(DA283,ProgramIterations!$D:$E,2,FALSE))</f>
        <v/>
      </c>
      <c r="DC283" s="23"/>
      <c r="DD283" s="25" t="str">
        <f>IF(DC283="","",VLOOKUP(DC283,ProgramIterations!$D:$E,2,FALSE))</f>
        <v/>
      </c>
      <c r="DE283" s="64" t="str">
        <f>CONCATENATE("ALTER TABLE dbo.",LEFT(C283,FIND(".",C283)-1)," ADD ",RIGHT(C283,LEN(C283)-FIND(".",C283))," ",VLOOKUP(M283,DataTypes!$A$2:$F$12,6),IF(VLOOKUP(M283,DataTypes!$A$2:$F$12,3)=1,CONCATENATE("(",N283,",",O283,")"),"")," NULL")</f>
        <v>ALTER TABLE dbo.ChampMetricChannelUnitTier1Summary ADD AreaofErosionByTeir1T0 decimal(15,5) NULL</v>
      </c>
      <c r="DF283" s="56" t="e">
        <f>IF(A283 = "","",#REF! &amp; " SELECT MetricCalcTypeID = "&amp;A283&amp;", EngineID = "&amp;B283&amp;", Name='"&amp;C283&amp;"', DisplayGroupID = "&amp;D283&amp;", DisplayName='"&amp;E283&amp;"', DisplayNameShort = '"&amp;F283&amp;"', PropertyName = '"&amp;G283&amp;"', MethodID = "&amp;IF(H283="","NULL",H283)&amp; ", CalcGroupId = "&amp;IF(I283="","NULL",I283)&amp;", CalcGroupListItemID = " &amp;IF(K283="","NULL",K283)&amp;", Description = "&amp;IF(L283&lt;&gt;"NULL","'"&amp;SUBSTITUTE(L283,"'","''")&amp;"'","NULL")&amp;", DataTypeID = "&amp;M283&amp;",Precision = "&amp;N283&amp;", Scale = "&amp;O283&amp;", Length="&amp;P283&amp;", UOMID = "&amp;Q283&amp;", GlossaryTermID = "&amp;V283&amp;", DisplayOrderID = "&amp;W283&amp;", DomainValueListID = "&amp;AB283&amp;", WidthPixels = "&amp;AC283&amp;", IsDisplayable = "&amp;AD283&amp;", ShowGraphForWatershed= "&amp;AE283&amp;",ShowGraphForProgram="&amp;AF283&amp;",ShowGraphForVisit="&amp;AG283&amp;",IsPrivateInformation="&amp;AM283&amp;", IsCalculated="&amp;AN283&amp;",IsInternal="&amp;AO283&amp;", ExpectedValueMin = "&amp;IF(R283&lt;&gt;"",R283,"NULL")&amp;",  ExpectedValueMax = "&amp;IF(S283&lt;&gt;"",S283,"NULL")&amp;",  AcceptedValueMin = "&amp;IF(T283&lt;&gt;"",T283,"NULL")&amp;",   AcceptedValueMax  = "&amp;IF(U283&lt;&gt;"",U283,"NULL")&amp;", GraphAllowX="&amp;AH283&amp;", GraphAllowY="&amp;AI283&amp;", GraphAllowZ="&amp;AJ283&amp;", MapAllowSize="&amp;AK283&amp;", MapAllowColor = "&amp;AL283&amp;", RbtXpath = "&amp;IF(AP283&lt;&gt;"", "'"&amp;AP283&amp;"'", "NULL")&amp;", RbtIsRequired = "&amp;IF(AP283&lt;&gt;"", AQ283, "NULL")&amp;", MRMetric = "&amp;AR283&amp;
", Protocol1_ID = "&amp;IF(AS283="","NULL",#REF!)&amp;", Protocol1_IterationIDStart = "&amp;IF(AS283="","NULL",AT283)&amp;", Protocol1_IterationIDEnd = "&amp;IF(AU283="","NULL",AV283)&amp;
", Protocol2_ID = "&amp;IF(AW283="","NULL",#REF!)&amp;", Protocol2_IterationIDStart = "&amp;IF(AW283="","NULL",AX283)&amp;", Protocol2_IterationIDEnd = "&amp;IF(AY283="","NULL",AZ283)&amp;
", Protocol3_ID = "&amp;IF(BA283="","NULL",#REF!)&amp;", Protocol3_IterationIDStart = "&amp;IF(BA283="","NULL",BB283)&amp;", Protocol3_IterationIDEnd = "&amp;IF(BC283="","NULL",BD283)&amp;
", Protocol4_ID = "&amp;IF(BE283="","NULL",#REF!)&amp;", Protocol4_IterationIDStart = "&amp;IF(BE283="","NULL",BF283)&amp;", Protocol4_IterationIDEnd = "&amp;IF(BG283="","NULL",BH283)&amp;
", Protocol5_ID = "&amp;IF(BI283="","NULL",#REF!)&amp;", Protocol5_IterationIDStart = "&amp;IF(BI283="","NULL",BJ283)&amp;", Protocol5_IterationIDEnd = "&amp;IF(BK283="","NULL",BL283)&amp;
", Protocol6_ID = "&amp;IF(BM283="","NULL",#REF!)&amp;", Protocol6_IterationIDStart = "&amp;IF(BM283="","NULL",BN283)&amp;", Protocol6_IterationIDEnd = "&amp;IF(BO283="","NULL",BP283)&amp;
", Protocol7_ID = "&amp;IF(BQ283="","NULL",#REF!)&amp;", Protocol7_IterationIDStart = "&amp;IF(BQ283="","NULL",BR283)&amp;", Protocol7_IterationIDEnd = "&amp;IF(BS283="","NULL",BT283)&amp;
", Protocol8_ID = "&amp;IF(BU283="","NULL",#REF!)&amp;", Protocol8_IterationIDStart = "&amp;IF(BU283="","NULL",BV283)&amp;", Protocol8_IterationIDEnd = "&amp;IF(BW283="","NULL",BX283)&amp;
", Protocol9_ID = "&amp;IF(BY283="","NULL",#REF!)&amp;", Protocol9_IterationIDStart = "&amp;IF(BY283="","NULL",BZ283)&amp;", Protocol9_IterationIDEnd = "&amp;IF(CA283="","NULL",CB283)&amp;
", Protocol10_ID = "&amp;IF(CC283="","NULL",#REF!)&amp;", Protocol10_IterationIDStart = "&amp;IF(CC283="","NULL",CD283)&amp;", Protocol10_IterationIDEnd = "&amp;IF(CE283="","NULL",CF283)&amp;
", Protocol11_ID = "&amp;IF(CG283="","NULL",#REF!)&amp;", Protocol11_IterationIDStart = "&amp;IF(CG283="","NULL",CH283)&amp;", Protocol11_IterationIDEnd = "&amp;IF(CI283="","NULL",CJ283)&amp;
", Protocol12_ID = "&amp;IF(CK283="","NULL",#REF!)&amp;", Protocol12_IterationIDStart = "&amp;IF(CK283="","NULL",CL283)&amp;", Protocol12_IterationIDEnd = "&amp;IF(CM283="","NULL",CN283)&amp;
", Protocol13_ID = "&amp;IF(CO283="","NULL",#REF!)&amp;", Protocol13_IterationIDStart = "&amp;IF(CO283="","NULL",CP283)&amp;", Protocol13_IterationIDEnd = "&amp;IF(CQ283="","NULL",CR283)&amp;
", Protocol14_ID = "&amp;IF(CS283="","NULL",#REF!)&amp;", Protocol14_IterationIDStart = "&amp;IF(CS283="","NULL",CT283)&amp;", Protocol14_IterationIDEnd = "&amp;IF(CU283="","NULL",CV283)&amp;
", Protocol15_ID = "&amp;IF(CW283="","NULL",#REF!)&amp;", Protocol15_IterationIDStart = "&amp;IF(CW283="","NULL",CX283)&amp;", Protocol15_IterationIDEnd = "&amp;IF(CY283="","NULL",CZ283)&amp;
", Protocol16_ID = "&amp;IF(DA283="","NULL",#REF!)&amp;", Protocol16_IterationIDStart = "&amp;IF(DA283="","NULL",DB283)&amp;", Protocol16_IterationIDEnd = "&amp;IF(DC283="","NULL",DD283))</f>
        <v>#REF!</v>
      </c>
    </row>
    <row r="284" spans="1:110" hidden="1" x14ac:dyDescent="0.4">
      <c r="A284" s="39">
        <v>379</v>
      </c>
      <c r="B284" s="18">
        <v>1</v>
      </c>
      <c r="C284" s="57" t="str">
        <f t="shared" si="22"/>
        <v>ChampMetricChannelUnitTier1Summary.AreaofErosionByTeir1T1</v>
      </c>
      <c r="D284" s="18">
        <v>3</v>
      </c>
      <c r="E284" s="74" t="s">
        <v>1069</v>
      </c>
      <c r="F284" s="35" t="s">
        <v>1070</v>
      </c>
      <c r="G284" s="19" t="s">
        <v>683</v>
      </c>
      <c r="H284" s="19"/>
      <c r="I284" s="45"/>
      <c r="J284" s="47" t="str">
        <f>IF(I284="","",VLOOKUP(I284,MetricCalcGroups!A:D,3, FALSE))</f>
        <v/>
      </c>
      <c r="L284" s="9" t="s">
        <v>78</v>
      </c>
      <c r="M284" s="18">
        <v>3</v>
      </c>
      <c r="N284" s="18">
        <v>15</v>
      </c>
      <c r="O284" s="18">
        <v>5</v>
      </c>
      <c r="P284" s="18" t="s">
        <v>78</v>
      </c>
      <c r="Q284" s="18">
        <v>16</v>
      </c>
      <c r="V284" s="78" t="s">
        <v>78</v>
      </c>
      <c r="W284" s="18">
        <v>300</v>
      </c>
      <c r="X284" s="15">
        <v>2011</v>
      </c>
      <c r="Y284" s="16">
        <f>IF(X284&lt;&gt;"",VLOOKUP(X284,ProgramIterations!D:E,2,FALSE),"NULL")</f>
        <v>1</v>
      </c>
      <c r="Z284" s="15"/>
      <c r="AA284" s="16" t="str">
        <f>IF(Z284&lt;&gt;"",VLOOKUP(Z284,ProgramIterations!D:E,2,FALSE),"NULL")</f>
        <v>NULL</v>
      </c>
      <c r="AB284" s="9" t="s">
        <v>78</v>
      </c>
      <c r="AC284" s="9">
        <v>75</v>
      </c>
      <c r="AD284" s="36">
        <v>0</v>
      </c>
      <c r="AE284" s="9">
        <v>1</v>
      </c>
      <c r="AF284" s="9">
        <v>1</v>
      </c>
      <c r="AG284" s="74">
        <v>0</v>
      </c>
      <c r="AH284" s="17">
        <v>0</v>
      </c>
      <c r="AI284" s="17">
        <f t="shared" si="21"/>
        <v>0</v>
      </c>
      <c r="AJ284" s="18">
        <v>0</v>
      </c>
      <c r="AK284" s="17">
        <f t="shared" si="18"/>
        <v>0</v>
      </c>
      <c r="AL284" s="17">
        <f t="shared" si="19"/>
        <v>0</v>
      </c>
      <c r="AM284" s="18">
        <v>0</v>
      </c>
      <c r="AN284" s="18">
        <v>0</v>
      </c>
      <c r="AO284" s="37">
        <v>0</v>
      </c>
      <c r="AP284" s="49"/>
      <c r="AQ284" s="37">
        <v>0</v>
      </c>
      <c r="AR284" s="49">
        <v>0</v>
      </c>
      <c r="AS284" s="23">
        <v>2011</v>
      </c>
      <c r="AT284" s="24">
        <f>IF(AS284="","",VLOOKUP(AS284,ProgramIterations!$D:$E,2,FALSE))</f>
        <v>1</v>
      </c>
      <c r="AU284" s="23"/>
      <c r="AV284" s="24" t="str">
        <f>IF(AU284="","",VLOOKUP(AU284,ProgramIterations!$D:$E,2,FALSE))</f>
        <v/>
      </c>
      <c r="AW284" s="23">
        <v>2012</v>
      </c>
      <c r="AX284" s="24">
        <f>IF(AW284="","",VLOOKUP(AW284,ProgramIterations!$D:$E,2,FALSE))</f>
        <v>2</v>
      </c>
      <c r="AY284" s="23"/>
      <c r="AZ284" s="24" t="str">
        <f>IF(AY284="","",VLOOKUP(AY284,ProgramIterations!$D:$E,2,FALSE))</f>
        <v/>
      </c>
      <c r="BA284" s="23">
        <v>2013</v>
      </c>
      <c r="BB284" s="24">
        <f>IF(BA284="","",VLOOKUP(BA284,ProgramIterations!$D:$E,2,FALSE))</f>
        <v>3</v>
      </c>
      <c r="BC284" s="23"/>
      <c r="BD284" s="24" t="str">
        <f>IF(BC284="","",VLOOKUP(BC284,ProgramIterations!$D:$E,2,FALSE))</f>
        <v/>
      </c>
      <c r="BE284" s="23">
        <v>2014</v>
      </c>
      <c r="BF284" s="24">
        <f>IF(BE284="","",VLOOKUP(BE284,ProgramIterations!$D:$E,2,FALSE))</f>
        <v>4</v>
      </c>
      <c r="BG284" s="23"/>
      <c r="BH284" s="24" t="str">
        <f>IF(BG284="","",VLOOKUP(BG284,ProgramIterations!$D:$E,2,FALSE))</f>
        <v/>
      </c>
      <c r="BI284" s="23">
        <v>2014</v>
      </c>
      <c r="BJ284" s="24">
        <f>IF(BI284="","",VLOOKUP(BI284,ProgramIterations!$D:$E,2,FALSE))</f>
        <v>4</v>
      </c>
      <c r="BK284" s="23"/>
      <c r="BL284" s="24" t="str">
        <f>IF(BK284="","",VLOOKUP(BK284,ProgramIterations!$D:$E,2,FALSE))</f>
        <v/>
      </c>
      <c r="BM284" s="23"/>
      <c r="BN284" s="24" t="str">
        <f>IF(BM284="","",VLOOKUP(BM284,ProgramIterations!$D:$E,2,FALSE))</f>
        <v/>
      </c>
      <c r="BO284" s="23"/>
      <c r="BP284" s="24" t="str">
        <f>IF(BO284="","",VLOOKUP(BO284,ProgramIterations!$D:$E,2,FALSE))</f>
        <v/>
      </c>
      <c r="BQ284" s="23"/>
      <c r="BR284" s="24" t="str">
        <f>IF(BQ284="","",VLOOKUP(BQ284,ProgramIterations!$D:$E,2,FALSE))</f>
        <v/>
      </c>
      <c r="BS284" s="23"/>
      <c r="BT284" s="24" t="str">
        <f>IF(BS284="","",VLOOKUP(BS284,ProgramIterations!$D:$E,2,FALSE))</f>
        <v/>
      </c>
      <c r="BU284" s="23"/>
      <c r="BV284" s="24" t="str">
        <f>IF(BU284="","",VLOOKUP(BU284,ProgramIterations!$D:$E,2,FALSE))</f>
        <v/>
      </c>
      <c r="BW284" s="23"/>
      <c r="BX284" s="24" t="str">
        <f>IF(BW284="","",VLOOKUP(BW284,ProgramIterations!$D:$E,2,FALSE))</f>
        <v/>
      </c>
      <c r="BY284" s="23">
        <v>2014</v>
      </c>
      <c r="BZ284" s="24">
        <f>IF(BY284="","",VLOOKUP(BY284,ProgramIterations!$D:$E,2,FALSE))</f>
        <v>4</v>
      </c>
      <c r="CA284" s="23"/>
      <c r="CB284" s="24" t="str">
        <f>IF(CA284="","",VLOOKUP(CA284,ProgramIterations!$D:$E,2,FALSE))</f>
        <v/>
      </c>
      <c r="CC284" s="23">
        <v>2014</v>
      </c>
      <c r="CD284" s="24">
        <f>IF(CC284="","",VLOOKUP(CC284,ProgramIterations!$D:$E,2,FALSE))</f>
        <v>4</v>
      </c>
      <c r="CE284" s="23"/>
      <c r="CF284" s="24" t="str">
        <f>IF(CE284="","",VLOOKUP(CE284,ProgramIterations!$D:$E,2,FALSE))</f>
        <v/>
      </c>
      <c r="CG284" s="23">
        <v>2014</v>
      </c>
      <c r="CH284" s="24">
        <f>IF(CG284="","",VLOOKUP(CG284,ProgramIterations!$D:$E,2,FALSE))</f>
        <v>4</v>
      </c>
      <c r="CI284" s="23"/>
      <c r="CJ284" s="24" t="str">
        <f>IF(CI284="","",VLOOKUP(CI284,ProgramIterations!$D:$E,2,FALSE))</f>
        <v/>
      </c>
      <c r="CK284" s="23"/>
      <c r="CL284" s="24" t="str">
        <f>IF(CK284="","",VLOOKUP(CK284,ProgramIterations!$D:$E,2,FALSE))</f>
        <v/>
      </c>
      <c r="CM284" s="23"/>
      <c r="CN284" s="24" t="str">
        <f>IF(CM284="","",VLOOKUP(CM284,ProgramIterations!$D:$E,2,FALSE))</f>
        <v/>
      </c>
      <c r="CO284" s="23"/>
      <c r="CP284" s="24" t="str">
        <f>IF(CO284="","",VLOOKUP(CO284,ProgramIterations!$D:$E,2,FALSE))</f>
        <v/>
      </c>
      <c r="CQ284" s="23"/>
      <c r="CR284" s="24" t="str">
        <f>IF(CQ284="","",VLOOKUP(CQ284,ProgramIterations!$D:$E,2,FALSE))</f>
        <v/>
      </c>
      <c r="CS284" s="23"/>
      <c r="CT284" s="24" t="str">
        <f>IF(CS284="","",VLOOKUP(CS284,ProgramIterations!$D:$E,2,FALSE))</f>
        <v/>
      </c>
      <c r="CU284" s="23"/>
      <c r="CV284" s="24" t="str">
        <f>IF(CU284="","",VLOOKUP(CU284,ProgramIterations!$D:$E,2,FALSE))</f>
        <v/>
      </c>
      <c r="CW284" s="23"/>
      <c r="CX284" s="24" t="str">
        <f>IF(CW284="","",VLOOKUP(CW284,ProgramIterations!$D:$E,2,FALSE))</f>
        <v/>
      </c>
      <c r="CY284" s="23"/>
      <c r="CZ284" s="24" t="str">
        <f>IF(CY284="","",VLOOKUP(CY284,ProgramIterations!$D:$E,2,FALSE))</f>
        <v/>
      </c>
      <c r="DA284" s="23"/>
      <c r="DB284" s="24" t="str">
        <f>IF(DA284="","",VLOOKUP(DA284,ProgramIterations!$D:$E,2,FALSE))</f>
        <v/>
      </c>
      <c r="DC284" s="23"/>
      <c r="DD284" s="25" t="str">
        <f>IF(DC284="","",VLOOKUP(DC284,ProgramIterations!$D:$E,2,FALSE))</f>
        <v/>
      </c>
      <c r="DE284" s="64" t="str">
        <f>CONCATENATE("ALTER TABLE dbo.",LEFT(C284,FIND(".",C284)-1)," ADD ",RIGHT(C284,LEN(C284)-FIND(".",C284))," ",VLOOKUP(M284,DataTypes!$A$2:$F$12,6),IF(VLOOKUP(M284,DataTypes!$A$2:$F$12,3)=1,CONCATENATE("(",N284,",",O284,")"),"")," NULL")</f>
        <v>ALTER TABLE dbo.ChampMetricChannelUnitTier1Summary ADD AreaofErosionByTeir1T1 decimal(15,5) NULL</v>
      </c>
      <c r="DF284" s="56" t="e">
        <f>IF(A284 = "","",#REF! &amp; " SELECT MetricCalcTypeID = "&amp;A284&amp;", EngineID = "&amp;B284&amp;", Name='"&amp;C284&amp;"', DisplayGroupID = "&amp;D284&amp;", DisplayName='"&amp;E284&amp;"', DisplayNameShort = '"&amp;F284&amp;"', PropertyName = '"&amp;G284&amp;"', MethodID = "&amp;IF(H284="","NULL",H284)&amp; ", CalcGroupId = "&amp;IF(I284="","NULL",I284)&amp;", CalcGroupListItemID = " &amp;IF(K284="","NULL",K284)&amp;", Description = "&amp;IF(L284&lt;&gt;"NULL","'"&amp;SUBSTITUTE(L284,"'","''")&amp;"'","NULL")&amp;", DataTypeID = "&amp;M284&amp;",Precision = "&amp;N284&amp;", Scale = "&amp;O284&amp;", Length="&amp;P284&amp;", UOMID = "&amp;Q284&amp;", GlossaryTermID = "&amp;V284&amp;", DisplayOrderID = "&amp;W284&amp;", DomainValueListID = "&amp;AB284&amp;", WidthPixels = "&amp;AC284&amp;", IsDisplayable = "&amp;AD284&amp;", ShowGraphForWatershed= "&amp;AE284&amp;",ShowGraphForProgram="&amp;AF284&amp;",ShowGraphForVisit="&amp;AG284&amp;",IsPrivateInformation="&amp;AM284&amp;", IsCalculated="&amp;AN284&amp;",IsInternal="&amp;AO284&amp;", ExpectedValueMin = "&amp;IF(R284&lt;&gt;"",R284,"NULL")&amp;",  ExpectedValueMax = "&amp;IF(S284&lt;&gt;"",S284,"NULL")&amp;",  AcceptedValueMin = "&amp;IF(T284&lt;&gt;"",T284,"NULL")&amp;",   AcceptedValueMax  = "&amp;IF(U284&lt;&gt;"",U284,"NULL")&amp;", GraphAllowX="&amp;AH284&amp;", GraphAllowY="&amp;AI284&amp;", GraphAllowZ="&amp;AJ284&amp;", MapAllowSize="&amp;AK284&amp;", MapAllowColor = "&amp;AL284&amp;", RbtXpath = "&amp;IF(AP284&lt;&gt;"", "'"&amp;AP284&amp;"'", "NULL")&amp;", RbtIsRequired = "&amp;IF(AP284&lt;&gt;"", AQ284, "NULL")&amp;", MRMetric = "&amp;AR284&amp;
", Protocol1_ID = "&amp;IF(AS284="","NULL",#REF!)&amp;", Protocol1_IterationIDStart = "&amp;IF(AS284="","NULL",AT284)&amp;", Protocol1_IterationIDEnd = "&amp;IF(AU284="","NULL",AV284)&amp;
", Protocol2_ID = "&amp;IF(AW284="","NULL",#REF!)&amp;", Protocol2_IterationIDStart = "&amp;IF(AW284="","NULL",AX284)&amp;", Protocol2_IterationIDEnd = "&amp;IF(AY284="","NULL",AZ284)&amp;
", Protocol3_ID = "&amp;IF(BA284="","NULL",#REF!)&amp;", Protocol3_IterationIDStart = "&amp;IF(BA284="","NULL",BB284)&amp;", Protocol3_IterationIDEnd = "&amp;IF(BC284="","NULL",BD284)&amp;
", Protocol4_ID = "&amp;IF(BE284="","NULL",#REF!)&amp;", Protocol4_IterationIDStart = "&amp;IF(BE284="","NULL",BF284)&amp;", Protocol4_IterationIDEnd = "&amp;IF(BG284="","NULL",BH284)&amp;
", Protocol5_ID = "&amp;IF(BI284="","NULL",#REF!)&amp;", Protocol5_IterationIDStart = "&amp;IF(BI284="","NULL",BJ284)&amp;", Protocol5_IterationIDEnd = "&amp;IF(BK284="","NULL",BL284)&amp;
", Protocol6_ID = "&amp;IF(BM284="","NULL",#REF!)&amp;", Protocol6_IterationIDStart = "&amp;IF(BM284="","NULL",BN284)&amp;", Protocol6_IterationIDEnd = "&amp;IF(BO284="","NULL",BP284)&amp;
", Protocol7_ID = "&amp;IF(BQ284="","NULL",#REF!)&amp;", Protocol7_IterationIDStart = "&amp;IF(BQ284="","NULL",BR284)&amp;", Protocol7_IterationIDEnd = "&amp;IF(BS284="","NULL",BT284)&amp;
", Protocol8_ID = "&amp;IF(BU284="","NULL",#REF!)&amp;", Protocol8_IterationIDStart = "&amp;IF(BU284="","NULL",BV284)&amp;", Protocol8_IterationIDEnd = "&amp;IF(BW284="","NULL",BX284)&amp;
", Protocol9_ID = "&amp;IF(BY284="","NULL",#REF!)&amp;", Protocol9_IterationIDStart = "&amp;IF(BY284="","NULL",BZ284)&amp;", Protocol9_IterationIDEnd = "&amp;IF(CA284="","NULL",CB284)&amp;
", Protocol10_ID = "&amp;IF(CC284="","NULL",#REF!)&amp;", Protocol10_IterationIDStart = "&amp;IF(CC284="","NULL",CD284)&amp;", Protocol10_IterationIDEnd = "&amp;IF(CE284="","NULL",CF284)&amp;
", Protocol11_ID = "&amp;IF(CG284="","NULL",#REF!)&amp;", Protocol11_IterationIDStart = "&amp;IF(CG284="","NULL",CH284)&amp;", Protocol11_IterationIDEnd = "&amp;IF(CI284="","NULL",CJ284)&amp;
", Protocol12_ID = "&amp;IF(CK284="","NULL",#REF!)&amp;", Protocol12_IterationIDStart = "&amp;IF(CK284="","NULL",CL284)&amp;", Protocol12_IterationIDEnd = "&amp;IF(CM284="","NULL",CN284)&amp;
", Protocol13_ID = "&amp;IF(CO284="","NULL",#REF!)&amp;", Protocol13_IterationIDStart = "&amp;IF(CO284="","NULL",CP284)&amp;", Protocol13_IterationIDEnd = "&amp;IF(CQ284="","NULL",CR284)&amp;
", Protocol14_ID = "&amp;IF(CS284="","NULL",#REF!)&amp;", Protocol14_IterationIDStart = "&amp;IF(CS284="","NULL",CT284)&amp;", Protocol14_IterationIDEnd = "&amp;IF(CU284="","NULL",CV284)&amp;
", Protocol15_ID = "&amp;IF(CW284="","NULL",#REF!)&amp;", Protocol15_IterationIDStart = "&amp;IF(CW284="","NULL",CX284)&amp;", Protocol15_IterationIDEnd = "&amp;IF(CY284="","NULL",CZ284)&amp;
", Protocol16_ID = "&amp;IF(DA284="","NULL",#REF!)&amp;", Protocol16_IterationIDStart = "&amp;IF(DA284="","NULL",DB284)&amp;", Protocol16_IterationIDEnd = "&amp;IF(DC284="","NULL",DD284))</f>
        <v>#REF!</v>
      </c>
    </row>
    <row r="285" spans="1:110" hidden="1" x14ac:dyDescent="0.4">
      <c r="A285" s="39">
        <v>415</v>
      </c>
      <c r="B285" s="18">
        <v>1</v>
      </c>
      <c r="C285" s="57" t="str">
        <f t="shared" si="22"/>
        <v>ChampMetricChannelUnitTier1Summary.PercentErosionByTeir1T0</v>
      </c>
      <c r="D285" s="18">
        <v>3</v>
      </c>
      <c r="E285" s="74" t="s">
        <v>1139</v>
      </c>
      <c r="F285" s="49" t="s">
        <v>1140</v>
      </c>
      <c r="G285" s="19" t="s">
        <v>652</v>
      </c>
      <c r="H285" s="19"/>
      <c r="I285" s="45"/>
      <c r="J285" s="47" t="str">
        <f>IF(I285="","",VLOOKUP(I285,MetricCalcGroups!A:D,3, FALSE))</f>
        <v/>
      </c>
      <c r="L285" s="9" t="s">
        <v>78</v>
      </c>
      <c r="M285" s="18">
        <v>3</v>
      </c>
      <c r="N285" s="18">
        <v>15</v>
      </c>
      <c r="O285" s="18">
        <v>5</v>
      </c>
      <c r="P285" s="18" t="s">
        <v>78</v>
      </c>
      <c r="Q285" s="18">
        <v>8</v>
      </c>
      <c r="R285" s="75"/>
      <c r="S285" s="75"/>
      <c r="T285" s="75"/>
      <c r="U285" s="75"/>
      <c r="V285" s="78" t="s">
        <v>78</v>
      </c>
      <c r="W285" s="18">
        <v>2080</v>
      </c>
      <c r="X285" s="15">
        <v>2011</v>
      </c>
      <c r="Y285" s="16">
        <f>IF(X285&lt;&gt;"",VLOOKUP(X285,ProgramIterations!D:E,2,FALSE),"NULL")</f>
        <v>1</v>
      </c>
      <c r="Z285" s="15"/>
      <c r="AA285" s="16" t="str">
        <f>IF(Z285&lt;&gt;"",VLOOKUP(Z285,ProgramIterations!D:E,2,FALSE),"NULL")</f>
        <v>NULL</v>
      </c>
      <c r="AB285" s="9" t="s">
        <v>78</v>
      </c>
      <c r="AC285" s="9">
        <v>75</v>
      </c>
      <c r="AD285" s="36">
        <v>0</v>
      </c>
      <c r="AE285" s="9">
        <v>1</v>
      </c>
      <c r="AF285" s="9">
        <v>1</v>
      </c>
      <c r="AG285" s="37">
        <v>0</v>
      </c>
      <c r="AH285" s="17">
        <v>0</v>
      </c>
      <c r="AI285" s="17">
        <f t="shared" si="21"/>
        <v>0</v>
      </c>
      <c r="AJ285" s="18">
        <v>0</v>
      </c>
      <c r="AK285" s="17">
        <f t="shared" si="18"/>
        <v>0</v>
      </c>
      <c r="AL285" s="17">
        <f t="shared" si="19"/>
        <v>0</v>
      </c>
      <c r="AM285" s="18">
        <v>0</v>
      </c>
      <c r="AN285" s="18">
        <v>0</v>
      </c>
      <c r="AO285" s="49">
        <v>0</v>
      </c>
      <c r="AP285" s="74"/>
      <c r="AQ285" s="37">
        <v>0</v>
      </c>
      <c r="AR285" s="49">
        <v>0</v>
      </c>
      <c r="AS285" s="54">
        <v>2011</v>
      </c>
      <c r="AT285" s="55">
        <f>IF(AS285="","",VLOOKUP(AS285,ProgramIterations!$D:$E,2,FALSE))</f>
        <v>1</v>
      </c>
      <c r="AU285" s="23"/>
      <c r="AV285" s="24" t="str">
        <f>IF(AU285="","",VLOOKUP(AU285,ProgramIterations!$D:$E,2,FALSE))</f>
        <v/>
      </c>
      <c r="AW285" s="54">
        <v>2012</v>
      </c>
      <c r="AX285" s="55">
        <f>IF(AW285="","",VLOOKUP(AW285,ProgramIterations!$D:$E,2,FALSE))</f>
        <v>2</v>
      </c>
      <c r="AY285" s="54"/>
      <c r="AZ285" s="55" t="str">
        <f>IF(AY285="","",VLOOKUP(AY285,ProgramIterations!$D:$E,2,FALSE))</f>
        <v/>
      </c>
      <c r="BA285" s="54">
        <v>2013</v>
      </c>
      <c r="BB285" s="55">
        <f>IF(BA285="","",VLOOKUP(BA285,ProgramIterations!$D:$E,2,FALSE))</f>
        <v>3</v>
      </c>
      <c r="BC285" s="23"/>
      <c r="BD285" s="24" t="str">
        <f>IF(BC285="","",VLOOKUP(BC285,ProgramIterations!$D:$E,2,FALSE))</f>
        <v/>
      </c>
      <c r="BE285" s="23">
        <v>2014</v>
      </c>
      <c r="BF285" s="24">
        <f>IF(BE285="","",VLOOKUP(BE285,ProgramIterations!$D:$E,2,FALSE))</f>
        <v>4</v>
      </c>
      <c r="BG285" s="23"/>
      <c r="BH285" s="24" t="str">
        <f>IF(BG285="","",VLOOKUP(BG285,ProgramIterations!$D:$E,2,FALSE))</f>
        <v/>
      </c>
      <c r="BI285" s="23">
        <v>2014</v>
      </c>
      <c r="BJ285" s="24">
        <f>IF(BI285="","",VLOOKUP(BI285,ProgramIterations!$D:$E,2,FALSE))</f>
        <v>4</v>
      </c>
      <c r="BK285" s="23"/>
      <c r="BL285" s="24" t="str">
        <f>IF(BK285="","",VLOOKUP(BK285,ProgramIterations!$D:$E,2,FALSE))</f>
        <v/>
      </c>
      <c r="BM285" s="23"/>
      <c r="BN285" s="24" t="str">
        <f>IF(BM285="","",VLOOKUP(BM285,ProgramIterations!$D:$E,2,FALSE))</f>
        <v/>
      </c>
      <c r="BO285" s="23"/>
      <c r="BP285" s="24" t="str">
        <f>IF(BO285="","",VLOOKUP(BO285,ProgramIterations!$D:$E,2,FALSE))</f>
        <v/>
      </c>
      <c r="BQ285" s="23"/>
      <c r="BR285" s="24" t="str">
        <f>IF(BQ285="","",VLOOKUP(BQ285,ProgramIterations!$D:$E,2,FALSE))</f>
        <v/>
      </c>
      <c r="BS285" s="23"/>
      <c r="BT285" s="24" t="str">
        <f>IF(BS285="","",VLOOKUP(BS285,ProgramIterations!$D:$E,2,FALSE))</f>
        <v/>
      </c>
      <c r="BU285" s="23"/>
      <c r="BV285" s="24" t="str">
        <f>IF(BU285="","",VLOOKUP(BU285,ProgramIterations!$D:$E,2,FALSE))</f>
        <v/>
      </c>
      <c r="BW285" s="23"/>
      <c r="BX285" s="24" t="str">
        <f>IF(BW285="","",VLOOKUP(BW285,ProgramIterations!$D:$E,2,FALSE))</f>
        <v/>
      </c>
      <c r="BY285" s="23">
        <v>2014</v>
      </c>
      <c r="BZ285" s="24">
        <f>IF(BY285="","",VLOOKUP(BY285,ProgramIterations!$D:$E,2,FALSE))</f>
        <v>4</v>
      </c>
      <c r="CA285" s="23"/>
      <c r="CB285" s="24" t="str">
        <f>IF(CA285="","",VLOOKUP(CA285,ProgramIterations!$D:$E,2,FALSE))</f>
        <v/>
      </c>
      <c r="CC285" s="23">
        <v>2014</v>
      </c>
      <c r="CD285" s="24">
        <f>IF(CC285="","",VLOOKUP(CC285,ProgramIterations!$D:$E,2,FALSE))</f>
        <v>4</v>
      </c>
      <c r="CE285" s="23"/>
      <c r="CF285" s="24" t="str">
        <f>IF(CE285="","",VLOOKUP(CE285,ProgramIterations!$D:$E,2,FALSE))</f>
        <v/>
      </c>
      <c r="CG285" s="23">
        <v>2014</v>
      </c>
      <c r="CH285" s="24">
        <f>IF(CG285="","",VLOOKUP(CG285,ProgramIterations!$D:$E,2,FALSE))</f>
        <v>4</v>
      </c>
      <c r="CI285" s="23"/>
      <c r="CJ285" s="24" t="str">
        <f>IF(CI285="","",VLOOKUP(CI285,ProgramIterations!$D:$E,2,FALSE))</f>
        <v/>
      </c>
      <c r="CK285" s="23"/>
      <c r="CL285" s="24" t="str">
        <f>IF(CK285="","",VLOOKUP(CK285,ProgramIterations!$D:$E,2,FALSE))</f>
        <v/>
      </c>
      <c r="CM285" s="23"/>
      <c r="CN285" s="24" t="str">
        <f>IF(CM285="","",VLOOKUP(CM285,ProgramIterations!$D:$E,2,FALSE))</f>
        <v/>
      </c>
      <c r="CO285" s="23"/>
      <c r="CP285" s="24" t="str">
        <f>IF(CO285="","",VLOOKUP(CO285,ProgramIterations!$D:$E,2,FALSE))</f>
        <v/>
      </c>
      <c r="CQ285" s="23"/>
      <c r="CR285" s="24" t="str">
        <f>IF(CQ285="","",VLOOKUP(CQ285,ProgramIterations!$D:$E,2,FALSE))</f>
        <v/>
      </c>
      <c r="CS285" s="23"/>
      <c r="CT285" s="24" t="str">
        <f>IF(CS285="","",VLOOKUP(CS285,ProgramIterations!$D:$E,2,FALSE))</f>
        <v/>
      </c>
      <c r="CU285" s="23"/>
      <c r="CV285" s="24" t="str">
        <f>IF(CU285="","",VLOOKUP(CU285,ProgramIterations!$D:$E,2,FALSE))</f>
        <v/>
      </c>
      <c r="CW285" s="23"/>
      <c r="CX285" s="24" t="str">
        <f>IF(CW285="","",VLOOKUP(CW285,ProgramIterations!$D:$E,2,FALSE))</f>
        <v/>
      </c>
      <c r="CY285" s="23"/>
      <c r="CZ285" s="24" t="str">
        <f>IF(CY285="","",VLOOKUP(CY285,ProgramIterations!$D:$E,2,FALSE))</f>
        <v/>
      </c>
      <c r="DA285" s="23"/>
      <c r="DB285" s="24" t="str">
        <f>IF(DA285="","",VLOOKUP(DA285,ProgramIterations!$D:$E,2,FALSE))</f>
        <v/>
      </c>
      <c r="DC285" s="23"/>
      <c r="DD285" s="25" t="str">
        <f>IF(DC285="","",VLOOKUP(DC285,ProgramIterations!$D:$E,2,FALSE))</f>
        <v/>
      </c>
      <c r="DE285" s="64" t="str">
        <f>CONCATENATE("ALTER TABLE dbo.",LEFT(C285,FIND(".",C285)-1)," ADD ",RIGHT(C285,LEN(C285)-FIND(".",C285))," ",VLOOKUP(M285,DataTypes!$A$2:$F$12,6),IF(VLOOKUP(M285,DataTypes!$A$2:$F$12,3)=1,CONCATENATE("(",N285,",",O285,")"),"")," NULL")</f>
        <v>ALTER TABLE dbo.ChampMetricChannelUnitTier1Summary ADD PercentErosionByTeir1T0 decimal(15,5) NULL</v>
      </c>
      <c r="DF285" s="56" t="e">
        <f>IF(A285 = "","",#REF! &amp; " SELECT MetricCalcTypeID = "&amp;A285&amp;", EngineID = "&amp;B285&amp;", Name='"&amp;C285&amp;"', DisplayGroupID = "&amp;D285&amp;", DisplayName='"&amp;E285&amp;"', DisplayNameShort = '"&amp;F285&amp;"', PropertyName = '"&amp;G285&amp;"', MethodID = "&amp;IF(H285="","NULL",H285)&amp; ", CalcGroupId = "&amp;IF(I285="","NULL",I285)&amp;", CalcGroupListItemID = " &amp;IF(K285="","NULL",K285)&amp;", Description = "&amp;IF(L285&lt;&gt;"NULL","'"&amp;SUBSTITUTE(L285,"'","''")&amp;"'","NULL")&amp;", DataTypeID = "&amp;M285&amp;",Precision = "&amp;N285&amp;", Scale = "&amp;O285&amp;", Length="&amp;P285&amp;", UOMID = "&amp;Q285&amp;", GlossaryTermID = "&amp;V285&amp;", DisplayOrderID = "&amp;W285&amp;", DomainValueListID = "&amp;AB285&amp;", WidthPixels = "&amp;AC285&amp;", IsDisplayable = "&amp;AD285&amp;", ShowGraphForWatershed= "&amp;AE285&amp;",ShowGraphForProgram="&amp;AF285&amp;",ShowGraphForVisit="&amp;AG285&amp;",IsPrivateInformation="&amp;AM285&amp;", IsCalculated="&amp;AN285&amp;",IsInternal="&amp;AO285&amp;", ExpectedValueMin = "&amp;IF(R285&lt;&gt;"",R285,"NULL")&amp;",  ExpectedValueMax = "&amp;IF(S285&lt;&gt;"",S285,"NULL")&amp;",  AcceptedValueMin = "&amp;IF(T285&lt;&gt;"",T285,"NULL")&amp;",   AcceptedValueMax  = "&amp;IF(U285&lt;&gt;"",U285,"NULL")&amp;", GraphAllowX="&amp;AH285&amp;", GraphAllowY="&amp;AI285&amp;", GraphAllowZ="&amp;AJ285&amp;", MapAllowSize="&amp;AK285&amp;", MapAllowColor = "&amp;AL285&amp;", RbtXpath = "&amp;IF(AP285&lt;&gt;"", "'"&amp;AP285&amp;"'", "NULL")&amp;", RbtIsRequired = "&amp;IF(AP285&lt;&gt;"", AQ285, "NULL")&amp;", MRMetric = "&amp;AR285&amp;
", Protocol1_ID = "&amp;IF(AS285="","NULL",#REF!)&amp;", Protocol1_IterationIDStart = "&amp;IF(AS285="","NULL",AT285)&amp;", Protocol1_IterationIDEnd = "&amp;IF(AU285="","NULL",AV285)&amp;
", Protocol2_ID = "&amp;IF(AW285="","NULL",#REF!)&amp;", Protocol2_IterationIDStart = "&amp;IF(AW285="","NULL",AX285)&amp;", Protocol2_IterationIDEnd = "&amp;IF(AY285="","NULL",AZ285)&amp;
", Protocol3_ID = "&amp;IF(BA285="","NULL",#REF!)&amp;", Protocol3_IterationIDStart = "&amp;IF(BA285="","NULL",BB285)&amp;", Protocol3_IterationIDEnd = "&amp;IF(BC285="","NULL",BD285)&amp;
", Protocol4_ID = "&amp;IF(BE285="","NULL",#REF!)&amp;", Protocol4_IterationIDStart = "&amp;IF(BE285="","NULL",BF285)&amp;", Protocol4_IterationIDEnd = "&amp;IF(BG285="","NULL",BH285)&amp;
", Protocol5_ID = "&amp;IF(BI285="","NULL",#REF!)&amp;", Protocol5_IterationIDStart = "&amp;IF(BI285="","NULL",BJ285)&amp;", Protocol5_IterationIDEnd = "&amp;IF(BK285="","NULL",BL285)&amp;
", Protocol6_ID = "&amp;IF(BM285="","NULL",#REF!)&amp;", Protocol6_IterationIDStart = "&amp;IF(BM285="","NULL",BN285)&amp;", Protocol6_IterationIDEnd = "&amp;IF(BO285="","NULL",BP285)&amp;
", Protocol7_ID = "&amp;IF(BQ285="","NULL",#REF!)&amp;", Protocol7_IterationIDStart = "&amp;IF(BQ285="","NULL",BR285)&amp;", Protocol7_IterationIDEnd = "&amp;IF(BS285="","NULL",BT285)&amp;
", Protocol8_ID = "&amp;IF(BU285="","NULL",#REF!)&amp;", Protocol8_IterationIDStart = "&amp;IF(BU285="","NULL",BV285)&amp;", Protocol8_IterationIDEnd = "&amp;IF(BW285="","NULL",BX285)&amp;
", Protocol9_ID = "&amp;IF(BY285="","NULL",#REF!)&amp;", Protocol9_IterationIDStart = "&amp;IF(BY285="","NULL",BZ285)&amp;", Protocol9_IterationIDEnd = "&amp;IF(CA285="","NULL",CB285)&amp;
", Protocol10_ID = "&amp;IF(CC285="","NULL",#REF!)&amp;", Protocol10_IterationIDStart = "&amp;IF(CC285="","NULL",CD285)&amp;", Protocol10_IterationIDEnd = "&amp;IF(CE285="","NULL",CF285)&amp;
", Protocol11_ID = "&amp;IF(CG285="","NULL",#REF!)&amp;", Protocol11_IterationIDStart = "&amp;IF(CG285="","NULL",CH285)&amp;", Protocol11_IterationIDEnd = "&amp;IF(CI285="","NULL",CJ285)&amp;
", Protocol12_ID = "&amp;IF(CK285="","NULL",#REF!)&amp;", Protocol12_IterationIDStart = "&amp;IF(CK285="","NULL",CL285)&amp;", Protocol12_IterationIDEnd = "&amp;IF(CM285="","NULL",CN285)&amp;
", Protocol13_ID = "&amp;IF(CO285="","NULL",#REF!)&amp;", Protocol13_IterationIDStart = "&amp;IF(CO285="","NULL",CP285)&amp;", Protocol13_IterationIDEnd = "&amp;IF(CQ285="","NULL",CR285)&amp;
", Protocol14_ID = "&amp;IF(CS285="","NULL",#REF!)&amp;", Protocol14_IterationIDStart = "&amp;IF(CS285="","NULL",CT285)&amp;", Protocol14_IterationIDEnd = "&amp;IF(CU285="","NULL",CV285)&amp;
", Protocol15_ID = "&amp;IF(CW285="","NULL",#REF!)&amp;", Protocol15_IterationIDStart = "&amp;IF(CW285="","NULL",CX285)&amp;", Protocol15_IterationIDEnd = "&amp;IF(CY285="","NULL",CZ285)&amp;
", Protocol16_ID = "&amp;IF(DA285="","NULL",#REF!)&amp;", Protocol16_IterationIDStart = "&amp;IF(DA285="","NULL",DB285)&amp;", Protocol16_IterationIDEnd = "&amp;IF(DC285="","NULL",DD285))</f>
        <v>#REF!</v>
      </c>
    </row>
    <row r="286" spans="1:110" hidden="1" x14ac:dyDescent="0.4">
      <c r="A286" s="39">
        <v>385</v>
      </c>
      <c r="B286" s="18">
        <v>1</v>
      </c>
      <c r="C286" s="57" t="str">
        <f t="shared" si="22"/>
        <v>ChampMetricChannelUnitTier1Summary.PercentErosionByTeir1T1</v>
      </c>
      <c r="D286" s="18">
        <v>3</v>
      </c>
      <c r="E286" s="74" t="s">
        <v>1081</v>
      </c>
      <c r="F286" s="49" t="s">
        <v>1082</v>
      </c>
      <c r="G286" s="19" t="s">
        <v>689</v>
      </c>
      <c r="H286" s="19"/>
      <c r="I286" s="45"/>
      <c r="J286" s="47" t="str">
        <f>IF(I286="","",VLOOKUP(I286,MetricCalcGroups!A:D,3, FALSE))</f>
        <v/>
      </c>
      <c r="L286" s="9" t="s">
        <v>78</v>
      </c>
      <c r="M286" s="18">
        <v>3</v>
      </c>
      <c r="N286" s="18">
        <v>15</v>
      </c>
      <c r="O286" s="18">
        <v>5</v>
      </c>
      <c r="P286" s="18" t="s">
        <v>78</v>
      </c>
      <c r="Q286" s="38">
        <v>8</v>
      </c>
      <c r="R286" s="75"/>
      <c r="S286" s="75"/>
      <c r="T286" s="75"/>
      <c r="U286" s="75"/>
      <c r="V286" s="78" t="s">
        <v>78</v>
      </c>
      <c r="W286" s="18">
        <v>360</v>
      </c>
      <c r="X286" s="15">
        <v>2011</v>
      </c>
      <c r="Y286" s="16">
        <f>IF(X286&lt;&gt;"",VLOOKUP(X286,ProgramIterations!D:E,2,FALSE),"NULL")</f>
        <v>1</v>
      </c>
      <c r="Z286" s="15"/>
      <c r="AA286" s="16" t="str">
        <f>IF(Z286&lt;&gt;"",VLOOKUP(Z286,ProgramIterations!D:E,2,FALSE),"NULL")</f>
        <v>NULL</v>
      </c>
      <c r="AB286" s="9" t="s">
        <v>78</v>
      </c>
      <c r="AC286" s="9">
        <v>75</v>
      </c>
      <c r="AD286" s="36">
        <v>0</v>
      </c>
      <c r="AE286" s="9">
        <v>1</v>
      </c>
      <c r="AF286" s="9">
        <v>1</v>
      </c>
      <c r="AG286" s="37">
        <v>0</v>
      </c>
      <c r="AH286" s="17">
        <v>0</v>
      </c>
      <c r="AI286" s="17">
        <f t="shared" si="21"/>
        <v>0</v>
      </c>
      <c r="AJ286" s="18">
        <v>0</v>
      </c>
      <c r="AK286" s="17">
        <f t="shared" si="18"/>
        <v>0</v>
      </c>
      <c r="AL286" s="17">
        <f t="shared" si="19"/>
        <v>0</v>
      </c>
      <c r="AM286" s="18">
        <v>0</v>
      </c>
      <c r="AN286" s="18">
        <v>0</v>
      </c>
      <c r="AO286" s="49">
        <v>0</v>
      </c>
      <c r="AP286" s="74"/>
      <c r="AQ286" s="37">
        <v>0</v>
      </c>
      <c r="AR286" s="49">
        <v>0</v>
      </c>
      <c r="AS286" s="54">
        <v>2011</v>
      </c>
      <c r="AT286" s="55">
        <f>IF(AS286="","",VLOOKUP(AS286,ProgramIterations!$D:$E,2,FALSE))</f>
        <v>1</v>
      </c>
      <c r="AU286" s="23"/>
      <c r="AV286" s="24" t="str">
        <f>IF(AU286="","",VLOOKUP(AU286,ProgramIterations!$D:$E,2,FALSE))</f>
        <v/>
      </c>
      <c r="AW286" s="54">
        <v>2012</v>
      </c>
      <c r="AX286" s="55">
        <f>IF(AW286="","",VLOOKUP(AW286,ProgramIterations!$D:$E,2,FALSE))</f>
        <v>2</v>
      </c>
      <c r="AY286" s="54"/>
      <c r="AZ286" s="55" t="str">
        <f>IF(AY286="","",VLOOKUP(AY286,ProgramIterations!$D:$E,2,FALSE))</f>
        <v/>
      </c>
      <c r="BA286" s="54">
        <v>2013</v>
      </c>
      <c r="BB286" s="55">
        <f>IF(BA286="","",VLOOKUP(BA286,ProgramIterations!$D:$E,2,FALSE))</f>
        <v>3</v>
      </c>
      <c r="BC286" s="23"/>
      <c r="BD286" s="24" t="str">
        <f>IF(BC286="","",VLOOKUP(BC286,ProgramIterations!$D:$E,2,FALSE))</f>
        <v/>
      </c>
      <c r="BE286" s="23">
        <v>2014</v>
      </c>
      <c r="BF286" s="24">
        <f>IF(BE286="","",VLOOKUP(BE286,ProgramIterations!$D:$E,2,FALSE))</f>
        <v>4</v>
      </c>
      <c r="BG286" s="23"/>
      <c r="BH286" s="24" t="str">
        <f>IF(BG286="","",VLOOKUP(BG286,ProgramIterations!$D:$E,2,FALSE))</f>
        <v/>
      </c>
      <c r="BI286" s="23">
        <v>2014</v>
      </c>
      <c r="BJ286" s="24">
        <f>IF(BI286="","",VLOOKUP(BI286,ProgramIterations!$D:$E,2,FALSE))</f>
        <v>4</v>
      </c>
      <c r="BK286" s="23"/>
      <c r="BL286" s="24" t="str">
        <f>IF(BK286="","",VLOOKUP(BK286,ProgramIterations!$D:$E,2,FALSE))</f>
        <v/>
      </c>
      <c r="BM286" s="23"/>
      <c r="BN286" s="24" t="str">
        <f>IF(BM286="","",VLOOKUP(BM286,ProgramIterations!$D:$E,2,FALSE))</f>
        <v/>
      </c>
      <c r="BO286" s="23"/>
      <c r="BP286" s="24" t="str">
        <f>IF(BO286="","",VLOOKUP(BO286,ProgramIterations!$D:$E,2,FALSE))</f>
        <v/>
      </c>
      <c r="BQ286" s="23"/>
      <c r="BR286" s="24" t="str">
        <f>IF(BQ286="","",VLOOKUP(BQ286,ProgramIterations!$D:$E,2,FALSE))</f>
        <v/>
      </c>
      <c r="BS286" s="23"/>
      <c r="BT286" s="24" t="str">
        <f>IF(BS286="","",VLOOKUP(BS286,ProgramIterations!$D:$E,2,FALSE))</f>
        <v/>
      </c>
      <c r="BU286" s="23"/>
      <c r="BV286" s="24" t="str">
        <f>IF(BU286="","",VLOOKUP(BU286,ProgramIterations!$D:$E,2,FALSE))</f>
        <v/>
      </c>
      <c r="BW286" s="23"/>
      <c r="BX286" s="24" t="str">
        <f>IF(BW286="","",VLOOKUP(BW286,ProgramIterations!$D:$E,2,FALSE))</f>
        <v/>
      </c>
      <c r="BY286" s="23">
        <v>2014</v>
      </c>
      <c r="BZ286" s="24">
        <f>IF(BY286="","",VLOOKUP(BY286,ProgramIterations!$D:$E,2,FALSE))</f>
        <v>4</v>
      </c>
      <c r="CA286" s="23"/>
      <c r="CB286" s="24" t="str">
        <f>IF(CA286="","",VLOOKUP(CA286,ProgramIterations!$D:$E,2,FALSE))</f>
        <v/>
      </c>
      <c r="CC286" s="23">
        <v>2014</v>
      </c>
      <c r="CD286" s="24">
        <f>IF(CC286="","",VLOOKUP(CC286,ProgramIterations!$D:$E,2,FALSE))</f>
        <v>4</v>
      </c>
      <c r="CE286" s="23"/>
      <c r="CF286" s="24" t="str">
        <f>IF(CE286="","",VLOOKUP(CE286,ProgramIterations!$D:$E,2,FALSE))</f>
        <v/>
      </c>
      <c r="CG286" s="23">
        <v>2014</v>
      </c>
      <c r="CH286" s="24">
        <f>IF(CG286="","",VLOOKUP(CG286,ProgramIterations!$D:$E,2,FALSE))</f>
        <v>4</v>
      </c>
      <c r="CI286" s="23"/>
      <c r="CJ286" s="24" t="str">
        <f>IF(CI286="","",VLOOKUP(CI286,ProgramIterations!$D:$E,2,FALSE))</f>
        <v/>
      </c>
      <c r="CK286" s="23"/>
      <c r="CL286" s="24" t="str">
        <f>IF(CK286="","",VLOOKUP(CK286,ProgramIterations!$D:$E,2,FALSE))</f>
        <v/>
      </c>
      <c r="CM286" s="23"/>
      <c r="CN286" s="24" t="str">
        <f>IF(CM286="","",VLOOKUP(CM286,ProgramIterations!$D:$E,2,FALSE))</f>
        <v/>
      </c>
      <c r="CO286" s="23"/>
      <c r="CP286" s="24" t="str">
        <f>IF(CO286="","",VLOOKUP(CO286,ProgramIterations!$D:$E,2,FALSE))</f>
        <v/>
      </c>
      <c r="CQ286" s="23"/>
      <c r="CR286" s="24" t="str">
        <f>IF(CQ286="","",VLOOKUP(CQ286,ProgramIterations!$D:$E,2,FALSE))</f>
        <v/>
      </c>
      <c r="CS286" s="23"/>
      <c r="CT286" s="24" t="str">
        <f>IF(CS286="","",VLOOKUP(CS286,ProgramIterations!$D:$E,2,FALSE))</f>
        <v/>
      </c>
      <c r="CU286" s="23"/>
      <c r="CV286" s="24" t="str">
        <f>IF(CU286="","",VLOOKUP(CU286,ProgramIterations!$D:$E,2,FALSE))</f>
        <v/>
      </c>
      <c r="CW286" s="23"/>
      <c r="CX286" s="24" t="str">
        <f>IF(CW286="","",VLOOKUP(CW286,ProgramIterations!$D:$E,2,FALSE))</f>
        <v/>
      </c>
      <c r="CY286" s="23"/>
      <c r="CZ286" s="24" t="str">
        <f>IF(CY286="","",VLOOKUP(CY286,ProgramIterations!$D:$E,2,FALSE))</f>
        <v/>
      </c>
      <c r="DA286" s="23"/>
      <c r="DB286" s="24" t="str">
        <f>IF(DA286="","",VLOOKUP(DA286,ProgramIterations!$D:$E,2,FALSE))</f>
        <v/>
      </c>
      <c r="DC286" s="23"/>
      <c r="DD286" s="25" t="str">
        <f>IF(DC286="","",VLOOKUP(DC286,ProgramIterations!$D:$E,2,FALSE))</f>
        <v/>
      </c>
      <c r="DE286" s="64" t="str">
        <f>CONCATENATE("ALTER TABLE dbo.",LEFT(C286,FIND(".",C286)-1)," ADD ",RIGHT(C286,LEN(C286)-FIND(".",C286))," ",VLOOKUP(M286,DataTypes!$A$2:$F$12,6),IF(VLOOKUP(M286,DataTypes!$A$2:$F$12,3)=1,CONCATENATE("(",N286,",",O286,")"),"")," NULL")</f>
        <v>ALTER TABLE dbo.ChampMetricChannelUnitTier1Summary ADD PercentErosionByTeir1T1 decimal(15,5) NULL</v>
      </c>
      <c r="DF286" s="56" t="e">
        <f>IF(A286 = "","",#REF! &amp; " SELECT MetricCalcTypeID = "&amp;A286&amp;", EngineID = "&amp;B286&amp;", Name='"&amp;C286&amp;"', DisplayGroupID = "&amp;D286&amp;", DisplayName='"&amp;E286&amp;"', DisplayNameShort = '"&amp;F286&amp;"', PropertyName = '"&amp;G286&amp;"', MethodID = "&amp;IF(H286="","NULL",H286)&amp; ", CalcGroupId = "&amp;IF(I286="","NULL",I286)&amp;", CalcGroupListItemID = " &amp;IF(K286="","NULL",K286)&amp;", Description = "&amp;IF(L286&lt;&gt;"NULL","'"&amp;SUBSTITUTE(L286,"'","''")&amp;"'","NULL")&amp;", DataTypeID = "&amp;M286&amp;",Precision = "&amp;N286&amp;", Scale = "&amp;O286&amp;", Length="&amp;P286&amp;", UOMID = "&amp;Q286&amp;", GlossaryTermID = "&amp;V286&amp;", DisplayOrderID = "&amp;W286&amp;", DomainValueListID = "&amp;AB286&amp;", WidthPixels = "&amp;AC286&amp;", IsDisplayable = "&amp;AD286&amp;", ShowGraphForWatershed= "&amp;AE286&amp;",ShowGraphForProgram="&amp;AF286&amp;",ShowGraphForVisit="&amp;AG286&amp;",IsPrivateInformation="&amp;AM286&amp;", IsCalculated="&amp;AN286&amp;",IsInternal="&amp;AO286&amp;", ExpectedValueMin = "&amp;IF(R286&lt;&gt;"",R286,"NULL")&amp;",  ExpectedValueMax = "&amp;IF(S286&lt;&gt;"",S286,"NULL")&amp;",  AcceptedValueMin = "&amp;IF(T286&lt;&gt;"",T286,"NULL")&amp;",   AcceptedValueMax  = "&amp;IF(U286&lt;&gt;"",U286,"NULL")&amp;", GraphAllowX="&amp;AH286&amp;", GraphAllowY="&amp;AI286&amp;", GraphAllowZ="&amp;AJ286&amp;", MapAllowSize="&amp;AK286&amp;", MapAllowColor = "&amp;AL286&amp;", RbtXpath = "&amp;IF(AP286&lt;&gt;"", "'"&amp;AP286&amp;"'", "NULL")&amp;", RbtIsRequired = "&amp;IF(AP286&lt;&gt;"", AQ286, "NULL")&amp;", MRMetric = "&amp;AR286&amp;
", Protocol1_ID = "&amp;IF(AS286="","NULL",#REF!)&amp;", Protocol1_IterationIDStart = "&amp;IF(AS286="","NULL",AT286)&amp;", Protocol1_IterationIDEnd = "&amp;IF(AU286="","NULL",AV286)&amp;
", Protocol2_ID = "&amp;IF(AW286="","NULL",#REF!)&amp;", Protocol2_IterationIDStart = "&amp;IF(AW286="","NULL",AX286)&amp;", Protocol2_IterationIDEnd = "&amp;IF(AY286="","NULL",AZ286)&amp;
", Protocol3_ID = "&amp;IF(BA286="","NULL",#REF!)&amp;", Protocol3_IterationIDStart = "&amp;IF(BA286="","NULL",BB286)&amp;", Protocol3_IterationIDEnd = "&amp;IF(BC286="","NULL",BD286)&amp;
", Protocol4_ID = "&amp;IF(BE286="","NULL",#REF!)&amp;", Protocol4_IterationIDStart = "&amp;IF(BE286="","NULL",BF286)&amp;", Protocol4_IterationIDEnd = "&amp;IF(BG286="","NULL",BH286)&amp;
", Protocol5_ID = "&amp;IF(BI286="","NULL",#REF!)&amp;", Protocol5_IterationIDStart = "&amp;IF(BI286="","NULL",BJ286)&amp;", Protocol5_IterationIDEnd = "&amp;IF(BK286="","NULL",BL286)&amp;
", Protocol6_ID = "&amp;IF(BM286="","NULL",#REF!)&amp;", Protocol6_IterationIDStart = "&amp;IF(BM286="","NULL",BN286)&amp;", Protocol6_IterationIDEnd = "&amp;IF(BO286="","NULL",BP286)&amp;
", Protocol7_ID = "&amp;IF(BQ286="","NULL",#REF!)&amp;", Protocol7_IterationIDStart = "&amp;IF(BQ286="","NULL",BR286)&amp;", Protocol7_IterationIDEnd = "&amp;IF(BS286="","NULL",BT286)&amp;
", Protocol8_ID = "&amp;IF(BU286="","NULL",#REF!)&amp;", Protocol8_IterationIDStart = "&amp;IF(BU286="","NULL",BV286)&amp;", Protocol8_IterationIDEnd = "&amp;IF(BW286="","NULL",BX286)&amp;
", Protocol9_ID = "&amp;IF(BY286="","NULL",#REF!)&amp;", Protocol9_IterationIDStart = "&amp;IF(BY286="","NULL",BZ286)&amp;", Protocol9_IterationIDEnd = "&amp;IF(CA286="","NULL",CB286)&amp;
", Protocol10_ID = "&amp;IF(CC286="","NULL",#REF!)&amp;", Protocol10_IterationIDStart = "&amp;IF(CC286="","NULL",CD286)&amp;", Protocol10_IterationIDEnd = "&amp;IF(CE286="","NULL",CF286)&amp;
", Protocol11_ID = "&amp;IF(CG286="","NULL",#REF!)&amp;", Protocol11_IterationIDStart = "&amp;IF(CG286="","NULL",CH286)&amp;", Protocol11_IterationIDEnd = "&amp;IF(CI286="","NULL",CJ286)&amp;
", Protocol12_ID = "&amp;IF(CK286="","NULL",#REF!)&amp;", Protocol12_IterationIDStart = "&amp;IF(CK286="","NULL",CL286)&amp;", Protocol12_IterationIDEnd = "&amp;IF(CM286="","NULL",CN286)&amp;
", Protocol13_ID = "&amp;IF(CO286="","NULL",#REF!)&amp;", Protocol13_IterationIDStart = "&amp;IF(CO286="","NULL",CP286)&amp;", Protocol13_IterationIDEnd = "&amp;IF(CQ286="","NULL",CR286)&amp;
", Protocol14_ID = "&amp;IF(CS286="","NULL",#REF!)&amp;", Protocol14_IterationIDStart = "&amp;IF(CS286="","NULL",CT286)&amp;", Protocol14_IterationIDEnd = "&amp;IF(CU286="","NULL",CV286)&amp;
", Protocol15_ID = "&amp;IF(CW286="","NULL",#REF!)&amp;", Protocol15_IterationIDStart = "&amp;IF(CW286="","NULL",CX286)&amp;", Protocol15_IterationIDEnd = "&amp;IF(CY286="","NULL",CZ286)&amp;
", Protocol16_ID = "&amp;IF(DA286="","NULL",#REF!)&amp;", Protocol16_IterationIDStart = "&amp;IF(DA286="","NULL",DB286)&amp;", Protocol16_IterationIDEnd = "&amp;IF(DC286="","NULL",DD286))</f>
        <v>#REF!</v>
      </c>
    </row>
    <row r="287" spans="1:110" hidden="1" x14ac:dyDescent="0.4">
      <c r="A287" s="39">
        <v>411</v>
      </c>
      <c r="B287" s="18">
        <v>1</v>
      </c>
      <c r="C287" s="57" t="str">
        <f t="shared" si="22"/>
        <v>ChampMetricChannelUnitTier1Summary.VolumeofErosionByTeir1T0</v>
      </c>
      <c r="D287" s="18">
        <v>3</v>
      </c>
      <c r="E287" s="74" t="s">
        <v>1131</v>
      </c>
      <c r="F287" s="49" t="s">
        <v>1132</v>
      </c>
      <c r="G287" s="19" t="s">
        <v>648</v>
      </c>
      <c r="H287" s="19"/>
      <c r="I287" s="45"/>
      <c r="J287" s="47" t="str">
        <f>IF(I287="","",VLOOKUP(I287,MetricCalcGroups!A:D,3, FALSE))</f>
        <v/>
      </c>
      <c r="L287" s="9" t="s">
        <v>78</v>
      </c>
      <c r="M287" s="18">
        <v>3</v>
      </c>
      <c r="N287" s="18">
        <v>15</v>
      </c>
      <c r="O287" s="18">
        <v>5</v>
      </c>
      <c r="P287" s="18" t="s">
        <v>78</v>
      </c>
      <c r="Q287" s="38">
        <v>17</v>
      </c>
      <c r="R287" s="75"/>
      <c r="S287" s="75"/>
      <c r="T287" s="75"/>
      <c r="U287" s="75"/>
      <c r="V287" s="78" t="s">
        <v>78</v>
      </c>
      <c r="W287" s="18">
        <v>2040</v>
      </c>
      <c r="X287" s="50">
        <v>2011</v>
      </c>
      <c r="Y287" s="16">
        <f>IF(X287&lt;&gt;"",VLOOKUP(X287,ProgramIterations!D:E,2,FALSE),"NULL")</f>
        <v>1</v>
      </c>
      <c r="Z287" s="15"/>
      <c r="AA287" s="16" t="str">
        <f>IF(Z287&lt;&gt;"",VLOOKUP(Z287,ProgramIterations!D:E,2,FALSE),"NULL")</f>
        <v>NULL</v>
      </c>
      <c r="AB287" s="9" t="s">
        <v>78</v>
      </c>
      <c r="AC287" s="9">
        <v>75</v>
      </c>
      <c r="AD287" s="36">
        <v>0</v>
      </c>
      <c r="AE287" s="9">
        <v>1</v>
      </c>
      <c r="AF287" s="9">
        <v>1</v>
      </c>
      <c r="AG287" s="37">
        <v>0</v>
      </c>
      <c r="AH287" s="17">
        <v>0</v>
      </c>
      <c r="AI287" s="17">
        <f t="shared" si="21"/>
        <v>0</v>
      </c>
      <c r="AJ287" s="18">
        <v>0</v>
      </c>
      <c r="AK287" s="17">
        <f t="shared" si="18"/>
        <v>0</v>
      </c>
      <c r="AL287" s="17">
        <f t="shared" si="19"/>
        <v>0</v>
      </c>
      <c r="AM287" s="18">
        <v>0</v>
      </c>
      <c r="AN287" s="18">
        <v>0</v>
      </c>
      <c r="AO287" s="49">
        <v>0</v>
      </c>
      <c r="AP287" s="74"/>
      <c r="AQ287" s="37">
        <v>0</v>
      </c>
      <c r="AR287" s="49">
        <v>0</v>
      </c>
      <c r="AS287" s="54">
        <v>2011</v>
      </c>
      <c r="AT287" s="55">
        <f>IF(AS287="","",VLOOKUP(AS287,ProgramIterations!$D:$E,2,FALSE))</f>
        <v>1</v>
      </c>
      <c r="AU287" s="23"/>
      <c r="AV287" s="24" t="str">
        <f>IF(AU287="","",VLOOKUP(AU287,ProgramIterations!$D:$E,2,FALSE))</f>
        <v/>
      </c>
      <c r="AW287" s="54">
        <v>2012</v>
      </c>
      <c r="AX287" s="55">
        <f>IF(AW287="","",VLOOKUP(AW287,ProgramIterations!$D:$E,2,FALSE))</f>
        <v>2</v>
      </c>
      <c r="AY287" s="54"/>
      <c r="AZ287" s="55" t="str">
        <f>IF(AY287="","",VLOOKUP(AY287,ProgramIterations!$D:$E,2,FALSE))</f>
        <v/>
      </c>
      <c r="BA287" s="54">
        <v>2013</v>
      </c>
      <c r="BB287" s="55">
        <f>IF(BA287="","",VLOOKUP(BA287,ProgramIterations!$D:$E,2,FALSE))</f>
        <v>3</v>
      </c>
      <c r="BC287" s="23"/>
      <c r="BD287" s="24" t="str">
        <f>IF(BC287="","",VLOOKUP(BC287,ProgramIterations!$D:$E,2,FALSE))</f>
        <v/>
      </c>
      <c r="BE287" s="23">
        <v>2014</v>
      </c>
      <c r="BF287" s="24">
        <f>IF(BE287="","",VLOOKUP(BE287,ProgramIterations!$D:$E,2,FALSE))</f>
        <v>4</v>
      </c>
      <c r="BG287" s="23"/>
      <c r="BH287" s="24" t="str">
        <f>IF(BG287="","",VLOOKUP(BG287,ProgramIterations!$D:$E,2,FALSE))</f>
        <v/>
      </c>
      <c r="BI287" s="23">
        <v>2014</v>
      </c>
      <c r="BJ287" s="24">
        <f>IF(BI287="","",VLOOKUP(BI287,ProgramIterations!$D:$E,2,FALSE))</f>
        <v>4</v>
      </c>
      <c r="BK287" s="23"/>
      <c r="BL287" s="24" t="str">
        <f>IF(BK287="","",VLOOKUP(BK287,ProgramIterations!$D:$E,2,FALSE))</f>
        <v/>
      </c>
      <c r="BM287" s="23"/>
      <c r="BN287" s="24" t="str">
        <f>IF(BM287="","",VLOOKUP(BM287,ProgramIterations!$D:$E,2,FALSE))</f>
        <v/>
      </c>
      <c r="BO287" s="23"/>
      <c r="BP287" s="24" t="str">
        <f>IF(BO287="","",VLOOKUP(BO287,ProgramIterations!$D:$E,2,FALSE))</f>
        <v/>
      </c>
      <c r="BQ287" s="23"/>
      <c r="BR287" s="24" t="str">
        <f>IF(BQ287="","",VLOOKUP(BQ287,ProgramIterations!$D:$E,2,FALSE))</f>
        <v/>
      </c>
      <c r="BS287" s="23"/>
      <c r="BT287" s="24" t="str">
        <f>IF(BS287="","",VLOOKUP(BS287,ProgramIterations!$D:$E,2,FALSE))</f>
        <v/>
      </c>
      <c r="BU287" s="23"/>
      <c r="BV287" s="24" t="str">
        <f>IF(BU287="","",VLOOKUP(BU287,ProgramIterations!$D:$E,2,FALSE))</f>
        <v/>
      </c>
      <c r="BW287" s="23"/>
      <c r="BX287" s="24" t="str">
        <f>IF(BW287="","",VLOOKUP(BW287,ProgramIterations!$D:$E,2,FALSE))</f>
        <v/>
      </c>
      <c r="BY287" s="23">
        <v>2014</v>
      </c>
      <c r="BZ287" s="24">
        <f>IF(BY287="","",VLOOKUP(BY287,ProgramIterations!$D:$E,2,FALSE))</f>
        <v>4</v>
      </c>
      <c r="CA287" s="23"/>
      <c r="CB287" s="24" t="str">
        <f>IF(CA287="","",VLOOKUP(CA287,ProgramIterations!$D:$E,2,FALSE))</f>
        <v/>
      </c>
      <c r="CC287" s="23">
        <v>2014</v>
      </c>
      <c r="CD287" s="24">
        <f>IF(CC287="","",VLOOKUP(CC287,ProgramIterations!$D:$E,2,FALSE))</f>
        <v>4</v>
      </c>
      <c r="CE287" s="23"/>
      <c r="CF287" s="24" t="str">
        <f>IF(CE287="","",VLOOKUP(CE287,ProgramIterations!$D:$E,2,FALSE))</f>
        <v/>
      </c>
      <c r="CG287" s="23">
        <v>2014</v>
      </c>
      <c r="CH287" s="24">
        <f>IF(CG287="","",VLOOKUP(CG287,ProgramIterations!$D:$E,2,FALSE))</f>
        <v>4</v>
      </c>
      <c r="CI287" s="23"/>
      <c r="CJ287" s="24" t="str">
        <f>IF(CI287="","",VLOOKUP(CI287,ProgramIterations!$D:$E,2,FALSE))</f>
        <v/>
      </c>
      <c r="CK287" s="23"/>
      <c r="CL287" s="24" t="str">
        <f>IF(CK287="","",VLOOKUP(CK287,ProgramIterations!$D:$E,2,FALSE))</f>
        <v/>
      </c>
      <c r="CM287" s="23"/>
      <c r="CN287" s="24" t="str">
        <f>IF(CM287="","",VLOOKUP(CM287,ProgramIterations!$D:$E,2,FALSE))</f>
        <v/>
      </c>
      <c r="CO287" s="23"/>
      <c r="CP287" s="24" t="str">
        <f>IF(CO287="","",VLOOKUP(CO287,ProgramIterations!$D:$E,2,FALSE))</f>
        <v/>
      </c>
      <c r="CQ287" s="23"/>
      <c r="CR287" s="24" t="str">
        <f>IF(CQ287="","",VLOOKUP(CQ287,ProgramIterations!$D:$E,2,FALSE))</f>
        <v/>
      </c>
      <c r="CS287" s="23"/>
      <c r="CT287" s="24" t="str">
        <f>IF(CS287="","",VLOOKUP(CS287,ProgramIterations!$D:$E,2,FALSE))</f>
        <v/>
      </c>
      <c r="CU287" s="23"/>
      <c r="CV287" s="24" t="str">
        <f>IF(CU287="","",VLOOKUP(CU287,ProgramIterations!$D:$E,2,FALSE))</f>
        <v/>
      </c>
      <c r="CW287" s="23"/>
      <c r="CX287" s="24" t="str">
        <f>IF(CW287="","",VLOOKUP(CW287,ProgramIterations!$D:$E,2,FALSE))</f>
        <v/>
      </c>
      <c r="CY287" s="23"/>
      <c r="CZ287" s="24" t="str">
        <f>IF(CY287="","",VLOOKUP(CY287,ProgramIterations!$D:$E,2,FALSE))</f>
        <v/>
      </c>
      <c r="DA287" s="23"/>
      <c r="DB287" s="24" t="str">
        <f>IF(DA287="","",VLOOKUP(DA287,ProgramIterations!$D:$E,2,FALSE))</f>
        <v/>
      </c>
      <c r="DC287" s="23"/>
      <c r="DD287" s="25" t="str">
        <f>IF(DC287="","",VLOOKUP(DC287,ProgramIterations!$D:$E,2,FALSE))</f>
        <v/>
      </c>
      <c r="DE287" s="64" t="str">
        <f>CONCATENATE("ALTER TABLE dbo.",LEFT(C287,FIND(".",C287)-1)," ADD ",RIGHT(C287,LEN(C287)-FIND(".",C287))," ",VLOOKUP(M287,DataTypes!$A$2:$F$12,6),IF(VLOOKUP(M287,DataTypes!$A$2:$F$12,3)=1,CONCATENATE("(",N287,",",O287,")"),"")," NULL")</f>
        <v>ALTER TABLE dbo.ChampMetricChannelUnitTier1Summary ADD VolumeofErosionByTeir1T0 decimal(15,5) NULL</v>
      </c>
      <c r="DF287" s="56" t="e">
        <f>IF(A287 = "","",#REF! &amp; " SELECT MetricCalcTypeID = "&amp;A287&amp;", EngineID = "&amp;B287&amp;", Name='"&amp;C287&amp;"', DisplayGroupID = "&amp;D287&amp;", DisplayName='"&amp;E287&amp;"', DisplayNameShort = '"&amp;F287&amp;"', PropertyName = '"&amp;G287&amp;"', MethodID = "&amp;IF(H287="","NULL",H287)&amp; ", CalcGroupId = "&amp;IF(I287="","NULL",I287)&amp;", CalcGroupListItemID = " &amp;IF(K287="","NULL",K287)&amp;", Description = "&amp;IF(L287&lt;&gt;"NULL","'"&amp;SUBSTITUTE(L287,"'","''")&amp;"'","NULL")&amp;", DataTypeID = "&amp;M287&amp;",Precision = "&amp;N287&amp;", Scale = "&amp;O287&amp;", Length="&amp;P287&amp;", UOMID = "&amp;Q287&amp;", GlossaryTermID = "&amp;V287&amp;", DisplayOrderID = "&amp;W287&amp;", DomainValueListID = "&amp;AB287&amp;", WidthPixels = "&amp;AC287&amp;", IsDisplayable = "&amp;AD287&amp;", ShowGraphForWatershed= "&amp;AE287&amp;",ShowGraphForProgram="&amp;AF287&amp;",ShowGraphForVisit="&amp;AG287&amp;",IsPrivateInformation="&amp;AM287&amp;", IsCalculated="&amp;AN287&amp;",IsInternal="&amp;AO287&amp;", ExpectedValueMin = "&amp;IF(R287&lt;&gt;"",R287,"NULL")&amp;",  ExpectedValueMax = "&amp;IF(S287&lt;&gt;"",S287,"NULL")&amp;",  AcceptedValueMin = "&amp;IF(T287&lt;&gt;"",T287,"NULL")&amp;",   AcceptedValueMax  = "&amp;IF(U287&lt;&gt;"",U287,"NULL")&amp;", GraphAllowX="&amp;AH287&amp;", GraphAllowY="&amp;AI287&amp;", GraphAllowZ="&amp;AJ287&amp;", MapAllowSize="&amp;AK287&amp;", MapAllowColor = "&amp;AL287&amp;", RbtXpath = "&amp;IF(AP287&lt;&gt;"", "'"&amp;AP287&amp;"'", "NULL")&amp;", RbtIsRequired = "&amp;IF(AP287&lt;&gt;"", AQ287, "NULL")&amp;", MRMetric = "&amp;AR287&amp;
", Protocol1_ID = "&amp;IF(AS287="","NULL",#REF!)&amp;", Protocol1_IterationIDStart = "&amp;IF(AS287="","NULL",AT287)&amp;", Protocol1_IterationIDEnd = "&amp;IF(AU287="","NULL",AV287)&amp;
", Protocol2_ID = "&amp;IF(AW287="","NULL",#REF!)&amp;", Protocol2_IterationIDStart = "&amp;IF(AW287="","NULL",AX287)&amp;", Protocol2_IterationIDEnd = "&amp;IF(AY287="","NULL",AZ287)&amp;
", Protocol3_ID = "&amp;IF(BA287="","NULL",#REF!)&amp;", Protocol3_IterationIDStart = "&amp;IF(BA287="","NULL",BB287)&amp;", Protocol3_IterationIDEnd = "&amp;IF(BC287="","NULL",BD287)&amp;
", Protocol4_ID = "&amp;IF(BE287="","NULL",#REF!)&amp;", Protocol4_IterationIDStart = "&amp;IF(BE287="","NULL",BF287)&amp;", Protocol4_IterationIDEnd = "&amp;IF(BG287="","NULL",BH287)&amp;
", Protocol5_ID = "&amp;IF(BI287="","NULL",#REF!)&amp;", Protocol5_IterationIDStart = "&amp;IF(BI287="","NULL",BJ287)&amp;", Protocol5_IterationIDEnd = "&amp;IF(BK287="","NULL",BL287)&amp;
", Protocol6_ID = "&amp;IF(BM287="","NULL",#REF!)&amp;", Protocol6_IterationIDStart = "&amp;IF(BM287="","NULL",BN287)&amp;", Protocol6_IterationIDEnd = "&amp;IF(BO287="","NULL",BP287)&amp;
", Protocol7_ID = "&amp;IF(BQ287="","NULL",#REF!)&amp;", Protocol7_IterationIDStart = "&amp;IF(BQ287="","NULL",BR287)&amp;", Protocol7_IterationIDEnd = "&amp;IF(BS287="","NULL",BT287)&amp;
", Protocol8_ID = "&amp;IF(BU287="","NULL",#REF!)&amp;", Protocol8_IterationIDStart = "&amp;IF(BU287="","NULL",BV287)&amp;", Protocol8_IterationIDEnd = "&amp;IF(BW287="","NULL",BX287)&amp;
", Protocol9_ID = "&amp;IF(BY287="","NULL",#REF!)&amp;", Protocol9_IterationIDStart = "&amp;IF(BY287="","NULL",BZ287)&amp;", Protocol9_IterationIDEnd = "&amp;IF(CA287="","NULL",CB287)&amp;
", Protocol10_ID = "&amp;IF(CC287="","NULL",#REF!)&amp;", Protocol10_IterationIDStart = "&amp;IF(CC287="","NULL",CD287)&amp;", Protocol10_IterationIDEnd = "&amp;IF(CE287="","NULL",CF287)&amp;
", Protocol11_ID = "&amp;IF(CG287="","NULL",#REF!)&amp;", Protocol11_IterationIDStart = "&amp;IF(CG287="","NULL",CH287)&amp;", Protocol11_IterationIDEnd = "&amp;IF(CI287="","NULL",CJ287)&amp;
", Protocol12_ID = "&amp;IF(CK287="","NULL",#REF!)&amp;", Protocol12_IterationIDStart = "&amp;IF(CK287="","NULL",CL287)&amp;", Protocol12_IterationIDEnd = "&amp;IF(CM287="","NULL",CN287)&amp;
", Protocol13_ID = "&amp;IF(CO287="","NULL",#REF!)&amp;", Protocol13_IterationIDStart = "&amp;IF(CO287="","NULL",CP287)&amp;", Protocol13_IterationIDEnd = "&amp;IF(CQ287="","NULL",CR287)&amp;
", Protocol14_ID = "&amp;IF(CS287="","NULL",#REF!)&amp;", Protocol14_IterationIDStart = "&amp;IF(CS287="","NULL",CT287)&amp;", Protocol14_IterationIDEnd = "&amp;IF(CU287="","NULL",CV287)&amp;
", Protocol15_ID = "&amp;IF(CW287="","NULL",#REF!)&amp;", Protocol15_IterationIDStart = "&amp;IF(CW287="","NULL",CX287)&amp;", Protocol15_IterationIDEnd = "&amp;IF(CY287="","NULL",CZ287)&amp;
", Protocol16_ID = "&amp;IF(DA287="","NULL",#REF!)&amp;", Protocol16_IterationIDStart = "&amp;IF(DA287="","NULL",DB287)&amp;", Protocol16_IterationIDEnd = "&amp;IF(DC287="","NULL",DD287))</f>
        <v>#REF!</v>
      </c>
    </row>
    <row r="288" spans="1:110" hidden="1" x14ac:dyDescent="0.4">
      <c r="A288" s="39">
        <v>381</v>
      </c>
      <c r="B288" s="18">
        <v>1</v>
      </c>
      <c r="C288" s="57" t="str">
        <f t="shared" si="22"/>
        <v>ChampMetricChannelUnitTier1Summary.VolumeofErosionByTeir1T1</v>
      </c>
      <c r="D288" s="18">
        <v>3</v>
      </c>
      <c r="E288" s="74" t="s">
        <v>1073</v>
      </c>
      <c r="F288" s="49" t="s">
        <v>1074</v>
      </c>
      <c r="G288" s="19" t="s">
        <v>685</v>
      </c>
      <c r="H288" s="19"/>
      <c r="I288" s="45"/>
      <c r="J288" s="47" t="str">
        <f>IF(I288="","",VLOOKUP(I288,MetricCalcGroups!A:D,3, FALSE))</f>
        <v/>
      </c>
      <c r="L288" s="9" t="s">
        <v>78</v>
      </c>
      <c r="M288" s="18">
        <v>3</v>
      </c>
      <c r="N288" s="53">
        <v>15</v>
      </c>
      <c r="O288" s="18">
        <v>5</v>
      </c>
      <c r="P288" s="18" t="s">
        <v>78</v>
      </c>
      <c r="Q288" s="38">
        <v>17</v>
      </c>
      <c r="R288" s="75"/>
      <c r="S288" s="75"/>
      <c r="T288" s="75"/>
      <c r="U288" s="75"/>
      <c r="V288" s="78" t="s">
        <v>78</v>
      </c>
      <c r="W288" s="18">
        <v>320</v>
      </c>
      <c r="X288" s="50">
        <v>2011</v>
      </c>
      <c r="Y288" s="16">
        <f>IF(X288&lt;&gt;"",VLOOKUP(X288,ProgramIterations!D:E,2,FALSE),"NULL")</f>
        <v>1</v>
      </c>
      <c r="Z288" s="15"/>
      <c r="AA288" s="16" t="str">
        <f>IF(Z288&lt;&gt;"",VLOOKUP(Z288,ProgramIterations!D:E,2,FALSE),"NULL")</f>
        <v>NULL</v>
      </c>
      <c r="AB288" s="9" t="s">
        <v>78</v>
      </c>
      <c r="AC288" s="9">
        <v>75</v>
      </c>
      <c r="AD288" s="36">
        <v>0</v>
      </c>
      <c r="AE288" s="9">
        <v>1</v>
      </c>
      <c r="AF288" s="9">
        <v>1</v>
      </c>
      <c r="AG288" s="37">
        <v>0</v>
      </c>
      <c r="AH288" s="52">
        <v>0</v>
      </c>
      <c r="AI288" s="52">
        <f t="shared" si="21"/>
        <v>0</v>
      </c>
      <c r="AJ288" s="18">
        <v>0</v>
      </c>
      <c r="AK288" s="52">
        <f t="shared" si="18"/>
        <v>0</v>
      </c>
      <c r="AL288" s="52">
        <f t="shared" si="19"/>
        <v>0</v>
      </c>
      <c r="AM288" s="18">
        <v>0</v>
      </c>
      <c r="AN288" s="18">
        <v>0</v>
      </c>
      <c r="AO288" s="49">
        <v>0</v>
      </c>
      <c r="AP288" s="49"/>
      <c r="AQ288" s="37">
        <v>0</v>
      </c>
      <c r="AR288" s="49">
        <v>0</v>
      </c>
      <c r="AS288" s="54">
        <v>2011</v>
      </c>
      <c r="AT288" s="55">
        <f>IF(AS288="","",VLOOKUP(AS288,ProgramIterations!$D:$E,2,FALSE))</f>
        <v>1</v>
      </c>
      <c r="AU288" s="23"/>
      <c r="AV288" s="24" t="str">
        <f>IF(AU288="","",VLOOKUP(AU288,ProgramIterations!$D:$E,2,FALSE))</f>
        <v/>
      </c>
      <c r="AW288" s="54">
        <v>2012</v>
      </c>
      <c r="AX288" s="55">
        <f>IF(AW288="","",VLOOKUP(AW288,ProgramIterations!$D:$E,2,FALSE))</f>
        <v>2</v>
      </c>
      <c r="AY288" s="54"/>
      <c r="AZ288" s="55" t="str">
        <f>IF(AY288="","",VLOOKUP(AY288,ProgramIterations!$D:$E,2,FALSE))</f>
        <v/>
      </c>
      <c r="BA288" s="54">
        <v>2013</v>
      </c>
      <c r="BB288" s="55">
        <f>IF(BA288="","",VLOOKUP(BA288,ProgramIterations!$D:$E,2,FALSE))</f>
        <v>3</v>
      </c>
      <c r="BC288" s="23"/>
      <c r="BD288" s="24" t="str">
        <f>IF(BC288="","",VLOOKUP(BC288,ProgramIterations!$D:$E,2,FALSE))</f>
        <v/>
      </c>
      <c r="BE288" s="23">
        <v>2014</v>
      </c>
      <c r="BF288" s="24">
        <f>IF(BE288="","",VLOOKUP(BE288,ProgramIterations!$D:$E,2,FALSE))</f>
        <v>4</v>
      </c>
      <c r="BG288" s="23"/>
      <c r="BH288" s="24" t="str">
        <f>IF(BG288="","",VLOOKUP(BG288,ProgramIterations!$D:$E,2,FALSE))</f>
        <v/>
      </c>
      <c r="BI288" s="23">
        <v>2014</v>
      </c>
      <c r="BJ288" s="24">
        <f>IF(BI288="","",VLOOKUP(BI288,ProgramIterations!$D:$E,2,FALSE))</f>
        <v>4</v>
      </c>
      <c r="BK288" s="23"/>
      <c r="BL288" s="24" t="str">
        <f>IF(BK288="","",VLOOKUP(BK288,ProgramIterations!$D:$E,2,FALSE))</f>
        <v/>
      </c>
      <c r="BM288" s="23"/>
      <c r="BN288" s="24" t="str">
        <f>IF(BM288="","",VLOOKUP(BM288,ProgramIterations!$D:$E,2,FALSE))</f>
        <v/>
      </c>
      <c r="BO288" s="23"/>
      <c r="BP288" s="24" t="str">
        <f>IF(BO288="","",VLOOKUP(BO288,ProgramIterations!$D:$E,2,FALSE))</f>
        <v/>
      </c>
      <c r="BQ288" s="23"/>
      <c r="BR288" s="24" t="str">
        <f>IF(BQ288="","",VLOOKUP(BQ288,ProgramIterations!$D:$E,2,FALSE))</f>
        <v/>
      </c>
      <c r="BS288" s="23"/>
      <c r="BT288" s="24" t="str">
        <f>IF(BS288="","",VLOOKUP(BS288,ProgramIterations!$D:$E,2,FALSE))</f>
        <v/>
      </c>
      <c r="BU288" s="23"/>
      <c r="BV288" s="24" t="str">
        <f>IF(BU288="","",VLOOKUP(BU288,ProgramIterations!$D:$E,2,FALSE))</f>
        <v/>
      </c>
      <c r="BW288" s="23"/>
      <c r="BX288" s="24" t="str">
        <f>IF(BW288="","",VLOOKUP(BW288,ProgramIterations!$D:$E,2,FALSE))</f>
        <v/>
      </c>
      <c r="BY288" s="23">
        <v>2014</v>
      </c>
      <c r="BZ288" s="24">
        <f>IF(BY288="","",VLOOKUP(BY288,ProgramIterations!$D:$E,2,FALSE))</f>
        <v>4</v>
      </c>
      <c r="CA288" s="23"/>
      <c r="CB288" s="24" t="str">
        <f>IF(CA288="","",VLOOKUP(CA288,ProgramIterations!$D:$E,2,FALSE))</f>
        <v/>
      </c>
      <c r="CC288" s="23">
        <v>2014</v>
      </c>
      <c r="CD288" s="24">
        <f>IF(CC288="","",VLOOKUP(CC288,ProgramIterations!$D:$E,2,FALSE))</f>
        <v>4</v>
      </c>
      <c r="CE288" s="23"/>
      <c r="CF288" s="24" t="str">
        <f>IF(CE288="","",VLOOKUP(CE288,ProgramIterations!$D:$E,2,FALSE))</f>
        <v/>
      </c>
      <c r="CG288" s="23">
        <v>2014</v>
      </c>
      <c r="CH288" s="24">
        <f>IF(CG288="","",VLOOKUP(CG288,ProgramIterations!$D:$E,2,FALSE))</f>
        <v>4</v>
      </c>
      <c r="CI288" s="23"/>
      <c r="CJ288" s="24" t="str">
        <f>IF(CI288="","",VLOOKUP(CI288,ProgramIterations!$D:$E,2,FALSE))</f>
        <v/>
      </c>
      <c r="CK288" s="23"/>
      <c r="CL288" s="24" t="str">
        <f>IF(CK288="","",VLOOKUP(CK288,ProgramIterations!$D:$E,2,FALSE))</f>
        <v/>
      </c>
      <c r="CM288" s="23"/>
      <c r="CN288" s="24" t="str">
        <f>IF(CM288="","",VLOOKUP(CM288,ProgramIterations!$D:$E,2,FALSE))</f>
        <v/>
      </c>
      <c r="CO288" s="23"/>
      <c r="CP288" s="24" t="str">
        <f>IF(CO288="","",VLOOKUP(CO288,ProgramIterations!$D:$E,2,FALSE))</f>
        <v/>
      </c>
      <c r="CQ288" s="23"/>
      <c r="CR288" s="24" t="str">
        <f>IF(CQ288="","",VLOOKUP(CQ288,ProgramIterations!$D:$E,2,FALSE))</f>
        <v/>
      </c>
      <c r="CS288" s="23"/>
      <c r="CT288" s="24" t="str">
        <f>IF(CS288="","",VLOOKUP(CS288,ProgramIterations!$D:$E,2,FALSE))</f>
        <v/>
      </c>
      <c r="CU288" s="23"/>
      <c r="CV288" s="24" t="str">
        <f>IF(CU288="","",VLOOKUP(CU288,ProgramIterations!$D:$E,2,FALSE))</f>
        <v/>
      </c>
      <c r="CW288" s="23"/>
      <c r="CX288" s="24" t="str">
        <f>IF(CW288="","",VLOOKUP(CW288,ProgramIterations!$D:$E,2,FALSE))</f>
        <v/>
      </c>
      <c r="CY288" s="23"/>
      <c r="CZ288" s="24" t="str">
        <f>IF(CY288="","",VLOOKUP(CY288,ProgramIterations!$D:$E,2,FALSE))</f>
        <v/>
      </c>
      <c r="DA288" s="23"/>
      <c r="DB288" s="24" t="str">
        <f>IF(DA288="","",VLOOKUP(DA288,ProgramIterations!$D:$E,2,FALSE))</f>
        <v/>
      </c>
      <c r="DC288" s="23"/>
      <c r="DD288" s="25" t="str">
        <f>IF(DC288="","",VLOOKUP(DC288,ProgramIterations!$D:$E,2,FALSE))</f>
        <v/>
      </c>
      <c r="DE288" s="64" t="str">
        <f>CONCATENATE("ALTER TABLE dbo.",LEFT(C288,FIND(".",C288)-1)," ADD ",RIGHT(C288,LEN(C288)-FIND(".",C288))," ",VLOOKUP(M288,DataTypes!$A$2:$F$12,6),IF(VLOOKUP(M288,DataTypes!$A$2:$F$12,3)=1,CONCATENATE("(",N288,",",O288,")"),"")," NULL")</f>
        <v>ALTER TABLE dbo.ChampMetricChannelUnitTier1Summary ADD VolumeofErosionByTeir1T1 decimal(15,5) NULL</v>
      </c>
      <c r="DF288" s="56" t="e">
        <f>IF(A288 = "","",#REF! &amp; " SELECT MetricCalcTypeID = "&amp;A288&amp;", EngineID = "&amp;B288&amp;", Name='"&amp;C288&amp;"', DisplayGroupID = "&amp;D288&amp;", DisplayName='"&amp;E288&amp;"', DisplayNameShort = '"&amp;F288&amp;"', PropertyName = '"&amp;G288&amp;"', MethodID = "&amp;IF(H288="","NULL",H288)&amp; ", CalcGroupId = "&amp;IF(I288="","NULL",I288)&amp;", CalcGroupListItemID = " &amp;IF(K288="","NULL",K288)&amp;", Description = "&amp;IF(L288&lt;&gt;"NULL","'"&amp;SUBSTITUTE(L288,"'","''")&amp;"'","NULL")&amp;", DataTypeID = "&amp;M288&amp;",Precision = "&amp;N288&amp;", Scale = "&amp;O288&amp;", Length="&amp;P288&amp;", UOMID = "&amp;Q288&amp;", GlossaryTermID = "&amp;V288&amp;", DisplayOrderID = "&amp;W288&amp;", DomainValueListID = "&amp;AB288&amp;", WidthPixels = "&amp;AC288&amp;", IsDisplayable = "&amp;AD288&amp;", ShowGraphForWatershed= "&amp;AE288&amp;",ShowGraphForProgram="&amp;AF288&amp;",ShowGraphForVisit="&amp;AG288&amp;",IsPrivateInformation="&amp;AM288&amp;", IsCalculated="&amp;AN288&amp;",IsInternal="&amp;AO288&amp;", ExpectedValueMin = "&amp;IF(R288&lt;&gt;"",R288,"NULL")&amp;",  ExpectedValueMax = "&amp;IF(S288&lt;&gt;"",S288,"NULL")&amp;",  AcceptedValueMin = "&amp;IF(T288&lt;&gt;"",T288,"NULL")&amp;",   AcceptedValueMax  = "&amp;IF(U288&lt;&gt;"",U288,"NULL")&amp;", GraphAllowX="&amp;AH288&amp;", GraphAllowY="&amp;AI288&amp;", GraphAllowZ="&amp;AJ288&amp;", MapAllowSize="&amp;AK288&amp;", MapAllowColor = "&amp;AL288&amp;", RbtXpath = "&amp;IF(AP288&lt;&gt;"", "'"&amp;AP288&amp;"'", "NULL")&amp;", RbtIsRequired = "&amp;IF(AP288&lt;&gt;"", AQ288, "NULL")&amp;", MRMetric = "&amp;AR288&amp;
", Protocol1_ID = "&amp;IF(AS288="","NULL",#REF!)&amp;", Protocol1_IterationIDStart = "&amp;IF(AS288="","NULL",AT288)&amp;", Protocol1_IterationIDEnd = "&amp;IF(AU288="","NULL",AV288)&amp;
", Protocol2_ID = "&amp;IF(AW288="","NULL",#REF!)&amp;", Protocol2_IterationIDStart = "&amp;IF(AW288="","NULL",AX288)&amp;", Protocol2_IterationIDEnd = "&amp;IF(AY288="","NULL",AZ288)&amp;
", Protocol3_ID = "&amp;IF(BA288="","NULL",#REF!)&amp;", Protocol3_IterationIDStart = "&amp;IF(BA288="","NULL",BB288)&amp;", Protocol3_IterationIDEnd = "&amp;IF(BC288="","NULL",BD288)&amp;
", Protocol4_ID = "&amp;IF(BE288="","NULL",#REF!)&amp;", Protocol4_IterationIDStart = "&amp;IF(BE288="","NULL",BF288)&amp;", Protocol4_IterationIDEnd = "&amp;IF(BG288="","NULL",BH288)&amp;
", Protocol5_ID = "&amp;IF(BI288="","NULL",#REF!)&amp;", Protocol5_IterationIDStart = "&amp;IF(BI288="","NULL",BJ288)&amp;", Protocol5_IterationIDEnd = "&amp;IF(BK288="","NULL",BL288)&amp;
", Protocol6_ID = "&amp;IF(BM288="","NULL",#REF!)&amp;", Protocol6_IterationIDStart = "&amp;IF(BM288="","NULL",BN288)&amp;", Protocol6_IterationIDEnd = "&amp;IF(BO288="","NULL",BP288)&amp;
", Protocol7_ID = "&amp;IF(BQ288="","NULL",#REF!)&amp;", Protocol7_IterationIDStart = "&amp;IF(BQ288="","NULL",BR288)&amp;", Protocol7_IterationIDEnd = "&amp;IF(BS288="","NULL",BT288)&amp;
", Protocol8_ID = "&amp;IF(BU288="","NULL",#REF!)&amp;", Protocol8_IterationIDStart = "&amp;IF(BU288="","NULL",BV288)&amp;", Protocol8_IterationIDEnd = "&amp;IF(BW288="","NULL",BX288)&amp;
", Protocol9_ID = "&amp;IF(BY288="","NULL",#REF!)&amp;", Protocol9_IterationIDStart = "&amp;IF(BY288="","NULL",BZ288)&amp;", Protocol9_IterationIDEnd = "&amp;IF(CA288="","NULL",CB288)&amp;
", Protocol10_ID = "&amp;IF(CC288="","NULL",#REF!)&amp;", Protocol10_IterationIDStart = "&amp;IF(CC288="","NULL",CD288)&amp;", Protocol10_IterationIDEnd = "&amp;IF(CE288="","NULL",CF288)&amp;
", Protocol11_ID = "&amp;IF(CG288="","NULL",#REF!)&amp;", Protocol11_IterationIDStart = "&amp;IF(CG288="","NULL",CH288)&amp;", Protocol11_IterationIDEnd = "&amp;IF(CI288="","NULL",CJ288)&amp;
", Protocol12_ID = "&amp;IF(CK288="","NULL",#REF!)&amp;", Protocol12_IterationIDStart = "&amp;IF(CK288="","NULL",CL288)&amp;", Protocol12_IterationIDEnd = "&amp;IF(CM288="","NULL",CN288)&amp;
", Protocol13_ID = "&amp;IF(CO288="","NULL",#REF!)&amp;", Protocol13_IterationIDStart = "&amp;IF(CO288="","NULL",CP288)&amp;", Protocol13_IterationIDEnd = "&amp;IF(CQ288="","NULL",CR288)&amp;
", Protocol14_ID = "&amp;IF(CS288="","NULL",#REF!)&amp;", Protocol14_IterationIDStart = "&amp;IF(CS288="","NULL",CT288)&amp;", Protocol14_IterationIDEnd = "&amp;IF(CU288="","NULL",CV288)&amp;
", Protocol15_ID = "&amp;IF(CW288="","NULL",#REF!)&amp;", Protocol15_IterationIDStart = "&amp;IF(CW288="","NULL",CX288)&amp;", Protocol15_IterationIDEnd = "&amp;IF(CY288="","NULL",CZ288)&amp;
", Protocol16_ID = "&amp;IF(DA288="","NULL",#REF!)&amp;", Protocol16_IterationIDStart = "&amp;IF(DA288="","NULL",DB288)&amp;", Protocol16_IterationIDEnd = "&amp;IF(DC288="","NULL",DD288))</f>
        <v>#REF!</v>
      </c>
    </row>
    <row r="289" spans="1:156" hidden="1" x14ac:dyDescent="0.4">
      <c r="A289" s="39">
        <v>414</v>
      </c>
      <c r="B289" s="18">
        <v>1</v>
      </c>
      <c r="C289" s="57" t="str">
        <f t="shared" si="22"/>
        <v>ChampMetricChannelUnitTier1Summary.NetVolumeofDifferenceByTeir1T0</v>
      </c>
      <c r="D289" s="18">
        <v>3</v>
      </c>
      <c r="E289" s="74" t="s">
        <v>1137</v>
      </c>
      <c r="F289" s="49" t="s">
        <v>1138</v>
      </c>
      <c r="G289" s="19" t="s">
        <v>651</v>
      </c>
      <c r="H289" s="19"/>
      <c r="I289" s="45"/>
      <c r="J289" s="47" t="str">
        <f>IF(I289="","",VLOOKUP(I289,MetricCalcGroups!A:D,3, FALSE))</f>
        <v/>
      </c>
      <c r="L289" s="9" t="s">
        <v>78</v>
      </c>
      <c r="M289" s="18">
        <v>3</v>
      </c>
      <c r="N289" s="18">
        <v>15</v>
      </c>
      <c r="O289" s="18">
        <v>5</v>
      </c>
      <c r="P289" s="18" t="s">
        <v>78</v>
      </c>
      <c r="Q289" s="38">
        <v>17</v>
      </c>
      <c r="R289" s="75"/>
      <c r="S289" s="75"/>
      <c r="T289" s="75"/>
      <c r="U289" s="75"/>
      <c r="V289" s="78" t="s">
        <v>78</v>
      </c>
      <c r="W289" s="18">
        <v>2070</v>
      </c>
      <c r="X289" s="50">
        <v>2011</v>
      </c>
      <c r="Y289" s="16">
        <f>IF(X289&lt;&gt;"",VLOOKUP(X289,ProgramIterations!D:E,2,FALSE),"NULL")</f>
        <v>1</v>
      </c>
      <c r="Z289" s="15"/>
      <c r="AA289" s="16" t="str">
        <f>IF(Z289&lt;&gt;"",VLOOKUP(Z289,ProgramIterations!D:E,2,FALSE),"NULL")</f>
        <v>NULL</v>
      </c>
      <c r="AB289" s="9" t="s">
        <v>78</v>
      </c>
      <c r="AC289" s="9">
        <v>75</v>
      </c>
      <c r="AD289" s="36">
        <v>0</v>
      </c>
      <c r="AE289" s="9">
        <v>1</v>
      </c>
      <c r="AF289" s="9">
        <v>1</v>
      </c>
      <c r="AG289" s="37">
        <v>0</v>
      </c>
      <c r="AH289" s="52">
        <v>0</v>
      </c>
      <c r="AI289" s="52">
        <f t="shared" si="21"/>
        <v>0</v>
      </c>
      <c r="AJ289" s="18">
        <v>0</v>
      </c>
      <c r="AK289" s="52">
        <f t="shared" si="18"/>
        <v>0</v>
      </c>
      <c r="AL289" s="52">
        <f t="shared" si="19"/>
        <v>0</v>
      </c>
      <c r="AM289" s="18">
        <v>0</v>
      </c>
      <c r="AN289" s="18">
        <v>0</v>
      </c>
      <c r="AO289" s="49">
        <v>0</v>
      </c>
      <c r="AP289" s="74"/>
      <c r="AQ289" s="37">
        <v>0</v>
      </c>
      <c r="AR289" s="49">
        <v>0</v>
      </c>
      <c r="AS289" s="54">
        <v>2011</v>
      </c>
      <c r="AT289" s="55">
        <f>IF(AS289="","",VLOOKUP(AS289,ProgramIterations!$D:$E,2,FALSE))</f>
        <v>1</v>
      </c>
      <c r="AU289" s="23"/>
      <c r="AV289" s="24" t="str">
        <f>IF(AU289="","",VLOOKUP(AU289,ProgramIterations!$D:$E,2,FALSE))</f>
        <v/>
      </c>
      <c r="AW289" s="54">
        <v>2012</v>
      </c>
      <c r="AX289" s="55">
        <f>IF(AW289="","",VLOOKUP(AW289,ProgramIterations!$D:$E,2,FALSE))</f>
        <v>2</v>
      </c>
      <c r="AY289" s="54"/>
      <c r="AZ289" s="55" t="str">
        <f>IF(AY289="","",VLOOKUP(AY289,ProgramIterations!$D:$E,2,FALSE))</f>
        <v/>
      </c>
      <c r="BA289" s="54">
        <v>2013</v>
      </c>
      <c r="BB289" s="55">
        <f>IF(BA289="","",VLOOKUP(BA289,ProgramIterations!$D:$E,2,FALSE))</f>
        <v>3</v>
      </c>
      <c r="BC289" s="23"/>
      <c r="BD289" s="24" t="str">
        <f>IF(BC289="","",VLOOKUP(BC289,ProgramIterations!$D:$E,2,FALSE))</f>
        <v/>
      </c>
      <c r="BE289" s="23">
        <v>2014</v>
      </c>
      <c r="BF289" s="24">
        <f>IF(BE289="","",VLOOKUP(BE289,ProgramIterations!$D:$E,2,FALSE))</f>
        <v>4</v>
      </c>
      <c r="BG289" s="23"/>
      <c r="BH289" s="24" t="str">
        <f>IF(BG289="","",VLOOKUP(BG289,ProgramIterations!$D:$E,2,FALSE))</f>
        <v/>
      </c>
      <c r="BI289" s="23">
        <v>2014</v>
      </c>
      <c r="BJ289" s="24">
        <f>IF(BI289="","",VLOOKUP(BI289,ProgramIterations!$D:$E,2,FALSE))</f>
        <v>4</v>
      </c>
      <c r="BK289" s="23"/>
      <c r="BL289" s="24" t="str">
        <f>IF(BK289="","",VLOOKUP(BK289,ProgramIterations!$D:$E,2,FALSE))</f>
        <v/>
      </c>
      <c r="BM289" s="23"/>
      <c r="BN289" s="24" t="str">
        <f>IF(BM289="","",VLOOKUP(BM289,ProgramIterations!$D:$E,2,FALSE))</f>
        <v/>
      </c>
      <c r="BO289" s="23"/>
      <c r="BP289" s="24" t="str">
        <f>IF(BO289="","",VLOOKUP(BO289,ProgramIterations!$D:$E,2,FALSE))</f>
        <v/>
      </c>
      <c r="BQ289" s="23"/>
      <c r="BR289" s="24" t="str">
        <f>IF(BQ289="","",VLOOKUP(BQ289,ProgramIterations!$D:$E,2,FALSE))</f>
        <v/>
      </c>
      <c r="BS289" s="23"/>
      <c r="BT289" s="24" t="str">
        <f>IF(BS289="","",VLOOKUP(BS289,ProgramIterations!$D:$E,2,FALSE))</f>
        <v/>
      </c>
      <c r="BU289" s="23"/>
      <c r="BV289" s="24" t="str">
        <f>IF(BU289="","",VLOOKUP(BU289,ProgramIterations!$D:$E,2,FALSE))</f>
        <v/>
      </c>
      <c r="BW289" s="23"/>
      <c r="BX289" s="24" t="str">
        <f>IF(BW289="","",VLOOKUP(BW289,ProgramIterations!$D:$E,2,FALSE))</f>
        <v/>
      </c>
      <c r="BY289" s="23">
        <v>2014</v>
      </c>
      <c r="BZ289" s="24">
        <f>IF(BY289="","",VLOOKUP(BY289,ProgramIterations!$D:$E,2,FALSE))</f>
        <v>4</v>
      </c>
      <c r="CA289" s="23"/>
      <c r="CB289" s="24" t="str">
        <f>IF(CA289="","",VLOOKUP(CA289,ProgramIterations!$D:$E,2,FALSE))</f>
        <v/>
      </c>
      <c r="CC289" s="23">
        <v>2014</v>
      </c>
      <c r="CD289" s="24">
        <f>IF(CC289="","",VLOOKUP(CC289,ProgramIterations!$D:$E,2,FALSE))</f>
        <v>4</v>
      </c>
      <c r="CE289" s="23"/>
      <c r="CF289" s="24" t="str">
        <f>IF(CE289="","",VLOOKUP(CE289,ProgramIterations!$D:$E,2,FALSE))</f>
        <v/>
      </c>
      <c r="CG289" s="23">
        <v>2014</v>
      </c>
      <c r="CH289" s="24">
        <f>IF(CG289="","",VLOOKUP(CG289,ProgramIterations!$D:$E,2,FALSE))</f>
        <v>4</v>
      </c>
      <c r="CI289" s="23"/>
      <c r="CJ289" s="24" t="str">
        <f>IF(CI289="","",VLOOKUP(CI289,ProgramIterations!$D:$E,2,FALSE))</f>
        <v/>
      </c>
      <c r="CK289" s="23"/>
      <c r="CL289" s="24" t="str">
        <f>IF(CK289="","",VLOOKUP(CK289,ProgramIterations!$D:$E,2,FALSE))</f>
        <v/>
      </c>
      <c r="CM289" s="23"/>
      <c r="CN289" s="24" t="str">
        <f>IF(CM289="","",VLOOKUP(CM289,ProgramIterations!$D:$E,2,FALSE))</f>
        <v/>
      </c>
      <c r="CO289" s="23"/>
      <c r="CP289" s="24" t="str">
        <f>IF(CO289="","",VLOOKUP(CO289,ProgramIterations!$D:$E,2,FALSE))</f>
        <v/>
      </c>
      <c r="CQ289" s="23"/>
      <c r="CR289" s="24" t="str">
        <f>IF(CQ289="","",VLOOKUP(CQ289,ProgramIterations!$D:$E,2,FALSE))</f>
        <v/>
      </c>
      <c r="CS289" s="23"/>
      <c r="CT289" s="24" t="str">
        <f>IF(CS289="","",VLOOKUP(CS289,ProgramIterations!$D:$E,2,FALSE))</f>
        <v/>
      </c>
      <c r="CU289" s="23"/>
      <c r="CV289" s="24" t="str">
        <f>IF(CU289="","",VLOOKUP(CU289,ProgramIterations!$D:$E,2,FALSE))</f>
        <v/>
      </c>
      <c r="CW289" s="23"/>
      <c r="CX289" s="24" t="str">
        <f>IF(CW289="","",VLOOKUP(CW289,ProgramIterations!$D:$E,2,FALSE))</f>
        <v/>
      </c>
      <c r="CY289" s="23"/>
      <c r="CZ289" s="24" t="str">
        <f>IF(CY289="","",VLOOKUP(CY289,ProgramIterations!$D:$E,2,FALSE))</f>
        <v/>
      </c>
      <c r="DA289" s="23"/>
      <c r="DB289" s="24" t="str">
        <f>IF(DA289="","",VLOOKUP(DA289,ProgramIterations!$D:$E,2,FALSE))</f>
        <v/>
      </c>
      <c r="DC289" s="23"/>
      <c r="DD289" s="25" t="str">
        <f>IF(DC289="","",VLOOKUP(DC289,ProgramIterations!$D:$E,2,FALSE))</f>
        <v/>
      </c>
      <c r="DE289" s="64" t="str">
        <f>CONCATENATE("ALTER TABLE dbo.",LEFT(C289,FIND(".",C289)-1)," ADD ",RIGHT(C289,LEN(C289)-FIND(".",C289))," ",VLOOKUP(M289,DataTypes!$A$2:$F$12,6),IF(VLOOKUP(M289,DataTypes!$A$2:$F$12,3)=1,CONCATENATE("(",N289,",",O289,")"),"")," NULL")</f>
        <v>ALTER TABLE dbo.ChampMetricChannelUnitTier1Summary ADD NetVolumeofDifferenceByTeir1T0 decimal(15,5) NULL</v>
      </c>
      <c r="DF289" s="56" t="e">
        <f>IF(A289 = "","",#REF! &amp; " SELECT MetricCalcTypeID = "&amp;A289&amp;", EngineID = "&amp;B289&amp;", Name='"&amp;C289&amp;"', DisplayGroupID = "&amp;D289&amp;", DisplayName='"&amp;E289&amp;"', DisplayNameShort = '"&amp;F289&amp;"', PropertyName = '"&amp;G289&amp;"', MethodID = "&amp;IF(H289="","NULL",H289)&amp; ", CalcGroupId = "&amp;IF(I289="","NULL",I289)&amp;", CalcGroupListItemID = " &amp;IF(K289="","NULL",K289)&amp;", Description = "&amp;IF(L289&lt;&gt;"NULL","'"&amp;SUBSTITUTE(L289,"'","''")&amp;"'","NULL")&amp;", DataTypeID = "&amp;M289&amp;",Precision = "&amp;N289&amp;", Scale = "&amp;O289&amp;", Length="&amp;P289&amp;", UOMID = "&amp;Q289&amp;", GlossaryTermID = "&amp;V289&amp;", DisplayOrderID = "&amp;W289&amp;", DomainValueListID = "&amp;AB289&amp;", WidthPixels = "&amp;AC289&amp;", IsDisplayable = "&amp;AD289&amp;", ShowGraphForWatershed= "&amp;AE289&amp;",ShowGraphForProgram="&amp;AF289&amp;",ShowGraphForVisit="&amp;AG289&amp;",IsPrivateInformation="&amp;AM289&amp;", IsCalculated="&amp;AN289&amp;",IsInternal="&amp;AO289&amp;", ExpectedValueMin = "&amp;IF(R289&lt;&gt;"",R289,"NULL")&amp;",  ExpectedValueMax = "&amp;IF(S289&lt;&gt;"",S289,"NULL")&amp;",  AcceptedValueMin = "&amp;IF(T289&lt;&gt;"",T289,"NULL")&amp;",   AcceptedValueMax  = "&amp;IF(U289&lt;&gt;"",U289,"NULL")&amp;", GraphAllowX="&amp;AH289&amp;", GraphAllowY="&amp;AI289&amp;", GraphAllowZ="&amp;AJ289&amp;", MapAllowSize="&amp;AK289&amp;", MapAllowColor = "&amp;AL289&amp;", RbtXpath = "&amp;IF(AP289&lt;&gt;"", "'"&amp;AP289&amp;"'", "NULL")&amp;", RbtIsRequired = "&amp;IF(AP289&lt;&gt;"", AQ289, "NULL")&amp;", MRMetric = "&amp;AR289&amp;
", Protocol1_ID = "&amp;IF(AS289="","NULL",#REF!)&amp;", Protocol1_IterationIDStart = "&amp;IF(AS289="","NULL",AT289)&amp;", Protocol1_IterationIDEnd = "&amp;IF(AU289="","NULL",AV289)&amp;
", Protocol2_ID = "&amp;IF(AW289="","NULL",#REF!)&amp;", Protocol2_IterationIDStart = "&amp;IF(AW289="","NULL",AX289)&amp;", Protocol2_IterationIDEnd = "&amp;IF(AY289="","NULL",AZ289)&amp;
", Protocol3_ID = "&amp;IF(BA289="","NULL",#REF!)&amp;", Protocol3_IterationIDStart = "&amp;IF(BA289="","NULL",BB289)&amp;", Protocol3_IterationIDEnd = "&amp;IF(BC289="","NULL",BD289)&amp;
", Protocol4_ID = "&amp;IF(BE289="","NULL",#REF!)&amp;", Protocol4_IterationIDStart = "&amp;IF(BE289="","NULL",BF289)&amp;", Protocol4_IterationIDEnd = "&amp;IF(BG289="","NULL",BH289)&amp;
", Protocol5_ID = "&amp;IF(BI289="","NULL",#REF!)&amp;", Protocol5_IterationIDStart = "&amp;IF(BI289="","NULL",BJ289)&amp;", Protocol5_IterationIDEnd = "&amp;IF(BK289="","NULL",BL289)&amp;
", Protocol6_ID = "&amp;IF(BM289="","NULL",#REF!)&amp;", Protocol6_IterationIDStart = "&amp;IF(BM289="","NULL",BN289)&amp;", Protocol6_IterationIDEnd = "&amp;IF(BO289="","NULL",BP289)&amp;
", Protocol7_ID = "&amp;IF(BQ289="","NULL",#REF!)&amp;", Protocol7_IterationIDStart = "&amp;IF(BQ289="","NULL",BR289)&amp;", Protocol7_IterationIDEnd = "&amp;IF(BS289="","NULL",BT289)&amp;
", Protocol8_ID = "&amp;IF(BU289="","NULL",#REF!)&amp;", Protocol8_IterationIDStart = "&amp;IF(BU289="","NULL",BV289)&amp;", Protocol8_IterationIDEnd = "&amp;IF(BW289="","NULL",BX289)&amp;
", Protocol9_ID = "&amp;IF(BY289="","NULL",#REF!)&amp;", Protocol9_IterationIDStart = "&amp;IF(BY289="","NULL",BZ289)&amp;", Protocol9_IterationIDEnd = "&amp;IF(CA289="","NULL",CB289)&amp;
", Protocol10_ID = "&amp;IF(CC289="","NULL",#REF!)&amp;", Protocol10_IterationIDStart = "&amp;IF(CC289="","NULL",CD289)&amp;", Protocol10_IterationIDEnd = "&amp;IF(CE289="","NULL",CF289)&amp;
", Protocol11_ID = "&amp;IF(CG289="","NULL",#REF!)&amp;", Protocol11_IterationIDStart = "&amp;IF(CG289="","NULL",CH289)&amp;", Protocol11_IterationIDEnd = "&amp;IF(CI289="","NULL",CJ289)&amp;
", Protocol12_ID = "&amp;IF(CK289="","NULL",#REF!)&amp;", Protocol12_IterationIDStart = "&amp;IF(CK289="","NULL",CL289)&amp;", Protocol12_IterationIDEnd = "&amp;IF(CM289="","NULL",CN289)&amp;
", Protocol13_ID = "&amp;IF(CO289="","NULL",#REF!)&amp;", Protocol13_IterationIDStart = "&amp;IF(CO289="","NULL",CP289)&amp;", Protocol13_IterationIDEnd = "&amp;IF(CQ289="","NULL",CR289)&amp;
", Protocol14_ID = "&amp;IF(CS289="","NULL",#REF!)&amp;", Protocol14_IterationIDStart = "&amp;IF(CS289="","NULL",CT289)&amp;", Protocol14_IterationIDEnd = "&amp;IF(CU289="","NULL",CV289)&amp;
", Protocol15_ID = "&amp;IF(CW289="","NULL",#REF!)&amp;", Protocol15_IterationIDStart = "&amp;IF(CW289="","NULL",CX289)&amp;", Protocol15_IterationIDEnd = "&amp;IF(CY289="","NULL",CZ289)&amp;
", Protocol16_ID = "&amp;IF(DA289="","NULL",#REF!)&amp;", Protocol16_IterationIDStart = "&amp;IF(DA289="","NULL",DB289)&amp;", Protocol16_IterationIDEnd = "&amp;IF(DC289="","NULL",DD289))</f>
        <v>#REF!</v>
      </c>
    </row>
    <row r="290" spans="1:156" hidden="1" x14ac:dyDescent="0.4">
      <c r="A290" s="39">
        <v>384</v>
      </c>
      <c r="B290" s="18">
        <v>1</v>
      </c>
      <c r="C290" s="57" t="str">
        <f t="shared" si="22"/>
        <v>ChampMetricChannelUnitTier1Summary.NetVolumeofDifferenceByTeir1T1</v>
      </c>
      <c r="D290" s="18">
        <v>3</v>
      </c>
      <c r="E290" s="74" t="s">
        <v>1079</v>
      </c>
      <c r="F290" s="49" t="s">
        <v>1080</v>
      </c>
      <c r="G290" s="19" t="s">
        <v>688</v>
      </c>
      <c r="H290" s="19"/>
      <c r="I290" s="45"/>
      <c r="J290" s="47" t="str">
        <f>IF(I290="","",VLOOKUP(I290,MetricCalcGroups!A:D,3, FALSE))</f>
        <v/>
      </c>
      <c r="L290" s="9" t="s">
        <v>78</v>
      </c>
      <c r="M290" s="18">
        <v>3</v>
      </c>
      <c r="N290" s="18">
        <v>15</v>
      </c>
      <c r="O290" s="18">
        <v>5</v>
      </c>
      <c r="P290" s="18" t="s">
        <v>78</v>
      </c>
      <c r="Q290" s="38">
        <v>17</v>
      </c>
      <c r="R290" s="75"/>
      <c r="S290" s="75"/>
      <c r="T290" s="75"/>
      <c r="U290" s="75"/>
      <c r="V290" s="78" t="s">
        <v>78</v>
      </c>
      <c r="W290" s="18">
        <v>350</v>
      </c>
      <c r="X290" s="50">
        <v>2011</v>
      </c>
      <c r="Y290" s="16">
        <f>IF(X290&lt;&gt;"",VLOOKUP(X290,ProgramIterations!D:E,2,FALSE),"NULL")</f>
        <v>1</v>
      </c>
      <c r="Z290" s="15"/>
      <c r="AA290" s="16" t="str">
        <f>IF(Z290&lt;&gt;"",VLOOKUP(Z290,ProgramIterations!D:E,2,FALSE),"NULL")</f>
        <v>NULL</v>
      </c>
      <c r="AB290" s="9" t="s">
        <v>78</v>
      </c>
      <c r="AC290" s="9">
        <v>75</v>
      </c>
      <c r="AD290" s="36">
        <v>0</v>
      </c>
      <c r="AE290" s="9">
        <v>1</v>
      </c>
      <c r="AF290" s="9">
        <v>1</v>
      </c>
      <c r="AG290" s="37">
        <v>0</v>
      </c>
      <c r="AH290" s="17">
        <v>0</v>
      </c>
      <c r="AI290" s="17">
        <f t="shared" si="21"/>
        <v>0</v>
      </c>
      <c r="AJ290" s="18">
        <v>0</v>
      </c>
      <c r="AK290" s="17">
        <f t="shared" si="18"/>
        <v>0</v>
      </c>
      <c r="AL290" s="17">
        <f t="shared" si="19"/>
        <v>0</v>
      </c>
      <c r="AM290" s="18">
        <v>0</v>
      </c>
      <c r="AN290" s="18">
        <v>0</v>
      </c>
      <c r="AO290" s="37">
        <v>0</v>
      </c>
      <c r="AP290" s="49"/>
      <c r="AQ290" s="37">
        <v>0</v>
      </c>
      <c r="AR290" s="49">
        <v>0</v>
      </c>
      <c r="AS290" s="54">
        <v>2011</v>
      </c>
      <c r="AT290" s="55">
        <f>IF(AS290="","",VLOOKUP(AS290,ProgramIterations!$D:$E,2,FALSE))</f>
        <v>1</v>
      </c>
      <c r="AU290" s="23"/>
      <c r="AV290" s="24" t="str">
        <f>IF(AU290="","",VLOOKUP(AU290,ProgramIterations!$D:$E,2,FALSE))</f>
        <v/>
      </c>
      <c r="AW290" s="54">
        <v>2012</v>
      </c>
      <c r="AX290" s="55">
        <f>IF(AW290="","",VLOOKUP(AW290,ProgramIterations!$D:$E,2,FALSE))</f>
        <v>2</v>
      </c>
      <c r="AY290" s="54"/>
      <c r="AZ290" s="55" t="str">
        <f>IF(AY290="","",VLOOKUP(AY290,ProgramIterations!$D:$E,2,FALSE))</f>
        <v/>
      </c>
      <c r="BA290" s="54">
        <v>2013</v>
      </c>
      <c r="BB290" s="55">
        <f>IF(BA290="","",VLOOKUP(BA290,ProgramIterations!$D:$E,2,FALSE))</f>
        <v>3</v>
      </c>
      <c r="BC290" s="23"/>
      <c r="BD290" s="24" t="str">
        <f>IF(BC290="","",VLOOKUP(BC290,ProgramIterations!$D:$E,2,FALSE))</f>
        <v/>
      </c>
      <c r="BE290" s="23">
        <v>2014</v>
      </c>
      <c r="BF290" s="24">
        <f>IF(BE290="","",VLOOKUP(BE290,ProgramIterations!$D:$E,2,FALSE))</f>
        <v>4</v>
      </c>
      <c r="BG290" s="23"/>
      <c r="BH290" s="24" t="str">
        <f>IF(BG290="","",VLOOKUP(BG290,ProgramIterations!$D:$E,2,FALSE))</f>
        <v/>
      </c>
      <c r="BI290" s="23">
        <v>2014</v>
      </c>
      <c r="BJ290" s="24">
        <f>IF(BI290="","",VLOOKUP(BI290,ProgramIterations!$D:$E,2,FALSE))</f>
        <v>4</v>
      </c>
      <c r="BK290" s="23"/>
      <c r="BL290" s="24" t="str">
        <f>IF(BK290="","",VLOOKUP(BK290,ProgramIterations!$D:$E,2,FALSE))</f>
        <v/>
      </c>
      <c r="BM290" s="23"/>
      <c r="BN290" s="24" t="str">
        <f>IF(BM290="","",VLOOKUP(BM290,ProgramIterations!$D:$E,2,FALSE))</f>
        <v/>
      </c>
      <c r="BO290" s="23"/>
      <c r="BP290" s="24" t="str">
        <f>IF(BO290="","",VLOOKUP(BO290,ProgramIterations!$D:$E,2,FALSE))</f>
        <v/>
      </c>
      <c r="BQ290" s="23"/>
      <c r="BR290" s="24" t="str">
        <f>IF(BQ290="","",VLOOKUP(BQ290,ProgramIterations!$D:$E,2,FALSE))</f>
        <v/>
      </c>
      <c r="BS290" s="23"/>
      <c r="BT290" s="24" t="str">
        <f>IF(BS290="","",VLOOKUP(BS290,ProgramIterations!$D:$E,2,FALSE))</f>
        <v/>
      </c>
      <c r="BU290" s="23"/>
      <c r="BV290" s="24" t="str">
        <f>IF(BU290="","",VLOOKUP(BU290,ProgramIterations!$D:$E,2,FALSE))</f>
        <v/>
      </c>
      <c r="BW290" s="23"/>
      <c r="BX290" s="24" t="str">
        <f>IF(BW290="","",VLOOKUP(BW290,ProgramIterations!$D:$E,2,FALSE))</f>
        <v/>
      </c>
      <c r="BY290" s="23">
        <v>2014</v>
      </c>
      <c r="BZ290" s="24">
        <f>IF(BY290="","",VLOOKUP(BY290,ProgramIterations!$D:$E,2,FALSE))</f>
        <v>4</v>
      </c>
      <c r="CA290" s="23"/>
      <c r="CB290" s="24" t="str">
        <f>IF(CA290="","",VLOOKUP(CA290,ProgramIterations!$D:$E,2,FALSE))</f>
        <v/>
      </c>
      <c r="CC290" s="23">
        <v>2014</v>
      </c>
      <c r="CD290" s="24">
        <f>IF(CC290="","",VLOOKUP(CC290,ProgramIterations!$D:$E,2,FALSE))</f>
        <v>4</v>
      </c>
      <c r="CE290" s="23"/>
      <c r="CF290" s="24" t="str">
        <f>IF(CE290="","",VLOOKUP(CE290,ProgramIterations!$D:$E,2,FALSE))</f>
        <v/>
      </c>
      <c r="CG290" s="23">
        <v>2014</v>
      </c>
      <c r="CH290" s="24">
        <f>IF(CG290="","",VLOOKUP(CG290,ProgramIterations!$D:$E,2,FALSE))</f>
        <v>4</v>
      </c>
      <c r="CI290" s="23"/>
      <c r="CJ290" s="24" t="str">
        <f>IF(CI290="","",VLOOKUP(CI290,ProgramIterations!$D:$E,2,FALSE))</f>
        <v/>
      </c>
      <c r="CK290" s="23"/>
      <c r="CL290" s="24" t="str">
        <f>IF(CK290="","",VLOOKUP(CK290,ProgramIterations!$D:$E,2,FALSE))</f>
        <v/>
      </c>
      <c r="CM290" s="23"/>
      <c r="CN290" s="24" t="str">
        <f>IF(CM290="","",VLOOKUP(CM290,ProgramIterations!$D:$E,2,FALSE))</f>
        <v/>
      </c>
      <c r="CO290" s="23"/>
      <c r="CP290" s="24" t="str">
        <f>IF(CO290="","",VLOOKUP(CO290,ProgramIterations!$D:$E,2,FALSE))</f>
        <v/>
      </c>
      <c r="CQ290" s="23"/>
      <c r="CR290" s="24" t="str">
        <f>IF(CQ290="","",VLOOKUP(CQ290,ProgramIterations!$D:$E,2,FALSE))</f>
        <v/>
      </c>
      <c r="CS290" s="23"/>
      <c r="CT290" s="24" t="str">
        <f>IF(CS290="","",VLOOKUP(CS290,ProgramIterations!$D:$E,2,FALSE))</f>
        <v/>
      </c>
      <c r="CU290" s="23"/>
      <c r="CV290" s="24" t="str">
        <f>IF(CU290="","",VLOOKUP(CU290,ProgramIterations!$D:$E,2,FALSE))</f>
        <v/>
      </c>
      <c r="CW290" s="23"/>
      <c r="CX290" s="24" t="str">
        <f>IF(CW290="","",VLOOKUP(CW290,ProgramIterations!$D:$E,2,FALSE))</f>
        <v/>
      </c>
      <c r="CY290" s="23"/>
      <c r="CZ290" s="24" t="str">
        <f>IF(CY290="","",VLOOKUP(CY290,ProgramIterations!$D:$E,2,FALSE))</f>
        <v/>
      </c>
      <c r="DA290" s="23"/>
      <c r="DB290" s="24" t="str">
        <f>IF(DA290="","",VLOOKUP(DA290,ProgramIterations!$D:$E,2,FALSE))</f>
        <v/>
      </c>
      <c r="DC290" s="23"/>
      <c r="DD290" s="25" t="str">
        <f>IF(DC290="","",VLOOKUP(DC290,ProgramIterations!$D:$E,2,FALSE))</f>
        <v/>
      </c>
      <c r="DE290" s="64" t="str">
        <f>CONCATENATE("ALTER TABLE dbo.",LEFT(C290,FIND(".",C290)-1)," ADD ",RIGHT(C290,LEN(C290)-FIND(".",C290))," ",VLOOKUP(M290,DataTypes!$A$2:$F$12,6),IF(VLOOKUP(M290,DataTypes!$A$2:$F$12,3)=1,CONCATENATE("(",N290,",",O290,")"),"")," NULL")</f>
        <v>ALTER TABLE dbo.ChampMetricChannelUnitTier1Summary ADD NetVolumeofDifferenceByTeir1T1 decimal(15,5) NULL</v>
      </c>
      <c r="DF290" s="56" t="e">
        <f>IF(A290 = "","",#REF! &amp; " SELECT MetricCalcTypeID = "&amp;A290&amp;", EngineID = "&amp;B290&amp;", Name='"&amp;C290&amp;"', DisplayGroupID = "&amp;D290&amp;", DisplayName='"&amp;E290&amp;"', DisplayNameShort = '"&amp;F290&amp;"', PropertyName = '"&amp;G290&amp;"', MethodID = "&amp;IF(H290="","NULL",H290)&amp; ", CalcGroupId = "&amp;IF(I290="","NULL",I290)&amp;", CalcGroupListItemID = " &amp;IF(K290="","NULL",K290)&amp;", Description = "&amp;IF(L290&lt;&gt;"NULL","'"&amp;SUBSTITUTE(L290,"'","''")&amp;"'","NULL")&amp;", DataTypeID = "&amp;M290&amp;",Precision = "&amp;N290&amp;", Scale = "&amp;O290&amp;", Length="&amp;P290&amp;", UOMID = "&amp;Q290&amp;", GlossaryTermID = "&amp;V290&amp;", DisplayOrderID = "&amp;W290&amp;", DomainValueListID = "&amp;AB290&amp;", WidthPixels = "&amp;AC290&amp;", IsDisplayable = "&amp;AD290&amp;", ShowGraphForWatershed= "&amp;AE290&amp;",ShowGraphForProgram="&amp;AF290&amp;",ShowGraphForVisit="&amp;AG290&amp;",IsPrivateInformation="&amp;AM290&amp;", IsCalculated="&amp;AN290&amp;",IsInternal="&amp;AO290&amp;", ExpectedValueMin = "&amp;IF(R290&lt;&gt;"",R290,"NULL")&amp;",  ExpectedValueMax = "&amp;IF(S290&lt;&gt;"",S290,"NULL")&amp;",  AcceptedValueMin = "&amp;IF(T290&lt;&gt;"",T290,"NULL")&amp;",   AcceptedValueMax  = "&amp;IF(U290&lt;&gt;"",U290,"NULL")&amp;", GraphAllowX="&amp;AH290&amp;", GraphAllowY="&amp;AI290&amp;", GraphAllowZ="&amp;AJ290&amp;", MapAllowSize="&amp;AK290&amp;", MapAllowColor = "&amp;AL290&amp;", RbtXpath = "&amp;IF(AP290&lt;&gt;"", "'"&amp;AP290&amp;"'", "NULL")&amp;", RbtIsRequired = "&amp;IF(AP290&lt;&gt;"", AQ290, "NULL")&amp;", MRMetric = "&amp;AR290&amp;
", Protocol1_ID = "&amp;IF(AS290="","NULL",#REF!)&amp;", Protocol1_IterationIDStart = "&amp;IF(AS290="","NULL",AT290)&amp;", Protocol1_IterationIDEnd = "&amp;IF(AU290="","NULL",AV290)&amp;
", Protocol2_ID = "&amp;IF(AW290="","NULL",#REF!)&amp;", Protocol2_IterationIDStart = "&amp;IF(AW290="","NULL",AX290)&amp;", Protocol2_IterationIDEnd = "&amp;IF(AY290="","NULL",AZ290)&amp;
", Protocol3_ID = "&amp;IF(BA290="","NULL",#REF!)&amp;", Protocol3_IterationIDStart = "&amp;IF(BA290="","NULL",BB290)&amp;", Protocol3_IterationIDEnd = "&amp;IF(BC290="","NULL",BD290)&amp;
", Protocol4_ID = "&amp;IF(BE290="","NULL",#REF!)&amp;", Protocol4_IterationIDStart = "&amp;IF(BE290="","NULL",BF290)&amp;", Protocol4_IterationIDEnd = "&amp;IF(BG290="","NULL",BH290)&amp;
", Protocol5_ID = "&amp;IF(BI290="","NULL",#REF!)&amp;", Protocol5_IterationIDStart = "&amp;IF(BI290="","NULL",BJ290)&amp;", Protocol5_IterationIDEnd = "&amp;IF(BK290="","NULL",BL290)&amp;
", Protocol6_ID = "&amp;IF(BM290="","NULL",#REF!)&amp;", Protocol6_IterationIDStart = "&amp;IF(BM290="","NULL",BN290)&amp;", Protocol6_IterationIDEnd = "&amp;IF(BO290="","NULL",BP290)&amp;
", Protocol7_ID = "&amp;IF(BQ290="","NULL",#REF!)&amp;", Protocol7_IterationIDStart = "&amp;IF(BQ290="","NULL",BR290)&amp;", Protocol7_IterationIDEnd = "&amp;IF(BS290="","NULL",BT290)&amp;
", Protocol8_ID = "&amp;IF(BU290="","NULL",#REF!)&amp;", Protocol8_IterationIDStart = "&amp;IF(BU290="","NULL",BV290)&amp;", Protocol8_IterationIDEnd = "&amp;IF(BW290="","NULL",BX290)&amp;
", Protocol9_ID = "&amp;IF(BY290="","NULL",#REF!)&amp;", Protocol9_IterationIDStart = "&amp;IF(BY290="","NULL",BZ290)&amp;", Protocol9_IterationIDEnd = "&amp;IF(CA290="","NULL",CB290)&amp;
", Protocol10_ID = "&amp;IF(CC290="","NULL",#REF!)&amp;", Protocol10_IterationIDStart = "&amp;IF(CC290="","NULL",CD290)&amp;", Protocol10_IterationIDEnd = "&amp;IF(CE290="","NULL",CF290)&amp;
", Protocol11_ID = "&amp;IF(CG290="","NULL",#REF!)&amp;", Protocol11_IterationIDStart = "&amp;IF(CG290="","NULL",CH290)&amp;", Protocol11_IterationIDEnd = "&amp;IF(CI290="","NULL",CJ290)&amp;
", Protocol12_ID = "&amp;IF(CK290="","NULL",#REF!)&amp;", Protocol12_IterationIDStart = "&amp;IF(CK290="","NULL",CL290)&amp;", Protocol12_IterationIDEnd = "&amp;IF(CM290="","NULL",CN290)&amp;
", Protocol13_ID = "&amp;IF(CO290="","NULL",#REF!)&amp;", Protocol13_IterationIDStart = "&amp;IF(CO290="","NULL",CP290)&amp;", Protocol13_IterationIDEnd = "&amp;IF(CQ290="","NULL",CR290)&amp;
", Protocol14_ID = "&amp;IF(CS290="","NULL",#REF!)&amp;", Protocol14_IterationIDStart = "&amp;IF(CS290="","NULL",CT290)&amp;", Protocol14_IterationIDEnd = "&amp;IF(CU290="","NULL",CV290)&amp;
", Protocol15_ID = "&amp;IF(CW290="","NULL",#REF!)&amp;", Protocol15_IterationIDStart = "&amp;IF(CW290="","NULL",CX290)&amp;", Protocol15_IterationIDEnd = "&amp;IF(CY290="","NULL",CZ290)&amp;
", Protocol16_ID = "&amp;IF(DA290="","NULL",#REF!)&amp;", Protocol16_IterationIDStart = "&amp;IF(DA290="","NULL",DB290)&amp;", Protocol16_IterationIDEnd = "&amp;IF(DC290="","NULL",DD290))</f>
        <v>#REF!</v>
      </c>
    </row>
    <row r="291" spans="1:156" hidden="1" x14ac:dyDescent="0.4">
      <c r="A291" s="39">
        <v>413</v>
      </c>
      <c r="B291" s="18">
        <v>1</v>
      </c>
      <c r="C291" s="57" t="str">
        <f t="shared" si="22"/>
        <v>ChampMetricChannelUnitTier1Summary.VolumeofDifferenceByTeir1T0</v>
      </c>
      <c r="D291" s="18">
        <v>3</v>
      </c>
      <c r="E291" s="49" t="s">
        <v>1135</v>
      </c>
      <c r="F291" s="49" t="s">
        <v>1136</v>
      </c>
      <c r="G291" s="19" t="s">
        <v>650</v>
      </c>
      <c r="H291" s="19"/>
      <c r="I291" s="45"/>
      <c r="J291" s="47" t="str">
        <f>IF(I291="","",VLOOKUP(I291,MetricCalcGroups!A:D,3, FALSE))</f>
        <v/>
      </c>
      <c r="L291" s="9" t="s">
        <v>78</v>
      </c>
      <c r="M291" s="18">
        <v>3</v>
      </c>
      <c r="N291" s="18">
        <v>15</v>
      </c>
      <c r="O291" s="18">
        <v>5</v>
      </c>
      <c r="P291" s="18" t="s">
        <v>78</v>
      </c>
      <c r="Q291" s="38">
        <v>17</v>
      </c>
      <c r="R291" s="75"/>
      <c r="S291" s="75"/>
      <c r="T291" s="75"/>
      <c r="U291" s="75"/>
      <c r="V291" s="78" t="s">
        <v>78</v>
      </c>
      <c r="W291" s="18">
        <v>2060</v>
      </c>
      <c r="X291" s="50">
        <v>2011</v>
      </c>
      <c r="Y291" s="16">
        <f>IF(X291&lt;&gt;"",VLOOKUP(X291,ProgramIterations!D:E,2,FALSE),"NULL")</f>
        <v>1</v>
      </c>
      <c r="Z291" s="15"/>
      <c r="AA291" s="16" t="str">
        <f>IF(Z291&lt;&gt;"",VLOOKUP(Z291,ProgramIterations!D:E,2,FALSE),"NULL")</f>
        <v>NULL</v>
      </c>
      <c r="AB291" s="9" t="s">
        <v>78</v>
      </c>
      <c r="AC291" s="9">
        <v>75</v>
      </c>
      <c r="AD291" s="36">
        <v>0</v>
      </c>
      <c r="AE291" s="9">
        <v>1</v>
      </c>
      <c r="AF291" s="9">
        <v>1</v>
      </c>
      <c r="AG291" s="37">
        <v>0</v>
      </c>
      <c r="AH291" s="17">
        <v>0</v>
      </c>
      <c r="AI291" s="17">
        <f t="shared" si="21"/>
        <v>0</v>
      </c>
      <c r="AJ291" s="18">
        <v>0</v>
      </c>
      <c r="AK291" s="17">
        <f t="shared" si="18"/>
        <v>0</v>
      </c>
      <c r="AL291" s="17">
        <f t="shared" si="19"/>
        <v>0</v>
      </c>
      <c r="AM291" s="18">
        <v>0</v>
      </c>
      <c r="AN291" s="18">
        <v>0</v>
      </c>
      <c r="AO291" s="37">
        <v>0</v>
      </c>
      <c r="AP291" s="74"/>
      <c r="AQ291" s="37">
        <v>0</v>
      </c>
      <c r="AR291" s="49">
        <v>0</v>
      </c>
      <c r="AS291" s="54">
        <v>2011</v>
      </c>
      <c r="AT291" s="55">
        <f>IF(AS291="","",VLOOKUP(AS291,ProgramIterations!$D:$E,2,FALSE))</f>
        <v>1</v>
      </c>
      <c r="AU291" s="23"/>
      <c r="AV291" s="24" t="str">
        <f>IF(AU291="","",VLOOKUP(AU291,ProgramIterations!$D:$E,2,FALSE))</f>
        <v/>
      </c>
      <c r="AW291" s="54">
        <v>2012</v>
      </c>
      <c r="AX291" s="55">
        <f>IF(AW291="","",VLOOKUP(AW291,ProgramIterations!$D:$E,2,FALSE))</f>
        <v>2</v>
      </c>
      <c r="AY291" s="54"/>
      <c r="AZ291" s="55" t="str">
        <f>IF(AY291="","",VLOOKUP(AY291,ProgramIterations!$D:$E,2,FALSE))</f>
        <v/>
      </c>
      <c r="BA291" s="54">
        <v>2013</v>
      </c>
      <c r="BB291" s="55">
        <f>IF(BA291="","",VLOOKUP(BA291,ProgramIterations!$D:$E,2,FALSE))</f>
        <v>3</v>
      </c>
      <c r="BC291" s="23"/>
      <c r="BD291" s="24" t="str">
        <f>IF(BC291="","",VLOOKUP(BC291,ProgramIterations!$D:$E,2,FALSE))</f>
        <v/>
      </c>
      <c r="BE291" s="23">
        <v>2014</v>
      </c>
      <c r="BF291" s="24">
        <f>IF(BE291="","",VLOOKUP(BE291,ProgramIterations!$D:$E,2,FALSE))</f>
        <v>4</v>
      </c>
      <c r="BG291" s="23"/>
      <c r="BH291" s="24" t="str">
        <f>IF(BG291="","",VLOOKUP(BG291,ProgramIterations!$D:$E,2,FALSE))</f>
        <v/>
      </c>
      <c r="BI291" s="23">
        <v>2014</v>
      </c>
      <c r="BJ291" s="24">
        <f>IF(BI291="","",VLOOKUP(BI291,ProgramIterations!$D:$E,2,FALSE))</f>
        <v>4</v>
      </c>
      <c r="BK291" s="23"/>
      <c r="BL291" s="24" t="str">
        <f>IF(BK291="","",VLOOKUP(BK291,ProgramIterations!$D:$E,2,FALSE))</f>
        <v/>
      </c>
      <c r="BM291" s="23"/>
      <c r="BN291" s="24" t="str">
        <f>IF(BM291="","",VLOOKUP(BM291,ProgramIterations!$D:$E,2,FALSE))</f>
        <v/>
      </c>
      <c r="BO291" s="23"/>
      <c r="BP291" s="24" t="str">
        <f>IF(BO291="","",VLOOKUP(BO291,ProgramIterations!$D:$E,2,FALSE))</f>
        <v/>
      </c>
      <c r="BQ291" s="23"/>
      <c r="BR291" s="24" t="str">
        <f>IF(BQ291="","",VLOOKUP(BQ291,ProgramIterations!$D:$E,2,FALSE))</f>
        <v/>
      </c>
      <c r="BS291" s="23"/>
      <c r="BT291" s="24" t="str">
        <f>IF(BS291="","",VLOOKUP(BS291,ProgramIterations!$D:$E,2,FALSE))</f>
        <v/>
      </c>
      <c r="BU291" s="23"/>
      <c r="BV291" s="24" t="str">
        <f>IF(BU291="","",VLOOKUP(BU291,ProgramIterations!$D:$E,2,FALSE))</f>
        <v/>
      </c>
      <c r="BW291" s="23"/>
      <c r="BX291" s="24" t="str">
        <f>IF(BW291="","",VLOOKUP(BW291,ProgramIterations!$D:$E,2,FALSE))</f>
        <v/>
      </c>
      <c r="BY291" s="23">
        <v>2014</v>
      </c>
      <c r="BZ291" s="24">
        <f>IF(BY291="","",VLOOKUP(BY291,ProgramIterations!$D:$E,2,FALSE))</f>
        <v>4</v>
      </c>
      <c r="CA291" s="23"/>
      <c r="CB291" s="24" t="str">
        <f>IF(CA291="","",VLOOKUP(CA291,ProgramIterations!$D:$E,2,FALSE))</f>
        <v/>
      </c>
      <c r="CC291" s="23">
        <v>2014</v>
      </c>
      <c r="CD291" s="24">
        <f>IF(CC291="","",VLOOKUP(CC291,ProgramIterations!$D:$E,2,FALSE))</f>
        <v>4</v>
      </c>
      <c r="CE291" s="23"/>
      <c r="CF291" s="24" t="str">
        <f>IF(CE291="","",VLOOKUP(CE291,ProgramIterations!$D:$E,2,FALSE))</f>
        <v/>
      </c>
      <c r="CG291" s="23">
        <v>2014</v>
      </c>
      <c r="CH291" s="24">
        <f>IF(CG291="","",VLOOKUP(CG291,ProgramIterations!$D:$E,2,FALSE))</f>
        <v>4</v>
      </c>
      <c r="CI291" s="23"/>
      <c r="CJ291" s="24" t="str">
        <f>IF(CI291="","",VLOOKUP(CI291,ProgramIterations!$D:$E,2,FALSE))</f>
        <v/>
      </c>
      <c r="CK291" s="23"/>
      <c r="CL291" s="24" t="str">
        <f>IF(CK291="","",VLOOKUP(CK291,ProgramIterations!$D:$E,2,FALSE))</f>
        <v/>
      </c>
      <c r="CM291" s="23"/>
      <c r="CN291" s="24" t="str">
        <f>IF(CM291="","",VLOOKUP(CM291,ProgramIterations!$D:$E,2,FALSE))</f>
        <v/>
      </c>
      <c r="CO291" s="23"/>
      <c r="CP291" s="24" t="str">
        <f>IF(CO291="","",VLOOKUP(CO291,ProgramIterations!$D:$E,2,FALSE))</f>
        <v/>
      </c>
      <c r="CQ291" s="23"/>
      <c r="CR291" s="24" t="str">
        <f>IF(CQ291="","",VLOOKUP(CQ291,ProgramIterations!$D:$E,2,FALSE))</f>
        <v/>
      </c>
      <c r="CS291" s="23"/>
      <c r="CT291" s="24" t="str">
        <f>IF(CS291="","",VLOOKUP(CS291,ProgramIterations!$D:$E,2,FALSE))</f>
        <v/>
      </c>
      <c r="CU291" s="23"/>
      <c r="CV291" s="24" t="str">
        <f>IF(CU291="","",VLOOKUP(CU291,ProgramIterations!$D:$E,2,FALSE))</f>
        <v/>
      </c>
      <c r="CW291" s="23"/>
      <c r="CX291" s="24" t="str">
        <f>IF(CW291="","",VLOOKUP(CW291,ProgramIterations!$D:$E,2,FALSE))</f>
        <v/>
      </c>
      <c r="CY291" s="23"/>
      <c r="CZ291" s="24" t="str">
        <f>IF(CY291="","",VLOOKUP(CY291,ProgramIterations!$D:$E,2,FALSE))</f>
        <v/>
      </c>
      <c r="DA291" s="23"/>
      <c r="DB291" s="24" t="str">
        <f>IF(DA291="","",VLOOKUP(DA291,ProgramIterations!$D:$E,2,FALSE))</f>
        <v/>
      </c>
      <c r="DC291" s="23"/>
      <c r="DD291" s="25" t="str">
        <f>IF(DC291="","",VLOOKUP(DC291,ProgramIterations!$D:$E,2,FALSE))</f>
        <v/>
      </c>
      <c r="DE291" s="64" t="str">
        <f>CONCATENATE("ALTER TABLE dbo.",LEFT(C291,FIND(".",C291)-1)," ADD ",RIGHT(C291,LEN(C291)-FIND(".",C291))," ",VLOOKUP(M291,DataTypes!$A$2:$F$12,6),IF(VLOOKUP(M291,DataTypes!$A$2:$F$12,3)=1,CONCATENATE("(",N291,",",O291,")"),"")," NULL")</f>
        <v>ALTER TABLE dbo.ChampMetricChannelUnitTier1Summary ADD VolumeofDifferenceByTeir1T0 decimal(15,5) NULL</v>
      </c>
      <c r="DF291" s="56" t="e">
        <f>IF(A291 = "","",#REF! &amp; " SELECT MetricCalcTypeID = "&amp;A291&amp;", EngineID = "&amp;B291&amp;", Name='"&amp;C291&amp;"', DisplayGroupID = "&amp;D291&amp;", DisplayName='"&amp;E291&amp;"', DisplayNameShort = '"&amp;F291&amp;"', PropertyName = '"&amp;G291&amp;"', MethodID = "&amp;IF(H291="","NULL",H291)&amp; ", CalcGroupId = "&amp;IF(I291="","NULL",I291)&amp;", CalcGroupListItemID = " &amp;IF(K291="","NULL",K291)&amp;", Description = "&amp;IF(L291&lt;&gt;"NULL","'"&amp;SUBSTITUTE(L291,"'","''")&amp;"'","NULL")&amp;", DataTypeID = "&amp;M291&amp;",Precision = "&amp;N291&amp;", Scale = "&amp;O291&amp;", Length="&amp;P291&amp;", UOMID = "&amp;Q291&amp;", GlossaryTermID = "&amp;V291&amp;", DisplayOrderID = "&amp;W291&amp;", DomainValueListID = "&amp;AB291&amp;", WidthPixels = "&amp;AC291&amp;", IsDisplayable = "&amp;AD291&amp;", ShowGraphForWatershed= "&amp;AE291&amp;",ShowGraphForProgram="&amp;AF291&amp;",ShowGraphForVisit="&amp;AG291&amp;",IsPrivateInformation="&amp;AM291&amp;", IsCalculated="&amp;AN291&amp;",IsInternal="&amp;AO291&amp;", ExpectedValueMin = "&amp;IF(R291&lt;&gt;"",R291,"NULL")&amp;",  ExpectedValueMax = "&amp;IF(S291&lt;&gt;"",S291,"NULL")&amp;",  AcceptedValueMin = "&amp;IF(T291&lt;&gt;"",T291,"NULL")&amp;",   AcceptedValueMax  = "&amp;IF(U291&lt;&gt;"",U291,"NULL")&amp;", GraphAllowX="&amp;AH291&amp;", GraphAllowY="&amp;AI291&amp;", GraphAllowZ="&amp;AJ291&amp;", MapAllowSize="&amp;AK291&amp;", MapAllowColor = "&amp;AL291&amp;", RbtXpath = "&amp;IF(AP291&lt;&gt;"", "'"&amp;AP291&amp;"'", "NULL")&amp;", RbtIsRequired = "&amp;IF(AP291&lt;&gt;"", AQ291, "NULL")&amp;", MRMetric = "&amp;AR291&amp;
", Protocol1_ID = "&amp;IF(AS291="","NULL",#REF!)&amp;", Protocol1_IterationIDStart = "&amp;IF(AS291="","NULL",AT291)&amp;", Protocol1_IterationIDEnd = "&amp;IF(AU291="","NULL",AV291)&amp;
", Protocol2_ID = "&amp;IF(AW291="","NULL",#REF!)&amp;", Protocol2_IterationIDStart = "&amp;IF(AW291="","NULL",AX291)&amp;", Protocol2_IterationIDEnd = "&amp;IF(AY291="","NULL",AZ291)&amp;
", Protocol3_ID = "&amp;IF(BA291="","NULL",#REF!)&amp;", Protocol3_IterationIDStart = "&amp;IF(BA291="","NULL",BB291)&amp;", Protocol3_IterationIDEnd = "&amp;IF(BC291="","NULL",BD291)&amp;
", Protocol4_ID = "&amp;IF(BE291="","NULL",#REF!)&amp;", Protocol4_IterationIDStart = "&amp;IF(BE291="","NULL",BF291)&amp;", Protocol4_IterationIDEnd = "&amp;IF(BG291="","NULL",BH291)&amp;
", Protocol5_ID = "&amp;IF(BI291="","NULL",#REF!)&amp;", Protocol5_IterationIDStart = "&amp;IF(BI291="","NULL",BJ291)&amp;", Protocol5_IterationIDEnd = "&amp;IF(BK291="","NULL",BL291)&amp;
", Protocol6_ID = "&amp;IF(BM291="","NULL",#REF!)&amp;", Protocol6_IterationIDStart = "&amp;IF(BM291="","NULL",BN291)&amp;", Protocol6_IterationIDEnd = "&amp;IF(BO291="","NULL",BP291)&amp;
", Protocol7_ID = "&amp;IF(BQ291="","NULL",#REF!)&amp;", Protocol7_IterationIDStart = "&amp;IF(BQ291="","NULL",BR291)&amp;", Protocol7_IterationIDEnd = "&amp;IF(BS291="","NULL",BT291)&amp;
", Protocol8_ID = "&amp;IF(BU291="","NULL",#REF!)&amp;", Protocol8_IterationIDStart = "&amp;IF(BU291="","NULL",BV291)&amp;", Protocol8_IterationIDEnd = "&amp;IF(BW291="","NULL",BX291)&amp;
", Protocol9_ID = "&amp;IF(BY291="","NULL",#REF!)&amp;", Protocol9_IterationIDStart = "&amp;IF(BY291="","NULL",BZ291)&amp;", Protocol9_IterationIDEnd = "&amp;IF(CA291="","NULL",CB291)&amp;
", Protocol10_ID = "&amp;IF(CC291="","NULL",#REF!)&amp;", Protocol10_IterationIDStart = "&amp;IF(CC291="","NULL",CD291)&amp;", Protocol10_IterationIDEnd = "&amp;IF(CE291="","NULL",CF291)&amp;
", Protocol11_ID = "&amp;IF(CG291="","NULL",#REF!)&amp;", Protocol11_IterationIDStart = "&amp;IF(CG291="","NULL",CH291)&amp;", Protocol11_IterationIDEnd = "&amp;IF(CI291="","NULL",CJ291)&amp;
", Protocol12_ID = "&amp;IF(CK291="","NULL",#REF!)&amp;", Protocol12_IterationIDStart = "&amp;IF(CK291="","NULL",CL291)&amp;", Protocol12_IterationIDEnd = "&amp;IF(CM291="","NULL",CN291)&amp;
", Protocol13_ID = "&amp;IF(CO291="","NULL",#REF!)&amp;", Protocol13_IterationIDStart = "&amp;IF(CO291="","NULL",CP291)&amp;", Protocol13_IterationIDEnd = "&amp;IF(CQ291="","NULL",CR291)&amp;
", Protocol14_ID = "&amp;IF(CS291="","NULL",#REF!)&amp;", Protocol14_IterationIDStart = "&amp;IF(CS291="","NULL",CT291)&amp;", Protocol14_IterationIDEnd = "&amp;IF(CU291="","NULL",CV291)&amp;
", Protocol15_ID = "&amp;IF(CW291="","NULL",#REF!)&amp;", Protocol15_IterationIDStart = "&amp;IF(CW291="","NULL",CX291)&amp;", Protocol15_IterationIDEnd = "&amp;IF(CY291="","NULL",CZ291)&amp;
", Protocol16_ID = "&amp;IF(DA291="","NULL",#REF!)&amp;", Protocol16_IterationIDStart = "&amp;IF(DA291="","NULL",DB291)&amp;", Protocol16_IterationIDEnd = "&amp;IF(DC291="","NULL",DD291))</f>
        <v>#REF!</v>
      </c>
    </row>
    <row r="292" spans="1:156" hidden="1" x14ac:dyDescent="0.4">
      <c r="A292" s="39">
        <v>383</v>
      </c>
      <c r="B292" s="18">
        <v>1</v>
      </c>
      <c r="C292" s="57" t="str">
        <f t="shared" si="22"/>
        <v>ChampMetricChannelUnitTier1Summary.VolumeofDifferenceByTeir1T1</v>
      </c>
      <c r="D292" s="18">
        <v>3</v>
      </c>
      <c r="E292" s="74" t="s">
        <v>1077</v>
      </c>
      <c r="F292" s="74" t="s">
        <v>1078</v>
      </c>
      <c r="G292" s="19" t="s">
        <v>687</v>
      </c>
      <c r="H292" s="19"/>
      <c r="I292" s="45"/>
      <c r="J292" s="47" t="str">
        <f>IF(I292="","",VLOOKUP(I292,MetricCalcGroups!A:D,3, FALSE))</f>
        <v/>
      </c>
      <c r="L292" s="9" t="s">
        <v>78</v>
      </c>
      <c r="M292" s="18">
        <v>3</v>
      </c>
      <c r="N292" s="18">
        <v>15</v>
      </c>
      <c r="O292" s="18">
        <v>5</v>
      </c>
      <c r="P292" s="18" t="s">
        <v>78</v>
      </c>
      <c r="Q292" s="38">
        <v>17</v>
      </c>
      <c r="R292" s="75"/>
      <c r="S292" s="75"/>
      <c r="T292" s="75"/>
      <c r="U292" s="75"/>
      <c r="V292" s="78" t="s">
        <v>78</v>
      </c>
      <c r="W292" s="18">
        <v>340</v>
      </c>
      <c r="X292" s="50">
        <v>2011</v>
      </c>
      <c r="Y292" s="16">
        <f>IF(X292&lt;&gt;"",VLOOKUP(X292,ProgramIterations!D:E,2,FALSE),"NULL")</f>
        <v>1</v>
      </c>
      <c r="Z292" s="15"/>
      <c r="AA292" s="16" t="str">
        <f>IF(Z292&lt;&gt;"",VLOOKUP(Z292,ProgramIterations!D:E,2,FALSE),"NULL")</f>
        <v>NULL</v>
      </c>
      <c r="AB292" s="9" t="s">
        <v>78</v>
      </c>
      <c r="AC292" s="9">
        <v>75</v>
      </c>
      <c r="AD292" s="36">
        <v>0</v>
      </c>
      <c r="AE292" s="9">
        <v>1</v>
      </c>
      <c r="AF292" s="9">
        <v>1</v>
      </c>
      <c r="AG292" s="37">
        <v>0</v>
      </c>
      <c r="AH292" s="17">
        <v>0</v>
      </c>
      <c r="AI292" s="17">
        <f t="shared" si="21"/>
        <v>0</v>
      </c>
      <c r="AJ292" s="18">
        <v>0</v>
      </c>
      <c r="AK292" s="17">
        <f t="shared" si="18"/>
        <v>0</v>
      </c>
      <c r="AL292" s="17">
        <f t="shared" si="19"/>
        <v>0</v>
      </c>
      <c r="AM292" s="18">
        <v>0</v>
      </c>
      <c r="AN292" s="18">
        <v>0</v>
      </c>
      <c r="AO292" s="37">
        <v>0</v>
      </c>
      <c r="AP292" s="49"/>
      <c r="AQ292" s="37">
        <v>0</v>
      </c>
      <c r="AR292" s="49">
        <v>0</v>
      </c>
      <c r="AS292" s="54">
        <v>2011</v>
      </c>
      <c r="AT292" s="55">
        <f>IF(AS292="","",VLOOKUP(AS292,ProgramIterations!$D:$E,2,FALSE))</f>
        <v>1</v>
      </c>
      <c r="AU292" s="23"/>
      <c r="AV292" s="24" t="str">
        <f>IF(AU292="","",VLOOKUP(AU292,ProgramIterations!$D:$E,2,FALSE))</f>
        <v/>
      </c>
      <c r="AW292" s="54">
        <v>2012</v>
      </c>
      <c r="AX292" s="55">
        <f>IF(AW292="","",VLOOKUP(AW292,ProgramIterations!$D:$E,2,FALSE))</f>
        <v>2</v>
      </c>
      <c r="AY292" s="54"/>
      <c r="AZ292" s="55" t="str">
        <f>IF(AY292="","",VLOOKUP(AY292,ProgramIterations!$D:$E,2,FALSE))</f>
        <v/>
      </c>
      <c r="BA292" s="54">
        <v>2013</v>
      </c>
      <c r="BB292" s="55">
        <f>IF(BA292="","",VLOOKUP(BA292,ProgramIterations!$D:$E,2,FALSE))</f>
        <v>3</v>
      </c>
      <c r="BC292" s="23"/>
      <c r="BD292" s="24" t="str">
        <f>IF(BC292="","",VLOOKUP(BC292,ProgramIterations!$D:$E,2,FALSE))</f>
        <v/>
      </c>
      <c r="BE292" s="23">
        <v>2014</v>
      </c>
      <c r="BF292" s="24">
        <f>IF(BE292="","",VLOOKUP(BE292,ProgramIterations!$D:$E,2,FALSE))</f>
        <v>4</v>
      </c>
      <c r="BG292" s="23"/>
      <c r="BH292" s="24" t="str">
        <f>IF(BG292="","",VLOOKUP(BG292,ProgramIterations!$D:$E,2,FALSE))</f>
        <v/>
      </c>
      <c r="BI292" s="23">
        <v>2014</v>
      </c>
      <c r="BJ292" s="24">
        <f>IF(BI292="","",VLOOKUP(BI292,ProgramIterations!$D:$E,2,FALSE))</f>
        <v>4</v>
      </c>
      <c r="BK292" s="23"/>
      <c r="BL292" s="24" t="str">
        <f>IF(BK292="","",VLOOKUP(BK292,ProgramIterations!$D:$E,2,FALSE))</f>
        <v/>
      </c>
      <c r="BM292" s="23"/>
      <c r="BN292" s="24" t="str">
        <f>IF(BM292="","",VLOOKUP(BM292,ProgramIterations!$D:$E,2,FALSE))</f>
        <v/>
      </c>
      <c r="BO292" s="23"/>
      <c r="BP292" s="24" t="str">
        <f>IF(BO292="","",VLOOKUP(BO292,ProgramIterations!$D:$E,2,FALSE))</f>
        <v/>
      </c>
      <c r="BQ292" s="23"/>
      <c r="BR292" s="24" t="str">
        <f>IF(BQ292="","",VLOOKUP(BQ292,ProgramIterations!$D:$E,2,FALSE))</f>
        <v/>
      </c>
      <c r="BS292" s="23"/>
      <c r="BT292" s="24" t="str">
        <f>IF(BS292="","",VLOOKUP(BS292,ProgramIterations!$D:$E,2,FALSE))</f>
        <v/>
      </c>
      <c r="BU292" s="23"/>
      <c r="BV292" s="24" t="str">
        <f>IF(BU292="","",VLOOKUP(BU292,ProgramIterations!$D:$E,2,FALSE))</f>
        <v/>
      </c>
      <c r="BW292" s="23"/>
      <c r="BX292" s="24" t="str">
        <f>IF(BW292="","",VLOOKUP(BW292,ProgramIterations!$D:$E,2,FALSE))</f>
        <v/>
      </c>
      <c r="BY292" s="23">
        <v>2014</v>
      </c>
      <c r="BZ292" s="24">
        <f>IF(BY292="","",VLOOKUP(BY292,ProgramIterations!$D:$E,2,FALSE))</f>
        <v>4</v>
      </c>
      <c r="CA292" s="23"/>
      <c r="CB292" s="24" t="str">
        <f>IF(CA292="","",VLOOKUP(CA292,ProgramIterations!$D:$E,2,FALSE))</f>
        <v/>
      </c>
      <c r="CC292" s="23">
        <v>2014</v>
      </c>
      <c r="CD292" s="24">
        <f>IF(CC292="","",VLOOKUP(CC292,ProgramIterations!$D:$E,2,FALSE))</f>
        <v>4</v>
      </c>
      <c r="CE292" s="23"/>
      <c r="CF292" s="24" t="str">
        <f>IF(CE292="","",VLOOKUP(CE292,ProgramIterations!$D:$E,2,FALSE))</f>
        <v/>
      </c>
      <c r="CG292" s="23">
        <v>2014</v>
      </c>
      <c r="CH292" s="24">
        <f>IF(CG292="","",VLOOKUP(CG292,ProgramIterations!$D:$E,2,FALSE))</f>
        <v>4</v>
      </c>
      <c r="CI292" s="23"/>
      <c r="CJ292" s="24" t="str">
        <f>IF(CI292="","",VLOOKUP(CI292,ProgramIterations!$D:$E,2,FALSE))</f>
        <v/>
      </c>
      <c r="CK292" s="23"/>
      <c r="CL292" s="24" t="str">
        <f>IF(CK292="","",VLOOKUP(CK292,ProgramIterations!$D:$E,2,FALSE))</f>
        <v/>
      </c>
      <c r="CM292" s="23"/>
      <c r="CN292" s="24" t="str">
        <f>IF(CM292="","",VLOOKUP(CM292,ProgramIterations!$D:$E,2,FALSE))</f>
        <v/>
      </c>
      <c r="CO292" s="23"/>
      <c r="CP292" s="24" t="str">
        <f>IF(CO292="","",VLOOKUP(CO292,ProgramIterations!$D:$E,2,FALSE))</f>
        <v/>
      </c>
      <c r="CQ292" s="23"/>
      <c r="CR292" s="24" t="str">
        <f>IF(CQ292="","",VLOOKUP(CQ292,ProgramIterations!$D:$E,2,FALSE))</f>
        <v/>
      </c>
      <c r="CS292" s="23"/>
      <c r="CT292" s="24" t="str">
        <f>IF(CS292="","",VLOOKUP(CS292,ProgramIterations!$D:$E,2,FALSE))</f>
        <v/>
      </c>
      <c r="CU292" s="23"/>
      <c r="CV292" s="24" t="str">
        <f>IF(CU292="","",VLOOKUP(CU292,ProgramIterations!$D:$E,2,FALSE))</f>
        <v/>
      </c>
      <c r="CW292" s="23"/>
      <c r="CX292" s="24" t="str">
        <f>IF(CW292="","",VLOOKUP(CW292,ProgramIterations!$D:$E,2,FALSE))</f>
        <v/>
      </c>
      <c r="CY292" s="23"/>
      <c r="CZ292" s="24" t="str">
        <f>IF(CY292="","",VLOOKUP(CY292,ProgramIterations!$D:$E,2,FALSE))</f>
        <v/>
      </c>
      <c r="DA292" s="23"/>
      <c r="DB292" s="24" t="str">
        <f>IF(DA292="","",VLOOKUP(DA292,ProgramIterations!$D:$E,2,FALSE))</f>
        <v/>
      </c>
      <c r="DC292" s="23"/>
      <c r="DD292" s="25" t="str">
        <f>IF(DC292="","",VLOOKUP(DC292,ProgramIterations!$D:$E,2,FALSE))</f>
        <v/>
      </c>
      <c r="DE292" s="64" t="str">
        <f>CONCATENATE("ALTER TABLE dbo.",LEFT(C292,FIND(".",C292)-1)," ADD ",RIGHT(C292,LEN(C292)-FIND(".",C292))," ",VLOOKUP(M292,DataTypes!$A$2:$F$12,6),IF(VLOOKUP(M292,DataTypes!$A$2:$F$12,3)=1,CONCATENATE("(",N292,",",O292,")"),"")," NULL")</f>
        <v>ALTER TABLE dbo.ChampMetricChannelUnitTier1Summary ADD VolumeofDifferenceByTeir1T1 decimal(15,5) NULL</v>
      </c>
      <c r="DF292" s="56" t="e">
        <f>IF(A292 = "","",#REF! &amp; " SELECT MetricCalcTypeID = "&amp;A292&amp;", EngineID = "&amp;B292&amp;", Name='"&amp;C292&amp;"', DisplayGroupID = "&amp;D292&amp;", DisplayName='"&amp;E292&amp;"', DisplayNameShort = '"&amp;F292&amp;"', PropertyName = '"&amp;G292&amp;"', MethodID = "&amp;IF(H292="","NULL",H292)&amp; ", CalcGroupId = "&amp;IF(I292="","NULL",I292)&amp;", CalcGroupListItemID = " &amp;IF(K292="","NULL",K292)&amp;", Description = "&amp;IF(L292&lt;&gt;"NULL","'"&amp;SUBSTITUTE(L292,"'","''")&amp;"'","NULL")&amp;", DataTypeID = "&amp;M292&amp;",Precision = "&amp;N292&amp;", Scale = "&amp;O292&amp;", Length="&amp;P292&amp;", UOMID = "&amp;Q292&amp;", GlossaryTermID = "&amp;V292&amp;", DisplayOrderID = "&amp;W292&amp;", DomainValueListID = "&amp;AB292&amp;", WidthPixels = "&amp;AC292&amp;", IsDisplayable = "&amp;AD292&amp;", ShowGraphForWatershed= "&amp;AE292&amp;",ShowGraphForProgram="&amp;AF292&amp;",ShowGraphForVisit="&amp;AG292&amp;",IsPrivateInformation="&amp;AM292&amp;", IsCalculated="&amp;AN292&amp;",IsInternal="&amp;AO292&amp;", ExpectedValueMin = "&amp;IF(R292&lt;&gt;"",R292,"NULL")&amp;",  ExpectedValueMax = "&amp;IF(S292&lt;&gt;"",S292,"NULL")&amp;",  AcceptedValueMin = "&amp;IF(T292&lt;&gt;"",T292,"NULL")&amp;",   AcceptedValueMax  = "&amp;IF(U292&lt;&gt;"",U292,"NULL")&amp;", GraphAllowX="&amp;AH292&amp;", GraphAllowY="&amp;AI292&amp;", GraphAllowZ="&amp;AJ292&amp;", MapAllowSize="&amp;AK292&amp;", MapAllowColor = "&amp;AL292&amp;", RbtXpath = "&amp;IF(AP292&lt;&gt;"", "'"&amp;AP292&amp;"'", "NULL")&amp;", RbtIsRequired = "&amp;IF(AP292&lt;&gt;"", AQ292, "NULL")&amp;", MRMetric = "&amp;AR292&amp;
", Protocol1_ID = "&amp;IF(AS292="","NULL",#REF!)&amp;", Protocol1_IterationIDStart = "&amp;IF(AS292="","NULL",AT292)&amp;", Protocol1_IterationIDEnd = "&amp;IF(AU292="","NULL",AV292)&amp;
", Protocol2_ID = "&amp;IF(AW292="","NULL",#REF!)&amp;", Protocol2_IterationIDStart = "&amp;IF(AW292="","NULL",AX292)&amp;", Protocol2_IterationIDEnd = "&amp;IF(AY292="","NULL",AZ292)&amp;
", Protocol3_ID = "&amp;IF(BA292="","NULL",#REF!)&amp;", Protocol3_IterationIDStart = "&amp;IF(BA292="","NULL",BB292)&amp;", Protocol3_IterationIDEnd = "&amp;IF(BC292="","NULL",BD292)&amp;
", Protocol4_ID = "&amp;IF(BE292="","NULL",#REF!)&amp;", Protocol4_IterationIDStart = "&amp;IF(BE292="","NULL",BF292)&amp;", Protocol4_IterationIDEnd = "&amp;IF(BG292="","NULL",BH292)&amp;
", Protocol5_ID = "&amp;IF(BI292="","NULL",#REF!)&amp;", Protocol5_IterationIDStart = "&amp;IF(BI292="","NULL",BJ292)&amp;", Protocol5_IterationIDEnd = "&amp;IF(BK292="","NULL",BL292)&amp;
", Protocol6_ID = "&amp;IF(BM292="","NULL",#REF!)&amp;", Protocol6_IterationIDStart = "&amp;IF(BM292="","NULL",BN292)&amp;", Protocol6_IterationIDEnd = "&amp;IF(BO292="","NULL",BP292)&amp;
", Protocol7_ID = "&amp;IF(BQ292="","NULL",#REF!)&amp;", Protocol7_IterationIDStart = "&amp;IF(BQ292="","NULL",BR292)&amp;", Protocol7_IterationIDEnd = "&amp;IF(BS292="","NULL",BT292)&amp;
", Protocol8_ID = "&amp;IF(BU292="","NULL",#REF!)&amp;", Protocol8_IterationIDStart = "&amp;IF(BU292="","NULL",BV292)&amp;", Protocol8_IterationIDEnd = "&amp;IF(BW292="","NULL",BX292)&amp;
", Protocol9_ID = "&amp;IF(BY292="","NULL",#REF!)&amp;", Protocol9_IterationIDStart = "&amp;IF(BY292="","NULL",BZ292)&amp;", Protocol9_IterationIDEnd = "&amp;IF(CA292="","NULL",CB292)&amp;
", Protocol10_ID = "&amp;IF(CC292="","NULL",#REF!)&amp;", Protocol10_IterationIDStart = "&amp;IF(CC292="","NULL",CD292)&amp;", Protocol10_IterationIDEnd = "&amp;IF(CE292="","NULL",CF292)&amp;
", Protocol11_ID = "&amp;IF(CG292="","NULL",#REF!)&amp;", Protocol11_IterationIDStart = "&amp;IF(CG292="","NULL",CH292)&amp;", Protocol11_IterationIDEnd = "&amp;IF(CI292="","NULL",CJ292)&amp;
", Protocol12_ID = "&amp;IF(CK292="","NULL",#REF!)&amp;", Protocol12_IterationIDStart = "&amp;IF(CK292="","NULL",CL292)&amp;", Protocol12_IterationIDEnd = "&amp;IF(CM292="","NULL",CN292)&amp;
", Protocol13_ID = "&amp;IF(CO292="","NULL",#REF!)&amp;", Protocol13_IterationIDStart = "&amp;IF(CO292="","NULL",CP292)&amp;", Protocol13_IterationIDEnd = "&amp;IF(CQ292="","NULL",CR292)&amp;
", Protocol14_ID = "&amp;IF(CS292="","NULL",#REF!)&amp;", Protocol14_IterationIDStart = "&amp;IF(CS292="","NULL",CT292)&amp;", Protocol14_IterationIDEnd = "&amp;IF(CU292="","NULL",CV292)&amp;
", Protocol15_ID = "&amp;IF(CW292="","NULL",#REF!)&amp;", Protocol15_IterationIDStart = "&amp;IF(CW292="","NULL",CX292)&amp;", Protocol15_IterationIDEnd = "&amp;IF(CY292="","NULL",CZ292)&amp;
", Protocol16_ID = "&amp;IF(DA292="","NULL",#REF!)&amp;", Protocol16_IterationIDStart = "&amp;IF(DA292="","NULL",DB292)&amp;", Protocol16_IterationIDEnd = "&amp;IF(DC292="","NULL",DD292))</f>
        <v>#REF!</v>
      </c>
    </row>
    <row r="293" spans="1:156" x14ac:dyDescent="0.4">
      <c r="A293" s="75">
        <v>488</v>
      </c>
      <c r="B293" s="75">
        <v>1</v>
      </c>
      <c r="C293" s="57" t="str">
        <f>"ChampMetricVisitInformation." &amp; G293</f>
        <v>ChampMetricVisitInformation.BankfullChannelQualifyingIslandArea</v>
      </c>
      <c r="D293" s="18">
        <v>1</v>
      </c>
      <c r="E293" s="74" t="s">
        <v>1230</v>
      </c>
      <c r="F293" s="79" t="s">
        <v>1735</v>
      </c>
      <c r="G293" s="74" t="s">
        <v>1261</v>
      </c>
      <c r="I293" s="44"/>
      <c r="J293" s="47" t="str">
        <f>IF(I293="","",VLOOKUP(I293,MetricCalcGroups!A:D,3, FALSE))</f>
        <v/>
      </c>
      <c r="L293" s="9" t="s">
        <v>78</v>
      </c>
      <c r="M293" s="18">
        <v>3</v>
      </c>
      <c r="N293" s="18">
        <v>10</v>
      </c>
      <c r="O293" s="18">
        <v>2</v>
      </c>
      <c r="P293" s="18" t="s">
        <v>78</v>
      </c>
      <c r="Q293" s="38">
        <v>16</v>
      </c>
      <c r="R293" s="76">
        <v>0</v>
      </c>
      <c r="S293" s="72">
        <v>50000</v>
      </c>
      <c r="T293" s="76">
        <v>0</v>
      </c>
      <c r="U293" s="72">
        <v>10000</v>
      </c>
      <c r="V293" s="78">
        <v>207</v>
      </c>
      <c r="W293" s="88">
        <v>1711</v>
      </c>
      <c r="X293" s="50">
        <v>2011</v>
      </c>
      <c r="Y293" s="16">
        <f>IF(X293&lt;&gt;"",VLOOKUP(X293,ProgramIterations!D:E,2,FALSE),"NULL")</f>
        <v>1</v>
      </c>
      <c r="Z293" s="15"/>
      <c r="AA293" s="16" t="str">
        <f>IF(Z293&lt;&gt;"",VLOOKUP(Z293,ProgramIterations!D:E,2,FALSE),"NULL")</f>
        <v>NULL</v>
      </c>
      <c r="AB293" s="9" t="s">
        <v>78</v>
      </c>
      <c r="AC293" s="9">
        <v>75</v>
      </c>
      <c r="AD293" s="36">
        <v>1</v>
      </c>
      <c r="AE293" s="9">
        <v>1</v>
      </c>
      <c r="AF293" s="9">
        <v>1</v>
      </c>
      <c r="AG293" s="37">
        <v>0</v>
      </c>
      <c r="AH293" s="85">
        <v>0</v>
      </c>
      <c r="AI293" s="17">
        <f t="shared" si="21"/>
        <v>1</v>
      </c>
      <c r="AJ293" s="18">
        <v>0</v>
      </c>
      <c r="AK293" s="17">
        <f t="shared" si="18"/>
        <v>1</v>
      </c>
      <c r="AL293" s="17">
        <f t="shared" si="19"/>
        <v>1</v>
      </c>
      <c r="AM293" s="18">
        <v>0</v>
      </c>
      <c r="AN293" s="18">
        <v>0</v>
      </c>
      <c r="AO293" s="37">
        <v>1</v>
      </c>
      <c r="AP293" s="74" t="s">
        <v>1480</v>
      </c>
      <c r="AQ293" s="37">
        <v>0</v>
      </c>
      <c r="AR293" s="49">
        <v>0</v>
      </c>
      <c r="AS293" s="54">
        <v>2011</v>
      </c>
      <c r="AT293" s="55">
        <f>IF(AS293="","",VLOOKUP(AS293,ProgramIterations!$D:$E,2,FALSE))</f>
        <v>1</v>
      </c>
      <c r="AU293" s="23"/>
      <c r="AV293" s="24" t="str">
        <f>IF(AU293="","",VLOOKUP(AU293,ProgramIterations!$D:$E,2,FALSE))</f>
        <v/>
      </c>
      <c r="AW293" s="54">
        <v>2012</v>
      </c>
      <c r="AX293" s="55">
        <f>IF(AW293="","",VLOOKUP(AW293,ProgramIterations!$D:$E,2,FALSE))</f>
        <v>2</v>
      </c>
      <c r="AY293" s="54"/>
      <c r="AZ293" s="55" t="str">
        <f>IF(AY293="","",VLOOKUP(AY293,ProgramIterations!$D:$E,2,FALSE))</f>
        <v/>
      </c>
      <c r="BA293" s="54">
        <v>2013</v>
      </c>
      <c r="BB293" s="55">
        <f>IF(BA293="","",VLOOKUP(BA293,ProgramIterations!$D:$E,2,FALSE))</f>
        <v>3</v>
      </c>
      <c r="BC293" s="23"/>
      <c r="BD293" s="24" t="str">
        <f>IF(BC293="","",VLOOKUP(BC293,ProgramIterations!$D:$E,2,FALSE))</f>
        <v/>
      </c>
      <c r="BE293" s="23">
        <v>2014</v>
      </c>
      <c r="BF293" s="24">
        <f>IF(BE293="","",VLOOKUP(BE293,ProgramIterations!$D:$E,2,FALSE))</f>
        <v>4</v>
      </c>
      <c r="BG293" s="23"/>
      <c r="BH293" s="24" t="str">
        <f>IF(BG293="","",VLOOKUP(BG293,ProgramIterations!$D:$E,2,FALSE))</f>
        <v/>
      </c>
      <c r="BI293" s="23">
        <v>2014</v>
      </c>
      <c r="BJ293" s="24">
        <f>IF(BI293="","",VLOOKUP(BI293,ProgramIterations!$D:$E,2,FALSE))</f>
        <v>4</v>
      </c>
      <c r="BK293" s="23"/>
      <c r="BL293" s="24" t="str">
        <f>IF(BK293="","",VLOOKUP(BK293,ProgramIterations!$D:$E,2,FALSE))</f>
        <v/>
      </c>
      <c r="BM293" s="23"/>
      <c r="BN293" s="24" t="str">
        <f>IF(BM293="","",VLOOKUP(BM293,ProgramIterations!$D:$E,2,FALSE))</f>
        <v/>
      </c>
      <c r="BO293" s="23"/>
      <c r="BP293" s="24" t="str">
        <f>IF(BO293="","",VLOOKUP(BO293,ProgramIterations!$D:$E,2,FALSE))</f>
        <v/>
      </c>
      <c r="BQ293" s="23"/>
      <c r="BR293" s="24" t="str">
        <f>IF(BQ293="","",VLOOKUP(BQ293,ProgramIterations!$D:$E,2,FALSE))</f>
        <v/>
      </c>
      <c r="BS293" s="23"/>
      <c r="BT293" s="24" t="str">
        <f>IF(BS293="","",VLOOKUP(BS293,ProgramIterations!$D:$E,2,FALSE))</f>
        <v/>
      </c>
      <c r="BU293" s="23"/>
      <c r="BV293" s="24" t="str">
        <f>IF(BU293="","",VLOOKUP(BU293,ProgramIterations!$D:$E,2,FALSE))</f>
        <v/>
      </c>
      <c r="BW293" s="23"/>
      <c r="BX293" s="24" t="str">
        <f>IF(BW293="","",VLOOKUP(BW293,ProgramIterations!$D:$E,2,FALSE))</f>
        <v/>
      </c>
      <c r="BY293" s="23">
        <v>2014</v>
      </c>
      <c r="BZ293" s="24">
        <f>IF(BY293="","",VLOOKUP(BY293,ProgramIterations!$D:$E,2,FALSE))</f>
        <v>4</v>
      </c>
      <c r="CA293" s="23"/>
      <c r="CB293" s="24" t="str">
        <f>IF(CA293="","",VLOOKUP(CA293,ProgramIterations!$D:$E,2,FALSE))</f>
        <v/>
      </c>
      <c r="CC293" s="23">
        <v>2014</v>
      </c>
      <c r="CD293" s="24">
        <f>IF(CC293="","",VLOOKUP(CC293,ProgramIterations!$D:$E,2,FALSE))</f>
        <v>4</v>
      </c>
      <c r="CE293" s="23"/>
      <c r="CF293" s="24" t="str">
        <f>IF(CE293="","",VLOOKUP(CE293,ProgramIterations!$D:$E,2,FALSE))</f>
        <v/>
      </c>
      <c r="CG293" s="23">
        <v>2014</v>
      </c>
      <c r="CH293" s="24">
        <f>IF(CG293="","",VLOOKUP(CG293,ProgramIterations!$D:$E,2,FALSE))</f>
        <v>4</v>
      </c>
      <c r="CI293" s="23"/>
      <c r="CJ293" s="24" t="str">
        <f>IF(CI293="","",VLOOKUP(CI293,ProgramIterations!$D:$E,2,FALSE))</f>
        <v/>
      </c>
      <c r="CK293" s="23"/>
      <c r="CL293" s="24" t="str">
        <f>IF(CK293="","",VLOOKUP(CK293,ProgramIterations!$D:$E,2,FALSE))</f>
        <v/>
      </c>
      <c r="CM293" s="23"/>
      <c r="CN293" s="24" t="str">
        <f>IF(CM293="","",VLOOKUP(CM293,ProgramIterations!$D:$E,2,FALSE))</f>
        <v/>
      </c>
      <c r="CO293" s="23"/>
      <c r="CP293" s="24" t="str">
        <f>IF(CO293="","",VLOOKUP(CO293,ProgramIterations!$D:$E,2,FALSE))</f>
        <v/>
      </c>
      <c r="CQ293" s="23"/>
      <c r="CR293" s="24" t="str">
        <f>IF(CQ293="","",VLOOKUP(CQ293,ProgramIterations!$D:$E,2,FALSE))</f>
        <v/>
      </c>
      <c r="CS293" s="23"/>
      <c r="CT293" s="24" t="str">
        <f>IF(CS293="","",VLOOKUP(CS293,ProgramIterations!$D:$E,2,FALSE))</f>
        <v/>
      </c>
      <c r="CU293" s="23"/>
      <c r="CV293" s="24" t="str">
        <f>IF(CU293="","",VLOOKUP(CU293,ProgramIterations!$D:$E,2,FALSE))</f>
        <v/>
      </c>
      <c r="CW293" s="23"/>
      <c r="CX293" s="24" t="str">
        <f>IF(CW293="","",VLOOKUP(CW293,ProgramIterations!$D:$E,2,FALSE))</f>
        <v/>
      </c>
      <c r="CY293" s="23"/>
      <c r="CZ293" s="24" t="str">
        <f>IF(CY293="","",VLOOKUP(CY293,ProgramIterations!$D:$E,2,FALSE))</f>
        <v/>
      </c>
      <c r="DA293" s="23"/>
      <c r="DB293" s="24" t="str">
        <f>IF(DA293="","",VLOOKUP(DA293,ProgramIterations!$D:$E,2,FALSE))</f>
        <v/>
      </c>
      <c r="DC293" s="23"/>
      <c r="DD293" s="25" t="str">
        <f>IF(DC293="","",VLOOKUP(DC293,ProgramIterations!$D:$E,2,FALSE))</f>
        <v/>
      </c>
      <c r="DE293" s="64" t="str">
        <f>CONCATENATE("ALTER TABLE dbo.",LEFT(C293,FIND(".",C293)-1)," ADD ",RIGHT(C293,LEN(C293)-FIND(".",C293))," ",VLOOKUP(M293,DataTypes!$A$2:$F$12,6),IF(VLOOKUP(M293,DataTypes!$A$2:$F$12,3)=1,CONCATENATE("(",N293,",",O293,")"),"")," NULL")</f>
        <v>ALTER TABLE dbo.ChampMetricVisitInformation ADD BankfullChannelQualifyingIslandArea decimal(10,2) NULL</v>
      </c>
      <c r="DF293" s="56" t="e">
        <f>IF(A293 = "","",#REF! &amp; " SELECT MetricCalcTypeID = "&amp;A293&amp;", EngineID = "&amp;B293&amp;", Name='"&amp;C293&amp;"', DisplayGroupID = "&amp;D293&amp;", DisplayName='"&amp;E293&amp;"', DisplayNameShort = '"&amp;F293&amp;"', PropertyName = '"&amp;G293&amp;"', MethodID = "&amp;IF(H293="","NULL",H293)&amp; ", CalcGroupId = "&amp;IF(I293="","NULL",I293)&amp;", CalcGroupListItemID = " &amp;IF(K293="","NULL",K293)&amp;", Description = "&amp;IF(L293&lt;&gt;"NULL","'"&amp;SUBSTITUTE(L293,"'","''")&amp;"'","NULL")&amp;", DataTypeID = "&amp;M293&amp;",Precision = "&amp;N293&amp;", Scale = "&amp;O293&amp;", Length="&amp;P293&amp;", UOMID = "&amp;Q293&amp;", GlossaryTermID = "&amp;V293&amp;", DisplayOrderID = "&amp;W293&amp;", DomainValueListID = "&amp;AB293&amp;", WidthPixels = "&amp;AC293&amp;", IsDisplayable = "&amp;AD293&amp;", ShowGraphForWatershed= "&amp;AE293&amp;",ShowGraphForProgram="&amp;AF293&amp;",ShowGraphForVisit="&amp;AG293&amp;",IsPrivateInformation="&amp;AM293&amp;", IsCalculated="&amp;AN293&amp;",IsInternal="&amp;AO293&amp;", ExpectedValueMin = "&amp;IF(R293&lt;&gt;"",R293,"NULL")&amp;",  ExpectedValueMax = "&amp;IF(S293&lt;&gt;"",S293,"NULL")&amp;",  AcceptedValueMin = "&amp;IF(T293&lt;&gt;"",T293,"NULL")&amp;",   AcceptedValueMax  = "&amp;IF(U293&lt;&gt;"",U293,"NULL")&amp;", GraphAllowX="&amp;AH293&amp;", GraphAllowY="&amp;AI293&amp;", GraphAllowZ="&amp;AJ293&amp;", MapAllowSize="&amp;AK293&amp;", MapAllowColor = "&amp;AL293&amp;", RbtXpath = "&amp;IF(AP293&lt;&gt;"", "'"&amp;AP293&amp;"'", "NULL")&amp;", RbtIsRequired = "&amp;IF(AP293&lt;&gt;"", AQ293, "NULL")&amp;", MRMetric = "&amp;AR293&amp;
", Protocol1_ID = "&amp;IF(AS293="","NULL",#REF!)&amp;", Protocol1_IterationIDStart = "&amp;IF(AS293="","NULL",AT293)&amp;", Protocol1_IterationIDEnd = "&amp;IF(AU293="","NULL",AV293)&amp;
", Protocol2_ID = "&amp;IF(AW293="","NULL",#REF!)&amp;", Protocol2_IterationIDStart = "&amp;IF(AW293="","NULL",AX293)&amp;", Protocol2_IterationIDEnd = "&amp;IF(AY293="","NULL",AZ293)&amp;
", Protocol3_ID = "&amp;IF(BA293="","NULL",#REF!)&amp;", Protocol3_IterationIDStart = "&amp;IF(BA293="","NULL",BB293)&amp;", Protocol3_IterationIDEnd = "&amp;IF(BC293="","NULL",BD293)&amp;
", Protocol4_ID = "&amp;IF(BE293="","NULL",#REF!)&amp;", Protocol4_IterationIDStart = "&amp;IF(BE293="","NULL",BF293)&amp;", Protocol4_IterationIDEnd = "&amp;IF(BG293="","NULL",BH293)&amp;
", Protocol5_ID = "&amp;IF(BI293="","NULL",#REF!)&amp;", Protocol5_IterationIDStart = "&amp;IF(BI293="","NULL",BJ293)&amp;", Protocol5_IterationIDEnd = "&amp;IF(BK293="","NULL",BL293)&amp;
", Protocol6_ID = "&amp;IF(BM293="","NULL",#REF!)&amp;", Protocol6_IterationIDStart = "&amp;IF(BM293="","NULL",BN293)&amp;", Protocol6_IterationIDEnd = "&amp;IF(BO293="","NULL",BP293)&amp;
", Protocol7_ID = "&amp;IF(BQ293="","NULL",#REF!)&amp;", Protocol7_IterationIDStart = "&amp;IF(BQ293="","NULL",BR293)&amp;", Protocol7_IterationIDEnd = "&amp;IF(BS293="","NULL",BT293)&amp;
", Protocol8_ID = "&amp;IF(BU293="","NULL",#REF!)&amp;", Protocol8_IterationIDStart = "&amp;IF(BU293="","NULL",BV293)&amp;", Protocol8_IterationIDEnd = "&amp;IF(BW293="","NULL",BX293)&amp;
", Protocol9_ID = "&amp;IF(BY293="","NULL",#REF!)&amp;", Protocol9_IterationIDStart = "&amp;IF(BY293="","NULL",BZ293)&amp;", Protocol9_IterationIDEnd = "&amp;IF(CA293="","NULL",CB293)&amp;
", Protocol10_ID = "&amp;IF(CC293="","NULL",#REF!)&amp;", Protocol10_IterationIDStart = "&amp;IF(CC293="","NULL",CD293)&amp;", Protocol10_IterationIDEnd = "&amp;IF(CE293="","NULL",CF293)&amp;
", Protocol11_ID = "&amp;IF(CG293="","NULL",#REF!)&amp;", Protocol11_IterationIDStart = "&amp;IF(CG293="","NULL",CH293)&amp;", Protocol11_IterationIDEnd = "&amp;IF(CI293="","NULL",CJ293)&amp;
", Protocol12_ID = "&amp;IF(CK293="","NULL",#REF!)&amp;", Protocol12_IterationIDStart = "&amp;IF(CK293="","NULL",CL293)&amp;", Protocol12_IterationIDEnd = "&amp;IF(CM293="","NULL",CN293)&amp;
", Protocol13_ID = "&amp;IF(CO293="","NULL",#REF!)&amp;", Protocol13_IterationIDStart = "&amp;IF(CO293="","NULL",CP293)&amp;", Protocol13_IterationIDEnd = "&amp;IF(CQ293="","NULL",CR293)&amp;
", Protocol14_ID = "&amp;IF(CS293="","NULL",#REF!)&amp;", Protocol14_IterationIDStart = "&amp;IF(CS293="","NULL",CT293)&amp;", Protocol14_IterationIDEnd = "&amp;IF(CU293="","NULL",CV293)&amp;
", Protocol15_ID = "&amp;IF(CW293="","NULL",#REF!)&amp;", Protocol15_IterationIDStart = "&amp;IF(CW293="","NULL",CX293)&amp;", Protocol15_IterationIDEnd = "&amp;IF(CY293="","NULL",CZ293)&amp;
", Protocol16_ID = "&amp;IF(DA293="","NULL",#REF!)&amp;", Protocol16_IterationIDStart = "&amp;IF(DA293="","NULL",DB293)&amp;", Protocol16_IterationIDEnd = "&amp;IF(DC293="","NULL",DD293))</f>
        <v>#REF!</v>
      </c>
    </row>
    <row r="294" spans="1:156" x14ac:dyDescent="0.4">
      <c r="A294" s="75">
        <v>487</v>
      </c>
      <c r="B294" s="75">
        <v>1</v>
      </c>
      <c r="C294" s="57" t="str">
        <f>"ChampMetricVisitInformation." &amp; G294</f>
        <v>ChampMetricVisitInformation.BankfullSideChannelWidth</v>
      </c>
      <c r="D294" s="18">
        <v>1</v>
      </c>
      <c r="E294" s="40" t="s">
        <v>1228</v>
      </c>
      <c r="F294" s="74" t="s">
        <v>1229</v>
      </c>
      <c r="G294" s="74" t="s">
        <v>1260</v>
      </c>
      <c r="I294" s="44"/>
      <c r="J294" s="47" t="str">
        <f>IF(I294="","",VLOOKUP(I294,MetricCalcGroups!A:D,3, FALSE))</f>
        <v/>
      </c>
      <c r="L294" s="9" t="s">
        <v>78</v>
      </c>
      <c r="M294" s="18">
        <v>3</v>
      </c>
      <c r="N294" s="18">
        <v>10</v>
      </c>
      <c r="O294" s="18">
        <v>2</v>
      </c>
      <c r="P294" s="18" t="s">
        <v>78</v>
      </c>
      <c r="Q294" s="38">
        <v>1</v>
      </c>
      <c r="R294" s="76">
        <v>1</v>
      </c>
      <c r="S294" s="76">
        <v>16</v>
      </c>
      <c r="T294" s="76">
        <v>0</v>
      </c>
      <c r="U294" s="76">
        <v>20</v>
      </c>
      <c r="V294" s="78">
        <v>214</v>
      </c>
      <c r="W294" s="75">
        <v>1750</v>
      </c>
      <c r="X294" s="50">
        <v>2011</v>
      </c>
      <c r="Y294" s="16">
        <f>IF(X294&lt;&gt;"",VLOOKUP(X294,ProgramIterations!D:E,2,FALSE),"NULL")</f>
        <v>1</v>
      </c>
      <c r="Z294" s="15"/>
      <c r="AA294" s="16" t="str">
        <f>IF(Z294&lt;&gt;"",VLOOKUP(Z294,ProgramIterations!D:E,2,FALSE),"NULL")</f>
        <v>NULL</v>
      </c>
      <c r="AB294" s="9" t="s">
        <v>78</v>
      </c>
      <c r="AC294" s="9">
        <v>75</v>
      </c>
      <c r="AD294" s="36">
        <v>1</v>
      </c>
      <c r="AE294" s="9">
        <v>1</v>
      </c>
      <c r="AF294" s="9">
        <v>1</v>
      </c>
      <c r="AG294" s="37">
        <v>0</v>
      </c>
      <c r="AH294" s="52">
        <v>1</v>
      </c>
      <c r="AI294" s="17">
        <f t="shared" si="21"/>
        <v>1</v>
      </c>
      <c r="AJ294" s="18">
        <v>0</v>
      </c>
      <c r="AK294" s="17">
        <f t="shared" si="18"/>
        <v>1</v>
      </c>
      <c r="AL294" s="17">
        <f t="shared" si="19"/>
        <v>1</v>
      </c>
      <c r="AM294" s="18">
        <v>0</v>
      </c>
      <c r="AN294" s="18">
        <v>0</v>
      </c>
      <c r="AO294" s="37">
        <v>1</v>
      </c>
      <c r="AP294" s="60" t="s">
        <v>1680</v>
      </c>
      <c r="AQ294" s="37">
        <v>0</v>
      </c>
      <c r="AR294" s="49">
        <v>0</v>
      </c>
      <c r="AS294" s="54">
        <v>2011</v>
      </c>
      <c r="AT294" s="55">
        <f>IF(AS294="","",VLOOKUP(AS294,ProgramIterations!$D:$E,2,FALSE))</f>
        <v>1</v>
      </c>
      <c r="AU294" s="23"/>
      <c r="AV294" s="24" t="str">
        <f>IF(AU294="","",VLOOKUP(AU294,ProgramIterations!$D:$E,2,FALSE))</f>
        <v/>
      </c>
      <c r="AW294" s="54">
        <v>2012</v>
      </c>
      <c r="AX294" s="55">
        <f>IF(AW294="","",VLOOKUP(AW294,ProgramIterations!$D:$E,2,FALSE))</f>
        <v>2</v>
      </c>
      <c r="AY294" s="54"/>
      <c r="AZ294" s="55" t="str">
        <f>IF(AY294="","",VLOOKUP(AY294,ProgramIterations!$D:$E,2,FALSE))</f>
        <v/>
      </c>
      <c r="BA294" s="54">
        <v>2013</v>
      </c>
      <c r="BB294" s="55">
        <f>IF(BA294="","",VLOOKUP(BA294,ProgramIterations!$D:$E,2,FALSE))</f>
        <v>3</v>
      </c>
      <c r="BC294" s="23"/>
      <c r="BD294" s="24" t="str">
        <f>IF(BC294="","",VLOOKUP(BC294,ProgramIterations!$D:$E,2,FALSE))</f>
        <v/>
      </c>
      <c r="BE294" s="23">
        <v>2014</v>
      </c>
      <c r="BF294" s="24">
        <f>IF(BE294="","",VLOOKUP(BE294,ProgramIterations!$D:$E,2,FALSE))</f>
        <v>4</v>
      </c>
      <c r="BG294" s="23"/>
      <c r="BH294" s="24" t="str">
        <f>IF(BG294="","",VLOOKUP(BG294,ProgramIterations!$D:$E,2,FALSE))</f>
        <v/>
      </c>
      <c r="BI294" s="23">
        <v>2014</v>
      </c>
      <c r="BJ294" s="24">
        <f>IF(BI294="","",VLOOKUP(BI294,ProgramIterations!$D:$E,2,FALSE))</f>
        <v>4</v>
      </c>
      <c r="BK294" s="23"/>
      <c r="BL294" s="24" t="str">
        <f>IF(BK294="","",VLOOKUP(BK294,ProgramIterations!$D:$E,2,FALSE))</f>
        <v/>
      </c>
      <c r="BM294" s="23"/>
      <c r="BN294" s="24" t="str">
        <f>IF(BM294="","",VLOOKUP(BM294,ProgramIterations!$D:$E,2,FALSE))</f>
        <v/>
      </c>
      <c r="BO294" s="23"/>
      <c r="BP294" s="24" t="str">
        <f>IF(BO294="","",VLOOKUP(BO294,ProgramIterations!$D:$E,2,FALSE))</f>
        <v/>
      </c>
      <c r="BQ294" s="23"/>
      <c r="BR294" s="24" t="str">
        <f>IF(BQ294="","",VLOOKUP(BQ294,ProgramIterations!$D:$E,2,FALSE))</f>
        <v/>
      </c>
      <c r="BS294" s="23"/>
      <c r="BT294" s="24" t="str">
        <f>IF(BS294="","",VLOOKUP(BS294,ProgramIterations!$D:$E,2,FALSE))</f>
        <v/>
      </c>
      <c r="BU294" s="23"/>
      <c r="BV294" s="24" t="str">
        <f>IF(BU294="","",VLOOKUP(BU294,ProgramIterations!$D:$E,2,FALSE))</f>
        <v/>
      </c>
      <c r="BW294" s="23"/>
      <c r="BX294" s="24" t="str">
        <f>IF(BW294="","",VLOOKUP(BW294,ProgramIterations!$D:$E,2,FALSE))</f>
        <v/>
      </c>
      <c r="BY294" s="23">
        <v>2014</v>
      </c>
      <c r="BZ294" s="24">
        <f>IF(BY294="","",VLOOKUP(BY294,ProgramIterations!$D:$E,2,FALSE))</f>
        <v>4</v>
      </c>
      <c r="CA294" s="23"/>
      <c r="CB294" s="24" t="str">
        <f>IF(CA294="","",VLOOKUP(CA294,ProgramIterations!$D:$E,2,FALSE))</f>
        <v/>
      </c>
      <c r="CC294" s="23">
        <v>2014</v>
      </c>
      <c r="CD294" s="24">
        <f>IF(CC294="","",VLOOKUP(CC294,ProgramIterations!$D:$E,2,FALSE))</f>
        <v>4</v>
      </c>
      <c r="CE294" s="23"/>
      <c r="CF294" s="24" t="str">
        <f>IF(CE294="","",VLOOKUP(CE294,ProgramIterations!$D:$E,2,FALSE))</f>
        <v/>
      </c>
      <c r="CG294" s="23">
        <v>2014</v>
      </c>
      <c r="CH294" s="24">
        <f>IF(CG294="","",VLOOKUP(CG294,ProgramIterations!$D:$E,2,FALSE))</f>
        <v>4</v>
      </c>
      <c r="CI294" s="23"/>
      <c r="CJ294" s="24" t="str">
        <f>IF(CI294="","",VLOOKUP(CI294,ProgramIterations!$D:$E,2,FALSE))</f>
        <v/>
      </c>
      <c r="CK294" s="23"/>
      <c r="CL294" s="24" t="str">
        <f>IF(CK294="","",VLOOKUP(CK294,ProgramIterations!$D:$E,2,FALSE))</f>
        <v/>
      </c>
      <c r="CM294" s="23"/>
      <c r="CN294" s="24" t="str">
        <f>IF(CM294="","",VLOOKUP(CM294,ProgramIterations!$D:$E,2,FALSE))</f>
        <v/>
      </c>
      <c r="CO294" s="23"/>
      <c r="CP294" s="24" t="str">
        <f>IF(CO294="","",VLOOKUP(CO294,ProgramIterations!$D:$E,2,FALSE))</f>
        <v/>
      </c>
      <c r="CQ294" s="23"/>
      <c r="CR294" s="24" t="str">
        <f>IF(CQ294="","",VLOOKUP(CQ294,ProgramIterations!$D:$E,2,FALSE))</f>
        <v/>
      </c>
      <c r="CS294" s="23"/>
      <c r="CT294" s="24" t="str">
        <f>IF(CS294="","",VLOOKUP(CS294,ProgramIterations!$D:$E,2,FALSE))</f>
        <v/>
      </c>
      <c r="CU294" s="23"/>
      <c r="CV294" s="24" t="str">
        <f>IF(CU294="","",VLOOKUP(CU294,ProgramIterations!$D:$E,2,FALSE))</f>
        <v/>
      </c>
      <c r="CW294" s="23"/>
      <c r="CX294" s="24" t="str">
        <f>IF(CW294="","",VLOOKUP(CW294,ProgramIterations!$D:$E,2,FALSE))</f>
        <v/>
      </c>
      <c r="CY294" s="23"/>
      <c r="CZ294" s="24" t="str">
        <f>IF(CY294="","",VLOOKUP(CY294,ProgramIterations!$D:$E,2,FALSE))</f>
        <v/>
      </c>
      <c r="DA294" s="23"/>
      <c r="DB294" s="24" t="str">
        <f>IF(DA294="","",VLOOKUP(DA294,ProgramIterations!$D:$E,2,FALSE))</f>
        <v/>
      </c>
      <c r="DC294" s="23"/>
      <c r="DD294" s="25" t="str">
        <f>IF(DC294="","",VLOOKUP(DC294,ProgramIterations!$D:$E,2,FALSE))</f>
        <v/>
      </c>
      <c r="DE294" s="64" t="str">
        <f>CONCATENATE("ALTER TABLE dbo.",LEFT(C294,FIND(".",C294)-1)," ADD ",RIGHT(C294,LEN(C294)-FIND(".",C294))," ",VLOOKUP(M294,DataTypes!$A$2:$F$12,6),IF(VLOOKUP(M294,DataTypes!$A$2:$F$12,3)=1,CONCATENATE("(",N294,",",O294,")"),"")," NULL")</f>
        <v>ALTER TABLE dbo.ChampMetricVisitInformation ADD BankfullSideChannelWidth decimal(10,2) NULL</v>
      </c>
      <c r="DF294" s="56" t="e">
        <f>IF(A294 = "","",#REF! &amp; " SELECT MetricCalcTypeID = "&amp;A294&amp;", EngineID = "&amp;B294&amp;", Name='"&amp;C294&amp;"', DisplayGroupID = "&amp;D294&amp;", DisplayName='"&amp;E294&amp;"', DisplayNameShort = '"&amp;F294&amp;"', PropertyName = '"&amp;G294&amp;"', MethodID = "&amp;IF(H294="","NULL",H294)&amp; ", CalcGroupId = "&amp;IF(I294="","NULL",I294)&amp;", CalcGroupListItemID = " &amp;IF(K294="","NULL",K294)&amp;", Description = "&amp;IF(L294&lt;&gt;"NULL","'"&amp;SUBSTITUTE(L294,"'","''")&amp;"'","NULL")&amp;", DataTypeID = "&amp;M294&amp;",Precision = "&amp;N294&amp;", Scale = "&amp;O294&amp;", Length="&amp;P294&amp;", UOMID = "&amp;Q294&amp;", GlossaryTermID = "&amp;V294&amp;", DisplayOrderID = "&amp;W294&amp;", DomainValueListID = "&amp;AB294&amp;", WidthPixels = "&amp;AC294&amp;", IsDisplayable = "&amp;AD294&amp;", ShowGraphForWatershed= "&amp;AE294&amp;",ShowGraphForProgram="&amp;AF294&amp;",ShowGraphForVisit="&amp;AG294&amp;",IsPrivateInformation="&amp;AM294&amp;", IsCalculated="&amp;AN294&amp;",IsInternal="&amp;AO294&amp;", ExpectedValueMin = "&amp;IF(R294&lt;&gt;"",R294,"NULL")&amp;",  ExpectedValueMax = "&amp;IF(S294&lt;&gt;"",S294,"NULL")&amp;",  AcceptedValueMin = "&amp;IF(T294&lt;&gt;"",T294,"NULL")&amp;",   AcceptedValueMax  = "&amp;IF(U294&lt;&gt;"",U294,"NULL")&amp;", GraphAllowX="&amp;AH294&amp;", GraphAllowY="&amp;AI294&amp;", GraphAllowZ="&amp;AJ294&amp;", MapAllowSize="&amp;AK294&amp;", MapAllowColor = "&amp;AL294&amp;", RbtXpath = "&amp;IF(AP294&lt;&gt;"", "'"&amp;AP294&amp;"'", "NULL")&amp;", RbtIsRequired = "&amp;IF(AP294&lt;&gt;"", AQ294, "NULL")&amp;", MRMetric = "&amp;AR294&amp;
", Protocol1_ID = "&amp;IF(AS294="","NULL",#REF!)&amp;", Protocol1_IterationIDStart = "&amp;IF(AS294="","NULL",AT294)&amp;", Protocol1_IterationIDEnd = "&amp;IF(AU294="","NULL",AV294)&amp;
", Protocol2_ID = "&amp;IF(AW294="","NULL",#REF!)&amp;", Protocol2_IterationIDStart = "&amp;IF(AW294="","NULL",AX294)&amp;", Protocol2_IterationIDEnd = "&amp;IF(AY294="","NULL",AZ294)&amp;
", Protocol3_ID = "&amp;IF(BA294="","NULL",#REF!)&amp;", Protocol3_IterationIDStart = "&amp;IF(BA294="","NULL",BB294)&amp;", Protocol3_IterationIDEnd = "&amp;IF(BC294="","NULL",BD294)&amp;
", Protocol4_ID = "&amp;IF(BE294="","NULL",#REF!)&amp;", Protocol4_IterationIDStart = "&amp;IF(BE294="","NULL",BF294)&amp;", Protocol4_IterationIDEnd = "&amp;IF(BG294="","NULL",BH294)&amp;
", Protocol5_ID = "&amp;IF(BI294="","NULL",#REF!)&amp;", Protocol5_IterationIDStart = "&amp;IF(BI294="","NULL",BJ294)&amp;", Protocol5_IterationIDEnd = "&amp;IF(BK294="","NULL",BL294)&amp;
", Protocol6_ID = "&amp;IF(BM294="","NULL",#REF!)&amp;", Protocol6_IterationIDStart = "&amp;IF(BM294="","NULL",BN294)&amp;", Protocol6_IterationIDEnd = "&amp;IF(BO294="","NULL",BP294)&amp;
", Protocol7_ID = "&amp;IF(BQ294="","NULL",#REF!)&amp;", Protocol7_IterationIDStart = "&amp;IF(BQ294="","NULL",BR294)&amp;", Protocol7_IterationIDEnd = "&amp;IF(BS294="","NULL",BT294)&amp;
", Protocol8_ID = "&amp;IF(BU294="","NULL",#REF!)&amp;", Protocol8_IterationIDStart = "&amp;IF(BU294="","NULL",BV294)&amp;", Protocol8_IterationIDEnd = "&amp;IF(BW294="","NULL",BX294)&amp;
", Protocol9_ID = "&amp;IF(BY294="","NULL",#REF!)&amp;", Protocol9_IterationIDStart = "&amp;IF(BY294="","NULL",BZ294)&amp;", Protocol9_IterationIDEnd = "&amp;IF(CA294="","NULL",CB294)&amp;
", Protocol10_ID = "&amp;IF(CC294="","NULL",#REF!)&amp;", Protocol10_IterationIDStart = "&amp;IF(CC294="","NULL",CD294)&amp;", Protocol10_IterationIDEnd = "&amp;IF(CE294="","NULL",CF294)&amp;
", Protocol11_ID = "&amp;IF(CG294="","NULL",#REF!)&amp;", Protocol11_IterationIDStart = "&amp;IF(CG294="","NULL",CH294)&amp;", Protocol11_IterationIDEnd = "&amp;IF(CI294="","NULL",CJ294)&amp;
", Protocol12_ID = "&amp;IF(CK294="","NULL",#REF!)&amp;", Protocol12_IterationIDStart = "&amp;IF(CK294="","NULL",CL294)&amp;", Protocol12_IterationIDEnd = "&amp;IF(CM294="","NULL",CN294)&amp;
", Protocol13_ID = "&amp;IF(CO294="","NULL",#REF!)&amp;", Protocol13_IterationIDStart = "&amp;IF(CO294="","NULL",CP294)&amp;", Protocol13_IterationIDEnd = "&amp;IF(CQ294="","NULL",CR294)&amp;
", Protocol14_ID = "&amp;IF(CS294="","NULL",#REF!)&amp;", Protocol14_IterationIDStart = "&amp;IF(CS294="","NULL",CT294)&amp;", Protocol14_IterationIDEnd = "&amp;IF(CU294="","NULL",CV294)&amp;
", Protocol15_ID = "&amp;IF(CW294="","NULL",#REF!)&amp;", Protocol15_IterationIDStart = "&amp;IF(CW294="","NULL",CX294)&amp;", Protocol15_IterationIDEnd = "&amp;IF(CY294="","NULL",CZ294)&amp;
", Protocol16_ID = "&amp;IF(DA294="","NULL",#REF!)&amp;", Protocol16_IterationIDStart = "&amp;IF(DA294="","NULL",DB294)&amp;", Protocol16_IterationIDEnd = "&amp;IF(DC294="","NULL",DD294))</f>
        <v>#REF!</v>
      </c>
    </row>
    <row r="295" spans="1:156" x14ac:dyDescent="0.4">
      <c r="A295" s="75">
        <v>641</v>
      </c>
      <c r="B295" s="18">
        <v>1</v>
      </c>
      <c r="C295" s="34" t="s">
        <v>1615</v>
      </c>
      <c r="D295" s="18">
        <v>1</v>
      </c>
      <c r="E295" s="19" t="s">
        <v>1616</v>
      </c>
      <c r="F295" s="74" t="s">
        <v>1617</v>
      </c>
      <c r="G295" s="74" t="s">
        <v>1618</v>
      </c>
      <c r="I295" s="74"/>
      <c r="J295" s="47" t="str">
        <f>IF(I295="","",VLOOKUP(I295,MetricCalcGroups!A:D,3, FALSE))</f>
        <v/>
      </c>
      <c r="L295" s="9" t="s">
        <v>78</v>
      </c>
      <c r="M295" s="18">
        <v>3</v>
      </c>
      <c r="N295" s="18">
        <v>12</v>
      </c>
      <c r="O295" s="18">
        <v>3</v>
      </c>
      <c r="P295" s="18" t="s">
        <v>78</v>
      </c>
      <c r="Q295" s="38">
        <v>19</v>
      </c>
      <c r="R295" s="76">
        <v>0</v>
      </c>
      <c r="S295" s="76">
        <v>0.75</v>
      </c>
      <c r="T295" s="76">
        <v>0</v>
      </c>
      <c r="U295" s="76">
        <v>1</v>
      </c>
      <c r="V295" s="78">
        <v>215</v>
      </c>
      <c r="W295" s="75">
        <v>1751</v>
      </c>
      <c r="X295" s="50">
        <v>2011</v>
      </c>
      <c r="Y295" s="16">
        <f>IF(X295&lt;&gt;"",VLOOKUP(X295,ProgramIterations!D:E,2,FALSE),"NULL")</f>
        <v>1</v>
      </c>
      <c r="Z295" s="15"/>
      <c r="AA295" s="16" t="str">
        <f>IF(Z295&lt;&gt;"",VLOOKUP(Z295,ProgramIterations!D:E,2,FALSE),"NULL")</f>
        <v>NULL</v>
      </c>
      <c r="AB295" s="9" t="s">
        <v>78</v>
      </c>
      <c r="AC295" s="9">
        <v>75</v>
      </c>
      <c r="AD295" s="36">
        <v>1</v>
      </c>
      <c r="AE295" s="9">
        <v>1</v>
      </c>
      <c r="AF295" s="9">
        <v>1</v>
      </c>
      <c r="AG295" s="9">
        <v>0</v>
      </c>
      <c r="AH295" s="85">
        <v>1</v>
      </c>
      <c r="AI295" s="17">
        <f t="shared" si="21"/>
        <v>1</v>
      </c>
      <c r="AJ295" s="18">
        <v>0</v>
      </c>
      <c r="AK295" s="17">
        <f t="shared" si="18"/>
        <v>1</v>
      </c>
      <c r="AL295" s="17">
        <f t="shared" si="19"/>
        <v>1</v>
      </c>
      <c r="AM295" s="18">
        <v>0</v>
      </c>
      <c r="AN295" s="18">
        <v>0</v>
      </c>
      <c r="AO295" s="60">
        <v>1</v>
      </c>
      <c r="AP295" s="60" t="s">
        <v>1619</v>
      </c>
      <c r="AQ295" s="37">
        <v>0</v>
      </c>
      <c r="AR295" s="49">
        <v>0</v>
      </c>
      <c r="AS295" s="54">
        <v>2011</v>
      </c>
      <c r="AT295" s="55">
        <f>IF(AS295="","",VLOOKUP(AS295,ProgramIterations!$D:$E,2,FALSE))</f>
        <v>1</v>
      </c>
      <c r="AU295" s="23"/>
      <c r="AV295" s="24" t="str">
        <f>IF(AU295="","",VLOOKUP(AU295,ProgramIterations!$D:$E,2,FALSE))</f>
        <v/>
      </c>
      <c r="AW295" s="54">
        <v>2012</v>
      </c>
      <c r="AX295" s="55">
        <f>IF(AW295="","",VLOOKUP(AW295,ProgramIterations!$D:$E,2,FALSE))</f>
        <v>2</v>
      </c>
      <c r="AY295" s="54"/>
      <c r="AZ295" s="55" t="str">
        <f>IF(AY295="","",VLOOKUP(AY295,ProgramIterations!$D:$E,2,FALSE))</f>
        <v/>
      </c>
      <c r="BA295" s="54">
        <v>2013</v>
      </c>
      <c r="BB295" s="55">
        <f>IF(BA295="","",VLOOKUP(BA295,ProgramIterations!$D:$E,2,FALSE))</f>
        <v>3</v>
      </c>
      <c r="BC295" s="23"/>
      <c r="BD295" s="24" t="str">
        <f>IF(BC295="","",VLOOKUP(BC295,ProgramIterations!$D:$E,2,FALSE))</f>
        <v/>
      </c>
      <c r="BE295" s="23">
        <v>2014</v>
      </c>
      <c r="BF295" s="24">
        <f>IF(BE295="","",VLOOKUP(BE295,ProgramIterations!$D:$E,2,FALSE))</f>
        <v>4</v>
      </c>
      <c r="BG295" s="23"/>
      <c r="BH295" s="24"/>
      <c r="BI295" s="23">
        <v>2014</v>
      </c>
      <c r="BJ295" s="24">
        <f>IF(BI295="","",VLOOKUP(BI295,ProgramIterations!$D:$E,2,FALSE))</f>
        <v>4</v>
      </c>
      <c r="BK295" s="23"/>
      <c r="BL295" s="24"/>
      <c r="BM295" s="23"/>
      <c r="BN295" s="24" t="str">
        <f>IF(BM295="","",VLOOKUP(BM295,ProgramIterations!$D:$E,2,FALSE))</f>
        <v/>
      </c>
      <c r="BO295" s="23"/>
      <c r="BP295" s="24" t="str">
        <f>IF(BO295="","",VLOOKUP(BO295,ProgramIterations!$D:$E,2,FALSE))</f>
        <v/>
      </c>
      <c r="BQ295" s="23"/>
      <c r="BR295" s="24" t="str">
        <f>IF(BQ295="","",VLOOKUP(BQ295,ProgramIterations!$D:$E,2,FALSE))</f>
        <v/>
      </c>
      <c r="BS295" s="23"/>
      <c r="BT295" s="24" t="str">
        <f>IF(BS295="","",VLOOKUP(BS295,ProgramIterations!$D:$E,2,FALSE))</f>
        <v/>
      </c>
      <c r="BU295" s="23"/>
      <c r="BV295" s="24" t="str">
        <f>IF(BU295="","",VLOOKUP(BU295,ProgramIterations!$D:$E,2,FALSE))</f>
        <v/>
      </c>
      <c r="BW295" s="23"/>
      <c r="BX295" s="24" t="str">
        <f>IF(BW295="","",VLOOKUP(BW295,ProgramIterations!$D:$E,2,FALSE))</f>
        <v/>
      </c>
      <c r="BY295" s="23">
        <v>2014</v>
      </c>
      <c r="BZ295" s="24">
        <f>IF(BY295="","",VLOOKUP(BY295,ProgramIterations!$D:$E,2,FALSE))</f>
        <v>4</v>
      </c>
      <c r="CA295" s="23"/>
      <c r="CB295" s="24" t="str">
        <f>IF(CA295="","",VLOOKUP(CA295,ProgramIterations!$D:$E,2,FALSE))</f>
        <v/>
      </c>
      <c r="CC295" s="23">
        <v>2014</v>
      </c>
      <c r="CD295" s="24">
        <f>IF(CC295="","",VLOOKUP(CC295,ProgramIterations!$D:$E,2,FALSE))</f>
        <v>4</v>
      </c>
      <c r="CE295" s="23"/>
      <c r="CF295" s="24" t="s">
        <v>1437</v>
      </c>
      <c r="CG295" s="23"/>
      <c r="CH295" s="24" t="str">
        <f>IF(CG295="","",VLOOKUP(CG295,ProgramIterations!$D:$E,2,FALSE))</f>
        <v/>
      </c>
      <c r="CI295" s="23"/>
      <c r="CJ295" s="24" t="str">
        <f>IF(CI295="","",VLOOKUP(CI295,ProgramIterations!$D:$E,2,FALSE))</f>
        <v/>
      </c>
      <c r="CK295" s="23"/>
      <c r="CL295" s="24" t="str">
        <f>IF(CK295="","",VLOOKUP(CK295,ProgramIterations!$D:$E,2,FALSE))</f>
        <v/>
      </c>
      <c r="CM295" s="23"/>
      <c r="CN295" s="24" t="str">
        <f>IF(CM295="","",VLOOKUP(CM295,ProgramIterations!$D:$E,2,FALSE))</f>
        <v/>
      </c>
      <c r="CO295" s="23"/>
      <c r="CP295" s="24" t="str">
        <f>IF(CO295="","",VLOOKUP(CO295,ProgramIterations!$D:$E,2,FALSE))</f>
        <v/>
      </c>
      <c r="CQ295" s="23"/>
      <c r="CR295" s="24" t="str">
        <f>IF(CQ295="","",VLOOKUP(CQ295,ProgramIterations!$D:$E,2,FALSE))</f>
        <v/>
      </c>
      <c r="CS295" s="23"/>
      <c r="CT295" s="24" t="str">
        <f>IF(CS295="","",VLOOKUP(CS295,ProgramIterations!$D:$E,2,FALSE))</f>
        <v/>
      </c>
      <c r="CU295" s="23"/>
      <c r="CV295" s="24" t="str">
        <f>IF(CU295="","",VLOOKUP(CU295,ProgramIterations!$D:$E,2,FALSE))</f>
        <v/>
      </c>
      <c r="CW295" s="23"/>
      <c r="CX295" s="24" t="str">
        <f>IF(CW295="","",VLOOKUP(CW295,ProgramIterations!$D:$E,2,FALSE))</f>
        <v/>
      </c>
      <c r="CY295" s="23"/>
      <c r="CZ295" s="24" t="str">
        <f>IF(CY295="","",VLOOKUP(CY295,ProgramIterations!$D:$E,2,FALSE))</f>
        <v/>
      </c>
      <c r="DA295" s="23"/>
      <c r="DB295" s="24" t="str">
        <f>IF(DA295="","",VLOOKUP(DA295,ProgramIterations!$D:$E,2,FALSE))</f>
        <v/>
      </c>
      <c r="DC295" s="23"/>
      <c r="DD295" s="25" t="str">
        <f>IF(DC295="","",VLOOKUP(DC295,ProgramIterations!$D:$E,2,FALSE))</f>
        <v/>
      </c>
      <c r="DE295" s="64" t="str">
        <f>CONCATENATE("ALTER TABLE dbo.",LEFT(C295,FIND(".",C295)-1)," ADD ",RIGHT(C295,LEN(C295)-FIND(".",C295))," ",VLOOKUP(M295,DataTypes!$A$2:$F$12,6),IF(VLOOKUP(M295,DataTypes!$A$2:$F$12,3)=1,CONCATENATE("(",N295,",",O295,")"),"")," NULL")</f>
        <v>ALTER TABLE dbo.ChampMetricVisitInformation ADD BankfullSideChannelWidthCV decimal(12,3) NULL</v>
      </c>
      <c r="DF295" s="56" t="e">
        <f>IF(A295 = "","",#REF! &amp; " SELECT MetricCalcTypeID = "&amp;A295&amp;", EngineID = "&amp;B295&amp;", Name='"&amp;C295&amp;"', DisplayGroupID = "&amp;D295&amp;", DisplayName='"&amp;E295&amp;"', DisplayNameShort = '"&amp;F295&amp;"', PropertyName = '"&amp;G295&amp;"', MethodID = "&amp;IF(H295="","NULL",H295)&amp; ", CalcGroupId = "&amp;IF(I295="","NULL",I295)&amp;", CalcGroupListItemID = " &amp;IF(K295="","NULL",K295)&amp;", Description = "&amp;IF(L295&lt;&gt;"NULL","'"&amp;SUBSTITUTE(L295,"'","''")&amp;"'","NULL")&amp;", DataTypeID = "&amp;M295&amp;",Precision = "&amp;N295&amp;", Scale = "&amp;O295&amp;", Length="&amp;P295&amp;", UOMID = "&amp;Q295&amp;", GlossaryTermID = "&amp;V295&amp;", DisplayOrderID = "&amp;W295&amp;", DomainValueListID = "&amp;AB295&amp;", WidthPixels = "&amp;AC295&amp;", IsDisplayable = "&amp;AD295&amp;", ShowGraphForWatershed= "&amp;AE295&amp;",ShowGraphForProgram="&amp;AF295&amp;",ShowGraphForVisit="&amp;AG295&amp;",IsPrivateInformation="&amp;AM295&amp;", IsCalculated="&amp;AN295&amp;",IsInternal="&amp;AO295&amp;", ExpectedValueMin = "&amp;IF(R295&lt;&gt;"",R295,"NULL")&amp;",  ExpectedValueMax = "&amp;IF(S295&lt;&gt;"",S295,"NULL")&amp;",  AcceptedValueMin = "&amp;IF(T295&lt;&gt;"",T295,"NULL")&amp;",   AcceptedValueMax  = "&amp;IF(U295&lt;&gt;"",U295,"NULL")&amp;", GraphAllowX="&amp;AH295&amp;", GraphAllowY="&amp;AI295&amp;", GraphAllowZ="&amp;AJ295&amp;", MapAllowSize="&amp;AK295&amp;", MapAllowColor = "&amp;AL295&amp;", RbtXpath = "&amp;IF(AP295&lt;&gt;"", "'"&amp;AP295&amp;"'", "NULL")&amp;", RbtIsRequired = "&amp;IF(AP295&lt;&gt;"", AQ295, "NULL")&amp;", MRMetric = "&amp;AR295&amp;
", Protocol1_ID = "&amp;IF(AS295="","NULL",#REF!)&amp;", Protocol1_IterationIDStart = "&amp;IF(AS295="","NULL",AT295)&amp;", Protocol1_IterationIDEnd = "&amp;IF(AU295="","NULL",AV295)&amp;
", Protocol2_ID = "&amp;IF(AW295="","NULL",#REF!)&amp;", Protocol2_IterationIDStart = "&amp;IF(AW295="","NULL",AX295)&amp;", Protocol2_IterationIDEnd = "&amp;IF(AY295="","NULL",AZ295)&amp;
", Protocol3_ID = "&amp;IF(BA295="","NULL",#REF!)&amp;", Protocol3_IterationIDStart = "&amp;IF(BA295="","NULL",BB295)&amp;", Protocol3_IterationIDEnd = "&amp;IF(BC295="","NULL",BD295)&amp;
", Protocol4_ID = "&amp;IF(BE295="","NULL",#REF!)&amp;", Protocol4_IterationIDStart = "&amp;IF(BE295="","NULL",BF295)&amp;", Protocol4_IterationIDEnd = "&amp;IF(BG295="","NULL",BH295)&amp;
", Protocol5_ID = "&amp;IF(BI295="","NULL",#REF!)&amp;", Protocol5_IterationIDStart = "&amp;IF(BI295="","NULL",BJ295)&amp;", Protocol5_IterationIDEnd = "&amp;IF(BK295="","NULL",BL295)&amp;
", Protocol6_ID = "&amp;IF(BM295="","NULL",#REF!)&amp;", Protocol6_IterationIDStart = "&amp;IF(BM295="","NULL",BN295)&amp;", Protocol6_IterationIDEnd = "&amp;IF(BO295="","NULL",BP295)&amp;
", Protocol7_ID = "&amp;IF(BQ295="","NULL",#REF!)&amp;", Protocol7_IterationIDStart = "&amp;IF(BQ295="","NULL",BR295)&amp;", Protocol7_IterationIDEnd = "&amp;IF(BS295="","NULL",BT295)&amp;
", Protocol8_ID = "&amp;IF(BU295="","NULL",#REF!)&amp;", Protocol8_IterationIDStart = "&amp;IF(BU295="","NULL",BV295)&amp;", Protocol8_IterationIDEnd = "&amp;IF(BW295="","NULL",BX295)&amp;
", Protocol9_ID = "&amp;IF(BY295="","NULL",#REF!)&amp;", Protocol9_IterationIDStart = "&amp;IF(BY295="","NULL",BZ295)&amp;", Protocol9_IterationIDEnd = "&amp;IF(CA295="","NULL",CB295)&amp;
", Protocol10_ID = "&amp;IF(CC295="","NULL",#REF!)&amp;", Protocol10_IterationIDStart = "&amp;IF(CC295="","NULL",CD295)&amp;", Protocol10_IterationIDEnd = "&amp;IF(CE295="","NULL",CF295)&amp;
", Protocol11_ID = "&amp;IF(CG295="","NULL",#REF!)&amp;", Protocol11_IterationIDStart = "&amp;IF(CG295="","NULL",CH295)&amp;", Protocol11_IterationIDEnd = "&amp;IF(CI295="","NULL",CJ295)&amp;
", Protocol12_ID = "&amp;IF(CK295="","NULL",#REF!)&amp;", Protocol12_IterationIDStart = "&amp;IF(CK295="","NULL",CL295)&amp;", Protocol12_IterationIDEnd = "&amp;IF(CM295="","NULL",CN295)&amp;
", Protocol13_ID = "&amp;IF(CO295="","NULL",#REF!)&amp;", Protocol13_IterationIDStart = "&amp;IF(CO295="","NULL",CP295)&amp;", Protocol13_IterationIDEnd = "&amp;IF(CQ295="","NULL",CR295)&amp;
", Protocol14_ID = "&amp;IF(CS295="","NULL",#REF!)&amp;", Protocol14_IterationIDStart = "&amp;IF(CS295="","NULL",CT295)&amp;", Protocol14_IterationIDEnd = "&amp;IF(CU295="","NULL",CV295)&amp;
", Protocol15_ID = "&amp;IF(CW295="","NULL",#REF!)&amp;", Protocol15_IterationIDStart = "&amp;IF(CW295="","NULL",CX295)&amp;", Protocol15_IterationIDEnd = "&amp;IF(CY295="","NULL",CZ295)&amp;
", Protocol16_ID = "&amp;IF(DA295="","NULL",#REF!)&amp;", Protocol16_IterationIDStart = "&amp;IF(DA295="","NULL",DB295)&amp;", Protocol16_IterationIDEnd = "&amp;IF(DC295="","NULL",DD295))</f>
        <v>#REF!</v>
      </c>
    </row>
    <row r="296" spans="1:156" x14ac:dyDescent="0.4">
      <c r="A296" s="75">
        <v>645</v>
      </c>
      <c r="B296" s="18">
        <v>1</v>
      </c>
      <c r="C296" s="34" t="s">
        <v>1620</v>
      </c>
      <c r="D296" s="18">
        <v>1</v>
      </c>
      <c r="E296" s="19" t="s">
        <v>1621</v>
      </c>
      <c r="F296" s="19" t="s">
        <v>1622</v>
      </c>
      <c r="G296" s="74" t="s">
        <v>1623</v>
      </c>
      <c r="I296" s="74"/>
      <c r="J296" s="47" t="str">
        <f>IF(I296="","",VLOOKUP(I296,MetricCalcGroups!A:D,3, FALSE))</f>
        <v/>
      </c>
      <c r="L296" s="9" t="s">
        <v>78</v>
      </c>
      <c r="M296" s="18">
        <v>3</v>
      </c>
      <c r="N296" s="18">
        <v>12</v>
      </c>
      <c r="O296" s="18">
        <v>2</v>
      </c>
      <c r="P296" s="18" t="s">
        <v>78</v>
      </c>
      <c r="Q296" s="38">
        <v>19</v>
      </c>
      <c r="R296" s="76">
        <v>2</v>
      </c>
      <c r="S296" s="76">
        <v>60</v>
      </c>
      <c r="T296" s="76">
        <v>1</v>
      </c>
      <c r="U296" s="76">
        <v>70</v>
      </c>
      <c r="V296" s="78">
        <v>216</v>
      </c>
      <c r="W296" s="75">
        <v>1752</v>
      </c>
      <c r="X296" s="50">
        <v>2011</v>
      </c>
      <c r="Y296" s="16">
        <f>IF(X296&lt;&gt;"",VLOOKUP(X296,ProgramIterations!D:E,2,FALSE),"NULL")</f>
        <v>1</v>
      </c>
      <c r="Z296" s="15"/>
      <c r="AA296" s="16" t="str">
        <f>IF(Z296&lt;&gt;"",VLOOKUP(Z296,ProgramIterations!D:E,2,FALSE),"NULL")</f>
        <v>NULL</v>
      </c>
      <c r="AB296" s="9" t="s">
        <v>78</v>
      </c>
      <c r="AC296" s="9">
        <v>75</v>
      </c>
      <c r="AD296" s="36">
        <v>1</v>
      </c>
      <c r="AE296" s="9">
        <v>1</v>
      </c>
      <c r="AF296" s="9">
        <v>1</v>
      </c>
      <c r="AG296" s="9">
        <v>0</v>
      </c>
      <c r="AH296" s="17">
        <v>0</v>
      </c>
      <c r="AI296" s="17">
        <f t="shared" si="21"/>
        <v>1</v>
      </c>
      <c r="AJ296" s="18">
        <v>0</v>
      </c>
      <c r="AK296" s="17">
        <f t="shared" si="18"/>
        <v>1</v>
      </c>
      <c r="AL296" s="17">
        <f t="shared" si="19"/>
        <v>1</v>
      </c>
      <c r="AM296" s="18">
        <v>0</v>
      </c>
      <c r="AN296" s="18">
        <v>0</v>
      </c>
      <c r="AO296" s="60">
        <v>1</v>
      </c>
      <c r="AP296" s="86" t="s">
        <v>1624</v>
      </c>
      <c r="AQ296" s="37">
        <v>0</v>
      </c>
      <c r="AR296" s="49">
        <v>0</v>
      </c>
      <c r="AS296" s="54">
        <v>2011</v>
      </c>
      <c r="AT296" s="55">
        <f>IF(AS296="","",VLOOKUP(AS296,ProgramIterations!$D:$E,2,FALSE))</f>
        <v>1</v>
      </c>
      <c r="AU296" s="23"/>
      <c r="AV296" s="24" t="str">
        <f>IF(AU296="","",VLOOKUP(AU296,ProgramIterations!$D:$E,2,FALSE))</f>
        <v/>
      </c>
      <c r="AW296" s="54">
        <v>2012</v>
      </c>
      <c r="AX296" s="55">
        <f>IF(AW296="","",VLOOKUP(AW296,ProgramIterations!$D:$E,2,FALSE))</f>
        <v>2</v>
      </c>
      <c r="AY296" s="54"/>
      <c r="AZ296" s="55" t="str">
        <f>IF(AY296="","",VLOOKUP(AY296,ProgramIterations!$D:$E,2,FALSE))</f>
        <v/>
      </c>
      <c r="BA296" s="54">
        <v>2013</v>
      </c>
      <c r="BB296" s="55">
        <f>IF(BA296="","",VLOOKUP(BA296,ProgramIterations!$D:$E,2,FALSE))</f>
        <v>3</v>
      </c>
      <c r="BC296" s="23"/>
      <c r="BD296" s="24" t="str">
        <f>IF(BC296="","",VLOOKUP(BC296,ProgramIterations!$D:$E,2,FALSE))</f>
        <v/>
      </c>
      <c r="BE296" s="23">
        <v>2014</v>
      </c>
      <c r="BF296" s="24">
        <f>IF(BE296="","",VLOOKUP(BE296,ProgramIterations!$D:$E,2,FALSE))</f>
        <v>4</v>
      </c>
      <c r="BG296" s="23"/>
      <c r="BH296" s="24"/>
      <c r="BI296" s="23">
        <v>2014</v>
      </c>
      <c r="BJ296" s="24">
        <f>IF(BI296="","",VLOOKUP(BI296,ProgramIterations!$D:$E,2,FALSE))</f>
        <v>4</v>
      </c>
      <c r="BK296" s="23"/>
      <c r="BL296" s="24"/>
      <c r="BM296" s="23"/>
      <c r="BN296" s="24" t="str">
        <f>IF(BM296="","",VLOOKUP(BM296,ProgramIterations!$D:$E,2,FALSE))</f>
        <v/>
      </c>
      <c r="BO296" s="23"/>
      <c r="BP296" s="24" t="str">
        <f>IF(BO296="","",VLOOKUP(BO296,ProgramIterations!$D:$E,2,FALSE))</f>
        <v/>
      </c>
      <c r="BQ296" s="23"/>
      <c r="BR296" s="24" t="str">
        <f>IF(BQ296="","",VLOOKUP(BQ296,ProgramIterations!$D:$E,2,FALSE))</f>
        <v/>
      </c>
      <c r="BS296" s="23"/>
      <c r="BT296" s="24" t="str">
        <f>IF(BS296="","",VLOOKUP(BS296,ProgramIterations!$D:$E,2,FALSE))</f>
        <v/>
      </c>
      <c r="BU296" s="23"/>
      <c r="BV296" s="24" t="str">
        <f>IF(BU296="","",VLOOKUP(BU296,ProgramIterations!$D:$E,2,FALSE))</f>
        <v/>
      </c>
      <c r="BW296" s="23"/>
      <c r="BX296" s="24" t="str">
        <f>IF(BW296="","",VLOOKUP(BW296,ProgramIterations!$D:$E,2,FALSE))</f>
        <v/>
      </c>
      <c r="BY296" s="23">
        <v>2014</v>
      </c>
      <c r="BZ296" s="24">
        <f>IF(BY296="","",VLOOKUP(BY296,ProgramIterations!$D:$E,2,FALSE))</f>
        <v>4</v>
      </c>
      <c r="CA296" s="23"/>
      <c r="CB296" s="24" t="str">
        <f>IF(CA296="","",VLOOKUP(CA296,ProgramIterations!$D:$E,2,FALSE))</f>
        <v/>
      </c>
      <c r="CC296" s="23">
        <v>2014</v>
      </c>
      <c r="CD296" s="24">
        <f>IF(CC296="","",VLOOKUP(CC296,ProgramIterations!$D:$E,2,FALSE))</f>
        <v>4</v>
      </c>
      <c r="CE296" s="23"/>
      <c r="CF296" s="24" t="s">
        <v>1437</v>
      </c>
      <c r="CG296" s="23"/>
      <c r="CH296" s="24" t="str">
        <f>IF(CG296="","",VLOOKUP(CG296,ProgramIterations!$D:$E,2,FALSE))</f>
        <v/>
      </c>
      <c r="CI296" s="23"/>
      <c r="CJ296" s="24" t="str">
        <f>IF(CI296="","",VLOOKUP(CI296,ProgramIterations!$D:$E,2,FALSE))</f>
        <v/>
      </c>
      <c r="CK296" s="23"/>
      <c r="CL296" s="24" t="str">
        <f>IF(CK296="","",VLOOKUP(CK296,ProgramIterations!$D:$E,2,FALSE))</f>
        <v/>
      </c>
      <c r="CM296" s="23"/>
      <c r="CN296" s="24" t="str">
        <f>IF(CM296="","",VLOOKUP(CM296,ProgramIterations!$D:$E,2,FALSE))</f>
        <v/>
      </c>
      <c r="CO296" s="23"/>
      <c r="CP296" s="24" t="str">
        <f>IF(CO296="","",VLOOKUP(CO296,ProgramIterations!$D:$E,2,FALSE))</f>
        <v/>
      </c>
      <c r="CQ296" s="23"/>
      <c r="CR296" s="24" t="str">
        <f>IF(CQ296="","",VLOOKUP(CQ296,ProgramIterations!$D:$E,2,FALSE))</f>
        <v/>
      </c>
      <c r="CS296" s="23"/>
      <c r="CT296" s="24" t="str">
        <f>IF(CS296="","",VLOOKUP(CS296,ProgramIterations!$D:$E,2,FALSE))</f>
        <v/>
      </c>
      <c r="CU296" s="23"/>
      <c r="CV296" s="24" t="str">
        <f>IF(CU296="","",VLOOKUP(CU296,ProgramIterations!$D:$E,2,FALSE))</f>
        <v/>
      </c>
      <c r="CW296" s="23"/>
      <c r="CX296" s="24" t="str">
        <f>IF(CW296="","",VLOOKUP(CW296,ProgramIterations!$D:$E,2,FALSE))</f>
        <v/>
      </c>
      <c r="CY296" s="23"/>
      <c r="CZ296" s="24" t="str">
        <f>IF(CY296="","",VLOOKUP(CY296,ProgramIterations!$D:$E,2,FALSE))</f>
        <v/>
      </c>
      <c r="DA296" s="23"/>
      <c r="DB296" s="24" t="str">
        <f>IF(DA296="","",VLOOKUP(DA296,ProgramIterations!$D:$E,2,FALSE))</f>
        <v/>
      </c>
      <c r="DC296" s="23"/>
      <c r="DD296" s="25" t="str">
        <f>IF(DC296="","",VLOOKUP(DC296,ProgramIterations!$D:$E,2,FALSE))</f>
        <v/>
      </c>
      <c r="DE296" s="64" t="str">
        <f>CONCATENATE("ALTER TABLE dbo.",LEFT(C296,FIND(".",C296)-1)," ADD ",RIGHT(C296,LEN(C296)-FIND(".",C296))," ",VLOOKUP(M296,DataTypes!$A$2:$F$12,6),IF(VLOOKUP(M296,DataTypes!$A$2:$F$12,3)=1,CONCATENATE("(",N296,",",O296,")"),"")," NULL")</f>
        <v>ALTER TABLE dbo.ChampMetricVisitInformation ADD BankfullSideChannelWidthtoDepthRatioAvg decimal(12,2) NULL</v>
      </c>
      <c r="DF296" s="56" t="e">
        <f>IF(A296 = "","",#REF! &amp; " SELECT MetricCalcTypeID = "&amp;A296&amp;", EngineID = "&amp;B296&amp;", Name='"&amp;C296&amp;"', DisplayGroupID = "&amp;D296&amp;", DisplayName='"&amp;E296&amp;"', DisplayNameShort = '"&amp;F296&amp;"', PropertyName = '"&amp;G296&amp;"', MethodID = "&amp;IF(H296="","NULL",H296)&amp; ", CalcGroupId = "&amp;IF(I296="","NULL",I296)&amp;", CalcGroupListItemID = " &amp;IF(K296="","NULL",K296)&amp;", Description = "&amp;IF(L296&lt;&gt;"NULL","'"&amp;SUBSTITUTE(L296,"'","''")&amp;"'","NULL")&amp;", DataTypeID = "&amp;M296&amp;",Precision = "&amp;N296&amp;", Scale = "&amp;O296&amp;", Length="&amp;P296&amp;", UOMID = "&amp;Q296&amp;", GlossaryTermID = "&amp;V296&amp;", DisplayOrderID = "&amp;W296&amp;", DomainValueListID = "&amp;AB296&amp;", WidthPixels = "&amp;AC296&amp;", IsDisplayable = "&amp;AD296&amp;", ShowGraphForWatershed= "&amp;AE296&amp;",ShowGraphForProgram="&amp;AF296&amp;",ShowGraphForVisit="&amp;AG296&amp;",IsPrivateInformation="&amp;AM296&amp;", IsCalculated="&amp;AN296&amp;",IsInternal="&amp;AO296&amp;", ExpectedValueMin = "&amp;IF(R296&lt;&gt;"",R296,"NULL")&amp;",  ExpectedValueMax = "&amp;IF(S296&lt;&gt;"",S296,"NULL")&amp;",  AcceptedValueMin = "&amp;IF(T296&lt;&gt;"",T296,"NULL")&amp;",   AcceptedValueMax  = "&amp;IF(U296&lt;&gt;"",U296,"NULL")&amp;", GraphAllowX="&amp;AH296&amp;", GraphAllowY="&amp;AI296&amp;", GraphAllowZ="&amp;AJ296&amp;", MapAllowSize="&amp;AK296&amp;", MapAllowColor = "&amp;AL296&amp;", RbtXpath = "&amp;IF(AP296&lt;&gt;"", "'"&amp;AP296&amp;"'", "NULL")&amp;", RbtIsRequired = "&amp;IF(AP296&lt;&gt;"", AQ296, "NULL")&amp;", MRMetric = "&amp;AR296&amp;
", Protocol1_ID = "&amp;IF(AS296="","NULL",#REF!)&amp;", Protocol1_IterationIDStart = "&amp;IF(AS296="","NULL",AT296)&amp;", Protocol1_IterationIDEnd = "&amp;IF(AU296="","NULL",AV296)&amp;
", Protocol2_ID = "&amp;IF(AW296="","NULL",#REF!)&amp;", Protocol2_IterationIDStart = "&amp;IF(AW296="","NULL",AX296)&amp;", Protocol2_IterationIDEnd = "&amp;IF(AY296="","NULL",AZ296)&amp;
", Protocol3_ID = "&amp;IF(BA296="","NULL",#REF!)&amp;", Protocol3_IterationIDStart = "&amp;IF(BA296="","NULL",BB296)&amp;", Protocol3_IterationIDEnd = "&amp;IF(BC296="","NULL",BD296)&amp;
", Protocol4_ID = "&amp;IF(BE296="","NULL",#REF!)&amp;", Protocol4_IterationIDStart = "&amp;IF(BE296="","NULL",BF296)&amp;", Protocol4_IterationIDEnd = "&amp;IF(BG296="","NULL",BH296)&amp;
", Protocol5_ID = "&amp;IF(BI296="","NULL",#REF!)&amp;", Protocol5_IterationIDStart = "&amp;IF(BI296="","NULL",BJ296)&amp;", Protocol5_IterationIDEnd = "&amp;IF(BK296="","NULL",BL296)&amp;
", Protocol6_ID = "&amp;IF(BM296="","NULL",#REF!)&amp;", Protocol6_IterationIDStart = "&amp;IF(BM296="","NULL",BN296)&amp;", Protocol6_IterationIDEnd = "&amp;IF(BO296="","NULL",BP296)&amp;
", Protocol7_ID = "&amp;IF(BQ296="","NULL",#REF!)&amp;", Protocol7_IterationIDStart = "&amp;IF(BQ296="","NULL",BR296)&amp;", Protocol7_IterationIDEnd = "&amp;IF(BS296="","NULL",BT296)&amp;
", Protocol8_ID = "&amp;IF(BU296="","NULL",#REF!)&amp;", Protocol8_IterationIDStart = "&amp;IF(BU296="","NULL",BV296)&amp;", Protocol8_IterationIDEnd = "&amp;IF(BW296="","NULL",BX296)&amp;
", Protocol9_ID = "&amp;IF(BY296="","NULL",#REF!)&amp;", Protocol9_IterationIDStart = "&amp;IF(BY296="","NULL",BZ296)&amp;", Protocol9_IterationIDEnd = "&amp;IF(CA296="","NULL",CB296)&amp;
", Protocol10_ID = "&amp;IF(CC296="","NULL",#REF!)&amp;", Protocol10_IterationIDStart = "&amp;IF(CC296="","NULL",CD296)&amp;", Protocol10_IterationIDEnd = "&amp;IF(CE296="","NULL",CF296)&amp;
", Protocol11_ID = "&amp;IF(CG296="","NULL",#REF!)&amp;", Protocol11_IterationIDStart = "&amp;IF(CG296="","NULL",CH296)&amp;", Protocol11_IterationIDEnd = "&amp;IF(CI296="","NULL",CJ296)&amp;
", Protocol12_ID = "&amp;IF(CK296="","NULL",#REF!)&amp;", Protocol12_IterationIDStart = "&amp;IF(CK296="","NULL",CL296)&amp;", Protocol12_IterationIDEnd = "&amp;IF(CM296="","NULL",CN296)&amp;
", Protocol13_ID = "&amp;IF(CO296="","NULL",#REF!)&amp;", Protocol13_IterationIDStart = "&amp;IF(CO296="","NULL",CP296)&amp;", Protocol13_IterationIDEnd = "&amp;IF(CQ296="","NULL",CR296)&amp;
", Protocol14_ID = "&amp;IF(CS296="","NULL",#REF!)&amp;", Protocol14_IterationIDStart = "&amp;IF(CS296="","NULL",CT296)&amp;", Protocol14_IterationIDEnd = "&amp;IF(CU296="","NULL",CV296)&amp;
", Protocol15_ID = "&amp;IF(CW296="","NULL",#REF!)&amp;", Protocol15_IterationIDStart = "&amp;IF(CW296="","NULL",CX296)&amp;", Protocol15_IterationIDEnd = "&amp;IF(CY296="","NULL",CZ296)&amp;
", Protocol16_ID = "&amp;IF(DA296="","NULL",#REF!)&amp;", Protocol16_IterationIDStart = "&amp;IF(DA296="","NULL",DB296)&amp;", Protocol16_IterationIDEnd = "&amp;IF(DC296="","NULL",DD296))</f>
        <v>#REF!</v>
      </c>
    </row>
    <row r="297" spans="1:156" x14ac:dyDescent="0.4">
      <c r="A297" s="75">
        <v>644</v>
      </c>
      <c r="B297" s="18">
        <v>1</v>
      </c>
      <c r="C297" s="34" t="s">
        <v>1625</v>
      </c>
      <c r="D297" s="18">
        <v>1</v>
      </c>
      <c r="E297" s="19" t="s">
        <v>1626</v>
      </c>
      <c r="F297" s="19" t="s">
        <v>1627</v>
      </c>
      <c r="G297" s="74" t="s">
        <v>1628</v>
      </c>
      <c r="I297" s="74"/>
      <c r="J297" s="47" t="str">
        <f>IF(I297="","",VLOOKUP(I297,MetricCalcGroups!A:D,3, FALSE))</f>
        <v/>
      </c>
      <c r="L297" s="9" t="s">
        <v>78</v>
      </c>
      <c r="M297" s="18">
        <v>3</v>
      </c>
      <c r="N297" s="18">
        <v>12</v>
      </c>
      <c r="O297" s="18">
        <v>2</v>
      </c>
      <c r="P297" s="18" t="s">
        <v>78</v>
      </c>
      <c r="Q297" s="38">
        <v>19</v>
      </c>
      <c r="R297" s="76">
        <v>0</v>
      </c>
      <c r="S297" s="76">
        <v>1</v>
      </c>
      <c r="T297" s="76">
        <v>0</v>
      </c>
      <c r="U297" s="76">
        <v>1.5</v>
      </c>
      <c r="V297" s="78">
        <v>217</v>
      </c>
      <c r="W297" s="75">
        <v>1753</v>
      </c>
      <c r="X297" s="50">
        <v>2011</v>
      </c>
      <c r="Y297" s="16">
        <f>IF(X297&lt;&gt;"",VLOOKUP(X297,ProgramIterations!D:E,2,FALSE),"NULL")</f>
        <v>1</v>
      </c>
      <c r="Z297" s="15"/>
      <c r="AA297" s="16" t="str">
        <f>IF(Z297&lt;&gt;"",VLOOKUP(Z297,ProgramIterations!D:E,2,FALSE),"NULL")</f>
        <v>NULL</v>
      </c>
      <c r="AB297" s="9" t="s">
        <v>78</v>
      </c>
      <c r="AC297" s="9">
        <v>75</v>
      </c>
      <c r="AD297" s="36">
        <v>1</v>
      </c>
      <c r="AE297" s="9">
        <v>1</v>
      </c>
      <c r="AF297" s="9">
        <v>1</v>
      </c>
      <c r="AG297" s="9">
        <v>0</v>
      </c>
      <c r="AH297" s="52">
        <v>0</v>
      </c>
      <c r="AI297" s="17">
        <f t="shared" si="21"/>
        <v>1</v>
      </c>
      <c r="AJ297" s="18">
        <v>0</v>
      </c>
      <c r="AK297" s="17">
        <f t="shared" si="18"/>
        <v>1</v>
      </c>
      <c r="AL297" s="17">
        <f t="shared" si="19"/>
        <v>1</v>
      </c>
      <c r="AM297" s="18">
        <v>0</v>
      </c>
      <c r="AN297" s="18">
        <v>0</v>
      </c>
      <c r="AO297" s="60">
        <v>1</v>
      </c>
      <c r="AP297" s="60" t="s">
        <v>1629</v>
      </c>
      <c r="AQ297" s="37">
        <v>0</v>
      </c>
      <c r="AR297" s="49">
        <v>0</v>
      </c>
      <c r="AS297" s="54">
        <v>2011</v>
      </c>
      <c r="AT297" s="55">
        <f>IF(AS297="","",VLOOKUP(AS297,ProgramIterations!$D:$E,2,FALSE))</f>
        <v>1</v>
      </c>
      <c r="AU297" s="23"/>
      <c r="AV297" s="24" t="str">
        <f>IF(AU297="","",VLOOKUP(AU297,ProgramIterations!$D:$E,2,FALSE))</f>
        <v/>
      </c>
      <c r="AW297" s="54">
        <v>2012</v>
      </c>
      <c r="AX297" s="55">
        <f>IF(AW297="","",VLOOKUP(AW297,ProgramIterations!$D:$E,2,FALSE))</f>
        <v>2</v>
      </c>
      <c r="AY297" s="54"/>
      <c r="AZ297" s="55" t="str">
        <f>IF(AY297="","",VLOOKUP(AY297,ProgramIterations!$D:$E,2,FALSE))</f>
        <v/>
      </c>
      <c r="BA297" s="54">
        <v>2013</v>
      </c>
      <c r="BB297" s="55">
        <f>IF(BA297="","",VLOOKUP(BA297,ProgramIterations!$D:$E,2,FALSE))</f>
        <v>3</v>
      </c>
      <c r="BC297" s="23"/>
      <c r="BD297" s="24" t="str">
        <f>IF(BC297="","",VLOOKUP(BC297,ProgramIterations!$D:$E,2,FALSE))</f>
        <v/>
      </c>
      <c r="BE297" s="23">
        <v>2014</v>
      </c>
      <c r="BF297" s="24">
        <f>IF(BE297="","",VLOOKUP(BE297,ProgramIterations!$D:$E,2,FALSE))</f>
        <v>4</v>
      </c>
      <c r="BG297" s="23"/>
      <c r="BH297" s="24"/>
      <c r="BI297" s="23">
        <v>2014</v>
      </c>
      <c r="BJ297" s="24">
        <f>IF(BI297="","",VLOOKUP(BI297,ProgramIterations!$D:$E,2,FALSE))</f>
        <v>4</v>
      </c>
      <c r="BK297" s="23"/>
      <c r="BL297" s="24"/>
      <c r="BM297" s="23"/>
      <c r="BN297" s="24" t="str">
        <f>IF(BM297="","",VLOOKUP(BM297,ProgramIterations!$D:$E,2,FALSE))</f>
        <v/>
      </c>
      <c r="BO297" s="23"/>
      <c r="BP297" s="24" t="str">
        <f>IF(BO297="","",VLOOKUP(BO297,ProgramIterations!$D:$E,2,FALSE))</f>
        <v/>
      </c>
      <c r="BQ297" s="23"/>
      <c r="BR297" s="24" t="str">
        <f>IF(BQ297="","",VLOOKUP(BQ297,ProgramIterations!$D:$E,2,FALSE))</f>
        <v/>
      </c>
      <c r="BS297" s="23"/>
      <c r="BT297" s="24" t="str">
        <f>IF(BS297="","",VLOOKUP(BS297,ProgramIterations!$D:$E,2,FALSE))</f>
        <v/>
      </c>
      <c r="BU297" s="23"/>
      <c r="BV297" s="24" t="str">
        <f>IF(BU297="","",VLOOKUP(BU297,ProgramIterations!$D:$E,2,FALSE))</f>
        <v/>
      </c>
      <c r="BW297" s="23"/>
      <c r="BX297" s="24" t="str">
        <f>IF(BW297="","",VLOOKUP(BW297,ProgramIterations!$D:$E,2,FALSE))</f>
        <v/>
      </c>
      <c r="BY297" s="23">
        <v>2014</v>
      </c>
      <c r="BZ297" s="24">
        <f>IF(BY297="","",VLOOKUP(BY297,ProgramIterations!$D:$E,2,FALSE))</f>
        <v>4</v>
      </c>
      <c r="CA297" s="23"/>
      <c r="CB297" s="24" t="str">
        <f>IF(CA297="","",VLOOKUP(CA297,ProgramIterations!$D:$E,2,FALSE))</f>
        <v/>
      </c>
      <c r="CC297" s="23">
        <v>2014</v>
      </c>
      <c r="CD297" s="24">
        <f>IF(CC297="","",VLOOKUP(CC297,ProgramIterations!$D:$E,2,FALSE))</f>
        <v>4</v>
      </c>
      <c r="CE297" s="23"/>
      <c r="CF297" s="24" t="s">
        <v>1437</v>
      </c>
      <c r="CG297" s="23"/>
      <c r="CH297" s="24" t="str">
        <f>IF(CG297="","",VLOOKUP(CG297,ProgramIterations!$D:$E,2,FALSE))</f>
        <v/>
      </c>
      <c r="CI297" s="23"/>
      <c r="CJ297" s="24" t="str">
        <f>IF(CI297="","",VLOOKUP(CI297,ProgramIterations!$D:$E,2,FALSE))</f>
        <v/>
      </c>
      <c r="CK297" s="23"/>
      <c r="CL297" s="24" t="str">
        <f>IF(CK297="","",VLOOKUP(CK297,ProgramIterations!$D:$E,2,FALSE))</f>
        <v/>
      </c>
      <c r="CM297" s="23"/>
      <c r="CN297" s="24" t="str">
        <f>IF(CM297="","",VLOOKUP(CM297,ProgramIterations!$D:$E,2,FALSE))</f>
        <v/>
      </c>
      <c r="CO297" s="23"/>
      <c r="CP297" s="24" t="str">
        <f>IF(CO297="","",VLOOKUP(CO297,ProgramIterations!$D:$E,2,FALSE))</f>
        <v/>
      </c>
      <c r="CQ297" s="23"/>
      <c r="CR297" s="24" t="str">
        <f>IF(CQ297="","",VLOOKUP(CQ297,ProgramIterations!$D:$E,2,FALSE))</f>
        <v/>
      </c>
      <c r="CS297" s="23"/>
      <c r="CT297" s="24" t="str">
        <f>IF(CS297="","",VLOOKUP(CS297,ProgramIterations!$D:$E,2,FALSE))</f>
        <v/>
      </c>
      <c r="CU297" s="23"/>
      <c r="CV297" s="24" t="str">
        <f>IF(CU297="","",VLOOKUP(CU297,ProgramIterations!$D:$E,2,FALSE))</f>
        <v/>
      </c>
      <c r="CW297" s="23"/>
      <c r="CX297" s="24" t="str">
        <f>IF(CW297="","",VLOOKUP(CW297,ProgramIterations!$D:$E,2,FALSE))</f>
        <v/>
      </c>
      <c r="CY297" s="23"/>
      <c r="CZ297" s="24" t="str">
        <f>IF(CY297="","",VLOOKUP(CY297,ProgramIterations!$D:$E,2,FALSE))</f>
        <v/>
      </c>
      <c r="DA297" s="23"/>
      <c r="DB297" s="24" t="str">
        <f>IF(DA297="","",VLOOKUP(DA297,ProgramIterations!$D:$E,2,FALSE))</f>
        <v/>
      </c>
      <c r="DC297" s="23"/>
      <c r="DD297" s="25" t="str">
        <f>IF(DC297="","",VLOOKUP(DC297,ProgramIterations!$D:$E,2,FALSE))</f>
        <v/>
      </c>
      <c r="DE297" s="64" t="str">
        <f>CONCATENATE("ALTER TABLE dbo.",LEFT(C297,FIND(".",C297)-1)," ADD ",RIGHT(C297,LEN(C297)-FIND(".",C297))," ",VLOOKUP(M297,DataTypes!$A$2:$F$12,6),IF(VLOOKUP(M297,DataTypes!$A$2:$F$12,3)=1,CONCATENATE("(",N297,",",O297,")"),"")," NULL")</f>
        <v>ALTER TABLE dbo.ChampMetricVisitInformation ADD BankfullSideChannelWidthtoDepthRatioCV decimal(12,2) NULL</v>
      </c>
      <c r="DF297" s="56" t="e">
        <f>IF(A297 = "","",#REF! &amp; " SELECT MetricCalcTypeID = "&amp;A297&amp;", EngineID = "&amp;B297&amp;", Name='"&amp;C297&amp;"', DisplayGroupID = "&amp;D297&amp;", DisplayName='"&amp;E297&amp;"', DisplayNameShort = '"&amp;F297&amp;"', PropertyName = '"&amp;G297&amp;"', MethodID = "&amp;IF(H297="","NULL",H297)&amp; ", CalcGroupId = "&amp;IF(I297="","NULL",I297)&amp;", CalcGroupListItemID = " &amp;IF(K297="","NULL",K297)&amp;", Description = "&amp;IF(L297&lt;&gt;"NULL","'"&amp;SUBSTITUTE(L297,"'","''")&amp;"'","NULL")&amp;", DataTypeID = "&amp;M297&amp;",Precision = "&amp;N297&amp;", Scale = "&amp;O297&amp;", Length="&amp;P297&amp;", UOMID = "&amp;Q297&amp;", GlossaryTermID = "&amp;V297&amp;", DisplayOrderID = "&amp;W297&amp;", DomainValueListID = "&amp;AB297&amp;", WidthPixels = "&amp;AC297&amp;", IsDisplayable = "&amp;AD297&amp;", ShowGraphForWatershed= "&amp;AE297&amp;",ShowGraphForProgram="&amp;AF297&amp;",ShowGraphForVisit="&amp;AG297&amp;",IsPrivateInformation="&amp;AM297&amp;", IsCalculated="&amp;AN297&amp;",IsInternal="&amp;AO297&amp;", ExpectedValueMin = "&amp;IF(R297&lt;&gt;"",R297,"NULL")&amp;",  ExpectedValueMax = "&amp;IF(S297&lt;&gt;"",S297,"NULL")&amp;",  AcceptedValueMin = "&amp;IF(T297&lt;&gt;"",T297,"NULL")&amp;",   AcceptedValueMax  = "&amp;IF(U297&lt;&gt;"",U297,"NULL")&amp;", GraphAllowX="&amp;AH297&amp;", GraphAllowY="&amp;AI297&amp;", GraphAllowZ="&amp;AJ297&amp;", MapAllowSize="&amp;AK297&amp;", MapAllowColor = "&amp;AL297&amp;", RbtXpath = "&amp;IF(AP297&lt;&gt;"", "'"&amp;AP297&amp;"'", "NULL")&amp;", RbtIsRequired = "&amp;IF(AP297&lt;&gt;"", AQ297, "NULL")&amp;", MRMetric = "&amp;AR297&amp;
", Protocol1_ID = "&amp;IF(AS297="","NULL",#REF!)&amp;", Protocol1_IterationIDStart = "&amp;IF(AS297="","NULL",AT297)&amp;", Protocol1_IterationIDEnd = "&amp;IF(AU297="","NULL",AV297)&amp;
", Protocol2_ID = "&amp;IF(AW297="","NULL",#REF!)&amp;", Protocol2_IterationIDStart = "&amp;IF(AW297="","NULL",AX297)&amp;", Protocol2_IterationIDEnd = "&amp;IF(AY297="","NULL",AZ297)&amp;
", Protocol3_ID = "&amp;IF(BA297="","NULL",#REF!)&amp;", Protocol3_IterationIDStart = "&amp;IF(BA297="","NULL",BB297)&amp;", Protocol3_IterationIDEnd = "&amp;IF(BC297="","NULL",BD297)&amp;
", Protocol4_ID = "&amp;IF(BE297="","NULL",#REF!)&amp;", Protocol4_IterationIDStart = "&amp;IF(BE297="","NULL",BF297)&amp;", Protocol4_IterationIDEnd = "&amp;IF(BG297="","NULL",BH297)&amp;
", Protocol5_ID = "&amp;IF(BI297="","NULL",#REF!)&amp;", Protocol5_IterationIDStart = "&amp;IF(BI297="","NULL",BJ297)&amp;", Protocol5_IterationIDEnd = "&amp;IF(BK297="","NULL",BL297)&amp;
", Protocol6_ID = "&amp;IF(BM297="","NULL",#REF!)&amp;", Protocol6_IterationIDStart = "&amp;IF(BM297="","NULL",BN297)&amp;", Protocol6_IterationIDEnd = "&amp;IF(BO297="","NULL",BP297)&amp;
", Protocol7_ID = "&amp;IF(BQ297="","NULL",#REF!)&amp;", Protocol7_IterationIDStart = "&amp;IF(BQ297="","NULL",BR297)&amp;", Protocol7_IterationIDEnd = "&amp;IF(BS297="","NULL",BT297)&amp;
", Protocol8_ID = "&amp;IF(BU297="","NULL",#REF!)&amp;", Protocol8_IterationIDStart = "&amp;IF(BU297="","NULL",BV297)&amp;", Protocol8_IterationIDEnd = "&amp;IF(BW297="","NULL",BX297)&amp;
", Protocol9_ID = "&amp;IF(BY297="","NULL",#REF!)&amp;", Protocol9_IterationIDStart = "&amp;IF(BY297="","NULL",BZ297)&amp;", Protocol9_IterationIDEnd = "&amp;IF(CA297="","NULL",CB297)&amp;
", Protocol10_ID = "&amp;IF(CC297="","NULL",#REF!)&amp;", Protocol10_IterationIDStart = "&amp;IF(CC297="","NULL",CD297)&amp;", Protocol10_IterationIDEnd = "&amp;IF(CE297="","NULL",CF297)&amp;
", Protocol11_ID = "&amp;IF(CG297="","NULL",#REF!)&amp;", Protocol11_IterationIDStart = "&amp;IF(CG297="","NULL",CH297)&amp;", Protocol11_IterationIDEnd = "&amp;IF(CI297="","NULL",CJ297)&amp;
", Protocol12_ID = "&amp;IF(CK297="","NULL",#REF!)&amp;", Protocol12_IterationIDStart = "&amp;IF(CK297="","NULL",CL297)&amp;", Protocol12_IterationIDEnd = "&amp;IF(CM297="","NULL",CN297)&amp;
", Protocol13_ID = "&amp;IF(CO297="","NULL",#REF!)&amp;", Protocol13_IterationIDStart = "&amp;IF(CO297="","NULL",CP297)&amp;", Protocol13_IterationIDEnd = "&amp;IF(CQ297="","NULL",CR297)&amp;
", Protocol14_ID = "&amp;IF(CS297="","NULL",#REF!)&amp;", Protocol14_IterationIDStart = "&amp;IF(CS297="","NULL",CT297)&amp;", Protocol14_IterationIDEnd = "&amp;IF(CU297="","NULL",CV297)&amp;
", Protocol15_ID = "&amp;IF(CW297="","NULL",#REF!)&amp;", Protocol15_IterationIDStart = "&amp;IF(CW297="","NULL",CX297)&amp;", Protocol15_IterationIDEnd = "&amp;IF(CY297="","NULL",CZ297)&amp;
", Protocol16_ID = "&amp;IF(DA297="","NULL",#REF!)&amp;", Protocol16_IterationIDStart = "&amp;IF(DA297="","NULL",DB297)&amp;", Protocol16_IterationIDEnd = "&amp;IF(DC297="","NULL",DD297))</f>
        <v>#REF!</v>
      </c>
    </row>
    <row r="298" spans="1:156" x14ac:dyDescent="0.4">
      <c r="A298" s="75">
        <v>643</v>
      </c>
      <c r="B298" s="18">
        <v>1</v>
      </c>
      <c r="C298" s="34" t="s">
        <v>1630</v>
      </c>
      <c r="D298" s="18">
        <v>1</v>
      </c>
      <c r="E298" s="19" t="s">
        <v>1631</v>
      </c>
      <c r="F298" s="19" t="s">
        <v>1632</v>
      </c>
      <c r="G298" s="74" t="s">
        <v>1633</v>
      </c>
      <c r="I298" s="74"/>
      <c r="J298" s="47" t="str">
        <f>IF(I298="","",VLOOKUP(I298,MetricCalcGroups!A:D,3, FALSE))</f>
        <v/>
      </c>
      <c r="L298" s="9" t="s">
        <v>78</v>
      </c>
      <c r="M298" s="18">
        <v>3</v>
      </c>
      <c r="N298" s="18">
        <v>12</v>
      </c>
      <c r="O298" s="18">
        <v>2</v>
      </c>
      <c r="P298" s="18" t="s">
        <v>78</v>
      </c>
      <c r="Q298" s="38">
        <v>19</v>
      </c>
      <c r="R298" s="76">
        <v>2</v>
      </c>
      <c r="S298" s="76">
        <v>60</v>
      </c>
      <c r="T298" s="76">
        <v>1</v>
      </c>
      <c r="U298" s="76">
        <v>70</v>
      </c>
      <c r="V298" s="78">
        <v>218</v>
      </c>
      <c r="W298" s="75">
        <v>1754</v>
      </c>
      <c r="X298" s="50">
        <v>2011</v>
      </c>
      <c r="Y298" s="16">
        <f>IF(X298&lt;&gt;"",VLOOKUP(X298,ProgramIterations!D:E,2,FALSE),"NULL")</f>
        <v>1</v>
      </c>
      <c r="Z298" s="15"/>
      <c r="AA298" s="16" t="str">
        <f>IF(Z298&lt;&gt;"",VLOOKUP(Z298,ProgramIterations!D:E,2,FALSE),"NULL")</f>
        <v>NULL</v>
      </c>
      <c r="AB298" s="9" t="s">
        <v>78</v>
      </c>
      <c r="AC298" s="9">
        <v>75</v>
      </c>
      <c r="AD298" s="36">
        <v>1</v>
      </c>
      <c r="AE298" s="9">
        <v>1</v>
      </c>
      <c r="AF298" s="9">
        <v>1</v>
      </c>
      <c r="AG298" s="9">
        <v>0</v>
      </c>
      <c r="AH298" s="85">
        <v>1</v>
      </c>
      <c r="AI298" s="17">
        <f t="shared" si="21"/>
        <v>1</v>
      </c>
      <c r="AJ298" s="18">
        <v>0</v>
      </c>
      <c r="AK298" s="17">
        <f t="shared" si="18"/>
        <v>1</v>
      </c>
      <c r="AL298" s="17">
        <f t="shared" si="19"/>
        <v>1</v>
      </c>
      <c r="AM298" s="18">
        <v>0</v>
      </c>
      <c r="AN298" s="18">
        <v>0</v>
      </c>
      <c r="AO298" s="60">
        <v>1</v>
      </c>
      <c r="AP298" s="60" t="s">
        <v>1634</v>
      </c>
      <c r="AQ298" s="37">
        <v>0</v>
      </c>
      <c r="AR298" s="49">
        <v>0</v>
      </c>
      <c r="AS298" s="54">
        <v>2011</v>
      </c>
      <c r="AT298" s="55">
        <f>IF(AS298="","",VLOOKUP(AS298,ProgramIterations!$D:$E,2,FALSE))</f>
        <v>1</v>
      </c>
      <c r="AU298" s="23"/>
      <c r="AV298" s="24" t="str">
        <f>IF(AU298="","",VLOOKUP(AU298,ProgramIterations!$D:$E,2,FALSE))</f>
        <v/>
      </c>
      <c r="AW298" s="54">
        <v>2012</v>
      </c>
      <c r="AX298" s="55">
        <f>IF(AW298="","",VLOOKUP(AW298,ProgramIterations!$D:$E,2,FALSE))</f>
        <v>2</v>
      </c>
      <c r="AY298" s="54"/>
      <c r="AZ298" s="55" t="str">
        <f>IF(AY298="","",VLOOKUP(AY298,ProgramIterations!$D:$E,2,FALSE))</f>
        <v/>
      </c>
      <c r="BA298" s="54">
        <v>2013</v>
      </c>
      <c r="BB298" s="55">
        <f>IF(BA298="","",VLOOKUP(BA298,ProgramIterations!$D:$E,2,FALSE))</f>
        <v>3</v>
      </c>
      <c r="BC298" s="23"/>
      <c r="BD298" s="24" t="str">
        <f>IF(BC298="","",VLOOKUP(BC298,ProgramIterations!$D:$E,2,FALSE))</f>
        <v/>
      </c>
      <c r="BE298" s="23">
        <v>2014</v>
      </c>
      <c r="BF298" s="24">
        <f>IF(BE298="","",VLOOKUP(BE298,ProgramIterations!$D:$E,2,FALSE))</f>
        <v>4</v>
      </c>
      <c r="BG298" s="23"/>
      <c r="BH298" s="24"/>
      <c r="BI298" s="23">
        <v>2014</v>
      </c>
      <c r="BJ298" s="24">
        <f>IF(BI298="","",VLOOKUP(BI298,ProgramIterations!$D:$E,2,FALSE))</f>
        <v>4</v>
      </c>
      <c r="BK298" s="23"/>
      <c r="BL298" s="24"/>
      <c r="BM298" s="23"/>
      <c r="BN298" s="24" t="str">
        <f>IF(BM298="","",VLOOKUP(BM298,ProgramIterations!$D:$E,2,FALSE))</f>
        <v/>
      </c>
      <c r="BO298" s="23"/>
      <c r="BP298" s="24" t="str">
        <f>IF(BO298="","",VLOOKUP(BO298,ProgramIterations!$D:$E,2,FALSE))</f>
        <v/>
      </c>
      <c r="BQ298" s="23"/>
      <c r="BR298" s="24" t="str">
        <f>IF(BQ298="","",VLOOKUP(BQ298,ProgramIterations!$D:$E,2,FALSE))</f>
        <v/>
      </c>
      <c r="BS298" s="23"/>
      <c r="BT298" s="24" t="str">
        <f>IF(BS298="","",VLOOKUP(BS298,ProgramIterations!$D:$E,2,FALSE))</f>
        <v/>
      </c>
      <c r="BU298" s="23"/>
      <c r="BV298" s="24" t="str">
        <f>IF(BU298="","",VLOOKUP(BU298,ProgramIterations!$D:$E,2,FALSE))</f>
        <v/>
      </c>
      <c r="BW298" s="23"/>
      <c r="BX298" s="24" t="str">
        <f>IF(BW298="","",VLOOKUP(BW298,ProgramIterations!$D:$E,2,FALSE))</f>
        <v/>
      </c>
      <c r="BY298" s="23">
        <v>2014</v>
      </c>
      <c r="BZ298" s="24">
        <f>IF(BY298="","",VLOOKUP(BY298,ProgramIterations!$D:$E,2,FALSE))</f>
        <v>4</v>
      </c>
      <c r="CA298" s="23"/>
      <c r="CB298" s="24" t="str">
        <f>IF(CA298="","",VLOOKUP(CA298,ProgramIterations!$D:$E,2,FALSE))</f>
        <v/>
      </c>
      <c r="CC298" s="23">
        <v>2014</v>
      </c>
      <c r="CD298" s="24">
        <f>IF(CC298="","",VLOOKUP(CC298,ProgramIterations!$D:$E,2,FALSE))</f>
        <v>4</v>
      </c>
      <c r="CE298" s="23"/>
      <c r="CF298" s="24" t="s">
        <v>1437</v>
      </c>
      <c r="CG298" s="23"/>
      <c r="CH298" s="24" t="str">
        <f>IF(CG298="","",VLOOKUP(CG298,ProgramIterations!$D:$E,2,FALSE))</f>
        <v/>
      </c>
      <c r="CI298" s="23"/>
      <c r="CJ298" s="24" t="str">
        <f>IF(CI298="","",VLOOKUP(CI298,ProgramIterations!$D:$E,2,FALSE))</f>
        <v/>
      </c>
      <c r="CK298" s="23"/>
      <c r="CL298" s="24" t="str">
        <f>IF(CK298="","",VLOOKUP(CK298,ProgramIterations!$D:$E,2,FALSE))</f>
        <v/>
      </c>
      <c r="CM298" s="23"/>
      <c r="CN298" s="24" t="str">
        <f>IF(CM298="","",VLOOKUP(CM298,ProgramIterations!$D:$E,2,FALSE))</f>
        <v/>
      </c>
      <c r="CO298" s="23"/>
      <c r="CP298" s="24" t="str">
        <f>IF(CO298="","",VLOOKUP(CO298,ProgramIterations!$D:$E,2,FALSE))</f>
        <v/>
      </c>
      <c r="CQ298" s="23"/>
      <c r="CR298" s="24" t="str">
        <f>IF(CQ298="","",VLOOKUP(CQ298,ProgramIterations!$D:$E,2,FALSE))</f>
        <v/>
      </c>
      <c r="CS298" s="23"/>
      <c r="CT298" s="24" t="str">
        <f>IF(CS298="","",VLOOKUP(CS298,ProgramIterations!$D:$E,2,FALSE))</f>
        <v/>
      </c>
      <c r="CU298" s="23"/>
      <c r="CV298" s="24" t="str">
        <f>IF(CU298="","",VLOOKUP(CU298,ProgramIterations!$D:$E,2,FALSE))</f>
        <v/>
      </c>
      <c r="CW298" s="23"/>
      <c r="CX298" s="24" t="str">
        <f>IF(CW298="","",VLOOKUP(CW298,ProgramIterations!$D:$E,2,FALSE))</f>
        <v/>
      </c>
      <c r="CY298" s="23"/>
      <c r="CZ298" s="24" t="str">
        <f>IF(CY298="","",VLOOKUP(CY298,ProgramIterations!$D:$E,2,FALSE))</f>
        <v/>
      </c>
      <c r="DA298" s="23"/>
      <c r="DB298" s="24" t="str">
        <f>IF(DA298="","",VLOOKUP(DA298,ProgramIterations!$D:$E,2,FALSE))</f>
        <v/>
      </c>
      <c r="DC298" s="23"/>
      <c r="DD298" s="25" t="str">
        <f>IF(DC298="","",VLOOKUP(DC298,ProgramIterations!$D:$E,2,FALSE))</f>
        <v/>
      </c>
      <c r="DE298" s="64" t="str">
        <f>CONCATENATE("ALTER TABLE dbo.",LEFT(C298,FIND(".",C298)-1)," ADD ",RIGHT(C298,LEN(C298)-FIND(".",C298))," ",VLOOKUP(M298,DataTypes!$A$2:$F$12,6),IF(VLOOKUP(M298,DataTypes!$A$2:$F$12,3)=1,CONCATENATE("(",N298,",",O298,")"),"")," NULL")</f>
        <v>ALTER TABLE dbo.ChampMetricVisitInformation ADD BankfullSideChannelWidthtoMaxDepthRatioAvg decimal(12,2) NULL</v>
      </c>
      <c r="DF298" s="56" t="e">
        <f>IF(A298 = "","",#REF! &amp; " SELECT MetricCalcTypeID = "&amp;A298&amp;", EngineID = "&amp;B298&amp;", Name='"&amp;C298&amp;"', DisplayGroupID = "&amp;D298&amp;", DisplayName='"&amp;E298&amp;"', DisplayNameShort = '"&amp;F298&amp;"', PropertyName = '"&amp;G298&amp;"', MethodID = "&amp;IF(H298="","NULL",H298)&amp; ", CalcGroupId = "&amp;IF(I298="","NULL",I298)&amp;", CalcGroupListItemID = " &amp;IF(K298="","NULL",K298)&amp;", Description = "&amp;IF(L298&lt;&gt;"NULL","'"&amp;SUBSTITUTE(L298,"'","''")&amp;"'","NULL")&amp;", DataTypeID = "&amp;M298&amp;",Precision = "&amp;N298&amp;", Scale = "&amp;O298&amp;", Length="&amp;P298&amp;", UOMID = "&amp;Q298&amp;", GlossaryTermID = "&amp;V298&amp;", DisplayOrderID = "&amp;W298&amp;", DomainValueListID = "&amp;AB298&amp;", WidthPixels = "&amp;AC298&amp;", IsDisplayable = "&amp;AD298&amp;", ShowGraphForWatershed= "&amp;AE298&amp;",ShowGraphForProgram="&amp;AF298&amp;",ShowGraphForVisit="&amp;AG298&amp;",IsPrivateInformation="&amp;AM298&amp;", IsCalculated="&amp;AN298&amp;",IsInternal="&amp;AO298&amp;", ExpectedValueMin = "&amp;IF(R298&lt;&gt;"",R298,"NULL")&amp;",  ExpectedValueMax = "&amp;IF(S298&lt;&gt;"",S298,"NULL")&amp;",  AcceptedValueMin = "&amp;IF(T298&lt;&gt;"",T298,"NULL")&amp;",   AcceptedValueMax  = "&amp;IF(U298&lt;&gt;"",U298,"NULL")&amp;", GraphAllowX="&amp;AH298&amp;", GraphAllowY="&amp;AI298&amp;", GraphAllowZ="&amp;AJ298&amp;", MapAllowSize="&amp;AK298&amp;", MapAllowColor = "&amp;AL298&amp;", RbtXpath = "&amp;IF(AP298&lt;&gt;"", "'"&amp;AP298&amp;"'", "NULL")&amp;", RbtIsRequired = "&amp;IF(AP298&lt;&gt;"", AQ298, "NULL")&amp;", MRMetric = "&amp;AR298&amp;
", Protocol1_ID = "&amp;IF(AS298="","NULL",#REF!)&amp;", Protocol1_IterationIDStart = "&amp;IF(AS298="","NULL",AT298)&amp;", Protocol1_IterationIDEnd = "&amp;IF(AU298="","NULL",AV298)&amp;
", Protocol2_ID = "&amp;IF(AW298="","NULL",#REF!)&amp;", Protocol2_IterationIDStart = "&amp;IF(AW298="","NULL",AX298)&amp;", Protocol2_IterationIDEnd = "&amp;IF(AY298="","NULL",AZ298)&amp;
", Protocol3_ID = "&amp;IF(BA298="","NULL",#REF!)&amp;", Protocol3_IterationIDStart = "&amp;IF(BA298="","NULL",BB298)&amp;", Protocol3_IterationIDEnd = "&amp;IF(BC298="","NULL",BD298)&amp;
", Protocol4_ID = "&amp;IF(BE298="","NULL",#REF!)&amp;", Protocol4_IterationIDStart = "&amp;IF(BE298="","NULL",BF298)&amp;", Protocol4_IterationIDEnd = "&amp;IF(BG298="","NULL",BH298)&amp;
", Protocol5_ID = "&amp;IF(BI298="","NULL",#REF!)&amp;", Protocol5_IterationIDStart = "&amp;IF(BI298="","NULL",BJ298)&amp;", Protocol5_IterationIDEnd = "&amp;IF(BK298="","NULL",BL298)&amp;
", Protocol6_ID = "&amp;IF(BM298="","NULL",#REF!)&amp;", Protocol6_IterationIDStart = "&amp;IF(BM298="","NULL",BN298)&amp;", Protocol6_IterationIDEnd = "&amp;IF(BO298="","NULL",BP298)&amp;
", Protocol7_ID = "&amp;IF(BQ298="","NULL",#REF!)&amp;", Protocol7_IterationIDStart = "&amp;IF(BQ298="","NULL",BR298)&amp;", Protocol7_IterationIDEnd = "&amp;IF(BS298="","NULL",BT298)&amp;
", Protocol8_ID = "&amp;IF(BU298="","NULL",#REF!)&amp;", Protocol8_IterationIDStart = "&amp;IF(BU298="","NULL",BV298)&amp;", Protocol8_IterationIDEnd = "&amp;IF(BW298="","NULL",BX298)&amp;
", Protocol9_ID = "&amp;IF(BY298="","NULL",#REF!)&amp;", Protocol9_IterationIDStart = "&amp;IF(BY298="","NULL",BZ298)&amp;", Protocol9_IterationIDEnd = "&amp;IF(CA298="","NULL",CB298)&amp;
", Protocol10_ID = "&amp;IF(CC298="","NULL",#REF!)&amp;", Protocol10_IterationIDStart = "&amp;IF(CC298="","NULL",CD298)&amp;", Protocol10_IterationIDEnd = "&amp;IF(CE298="","NULL",CF298)&amp;
", Protocol11_ID = "&amp;IF(CG298="","NULL",#REF!)&amp;", Protocol11_IterationIDStart = "&amp;IF(CG298="","NULL",CH298)&amp;", Protocol11_IterationIDEnd = "&amp;IF(CI298="","NULL",CJ298)&amp;
", Protocol12_ID = "&amp;IF(CK298="","NULL",#REF!)&amp;", Protocol12_IterationIDStart = "&amp;IF(CK298="","NULL",CL298)&amp;", Protocol12_IterationIDEnd = "&amp;IF(CM298="","NULL",CN298)&amp;
", Protocol13_ID = "&amp;IF(CO298="","NULL",#REF!)&amp;", Protocol13_IterationIDStart = "&amp;IF(CO298="","NULL",CP298)&amp;", Protocol13_IterationIDEnd = "&amp;IF(CQ298="","NULL",CR298)&amp;
", Protocol14_ID = "&amp;IF(CS298="","NULL",#REF!)&amp;", Protocol14_IterationIDStart = "&amp;IF(CS298="","NULL",CT298)&amp;", Protocol14_IterationIDEnd = "&amp;IF(CU298="","NULL",CV298)&amp;
", Protocol15_ID = "&amp;IF(CW298="","NULL",#REF!)&amp;", Protocol15_IterationIDStart = "&amp;IF(CW298="","NULL",CX298)&amp;", Protocol15_IterationIDEnd = "&amp;IF(CY298="","NULL",CZ298)&amp;
", Protocol16_ID = "&amp;IF(DA298="","NULL",#REF!)&amp;", Protocol16_IterationIDStart = "&amp;IF(DA298="","NULL",DB298)&amp;", Protocol16_IterationIDEnd = "&amp;IF(DC298="","NULL",DD298))</f>
        <v>#REF!</v>
      </c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49"/>
      <c r="EU298" s="49"/>
      <c r="EV298" s="49"/>
      <c r="EW298" s="49"/>
      <c r="EX298" s="49"/>
      <c r="EY298" s="49"/>
      <c r="EZ298" s="49"/>
    </row>
    <row r="299" spans="1:156" x14ac:dyDescent="0.4">
      <c r="A299" s="75">
        <v>642</v>
      </c>
      <c r="B299" s="18">
        <v>1</v>
      </c>
      <c r="C299" s="34" t="s">
        <v>1635</v>
      </c>
      <c r="D299" s="18">
        <v>1</v>
      </c>
      <c r="E299" s="19" t="s">
        <v>1636</v>
      </c>
      <c r="F299" s="19" t="s">
        <v>1637</v>
      </c>
      <c r="G299" s="74" t="s">
        <v>1638</v>
      </c>
      <c r="I299" s="74"/>
      <c r="J299" s="47" t="str">
        <f>IF(I299="","",VLOOKUP(I299,MetricCalcGroups!A:D,3, FALSE))</f>
        <v/>
      </c>
      <c r="L299" s="9" t="s">
        <v>78</v>
      </c>
      <c r="M299" s="18">
        <v>3</v>
      </c>
      <c r="N299" s="18">
        <v>12</v>
      </c>
      <c r="O299" s="18">
        <v>2</v>
      </c>
      <c r="P299" s="18" t="s">
        <v>78</v>
      </c>
      <c r="Q299" s="38">
        <v>19</v>
      </c>
      <c r="R299" s="76">
        <v>0</v>
      </c>
      <c r="S299" s="76">
        <v>1</v>
      </c>
      <c r="T299" s="76">
        <v>0</v>
      </c>
      <c r="U299" s="76">
        <v>1.5</v>
      </c>
      <c r="V299" s="78">
        <v>219</v>
      </c>
      <c r="W299" s="75">
        <v>1755</v>
      </c>
      <c r="X299" s="50">
        <v>2011</v>
      </c>
      <c r="Y299" s="16">
        <f>IF(X299&lt;&gt;"",VLOOKUP(X299,ProgramIterations!D:E,2,FALSE),"NULL")</f>
        <v>1</v>
      </c>
      <c r="Z299" s="15"/>
      <c r="AA299" s="16" t="str">
        <f>IF(Z299&lt;&gt;"",VLOOKUP(Z299,ProgramIterations!D:E,2,FALSE),"NULL")</f>
        <v>NULL</v>
      </c>
      <c r="AB299" s="9" t="s">
        <v>78</v>
      </c>
      <c r="AC299" s="9">
        <v>75</v>
      </c>
      <c r="AD299" s="36">
        <v>1</v>
      </c>
      <c r="AE299" s="9">
        <v>1</v>
      </c>
      <c r="AF299" s="9">
        <v>1</v>
      </c>
      <c r="AG299" s="9">
        <v>0</v>
      </c>
      <c r="AH299" s="85">
        <v>1</v>
      </c>
      <c r="AI299" s="17">
        <f t="shared" si="21"/>
        <v>1</v>
      </c>
      <c r="AJ299" s="18">
        <v>0</v>
      </c>
      <c r="AK299" s="17">
        <f t="shared" si="18"/>
        <v>1</v>
      </c>
      <c r="AL299" s="17">
        <f t="shared" si="19"/>
        <v>1</v>
      </c>
      <c r="AM299" s="18">
        <v>0</v>
      </c>
      <c r="AN299" s="18">
        <v>0</v>
      </c>
      <c r="AO299" s="60">
        <v>1</v>
      </c>
      <c r="AP299" s="60" t="s">
        <v>1639</v>
      </c>
      <c r="AQ299" s="37">
        <v>0</v>
      </c>
      <c r="AR299" s="49">
        <v>0</v>
      </c>
      <c r="AS299" s="54">
        <v>2011</v>
      </c>
      <c r="AT299" s="55">
        <f>IF(AS299="","",VLOOKUP(AS299,ProgramIterations!$D:$E,2,FALSE))</f>
        <v>1</v>
      </c>
      <c r="AU299" s="23"/>
      <c r="AV299" s="24" t="str">
        <f>IF(AU299="","",VLOOKUP(AU299,ProgramIterations!$D:$E,2,FALSE))</f>
        <v/>
      </c>
      <c r="AW299" s="54">
        <v>2012</v>
      </c>
      <c r="AX299" s="55">
        <f>IF(AW299="","",VLOOKUP(AW299,ProgramIterations!$D:$E,2,FALSE))</f>
        <v>2</v>
      </c>
      <c r="AY299" s="54"/>
      <c r="AZ299" s="55" t="str">
        <f>IF(AY299="","",VLOOKUP(AY299,ProgramIterations!$D:$E,2,FALSE))</f>
        <v/>
      </c>
      <c r="BA299" s="54">
        <v>2013</v>
      </c>
      <c r="BB299" s="55">
        <f>IF(BA299="","",VLOOKUP(BA299,ProgramIterations!$D:$E,2,FALSE))</f>
        <v>3</v>
      </c>
      <c r="BC299" s="23"/>
      <c r="BD299" s="24" t="str">
        <f>IF(BC299="","",VLOOKUP(BC299,ProgramIterations!$D:$E,2,FALSE))</f>
        <v/>
      </c>
      <c r="BE299" s="23">
        <v>2014</v>
      </c>
      <c r="BF299" s="24">
        <f>IF(BE299="","",VLOOKUP(BE299,ProgramIterations!$D:$E,2,FALSE))</f>
        <v>4</v>
      </c>
      <c r="BG299" s="23"/>
      <c r="BH299" s="24"/>
      <c r="BI299" s="23">
        <v>2014</v>
      </c>
      <c r="BJ299" s="24">
        <f>IF(BI299="","",VLOOKUP(BI299,ProgramIterations!$D:$E,2,FALSE))</f>
        <v>4</v>
      </c>
      <c r="BK299" s="23"/>
      <c r="BL299" s="24"/>
      <c r="BM299" s="23"/>
      <c r="BN299" s="24" t="str">
        <f>IF(BM299="","",VLOOKUP(BM299,ProgramIterations!$D:$E,2,FALSE))</f>
        <v/>
      </c>
      <c r="BO299" s="23"/>
      <c r="BP299" s="24" t="str">
        <f>IF(BO299="","",VLOOKUP(BO299,ProgramIterations!$D:$E,2,FALSE))</f>
        <v/>
      </c>
      <c r="BQ299" s="23"/>
      <c r="BR299" s="24" t="str">
        <f>IF(BQ299="","",VLOOKUP(BQ299,ProgramIterations!$D:$E,2,FALSE))</f>
        <v/>
      </c>
      <c r="BS299" s="23"/>
      <c r="BT299" s="24" t="str">
        <f>IF(BS299="","",VLOOKUP(BS299,ProgramIterations!$D:$E,2,FALSE))</f>
        <v/>
      </c>
      <c r="BU299" s="23"/>
      <c r="BV299" s="24" t="str">
        <f>IF(BU299="","",VLOOKUP(BU299,ProgramIterations!$D:$E,2,FALSE))</f>
        <v/>
      </c>
      <c r="BW299" s="23"/>
      <c r="BX299" s="24" t="str">
        <f>IF(BW299="","",VLOOKUP(BW299,ProgramIterations!$D:$E,2,FALSE))</f>
        <v/>
      </c>
      <c r="BY299" s="23">
        <v>2014</v>
      </c>
      <c r="BZ299" s="24">
        <f>IF(BY299="","",VLOOKUP(BY299,ProgramIterations!$D:$E,2,FALSE))</f>
        <v>4</v>
      </c>
      <c r="CA299" s="23"/>
      <c r="CB299" s="24" t="str">
        <f>IF(CA299="","",VLOOKUP(CA299,ProgramIterations!$D:$E,2,FALSE))</f>
        <v/>
      </c>
      <c r="CC299" s="23">
        <v>2014</v>
      </c>
      <c r="CD299" s="24">
        <f>IF(CC299="","",VLOOKUP(CC299,ProgramIterations!$D:$E,2,FALSE))</f>
        <v>4</v>
      </c>
      <c r="CE299" s="23"/>
      <c r="CF299" s="24" t="s">
        <v>1437</v>
      </c>
      <c r="CG299" s="23"/>
      <c r="CH299" s="24" t="str">
        <f>IF(CG299="","",VLOOKUP(CG299,ProgramIterations!$D:$E,2,FALSE))</f>
        <v/>
      </c>
      <c r="CI299" s="23"/>
      <c r="CJ299" s="24" t="str">
        <f>IF(CI299="","",VLOOKUP(CI299,ProgramIterations!$D:$E,2,FALSE))</f>
        <v/>
      </c>
      <c r="CK299" s="23"/>
      <c r="CL299" s="24" t="str">
        <f>IF(CK299="","",VLOOKUP(CK299,ProgramIterations!$D:$E,2,FALSE))</f>
        <v/>
      </c>
      <c r="CM299" s="23"/>
      <c r="CN299" s="24" t="str">
        <f>IF(CM299="","",VLOOKUP(CM299,ProgramIterations!$D:$E,2,FALSE))</f>
        <v/>
      </c>
      <c r="CO299" s="23"/>
      <c r="CP299" s="24" t="str">
        <f>IF(CO299="","",VLOOKUP(CO299,ProgramIterations!$D:$E,2,FALSE))</f>
        <v/>
      </c>
      <c r="CQ299" s="23"/>
      <c r="CR299" s="24" t="str">
        <f>IF(CQ299="","",VLOOKUP(CQ299,ProgramIterations!$D:$E,2,FALSE))</f>
        <v/>
      </c>
      <c r="CS299" s="23"/>
      <c r="CT299" s="24" t="str">
        <f>IF(CS299="","",VLOOKUP(CS299,ProgramIterations!$D:$E,2,FALSE))</f>
        <v/>
      </c>
      <c r="CU299" s="23"/>
      <c r="CV299" s="24" t="str">
        <f>IF(CU299="","",VLOOKUP(CU299,ProgramIterations!$D:$E,2,FALSE))</f>
        <v/>
      </c>
      <c r="CW299" s="23"/>
      <c r="CX299" s="24" t="str">
        <f>IF(CW299="","",VLOOKUP(CW299,ProgramIterations!$D:$E,2,FALSE))</f>
        <v/>
      </c>
      <c r="CY299" s="23"/>
      <c r="CZ299" s="24" t="str">
        <f>IF(CY299="","",VLOOKUP(CY299,ProgramIterations!$D:$E,2,FALSE))</f>
        <v/>
      </c>
      <c r="DA299" s="23"/>
      <c r="DB299" s="24" t="str">
        <f>IF(DA299="","",VLOOKUP(DA299,ProgramIterations!$D:$E,2,FALSE))</f>
        <v/>
      </c>
      <c r="DC299" s="23"/>
      <c r="DD299" s="25" t="str">
        <f>IF(DC299="","",VLOOKUP(DC299,ProgramIterations!$D:$E,2,FALSE))</f>
        <v/>
      </c>
      <c r="DE299" s="64" t="str">
        <f>CONCATENATE("ALTER TABLE dbo.",LEFT(C299,FIND(".",C299)-1)," ADD ",RIGHT(C299,LEN(C299)-FIND(".",C299))," ",VLOOKUP(M299,DataTypes!$A$2:$F$12,6),IF(VLOOKUP(M299,DataTypes!$A$2:$F$12,3)=1,CONCATENATE("(",N299,",",O299,")"),"")," NULL")</f>
        <v>ALTER TABLE dbo.ChampMetricVisitInformation ADD BankfullSideChannelWidthtoMaxDepthRatioCV decimal(12,2) NULL</v>
      </c>
      <c r="DF299" s="56" t="e">
        <f>IF(A299 = "","",#REF! &amp; " SELECT MetricCalcTypeID = "&amp;A299&amp;", EngineID = "&amp;B299&amp;", Name='"&amp;C299&amp;"', DisplayGroupID = "&amp;D299&amp;", DisplayName='"&amp;E299&amp;"', DisplayNameShort = '"&amp;F299&amp;"', PropertyName = '"&amp;G299&amp;"', MethodID = "&amp;IF(H299="","NULL",H299)&amp; ", CalcGroupId = "&amp;IF(I299="","NULL",I299)&amp;", CalcGroupListItemID = " &amp;IF(K299="","NULL",K299)&amp;", Description = "&amp;IF(L299&lt;&gt;"NULL","'"&amp;SUBSTITUTE(L299,"'","''")&amp;"'","NULL")&amp;", DataTypeID = "&amp;M299&amp;",Precision = "&amp;N299&amp;", Scale = "&amp;O299&amp;", Length="&amp;P299&amp;", UOMID = "&amp;Q299&amp;", GlossaryTermID = "&amp;V299&amp;", DisplayOrderID = "&amp;W299&amp;", DomainValueListID = "&amp;AB299&amp;", WidthPixels = "&amp;AC299&amp;", IsDisplayable = "&amp;AD299&amp;", ShowGraphForWatershed= "&amp;AE299&amp;",ShowGraphForProgram="&amp;AF299&amp;",ShowGraphForVisit="&amp;AG299&amp;",IsPrivateInformation="&amp;AM299&amp;", IsCalculated="&amp;AN299&amp;",IsInternal="&amp;AO299&amp;", ExpectedValueMin = "&amp;IF(R299&lt;&gt;"",R299,"NULL")&amp;",  ExpectedValueMax = "&amp;IF(S299&lt;&gt;"",S299,"NULL")&amp;",  AcceptedValueMin = "&amp;IF(T299&lt;&gt;"",T299,"NULL")&amp;",   AcceptedValueMax  = "&amp;IF(U299&lt;&gt;"",U299,"NULL")&amp;", GraphAllowX="&amp;AH299&amp;", GraphAllowY="&amp;AI299&amp;", GraphAllowZ="&amp;AJ299&amp;", MapAllowSize="&amp;AK299&amp;", MapAllowColor = "&amp;AL299&amp;", RbtXpath = "&amp;IF(AP299&lt;&gt;"", "'"&amp;AP299&amp;"'", "NULL")&amp;", RbtIsRequired = "&amp;IF(AP299&lt;&gt;"", AQ299, "NULL")&amp;", MRMetric = "&amp;AR299&amp;
", Protocol1_ID = "&amp;IF(AS299="","NULL",#REF!)&amp;", Protocol1_IterationIDStart = "&amp;IF(AS299="","NULL",AT299)&amp;", Protocol1_IterationIDEnd = "&amp;IF(AU299="","NULL",AV299)&amp;
", Protocol2_ID = "&amp;IF(AW299="","NULL",#REF!)&amp;", Protocol2_IterationIDStart = "&amp;IF(AW299="","NULL",AX299)&amp;", Protocol2_IterationIDEnd = "&amp;IF(AY299="","NULL",AZ299)&amp;
", Protocol3_ID = "&amp;IF(BA299="","NULL",#REF!)&amp;", Protocol3_IterationIDStart = "&amp;IF(BA299="","NULL",BB299)&amp;", Protocol3_IterationIDEnd = "&amp;IF(BC299="","NULL",BD299)&amp;
", Protocol4_ID = "&amp;IF(BE299="","NULL",#REF!)&amp;", Protocol4_IterationIDStart = "&amp;IF(BE299="","NULL",BF299)&amp;", Protocol4_IterationIDEnd = "&amp;IF(BG299="","NULL",BH299)&amp;
", Protocol5_ID = "&amp;IF(BI299="","NULL",#REF!)&amp;", Protocol5_IterationIDStart = "&amp;IF(BI299="","NULL",BJ299)&amp;", Protocol5_IterationIDEnd = "&amp;IF(BK299="","NULL",BL299)&amp;
", Protocol6_ID = "&amp;IF(BM299="","NULL",#REF!)&amp;", Protocol6_IterationIDStart = "&amp;IF(BM299="","NULL",BN299)&amp;", Protocol6_IterationIDEnd = "&amp;IF(BO299="","NULL",BP299)&amp;
", Protocol7_ID = "&amp;IF(BQ299="","NULL",#REF!)&amp;", Protocol7_IterationIDStart = "&amp;IF(BQ299="","NULL",BR299)&amp;", Protocol7_IterationIDEnd = "&amp;IF(BS299="","NULL",BT299)&amp;
", Protocol8_ID = "&amp;IF(BU299="","NULL",#REF!)&amp;", Protocol8_IterationIDStart = "&amp;IF(BU299="","NULL",BV299)&amp;", Protocol8_IterationIDEnd = "&amp;IF(BW299="","NULL",BX299)&amp;
", Protocol9_ID = "&amp;IF(BY299="","NULL",#REF!)&amp;", Protocol9_IterationIDStart = "&amp;IF(BY299="","NULL",BZ299)&amp;", Protocol9_IterationIDEnd = "&amp;IF(CA299="","NULL",CB299)&amp;
", Protocol10_ID = "&amp;IF(CC299="","NULL",#REF!)&amp;", Protocol10_IterationIDStart = "&amp;IF(CC299="","NULL",CD299)&amp;", Protocol10_IterationIDEnd = "&amp;IF(CE299="","NULL",CF299)&amp;
", Protocol11_ID = "&amp;IF(CG299="","NULL",#REF!)&amp;", Protocol11_IterationIDStart = "&amp;IF(CG299="","NULL",CH299)&amp;", Protocol11_IterationIDEnd = "&amp;IF(CI299="","NULL",CJ299)&amp;
", Protocol12_ID = "&amp;IF(CK299="","NULL",#REF!)&amp;", Protocol12_IterationIDStart = "&amp;IF(CK299="","NULL",CL299)&amp;", Protocol12_IterationIDEnd = "&amp;IF(CM299="","NULL",CN299)&amp;
", Protocol13_ID = "&amp;IF(CO299="","NULL",#REF!)&amp;", Protocol13_IterationIDStart = "&amp;IF(CO299="","NULL",CP299)&amp;", Protocol13_IterationIDEnd = "&amp;IF(CQ299="","NULL",CR299)&amp;
", Protocol14_ID = "&amp;IF(CS299="","NULL",#REF!)&amp;", Protocol14_IterationIDStart = "&amp;IF(CS299="","NULL",CT299)&amp;", Protocol14_IterationIDEnd = "&amp;IF(CU299="","NULL",CV299)&amp;
", Protocol15_ID = "&amp;IF(CW299="","NULL",#REF!)&amp;", Protocol15_IterationIDStart = "&amp;IF(CW299="","NULL",CX299)&amp;", Protocol15_IterationIDEnd = "&amp;IF(CY299="","NULL",CZ299)&amp;
", Protocol16_ID = "&amp;IF(DA299="","NULL",#REF!)&amp;", Protocol16_IterationIDStart = "&amp;IF(DA299="","NULL",DB299)&amp;", Protocol16_IterationIDEnd = "&amp;IF(DC299="","NULL",DD299))</f>
        <v>#REF!</v>
      </c>
    </row>
    <row r="300" spans="1:156" x14ac:dyDescent="0.4">
      <c r="A300" s="75">
        <v>486</v>
      </c>
      <c r="B300" s="75">
        <v>1</v>
      </c>
      <c r="C300" s="57" t="str">
        <f t="shared" ref="C300:C309" si="23">"ChampMetricVisitInformation." &amp; G300</f>
        <v>ChampMetricVisitInformation.BankfullChannelTotalLength</v>
      </c>
      <c r="D300" s="18">
        <v>1</v>
      </c>
      <c r="E300" s="41" t="s">
        <v>1226</v>
      </c>
      <c r="F300" s="74" t="s">
        <v>1227</v>
      </c>
      <c r="G300" s="74" t="s">
        <v>1259</v>
      </c>
      <c r="I300" s="44"/>
      <c r="J300" s="47" t="str">
        <f>IF(I300="","",VLOOKUP(I300,MetricCalcGroups!A:D,3, FALSE))</f>
        <v/>
      </c>
      <c r="L300" s="9" t="s">
        <v>78</v>
      </c>
      <c r="M300" s="18">
        <v>3</v>
      </c>
      <c r="N300" s="18">
        <v>10</v>
      </c>
      <c r="O300" s="18">
        <v>2</v>
      </c>
      <c r="P300" s="18" t="s">
        <v>78</v>
      </c>
      <c r="Q300" s="38">
        <v>1</v>
      </c>
      <c r="R300" s="76">
        <v>120</v>
      </c>
      <c r="S300" s="73"/>
      <c r="T300" s="76">
        <v>0</v>
      </c>
      <c r="U300" s="73"/>
      <c r="V300" s="78">
        <v>209</v>
      </c>
      <c r="W300" s="75">
        <v>1740</v>
      </c>
      <c r="X300" s="50">
        <v>2011</v>
      </c>
      <c r="Y300" s="16">
        <f>IF(X300&lt;&gt;"",VLOOKUP(X300,ProgramIterations!D:E,2,FALSE),"NULL")</f>
        <v>1</v>
      </c>
      <c r="Z300" s="15"/>
      <c r="AA300" s="16" t="str">
        <f>IF(Z300&lt;&gt;"",VLOOKUP(Z300,ProgramIterations!D:E,2,FALSE),"NULL")</f>
        <v>NULL</v>
      </c>
      <c r="AB300" s="9" t="s">
        <v>78</v>
      </c>
      <c r="AC300" s="9">
        <v>75</v>
      </c>
      <c r="AD300" s="36">
        <v>1</v>
      </c>
      <c r="AE300" s="9">
        <v>1</v>
      </c>
      <c r="AF300" s="9">
        <v>1</v>
      </c>
      <c r="AG300" s="9">
        <v>0</v>
      </c>
      <c r="AH300" s="52">
        <v>1</v>
      </c>
      <c r="AI300" s="17">
        <f t="shared" si="21"/>
        <v>1</v>
      </c>
      <c r="AJ300" s="18">
        <v>0</v>
      </c>
      <c r="AK300" s="17">
        <f t="shared" si="18"/>
        <v>1</v>
      </c>
      <c r="AL300" s="17">
        <f t="shared" si="19"/>
        <v>1</v>
      </c>
      <c r="AM300" s="18">
        <v>0</v>
      </c>
      <c r="AN300" s="18">
        <v>0</v>
      </c>
      <c r="AO300" s="37">
        <v>1</v>
      </c>
      <c r="AP300" s="49" t="s">
        <v>1479</v>
      </c>
      <c r="AQ300" s="37">
        <v>0</v>
      </c>
      <c r="AR300" s="49">
        <v>0</v>
      </c>
      <c r="AS300" s="54">
        <v>2011</v>
      </c>
      <c r="AT300" s="55">
        <f>IF(AS300="","",VLOOKUP(AS300,ProgramIterations!$D:$E,2,FALSE))</f>
        <v>1</v>
      </c>
      <c r="AU300" s="23"/>
      <c r="AV300" s="24" t="str">
        <f>IF(AU300="","",VLOOKUP(AU300,ProgramIterations!$D:$E,2,FALSE))</f>
        <v/>
      </c>
      <c r="AW300" s="54">
        <v>2012</v>
      </c>
      <c r="AX300" s="55">
        <f>IF(AW300="","",VLOOKUP(AW300,ProgramIterations!$D:$E,2,FALSE))</f>
        <v>2</v>
      </c>
      <c r="AY300" s="54"/>
      <c r="AZ300" s="55" t="str">
        <f>IF(AY300="","",VLOOKUP(AY300,ProgramIterations!$D:$E,2,FALSE))</f>
        <v/>
      </c>
      <c r="BA300" s="54">
        <v>2013</v>
      </c>
      <c r="BB300" s="55">
        <f>IF(BA300="","",VLOOKUP(BA300,ProgramIterations!$D:$E,2,FALSE))</f>
        <v>3</v>
      </c>
      <c r="BC300" s="23"/>
      <c r="BD300" s="24" t="str">
        <f>IF(BC300="","",VLOOKUP(BC300,ProgramIterations!$D:$E,2,FALSE))</f>
        <v/>
      </c>
      <c r="BE300" s="23">
        <v>2014</v>
      </c>
      <c r="BF300" s="24">
        <f>IF(BE300="","",VLOOKUP(BE300,ProgramIterations!$D:$E,2,FALSE))</f>
        <v>4</v>
      </c>
      <c r="BG300" s="23"/>
      <c r="BH300" s="24" t="str">
        <f>IF(BG300="","",VLOOKUP(BG300,ProgramIterations!$D:$E,2,FALSE))</f>
        <v/>
      </c>
      <c r="BI300" s="23">
        <v>2014</v>
      </c>
      <c r="BJ300" s="24">
        <f>IF(BI300="","",VLOOKUP(BI300,ProgramIterations!$D:$E,2,FALSE))</f>
        <v>4</v>
      </c>
      <c r="BK300" s="23"/>
      <c r="BL300" s="24" t="str">
        <f>IF(BK300="","",VLOOKUP(BK300,ProgramIterations!$D:$E,2,FALSE))</f>
        <v/>
      </c>
      <c r="BM300" s="23"/>
      <c r="BN300" s="24" t="str">
        <f>IF(BM300="","",VLOOKUP(BM300,ProgramIterations!$D:$E,2,FALSE))</f>
        <v/>
      </c>
      <c r="BO300" s="23"/>
      <c r="BP300" s="24" t="str">
        <f>IF(BO300="","",VLOOKUP(BO300,ProgramIterations!$D:$E,2,FALSE))</f>
        <v/>
      </c>
      <c r="BQ300" s="23"/>
      <c r="BR300" s="24" t="str">
        <f>IF(BQ300="","",VLOOKUP(BQ300,ProgramIterations!$D:$E,2,FALSE))</f>
        <v/>
      </c>
      <c r="BS300" s="23"/>
      <c r="BT300" s="24" t="str">
        <f>IF(BS300="","",VLOOKUP(BS300,ProgramIterations!$D:$E,2,FALSE))</f>
        <v/>
      </c>
      <c r="BU300" s="23"/>
      <c r="BV300" s="24" t="str">
        <f>IF(BU300="","",VLOOKUP(BU300,ProgramIterations!$D:$E,2,FALSE))</f>
        <v/>
      </c>
      <c r="BW300" s="23"/>
      <c r="BX300" s="24" t="str">
        <f>IF(BW300="","",VLOOKUP(BW300,ProgramIterations!$D:$E,2,FALSE))</f>
        <v/>
      </c>
      <c r="BY300" s="23">
        <v>2014</v>
      </c>
      <c r="BZ300" s="24">
        <f>IF(BY300="","",VLOOKUP(BY300,ProgramIterations!$D:$E,2,FALSE))</f>
        <v>4</v>
      </c>
      <c r="CA300" s="23"/>
      <c r="CB300" s="24" t="str">
        <f>IF(CA300="","",VLOOKUP(CA300,ProgramIterations!$D:$E,2,FALSE))</f>
        <v/>
      </c>
      <c r="CC300" s="23">
        <v>2014</v>
      </c>
      <c r="CD300" s="24">
        <f>IF(CC300="","",VLOOKUP(CC300,ProgramIterations!$D:$E,2,FALSE))</f>
        <v>4</v>
      </c>
      <c r="CE300" s="23"/>
      <c r="CF300" s="24" t="str">
        <f>IF(CE300="","",VLOOKUP(CE300,ProgramIterations!$D:$E,2,FALSE))</f>
        <v/>
      </c>
      <c r="CG300" s="23">
        <v>2014</v>
      </c>
      <c r="CH300" s="24">
        <f>IF(CG300="","",VLOOKUP(CG300,ProgramIterations!$D:$E,2,FALSE))</f>
        <v>4</v>
      </c>
      <c r="CI300" s="23"/>
      <c r="CJ300" s="24" t="str">
        <f>IF(CI300="","",VLOOKUP(CI300,ProgramIterations!$D:$E,2,FALSE))</f>
        <v/>
      </c>
      <c r="CK300" s="23"/>
      <c r="CL300" s="24" t="str">
        <f>IF(CK300="","",VLOOKUP(CK300,ProgramIterations!$D:$E,2,FALSE))</f>
        <v/>
      </c>
      <c r="CM300" s="23"/>
      <c r="CN300" s="24" t="str">
        <f>IF(CM300="","",VLOOKUP(CM300,ProgramIterations!$D:$E,2,FALSE))</f>
        <v/>
      </c>
      <c r="CO300" s="23"/>
      <c r="CP300" s="24" t="str">
        <f>IF(CO300="","",VLOOKUP(CO300,ProgramIterations!$D:$E,2,FALSE))</f>
        <v/>
      </c>
      <c r="CQ300" s="23"/>
      <c r="CR300" s="24" t="str">
        <f>IF(CQ300="","",VLOOKUP(CQ300,ProgramIterations!$D:$E,2,FALSE))</f>
        <v/>
      </c>
      <c r="CS300" s="23"/>
      <c r="CT300" s="24" t="str">
        <f>IF(CS300="","",VLOOKUP(CS300,ProgramIterations!$D:$E,2,FALSE))</f>
        <v/>
      </c>
      <c r="CU300" s="23"/>
      <c r="CV300" s="24" t="str">
        <f>IF(CU300="","",VLOOKUP(CU300,ProgramIterations!$D:$E,2,FALSE))</f>
        <v/>
      </c>
      <c r="CW300" s="23"/>
      <c r="CX300" s="24" t="str">
        <f>IF(CW300="","",VLOOKUP(CW300,ProgramIterations!$D:$E,2,FALSE))</f>
        <v/>
      </c>
      <c r="CY300" s="23"/>
      <c r="CZ300" s="24" t="str">
        <f>IF(CY300="","",VLOOKUP(CY300,ProgramIterations!$D:$E,2,FALSE))</f>
        <v/>
      </c>
      <c r="DA300" s="23"/>
      <c r="DB300" s="24" t="str">
        <f>IF(DA300="","",VLOOKUP(DA300,ProgramIterations!$D:$E,2,FALSE))</f>
        <v/>
      </c>
      <c r="DC300" s="23"/>
      <c r="DD300" s="25" t="str">
        <f>IF(DC300="","",VLOOKUP(DC300,ProgramIterations!$D:$E,2,FALSE))</f>
        <v/>
      </c>
      <c r="DE300" s="64" t="str">
        <f>CONCATENATE("ALTER TABLE dbo.",LEFT(C300,FIND(".",C300)-1)," ADD ",RIGHT(C300,LEN(C300)-FIND(".",C300))," ",VLOOKUP(M300,DataTypes!$A$2:$F$12,6),IF(VLOOKUP(M300,DataTypes!$A$2:$F$12,3)=1,CONCATENATE("(",N300,",",O300,")"),"")," NULL")</f>
        <v>ALTER TABLE dbo.ChampMetricVisitInformation ADD BankfullChannelTotalLength decimal(10,2) NULL</v>
      </c>
      <c r="DF300" s="56" t="e">
        <f>IF(A300 = "","",#REF! &amp; " SELECT MetricCalcTypeID = "&amp;A300&amp;", EngineID = "&amp;B300&amp;", Name='"&amp;C300&amp;"', DisplayGroupID = "&amp;D300&amp;", DisplayName='"&amp;E300&amp;"', DisplayNameShort = '"&amp;F300&amp;"', PropertyName = '"&amp;G300&amp;"', MethodID = "&amp;IF(H300="","NULL",H300)&amp; ", CalcGroupId = "&amp;IF(I300="","NULL",I300)&amp;", CalcGroupListItemID = " &amp;IF(K300="","NULL",K300)&amp;", Description = "&amp;IF(L300&lt;&gt;"NULL","'"&amp;SUBSTITUTE(L300,"'","''")&amp;"'","NULL")&amp;", DataTypeID = "&amp;M300&amp;",Precision = "&amp;N300&amp;", Scale = "&amp;O300&amp;", Length="&amp;P300&amp;", UOMID = "&amp;Q300&amp;", GlossaryTermID = "&amp;V300&amp;", DisplayOrderID = "&amp;W300&amp;", DomainValueListID = "&amp;AB300&amp;", WidthPixels = "&amp;AC300&amp;", IsDisplayable = "&amp;AD300&amp;", ShowGraphForWatershed= "&amp;AE300&amp;",ShowGraphForProgram="&amp;AF300&amp;",ShowGraphForVisit="&amp;AG300&amp;",IsPrivateInformation="&amp;AM300&amp;", IsCalculated="&amp;AN300&amp;",IsInternal="&amp;AO300&amp;", ExpectedValueMin = "&amp;IF(R300&lt;&gt;"",R300,"NULL")&amp;",  ExpectedValueMax = "&amp;IF(S300&lt;&gt;"",S300,"NULL")&amp;",  AcceptedValueMin = "&amp;IF(T300&lt;&gt;"",T300,"NULL")&amp;",   AcceptedValueMax  = "&amp;IF(U300&lt;&gt;"",U300,"NULL")&amp;", GraphAllowX="&amp;AH300&amp;", GraphAllowY="&amp;AI300&amp;", GraphAllowZ="&amp;AJ300&amp;", MapAllowSize="&amp;AK300&amp;", MapAllowColor = "&amp;AL300&amp;", RbtXpath = "&amp;IF(AP300&lt;&gt;"", "'"&amp;AP300&amp;"'", "NULL")&amp;", RbtIsRequired = "&amp;IF(AP300&lt;&gt;"", AQ300, "NULL")&amp;", MRMetric = "&amp;AR300&amp;
", Protocol1_ID = "&amp;IF(AS300="","NULL",#REF!)&amp;", Protocol1_IterationIDStart = "&amp;IF(AS300="","NULL",AT300)&amp;", Protocol1_IterationIDEnd = "&amp;IF(AU300="","NULL",AV300)&amp;
", Protocol2_ID = "&amp;IF(AW300="","NULL",#REF!)&amp;", Protocol2_IterationIDStart = "&amp;IF(AW300="","NULL",AX300)&amp;", Protocol2_IterationIDEnd = "&amp;IF(AY300="","NULL",AZ300)&amp;
", Protocol3_ID = "&amp;IF(BA300="","NULL",#REF!)&amp;", Protocol3_IterationIDStart = "&amp;IF(BA300="","NULL",BB300)&amp;", Protocol3_IterationIDEnd = "&amp;IF(BC300="","NULL",BD300)&amp;
", Protocol4_ID = "&amp;IF(BE300="","NULL",#REF!)&amp;", Protocol4_IterationIDStart = "&amp;IF(BE300="","NULL",BF300)&amp;", Protocol4_IterationIDEnd = "&amp;IF(BG300="","NULL",BH300)&amp;
", Protocol5_ID = "&amp;IF(BI300="","NULL",#REF!)&amp;", Protocol5_IterationIDStart = "&amp;IF(BI300="","NULL",BJ300)&amp;", Protocol5_IterationIDEnd = "&amp;IF(BK300="","NULL",BL300)&amp;
", Protocol6_ID = "&amp;IF(BM300="","NULL",#REF!)&amp;", Protocol6_IterationIDStart = "&amp;IF(BM300="","NULL",BN300)&amp;", Protocol6_IterationIDEnd = "&amp;IF(BO300="","NULL",BP300)&amp;
", Protocol7_ID = "&amp;IF(BQ300="","NULL",#REF!)&amp;", Protocol7_IterationIDStart = "&amp;IF(BQ300="","NULL",BR300)&amp;", Protocol7_IterationIDEnd = "&amp;IF(BS300="","NULL",BT300)&amp;
", Protocol8_ID = "&amp;IF(BU300="","NULL",#REF!)&amp;", Protocol8_IterationIDStart = "&amp;IF(BU300="","NULL",BV300)&amp;", Protocol8_IterationIDEnd = "&amp;IF(BW300="","NULL",BX300)&amp;
", Protocol9_ID = "&amp;IF(BY300="","NULL",#REF!)&amp;", Protocol9_IterationIDStart = "&amp;IF(BY300="","NULL",BZ300)&amp;", Protocol9_IterationIDEnd = "&amp;IF(CA300="","NULL",CB300)&amp;
", Protocol10_ID = "&amp;IF(CC300="","NULL",#REF!)&amp;", Protocol10_IterationIDStart = "&amp;IF(CC300="","NULL",CD300)&amp;", Protocol10_IterationIDEnd = "&amp;IF(CE300="","NULL",CF300)&amp;
", Protocol11_ID = "&amp;IF(CG300="","NULL",#REF!)&amp;", Protocol11_IterationIDStart = "&amp;IF(CG300="","NULL",CH300)&amp;", Protocol11_IterationIDEnd = "&amp;IF(CI300="","NULL",CJ300)&amp;
", Protocol12_ID = "&amp;IF(CK300="","NULL",#REF!)&amp;", Protocol12_IterationIDStart = "&amp;IF(CK300="","NULL",CL300)&amp;", Protocol12_IterationIDEnd = "&amp;IF(CM300="","NULL",CN300)&amp;
", Protocol13_ID = "&amp;IF(CO300="","NULL",#REF!)&amp;", Protocol13_IterationIDStart = "&amp;IF(CO300="","NULL",CP300)&amp;", Protocol13_IterationIDEnd = "&amp;IF(CQ300="","NULL",CR300)&amp;
", Protocol14_ID = "&amp;IF(CS300="","NULL",#REF!)&amp;", Protocol14_IterationIDStart = "&amp;IF(CS300="","NULL",CT300)&amp;", Protocol14_IterationIDEnd = "&amp;IF(CU300="","NULL",CV300)&amp;
", Protocol15_ID = "&amp;IF(CW300="","NULL",#REF!)&amp;", Protocol15_IterationIDStart = "&amp;IF(CW300="","NULL",CX300)&amp;", Protocol15_IterationIDEnd = "&amp;IF(CY300="","NULL",CZ300)&amp;
", Protocol16_ID = "&amp;IF(DA300="","NULL",#REF!)&amp;", Protocol16_IterationIDStart = "&amp;IF(DA300="","NULL",DB300)&amp;", Protocol16_IterationIDEnd = "&amp;IF(DC300="","NULL",DD300))</f>
        <v>#REF!</v>
      </c>
    </row>
    <row r="301" spans="1:156" x14ac:dyDescent="0.4">
      <c r="A301" s="75">
        <v>519</v>
      </c>
      <c r="B301" s="75">
        <v>1</v>
      </c>
      <c r="C301" s="57" t="str">
        <f t="shared" si="23"/>
        <v>ChampMetricVisitInformation.WettedChannelBraidedness</v>
      </c>
      <c r="D301" s="18">
        <v>1</v>
      </c>
      <c r="E301" s="41" t="s">
        <v>1239</v>
      </c>
      <c r="F301" s="19" t="s">
        <v>1240</v>
      </c>
      <c r="G301" s="74" t="s">
        <v>1265</v>
      </c>
      <c r="I301" s="44"/>
      <c r="J301" s="47" t="str">
        <f>IF(I301="","",VLOOKUP(I301,MetricCalcGroups!A:D,3, FALSE))</f>
        <v/>
      </c>
      <c r="L301" s="9" t="s">
        <v>78</v>
      </c>
      <c r="M301" s="18">
        <v>3</v>
      </c>
      <c r="N301" s="53">
        <v>10</v>
      </c>
      <c r="O301" s="18">
        <v>2</v>
      </c>
      <c r="P301" s="18" t="s">
        <v>78</v>
      </c>
      <c r="Q301" s="38">
        <v>19</v>
      </c>
      <c r="R301" s="76">
        <v>1</v>
      </c>
      <c r="S301" s="76">
        <v>1.6</v>
      </c>
      <c r="T301" s="76">
        <v>1</v>
      </c>
      <c r="U301" s="76">
        <v>2</v>
      </c>
      <c r="V301" s="78">
        <v>287</v>
      </c>
      <c r="W301" s="75">
        <v>1770</v>
      </c>
      <c r="X301" s="50">
        <v>2011</v>
      </c>
      <c r="Y301" s="16">
        <f>IF(X301&lt;&gt;"",VLOOKUP(X301,ProgramIterations!D:E,2,FALSE),"NULL")</f>
        <v>1</v>
      </c>
      <c r="Z301" s="15"/>
      <c r="AA301" s="16" t="str">
        <f>IF(Z301&lt;&gt;"",VLOOKUP(Z301,ProgramIterations!D:E,2,FALSE),"NULL")</f>
        <v>NULL</v>
      </c>
      <c r="AB301" s="9" t="s">
        <v>78</v>
      </c>
      <c r="AC301" s="9">
        <v>75</v>
      </c>
      <c r="AD301" s="36">
        <v>1</v>
      </c>
      <c r="AE301" s="9">
        <v>1</v>
      </c>
      <c r="AF301" s="9">
        <v>1</v>
      </c>
      <c r="AG301" s="9">
        <v>0</v>
      </c>
      <c r="AH301" s="17">
        <v>1</v>
      </c>
      <c r="AI301" s="17">
        <f t="shared" si="21"/>
        <v>1</v>
      </c>
      <c r="AJ301" s="18">
        <v>0</v>
      </c>
      <c r="AK301" s="17">
        <f t="shared" si="18"/>
        <v>1</v>
      </c>
      <c r="AL301" s="17">
        <f t="shared" si="19"/>
        <v>1</v>
      </c>
      <c r="AM301" s="18">
        <v>0</v>
      </c>
      <c r="AN301" s="18">
        <v>0</v>
      </c>
      <c r="AO301" s="37">
        <v>1</v>
      </c>
      <c r="AP301" s="49" t="s">
        <v>1481</v>
      </c>
      <c r="AQ301" s="37">
        <v>0</v>
      </c>
      <c r="AR301" s="49">
        <v>0</v>
      </c>
      <c r="AS301" s="54">
        <v>2011</v>
      </c>
      <c r="AT301" s="55">
        <f>IF(AS301="","",VLOOKUP(AS301,ProgramIterations!$D:$E,2,FALSE))</f>
        <v>1</v>
      </c>
      <c r="AU301" s="23"/>
      <c r="AV301" s="24" t="str">
        <f>IF(AU301="","",VLOOKUP(AU301,ProgramIterations!$D:$E,2,FALSE))</f>
        <v/>
      </c>
      <c r="AW301" s="54">
        <v>2012</v>
      </c>
      <c r="AX301" s="55">
        <f>IF(AW301="","",VLOOKUP(AW301,ProgramIterations!$D:$E,2,FALSE))</f>
        <v>2</v>
      </c>
      <c r="AY301" s="54"/>
      <c r="AZ301" s="55" t="str">
        <f>IF(AY301="","",VLOOKUP(AY301,ProgramIterations!$D:$E,2,FALSE))</f>
        <v/>
      </c>
      <c r="BA301" s="54">
        <v>2013</v>
      </c>
      <c r="BB301" s="55">
        <f>IF(BA301="","",VLOOKUP(BA301,ProgramIterations!$D:$E,2,FALSE))</f>
        <v>3</v>
      </c>
      <c r="BC301" s="23"/>
      <c r="BD301" s="24" t="str">
        <f>IF(BC301="","",VLOOKUP(BC301,ProgramIterations!$D:$E,2,FALSE))</f>
        <v/>
      </c>
      <c r="BE301" s="23">
        <v>2014</v>
      </c>
      <c r="BF301" s="24">
        <f>IF(BE301="","",VLOOKUP(BE301,ProgramIterations!$D:$E,2,FALSE))</f>
        <v>4</v>
      </c>
      <c r="BG301" s="23"/>
      <c r="BH301" s="24" t="str">
        <f>IF(BG301="","",VLOOKUP(BG301,ProgramIterations!$D:$E,2,FALSE))</f>
        <v/>
      </c>
      <c r="BI301" s="23">
        <v>2014</v>
      </c>
      <c r="BJ301" s="24">
        <f>IF(BI301="","",VLOOKUP(BI301,ProgramIterations!$D:$E,2,FALSE))</f>
        <v>4</v>
      </c>
      <c r="BK301" s="23"/>
      <c r="BL301" s="24" t="str">
        <f>IF(BK301="","",VLOOKUP(BK301,ProgramIterations!$D:$E,2,FALSE))</f>
        <v/>
      </c>
      <c r="BM301" s="23"/>
      <c r="BN301" s="24" t="str">
        <f>IF(BM301="","",VLOOKUP(BM301,ProgramIterations!$D:$E,2,FALSE))</f>
        <v/>
      </c>
      <c r="BO301" s="23"/>
      <c r="BP301" s="24" t="str">
        <f>IF(BO301="","",VLOOKUP(BO301,ProgramIterations!$D:$E,2,FALSE))</f>
        <v/>
      </c>
      <c r="BQ301" s="23"/>
      <c r="BR301" s="24" t="str">
        <f>IF(BQ301="","",VLOOKUP(BQ301,ProgramIterations!$D:$E,2,FALSE))</f>
        <v/>
      </c>
      <c r="BS301" s="23"/>
      <c r="BT301" s="24" t="str">
        <f>IF(BS301="","",VLOOKUP(BS301,ProgramIterations!$D:$E,2,FALSE))</f>
        <v/>
      </c>
      <c r="BU301" s="23"/>
      <c r="BV301" s="24" t="str">
        <f>IF(BU301="","",VLOOKUP(BU301,ProgramIterations!$D:$E,2,FALSE))</f>
        <v/>
      </c>
      <c r="BW301" s="23"/>
      <c r="BX301" s="24" t="str">
        <f>IF(BW301="","",VLOOKUP(BW301,ProgramIterations!$D:$E,2,FALSE))</f>
        <v/>
      </c>
      <c r="BY301" s="23">
        <v>2014</v>
      </c>
      <c r="BZ301" s="24">
        <f>IF(BY301="","",VLOOKUP(BY301,ProgramIterations!$D:$E,2,FALSE))</f>
        <v>4</v>
      </c>
      <c r="CA301" s="23"/>
      <c r="CB301" s="24" t="str">
        <f>IF(CA301="","",VLOOKUP(CA301,ProgramIterations!$D:$E,2,FALSE))</f>
        <v/>
      </c>
      <c r="CC301" s="23">
        <v>2014</v>
      </c>
      <c r="CD301" s="24">
        <f>IF(CC301="","",VLOOKUP(CC301,ProgramIterations!$D:$E,2,FALSE))</f>
        <v>4</v>
      </c>
      <c r="CE301" s="23"/>
      <c r="CF301" s="24" t="str">
        <f>IF(CE301="","",VLOOKUP(CE301,ProgramIterations!$D:$E,2,FALSE))</f>
        <v/>
      </c>
      <c r="CG301" s="23">
        <v>2014</v>
      </c>
      <c r="CH301" s="24">
        <f>IF(CG301="","",VLOOKUP(CG301,ProgramIterations!$D:$E,2,FALSE))</f>
        <v>4</v>
      </c>
      <c r="CI301" s="23"/>
      <c r="CJ301" s="24" t="str">
        <f>IF(CI301="","",VLOOKUP(CI301,ProgramIterations!$D:$E,2,FALSE))</f>
        <v/>
      </c>
      <c r="CK301" s="23"/>
      <c r="CL301" s="24" t="str">
        <f>IF(CK301="","",VLOOKUP(CK301,ProgramIterations!$D:$E,2,FALSE))</f>
        <v/>
      </c>
      <c r="CM301" s="23"/>
      <c r="CN301" s="24" t="str">
        <f>IF(CM301="","",VLOOKUP(CM301,ProgramIterations!$D:$E,2,FALSE))</f>
        <v/>
      </c>
      <c r="CO301" s="23"/>
      <c r="CP301" s="24" t="str">
        <f>IF(CO301="","",VLOOKUP(CO301,ProgramIterations!$D:$E,2,FALSE))</f>
        <v/>
      </c>
      <c r="CQ301" s="23"/>
      <c r="CR301" s="24" t="str">
        <f>IF(CQ301="","",VLOOKUP(CQ301,ProgramIterations!$D:$E,2,FALSE))</f>
        <v/>
      </c>
      <c r="CS301" s="23"/>
      <c r="CT301" s="24" t="str">
        <f>IF(CS301="","",VLOOKUP(CS301,ProgramIterations!$D:$E,2,FALSE))</f>
        <v/>
      </c>
      <c r="CU301" s="23"/>
      <c r="CV301" s="24" t="str">
        <f>IF(CU301="","",VLOOKUP(CU301,ProgramIterations!$D:$E,2,FALSE))</f>
        <v/>
      </c>
      <c r="CW301" s="23"/>
      <c r="CX301" s="24" t="str">
        <f>IF(CW301="","",VLOOKUP(CW301,ProgramIterations!$D:$E,2,FALSE))</f>
        <v/>
      </c>
      <c r="CY301" s="23"/>
      <c r="CZ301" s="24" t="str">
        <f>IF(CY301="","",VLOOKUP(CY301,ProgramIterations!$D:$E,2,FALSE))</f>
        <v/>
      </c>
      <c r="DA301" s="23"/>
      <c r="DB301" s="24" t="str">
        <f>IF(DA301="","",VLOOKUP(DA301,ProgramIterations!$D:$E,2,FALSE))</f>
        <v/>
      </c>
      <c r="DC301" s="23"/>
      <c r="DD301" s="25" t="str">
        <f>IF(DC301="","",VLOOKUP(DC301,ProgramIterations!$D:$E,2,FALSE))</f>
        <v/>
      </c>
      <c r="DE301" s="64" t="str">
        <f>CONCATENATE("ALTER TABLE dbo.",LEFT(C301,FIND(".",C301)-1)," ADD ",RIGHT(C301,LEN(C301)-FIND(".",C301))," ",VLOOKUP(M301,DataTypes!$A$2:$F$12,6),IF(VLOOKUP(M301,DataTypes!$A$2:$F$12,3)=1,CONCATENATE("(",N301,",",O301,")"),"")," NULL")</f>
        <v>ALTER TABLE dbo.ChampMetricVisitInformation ADD WettedChannelBraidedness decimal(10,2) NULL</v>
      </c>
      <c r="DF301" s="56" t="e">
        <f>IF(A301 = "","",#REF! &amp; " SELECT MetricCalcTypeID = "&amp;A301&amp;", EngineID = "&amp;B301&amp;", Name='"&amp;C301&amp;"', DisplayGroupID = "&amp;D301&amp;", DisplayName='"&amp;E301&amp;"', DisplayNameShort = '"&amp;F301&amp;"', PropertyName = '"&amp;G301&amp;"', MethodID = "&amp;IF(H301="","NULL",H301)&amp; ", CalcGroupId = "&amp;IF(I301="","NULL",I301)&amp;", CalcGroupListItemID = " &amp;IF(K301="","NULL",K301)&amp;", Description = "&amp;IF(L301&lt;&gt;"NULL","'"&amp;SUBSTITUTE(L301,"'","''")&amp;"'","NULL")&amp;", DataTypeID = "&amp;M301&amp;",Precision = "&amp;N301&amp;", Scale = "&amp;O301&amp;", Length="&amp;P301&amp;", UOMID = "&amp;Q301&amp;", GlossaryTermID = "&amp;V301&amp;", DisplayOrderID = "&amp;W301&amp;", DomainValueListID = "&amp;AB301&amp;", WidthPixels = "&amp;AC301&amp;", IsDisplayable = "&amp;AD301&amp;", ShowGraphForWatershed= "&amp;AE301&amp;",ShowGraphForProgram="&amp;AF301&amp;",ShowGraphForVisit="&amp;AG301&amp;",IsPrivateInformation="&amp;AM301&amp;", IsCalculated="&amp;AN301&amp;",IsInternal="&amp;AO301&amp;", ExpectedValueMin = "&amp;IF(R301&lt;&gt;"",R301,"NULL")&amp;",  ExpectedValueMax = "&amp;IF(S301&lt;&gt;"",S301,"NULL")&amp;",  AcceptedValueMin = "&amp;IF(T301&lt;&gt;"",T301,"NULL")&amp;",   AcceptedValueMax  = "&amp;IF(U301&lt;&gt;"",U301,"NULL")&amp;", GraphAllowX="&amp;AH301&amp;", GraphAllowY="&amp;AI301&amp;", GraphAllowZ="&amp;AJ301&amp;", MapAllowSize="&amp;AK301&amp;", MapAllowColor = "&amp;AL301&amp;", RbtXpath = "&amp;IF(AP301&lt;&gt;"", "'"&amp;AP301&amp;"'", "NULL")&amp;", RbtIsRequired = "&amp;IF(AP301&lt;&gt;"", AQ301, "NULL")&amp;", MRMetric = "&amp;AR301&amp;
", Protocol1_ID = "&amp;IF(AS301="","NULL",#REF!)&amp;", Protocol1_IterationIDStart = "&amp;IF(AS301="","NULL",AT301)&amp;", Protocol1_IterationIDEnd = "&amp;IF(AU301="","NULL",AV301)&amp;
", Protocol2_ID = "&amp;IF(AW301="","NULL",#REF!)&amp;", Protocol2_IterationIDStart = "&amp;IF(AW301="","NULL",AX301)&amp;", Protocol2_IterationIDEnd = "&amp;IF(AY301="","NULL",AZ301)&amp;
", Protocol3_ID = "&amp;IF(BA301="","NULL",#REF!)&amp;", Protocol3_IterationIDStart = "&amp;IF(BA301="","NULL",BB301)&amp;", Protocol3_IterationIDEnd = "&amp;IF(BC301="","NULL",BD301)&amp;
", Protocol4_ID = "&amp;IF(BE301="","NULL",#REF!)&amp;", Protocol4_IterationIDStart = "&amp;IF(BE301="","NULL",BF301)&amp;", Protocol4_IterationIDEnd = "&amp;IF(BG301="","NULL",BH301)&amp;
", Protocol5_ID = "&amp;IF(BI301="","NULL",#REF!)&amp;", Protocol5_IterationIDStart = "&amp;IF(BI301="","NULL",BJ301)&amp;", Protocol5_IterationIDEnd = "&amp;IF(BK301="","NULL",BL301)&amp;
", Protocol6_ID = "&amp;IF(BM301="","NULL",#REF!)&amp;", Protocol6_IterationIDStart = "&amp;IF(BM301="","NULL",BN301)&amp;", Protocol6_IterationIDEnd = "&amp;IF(BO301="","NULL",BP301)&amp;
", Protocol7_ID = "&amp;IF(BQ301="","NULL",#REF!)&amp;", Protocol7_IterationIDStart = "&amp;IF(BQ301="","NULL",BR301)&amp;", Protocol7_IterationIDEnd = "&amp;IF(BS301="","NULL",BT301)&amp;
", Protocol8_ID = "&amp;IF(BU301="","NULL",#REF!)&amp;", Protocol8_IterationIDStart = "&amp;IF(BU301="","NULL",BV301)&amp;", Protocol8_IterationIDEnd = "&amp;IF(BW301="","NULL",BX301)&amp;
", Protocol9_ID = "&amp;IF(BY301="","NULL",#REF!)&amp;", Protocol9_IterationIDStart = "&amp;IF(BY301="","NULL",BZ301)&amp;", Protocol9_IterationIDEnd = "&amp;IF(CA301="","NULL",CB301)&amp;
", Protocol10_ID = "&amp;IF(CC301="","NULL",#REF!)&amp;", Protocol10_IterationIDStart = "&amp;IF(CC301="","NULL",CD301)&amp;", Protocol10_IterationIDEnd = "&amp;IF(CE301="","NULL",CF301)&amp;
", Protocol11_ID = "&amp;IF(CG301="","NULL",#REF!)&amp;", Protocol11_IterationIDStart = "&amp;IF(CG301="","NULL",CH301)&amp;", Protocol11_IterationIDEnd = "&amp;IF(CI301="","NULL",CJ301)&amp;
", Protocol12_ID = "&amp;IF(CK301="","NULL",#REF!)&amp;", Protocol12_IterationIDStart = "&amp;IF(CK301="","NULL",CL301)&amp;", Protocol12_IterationIDEnd = "&amp;IF(CM301="","NULL",CN301)&amp;
", Protocol13_ID = "&amp;IF(CO301="","NULL",#REF!)&amp;", Protocol13_IterationIDStart = "&amp;IF(CO301="","NULL",CP301)&amp;", Protocol13_IterationIDEnd = "&amp;IF(CQ301="","NULL",CR301)&amp;
", Protocol14_ID = "&amp;IF(CS301="","NULL",#REF!)&amp;", Protocol14_IterationIDStart = "&amp;IF(CS301="","NULL",CT301)&amp;", Protocol14_IterationIDEnd = "&amp;IF(CU301="","NULL",CV301)&amp;
", Protocol15_ID = "&amp;IF(CW301="","NULL",#REF!)&amp;", Protocol15_IterationIDStart = "&amp;IF(CW301="","NULL",CX301)&amp;", Protocol15_IterationIDEnd = "&amp;IF(CY301="","NULL",CZ301)&amp;
", Protocol16_ID = "&amp;IF(DA301="","NULL",#REF!)&amp;", Protocol16_IterationIDStart = "&amp;IF(DA301="","NULL",DB301)&amp;", Protocol16_IterationIDEnd = "&amp;IF(DC301="","NULL",DD301))</f>
        <v>#REF!</v>
      </c>
    </row>
    <row r="302" spans="1:156" x14ac:dyDescent="0.4">
      <c r="A302" s="75">
        <v>520</v>
      </c>
      <c r="B302" s="75">
        <v>1</v>
      </c>
      <c r="C302" s="57" t="str">
        <f t="shared" si="23"/>
        <v>ChampMetricVisitInformation.WettedChannelCount</v>
      </c>
      <c r="D302" s="18">
        <v>1</v>
      </c>
      <c r="E302" s="41" t="s">
        <v>1241</v>
      </c>
      <c r="F302" s="19" t="s">
        <v>1242</v>
      </c>
      <c r="G302" s="74" t="s">
        <v>1266</v>
      </c>
      <c r="I302" s="44"/>
      <c r="J302" s="47" t="str">
        <f>IF(I302="","",VLOOKUP(I302,MetricCalcGroups!A:D,3, FALSE))</f>
        <v/>
      </c>
      <c r="L302" s="9" t="s">
        <v>78</v>
      </c>
      <c r="M302" s="18">
        <v>3</v>
      </c>
      <c r="N302" s="18">
        <v>10</v>
      </c>
      <c r="O302" s="18">
        <v>0</v>
      </c>
      <c r="P302" s="18" t="s">
        <v>78</v>
      </c>
      <c r="Q302" s="38">
        <v>13</v>
      </c>
      <c r="R302" s="76">
        <v>1</v>
      </c>
      <c r="S302" s="76">
        <v>4</v>
      </c>
      <c r="T302" s="76">
        <v>1</v>
      </c>
      <c r="U302" s="76">
        <v>8</v>
      </c>
      <c r="V302" s="78">
        <v>288</v>
      </c>
      <c r="W302" s="75">
        <v>1780</v>
      </c>
      <c r="X302" s="50">
        <v>2011</v>
      </c>
      <c r="Y302" s="16">
        <f>IF(X302&lt;&gt;"",VLOOKUP(X302,ProgramIterations!D:E,2,FALSE),"NULL")</f>
        <v>1</v>
      </c>
      <c r="Z302" s="15"/>
      <c r="AA302" s="16" t="str">
        <f>IF(Z302&lt;&gt;"",VLOOKUP(Z302,ProgramIterations!D:E,2,FALSE),"NULL")</f>
        <v>NULL</v>
      </c>
      <c r="AB302" s="9" t="s">
        <v>78</v>
      </c>
      <c r="AC302" s="9">
        <v>75</v>
      </c>
      <c r="AD302" s="36">
        <v>1</v>
      </c>
      <c r="AE302" s="9">
        <v>1</v>
      </c>
      <c r="AF302" s="9">
        <v>1</v>
      </c>
      <c r="AG302" s="9">
        <v>0</v>
      </c>
      <c r="AH302" s="85">
        <v>0</v>
      </c>
      <c r="AI302" s="17">
        <f t="shared" si="21"/>
        <v>1</v>
      </c>
      <c r="AJ302" s="18">
        <v>0</v>
      </c>
      <c r="AK302" s="17">
        <f t="shared" si="18"/>
        <v>1</v>
      </c>
      <c r="AL302" s="17">
        <f t="shared" si="19"/>
        <v>1</v>
      </c>
      <c r="AM302" s="18">
        <v>0</v>
      </c>
      <c r="AN302" s="18">
        <v>0</v>
      </c>
      <c r="AO302" s="37">
        <v>1</v>
      </c>
      <c r="AP302" s="49" t="s">
        <v>1562</v>
      </c>
      <c r="AQ302" s="37">
        <v>0</v>
      </c>
      <c r="AR302" s="49">
        <v>0</v>
      </c>
      <c r="AS302" s="54">
        <v>2011</v>
      </c>
      <c r="AT302" s="55">
        <f>IF(AS302="","",VLOOKUP(AS302,ProgramIterations!$D:$E,2,FALSE))</f>
        <v>1</v>
      </c>
      <c r="AU302" s="23"/>
      <c r="AV302" s="24" t="str">
        <f>IF(AU302="","",VLOOKUP(AU302,ProgramIterations!$D:$E,2,FALSE))</f>
        <v/>
      </c>
      <c r="AW302" s="54">
        <v>2012</v>
      </c>
      <c r="AX302" s="55">
        <f>IF(AW302="","",VLOOKUP(AW302,ProgramIterations!$D:$E,2,FALSE))</f>
        <v>2</v>
      </c>
      <c r="AY302" s="54"/>
      <c r="AZ302" s="55" t="str">
        <f>IF(AY302="","",VLOOKUP(AY302,ProgramIterations!$D:$E,2,FALSE))</f>
        <v/>
      </c>
      <c r="BA302" s="54">
        <v>2013</v>
      </c>
      <c r="BB302" s="55">
        <f>IF(BA302="","",VLOOKUP(BA302,ProgramIterations!$D:$E,2,FALSE))</f>
        <v>3</v>
      </c>
      <c r="BC302" s="23"/>
      <c r="BD302" s="24" t="str">
        <f>IF(BC302="","",VLOOKUP(BC302,ProgramIterations!$D:$E,2,FALSE))</f>
        <v/>
      </c>
      <c r="BE302" s="23">
        <v>2014</v>
      </c>
      <c r="BF302" s="24">
        <f>IF(BE302="","",VLOOKUP(BE302,ProgramIterations!$D:$E,2,FALSE))</f>
        <v>4</v>
      </c>
      <c r="BG302" s="23"/>
      <c r="BH302" s="24" t="str">
        <f>IF(BG302="","",VLOOKUP(BG302,ProgramIterations!$D:$E,2,FALSE))</f>
        <v/>
      </c>
      <c r="BI302" s="23">
        <v>2014</v>
      </c>
      <c r="BJ302" s="24">
        <f>IF(BI302="","",VLOOKUP(BI302,ProgramIterations!$D:$E,2,FALSE))</f>
        <v>4</v>
      </c>
      <c r="BK302" s="23"/>
      <c r="BL302" s="24" t="str">
        <f>IF(BK302="","",VLOOKUP(BK302,ProgramIterations!$D:$E,2,FALSE))</f>
        <v/>
      </c>
      <c r="BM302" s="23"/>
      <c r="BN302" s="24" t="str">
        <f>IF(BM302="","",VLOOKUP(BM302,ProgramIterations!$D:$E,2,FALSE))</f>
        <v/>
      </c>
      <c r="BO302" s="23"/>
      <c r="BP302" s="24" t="str">
        <f>IF(BO302="","",VLOOKUP(BO302,ProgramIterations!$D:$E,2,FALSE))</f>
        <v/>
      </c>
      <c r="BQ302" s="23"/>
      <c r="BR302" s="24" t="str">
        <f>IF(BQ302="","",VLOOKUP(BQ302,ProgramIterations!$D:$E,2,FALSE))</f>
        <v/>
      </c>
      <c r="BS302" s="23"/>
      <c r="BT302" s="24" t="str">
        <f>IF(BS302="","",VLOOKUP(BS302,ProgramIterations!$D:$E,2,FALSE))</f>
        <v/>
      </c>
      <c r="BU302" s="23"/>
      <c r="BV302" s="24" t="str">
        <f>IF(BU302="","",VLOOKUP(BU302,ProgramIterations!$D:$E,2,FALSE))</f>
        <v/>
      </c>
      <c r="BW302" s="23"/>
      <c r="BX302" s="24" t="str">
        <f>IF(BW302="","",VLOOKUP(BW302,ProgramIterations!$D:$E,2,FALSE))</f>
        <v/>
      </c>
      <c r="BY302" s="23">
        <v>2014</v>
      </c>
      <c r="BZ302" s="24">
        <f>IF(BY302="","",VLOOKUP(BY302,ProgramIterations!$D:$E,2,FALSE))</f>
        <v>4</v>
      </c>
      <c r="CA302" s="23"/>
      <c r="CB302" s="24" t="str">
        <f>IF(CA302="","",VLOOKUP(CA302,ProgramIterations!$D:$E,2,FALSE))</f>
        <v/>
      </c>
      <c r="CC302" s="23">
        <v>2014</v>
      </c>
      <c r="CD302" s="24">
        <f>IF(CC302="","",VLOOKUP(CC302,ProgramIterations!$D:$E,2,FALSE))</f>
        <v>4</v>
      </c>
      <c r="CE302" s="23"/>
      <c r="CF302" s="24" t="str">
        <f>IF(CE302="","",VLOOKUP(CE302,ProgramIterations!$D:$E,2,FALSE))</f>
        <v/>
      </c>
      <c r="CG302" s="23">
        <v>2014</v>
      </c>
      <c r="CH302" s="24">
        <f>IF(CG302="","",VLOOKUP(CG302,ProgramIterations!$D:$E,2,FALSE))</f>
        <v>4</v>
      </c>
      <c r="CI302" s="23"/>
      <c r="CJ302" s="24" t="str">
        <f>IF(CI302="","",VLOOKUP(CI302,ProgramIterations!$D:$E,2,FALSE))</f>
        <v/>
      </c>
      <c r="CK302" s="23"/>
      <c r="CL302" s="24" t="str">
        <f>IF(CK302="","",VLOOKUP(CK302,ProgramIterations!$D:$E,2,FALSE))</f>
        <v/>
      </c>
      <c r="CM302" s="23"/>
      <c r="CN302" s="24" t="str">
        <f>IF(CM302="","",VLOOKUP(CM302,ProgramIterations!$D:$E,2,FALSE))</f>
        <v/>
      </c>
      <c r="CO302" s="23"/>
      <c r="CP302" s="24" t="str">
        <f>IF(CO302="","",VLOOKUP(CO302,ProgramIterations!$D:$E,2,FALSE))</f>
        <v/>
      </c>
      <c r="CQ302" s="23"/>
      <c r="CR302" s="24" t="str">
        <f>IF(CQ302="","",VLOOKUP(CQ302,ProgramIterations!$D:$E,2,FALSE))</f>
        <v/>
      </c>
      <c r="CS302" s="23"/>
      <c r="CT302" s="24" t="str">
        <f>IF(CS302="","",VLOOKUP(CS302,ProgramIterations!$D:$E,2,FALSE))</f>
        <v/>
      </c>
      <c r="CU302" s="23"/>
      <c r="CV302" s="24" t="str">
        <f>IF(CU302="","",VLOOKUP(CU302,ProgramIterations!$D:$E,2,FALSE))</f>
        <v/>
      </c>
      <c r="CW302" s="23"/>
      <c r="CX302" s="24" t="str">
        <f>IF(CW302="","",VLOOKUP(CW302,ProgramIterations!$D:$E,2,FALSE))</f>
        <v/>
      </c>
      <c r="CY302" s="23"/>
      <c r="CZ302" s="24" t="str">
        <f>IF(CY302="","",VLOOKUP(CY302,ProgramIterations!$D:$E,2,FALSE))</f>
        <v/>
      </c>
      <c r="DA302" s="23"/>
      <c r="DB302" s="24" t="str">
        <f>IF(DA302="","",VLOOKUP(DA302,ProgramIterations!$D:$E,2,FALSE))</f>
        <v/>
      </c>
      <c r="DC302" s="23"/>
      <c r="DD302" s="25" t="str">
        <f>IF(DC302="","",VLOOKUP(DC302,ProgramIterations!$D:$E,2,FALSE))</f>
        <v/>
      </c>
      <c r="DE302" s="64" t="str">
        <f>CONCATENATE("ALTER TABLE dbo.",LEFT(C302,FIND(".",C302)-1)," ADD ",RIGHT(C302,LEN(C302)-FIND(".",C302))," ",VLOOKUP(M302,DataTypes!$A$2:$F$12,6),IF(VLOOKUP(M302,DataTypes!$A$2:$F$12,3)=1,CONCATENATE("(",N302,",",O302,")"),"")," NULL")</f>
        <v>ALTER TABLE dbo.ChampMetricVisitInformation ADD WettedChannelCount decimal(10,0) NULL</v>
      </c>
      <c r="DF302" s="56" t="e">
        <f>IF(A302 = "","",#REF! &amp; " SELECT MetricCalcTypeID = "&amp;A302&amp;", EngineID = "&amp;B302&amp;", Name='"&amp;C302&amp;"', DisplayGroupID = "&amp;D302&amp;", DisplayName='"&amp;E302&amp;"', DisplayNameShort = '"&amp;F302&amp;"', PropertyName = '"&amp;G302&amp;"', MethodID = "&amp;IF(H302="","NULL",H302)&amp; ", CalcGroupId = "&amp;IF(I302="","NULL",I302)&amp;", CalcGroupListItemID = " &amp;IF(K302="","NULL",K302)&amp;", Description = "&amp;IF(L302&lt;&gt;"NULL","'"&amp;SUBSTITUTE(L302,"'","''")&amp;"'","NULL")&amp;", DataTypeID = "&amp;M302&amp;",Precision = "&amp;N302&amp;", Scale = "&amp;O302&amp;", Length="&amp;P302&amp;", UOMID = "&amp;Q302&amp;", GlossaryTermID = "&amp;V302&amp;", DisplayOrderID = "&amp;W302&amp;", DomainValueListID = "&amp;AB302&amp;", WidthPixels = "&amp;AC302&amp;", IsDisplayable = "&amp;AD302&amp;", ShowGraphForWatershed= "&amp;AE302&amp;",ShowGraphForProgram="&amp;AF302&amp;",ShowGraphForVisit="&amp;AG302&amp;",IsPrivateInformation="&amp;AM302&amp;", IsCalculated="&amp;AN302&amp;",IsInternal="&amp;AO302&amp;", ExpectedValueMin = "&amp;IF(R302&lt;&gt;"",R302,"NULL")&amp;",  ExpectedValueMax = "&amp;IF(S302&lt;&gt;"",S302,"NULL")&amp;",  AcceptedValueMin = "&amp;IF(T302&lt;&gt;"",T302,"NULL")&amp;",   AcceptedValueMax  = "&amp;IF(U302&lt;&gt;"",U302,"NULL")&amp;", GraphAllowX="&amp;AH302&amp;", GraphAllowY="&amp;AI302&amp;", GraphAllowZ="&amp;AJ302&amp;", MapAllowSize="&amp;AK302&amp;", MapAllowColor = "&amp;AL302&amp;", RbtXpath = "&amp;IF(AP302&lt;&gt;"", "'"&amp;AP302&amp;"'", "NULL")&amp;", RbtIsRequired = "&amp;IF(AP302&lt;&gt;"", AQ302, "NULL")&amp;", MRMetric = "&amp;AR302&amp;
", Protocol1_ID = "&amp;IF(AS302="","NULL",#REF!)&amp;", Protocol1_IterationIDStart = "&amp;IF(AS302="","NULL",AT302)&amp;", Protocol1_IterationIDEnd = "&amp;IF(AU302="","NULL",AV302)&amp;
", Protocol2_ID = "&amp;IF(AW302="","NULL",#REF!)&amp;", Protocol2_IterationIDStart = "&amp;IF(AW302="","NULL",AX302)&amp;", Protocol2_IterationIDEnd = "&amp;IF(AY302="","NULL",AZ302)&amp;
", Protocol3_ID = "&amp;IF(BA302="","NULL",#REF!)&amp;", Protocol3_IterationIDStart = "&amp;IF(BA302="","NULL",BB302)&amp;", Protocol3_IterationIDEnd = "&amp;IF(BC302="","NULL",BD302)&amp;
", Protocol4_ID = "&amp;IF(BE302="","NULL",#REF!)&amp;", Protocol4_IterationIDStart = "&amp;IF(BE302="","NULL",BF302)&amp;", Protocol4_IterationIDEnd = "&amp;IF(BG302="","NULL",BH302)&amp;
", Protocol5_ID = "&amp;IF(BI302="","NULL",#REF!)&amp;", Protocol5_IterationIDStart = "&amp;IF(BI302="","NULL",BJ302)&amp;", Protocol5_IterationIDEnd = "&amp;IF(BK302="","NULL",BL302)&amp;
", Protocol6_ID = "&amp;IF(BM302="","NULL",#REF!)&amp;", Protocol6_IterationIDStart = "&amp;IF(BM302="","NULL",BN302)&amp;", Protocol6_IterationIDEnd = "&amp;IF(BO302="","NULL",BP302)&amp;
", Protocol7_ID = "&amp;IF(BQ302="","NULL",#REF!)&amp;", Protocol7_IterationIDStart = "&amp;IF(BQ302="","NULL",BR302)&amp;", Protocol7_IterationIDEnd = "&amp;IF(BS302="","NULL",BT302)&amp;
", Protocol8_ID = "&amp;IF(BU302="","NULL",#REF!)&amp;", Protocol8_IterationIDStart = "&amp;IF(BU302="","NULL",BV302)&amp;", Protocol8_IterationIDEnd = "&amp;IF(BW302="","NULL",BX302)&amp;
", Protocol9_ID = "&amp;IF(BY302="","NULL",#REF!)&amp;", Protocol9_IterationIDStart = "&amp;IF(BY302="","NULL",BZ302)&amp;", Protocol9_IterationIDEnd = "&amp;IF(CA302="","NULL",CB302)&amp;
", Protocol10_ID = "&amp;IF(CC302="","NULL",#REF!)&amp;", Protocol10_IterationIDStart = "&amp;IF(CC302="","NULL",CD302)&amp;", Protocol10_IterationIDEnd = "&amp;IF(CE302="","NULL",CF302)&amp;
", Protocol11_ID = "&amp;IF(CG302="","NULL",#REF!)&amp;", Protocol11_IterationIDStart = "&amp;IF(CG302="","NULL",CH302)&amp;", Protocol11_IterationIDEnd = "&amp;IF(CI302="","NULL",CJ302)&amp;
", Protocol12_ID = "&amp;IF(CK302="","NULL",#REF!)&amp;", Protocol12_IterationIDStart = "&amp;IF(CK302="","NULL",CL302)&amp;", Protocol12_IterationIDEnd = "&amp;IF(CM302="","NULL",CN302)&amp;
", Protocol13_ID = "&amp;IF(CO302="","NULL",#REF!)&amp;", Protocol13_IterationIDStart = "&amp;IF(CO302="","NULL",CP302)&amp;", Protocol13_IterationIDEnd = "&amp;IF(CQ302="","NULL",CR302)&amp;
", Protocol14_ID = "&amp;IF(CS302="","NULL",#REF!)&amp;", Protocol14_IterationIDStart = "&amp;IF(CS302="","NULL",CT302)&amp;", Protocol14_IterationIDEnd = "&amp;IF(CU302="","NULL",CV302)&amp;
", Protocol15_ID = "&amp;IF(CW302="","NULL",#REF!)&amp;", Protocol15_IterationIDStart = "&amp;IF(CW302="","NULL",CX302)&amp;", Protocol15_IterationIDEnd = "&amp;IF(CY302="","NULL",CZ302)&amp;
", Protocol16_ID = "&amp;IF(DA302="","NULL",#REF!)&amp;", Protocol16_IterationIDStart = "&amp;IF(DA302="","NULL",DB302)&amp;", Protocol16_IterationIDEnd = "&amp;IF(DC302="","NULL",DD302))</f>
        <v>#REF!</v>
      </c>
    </row>
    <row r="303" spans="1:156" x14ac:dyDescent="0.4">
      <c r="A303" s="75">
        <v>521</v>
      </c>
      <c r="B303" s="75">
        <v>1</v>
      </c>
      <c r="C303" s="57" t="str">
        <f t="shared" si="23"/>
        <v>ChampMetricVisitInformation.WettedChannelIslandCount</v>
      </c>
      <c r="D303" s="18">
        <v>1</v>
      </c>
      <c r="E303" s="42" t="s">
        <v>1243</v>
      </c>
      <c r="F303" s="19" t="s">
        <v>1736</v>
      </c>
      <c r="G303" s="74" t="s">
        <v>1267</v>
      </c>
      <c r="I303" s="44"/>
      <c r="J303" s="47" t="str">
        <f>IF(I303="","",VLOOKUP(I303,MetricCalcGroups!A:D,3, FALSE))</f>
        <v/>
      </c>
      <c r="L303" s="9" t="s">
        <v>78</v>
      </c>
      <c r="M303" s="18">
        <v>3</v>
      </c>
      <c r="N303" s="18">
        <v>10</v>
      </c>
      <c r="O303" s="18">
        <v>0</v>
      </c>
      <c r="P303" s="18" t="s">
        <v>78</v>
      </c>
      <c r="Q303" s="38">
        <v>13</v>
      </c>
      <c r="R303" s="76">
        <v>0</v>
      </c>
      <c r="S303" s="73"/>
      <c r="T303" s="76">
        <v>0</v>
      </c>
      <c r="U303" s="73"/>
      <c r="V303" s="78">
        <v>289</v>
      </c>
      <c r="W303" s="75">
        <v>1790</v>
      </c>
      <c r="X303" s="50">
        <v>2011</v>
      </c>
      <c r="Y303" s="16">
        <f>IF(X303&lt;&gt;"",VLOOKUP(X303,ProgramIterations!D:E,2,FALSE),"NULL")</f>
        <v>1</v>
      </c>
      <c r="Z303" s="15"/>
      <c r="AA303" s="16" t="str">
        <f>IF(Z303&lt;&gt;"",VLOOKUP(Z303,ProgramIterations!D:E,2,FALSE),"NULL")</f>
        <v>NULL</v>
      </c>
      <c r="AB303" s="9" t="s">
        <v>78</v>
      </c>
      <c r="AC303" s="9">
        <v>75</v>
      </c>
      <c r="AD303" s="36">
        <v>1</v>
      </c>
      <c r="AE303" s="9">
        <v>1</v>
      </c>
      <c r="AF303" s="9">
        <v>1</v>
      </c>
      <c r="AG303" s="9">
        <v>0</v>
      </c>
      <c r="AH303" s="85">
        <v>0</v>
      </c>
      <c r="AI303" s="17">
        <f t="shared" si="21"/>
        <v>1</v>
      </c>
      <c r="AJ303" s="18">
        <v>0</v>
      </c>
      <c r="AK303" s="17">
        <f t="shared" si="18"/>
        <v>1</v>
      </c>
      <c r="AL303" s="17">
        <f t="shared" si="19"/>
        <v>1</v>
      </c>
      <c r="AM303" s="18">
        <v>0</v>
      </c>
      <c r="AN303" s="18">
        <v>0</v>
      </c>
      <c r="AO303" s="37">
        <v>1</v>
      </c>
      <c r="AP303" s="49" t="s">
        <v>1482</v>
      </c>
      <c r="AQ303" s="37">
        <v>0</v>
      </c>
      <c r="AR303" s="49">
        <v>0</v>
      </c>
      <c r="AS303" s="54">
        <v>2011</v>
      </c>
      <c r="AT303" s="55">
        <f>IF(AS303="","",VLOOKUP(AS303,ProgramIterations!$D:$E,2,FALSE))</f>
        <v>1</v>
      </c>
      <c r="AU303" s="23"/>
      <c r="AV303" s="24" t="str">
        <f>IF(AU303="","",VLOOKUP(AU303,ProgramIterations!$D:$E,2,FALSE))</f>
        <v/>
      </c>
      <c r="AW303" s="54">
        <v>2012</v>
      </c>
      <c r="AX303" s="55">
        <f>IF(AW303="","",VLOOKUP(AW303,ProgramIterations!$D:$E,2,FALSE))</f>
        <v>2</v>
      </c>
      <c r="AY303" s="54"/>
      <c r="AZ303" s="55" t="str">
        <f>IF(AY303="","",VLOOKUP(AY303,ProgramIterations!$D:$E,2,FALSE))</f>
        <v/>
      </c>
      <c r="BA303" s="54">
        <v>2013</v>
      </c>
      <c r="BB303" s="55">
        <f>IF(BA303="","",VLOOKUP(BA303,ProgramIterations!$D:$E,2,FALSE))</f>
        <v>3</v>
      </c>
      <c r="BC303" s="23"/>
      <c r="BD303" s="24" t="str">
        <f>IF(BC303="","",VLOOKUP(BC303,ProgramIterations!$D:$E,2,FALSE))</f>
        <v/>
      </c>
      <c r="BE303" s="23">
        <v>2014</v>
      </c>
      <c r="BF303" s="24">
        <f>IF(BE303="","",VLOOKUP(BE303,ProgramIterations!$D:$E,2,FALSE))</f>
        <v>4</v>
      </c>
      <c r="BG303" s="23"/>
      <c r="BH303" s="24" t="str">
        <f>IF(BG303="","",VLOOKUP(BG303,ProgramIterations!$D:$E,2,FALSE))</f>
        <v/>
      </c>
      <c r="BI303" s="23">
        <v>2014</v>
      </c>
      <c r="BJ303" s="24">
        <f>IF(BI303="","",VLOOKUP(BI303,ProgramIterations!$D:$E,2,FALSE))</f>
        <v>4</v>
      </c>
      <c r="BK303" s="23"/>
      <c r="BL303" s="24" t="str">
        <f>IF(BK303="","",VLOOKUP(BK303,ProgramIterations!$D:$E,2,FALSE))</f>
        <v/>
      </c>
      <c r="BM303" s="23"/>
      <c r="BN303" s="24" t="str">
        <f>IF(BM303="","",VLOOKUP(BM303,ProgramIterations!$D:$E,2,FALSE))</f>
        <v/>
      </c>
      <c r="BO303" s="23"/>
      <c r="BP303" s="24" t="str">
        <f>IF(BO303="","",VLOOKUP(BO303,ProgramIterations!$D:$E,2,FALSE))</f>
        <v/>
      </c>
      <c r="BQ303" s="23"/>
      <c r="BR303" s="24" t="str">
        <f>IF(BQ303="","",VLOOKUP(BQ303,ProgramIterations!$D:$E,2,FALSE))</f>
        <v/>
      </c>
      <c r="BS303" s="23"/>
      <c r="BT303" s="24" t="str">
        <f>IF(BS303="","",VLOOKUP(BS303,ProgramIterations!$D:$E,2,FALSE))</f>
        <v/>
      </c>
      <c r="BU303" s="23"/>
      <c r="BV303" s="24" t="str">
        <f>IF(BU303="","",VLOOKUP(BU303,ProgramIterations!$D:$E,2,FALSE))</f>
        <v/>
      </c>
      <c r="BW303" s="23"/>
      <c r="BX303" s="24" t="str">
        <f>IF(BW303="","",VLOOKUP(BW303,ProgramIterations!$D:$E,2,FALSE))</f>
        <v/>
      </c>
      <c r="BY303" s="23">
        <v>2014</v>
      </c>
      <c r="BZ303" s="24">
        <f>IF(BY303="","",VLOOKUP(BY303,ProgramIterations!$D:$E,2,FALSE))</f>
        <v>4</v>
      </c>
      <c r="CA303" s="23"/>
      <c r="CB303" s="24" t="str">
        <f>IF(CA303="","",VLOOKUP(CA303,ProgramIterations!$D:$E,2,FALSE))</f>
        <v/>
      </c>
      <c r="CC303" s="23">
        <v>2014</v>
      </c>
      <c r="CD303" s="24">
        <f>IF(CC303="","",VLOOKUP(CC303,ProgramIterations!$D:$E,2,FALSE))</f>
        <v>4</v>
      </c>
      <c r="CE303" s="23"/>
      <c r="CF303" s="24" t="str">
        <f>IF(CE303="","",VLOOKUP(CE303,ProgramIterations!$D:$E,2,FALSE))</f>
        <v/>
      </c>
      <c r="CG303" s="23">
        <v>2014</v>
      </c>
      <c r="CH303" s="24">
        <f>IF(CG303="","",VLOOKUP(CG303,ProgramIterations!$D:$E,2,FALSE))</f>
        <v>4</v>
      </c>
      <c r="CI303" s="23"/>
      <c r="CJ303" s="24" t="str">
        <f>IF(CI303="","",VLOOKUP(CI303,ProgramIterations!$D:$E,2,FALSE))</f>
        <v/>
      </c>
      <c r="CK303" s="23"/>
      <c r="CL303" s="24" t="str">
        <f>IF(CK303="","",VLOOKUP(CK303,ProgramIterations!$D:$E,2,FALSE))</f>
        <v/>
      </c>
      <c r="CM303" s="23"/>
      <c r="CN303" s="24" t="str">
        <f>IF(CM303="","",VLOOKUP(CM303,ProgramIterations!$D:$E,2,FALSE))</f>
        <v/>
      </c>
      <c r="CO303" s="23"/>
      <c r="CP303" s="24" t="str">
        <f>IF(CO303="","",VLOOKUP(CO303,ProgramIterations!$D:$E,2,FALSE))</f>
        <v/>
      </c>
      <c r="CQ303" s="23"/>
      <c r="CR303" s="24" t="str">
        <f>IF(CQ303="","",VLOOKUP(CQ303,ProgramIterations!$D:$E,2,FALSE))</f>
        <v/>
      </c>
      <c r="CS303" s="23"/>
      <c r="CT303" s="24" t="str">
        <f>IF(CS303="","",VLOOKUP(CS303,ProgramIterations!$D:$E,2,FALSE))</f>
        <v/>
      </c>
      <c r="CU303" s="23"/>
      <c r="CV303" s="24" t="str">
        <f>IF(CU303="","",VLOOKUP(CU303,ProgramIterations!$D:$E,2,FALSE))</f>
        <v/>
      </c>
      <c r="CW303" s="23"/>
      <c r="CX303" s="24" t="str">
        <f>IF(CW303="","",VLOOKUP(CW303,ProgramIterations!$D:$E,2,FALSE))</f>
        <v/>
      </c>
      <c r="CY303" s="23"/>
      <c r="CZ303" s="24" t="str">
        <f>IF(CY303="","",VLOOKUP(CY303,ProgramIterations!$D:$E,2,FALSE))</f>
        <v/>
      </c>
      <c r="DA303" s="23"/>
      <c r="DB303" s="24" t="str">
        <f>IF(DA303="","",VLOOKUP(DA303,ProgramIterations!$D:$E,2,FALSE))</f>
        <v/>
      </c>
      <c r="DC303" s="23"/>
      <c r="DD303" s="25" t="str">
        <f>IF(DC303="","",VLOOKUP(DC303,ProgramIterations!$D:$E,2,FALSE))</f>
        <v/>
      </c>
      <c r="DE303" s="64" t="str">
        <f>CONCATENATE("ALTER TABLE dbo.",LEFT(C303,FIND(".",C303)-1)," ADD ",RIGHT(C303,LEN(C303)-FIND(".",C303))," ",VLOOKUP(M303,DataTypes!$A$2:$F$12,6),IF(VLOOKUP(M303,DataTypes!$A$2:$F$12,3)=1,CONCATENATE("(",N303,",",O303,")"),"")," NULL")</f>
        <v>ALTER TABLE dbo.ChampMetricVisitInformation ADD WettedChannelIslandCount decimal(10,0) NULL</v>
      </c>
      <c r="DF303" s="56" t="e">
        <f>IF(A303 = "","",#REF! &amp; " SELECT MetricCalcTypeID = "&amp;A303&amp;", EngineID = "&amp;B303&amp;", Name='"&amp;C303&amp;"', DisplayGroupID = "&amp;D303&amp;", DisplayName='"&amp;E303&amp;"', DisplayNameShort = '"&amp;F303&amp;"', PropertyName = '"&amp;G303&amp;"', MethodID = "&amp;IF(H303="","NULL",H303)&amp; ", CalcGroupId = "&amp;IF(I303="","NULL",I303)&amp;", CalcGroupListItemID = " &amp;IF(K303="","NULL",K303)&amp;", Description = "&amp;IF(L303&lt;&gt;"NULL","'"&amp;SUBSTITUTE(L303,"'","''")&amp;"'","NULL")&amp;", DataTypeID = "&amp;M303&amp;",Precision = "&amp;N303&amp;", Scale = "&amp;O303&amp;", Length="&amp;P303&amp;", UOMID = "&amp;Q303&amp;", GlossaryTermID = "&amp;V303&amp;", DisplayOrderID = "&amp;W303&amp;", DomainValueListID = "&amp;AB303&amp;", WidthPixels = "&amp;AC303&amp;", IsDisplayable = "&amp;AD303&amp;", ShowGraphForWatershed= "&amp;AE303&amp;",ShowGraphForProgram="&amp;AF303&amp;",ShowGraphForVisit="&amp;AG303&amp;",IsPrivateInformation="&amp;AM303&amp;", IsCalculated="&amp;AN303&amp;",IsInternal="&amp;AO303&amp;", ExpectedValueMin = "&amp;IF(R303&lt;&gt;"",R303,"NULL")&amp;",  ExpectedValueMax = "&amp;IF(S303&lt;&gt;"",S303,"NULL")&amp;",  AcceptedValueMin = "&amp;IF(T303&lt;&gt;"",T303,"NULL")&amp;",   AcceptedValueMax  = "&amp;IF(U303&lt;&gt;"",U303,"NULL")&amp;", GraphAllowX="&amp;AH303&amp;", GraphAllowY="&amp;AI303&amp;", GraphAllowZ="&amp;AJ303&amp;", MapAllowSize="&amp;AK303&amp;", MapAllowColor = "&amp;AL303&amp;", RbtXpath = "&amp;IF(AP303&lt;&gt;"", "'"&amp;AP303&amp;"'", "NULL")&amp;", RbtIsRequired = "&amp;IF(AP303&lt;&gt;"", AQ303, "NULL")&amp;", MRMetric = "&amp;AR303&amp;
", Protocol1_ID = "&amp;IF(AS303="","NULL",#REF!)&amp;", Protocol1_IterationIDStart = "&amp;IF(AS303="","NULL",AT303)&amp;", Protocol1_IterationIDEnd = "&amp;IF(AU303="","NULL",AV303)&amp;
", Protocol2_ID = "&amp;IF(AW303="","NULL",#REF!)&amp;", Protocol2_IterationIDStart = "&amp;IF(AW303="","NULL",AX303)&amp;", Protocol2_IterationIDEnd = "&amp;IF(AY303="","NULL",AZ303)&amp;
", Protocol3_ID = "&amp;IF(BA303="","NULL",#REF!)&amp;", Protocol3_IterationIDStart = "&amp;IF(BA303="","NULL",BB303)&amp;", Protocol3_IterationIDEnd = "&amp;IF(BC303="","NULL",BD303)&amp;
", Protocol4_ID = "&amp;IF(BE303="","NULL",#REF!)&amp;", Protocol4_IterationIDStart = "&amp;IF(BE303="","NULL",BF303)&amp;", Protocol4_IterationIDEnd = "&amp;IF(BG303="","NULL",BH303)&amp;
", Protocol5_ID = "&amp;IF(BI303="","NULL",#REF!)&amp;", Protocol5_IterationIDStart = "&amp;IF(BI303="","NULL",BJ303)&amp;", Protocol5_IterationIDEnd = "&amp;IF(BK303="","NULL",BL303)&amp;
", Protocol6_ID = "&amp;IF(BM303="","NULL",#REF!)&amp;", Protocol6_IterationIDStart = "&amp;IF(BM303="","NULL",BN303)&amp;", Protocol6_IterationIDEnd = "&amp;IF(BO303="","NULL",BP303)&amp;
", Protocol7_ID = "&amp;IF(BQ303="","NULL",#REF!)&amp;", Protocol7_IterationIDStart = "&amp;IF(BQ303="","NULL",BR303)&amp;", Protocol7_IterationIDEnd = "&amp;IF(BS303="","NULL",BT303)&amp;
", Protocol8_ID = "&amp;IF(BU303="","NULL",#REF!)&amp;", Protocol8_IterationIDStart = "&amp;IF(BU303="","NULL",BV303)&amp;", Protocol8_IterationIDEnd = "&amp;IF(BW303="","NULL",BX303)&amp;
", Protocol9_ID = "&amp;IF(BY303="","NULL",#REF!)&amp;", Protocol9_IterationIDStart = "&amp;IF(BY303="","NULL",BZ303)&amp;", Protocol9_IterationIDEnd = "&amp;IF(CA303="","NULL",CB303)&amp;
", Protocol10_ID = "&amp;IF(CC303="","NULL",#REF!)&amp;", Protocol10_IterationIDStart = "&amp;IF(CC303="","NULL",CD303)&amp;", Protocol10_IterationIDEnd = "&amp;IF(CE303="","NULL",CF303)&amp;
", Protocol11_ID = "&amp;IF(CG303="","NULL",#REF!)&amp;", Protocol11_IterationIDStart = "&amp;IF(CG303="","NULL",CH303)&amp;", Protocol11_IterationIDEnd = "&amp;IF(CI303="","NULL",CJ303)&amp;
", Protocol12_ID = "&amp;IF(CK303="","NULL",#REF!)&amp;", Protocol12_IterationIDStart = "&amp;IF(CK303="","NULL",CL303)&amp;", Protocol12_IterationIDEnd = "&amp;IF(CM303="","NULL",CN303)&amp;
", Protocol13_ID = "&amp;IF(CO303="","NULL",#REF!)&amp;", Protocol13_IterationIDStart = "&amp;IF(CO303="","NULL",CP303)&amp;", Protocol13_IterationIDEnd = "&amp;IF(CQ303="","NULL",CR303)&amp;
", Protocol14_ID = "&amp;IF(CS303="","NULL",#REF!)&amp;", Protocol14_IterationIDStart = "&amp;IF(CS303="","NULL",CT303)&amp;", Protocol14_IterationIDEnd = "&amp;IF(CU303="","NULL",CV303)&amp;
", Protocol15_ID = "&amp;IF(CW303="","NULL",#REF!)&amp;", Protocol15_IterationIDStart = "&amp;IF(CW303="","NULL",CX303)&amp;", Protocol15_IterationIDEnd = "&amp;IF(CY303="","NULL",CZ303)&amp;
", Protocol16_ID = "&amp;IF(DA303="","NULL",#REF!)&amp;", Protocol16_IterationIDStart = "&amp;IF(DA303="","NULL",DB303)&amp;", Protocol16_IterationIDEnd = "&amp;IF(DC303="","NULL",DD303))</f>
        <v>#REF!</v>
      </c>
    </row>
    <row r="304" spans="1:156" ht="33.6" x14ac:dyDescent="0.4">
      <c r="A304" s="75">
        <v>524</v>
      </c>
      <c r="B304" s="75">
        <v>1</v>
      </c>
      <c r="C304" s="57" t="str">
        <f t="shared" si="23"/>
        <v>ChampMetricVisitInformation.WettedChannelQualifyingIslandCount</v>
      </c>
      <c r="D304" s="18">
        <v>1</v>
      </c>
      <c r="E304" s="42" t="s">
        <v>1247</v>
      </c>
      <c r="F304" s="19" t="s">
        <v>1738</v>
      </c>
      <c r="G304" s="74" t="s">
        <v>1270</v>
      </c>
      <c r="I304" s="44"/>
      <c r="J304" s="47" t="str">
        <f>IF(I304="","",VLOOKUP(I304,MetricCalcGroups!A:D,3, FALSE))</f>
        <v/>
      </c>
      <c r="L304" s="9" t="s">
        <v>78</v>
      </c>
      <c r="M304" s="18">
        <v>3</v>
      </c>
      <c r="N304" s="18">
        <v>10</v>
      </c>
      <c r="O304" s="18">
        <v>0</v>
      </c>
      <c r="P304" s="18" t="s">
        <v>78</v>
      </c>
      <c r="Q304" s="38">
        <v>13</v>
      </c>
      <c r="R304" s="76">
        <v>0</v>
      </c>
      <c r="S304" s="76">
        <v>2</v>
      </c>
      <c r="T304" s="76">
        <v>0</v>
      </c>
      <c r="U304" s="76">
        <v>5</v>
      </c>
      <c r="V304" s="78">
        <v>294</v>
      </c>
      <c r="W304" s="88">
        <v>1799</v>
      </c>
      <c r="X304" s="50">
        <v>2011</v>
      </c>
      <c r="Y304" s="16">
        <f>IF(X304&lt;&gt;"",VLOOKUP(X304,ProgramIterations!D:E,2,FALSE),"NULL")</f>
        <v>1</v>
      </c>
      <c r="Z304" s="15"/>
      <c r="AA304" s="16" t="str">
        <f>IF(Z304&lt;&gt;"",VLOOKUP(Z304,ProgramIterations!D:E,2,FALSE),"NULL")</f>
        <v>NULL</v>
      </c>
      <c r="AB304" s="9" t="s">
        <v>78</v>
      </c>
      <c r="AC304" s="9">
        <v>75</v>
      </c>
      <c r="AD304" s="36">
        <v>1</v>
      </c>
      <c r="AE304" s="9">
        <v>1</v>
      </c>
      <c r="AF304" s="9">
        <v>1</v>
      </c>
      <c r="AG304" s="9">
        <v>0</v>
      </c>
      <c r="AH304" s="52">
        <v>1</v>
      </c>
      <c r="AI304" s="17">
        <f t="shared" si="21"/>
        <v>1</v>
      </c>
      <c r="AJ304" s="18">
        <v>0</v>
      </c>
      <c r="AK304" s="17">
        <f t="shared" si="18"/>
        <v>1</v>
      </c>
      <c r="AL304" s="17">
        <f t="shared" si="19"/>
        <v>1</v>
      </c>
      <c r="AM304" s="18">
        <v>0</v>
      </c>
      <c r="AN304" s="18">
        <v>0</v>
      </c>
      <c r="AO304" s="37">
        <v>1</v>
      </c>
      <c r="AP304" s="74" t="s">
        <v>1483</v>
      </c>
      <c r="AQ304" s="37">
        <v>0</v>
      </c>
      <c r="AR304" s="49">
        <v>0</v>
      </c>
      <c r="AS304" s="54">
        <v>2011</v>
      </c>
      <c r="AT304" s="55">
        <f>IF(AS304="","",VLOOKUP(AS304,ProgramIterations!$D:$E,2,FALSE))</f>
        <v>1</v>
      </c>
      <c r="AU304" s="23"/>
      <c r="AV304" s="24" t="str">
        <f>IF(AU304="","",VLOOKUP(AU304,ProgramIterations!$D:$E,2,FALSE))</f>
        <v/>
      </c>
      <c r="AW304" s="54">
        <v>2012</v>
      </c>
      <c r="AX304" s="55">
        <f>IF(AW304="","",VLOOKUP(AW304,ProgramIterations!$D:$E,2,FALSE))</f>
        <v>2</v>
      </c>
      <c r="AY304" s="54"/>
      <c r="AZ304" s="55" t="str">
        <f>IF(AY304="","",VLOOKUP(AY304,ProgramIterations!$D:$E,2,FALSE))</f>
        <v/>
      </c>
      <c r="BA304" s="54">
        <v>2013</v>
      </c>
      <c r="BB304" s="55">
        <f>IF(BA304="","",VLOOKUP(BA304,ProgramIterations!$D:$E,2,FALSE))</f>
        <v>3</v>
      </c>
      <c r="BC304" s="23"/>
      <c r="BD304" s="24" t="str">
        <f>IF(BC304="","",VLOOKUP(BC304,ProgramIterations!$D:$E,2,FALSE))</f>
        <v/>
      </c>
      <c r="BE304" s="23">
        <v>2014</v>
      </c>
      <c r="BF304" s="24">
        <f>IF(BE304="","",VLOOKUP(BE304,ProgramIterations!$D:$E,2,FALSE))</f>
        <v>4</v>
      </c>
      <c r="BG304" s="23"/>
      <c r="BH304" s="24" t="str">
        <f>IF(BG304="","",VLOOKUP(BG304,ProgramIterations!$D:$E,2,FALSE))</f>
        <v/>
      </c>
      <c r="BI304" s="23">
        <v>2014</v>
      </c>
      <c r="BJ304" s="24">
        <f>IF(BI304="","",VLOOKUP(BI304,ProgramIterations!$D:$E,2,FALSE))</f>
        <v>4</v>
      </c>
      <c r="BK304" s="23"/>
      <c r="BL304" s="24" t="str">
        <f>IF(BK304="","",VLOOKUP(BK304,ProgramIterations!$D:$E,2,FALSE))</f>
        <v/>
      </c>
      <c r="BM304" s="23"/>
      <c r="BN304" s="24" t="str">
        <f>IF(BM304="","",VLOOKUP(BM304,ProgramIterations!$D:$E,2,FALSE))</f>
        <v/>
      </c>
      <c r="BO304" s="23"/>
      <c r="BP304" s="24" t="str">
        <f>IF(BO304="","",VLOOKUP(BO304,ProgramIterations!$D:$E,2,FALSE))</f>
        <v/>
      </c>
      <c r="BQ304" s="23"/>
      <c r="BR304" s="24" t="str">
        <f>IF(BQ304="","",VLOOKUP(BQ304,ProgramIterations!$D:$E,2,FALSE))</f>
        <v/>
      </c>
      <c r="BS304" s="23"/>
      <c r="BT304" s="24" t="str">
        <f>IF(BS304="","",VLOOKUP(BS304,ProgramIterations!$D:$E,2,FALSE))</f>
        <v/>
      </c>
      <c r="BU304" s="23"/>
      <c r="BV304" s="24" t="str">
        <f>IF(BU304="","",VLOOKUP(BU304,ProgramIterations!$D:$E,2,FALSE))</f>
        <v/>
      </c>
      <c r="BW304" s="23"/>
      <c r="BX304" s="24" t="str">
        <f>IF(BW304="","",VLOOKUP(BW304,ProgramIterations!$D:$E,2,FALSE))</f>
        <v/>
      </c>
      <c r="BY304" s="23">
        <v>2014</v>
      </c>
      <c r="BZ304" s="24">
        <f>IF(BY304="","",VLOOKUP(BY304,ProgramIterations!$D:$E,2,FALSE))</f>
        <v>4</v>
      </c>
      <c r="CA304" s="23"/>
      <c r="CB304" s="24" t="str">
        <f>IF(CA304="","",VLOOKUP(CA304,ProgramIterations!$D:$E,2,FALSE))</f>
        <v/>
      </c>
      <c r="CC304" s="23">
        <v>2014</v>
      </c>
      <c r="CD304" s="24">
        <f>IF(CC304="","",VLOOKUP(CC304,ProgramIterations!$D:$E,2,FALSE))</f>
        <v>4</v>
      </c>
      <c r="CE304" s="23"/>
      <c r="CF304" s="24" t="str">
        <f>IF(CE304="","",VLOOKUP(CE304,ProgramIterations!$D:$E,2,FALSE))</f>
        <v/>
      </c>
      <c r="CG304" s="23">
        <v>2014</v>
      </c>
      <c r="CH304" s="24">
        <f>IF(CG304="","",VLOOKUP(CG304,ProgramIterations!$D:$E,2,FALSE))</f>
        <v>4</v>
      </c>
      <c r="CI304" s="23"/>
      <c r="CJ304" s="24" t="str">
        <f>IF(CI304="","",VLOOKUP(CI304,ProgramIterations!$D:$E,2,FALSE))</f>
        <v/>
      </c>
      <c r="CK304" s="23"/>
      <c r="CL304" s="24" t="str">
        <f>IF(CK304="","",VLOOKUP(CK304,ProgramIterations!$D:$E,2,FALSE))</f>
        <v/>
      </c>
      <c r="CM304" s="23"/>
      <c r="CN304" s="24" t="str">
        <f>IF(CM304="","",VLOOKUP(CM304,ProgramIterations!$D:$E,2,FALSE))</f>
        <v/>
      </c>
      <c r="CO304" s="23"/>
      <c r="CP304" s="24" t="str">
        <f>IF(CO304="","",VLOOKUP(CO304,ProgramIterations!$D:$E,2,FALSE))</f>
        <v/>
      </c>
      <c r="CQ304" s="23"/>
      <c r="CR304" s="24" t="str">
        <f>IF(CQ304="","",VLOOKUP(CQ304,ProgramIterations!$D:$E,2,FALSE))</f>
        <v/>
      </c>
      <c r="CS304" s="23"/>
      <c r="CT304" s="24" t="str">
        <f>IF(CS304="","",VLOOKUP(CS304,ProgramIterations!$D:$E,2,FALSE))</f>
        <v/>
      </c>
      <c r="CU304" s="23"/>
      <c r="CV304" s="24" t="str">
        <f>IF(CU304="","",VLOOKUP(CU304,ProgramIterations!$D:$E,2,FALSE))</f>
        <v/>
      </c>
      <c r="CW304" s="23"/>
      <c r="CX304" s="24" t="str">
        <f>IF(CW304="","",VLOOKUP(CW304,ProgramIterations!$D:$E,2,FALSE))</f>
        <v/>
      </c>
      <c r="CY304" s="23"/>
      <c r="CZ304" s="24" t="str">
        <f>IF(CY304="","",VLOOKUP(CY304,ProgramIterations!$D:$E,2,FALSE))</f>
        <v/>
      </c>
      <c r="DA304" s="23"/>
      <c r="DB304" s="24" t="str">
        <f>IF(DA304="","",VLOOKUP(DA304,ProgramIterations!$D:$E,2,FALSE))</f>
        <v/>
      </c>
      <c r="DC304" s="23"/>
      <c r="DD304" s="25" t="str">
        <f>IF(DC304="","",VLOOKUP(DC304,ProgramIterations!$D:$E,2,FALSE))</f>
        <v/>
      </c>
      <c r="DE304" s="64" t="str">
        <f>CONCATENATE("ALTER TABLE dbo.",LEFT(C304,FIND(".",C304)-1)," ADD ",RIGHT(C304,LEN(C304)-FIND(".",C304))," ",VLOOKUP(M304,DataTypes!$A$2:$F$12,6),IF(VLOOKUP(M304,DataTypes!$A$2:$F$12,3)=1,CONCATENATE("(",N304,",",O304,")"),"")," NULL")</f>
        <v>ALTER TABLE dbo.ChampMetricVisitInformation ADD WettedChannelQualifyingIslandCount decimal(10,0) NULL</v>
      </c>
      <c r="DF304" s="56" t="e">
        <f>IF(A304 = "","",#REF! &amp; " SELECT MetricCalcTypeID = "&amp;A304&amp;", EngineID = "&amp;B304&amp;", Name='"&amp;C304&amp;"', DisplayGroupID = "&amp;D304&amp;", DisplayName='"&amp;E304&amp;"', DisplayNameShort = '"&amp;F304&amp;"', PropertyName = '"&amp;G304&amp;"', MethodID = "&amp;IF(H304="","NULL",H304)&amp; ", CalcGroupId = "&amp;IF(I304="","NULL",I304)&amp;", CalcGroupListItemID = " &amp;IF(K304="","NULL",K304)&amp;", Description = "&amp;IF(L304&lt;&gt;"NULL","'"&amp;SUBSTITUTE(L304,"'","''")&amp;"'","NULL")&amp;", DataTypeID = "&amp;M304&amp;",Precision = "&amp;N304&amp;", Scale = "&amp;O304&amp;", Length="&amp;P304&amp;", UOMID = "&amp;Q304&amp;", GlossaryTermID = "&amp;V304&amp;", DisplayOrderID = "&amp;W304&amp;", DomainValueListID = "&amp;AB304&amp;", WidthPixels = "&amp;AC304&amp;", IsDisplayable = "&amp;AD304&amp;", ShowGraphForWatershed= "&amp;AE304&amp;",ShowGraphForProgram="&amp;AF304&amp;",ShowGraphForVisit="&amp;AG304&amp;",IsPrivateInformation="&amp;AM304&amp;", IsCalculated="&amp;AN304&amp;",IsInternal="&amp;AO304&amp;", ExpectedValueMin = "&amp;IF(R304&lt;&gt;"",R304,"NULL")&amp;",  ExpectedValueMax = "&amp;IF(S304&lt;&gt;"",S304,"NULL")&amp;",  AcceptedValueMin = "&amp;IF(T304&lt;&gt;"",T304,"NULL")&amp;",   AcceptedValueMax  = "&amp;IF(U304&lt;&gt;"",U304,"NULL")&amp;", GraphAllowX="&amp;AH304&amp;", GraphAllowY="&amp;AI304&amp;", GraphAllowZ="&amp;AJ304&amp;", MapAllowSize="&amp;AK304&amp;", MapAllowColor = "&amp;AL304&amp;", RbtXpath = "&amp;IF(AP304&lt;&gt;"", "'"&amp;AP304&amp;"'", "NULL")&amp;", RbtIsRequired = "&amp;IF(AP304&lt;&gt;"", AQ304, "NULL")&amp;", MRMetric = "&amp;AR304&amp;
", Protocol1_ID = "&amp;IF(AS304="","NULL",#REF!)&amp;", Protocol1_IterationIDStart = "&amp;IF(AS304="","NULL",AT304)&amp;", Protocol1_IterationIDEnd = "&amp;IF(AU304="","NULL",AV304)&amp;
", Protocol2_ID = "&amp;IF(AW304="","NULL",#REF!)&amp;", Protocol2_IterationIDStart = "&amp;IF(AW304="","NULL",AX304)&amp;", Protocol2_IterationIDEnd = "&amp;IF(AY304="","NULL",AZ304)&amp;
", Protocol3_ID = "&amp;IF(BA304="","NULL",#REF!)&amp;", Protocol3_IterationIDStart = "&amp;IF(BA304="","NULL",BB304)&amp;", Protocol3_IterationIDEnd = "&amp;IF(BC304="","NULL",BD304)&amp;
", Protocol4_ID = "&amp;IF(BE304="","NULL",#REF!)&amp;", Protocol4_IterationIDStart = "&amp;IF(BE304="","NULL",BF304)&amp;", Protocol4_IterationIDEnd = "&amp;IF(BG304="","NULL",BH304)&amp;
", Protocol5_ID = "&amp;IF(BI304="","NULL",#REF!)&amp;", Protocol5_IterationIDStart = "&amp;IF(BI304="","NULL",BJ304)&amp;", Protocol5_IterationIDEnd = "&amp;IF(BK304="","NULL",BL304)&amp;
", Protocol6_ID = "&amp;IF(BM304="","NULL",#REF!)&amp;", Protocol6_IterationIDStart = "&amp;IF(BM304="","NULL",BN304)&amp;", Protocol6_IterationIDEnd = "&amp;IF(BO304="","NULL",BP304)&amp;
", Protocol7_ID = "&amp;IF(BQ304="","NULL",#REF!)&amp;", Protocol7_IterationIDStart = "&amp;IF(BQ304="","NULL",BR304)&amp;", Protocol7_IterationIDEnd = "&amp;IF(BS304="","NULL",BT304)&amp;
", Protocol8_ID = "&amp;IF(BU304="","NULL",#REF!)&amp;", Protocol8_IterationIDStart = "&amp;IF(BU304="","NULL",BV304)&amp;", Protocol8_IterationIDEnd = "&amp;IF(BW304="","NULL",BX304)&amp;
", Protocol9_ID = "&amp;IF(BY304="","NULL",#REF!)&amp;", Protocol9_IterationIDStart = "&amp;IF(BY304="","NULL",BZ304)&amp;", Protocol9_IterationIDEnd = "&amp;IF(CA304="","NULL",CB304)&amp;
", Protocol10_ID = "&amp;IF(CC304="","NULL",#REF!)&amp;", Protocol10_IterationIDStart = "&amp;IF(CC304="","NULL",CD304)&amp;", Protocol10_IterationIDEnd = "&amp;IF(CE304="","NULL",CF304)&amp;
", Protocol11_ID = "&amp;IF(CG304="","NULL",#REF!)&amp;", Protocol11_IterationIDStart = "&amp;IF(CG304="","NULL",CH304)&amp;", Protocol11_IterationIDEnd = "&amp;IF(CI304="","NULL",CJ304)&amp;
", Protocol12_ID = "&amp;IF(CK304="","NULL",#REF!)&amp;", Protocol12_IterationIDStart = "&amp;IF(CK304="","NULL",CL304)&amp;", Protocol12_IterationIDEnd = "&amp;IF(CM304="","NULL",CN304)&amp;
", Protocol13_ID = "&amp;IF(CO304="","NULL",#REF!)&amp;", Protocol13_IterationIDStart = "&amp;IF(CO304="","NULL",CP304)&amp;", Protocol13_IterationIDEnd = "&amp;IF(CQ304="","NULL",CR304)&amp;
", Protocol14_ID = "&amp;IF(CS304="","NULL",#REF!)&amp;", Protocol14_IterationIDStart = "&amp;IF(CS304="","NULL",CT304)&amp;", Protocol14_IterationIDEnd = "&amp;IF(CU304="","NULL",CV304)&amp;
", Protocol15_ID = "&amp;IF(CW304="","NULL",#REF!)&amp;", Protocol15_IterationIDStart = "&amp;IF(CW304="","NULL",CX304)&amp;", Protocol15_IterationIDEnd = "&amp;IF(CY304="","NULL",CZ304)&amp;
", Protocol16_ID = "&amp;IF(DA304="","NULL",#REF!)&amp;", Protocol16_IterationIDStart = "&amp;IF(DA304="","NULL",DB304)&amp;", Protocol16_IterationIDEnd = "&amp;IF(DC304="","NULL",DD304))</f>
        <v>#REF!</v>
      </c>
    </row>
    <row r="305" spans="1:110" x14ac:dyDescent="0.4">
      <c r="A305" s="75">
        <v>530</v>
      </c>
      <c r="B305" s="75">
        <v>1</v>
      </c>
      <c r="C305" s="57" t="str">
        <f t="shared" si="23"/>
        <v>ChampMetricVisitInformation.WettedChannelQualifyingIslandArea</v>
      </c>
      <c r="D305" s="18">
        <v>1</v>
      </c>
      <c r="E305" s="74" t="s">
        <v>1251</v>
      </c>
      <c r="F305" s="19" t="s">
        <v>1742</v>
      </c>
      <c r="G305" s="74" t="s">
        <v>1276</v>
      </c>
      <c r="I305" s="44"/>
      <c r="J305" s="47" t="str">
        <f>IF(I305="","",VLOOKUP(I305,MetricCalcGroups!A:D,3, FALSE))</f>
        <v/>
      </c>
      <c r="L305" s="9" t="s">
        <v>78</v>
      </c>
      <c r="M305" s="18">
        <v>3</v>
      </c>
      <c r="N305" s="18">
        <v>10</v>
      </c>
      <c r="O305" s="75">
        <v>2</v>
      </c>
      <c r="P305" s="18" t="s">
        <v>78</v>
      </c>
      <c r="Q305" s="38">
        <v>16</v>
      </c>
      <c r="R305" s="75">
        <v>0</v>
      </c>
      <c r="S305" s="75"/>
      <c r="T305" s="75">
        <v>0</v>
      </c>
      <c r="U305" s="75"/>
      <c r="V305" s="78">
        <v>293</v>
      </c>
      <c r="W305" s="88">
        <v>1800</v>
      </c>
      <c r="X305" s="50">
        <v>2011</v>
      </c>
      <c r="Y305" s="16">
        <f>IF(X305&lt;&gt;"",VLOOKUP(X305,ProgramIterations!D:E,2,FALSE),"NULL")</f>
        <v>1</v>
      </c>
      <c r="Z305" s="15"/>
      <c r="AA305" s="16" t="str">
        <f>IF(Z305&lt;&gt;"",VLOOKUP(Z305,ProgramIterations!D:E,2,FALSE),"NULL")</f>
        <v>NULL</v>
      </c>
      <c r="AB305" s="9" t="s">
        <v>78</v>
      </c>
      <c r="AC305" s="9">
        <v>75</v>
      </c>
      <c r="AD305" s="36">
        <v>1</v>
      </c>
      <c r="AE305" s="9">
        <v>1</v>
      </c>
      <c r="AF305" s="9">
        <v>1</v>
      </c>
      <c r="AG305" s="9">
        <v>0</v>
      </c>
      <c r="AH305" s="52">
        <v>1</v>
      </c>
      <c r="AI305" s="17">
        <f t="shared" si="21"/>
        <v>1</v>
      </c>
      <c r="AJ305" s="18">
        <v>0</v>
      </c>
      <c r="AK305" s="17">
        <f t="shared" si="18"/>
        <v>1</v>
      </c>
      <c r="AL305" s="17">
        <f t="shared" si="19"/>
        <v>1</v>
      </c>
      <c r="AM305" s="18">
        <v>0</v>
      </c>
      <c r="AN305" s="18">
        <v>0</v>
      </c>
      <c r="AO305" s="74">
        <v>1</v>
      </c>
      <c r="AP305" s="74" t="s">
        <v>1488</v>
      </c>
      <c r="AQ305" s="37">
        <v>0</v>
      </c>
      <c r="AR305" s="49">
        <v>0</v>
      </c>
      <c r="AS305" s="54">
        <v>2011</v>
      </c>
      <c r="AT305" s="55">
        <f>IF(AS305="","",VLOOKUP(AS305,ProgramIterations!$D:$E,2,FALSE))</f>
        <v>1</v>
      </c>
      <c r="AU305" s="23"/>
      <c r="AV305" s="24" t="str">
        <f>IF(AU305="","",VLOOKUP(AU305,ProgramIterations!$D:$E,2,FALSE))</f>
        <v/>
      </c>
      <c r="AW305" s="54">
        <v>2012</v>
      </c>
      <c r="AX305" s="55">
        <f>IF(AW305="","",VLOOKUP(AW305,ProgramIterations!$D:$E,2,FALSE))</f>
        <v>2</v>
      </c>
      <c r="AY305" s="54"/>
      <c r="AZ305" s="55" t="str">
        <f>IF(AY305="","",VLOOKUP(AY305,ProgramIterations!$D:$E,2,FALSE))</f>
        <v/>
      </c>
      <c r="BA305" s="54">
        <v>2013</v>
      </c>
      <c r="BB305" s="55">
        <f>IF(BA305="","",VLOOKUP(BA305,ProgramIterations!$D:$E,2,FALSE))</f>
        <v>3</v>
      </c>
      <c r="BC305" s="23"/>
      <c r="BD305" s="24" t="str">
        <f>IF(BC305="","",VLOOKUP(BC305,ProgramIterations!$D:$E,2,FALSE))</f>
        <v/>
      </c>
      <c r="BE305" s="23">
        <v>2014</v>
      </c>
      <c r="BF305" s="24">
        <f>IF(BE305="","",VLOOKUP(BE305,ProgramIterations!$D:$E,2,FALSE))</f>
        <v>4</v>
      </c>
      <c r="BG305" s="23"/>
      <c r="BH305" s="24" t="str">
        <f>IF(BG305="","",VLOOKUP(BG305,ProgramIterations!$D:$E,2,FALSE))</f>
        <v/>
      </c>
      <c r="BI305" s="23">
        <v>2014</v>
      </c>
      <c r="BJ305" s="24">
        <f>IF(BI305="","",VLOOKUP(BI305,ProgramIterations!$D:$E,2,FALSE))</f>
        <v>4</v>
      </c>
      <c r="BK305" s="23"/>
      <c r="BL305" s="24" t="str">
        <f>IF(BK305="","",VLOOKUP(BK305,ProgramIterations!$D:$E,2,FALSE))</f>
        <v/>
      </c>
      <c r="BM305" s="23"/>
      <c r="BN305" s="24" t="str">
        <f>IF(BM305="","",VLOOKUP(BM305,ProgramIterations!$D:$E,2,FALSE))</f>
        <v/>
      </c>
      <c r="BO305" s="23"/>
      <c r="BP305" s="24" t="str">
        <f>IF(BO305="","",VLOOKUP(BO305,ProgramIterations!$D:$E,2,FALSE))</f>
        <v/>
      </c>
      <c r="BQ305" s="23"/>
      <c r="BR305" s="24" t="str">
        <f>IF(BQ305="","",VLOOKUP(BQ305,ProgramIterations!$D:$E,2,FALSE))</f>
        <v/>
      </c>
      <c r="BS305" s="23"/>
      <c r="BT305" s="24" t="str">
        <f>IF(BS305="","",VLOOKUP(BS305,ProgramIterations!$D:$E,2,FALSE))</f>
        <v/>
      </c>
      <c r="BU305" s="23"/>
      <c r="BV305" s="24" t="str">
        <f>IF(BU305="","",VLOOKUP(BU305,ProgramIterations!$D:$E,2,FALSE))</f>
        <v/>
      </c>
      <c r="BW305" s="23"/>
      <c r="BX305" s="24" t="str">
        <f>IF(BW305="","",VLOOKUP(BW305,ProgramIterations!$D:$E,2,FALSE))</f>
        <v/>
      </c>
      <c r="BY305" s="23">
        <v>2014</v>
      </c>
      <c r="BZ305" s="24">
        <f>IF(BY305="","",VLOOKUP(BY305,ProgramIterations!$D:$E,2,FALSE))</f>
        <v>4</v>
      </c>
      <c r="CA305" s="23"/>
      <c r="CB305" s="24" t="str">
        <f>IF(CA305="","",VLOOKUP(CA305,ProgramIterations!$D:$E,2,FALSE))</f>
        <v/>
      </c>
      <c r="CC305" s="23">
        <v>2014</v>
      </c>
      <c r="CD305" s="24">
        <f>IF(CC305="","",VLOOKUP(CC305,ProgramIterations!$D:$E,2,FALSE))</f>
        <v>4</v>
      </c>
      <c r="CE305" s="23"/>
      <c r="CF305" s="24" t="str">
        <f>IF(CE305="","",VLOOKUP(CE305,ProgramIterations!$D:$E,2,FALSE))</f>
        <v/>
      </c>
      <c r="CG305" s="23">
        <v>2014</v>
      </c>
      <c r="CH305" s="24">
        <f>IF(CG305="","",VLOOKUP(CG305,ProgramIterations!$D:$E,2,FALSE))</f>
        <v>4</v>
      </c>
      <c r="CI305" s="23"/>
      <c r="CJ305" s="24" t="str">
        <f>IF(CI305="","",VLOOKUP(CI305,ProgramIterations!$D:$E,2,FALSE))</f>
        <v/>
      </c>
      <c r="CK305" s="23"/>
      <c r="CL305" s="24" t="str">
        <f>IF(CK305="","",VLOOKUP(CK305,ProgramIterations!$D:$E,2,FALSE))</f>
        <v/>
      </c>
      <c r="CM305" s="23"/>
      <c r="CN305" s="24" t="str">
        <f>IF(CM305="","",VLOOKUP(CM305,ProgramIterations!$D:$E,2,FALSE))</f>
        <v/>
      </c>
      <c r="CO305" s="23"/>
      <c r="CP305" s="24" t="str">
        <f>IF(CO305="","",VLOOKUP(CO305,ProgramIterations!$D:$E,2,FALSE))</f>
        <v/>
      </c>
      <c r="CQ305" s="23"/>
      <c r="CR305" s="24" t="str">
        <f>IF(CQ305="","",VLOOKUP(CQ305,ProgramIterations!$D:$E,2,FALSE))</f>
        <v/>
      </c>
      <c r="CS305" s="23"/>
      <c r="CT305" s="24" t="str">
        <f>IF(CS305="","",VLOOKUP(CS305,ProgramIterations!$D:$E,2,FALSE))</f>
        <v/>
      </c>
      <c r="CU305" s="23"/>
      <c r="CV305" s="24" t="str">
        <f>IF(CU305="","",VLOOKUP(CU305,ProgramIterations!$D:$E,2,FALSE))</f>
        <v/>
      </c>
      <c r="CW305" s="23"/>
      <c r="CX305" s="24" t="str">
        <f>IF(CW305="","",VLOOKUP(CW305,ProgramIterations!$D:$E,2,FALSE))</f>
        <v/>
      </c>
      <c r="CY305" s="23"/>
      <c r="CZ305" s="24" t="str">
        <f>IF(CY305="","",VLOOKUP(CY305,ProgramIterations!$D:$E,2,FALSE))</f>
        <v/>
      </c>
      <c r="DA305" s="23"/>
      <c r="DB305" s="24" t="str">
        <f>IF(DA305="","",VLOOKUP(DA305,ProgramIterations!$D:$E,2,FALSE))</f>
        <v/>
      </c>
      <c r="DC305" s="23"/>
      <c r="DD305" s="25" t="str">
        <f>IF(DC305="","",VLOOKUP(DC305,ProgramIterations!$D:$E,2,FALSE))</f>
        <v/>
      </c>
      <c r="DE305" s="64" t="str">
        <f>CONCATENATE("ALTER TABLE dbo.",LEFT(C305,FIND(".",C305)-1)," ADD ",RIGHT(C305,LEN(C305)-FIND(".",C305))," ",VLOOKUP(M305,DataTypes!$A$2:$F$12,6),IF(VLOOKUP(M305,DataTypes!$A$2:$F$12,3)=1,CONCATENATE("(",N305,",",O305,")"),"")," NULL")</f>
        <v>ALTER TABLE dbo.ChampMetricVisitInformation ADD WettedChannelQualifyingIslandArea decimal(10,2) NULL</v>
      </c>
      <c r="DF305" s="56" t="e">
        <f>IF(A305 = "","",#REF! &amp; " SELECT MetricCalcTypeID = "&amp;A305&amp;", EngineID = "&amp;B305&amp;", Name='"&amp;C305&amp;"', DisplayGroupID = "&amp;D305&amp;", DisplayName='"&amp;E305&amp;"', DisplayNameShort = '"&amp;F305&amp;"', PropertyName = '"&amp;G305&amp;"', MethodID = "&amp;IF(H305="","NULL",H305)&amp; ", CalcGroupId = "&amp;IF(I305="","NULL",I305)&amp;", CalcGroupListItemID = " &amp;IF(K305="","NULL",K305)&amp;", Description = "&amp;IF(L305&lt;&gt;"NULL","'"&amp;SUBSTITUTE(L305,"'","''")&amp;"'","NULL")&amp;", DataTypeID = "&amp;M305&amp;",Precision = "&amp;N305&amp;", Scale = "&amp;O305&amp;", Length="&amp;P305&amp;", UOMID = "&amp;Q305&amp;", GlossaryTermID = "&amp;V305&amp;", DisplayOrderID = "&amp;W305&amp;", DomainValueListID = "&amp;AB305&amp;", WidthPixels = "&amp;AC305&amp;", IsDisplayable = "&amp;AD305&amp;", ShowGraphForWatershed= "&amp;AE305&amp;",ShowGraphForProgram="&amp;AF305&amp;",ShowGraphForVisit="&amp;AG305&amp;",IsPrivateInformation="&amp;AM305&amp;", IsCalculated="&amp;AN305&amp;",IsInternal="&amp;AO305&amp;", ExpectedValueMin = "&amp;IF(R305&lt;&gt;"",R305,"NULL")&amp;",  ExpectedValueMax = "&amp;IF(S305&lt;&gt;"",S305,"NULL")&amp;",  AcceptedValueMin = "&amp;IF(T305&lt;&gt;"",T305,"NULL")&amp;",   AcceptedValueMax  = "&amp;IF(U305&lt;&gt;"",U305,"NULL")&amp;", GraphAllowX="&amp;AH305&amp;", GraphAllowY="&amp;AI305&amp;", GraphAllowZ="&amp;AJ305&amp;", MapAllowSize="&amp;AK305&amp;", MapAllowColor = "&amp;AL305&amp;", RbtXpath = "&amp;IF(AP305&lt;&gt;"", "'"&amp;AP305&amp;"'", "NULL")&amp;", RbtIsRequired = "&amp;IF(AP305&lt;&gt;"", AQ305, "NULL")&amp;", MRMetric = "&amp;AR305&amp;
", Protocol1_ID = "&amp;IF(AS305="","NULL",#REF!)&amp;", Protocol1_IterationIDStart = "&amp;IF(AS305="","NULL",AT305)&amp;", Protocol1_IterationIDEnd = "&amp;IF(AU305="","NULL",AV305)&amp;
", Protocol2_ID = "&amp;IF(AW305="","NULL",#REF!)&amp;", Protocol2_IterationIDStart = "&amp;IF(AW305="","NULL",AX305)&amp;", Protocol2_IterationIDEnd = "&amp;IF(AY305="","NULL",AZ305)&amp;
", Protocol3_ID = "&amp;IF(BA305="","NULL",#REF!)&amp;", Protocol3_IterationIDStart = "&amp;IF(BA305="","NULL",BB305)&amp;", Protocol3_IterationIDEnd = "&amp;IF(BC305="","NULL",BD305)&amp;
", Protocol4_ID = "&amp;IF(BE305="","NULL",#REF!)&amp;", Protocol4_IterationIDStart = "&amp;IF(BE305="","NULL",BF305)&amp;", Protocol4_IterationIDEnd = "&amp;IF(BG305="","NULL",BH305)&amp;
", Protocol5_ID = "&amp;IF(BI305="","NULL",#REF!)&amp;", Protocol5_IterationIDStart = "&amp;IF(BI305="","NULL",BJ305)&amp;", Protocol5_IterationIDEnd = "&amp;IF(BK305="","NULL",BL305)&amp;
", Protocol6_ID = "&amp;IF(BM305="","NULL",#REF!)&amp;", Protocol6_IterationIDStart = "&amp;IF(BM305="","NULL",BN305)&amp;", Protocol6_IterationIDEnd = "&amp;IF(BO305="","NULL",BP305)&amp;
", Protocol7_ID = "&amp;IF(BQ305="","NULL",#REF!)&amp;", Protocol7_IterationIDStart = "&amp;IF(BQ305="","NULL",BR305)&amp;", Protocol7_IterationIDEnd = "&amp;IF(BS305="","NULL",BT305)&amp;
", Protocol8_ID = "&amp;IF(BU305="","NULL",#REF!)&amp;", Protocol8_IterationIDStart = "&amp;IF(BU305="","NULL",BV305)&amp;", Protocol8_IterationIDEnd = "&amp;IF(BW305="","NULL",BX305)&amp;
", Protocol9_ID = "&amp;IF(BY305="","NULL",#REF!)&amp;", Protocol9_IterationIDStart = "&amp;IF(BY305="","NULL",BZ305)&amp;", Protocol9_IterationIDEnd = "&amp;IF(CA305="","NULL",CB305)&amp;
", Protocol10_ID = "&amp;IF(CC305="","NULL",#REF!)&amp;", Protocol10_IterationIDStart = "&amp;IF(CC305="","NULL",CD305)&amp;", Protocol10_IterationIDEnd = "&amp;IF(CE305="","NULL",CF305)&amp;
", Protocol11_ID = "&amp;IF(CG305="","NULL",#REF!)&amp;", Protocol11_IterationIDStart = "&amp;IF(CG305="","NULL",CH305)&amp;", Protocol11_IterationIDEnd = "&amp;IF(CI305="","NULL",CJ305)&amp;
", Protocol12_ID = "&amp;IF(CK305="","NULL",#REF!)&amp;", Protocol12_IterationIDStart = "&amp;IF(CK305="","NULL",CL305)&amp;", Protocol12_IterationIDEnd = "&amp;IF(CM305="","NULL",CN305)&amp;
", Protocol13_ID = "&amp;IF(CO305="","NULL",#REF!)&amp;", Protocol13_IterationIDStart = "&amp;IF(CO305="","NULL",CP305)&amp;", Protocol13_IterationIDEnd = "&amp;IF(CQ305="","NULL",CR305)&amp;
", Protocol14_ID = "&amp;IF(CS305="","NULL",#REF!)&amp;", Protocol14_IterationIDStart = "&amp;IF(CS305="","NULL",CT305)&amp;", Protocol14_IterationIDEnd = "&amp;IF(CU305="","NULL",CV305)&amp;
", Protocol15_ID = "&amp;IF(CW305="","NULL",#REF!)&amp;", Protocol15_IterationIDStart = "&amp;IF(CW305="","NULL",CX305)&amp;", Protocol15_IterationIDEnd = "&amp;IF(CY305="","NULL",CZ305)&amp;
", Protocol16_ID = "&amp;IF(DA305="","NULL",#REF!)&amp;", Protocol16_IterationIDStart = "&amp;IF(DA305="","NULL",DB305)&amp;", Protocol16_IterationIDEnd = "&amp;IF(DC305="","NULL",DD305))</f>
        <v>#REF!</v>
      </c>
    </row>
    <row r="306" spans="1:110" x14ac:dyDescent="0.4">
      <c r="A306" s="75">
        <v>526</v>
      </c>
      <c r="B306" s="75">
        <v>1</v>
      </c>
      <c r="C306" s="57" t="str">
        <f t="shared" si="23"/>
        <v>ChampMetricVisitInformation.WettedChannelTotalLength</v>
      </c>
      <c r="D306" s="18">
        <v>1</v>
      </c>
      <c r="E306" s="41" t="s">
        <v>1248</v>
      </c>
      <c r="F306" s="19" t="s">
        <v>1245</v>
      </c>
      <c r="G306" s="74" t="s">
        <v>1272</v>
      </c>
      <c r="I306" s="44"/>
      <c r="J306" s="47" t="str">
        <f>IF(I306="","",VLOOKUP(I306,MetricCalcGroups!A:D,3, FALSE))</f>
        <v/>
      </c>
      <c r="L306" s="9" t="s">
        <v>78</v>
      </c>
      <c r="M306" s="18">
        <v>3</v>
      </c>
      <c r="N306" s="18">
        <v>10</v>
      </c>
      <c r="O306" s="75">
        <v>2</v>
      </c>
      <c r="P306" s="18" t="s">
        <v>78</v>
      </c>
      <c r="Q306" s="38">
        <v>1</v>
      </c>
      <c r="R306" s="76">
        <v>120</v>
      </c>
      <c r="S306" s="73"/>
      <c r="T306" s="76">
        <v>0</v>
      </c>
      <c r="U306" s="73"/>
      <c r="V306" s="78">
        <v>295</v>
      </c>
      <c r="W306" s="88">
        <v>1801</v>
      </c>
      <c r="X306" s="50">
        <v>2011</v>
      </c>
      <c r="Y306" s="16">
        <f>IF(X306&lt;&gt;"",VLOOKUP(X306,ProgramIterations!D:E,2,FALSE),"NULL")</f>
        <v>1</v>
      </c>
      <c r="Z306" s="15"/>
      <c r="AA306" s="16" t="str">
        <f>IF(Z306&lt;&gt;"",VLOOKUP(Z306,ProgramIterations!D:E,2,FALSE),"NULL")</f>
        <v>NULL</v>
      </c>
      <c r="AB306" s="74" t="s">
        <v>78</v>
      </c>
      <c r="AC306" s="74">
        <v>75</v>
      </c>
      <c r="AD306" s="36">
        <v>1</v>
      </c>
      <c r="AE306" s="9">
        <v>1</v>
      </c>
      <c r="AF306" s="9">
        <v>1</v>
      </c>
      <c r="AG306" s="9">
        <v>0</v>
      </c>
      <c r="AH306" s="52">
        <v>1</v>
      </c>
      <c r="AI306" s="52">
        <f t="shared" si="21"/>
        <v>1</v>
      </c>
      <c r="AJ306" s="18">
        <v>0</v>
      </c>
      <c r="AK306" s="17">
        <f t="shared" si="18"/>
        <v>1</v>
      </c>
      <c r="AL306" s="17">
        <f t="shared" si="19"/>
        <v>1</v>
      </c>
      <c r="AM306" s="18">
        <v>0</v>
      </c>
      <c r="AN306" s="18">
        <v>0</v>
      </c>
      <c r="AO306" s="74">
        <v>1</v>
      </c>
      <c r="AP306" s="74" t="s">
        <v>1485</v>
      </c>
      <c r="AQ306" s="37">
        <v>0</v>
      </c>
      <c r="AR306" s="49">
        <v>0</v>
      </c>
      <c r="AS306" s="54">
        <v>2011</v>
      </c>
      <c r="AT306" s="55">
        <f>IF(AS306="","",VLOOKUP(AS306,ProgramIterations!$D:$E,2,FALSE))</f>
        <v>1</v>
      </c>
      <c r="AU306" s="23"/>
      <c r="AV306" s="24" t="str">
        <f>IF(AU306="","",VLOOKUP(AU306,ProgramIterations!$D:$E,2,FALSE))</f>
        <v/>
      </c>
      <c r="AW306" s="54">
        <v>2012</v>
      </c>
      <c r="AX306" s="55">
        <f>IF(AW306="","",VLOOKUP(AW306,ProgramIterations!$D:$E,2,FALSE))</f>
        <v>2</v>
      </c>
      <c r="AY306" s="54"/>
      <c r="AZ306" s="55" t="str">
        <f>IF(AY306="","",VLOOKUP(AY306,ProgramIterations!$D:$E,2,FALSE))</f>
        <v/>
      </c>
      <c r="BA306" s="54">
        <v>2013</v>
      </c>
      <c r="BB306" s="55">
        <f>IF(BA306="","",VLOOKUP(BA306,ProgramIterations!$D:$E,2,FALSE))</f>
        <v>3</v>
      </c>
      <c r="BC306" s="23"/>
      <c r="BD306" s="24" t="str">
        <f>IF(BC306="","",VLOOKUP(BC306,ProgramIterations!$D:$E,2,FALSE))</f>
        <v/>
      </c>
      <c r="BE306" s="23">
        <v>2014</v>
      </c>
      <c r="BF306" s="24">
        <f>IF(BE306="","",VLOOKUP(BE306,ProgramIterations!$D:$E,2,FALSE))</f>
        <v>4</v>
      </c>
      <c r="BG306" s="23"/>
      <c r="BH306" s="24" t="str">
        <f>IF(BG306="","",VLOOKUP(BG306,ProgramIterations!$D:$E,2,FALSE))</f>
        <v/>
      </c>
      <c r="BI306" s="23">
        <v>2014</v>
      </c>
      <c r="BJ306" s="24">
        <f>IF(BI306="","",VLOOKUP(BI306,ProgramIterations!$D:$E,2,FALSE))</f>
        <v>4</v>
      </c>
      <c r="BK306" s="23"/>
      <c r="BL306" s="24" t="str">
        <f>IF(BK306="","",VLOOKUP(BK306,ProgramIterations!$D:$E,2,FALSE))</f>
        <v/>
      </c>
      <c r="BM306" s="23"/>
      <c r="BN306" s="24" t="str">
        <f>IF(BM306="","",VLOOKUP(BM306,ProgramIterations!$D:$E,2,FALSE))</f>
        <v/>
      </c>
      <c r="BO306" s="23"/>
      <c r="BP306" s="24" t="str">
        <f>IF(BO306="","",VLOOKUP(BO306,ProgramIterations!$D:$E,2,FALSE))</f>
        <v/>
      </c>
      <c r="BQ306" s="23"/>
      <c r="BR306" s="24" t="str">
        <f>IF(BQ306="","",VLOOKUP(BQ306,ProgramIterations!$D:$E,2,FALSE))</f>
        <v/>
      </c>
      <c r="BS306" s="23"/>
      <c r="BT306" s="24" t="str">
        <f>IF(BS306="","",VLOOKUP(BS306,ProgramIterations!$D:$E,2,FALSE))</f>
        <v/>
      </c>
      <c r="BU306" s="23"/>
      <c r="BV306" s="24" t="str">
        <f>IF(BU306="","",VLOOKUP(BU306,ProgramIterations!$D:$E,2,FALSE))</f>
        <v/>
      </c>
      <c r="BW306" s="23"/>
      <c r="BX306" s="24" t="str">
        <f>IF(BW306="","",VLOOKUP(BW306,ProgramIterations!$D:$E,2,FALSE))</f>
        <v/>
      </c>
      <c r="BY306" s="23">
        <v>2014</v>
      </c>
      <c r="BZ306" s="24">
        <f>IF(BY306="","",VLOOKUP(BY306,ProgramIterations!$D:$E,2,FALSE))</f>
        <v>4</v>
      </c>
      <c r="CA306" s="23"/>
      <c r="CB306" s="24" t="str">
        <f>IF(CA306="","",VLOOKUP(CA306,ProgramIterations!$D:$E,2,FALSE))</f>
        <v/>
      </c>
      <c r="CC306" s="23">
        <v>2014</v>
      </c>
      <c r="CD306" s="24">
        <f>IF(CC306="","",VLOOKUP(CC306,ProgramIterations!$D:$E,2,FALSE))</f>
        <v>4</v>
      </c>
      <c r="CE306" s="23"/>
      <c r="CF306" s="24" t="str">
        <f>IF(CE306="","",VLOOKUP(CE306,ProgramIterations!$D:$E,2,FALSE))</f>
        <v/>
      </c>
      <c r="CG306" s="23">
        <v>2014</v>
      </c>
      <c r="CH306" s="24">
        <f>IF(CG306="","",VLOOKUP(CG306,ProgramIterations!$D:$E,2,FALSE))</f>
        <v>4</v>
      </c>
      <c r="CI306" s="23"/>
      <c r="CJ306" s="24" t="str">
        <f>IF(CI306="","",VLOOKUP(CI306,ProgramIterations!$D:$E,2,FALSE))</f>
        <v/>
      </c>
      <c r="CK306" s="23"/>
      <c r="CL306" s="24" t="str">
        <f>IF(CK306="","",VLOOKUP(CK306,ProgramIterations!$D:$E,2,FALSE))</f>
        <v/>
      </c>
      <c r="CM306" s="23"/>
      <c r="CN306" s="24" t="str">
        <f>IF(CM306="","",VLOOKUP(CM306,ProgramIterations!$D:$E,2,FALSE))</f>
        <v/>
      </c>
      <c r="CO306" s="23"/>
      <c r="CP306" s="24" t="str">
        <f>IF(CO306="","",VLOOKUP(CO306,ProgramIterations!$D:$E,2,FALSE))</f>
        <v/>
      </c>
      <c r="CQ306" s="23"/>
      <c r="CR306" s="24" t="str">
        <f>IF(CQ306="","",VLOOKUP(CQ306,ProgramIterations!$D:$E,2,FALSE))</f>
        <v/>
      </c>
      <c r="CS306" s="23"/>
      <c r="CT306" s="24" t="str">
        <f>IF(CS306="","",VLOOKUP(CS306,ProgramIterations!$D:$E,2,FALSE))</f>
        <v/>
      </c>
      <c r="CU306" s="23"/>
      <c r="CV306" s="24" t="str">
        <f>IF(CU306="","",VLOOKUP(CU306,ProgramIterations!$D:$E,2,FALSE))</f>
        <v/>
      </c>
      <c r="CW306" s="23"/>
      <c r="CX306" s="24" t="str">
        <f>IF(CW306="","",VLOOKUP(CW306,ProgramIterations!$D:$E,2,FALSE))</f>
        <v/>
      </c>
      <c r="CY306" s="23"/>
      <c r="CZ306" s="24" t="str">
        <f>IF(CY306="","",VLOOKUP(CY306,ProgramIterations!$D:$E,2,FALSE))</f>
        <v/>
      </c>
      <c r="DA306" s="23"/>
      <c r="DB306" s="24" t="str">
        <f>IF(DA306="","",VLOOKUP(DA306,ProgramIterations!$D:$E,2,FALSE))</f>
        <v/>
      </c>
      <c r="DC306" s="23"/>
      <c r="DD306" s="25" t="str">
        <f>IF(DC306="","",VLOOKUP(DC306,ProgramIterations!$D:$E,2,FALSE))</f>
        <v/>
      </c>
      <c r="DE306" s="64" t="str">
        <f>CONCATENATE("ALTER TABLE dbo.",LEFT(C306,FIND(".",C306)-1)," ADD ",RIGHT(C306,LEN(C306)-FIND(".",C306))," ",VLOOKUP(M306,DataTypes!$A$2:$F$12,6),IF(VLOOKUP(M306,DataTypes!$A$2:$F$12,3)=1,CONCATENATE("(",N306,",",O306,")"),"")," NULL")</f>
        <v>ALTER TABLE dbo.ChampMetricVisitInformation ADD WettedChannelTotalLength decimal(10,2) NULL</v>
      </c>
      <c r="DF306" s="56" t="e">
        <f>IF(A306 = "","",#REF! &amp; " SELECT MetricCalcTypeID = "&amp;A306&amp;", EngineID = "&amp;B306&amp;", Name='"&amp;C306&amp;"', DisplayGroupID = "&amp;D306&amp;", DisplayName='"&amp;E306&amp;"', DisplayNameShort = '"&amp;F306&amp;"', PropertyName = '"&amp;G306&amp;"', MethodID = "&amp;IF(H306="","NULL",H306)&amp; ", CalcGroupId = "&amp;IF(I306="","NULL",I306)&amp;", CalcGroupListItemID = " &amp;IF(K306="","NULL",K306)&amp;", Description = "&amp;IF(L306&lt;&gt;"NULL","'"&amp;SUBSTITUTE(L306,"'","''")&amp;"'","NULL")&amp;", DataTypeID = "&amp;M306&amp;",Precision = "&amp;N306&amp;", Scale = "&amp;O306&amp;", Length="&amp;P306&amp;", UOMID = "&amp;Q306&amp;", GlossaryTermID = "&amp;V306&amp;", DisplayOrderID = "&amp;W306&amp;", DomainValueListID = "&amp;AB306&amp;", WidthPixels = "&amp;AC306&amp;", IsDisplayable = "&amp;AD306&amp;", ShowGraphForWatershed= "&amp;AE306&amp;",ShowGraphForProgram="&amp;AF306&amp;",ShowGraphForVisit="&amp;AG306&amp;",IsPrivateInformation="&amp;AM306&amp;", IsCalculated="&amp;AN306&amp;",IsInternal="&amp;AO306&amp;", ExpectedValueMin = "&amp;IF(R306&lt;&gt;"",R306,"NULL")&amp;",  ExpectedValueMax = "&amp;IF(S306&lt;&gt;"",S306,"NULL")&amp;",  AcceptedValueMin = "&amp;IF(T306&lt;&gt;"",T306,"NULL")&amp;",   AcceptedValueMax  = "&amp;IF(U306&lt;&gt;"",U306,"NULL")&amp;", GraphAllowX="&amp;AH306&amp;", GraphAllowY="&amp;AI306&amp;", GraphAllowZ="&amp;AJ306&amp;", MapAllowSize="&amp;AK306&amp;", MapAllowColor = "&amp;AL306&amp;", RbtXpath = "&amp;IF(AP306&lt;&gt;"", "'"&amp;AP306&amp;"'", "NULL")&amp;", RbtIsRequired = "&amp;IF(AP306&lt;&gt;"", AQ306, "NULL")&amp;", MRMetric = "&amp;AR306&amp;
", Protocol1_ID = "&amp;IF(AS306="","NULL",#REF!)&amp;", Protocol1_IterationIDStart = "&amp;IF(AS306="","NULL",AT306)&amp;", Protocol1_IterationIDEnd = "&amp;IF(AU306="","NULL",AV306)&amp;
", Protocol2_ID = "&amp;IF(AW306="","NULL",#REF!)&amp;", Protocol2_IterationIDStart = "&amp;IF(AW306="","NULL",AX306)&amp;", Protocol2_IterationIDEnd = "&amp;IF(AY306="","NULL",AZ306)&amp;
", Protocol3_ID = "&amp;IF(BA306="","NULL",#REF!)&amp;", Protocol3_IterationIDStart = "&amp;IF(BA306="","NULL",BB306)&amp;", Protocol3_IterationIDEnd = "&amp;IF(BC306="","NULL",BD306)&amp;
", Protocol4_ID = "&amp;IF(BE306="","NULL",#REF!)&amp;", Protocol4_IterationIDStart = "&amp;IF(BE306="","NULL",BF306)&amp;", Protocol4_IterationIDEnd = "&amp;IF(BG306="","NULL",BH306)&amp;
", Protocol5_ID = "&amp;IF(BI306="","NULL",#REF!)&amp;", Protocol5_IterationIDStart = "&amp;IF(BI306="","NULL",BJ306)&amp;", Protocol5_IterationIDEnd = "&amp;IF(BK306="","NULL",BL306)&amp;
", Protocol6_ID = "&amp;IF(BM306="","NULL",#REF!)&amp;", Protocol6_IterationIDStart = "&amp;IF(BM306="","NULL",BN306)&amp;", Protocol6_IterationIDEnd = "&amp;IF(BO306="","NULL",BP306)&amp;
", Protocol7_ID = "&amp;IF(BQ306="","NULL",#REF!)&amp;", Protocol7_IterationIDStart = "&amp;IF(BQ306="","NULL",BR306)&amp;", Protocol7_IterationIDEnd = "&amp;IF(BS306="","NULL",BT306)&amp;
", Protocol8_ID = "&amp;IF(BU306="","NULL",#REF!)&amp;", Protocol8_IterationIDStart = "&amp;IF(BU306="","NULL",BV306)&amp;", Protocol8_IterationIDEnd = "&amp;IF(BW306="","NULL",BX306)&amp;
", Protocol9_ID = "&amp;IF(BY306="","NULL",#REF!)&amp;", Protocol9_IterationIDStart = "&amp;IF(BY306="","NULL",BZ306)&amp;", Protocol9_IterationIDEnd = "&amp;IF(CA306="","NULL",CB306)&amp;
", Protocol10_ID = "&amp;IF(CC306="","NULL",#REF!)&amp;", Protocol10_IterationIDStart = "&amp;IF(CC306="","NULL",CD306)&amp;", Protocol10_IterationIDEnd = "&amp;IF(CE306="","NULL",CF306)&amp;
", Protocol11_ID = "&amp;IF(CG306="","NULL",#REF!)&amp;", Protocol11_IterationIDStart = "&amp;IF(CG306="","NULL",CH306)&amp;", Protocol11_IterationIDEnd = "&amp;IF(CI306="","NULL",CJ306)&amp;
", Protocol12_ID = "&amp;IF(CK306="","NULL",#REF!)&amp;", Protocol12_IterationIDStart = "&amp;IF(CK306="","NULL",CL306)&amp;", Protocol12_IterationIDEnd = "&amp;IF(CM306="","NULL",CN306)&amp;
", Protocol13_ID = "&amp;IF(CO306="","NULL",#REF!)&amp;", Protocol13_IterationIDStart = "&amp;IF(CO306="","NULL",CP306)&amp;", Protocol13_IterationIDEnd = "&amp;IF(CQ306="","NULL",CR306)&amp;
", Protocol14_ID = "&amp;IF(CS306="","NULL",#REF!)&amp;", Protocol14_IterationIDStart = "&amp;IF(CS306="","NULL",CT306)&amp;", Protocol14_IterationIDEnd = "&amp;IF(CU306="","NULL",CV306)&amp;
", Protocol15_ID = "&amp;IF(CW306="","NULL",#REF!)&amp;", Protocol15_IterationIDStart = "&amp;IF(CW306="","NULL",CX306)&amp;", Protocol15_IterationIDEnd = "&amp;IF(CY306="","NULL",CZ306)&amp;
", Protocol16_ID = "&amp;IF(DA306="","NULL",#REF!)&amp;", Protocol16_IterationIDStart = "&amp;IF(DA306="","NULL",DB306)&amp;", Protocol16_IterationIDEnd = "&amp;IF(DC306="","NULL",DD306))</f>
        <v>#REF!</v>
      </c>
    </row>
    <row r="307" spans="1:110" hidden="1" x14ac:dyDescent="0.4">
      <c r="A307" s="75">
        <v>529</v>
      </c>
      <c r="B307" s="75">
        <v>1</v>
      </c>
      <c r="C307" s="57" t="str">
        <f t="shared" si="23"/>
        <v>ChampMetricVisitInformation.WettedChannelMainChannelPartLength</v>
      </c>
      <c r="D307" s="18">
        <v>1</v>
      </c>
      <c r="E307" s="62" t="s">
        <v>1748</v>
      </c>
      <c r="F307" s="19" t="s">
        <v>1741</v>
      </c>
      <c r="G307" s="74" t="s">
        <v>1275</v>
      </c>
      <c r="I307" s="44"/>
      <c r="J307" s="47" t="str">
        <f>IF(I307="","",VLOOKUP(I307,MetricCalcGroups!A:D,3, FALSE))</f>
        <v/>
      </c>
      <c r="L307" s="9" t="s">
        <v>78</v>
      </c>
      <c r="M307" s="18">
        <v>3</v>
      </c>
      <c r="N307" s="18">
        <v>10</v>
      </c>
      <c r="O307" s="18">
        <v>2</v>
      </c>
      <c r="P307" s="18" t="s">
        <v>78</v>
      </c>
      <c r="Q307" s="38" t="s">
        <v>78</v>
      </c>
      <c r="R307" s="75"/>
      <c r="S307" s="75"/>
      <c r="T307" s="75"/>
      <c r="U307" s="75"/>
      <c r="V307" s="78" t="s">
        <v>78</v>
      </c>
      <c r="W307" s="75">
        <v>1820</v>
      </c>
      <c r="X307" s="50">
        <v>2011</v>
      </c>
      <c r="Y307" s="16">
        <f>IF(X307&lt;&gt;"",VLOOKUP(X307,ProgramIterations!D:E,2,FALSE),"NULL")</f>
        <v>1</v>
      </c>
      <c r="Z307" s="15"/>
      <c r="AA307" s="16" t="str">
        <f>IF(Z307&lt;&gt;"",VLOOKUP(Z307,ProgramIterations!D:E,2,FALSE),"NULL")</f>
        <v>NULL</v>
      </c>
      <c r="AB307" s="74" t="s">
        <v>78</v>
      </c>
      <c r="AC307" s="74">
        <v>75</v>
      </c>
      <c r="AD307" s="36">
        <v>0</v>
      </c>
      <c r="AE307" s="9">
        <v>0</v>
      </c>
      <c r="AF307" s="9">
        <v>0</v>
      </c>
      <c r="AG307" s="9">
        <v>0</v>
      </c>
      <c r="AH307" s="52">
        <v>0</v>
      </c>
      <c r="AI307" s="17">
        <f t="shared" ref="AI307:AI324" si="24">AD307</f>
        <v>0</v>
      </c>
      <c r="AJ307" s="18">
        <v>0</v>
      </c>
      <c r="AK307" s="17">
        <f t="shared" si="18"/>
        <v>0</v>
      </c>
      <c r="AL307" s="17">
        <f t="shared" si="19"/>
        <v>0</v>
      </c>
      <c r="AM307" s="18">
        <v>0</v>
      </c>
      <c r="AN307" s="18">
        <v>0</v>
      </c>
      <c r="AO307" s="74">
        <v>1</v>
      </c>
      <c r="AP307" s="74" t="s">
        <v>1749</v>
      </c>
      <c r="AQ307" s="37">
        <v>0</v>
      </c>
      <c r="AR307" s="49">
        <v>0</v>
      </c>
      <c r="AS307" s="54">
        <v>2011</v>
      </c>
      <c r="AT307" s="55">
        <f>IF(AS307="","",VLOOKUP(AS307,ProgramIterations!$D:$E,2,FALSE))</f>
        <v>1</v>
      </c>
      <c r="AU307" s="23"/>
      <c r="AV307" s="24" t="str">
        <f>IF(AU307="","",VLOOKUP(AU307,ProgramIterations!$D:$E,2,FALSE))</f>
        <v/>
      </c>
      <c r="AW307" s="54">
        <v>2012</v>
      </c>
      <c r="AX307" s="55">
        <f>IF(AW307="","",VLOOKUP(AW307,ProgramIterations!$D:$E,2,FALSE))</f>
        <v>2</v>
      </c>
      <c r="AY307" s="54"/>
      <c r="AZ307" s="55" t="str">
        <f>IF(AY307="","",VLOOKUP(AY307,ProgramIterations!$D:$E,2,FALSE))</f>
        <v/>
      </c>
      <c r="BA307" s="54">
        <v>2013</v>
      </c>
      <c r="BB307" s="55">
        <f>IF(BA307="","",VLOOKUP(BA307,ProgramIterations!$D:$E,2,FALSE))</f>
        <v>3</v>
      </c>
      <c r="BC307" s="23"/>
      <c r="BD307" s="24" t="str">
        <f>IF(BC307="","",VLOOKUP(BC307,ProgramIterations!$D:$E,2,FALSE))</f>
        <v/>
      </c>
      <c r="BE307" s="23">
        <v>2014</v>
      </c>
      <c r="BF307" s="24">
        <f>IF(BE307="","",VLOOKUP(BE307,ProgramIterations!$D:$E,2,FALSE))</f>
        <v>4</v>
      </c>
      <c r="BG307" s="23"/>
      <c r="BH307" s="24" t="str">
        <f>IF(BG307="","",VLOOKUP(BG307,ProgramIterations!$D:$E,2,FALSE))</f>
        <v/>
      </c>
      <c r="BI307" s="23">
        <v>2014</v>
      </c>
      <c r="BJ307" s="24">
        <f>IF(BI307="","",VLOOKUP(BI307,ProgramIterations!$D:$E,2,FALSE))</f>
        <v>4</v>
      </c>
      <c r="BK307" s="23"/>
      <c r="BL307" s="24" t="str">
        <f>IF(BK307="","",VLOOKUP(BK307,ProgramIterations!$D:$E,2,FALSE))</f>
        <v/>
      </c>
      <c r="BM307" s="23"/>
      <c r="BN307" s="24" t="str">
        <f>IF(BM307="","",VLOOKUP(BM307,ProgramIterations!$D:$E,2,FALSE))</f>
        <v/>
      </c>
      <c r="BO307" s="23"/>
      <c r="BP307" s="24" t="str">
        <f>IF(BO307="","",VLOOKUP(BO307,ProgramIterations!$D:$E,2,FALSE))</f>
        <v/>
      </c>
      <c r="BQ307" s="23"/>
      <c r="BR307" s="24" t="str">
        <f>IF(BQ307="","",VLOOKUP(BQ307,ProgramIterations!$D:$E,2,FALSE))</f>
        <v/>
      </c>
      <c r="BS307" s="23"/>
      <c r="BT307" s="24" t="str">
        <f>IF(BS307="","",VLOOKUP(BS307,ProgramIterations!$D:$E,2,FALSE))</f>
        <v/>
      </c>
      <c r="BU307" s="23"/>
      <c r="BV307" s="24" t="str">
        <f>IF(BU307="","",VLOOKUP(BU307,ProgramIterations!$D:$E,2,FALSE))</f>
        <v/>
      </c>
      <c r="BW307" s="23"/>
      <c r="BX307" s="24" t="str">
        <f>IF(BW307="","",VLOOKUP(BW307,ProgramIterations!$D:$E,2,FALSE))</f>
        <v/>
      </c>
      <c r="BY307" s="23">
        <v>2014</v>
      </c>
      <c r="BZ307" s="24">
        <f>IF(BY307="","",VLOOKUP(BY307,ProgramIterations!$D:$E,2,FALSE))</f>
        <v>4</v>
      </c>
      <c r="CA307" s="23"/>
      <c r="CB307" s="24" t="str">
        <f>IF(CA307="","",VLOOKUP(CA307,ProgramIterations!$D:$E,2,FALSE))</f>
        <v/>
      </c>
      <c r="CC307" s="23">
        <v>2014</v>
      </c>
      <c r="CD307" s="24">
        <f>IF(CC307="","",VLOOKUP(CC307,ProgramIterations!$D:$E,2,FALSE))</f>
        <v>4</v>
      </c>
      <c r="CE307" s="23"/>
      <c r="CF307" s="24" t="str">
        <f>IF(CE307="","",VLOOKUP(CE307,ProgramIterations!$D:$E,2,FALSE))</f>
        <v/>
      </c>
      <c r="CG307" s="23">
        <v>2014</v>
      </c>
      <c r="CH307" s="24">
        <f>IF(CG307="","",VLOOKUP(CG307,ProgramIterations!$D:$E,2,FALSE))</f>
        <v>4</v>
      </c>
      <c r="CI307" s="23"/>
      <c r="CJ307" s="24" t="str">
        <f>IF(CI307="","",VLOOKUP(CI307,ProgramIterations!$D:$E,2,FALSE))</f>
        <v/>
      </c>
      <c r="CK307" s="23"/>
      <c r="CL307" s="24" t="str">
        <f>IF(CK307="","",VLOOKUP(CK307,ProgramIterations!$D:$E,2,FALSE))</f>
        <v/>
      </c>
      <c r="CM307" s="23"/>
      <c r="CN307" s="24" t="str">
        <f>IF(CM307="","",VLOOKUP(CM307,ProgramIterations!$D:$E,2,FALSE))</f>
        <v/>
      </c>
      <c r="CO307" s="23"/>
      <c r="CP307" s="24" t="str">
        <f>IF(CO307="","",VLOOKUP(CO307,ProgramIterations!$D:$E,2,FALSE))</f>
        <v/>
      </c>
      <c r="CQ307" s="23"/>
      <c r="CR307" s="24" t="str">
        <f>IF(CQ307="","",VLOOKUP(CQ307,ProgramIterations!$D:$E,2,FALSE))</f>
        <v/>
      </c>
      <c r="CS307" s="23"/>
      <c r="CT307" s="24" t="str">
        <f>IF(CS307="","",VLOOKUP(CS307,ProgramIterations!$D:$E,2,FALSE))</f>
        <v/>
      </c>
      <c r="CU307" s="23"/>
      <c r="CV307" s="24" t="str">
        <f>IF(CU307="","",VLOOKUP(CU307,ProgramIterations!$D:$E,2,FALSE))</f>
        <v/>
      </c>
      <c r="CW307" s="23"/>
      <c r="CX307" s="24" t="str">
        <f>IF(CW307="","",VLOOKUP(CW307,ProgramIterations!$D:$E,2,FALSE))</f>
        <v/>
      </c>
      <c r="CY307" s="23"/>
      <c r="CZ307" s="24" t="str">
        <f>IF(CY307="","",VLOOKUP(CY307,ProgramIterations!$D:$E,2,FALSE))</f>
        <v/>
      </c>
      <c r="DA307" s="23"/>
      <c r="DB307" s="24" t="str">
        <f>IF(DA307="","",VLOOKUP(DA307,ProgramIterations!$D:$E,2,FALSE))</f>
        <v/>
      </c>
      <c r="DC307" s="23"/>
      <c r="DD307" s="25" t="str">
        <f>IF(DC307="","",VLOOKUP(DC307,ProgramIterations!$D:$E,2,FALSE))</f>
        <v/>
      </c>
      <c r="DE307" s="64" t="str">
        <f>CONCATENATE("ALTER TABLE dbo.",LEFT(C307,FIND(".",C307)-1)," ADD ",RIGHT(C307,LEN(C307)-FIND(".",C307))," ",VLOOKUP(M307,DataTypes!$A$2:$F$12,6),IF(VLOOKUP(M307,DataTypes!$A$2:$F$12,3)=1,CONCATENATE("(",N307,",",O307,")"),"")," NULL")</f>
        <v>ALTER TABLE dbo.ChampMetricVisitInformation ADD WettedChannelMainChannelPartLength decimal(10,2) NULL</v>
      </c>
      <c r="DF307" s="56" t="e">
        <f>IF(A307 = "","",#REF! &amp; " SELECT MetricCalcTypeID = "&amp;A307&amp;", EngineID = "&amp;B307&amp;", Name='"&amp;C307&amp;"', DisplayGroupID = "&amp;D307&amp;", DisplayName='"&amp;E307&amp;"', DisplayNameShort = '"&amp;F307&amp;"', PropertyName = '"&amp;G307&amp;"', MethodID = "&amp;IF(H307="","NULL",H307)&amp; ", CalcGroupId = "&amp;IF(I307="","NULL",I307)&amp;", CalcGroupListItemID = " &amp;IF(K307="","NULL",K307)&amp;", Description = "&amp;IF(L307&lt;&gt;"NULL","'"&amp;SUBSTITUTE(L307,"'","''")&amp;"'","NULL")&amp;", DataTypeID = "&amp;M307&amp;",Precision = "&amp;N307&amp;", Scale = "&amp;O307&amp;", Length="&amp;P307&amp;", UOMID = "&amp;Q307&amp;", GlossaryTermID = "&amp;V307&amp;", DisplayOrderID = "&amp;W307&amp;", DomainValueListID = "&amp;AB307&amp;", WidthPixels = "&amp;AC307&amp;", IsDisplayable = "&amp;AD307&amp;", ShowGraphForWatershed= "&amp;AE307&amp;",ShowGraphForProgram="&amp;AF307&amp;",ShowGraphForVisit="&amp;AG307&amp;",IsPrivateInformation="&amp;AM307&amp;", IsCalculated="&amp;AN307&amp;",IsInternal="&amp;AO307&amp;", ExpectedValueMin = "&amp;IF(R307&lt;&gt;"",R307,"NULL")&amp;",  ExpectedValueMax = "&amp;IF(S307&lt;&gt;"",S307,"NULL")&amp;",  AcceptedValueMin = "&amp;IF(T307&lt;&gt;"",T307,"NULL")&amp;",   AcceptedValueMax  = "&amp;IF(U307&lt;&gt;"",U307,"NULL")&amp;", GraphAllowX="&amp;AH307&amp;", GraphAllowY="&amp;AI307&amp;", GraphAllowZ="&amp;AJ307&amp;", MapAllowSize="&amp;AK307&amp;", MapAllowColor = "&amp;AL307&amp;", RbtXpath = "&amp;IF(AP307&lt;&gt;"", "'"&amp;AP307&amp;"'", "NULL")&amp;", RbtIsRequired = "&amp;IF(AP307&lt;&gt;"", AQ307, "NULL")&amp;", MRMetric = "&amp;AR307&amp;
", Protocol1_ID = "&amp;IF(AS307="","NULL",#REF!)&amp;", Protocol1_IterationIDStart = "&amp;IF(AS307="","NULL",AT307)&amp;", Protocol1_IterationIDEnd = "&amp;IF(AU307="","NULL",AV307)&amp;
", Protocol2_ID = "&amp;IF(AW307="","NULL",#REF!)&amp;", Protocol2_IterationIDStart = "&amp;IF(AW307="","NULL",AX307)&amp;", Protocol2_IterationIDEnd = "&amp;IF(AY307="","NULL",AZ307)&amp;
", Protocol3_ID = "&amp;IF(BA307="","NULL",#REF!)&amp;", Protocol3_IterationIDStart = "&amp;IF(BA307="","NULL",BB307)&amp;", Protocol3_IterationIDEnd = "&amp;IF(BC307="","NULL",BD307)&amp;
", Protocol4_ID = "&amp;IF(BE307="","NULL",#REF!)&amp;", Protocol4_IterationIDStart = "&amp;IF(BE307="","NULL",BF307)&amp;", Protocol4_IterationIDEnd = "&amp;IF(BG307="","NULL",BH307)&amp;
", Protocol5_ID = "&amp;IF(BI307="","NULL",#REF!)&amp;", Protocol5_IterationIDStart = "&amp;IF(BI307="","NULL",BJ307)&amp;", Protocol5_IterationIDEnd = "&amp;IF(BK307="","NULL",BL307)&amp;
", Protocol6_ID = "&amp;IF(BM307="","NULL",#REF!)&amp;", Protocol6_IterationIDStart = "&amp;IF(BM307="","NULL",BN307)&amp;", Protocol6_IterationIDEnd = "&amp;IF(BO307="","NULL",BP307)&amp;
", Protocol7_ID = "&amp;IF(BQ307="","NULL",#REF!)&amp;", Protocol7_IterationIDStart = "&amp;IF(BQ307="","NULL",BR307)&amp;", Protocol7_IterationIDEnd = "&amp;IF(BS307="","NULL",BT307)&amp;
", Protocol8_ID = "&amp;IF(BU307="","NULL",#REF!)&amp;", Protocol8_IterationIDStart = "&amp;IF(BU307="","NULL",BV307)&amp;", Protocol8_IterationIDEnd = "&amp;IF(BW307="","NULL",BX307)&amp;
", Protocol9_ID = "&amp;IF(BY307="","NULL",#REF!)&amp;", Protocol9_IterationIDStart = "&amp;IF(BY307="","NULL",BZ307)&amp;", Protocol9_IterationIDEnd = "&amp;IF(CA307="","NULL",CB307)&amp;
", Protocol10_ID = "&amp;IF(CC307="","NULL",#REF!)&amp;", Protocol10_IterationIDStart = "&amp;IF(CC307="","NULL",CD307)&amp;", Protocol10_IterationIDEnd = "&amp;IF(CE307="","NULL",CF307)&amp;
", Protocol11_ID = "&amp;IF(CG307="","NULL",#REF!)&amp;", Protocol11_IterationIDStart = "&amp;IF(CG307="","NULL",CH307)&amp;", Protocol11_IterationIDEnd = "&amp;IF(CI307="","NULL",CJ307)&amp;
", Protocol12_ID = "&amp;IF(CK307="","NULL",#REF!)&amp;", Protocol12_IterationIDStart = "&amp;IF(CK307="","NULL",CL307)&amp;", Protocol12_IterationIDEnd = "&amp;IF(CM307="","NULL",CN307)&amp;
", Protocol13_ID = "&amp;IF(CO307="","NULL",#REF!)&amp;", Protocol13_IterationIDStart = "&amp;IF(CO307="","NULL",CP307)&amp;", Protocol13_IterationIDEnd = "&amp;IF(CQ307="","NULL",CR307)&amp;
", Protocol14_ID = "&amp;IF(CS307="","NULL",#REF!)&amp;", Protocol14_IterationIDStart = "&amp;IF(CS307="","NULL",CT307)&amp;", Protocol14_IterationIDEnd = "&amp;IF(CU307="","NULL",CV307)&amp;
", Protocol15_ID = "&amp;IF(CW307="","NULL",#REF!)&amp;", Protocol15_IterationIDStart = "&amp;IF(CW307="","NULL",CX307)&amp;", Protocol15_IterationIDEnd = "&amp;IF(CY307="","NULL",CZ307)&amp;
", Protocol16_ID = "&amp;IF(DA307="","NULL",#REF!)&amp;", Protocol16_IterationIDStart = "&amp;IF(DA307="","NULL",DB307)&amp;", Protocol16_IterationIDEnd = "&amp;IF(DC307="","NULL",DD307))</f>
        <v>#REF!</v>
      </c>
    </row>
    <row r="308" spans="1:110" hidden="1" x14ac:dyDescent="0.4">
      <c r="A308" s="75">
        <v>525</v>
      </c>
      <c r="B308" s="75">
        <v>1</v>
      </c>
      <c r="C308" s="57" t="str">
        <f t="shared" si="23"/>
        <v>ChampMetricVisitInformation.WettedChannelSideChannelPartLength</v>
      </c>
      <c r="D308" s="18">
        <v>1</v>
      </c>
      <c r="E308" s="62" t="s">
        <v>1746</v>
      </c>
      <c r="F308" s="19" t="s">
        <v>1739</v>
      </c>
      <c r="G308" s="74" t="s">
        <v>1271</v>
      </c>
      <c r="I308" s="44"/>
      <c r="J308" s="47" t="str">
        <f>IF(I308="","",VLOOKUP(I308,MetricCalcGroups!A:D,3, FALSE))</f>
        <v/>
      </c>
      <c r="L308" s="9" t="s">
        <v>78</v>
      </c>
      <c r="M308" s="18">
        <v>3</v>
      </c>
      <c r="N308" s="18">
        <v>10</v>
      </c>
      <c r="O308" s="18">
        <v>2</v>
      </c>
      <c r="P308" s="18" t="s">
        <v>78</v>
      </c>
      <c r="Q308" s="38">
        <v>1</v>
      </c>
      <c r="R308" s="76">
        <v>0</v>
      </c>
      <c r="S308" s="76">
        <v>200</v>
      </c>
      <c r="T308" s="76">
        <v>0</v>
      </c>
      <c r="U308" s="76">
        <v>600</v>
      </c>
      <c r="V308" s="78">
        <v>299</v>
      </c>
      <c r="W308" s="75">
        <v>1830</v>
      </c>
      <c r="X308" s="50">
        <v>2011</v>
      </c>
      <c r="Y308" s="16">
        <f>IF(X308&lt;&gt;"",VLOOKUP(X308,ProgramIterations!D:E,2,FALSE),"NULL")</f>
        <v>1</v>
      </c>
      <c r="Z308" s="15"/>
      <c r="AA308" s="16" t="str">
        <f>IF(Z308&lt;&gt;"",VLOOKUP(Z308,ProgramIterations!D:E,2,FALSE),"NULL")</f>
        <v>NULL</v>
      </c>
      <c r="AB308" s="74" t="s">
        <v>78</v>
      </c>
      <c r="AC308" s="74">
        <v>75</v>
      </c>
      <c r="AD308" s="84">
        <v>0</v>
      </c>
      <c r="AE308" s="9">
        <v>1</v>
      </c>
      <c r="AF308" s="9">
        <v>1</v>
      </c>
      <c r="AG308" s="9">
        <v>0</v>
      </c>
      <c r="AH308" s="85">
        <v>0</v>
      </c>
      <c r="AI308" s="17">
        <f t="shared" si="24"/>
        <v>0</v>
      </c>
      <c r="AJ308" s="18">
        <v>0</v>
      </c>
      <c r="AK308" s="17">
        <f t="shared" si="18"/>
        <v>0</v>
      </c>
      <c r="AL308" s="17">
        <f t="shared" si="19"/>
        <v>0</v>
      </c>
      <c r="AM308" s="18">
        <v>0</v>
      </c>
      <c r="AN308" s="18">
        <v>0</v>
      </c>
      <c r="AO308" s="74">
        <v>1</v>
      </c>
      <c r="AP308" s="74" t="s">
        <v>1484</v>
      </c>
      <c r="AQ308" s="37">
        <v>0</v>
      </c>
      <c r="AR308" s="49">
        <v>0</v>
      </c>
      <c r="AS308" s="54">
        <v>2011</v>
      </c>
      <c r="AT308" s="55">
        <f>IF(AS308="","",VLOOKUP(AS308,ProgramIterations!$D:$E,2,FALSE))</f>
        <v>1</v>
      </c>
      <c r="AU308" s="23"/>
      <c r="AV308" s="24" t="str">
        <f>IF(AU308="","",VLOOKUP(AU308,ProgramIterations!$D:$E,2,FALSE))</f>
        <v/>
      </c>
      <c r="AW308" s="54">
        <v>2012</v>
      </c>
      <c r="AX308" s="55">
        <f>IF(AW308="","",VLOOKUP(AW308,ProgramIterations!$D:$E,2,FALSE))</f>
        <v>2</v>
      </c>
      <c r="AY308" s="54"/>
      <c r="AZ308" s="55" t="str">
        <f>IF(AY308="","",VLOOKUP(AY308,ProgramIterations!$D:$E,2,FALSE))</f>
        <v/>
      </c>
      <c r="BA308" s="54">
        <v>2013</v>
      </c>
      <c r="BB308" s="55">
        <f>IF(BA308="","",VLOOKUP(BA308,ProgramIterations!$D:$E,2,FALSE))</f>
        <v>3</v>
      </c>
      <c r="BC308" s="23"/>
      <c r="BD308" s="24" t="str">
        <f>IF(BC308="","",VLOOKUP(BC308,ProgramIterations!$D:$E,2,FALSE))</f>
        <v/>
      </c>
      <c r="BE308" s="23">
        <v>2014</v>
      </c>
      <c r="BF308" s="24">
        <f>IF(BE308="","",VLOOKUP(BE308,ProgramIterations!$D:$E,2,FALSE))</f>
        <v>4</v>
      </c>
      <c r="BG308" s="23"/>
      <c r="BH308" s="24" t="str">
        <f>IF(BG308="","",VLOOKUP(BG308,ProgramIterations!$D:$E,2,FALSE))</f>
        <v/>
      </c>
      <c r="BI308" s="23">
        <v>2014</v>
      </c>
      <c r="BJ308" s="24">
        <f>IF(BI308="","",VLOOKUP(BI308,ProgramIterations!$D:$E,2,FALSE))</f>
        <v>4</v>
      </c>
      <c r="BK308" s="23"/>
      <c r="BL308" s="24" t="str">
        <f>IF(BK308="","",VLOOKUP(BK308,ProgramIterations!$D:$E,2,FALSE))</f>
        <v/>
      </c>
      <c r="BM308" s="23"/>
      <c r="BN308" s="24" t="str">
        <f>IF(BM308="","",VLOOKUP(BM308,ProgramIterations!$D:$E,2,FALSE))</f>
        <v/>
      </c>
      <c r="BO308" s="23"/>
      <c r="BP308" s="24" t="str">
        <f>IF(BO308="","",VLOOKUP(BO308,ProgramIterations!$D:$E,2,FALSE))</f>
        <v/>
      </c>
      <c r="BQ308" s="23"/>
      <c r="BR308" s="24" t="str">
        <f>IF(BQ308="","",VLOOKUP(BQ308,ProgramIterations!$D:$E,2,FALSE))</f>
        <v/>
      </c>
      <c r="BS308" s="23"/>
      <c r="BT308" s="24" t="str">
        <f>IF(BS308="","",VLOOKUP(BS308,ProgramIterations!$D:$E,2,FALSE))</f>
        <v/>
      </c>
      <c r="BU308" s="23"/>
      <c r="BV308" s="24" t="str">
        <f>IF(BU308="","",VLOOKUP(BU308,ProgramIterations!$D:$E,2,FALSE))</f>
        <v/>
      </c>
      <c r="BW308" s="23"/>
      <c r="BX308" s="24" t="str">
        <f>IF(BW308="","",VLOOKUP(BW308,ProgramIterations!$D:$E,2,FALSE))</f>
        <v/>
      </c>
      <c r="BY308" s="23">
        <v>2014</v>
      </c>
      <c r="BZ308" s="24">
        <f>IF(BY308="","",VLOOKUP(BY308,ProgramIterations!$D:$E,2,FALSE))</f>
        <v>4</v>
      </c>
      <c r="CA308" s="23"/>
      <c r="CB308" s="24" t="str">
        <f>IF(CA308="","",VLOOKUP(CA308,ProgramIterations!$D:$E,2,FALSE))</f>
        <v/>
      </c>
      <c r="CC308" s="23">
        <v>2014</v>
      </c>
      <c r="CD308" s="24">
        <f>IF(CC308="","",VLOOKUP(CC308,ProgramIterations!$D:$E,2,FALSE))</f>
        <v>4</v>
      </c>
      <c r="CE308" s="23"/>
      <c r="CF308" s="24" t="str">
        <f>IF(CE308="","",VLOOKUP(CE308,ProgramIterations!$D:$E,2,FALSE))</f>
        <v/>
      </c>
      <c r="CG308" s="23">
        <v>2014</v>
      </c>
      <c r="CH308" s="24">
        <f>IF(CG308="","",VLOOKUP(CG308,ProgramIterations!$D:$E,2,FALSE))</f>
        <v>4</v>
      </c>
      <c r="CI308" s="23"/>
      <c r="CJ308" s="24" t="str">
        <f>IF(CI308="","",VLOOKUP(CI308,ProgramIterations!$D:$E,2,FALSE))</f>
        <v/>
      </c>
      <c r="CK308" s="23"/>
      <c r="CL308" s="24" t="str">
        <f>IF(CK308="","",VLOOKUP(CK308,ProgramIterations!$D:$E,2,FALSE))</f>
        <v/>
      </c>
      <c r="CM308" s="23"/>
      <c r="CN308" s="24" t="str">
        <f>IF(CM308="","",VLOOKUP(CM308,ProgramIterations!$D:$E,2,FALSE))</f>
        <v/>
      </c>
      <c r="CO308" s="23"/>
      <c r="CP308" s="24" t="str">
        <f>IF(CO308="","",VLOOKUP(CO308,ProgramIterations!$D:$E,2,FALSE))</f>
        <v/>
      </c>
      <c r="CQ308" s="23"/>
      <c r="CR308" s="24" t="str">
        <f>IF(CQ308="","",VLOOKUP(CQ308,ProgramIterations!$D:$E,2,FALSE))</f>
        <v/>
      </c>
      <c r="CS308" s="23"/>
      <c r="CT308" s="24" t="str">
        <f>IF(CS308="","",VLOOKUP(CS308,ProgramIterations!$D:$E,2,FALSE))</f>
        <v/>
      </c>
      <c r="CU308" s="23"/>
      <c r="CV308" s="24" t="str">
        <f>IF(CU308="","",VLOOKUP(CU308,ProgramIterations!$D:$E,2,FALSE))</f>
        <v/>
      </c>
      <c r="CW308" s="23"/>
      <c r="CX308" s="24" t="str">
        <f>IF(CW308="","",VLOOKUP(CW308,ProgramIterations!$D:$E,2,FALSE))</f>
        <v/>
      </c>
      <c r="CY308" s="23"/>
      <c r="CZ308" s="24" t="str">
        <f>IF(CY308="","",VLOOKUP(CY308,ProgramIterations!$D:$E,2,FALSE))</f>
        <v/>
      </c>
      <c r="DA308" s="23"/>
      <c r="DB308" s="24" t="str">
        <f>IF(DA308="","",VLOOKUP(DA308,ProgramIterations!$D:$E,2,FALSE))</f>
        <v/>
      </c>
      <c r="DC308" s="23"/>
      <c r="DD308" s="25" t="str">
        <f>IF(DC308="","",VLOOKUP(DC308,ProgramIterations!$D:$E,2,FALSE))</f>
        <v/>
      </c>
      <c r="DE308" s="64" t="str">
        <f>CONCATENATE("ALTER TABLE dbo.",LEFT(C308,FIND(".",C308)-1)," ADD ",RIGHT(C308,LEN(C308)-FIND(".",C308))," ",VLOOKUP(M308,DataTypes!$A$2:$F$12,6),IF(VLOOKUP(M308,DataTypes!$A$2:$F$12,3)=1,CONCATENATE("(",N308,",",O308,")"),"")," NULL")</f>
        <v>ALTER TABLE dbo.ChampMetricVisitInformation ADD WettedChannelSideChannelPartLength decimal(10,2) NULL</v>
      </c>
      <c r="DF308" s="56" t="e">
        <f>IF(A308 = "","",#REF! &amp; " SELECT MetricCalcTypeID = "&amp;A308&amp;", EngineID = "&amp;B308&amp;", Name='"&amp;C308&amp;"', DisplayGroupID = "&amp;D308&amp;", DisplayName='"&amp;E308&amp;"', DisplayNameShort = '"&amp;F308&amp;"', PropertyName = '"&amp;G308&amp;"', MethodID = "&amp;IF(H308="","NULL",H308)&amp; ", CalcGroupId = "&amp;IF(I308="","NULL",I308)&amp;", CalcGroupListItemID = " &amp;IF(K308="","NULL",K308)&amp;", Description = "&amp;IF(L308&lt;&gt;"NULL","'"&amp;SUBSTITUTE(L308,"'","''")&amp;"'","NULL")&amp;", DataTypeID = "&amp;M308&amp;",Precision = "&amp;N308&amp;", Scale = "&amp;O308&amp;", Length="&amp;P308&amp;", UOMID = "&amp;Q308&amp;", GlossaryTermID = "&amp;V308&amp;", DisplayOrderID = "&amp;W308&amp;", DomainValueListID = "&amp;AB308&amp;", WidthPixels = "&amp;AC308&amp;", IsDisplayable = "&amp;AD308&amp;", ShowGraphForWatershed= "&amp;AE308&amp;",ShowGraphForProgram="&amp;AF308&amp;",ShowGraphForVisit="&amp;AG308&amp;",IsPrivateInformation="&amp;AM308&amp;", IsCalculated="&amp;AN308&amp;",IsInternal="&amp;AO308&amp;", ExpectedValueMin = "&amp;IF(R308&lt;&gt;"",R308,"NULL")&amp;",  ExpectedValueMax = "&amp;IF(S308&lt;&gt;"",S308,"NULL")&amp;",  AcceptedValueMin = "&amp;IF(T308&lt;&gt;"",T308,"NULL")&amp;",   AcceptedValueMax  = "&amp;IF(U308&lt;&gt;"",U308,"NULL")&amp;", GraphAllowX="&amp;AH308&amp;", GraphAllowY="&amp;AI308&amp;", GraphAllowZ="&amp;AJ308&amp;", MapAllowSize="&amp;AK308&amp;", MapAllowColor = "&amp;AL308&amp;", RbtXpath = "&amp;IF(AP308&lt;&gt;"", "'"&amp;AP308&amp;"'", "NULL")&amp;", RbtIsRequired = "&amp;IF(AP308&lt;&gt;"", AQ308, "NULL")&amp;", MRMetric = "&amp;AR308&amp;
", Protocol1_ID = "&amp;IF(AS308="","NULL",#REF!)&amp;", Protocol1_IterationIDStart = "&amp;IF(AS308="","NULL",AT308)&amp;", Protocol1_IterationIDEnd = "&amp;IF(AU308="","NULL",AV308)&amp;
", Protocol2_ID = "&amp;IF(AW308="","NULL",#REF!)&amp;", Protocol2_IterationIDStart = "&amp;IF(AW308="","NULL",AX308)&amp;", Protocol2_IterationIDEnd = "&amp;IF(AY308="","NULL",AZ308)&amp;
", Protocol3_ID = "&amp;IF(BA308="","NULL",#REF!)&amp;", Protocol3_IterationIDStart = "&amp;IF(BA308="","NULL",BB308)&amp;", Protocol3_IterationIDEnd = "&amp;IF(BC308="","NULL",BD308)&amp;
", Protocol4_ID = "&amp;IF(BE308="","NULL",#REF!)&amp;", Protocol4_IterationIDStart = "&amp;IF(BE308="","NULL",BF308)&amp;", Protocol4_IterationIDEnd = "&amp;IF(BG308="","NULL",BH308)&amp;
", Protocol5_ID = "&amp;IF(BI308="","NULL",#REF!)&amp;", Protocol5_IterationIDStart = "&amp;IF(BI308="","NULL",BJ308)&amp;", Protocol5_IterationIDEnd = "&amp;IF(BK308="","NULL",BL308)&amp;
", Protocol6_ID = "&amp;IF(BM308="","NULL",#REF!)&amp;", Protocol6_IterationIDStart = "&amp;IF(BM308="","NULL",BN308)&amp;", Protocol6_IterationIDEnd = "&amp;IF(BO308="","NULL",BP308)&amp;
", Protocol7_ID = "&amp;IF(BQ308="","NULL",#REF!)&amp;", Protocol7_IterationIDStart = "&amp;IF(BQ308="","NULL",BR308)&amp;", Protocol7_IterationIDEnd = "&amp;IF(BS308="","NULL",BT308)&amp;
", Protocol8_ID = "&amp;IF(BU308="","NULL",#REF!)&amp;", Protocol8_IterationIDStart = "&amp;IF(BU308="","NULL",BV308)&amp;", Protocol8_IterationIDEnd = "&amp;IF(BW308="","NULL",BX308)&amp;
", Protocol9_ID = "&amp;IF(BY308="","NULL",#REF!)&amp;", Protocol9_IterationIDStart = "&amp;IF(BY308="","NULL",BZ308)&amp;", Protocol9_IterationIDEnd = "&amp;IF(CA308="","NULL",CB308)&amp;
", Protocol10_ID = "&amp;IF(CC308="","NULL",#REF!)&amp;", Protocol10_IterationIDStart = "&amp;IF(CC308="","NULL",CD308)&amp;", Protocol10_IterationIDEnd = "&amp;IF(CE308="","NULL",CF308)&amp;
", Protocol11_ID = "&amp;IF(CG308="","NULL",#REF!)&amp;", Protocol11_IterationIDStart = "&amp;IF(CG308="","NULL",CH308)&amp;", Protocol11_IterationIDEnd = "&amp;IF(CI308="","NULL",CJ308)&amp;
", Protocol12_ID = "&amp;IF(CK308="","NULL",#REF!)&amp;", Protocol12_IterationIDStart = "&amp;IF(CK308="","NULL",CL308)&amp;", Protocol12_IterationIDEnd = "&amp;IF(CM308="","NULL",CN308)&amp;
", Protocol13_ID = "&amp;IF(CO308="","NULL",#REF!)&amp;", Protocol13_IterationIDStart = "&amp;IF(CO308="","NULL",CP308)&amp;", Protocol13_IterationIDEnd = "&amp;IF(CQ308="","NULL",CR308)&amp;
", Protocol14_ID = "&amp;IF(CS308="","NULL",#REF!)&amp;", Protocol14_IterationIDStart = "&amp;IF(CS308="","NULL",CT308)&amp;", Protocol14_IterationIDEnd = "&amp;IF(CU308="","NULL",CV308)&amp;
", Protocol15_ID = "&amp;IF(CW308="","NULL",#REF!)&amp;", Protocol15_IterationIDStart = "&amp;IF(CW308="","NULL",CX308)&amp;", Protocol15_IterationIDEnd = "&amp;IF(CY308="","NULL",CZ308)&amp;
", Protocol16_ID = "&amp;IF(DA308="","NULL",#REF!)&amp;", Protocol16_IterationIDStart = "&amp;IF(DA308="","NULL",DB308)&amp;", Protocol16_IterationIDEnd = "&amp;IF(DC308="","NULL",DD308))</f>
        <v>#REF!</v>
      </c>
    </row>
    <row r="309" spans="1:110" x14ac:dyDescent="0.4">
      <c r="A309" s="75">
        <v>522</v>
      </c>
      <c r="B309" s="18">
        <v>1</v>
      </c>
      <c r="C309" s="57" t="str">
        <f t="shared" si="23"/>
        <v>ChampMetricVisitInformation.WettedChannelMainstemLength</v>
      </c>
      <c r="D309" s="18">
        <v>1</v>
      </c>
      <c r="E309" s="42" t="s">
        <v>1244</v>
      </c>
      <c r="F309" s="19" t="s">
        <v>1431</v>
      </c>
      <c r="G309" s="74" t="s">
        <v>1268</v>
      </c>
      <c r="I309" s="44"/>
      <c r="J309" s="47" t="str">
        <f>IF(I309="","",VLOOKUP(I309,MetricCalcGroups!A:D,3, FALSE))</f>
        <v/>
      </c>
      <c r="L309" s="9" t="s">
        <v>78</v>
      </c>
      <c r="M309" s="18">
        <v>3</v>
      </c>
      <c r="N309" s="18">
        <v>10</v>
      </c>
      <c r="O309" s="75">
        <v>2</v>
      </c>
      <c r="P309" s="18" t="s">
        <v>78</v>
      </c>
      <c r="Q309" s="38">
        <v>1</v>
      </c>
      <c r="R309" s="76">
        <v>120</v>
      </c>
      <c r="S309" s="73"/>
      <c r="T309" s="76">
        <v>0</v>
      </c>
      <c r="U309" s="73"/>
      <c r="V309" s="78">
        <v>291</v>
      </c>
      <c r="W309" s="88">
        <v>1802</v>
      </c>
      <c r="X309" s="50">
        <v>2011</v>
      </c>
      <c r="Y309" s="16">
        <f>IF(X309&lt;&gt;"",VLOOKUP(X309,ProgramIterations!D:E,2,FALSE),"NULL")</f>
        <v>1</v>
      </c>
      <c r="Z309" s="15"/>
      <c r="AA309" s="16" t="str">
        <f>IF(Z309&lt;&gt;"",VLOOKUP(Z309,ProgramIterations!D:E,2,FALSE),"NULL")</f>
        <v>NULL</v>
      </c>
      <c r="AB309" s="74" t="s">
        <v>78</v>
      </c>
      <c r="AC309" s="74">
        <v>75</v>
      </c>
      <c r="AD309" s="36">
        <v>1</v>
      </c>
      <c r="AE309" s="9">
        <v>1</v>
      </c>
      <c r="AF309" s="9">
        <v>1</v>
      </c>
      <c r="AG309" s="9">
        <v>0</v>
      </c>
      <c r="AH309" s="52">
        <v>1</v>
      </c>
      <c r="AI309" s="52">
        <f t="shared" si="24"/>
        <v>1</v>
      </c>
      <c r="AJ309" s="18">
        <v>0</v>
      </c>
      <c r="AK309" s="17">
        <f t="shared" si="18"/>
        <v>1</v>
      </c>
      <c r="AL309" s="17">
        <f t="shared" si="19"/>
        <v>1</v>
      </c>
      <c r="AM309" s="18">
        <v>0</v>
      </c>
      <c r="AN309" s="18">
        <v>0</v>
      </c>
      <c r="AO309" s="74">
        <v>1</v>
      </c>
      <c r="AP309" s="74" t="s">
        <v>1487</v>
      </c>
      <c r="AQ309" s="37">
        <v>0</v>
      </c>
      <c r="AR309" s="49">
        <v>0</v>
      </c>
      <c r="AS309" s="54">
        <v>2011</v>
      </c>
      <c r="AT309" s="55">
        <f>IF(AS309="","",VLOOKUP(AS309,ProgramIterations!$D:$E,2,FALSE))</f>
        <v>1</v>
      </c>
      <c r="AU309" s="54"/>
      <c r="AV309" s="55" t="str">
        <f>IF(AU309="","",VLOOKUP(AU309,ProgramIterations!$D:$E,2,FALSE))</f>
        <v/>
      </c>
      <c r="AW309" s="54">
        <v>2012</v>
      </c>
      <c r="AX309" s="55">
        <f>IF(AW309="","",VLOOKUP(AW309,ProgramIterations!$D:$E,2,FALSE))</f>
        <v>2</v>
      </c>
      <c r="AY309" s="54"/>
      <c r="AZ309" s="55" t="str">
        <f>IF(AY309="","",VLOOKUP(AY309,ProgramIterations!$D:$E,2,FALSE))</f>
        <v/>
      </c>
      <c r="BA309" s="54">
        <v>2013</v>
      </c>
      <c r="BB309" s="55">
        <f>IF(BA309="","",VLOOKUP(BA309,ProgramIterations!$D:$E,2,FALSE))</f>
        <v>3</v>
      </c>
      <c r="BC309" s="23"/>
      <c r="BD309" s="24" t="str">
        <f>IF(BC309="","",VLOOKUP(BC309,ProgramIterations!$D:$E,2,FALSE))</f>
        <v/>
      </c>
      <c r="BE309" s="23">
        <v>2014</v>
      </c>
      <c r="BF309" s="24">
        <f>IF(BE309="","",VLOOKUP(BE309,ProgramIterations!$D:$E,2,FALSE))</f>
        <v>4</v>
      </c>
      <c r="BG309" s="23"/>
      <c r="BH309" s="24" t="str">
        <f>IF(BG309="","",VLOOKUP(BG309,ProgramIterations!$D:$E,2,FALSE))</f>
        <v/>
      </c>
      <c r="BI309" s="23">
        <v>2014</v>
      </c>
      <c r="BJ309" s="24">
        <f>IF(BI309="","",VLOOKUP(BI309,ProgramIterations!$D:$E,2,FALSE))</f>
        <v>4</v>
      </c>
      <c r="BK309" s="23"/>
      <c r="BL309" s="24" t="str">
        <f>IF(BK309="","",VLOOKUP(BK309,ProgramIterations!$D:$E,2,FALSE))</f>
        <v/>
      </c>
      <c r="BM309" s="23"/>
      <c r="BN309" s="24" t="str">
        <f>IF(BM309="","",VLOOKUP(BM309,ProgramIterations!$D:$E,2,FALSE))</f>
        <v/>
      </c>
      <c r="BO309" s="23"/>
      <c r="BP309" s="24" t="str">
        <f>IF(BO309="","",VLOOKUP(BO309,ProgramIterations!$D:$E,2,FALSE))</f>
        <v/>
      </c>
      <c r="BQ309" s="23"/>
      <c r="BR309" s="24" t="str">
        <f>IF(BQ309="","",VLOOKUP(BQ309,ProgramIterations!$D:$E,2,FALSE))</f>
        <v/>
      </c>
      <c r="BS309" s="23"/>
      <c r="BT309" s="24" t="str">
        <f>IF(BS309="","",VLOOKUP(BS309,ProgramIterations!$D:$E,2,FALSE))</f>
        <v/>
      </c>
      <c r="BU309" s="23"/>
      <c r="BV309" s="24" t="str">
        <f>IF(BU309="","",VLOOKUP(BU309,ProgramIterations!$D:$E,2,FALSE))</f>
        <v/>
      </c>
      <c r="BW309" s="23"/>
      <c r="BX309" s="24" t="str">
        <f>IF(BW309="","",VLOOKUP(BW309,ProgramIterations!$D:$E,2,FALSE))</f>
        <v/>
      </c>
      <c r="BY309" s="23">
        <v>2014</v>
      </c>
      <c r="BZ309" s="24">
        <f>IF(BY309="","",VLOOKUP(BY309,ProgramIterations!$D:$E,2,FALSE))</f>
        <v>4</v>
      </c>
      <c r="CA309" s="23"/>
      <c r="CB309" s="24" t="str">
        <f>IF(CA309="","",VLOOKUP(CA309,ProgramIterations!$D:$E,2,FALSE))</f>
        <v/>
      </c>
      <c r="CC309" s="23">
        <v>2014</v>
      </c>
      <c r="CD309" s="24">
        <f>IF(CC309="","",VLOOKUP(CC309,ProgramIterations!$D:$E,2,FALSE))</f>
        <v>4</v>
      </c>
      <c r="CE309" s="23"/>
      <c r="CF309" s="24" t="str">
        <f>IF(CE309="","",VLOOKUP(CE309,ProgramIterations!$D:$E,2,FALSE))</f>
        <v/>
      </c>
      <c r="CG309" s="23">
        <v>2014</v>
      </c>
      <c r="CH309" s="24">
        <f>IF(CG309="","",VLOOKUP(CG309,ProgramIterations!$D:$E,2,FALSE))</f>
        <v>4</v>
      </c>
      <c r="CI309" s="23"/>
      <c r="CJ309" s="24" t="str">
        <f>IF(CI309="","",VLOOKUP(CI309,ProgramIterations!$D:$E,2,FALSE))</f>
        <v/>
      </c>
      <c r="CK309" s="23"/>
      <c r="CL309" s="24" t="str">
        <f>IF(CK309="","",VLOOKUP(CK309,ProgramIterations!$D:$E,2,FALSE))</f>
        <v/>
      </c>
      <c r="CM309" s="23"/>
      <c r="CN309" s="24" t="str">
        <f>IF(CM309="","",VLOOKUP(CM309,ProgramIterations!$D:$E,2,FALSE))</f>
        <v/>
      </c>
      <c r="CO309" s="23"/>
      <c r="CP309" s="24" t="str">
        <f>IF(CO309="","",VLOOKUP(CO309,ProgramIterations!$D:$E,2,FALSE))</f>
        <v/>
      </c>
      <c r="CQ309" s="23"/>
      <c r="CR309" s="24" t="str">
        <f>IF(CQ309="","",VLOOKUP(CQ309,ProgramIterations!$D:$E,2,FALSE))</f>
        <v/>
      </c>
      <c r="CS309" s="23"/>
      <c r="CT309" s="24" t="str">
        <f>IF(CS309="","",VLOOKUP(CS309,ProgramIterations!$D:$E,2,FALSE))</f>
        <v/>
      </c>
      <c r="CU309" s="23"/>
      <c r="CV309" s="24" t="str">
        <f>IF(CU309="","",VLOOKUP(CU309,ProgramIterations!$D:$E,2,FALSE))</f>
        <v/>
      </c>
      <c r="CW309" s="23"/>
      <c r="CX309" s="24" t="str">
        <f>IF(CW309="","",VLOOKUP(CW309,ProgramIterations!$D:$E,2,FALSE))</f>
        <v/>
      </c>
      <c r="CY309" s="23"/>
      <c r="CZ309" s="24" t="str">
        <f>IF(CY309="","",VLOOKUP(CY309,ProgramIterations!$D:$E,2,FALSE))</f>
        <v/>
      </c>
      <c r="DA309" s="23"/>
      <c r="DB309" s="24" t="str">
        <f>IF(DA309="","",VLOOKUP(DA309,ProgramIterations!$D:$E,2,FALSE))</f>
        <v/>
      </c>
      <c r="DC309" s="23"/>
      <c r="DD309" s="25" t="str">
        <f>IF(DC309="","",VLOOKUP(DC309,ProgramIterations!$D:$E,2,FALSE))</f>
        <v/>
      </c>
      <c r="DE309" s="64" t="str">
        <f>CONCATENATE("ALTER TABLE dbo.",LEFT(C309,FIND(".",C309)-1)," ADD ",RIGHT(C309,LEN(C309)-FIND(".",C309))," ",VLOOKUP(M309,DataTypes!$A$2:$F$12,6),IF(VLOOKUP(M309,DataTypes!$A$2:$F$12,3)=1,CONCATENATE("(",N309,",",O309,")"),"")," NULL")</f>
        <v>ALTER TABLE dbo.ChampMetricVisitInformation ADD WettedChannelMainstemLength decimal(10,2) NULL</v>
      </c>
      <c r="DF309" s="56" t="e">
        <f>IF(A309 = "","",#REF! &amp; " SELECT MetricCalcTypeID = "&amp;A309&amp;", EngineID = "&amp;B309&amp;", Name='"&amp;C309&amp;"', DisplayGroupID = "&amp;D309&amp;", DisplayName='"&amp;E309&amp;"', DisplayNameShort = '"&amp;F309&amp;"', PropertyName = '"&amp;G309&amp;"', MethodID = "&amp;IF(H309="","NULL",H309)&amp; ", CalcGroupId = "&amp;IF(I309="","NULL",I309)&amp;", CalcGroupListItemID = " &amp;IF(K309="","NULL",K309)&amp;", Description = "&amp;IF(L309&lt;&gt;"NULL","'"&amp;SUBSTITUTE(L309,"'","''")&amp;"'","NULL")&amp;", DataTypeID = "&amp;M309&amp;",Precision = "&amp;N309&amp;", Scale = "&amp;O309&amp;", Length="&amp;P309&amp;", UOMID = "&amp;Q309&amp;", GlossaryTermID = "&amp;V309&amp;", DisplayOrderID = "&amp;W309&amp;", DomainValueListID = "&amp;AB309&amp;", WidthPixels = "&amp;AC309&amp;", IsDisplayable = "&amp;AD309&amp;", ShowGraphForWatershed= "&amp;AE309&amp;",ShowGraphForProgram="&amp;AF309&amp;",ShowGraphForVisit="&amp;AG309&amp;",IsPrivateInformation="&amp;AM309&amp;", IsCalculated="&amp;AN309&amp;",IsInternal="&amp;AO309&amp;", ExpectedValueMin = "&amp;IF(R309&lt;&gt;"",R309,"NULL")&amp;",  ExpectedValueMax = "&amp;IF(S309&lt;&gt;"",S309,"NULL")&amp;",  AcceptedValueMin = "&amp;IF(T309&lt;&gt;"",T309,"NULL")&amp;",   AcceptedValueMax  = "&amp;IF(U309&lt;&gt;"",U309,"NULL")&amp;", GraphAllowX="&amp;AH309&amp;", GraphAllowY="&amp;AI309&amp;", GraphAllowZ="&amp;AJ309&amp;", MapAllowSize="&amp;AK309&amp;", MapAllowColor = "&amp;AL309&amp;", RbtXpath = "&amp;IF(AP309&lt;&gt;"", "'"&amp;AP309&amp;"'", "NULL")&amp;", RbtIsRequired = "&amp;IF(AP309&lt;&gt;"", AQ309, "NULL")&amp;", MRMetric = "&amp;AR309&amp;
", Protocol1_ID = "&amp;IF(AS309="","NULL",#REF!)&amp;", Protocol1_IterationIDStart = "&amp;IF(AS309="","NULL",AT309)&amp;", Protocol1_IterationIDEnd = "&amp;IF(AU309="","NULL",AV309)&amp;
", Protocol2_ID = "&amp;IF(AW309="","NULL",#REF!)&amp;", Protocol2_IterationIDStart = "&amp;IF(AW309="","NULL",AX309)&amp;", Protocol2_IterationIDEnd = "&amp;IF(AY309="","NULL",AZ309)&amp;
", Protocol3_ID = "&amp;IF(BA309="","NULL",#REF!)&amp;", Protocol3_IterationIDStart = "&amp;IF(BA309="","NULL",BB309)&amp;", Protocol3_IterationIDEnd = "&amp;IF(BC309="","NULL",BD309)&amp;
", Protocol4_ID = "&amp;IF(BE309="","NULL",#REF!)&amp;", Protocol4_IterationIDStart = "&amp;IF(BE309="","NULL",BF309)&amp;", Protocol4_IterationIDEnd = "&amp;IF(BG309="","NULL",BH309)&amp;
", Protocol5_ID = "&amp;IF(BI309="","NULL",#REF!)&amp;", Protocol5_IterationIDStart = "&amp;IF(BI309="","NULL",BJ309)&amp;", Protocol5_IterationIDEnd = "&amp;IF(BK309="","NULL",BL309)&amp;
", Protocol6_ID = "&amp;IF(BM309="","NULL",#REF!)&amp;", Protocol6_IterationIDStart = "&amp;IF(BM309="","NULL",BN309)&amp;", Protocol6_IterationIDEnd = "&amp;IF(BO309="","NULL",BP309)&amp;
", Protocol7_ID = "&amp;IF(BQ309="","NULL",#REF!)&amp;", Protocol7_IterationIDStart = "&amp;IF(BQ309="","NULL",BR309)&amp;", Protocol7_IterationIDEnd = "&amp;IF(BS309="","NULL",BT309)&amp;
", Protocol8_ID = "&amp;IF(BU309="","NULL",#REF!)&amp;", Protocol8_IterationIDStart = "&amp;IF(BU309="","NULL",BV309)&amp;", Protocol8_IterationIDEnd = "&amp;IF(BW309="","NULL",BX309)&amp;
", Protocol9_ID = "&amp;IF(BY309="","NULL",#REF!)&amp;", Protocol9_IterationIDStart = "&amp;IF(BY309="","NULL",BZ309)&amp;", Protocol9_IterationIDEnd = "&amp;IF(CA309="","NULL",CB309)&amp;
", Protocol10_ID = "&amp;IF(CC309="","NULL",#REF!)&amp;", Protocol10_IterationIDStart = "&amp;IF(CC309="","NULL",CD309)&amp;", Protocol10_IterationIDEnd = "&amp;IF(CE309="","NULL",CF309)&amp;
", Protocol11_ID = "&amp;IF(CG309="","NULL",#REF!)&amp;", Protocol11_IterationIDStart = "&amp;IF(CG309="","NULL",CH309)&amp;", Protocol11_IterationIDEnd = "&amp;IF(CI309="","NULL",CJ309)&amp;
", Protocol12_ID = "&amp;IF(CK309="","NULL",#REF!)&amp;", Protocol12_IterationIDStart = "&amp;IF(CK309="","NULL",CL309)&amp;", Protocol12_IterationIDEnd = "&amp;IF(CM309="","NULL",CN309)&amp;
", Protocol13_ID = "&amp;IF(CO309="","NULL",#REF!)&amp;", Protocol13_IterationIDStart = "&amp;IF(CO309="","NULL",CP309)&amp;", Protocol13_IterationIDEnd = "&amp;IF(CQ309="","NULL",CR309)&amp;
", Protocol14_ID = "&amp;IF(CS309="","NULL",#REF!)&amp;", Protocol14_IterationIDStart = "&amp;IF(CS309="","NULL",CT309)&amp;", Protocol14_IterationIDEnd = "&amp;IF(CU309="","NULL",CV309)&amp;
", Protocol15_ID = "&amp;IF(CW309="","NULL",#REF!)&amp;", Protocol15_IterationIDStart = "&amp;IF(CW309="","NULL",CX309)&amp;", Protocol15_IterationIDEnd = "&amp;IF(CY309="","NULL",CZ309)&amp;
", Protocol16_ID = "&amp;IF(DA309="","NULL",#REF!)&amp;", Protocol16_IterationIDStart = "&amp;IF(DA309="","NULL",DB309)&amp;", Protocol16_IterationIDEnd = "&amp;IF(DC309="","NULL",DD309))</f>
        <v>#REF!</v>
      </c>
    </row>
    <row r="310" spans="1:110" x14ac:dyDescent="0.4">
      <c r="A310" s="75">
        <v>665</v>
      </c>
      <c r="B310" s="18">
        <v>1</v>
      </c>
      <c r="C310" s="34" t="s">
        <v>1719</v>
      </c>
      <c r="D310" s="18">
        <v>1</v>
      </c>
      <c r="E310" s="74" t="s">
        <v>1750</v>
      </c>
      <c r="F310" s="19" t="s">
        <v>1755</v>
      </c>
      <c r="G310" s="34" t="s">
        <v>1715</v>
      </c>
      <c r="H310" s="34"/>
      <c r="I310" s="74"/>
      <c r="J310" s="47" t="str">
        <f>IF(I310="","",VLOOKUP(I310,MetricCalcGroups!A:D,3, FALSE))</f>
        <v/>
      </c>
      <c r="L310" s="9" t="s">
        <v>78</v>
      </c>
      <c r="M310" s="18">
        <v>3</v>
      </c>
      <c r="N310" s="18">
        <v>12</v>
      </c>
      <c r="O310" s="18">
        <v>4</v>
      </c>
      <c r="P310" s="18" t="s">
        <v>78</v>
      </c>
      <c r="Q310" s="38">
        <v>16</v>
      </c>
      <c r="R310" s="76">
        <v>0</v>
      </c>
      <c r="S310" s="76">
        <v>2000</v>
      </c>
      <c r="T310" s="76">
        <v>0</v>
      </c>
      <c r="U310" s="76">
        <v>10000</v>
      </c>
      <c r="V310" s="78">
        <v>297</v>
      </c>
      <c r="W310" s="75">
        <v>1845</v>
      </c>
      <c r="X310" s="50">
        <v>2014</v>
      </c>
      <c r="Y310" s="16">
        <f>IF(X310&lt;&gt;"",VLOOKUP(X310,ProgramIterations!D:E,2,FALSE),"NULL")</f>
        <v>4</v>
      </c>
      <c r="Z310" s="15"/>
      <c r="AA310" s="16" t="str">
        <f>IF(Z310&lt;&gt;"",VLOOKUP(Z310,ProgramIterations!D:E,2,FALSE),"NULL")</f>
        <v>NULL</v>
      </c>
      <c r="AB310" s="9" t="s">
        <v>78</v>
      </c>
      <c r="AC310" s="9">
        <v>75</v>
      </c>
      <c r="AD310" s="36">
        <v>1</v>
      </c>
      <c r="AE310" s="9">
        <v>1</v>
      </c>
      <c r="AF310" s="9">
        <v>1</v>
      </c>
      <c r="AG310" s="9">
        <v>0</v>
      </c>
      <c r="AH310" s="52">
        <v>0</v>
      </c>
      <c r="AI310" s="17">
        <f t="shared" si="24"/>
        <v>1</v>
      </c>
      <c r="AJ310" s="18">
        <v>0</v>
      </c>
      <c r="AK310" s="17">
        <f t="shared" si="18"/>
        <v>1</v>
      </c>
      <c r="AL310" s="17">
        <f t="shared" si="19"/>
        <v>1</v>
      </c>
      <c r="AM310" s="18">
        <v>0</v>
      </c>
      <c r="AN310" s="18">
        <v>0</v>
      </c>
      <c r="AO310" s="60">
        <v>1</v>
      </c>
      <c r="AP310" s="81" t="s">
        <v>1723</v>
      </c>
      <c r="AQ310" s="37">
        <v>0</v>
      </c>
      <c r="AR310" s="49">
        <v>0</v>
      </c>
      <c r="AS310" s="54"/>
      <c r="AT310" s="55" t="str">
        <f>IF(AS310="","",VLOOKUP(AS310,ProgramIterations!$D:$E,2,FALSE))</f>
        <v/>
      </c>
      <c r="AU310" s="54"/>
      <c r="AV310" s="55" t="str">
        <f>IF(AU310="","",VLOOKUP(AU310,ProgramIterations!$D:$E,2,FALSE))</f>
        <v/>
      </c>
      <c r="AW310" s="54"/>
      <c r="AX310" s="55" t="str">
        <f>IF(AW310="","",VLOOKUP(AW310,ProgramIterations!$D:$E,2,FALSE))</f>
        <v/>
      </c>
      <c r="AY310" s="54"/>
      <c r="AZ310" s="55" t="str">
        <f>IF(AY310="","",VLOOKUP(AY310,ProgramIterations!$D:$E,2,FALSE))</f>
        <v/>
      </c>
      <c r="BA310" s="54"/>
      <c r="BB310" s="55" t="str">
        <f>IF(BA310="","",VLOOKUP(BA310,ProgramIterations!$D:$E,2,FALSE))</f>
        <v/>
      </c>
      <c r="BC310" s="23"/>
      <c r="BD310" s="24" t="str">
        <f>IF(BC310="","",VLOOKUP(BC310,ProgramIterations!$D:$E,2,FALSE))</f>
        <v/>
      </c>
      <c r="BE310" s="23">
        <v>2014</v>
      </c>
      <c r="BF310" s="24">
        <f>IF(BE310="","",VLOOKUP(BE310,ProgramIterations!$D:$E,2,FALSE))</f>
        <v>4</v>
      </c>
      <c r="BG310" s="23"/>
      <c r="BH310" s="24"/>
      <c r="BI310" s="23">
        <v>2014</v>
      </c>
      <c r="BJ310" s="24">
        <f>IF(BI310="","",VLOOKUP(BI310,ProgramIterations!$D:$E,2,FALSE))</f>
        <v>4</v>
      </c>
      <c r="BK310" s="23"/>
      <c r="BL310" s="24"/>
      <c r="BM310" s="23"/>
      <c r="BN310" s="24" t="str">
        <f>IF(BM310="","",VLOOKUP(BM310,ProgramIterations!$D:$E,2,FALSE))</f>
        <v/>
      </c>
      <c r="BO310" s="23"/>
      <c r="BP310" s="24" t="str">
        <f>IF(BO310="","",VLOOKUP(BO310,ProgramIterations!$D:$E,2,FALSE))</f>
        <v/>
      </c>
      <c r="BQ310" s="23"/>
      <c r="BR310" s="24" t="str">
        <f>IF(BQ310="","",VLOOKUP(BQ310,ProgramIterations!$D:$E,2,FALSE))</f>
        <v/>
      </c>
      <c r="BS310" s="23"/>
      <c r="BT310" s="24" t="str">
        <f>IF(BS310="","",VLOOKUP(BS310,ProgramIterations!$D:$E,2,FALSE))</f>
        <v/>
      </c>
      <c r="BU310" s="23"/>
      <c r="BV310" s="24" t="str">
        <f>IF(BU310="","",VLOOKUP(BU310,ProgramIterations!$D:$E,2,FALSE))</f>
        <v/>
      </c>
      <c r="BW310" s="23"/>
      <c r="BX310" s="24" t="str">
        <f>IF(BW310="","",VLOOKUP(BW310,ProgramIterations!$D:$E,2,FALSE))</f>
        <v/>
      </c>
      <c r="BY310" s="23">
        <v>2014</v>
      </c>
      <c r="BZ310" s="24">
        <f>IF(BY310="","",VLOOKUP(BY310,ProgramIterations!$D:$E,2,FALSE))</f>
        <v>4</v>
      </c>
      <c r="CA310" s="23"/>
      <c r="CB310" s="24" t="str">
        <f>IF(CA310="","",VLOOKUP(CA310,ProgramIterations!$D:$E,2,FALSE))</f>
        <v/>
      </c>
      <c r="CC310" s="23">
        <v>2014</v>
      </c>
      <c r="CD310" s="24">
        <f>IF(CC310="","",VLOOKUP(CC310,ProgramIterations!$D:$E,2,FALSE))</f>
        <v>4</v>
      </c>
      <c r="CE310" s="23"/>
      <c r="CF310" s="24" t="str">
        <f>IF(CE310="","",VLOOKUP(CE310,ProgramIterations!$D:$E,2,FALSE))</f>
        <v/>
      </c>
      <c r="CG310" s="23">
        <v>2014</v>
      </c>
      <c r="CH310" s="24">
        <f>IF(CG310="","",VLOOKUP(CG310,ProgramIterations!$D:$E,2,FALSE))</f>
        <v>4</v>
      </c>
      <c r="CI310" s="23"/>
      <c r="CJ310" s="24" t="str">
        <f>IF(CI310="","",VLOOKUP(CI310,ProgramIterations!$D:$E,2,FALSE))</f>
        <v/>
      </c>
      <c r="CK310" s="23"/>
      <c r="CL310" s="24" t="str">
        <f>IF(CK310="","",VLOOKUP(CK310,ProgramIterations!$D:$E,2,FALSE))</f>
        <v/>
      </c>
      <c r="CM310" s="23"/>
      <c r="CN310" s="24" t="str">
        <f>IF(CM310="","",VLOOKUP(CM310,ProgramIterations!$D:$E,2,FALSE))</f>
        <v/>
      </c>
      <c r="CO310" s="23"/>
      <c r="CP310" s="24" t="str">
        <f>IF(CO310="","",VLOOKUP(CO310,ProgramIterations!$D:$E,2,FALSE))</f>
        <v/>
      </c>
      <c r="CQ310" s="23"/>
      <c r="CR310" s="24" t="str">
        <f>IF(CQ310="","",VLOOKUP(CQ310,ProgramIterations!$D:$E,2,FALSE))</f>
        <v/>
      </c>
      <c r="CS310" s="23"/>
      <c r="CT310" s="24" t="str">
        <f>IF(CS310="","",VLOOKUP(CS310,ProgramIterations!$D:$E,2,FALSE))</f>
        <v/>
      </c>
      <c r="CU310" s="23"/>
      <c r="CV310" s="24" t="str">
        <f>IF(CU310="","",VLOOKUP(CU310,ProgramIterations!$D:$E,2,FALSE))</f>
        <v/>
      </c>
      <c r="CW310" s="23"/>
      <c r="CX310" s="24" t="str">
        <f>IF(CW310="","",VLOOKUP(CW310,ProgramIterations!$D:$E,2,FALSE))</f>
        <v/>
      </c>
      <c r="CY310" s="23"/>
      <c r="CZ310" s="24" t="str">
        <f>IF(CY310="","",VLOOKUP(CY310,ProgramIterations!$D:$E,2,FALSE))</f>
        <v/>
      </c>
      <c r="DA310" s="23"/>
      <c r="DB310" s="24" t="str">
        <f>IF(DA310="","",VLOOKUP(DA310,ProgramIterations!$D:$E,2,FALSE))</f>
        <v/>
      </c>
      <c r="DC310" s="23"/>
      <c r="DD310" s="25" t="str">
        <f>IF(DC310="","",VLOOKUP(DC310,ProgramIterations!$D:$E,2,FALSE))</f>
        <v/>
      </c>
      <c r="DE310" s="64" t="str">
        <f>CONCATENATE("ALTER TABLE dbo.",LEFT(C310,FIND(".",C310)-1)," ADD ",RIGHT(C310,LEN(C310)-FIND(".",C310))," ",VLOOKUP(M310,DataTypes!$A$2:$F$12,6),IF(VLOOKUP(M310,DataTypes!$A$2:$F$12,3)=1,CONCATENATE("(",N310,",",O310,")"),"")," NULL")</f>
        <v>ALTER TABLE dbo.ChampMetricVisitInformation ADD LargeSideChannelArea decimal(12,4) NULL</v>
      </c>
      <c r="DF310" s="56" t="e">
        <f>IF(A310 = "","",#REF! &amp; " SELECT MetricCalcTypeID = "&amp;A310&amp;", EngineID = "&amp;B310&amp;", Name='"&amp;C310&amp;"', DisplayGroupID = "&amp;D310&amp;", DisplayName='"&amp;E310&amp;"', DisplayNameShort = '"&amp;F310&amp;"', PropertyName = '"&amp;G310&amp;"', MethodID = "&amp;IF(H310="","NULL",H310)&amp; ", CalcGroupId = "&amp;IF(I310="","NULL",I310)&amp;", CalcGroupListItemID = " &amp;IF(K310="","NULL",K310)&amp;", Description = "&amp;IF(L310&lt;&gt;"NULL","'"&amp;SUBSTITUTE(L310,"'","''")&amp;"'","NULL")&amp;", DataTypeID = "&amp;M310&amp;",Precision = "&amp;N310&amp;", Scale = "&amp;O310&amp;", Length="&amp;P310&amp;", UOMID = "&amp;Q310&amp;", GlossaryTermID = "&amp;V310&amp;", DisplayOrderID = "&amp;W310&amp;", DomainValueListID = "&amp;AB310&amp;", WidthPixels = "&amp;AC310&amp;", IsDisplayable = "&amp;AD310&amp;", ShowGraphForWatershed= "&amp;AE310&amp;",ShowGraphForProgram="&amp;AF310&amp;",ShowGraphForVisit="&amp;AG310&amp;",IsPrivateInformation="&amp;AM310&amp;", IsCalculated="&amp;AN310&amp;",IsInternal="&amp;AO310&amp;", ExpectedValueMin = "&amp;IF(R310&lt;&gt;"",R310,"NULL")&amp;",  ExpectedValueMax = "&amp;IF(S310&lt;&gt;"",S310,"NULL")&amp;",  AcceptedValueMin = "&amp;IF(T310&lt;&gt;"",T310,"NULL")&amp;",   AcceptedValueMax  = "&amp;IF(U310&lt;&gt;"",U310,"NULL")&amp;", GraphAllowX="&amp;AH310&amp;", GraphAllowY="&amp;AI310&amp;", GraphAllowZ="&amp;AJ310&amp;", MapAllowSize="&amp;AK310&amp;", MapAllowColor = "&amp;AL310&amp;", RbtXpath = "&amp;IF(AP310&lt;&gt;"", "'"&amp;AP310&amp;"'", "NULL")&amp;", RbtIsRequired = "&amp;IF(AP310&lt;&gt;"", AQ310, "NULL")&amp;", MRMetric = "&amp;AR310&amp;
", Protocol1_ID = "&amp;IF(AS310="","NULL",#REF!)&amp;", Protocol1_IterationIDStart = "&amp;IF(AS310="","NULL",AT310)&amp;", Protocol1_IterationIDEnd = "&amp;IF(AU310="","NULL",AV310)&amp;
", Protocol2_ID = "&amp;IF(AW310="","NULL",#REF!)&amp;", Protocol2_IterationIDStart = "&amp;IF(AW310="","NULL",AX310)&amp;", Protocol2_IterationIDEnd = "&amp;IF(AY310="","NULL",AZ310)&amp;
", Protocol3_ID = "&amp;IF(BA310="","NULL",#REF!)&amp;", Protocol3_IterationIDStart = "&amp;IF(BA310="","NULL",BB310)&amp;", Protocol3_IterationIDEnd = "&amp;IF(BC310="","NULL",BD310)&amp;
", Protocol4_ID = "&amp;IF(BE310="","NULL",#REF!)&amp;", Protocol4_IterationIDStart = "&amp;IF(BE310="","NULL",BF310)&amp;", Protocol4_IterationIDEnd = "&amp;IF(BG310="","NULL",BH310)&amp;
", Protocol5_ID = "&amp;IF(BI310="","NULL",#REF!)&amp;", Protocol5_IterationIDStart = "&amp;IF(BI310="","NULL",BJ310)&amp;", Protocol5_IterationIDEnd = "&amp;IF(BK310="","NULL",BL310)&amp;
", Protocol6_ID = "&amp;IF(BM310="","NULL",#REF!)&amp;", Protocol6_IterationIDStart = "&amp;IF(BM310="","NULL",BN310)&amp;", Protocol6_IterationIDEnd = "&amp;IF(BO310="","NULL",BP310)&amp;
", Protocol7_ID = "&amp;IF(BQ310="","NULL",#REF!)&amp;", Protocol7_IterationIDStart = "&amp;IF(BQ310="","NULL",BR310)&amp;", Protocol7_IterationIDEnd = "&amp;IF(BS310="","NULL",BT310)&amp;
", Protocol8_ID = "&amp;IF(BU310="","NULL",#REF!)&amp;", Protocol8_IterationIDStart = "&amp;IF(BU310="","NULL",BV310)&amp;", Protocol8_IterationIDEnd = "&amp;IF(BW310="","NULL",BX310)&amp;
", Protocol9_ID = "&amp;IF(BY310="","NULL",#REF!)&amp;", Protocol9_IterationIDStart = "&amp;IF(BY310="","NULL",BZ310)&amp;", Protocol9_IterationIDEnd = "&amp;IF(CA310="","NULL",CB310)&amp;
", Protocol10_ID = "&amp;IF(CC310="","NULL",#REF!)&amp;", Protocol10_IterationIDStart = "&amp;IF(CC310="","NULL",CD310)&amp;", Protocol10_IterationIDEnd = "&amp;IF(CE310="","NULL",CF310)&amp;
", Protocol11_ID = "&amp;IF(CG310="","NULL",#REF!)&amp;", Protocol11_IterationIDStart = "&amp;IF(CG310="","NULL",CH310)&amp;", Protocol11_IterationIDEnd = "&amp;IF(CI310="","NULL",CJ310)&amp;
", Protocol12_ID = "&amp;IF(CK310="","NULL",#REF!)&amp;", Protocol12_IterationIDStart = "&amp;IF(CK310="","NULL",CL310)&amp;", Protocol12_IterationIDEnd = "&amp;IF(CM310="","NULL",CN310)&amp;
", Protocol13_ID = "&amp;IF(CO310="","NULL",#REF!)&amp;", Protocol13_IterationIDStart = "&amp;IF(CO310="","NULL",CP310)&amp;", Protocol13_IterationIDEnd = "&amp;IF(CQ310="","NULL",CR310)&amp;
", Protocol14_ID = "&amp;IF(CS310="","NULL",#REF!)&amp;", Protocol14_IterationIDStart = "&amp;IF(CS310="","NULL",CT310)&amp;", Protocol14_IterationIDEnd = "&amp;IF(CU310="","NULL",CV310)&amp;
", Protocol15_ID = "&amp;IF(CW310="","NULL",#REF!)&amp;", Protocol15_IterationIDStart = "&amp;IF(CW310="","NULL",CX310)&amp;", Protocol15_IterationIDEnd = "&amp;IF(CY310="","NULL",CZ310)&amp;
", Protocol16_ID = "&amp;IF(DA310="","NULL",#REF!)&amp;", Protocol16_IterationIDStart = "&amp;IF(DA310="","NULL",DB310)&amp;", Protocol16_IterationIDEnd = "&amp;IF(DC310="","NULL",DD310))</f>
        <v>#REF!</v>
      </c>
    </row>
    <row r="311" spans="1:110" x14ac:dyDescent="0.4">
      <c r="A311" s="75">
        <v>666</v>
      </c>
      <c r="B311" s="18">
        <v>1</v>
      </c>
      <c r="C311" s="34" t="s">
        <v>1720</v>
      </c>
      <c r="D311" s="18">
        <v>1</v>
      </c>
      <c r="E311" s="80" t="s">
        <v>1751</v>
      </c>
      <c r="F311" s="19" t="s">
        <v>1756</v>
      </c>
      <c r="G311" s="34" t="s">
        <v>1716</v>
      </c>
      <c r="H311" s="34"/>
      <c r="I311" s="74"/>
      <c r="J311" s="47" t="str">
        <f>IF(I311="","",VLOOKUP(I311,MetricCalcGroups!A:D,3, FALSE))</f>
        <v/>
      </c>
      <c r="L311" s="9" t="s">
        <v>78</v>
      </c>
      <c r="M311" s="18">
        <v>3</v>
      </c>
      <c r="N311" s="18">
        <v>12</v>
      </c>
      <c r="O311" s="88">
        <v>2</v>
      </c>
      <c r="P311" s="18" t="s">
        <v>78</v>
      </c>
      <c r="Q311" s="38">
        <v>16</v>
      </c>
      <c r="R311" s="76">
        <v>0</v>
      </c>
      <c r="S311" s="76">
        <v>800</v>
      </c>
      <c r="T311" s="76">
        <v>0</v>
      </c>
      <c r="U311" s="76">
        <v>1000</v>
      </c>
      <c r="V311" s="78">
        <v>307</v>
      </c>
      <c r="W311" s="75">
        <v>1846</v>
      </c>
      <c r="X311" s="50">
        <v>2014</v>
      </c>
      <c r="Y311" s="16">
        <f>IF(X311&lt;&gt;"",VLOOKUP(X311,ProgramIterations!D:E,2,FALSE),"NULL")</f>
        <v>4</v>
      </c>
      <c r="Z311" s="15"/>
      <c r="AA311" s="16" t="str">
        <f>IF(Z311&lt;&gt;"",VLOOKUP(Z311,ProgramIterations!D:E,2,FALSE),"NULL")</f>
        <v>NULL</v>
      </c>
      <c r="AB311" s="9" t="s">
        <v>78</v>
      </c>
      <c r="AC311" s="9">
        <v>75</v>
      </c>
      <c r="AD311" s="36">
        <v>1</v>
      </c>
      <c r="AE311" s="9">
        <v>1</v>
      </c>
      <c r="AF311" s="9">
        <v>1</v>
      </c>
      <c r="AG311" s="9">
        <v>0</v>
      </c>
      <c r="AH311" s="17">
        <v>0</v>
      </c>
      <c r="AI311" s="17">
        <f t="shared" si="24"/>
        <v>1</v>
      </c>
      <c r="AJ311" s="18">
        <v>0</v>
      </c>
      <c r="AK311" s="17">
        <f t="shared" si="18"/>
        <v>1</v>
      </c>
      <c r="AL311" s="17">
        <f t="shared" si="19"/>
        <v>1</v>
      </c>
      <c r="AM311" s="18">
        <v>0</v>
      </c>
      <c r="AN311" s="18">
        <v>0</v>
      </c>
      <c r="AO311" s="60">
        <v>1</v>
      </c>
      <c r="AP311" s="81" t="s">
        <v>1724</v>
      </c>
      <c r="AQ311" s="37">
        <v>0</v>
      </c>
      <c r="AR311" s="49">
        <v>0</v>
      </c>
      <c r="AS311" s="54"/>
      <c r="AT311" s="55" t="str">
        <f>IF(AS311="","",VLOOKUP(AS311,ProgramIterations!$D:$E,2,FALSE))</f>
        <v/>
      </c>
      <c r="AU311" s="54"/>
      <c r="AV311" s="55" t="str">
        <f>IF(AU311="","",VLOOKUP(AU311,ProgramIterations!$D:$E,2,FALSE))</f>
        <v/>
      </c>
      <c r="AW311" s="54"/>
      <c r="AX311" s="55" t="str">
        <f>IF(AW311="","",VLOOKUP(AW311,ProgramIterations!$D:$E,2,FALSE))</f>
        <v/>
      </c>
      <c r="AY311" s="54"/>
      <c r="AZ311" s="55" t="str">
        <f>IF(AY311="","",VLOOKUP(AY311,ProgramIterations!$D:$E,2,FALSE))</f>
        <v/>
      </c>
      <c r="BA311" s="54"/>
      <c r="BB311" s="55" t="str">
        <f>IF(BA311="","",VLOOKUP(BA311,ProgramIterations!$D:$E,2,FALSE))</f>
        <v/>
      </c>
      <c r="BC311" s="23"/>
      <c r="BD311" s="24" t="str">
        <f>IF(BC311="","",VLOOKUP(BC311,ProgramIterations!$D:$E,2,FALSE))</f>
        <v/>
      </c>
      <c r="BE311" s="23">
        <v>2014</v>
      </c>
      <c r="BF311" s="24">
        <f>IF(BE311="","",VLOOKUP(BE311,ProgramIterations!$D:$E,2,FALSE))</f>
        <v>4</v>
      </c>
      <c r="BG311" s="23"/>
      <c r="BH311" s="24"/>
      <c r="BI311" s="23">
        <v>2014</v>
      </c>
      <c r="BJ311" s="24">
        <f>IF(BI311="","",VLOOKUP(BI311,ProgramIterations!$D:$E,2,FALSE))</f>
        <v>4</v>
      </c>
      <c r="BK311" s="23"/>
      <c r="BL311" s="24"/>
      <c r="BM311" s="23"/>
      <c r="BN311" s="24" t="str">
        <f>IF(BM311="","",VLOOKUP(BM311,ProgramIterations!$D:$E,2,FALSE))</f>
        <v/>
      </c>
      <c r="BO311" s="23"/>
      <c r="BP311" s="24" t="str">
        <f>IF(BO311="","",VLOOKUP(BO311,ProgramIterations!$D:$E,2,FALSE))</f>
        <v/>
      </c>
      <c r="BQ311" s="23"/>
      <c r="BR311" s="24" t="str">
        <f>IF(BQ311="","",VLOOKUP(BQ311,ProgramIterations!$D:$E,2,FALSE))</f>
        <v/>
      </c>
      <c r="BS311" s="23"/>
      <c r="BT311" s="24" t="str">
        <f>IF(BS311="","",VLOOKUP(BS311,ProgramIterations!$D:$E,2,FALSE))</f>
        <v/>
      </c>
      <c r="BU311" s="23"/>
      <c r="BV311" s="24" t="str">
        <f>IF(BU311="","",VLOOKUP(BU311,ProgramIterations!$D:$E,2,FALSE))</f>
        <v/>
      </c>
      <c r="BW311" s="23"/>
      <c r="BX311" s="24" t="str">
        <f>IF(BW311="","",VLOOKUP(BW311,ProgramIterations!$D:$E,2,FALSE))</f>
        <v/>
      </c>
      <c r="BY311" s="23">
        <v>2014</v>
      </c>
      <c r="BZ311" s="24">
        <f>IF(BY311="","",VLOOKUP(BY311,ProgramIterations!$D:$E,2,FALSE))</f>
        <v>4</v>
      </c>
      <c r="CA311" s="23"/>
      <c r="CB311" s="24" t="str">
        <f>IF(CA311="","",VLOOKUP(CA311,ProgramIterations!$D:$E,2,FALSE))</f>
        <v/>
      </c>
      <c r="CC311" s="23">
        <v>2014</v>
      </c>
      <c r="CD311" s="24">
        <f>IF(CC311="","",VLOOKUP(CC311,ProgramIterations!$D:$E,2,FALSE))</f>
        <v>4</v>
      </c>
      <c r="CE311" s="23"/>
      <c r="CF311" s="24" t="str">
        <f>IF(CE311="","",VLOOKUP(CE311,ProgramIterations!$D:$E,2,FALSE))</f>
        <v/>
      </c>
      <c r="CG311" s="23">
        <v>2014</v>
      </c>
      <c r="CH311" s="24">
        <f>IF(CG311="","",VLOOKUP(CG311,ProgramIterations!$D:$E,2,FALSE))</f>
        <v>4</v>
      </c>
      <c r="CI311" s="23"/>
      <c r="CJ311" s="24" t="str">
        <f>IF(CI311="","",VLOOKUP(CI311,ProgramIterations!$D:$E,2,FALSE))</f>
        <v/>
      </c>
      <c r="CK311" s="23"/>
      <c r="CL311" s="24" t="str">
        <f>IF(CK311="","",VLOOKUP(CK311,ProgramIterations!$D:$E,2,FALSE))</f>
        <v/>
      </c>
      <c r="CM311" s="23"/>
      <c r="CN311" s="24" t="str">
        <f>IF(CM311="","",VLOOKUP(CM311,ProgramIterations!$D:$E,2,FALSE))</f>
        <v/>
      </c>
      <c r="CO311" s="23"/>
      <c r="CP311" s="24" t="str">
        <f>IF(CO311="","",VLOOKUP(CO311,ProgramIterations!$D:$E,2,FALSE))</f>
        <v/>
      </c>
      <c r="CQ311" s="23"/>
      <c r="CR311" s="24" t="str">
        <f>IF(CQ311="","",VLOOKUP(CQ311,ProgramIterations!$D:$E,2,FALSE))</f>
        <v/>
      </c>
      <c r="CS311" s="23"/>
      <c r="CT311" s="24" t="str">
        <f>IF(CS311="","",VLOOKUP(CS311,ProgramIterations!$D:$E,2,FALSE))</f>
        <v/>
      </c>
      <c r="CU311" s="23"/>
      <c r="CV311" s="24" t="str">
        <f>IF(CU311="","",VLOOKUP(CU311,ProgramIterations!$D:$E,2,FALSE))</f>
        <v/>
      </c>
      <c r="CW311" s="23"/>
      <c r="CX311" s="24" t="str">
        <f>IF(CW311="","",VLOOKUP(CW311,ProgramIterations!$D:$E,2,FALSE))</f>
        <v/>
      </c>
      <c r="CY311" s="23"/>
      <c r="CZ311" s="24" t="str">
        <f>IF(CY311="","",VLOOKUP(CY311,ProgramIterations!$D:$E,2,FALSE))</f>
        <v/>
      </c>
      <c r="DA311" s="23"/>
      <c r="DB311" s="24" t="str">
        <f>IF(DA311="","",VLOOKUP(DA311,ProgramIterations!$D:$E,2,FALSE))</f>
        <v/>
      </c>
      <c r="DC311" s="23"/>
      <c r="DD311" s="25" t="str">
        <f>IF(DC311="","",VLOOKUP(DC311,ProgramIterations!$D:$E,2,FALSE))</f>
        <v/>
      </c>
      <c r="DE311" s="64" t="str">
        <f>CONCATENATE("ALTER TABLE dbo.",LEFT(C311,FIND(".",C311)-1)," ADD ",RIGHT(C311,LEN(C311)-FIND(".",C311))," ",VLOOKUP(M311,DataTypes!$A$2:$F$12,6),IF(VLOOKUP(M311,DataTypes!$A$2:$F$12,3)=1,CONCATENATE("(",N311,",",O311,")"),"")," NULL")</f>
        <v>ALTER TABLE dbo.ChampMetricVisitInformation ADD SmallSideChannelArea decimal(12,2) NULL</v>
      </c>
      <c r="DF311" s="56" t="e">
        <f>IF(A311 = "","",#REF! &amp; " SELECT MetricCalcTypeID = "&amp;A311&amp;", EngineID = "&amp;B311&amp;", Name='"&amp;C311&amp;"', DisplayGroupID = "&amp;D311&amp;", DisplayName='"&amp;E311&amp;"', DisplayNameShort = '"&amp;F311&amp;"', PropertyName = '"&amp;G311&amp;"', MethodID = "&amp;IF(H311="","NULL",H311)&amp; ", CalcGroupId = "&amp;IF(I311="","NULL",I311)&amp;", CalcGroupListItemID = " &amp;IF(K311="","NULL",K311)&amp;", Description = "&amp;IF(L311&lt;&gt;"NULL","'"&amp;SUBSTITUTE(L311,"'","''")&amp;"'","NULL")&amp;", DataTypeID = "&amp;M311&amp;",Precision = "&amp;N311&amp;", Scale = "&amp;O311&amp;", Length="&amp;P311&amp;", UOMID = "&amp;Q311&amp;", GlossaryTermID = "&amp;V311&amp;", DisplayOrderID = "&amp;W311&amp;", DomainValueListID = "&amp;AB311&amp;", WidthPixels = "&amp;AC311&amp;", IsDisplayable = "&amp;AD311&amp;", ShowGraphForWatershed= "&amp;AE311&amp;",ShowGraphForProgram="&amp;AF311&amp;",ShowGraphForVisit="&amp;AG311&amp;",IsPrivateInformation="&amp;AM311&amp;", IsCalculated="&amp;AN311&amp;",IsInternal="&amp;AO311&amp;", ExpectedValueMin = "&amp;IF(R311&lt;&gt;"",R311,"NULL")&amp;",  ExpectedValueMax = "&amp;IF(S311&lt;&gt;"",S311,"NULL")&amp;",  AcceptedValueMin = "&amp;IF(T311&lt;&gt;"",T311,"NULL")&amp;",   AcceptedValueMax  = "&amp;IF(U311&lt;&gt;"",U311,"NULL")&amp;", GraphAllowX="&amp;AH311&amp;", GraphAllowY="&amp;AI311&amp;", GraphAllowZ="&amp;AJ311&amp;", MapAllowSize="&amp;AK311&amp;", MapAllowColor = "&amp;AL311&amp;", RbtXpath = "&amp;IF(AP311&lt;&gt;"", "'"&amp;AP311&amp;"'", "NULL")&amp;", RbtIsRequired = "&amp;IF(AP311&lt;&gt;"", AQ311, "NULL")&amp;", MRMetric = "&amp;AR311&amp;
", Protocol1_ID = "&amp;IF(AS311="","NULL",#REF!)&amp;", Protocol1_IterationIDStart = "&amp;IF(AS311="","NULL",AT311)&amp;", Protocol1_IterationIDEnd = "&amp;IF(AU311="","NULL",AV311)&amp;
", Protocol2_ID = "&amp;IF(AW311="","NULL",#REF!)&amp;", Protocol2_IterationIDStart = "&amp;IF(AW311="","NULL",AX311)&amp;", Protocol2_IterationIDEnd = "&amp;IF(AY311="","NULL",AZ311)&amp;
", Protocol3_ID = "&amp;IF(BA311="","NULL",#REF!)&amp;", Protocol3_IterationIDStart = "&amp;IF(BA311="","NULL",BB311)&amp;", Protocol3_IterationIDEnd = "&amp;IF(BC311="","NULL",BD311)&amp;
", Protocol4_ID = "&amp;IF(BE311="","NULL",#REF!)&amp;", Protocol4_IterationIDStart = "&amp;IF(BE311="","NULL",BF311)&amp;", Protocol4_IterationIDEnd = "&amp;IF(BG311="","NULL",BH311)&amp;
", Protocol5_ID = "&amp;IF(BI311="","NULL",#REF!)&amp;", Protocol5_IterationIDStart = "&amp;IF(BI311="","NULL",BJ311)&amp;", Protocol5_IterationIDEnd = "&amp;IF(BK311="","NULL",BL311)&amp;
", Protocol6_ID = "&amp;IF(BM311="","NULL",#REF!)&amp;", Protocol6_IterationIDStart = "&amp;IF(BM311="","NULL",BN311)&amp;", Protocol6_IterationIDEnd = "&amp;IF(BO311="","NULL",BP311)&amp;
", Protocol7_ID = "&amp;IF(BQ311="","NULL",#REF!)&amp;", Protocol7_IterationIDStart = "&amp;IF(BQ311="","NULL",BR311)&amp;", Protocol7_IterationIDEnd = "&amp;IF(BS311="","NULL",BT311)&amp;
", Protocol8_ID = "&amp;IF(BU311="","NULL",#REF!)&amp;", Protocol8_IterationIDStart = "&amp;IF(BU311="","NULL",BV311)&amp;", Protocol8_IterationIDEnd = "&amp;IF(BW311="","NULL",BX311)&amp;
", Protocol9_ID = "&amp;IF(BY311="","NULL",#REF!)&amp;", Protocol9_IterationIDStart = "&amp;IF(BY311="","NULL",BZ311)&amp;", Protocol9_IterationIDEnd = "&amp;IF(CA311="","NULL",CB311)&amp;
", Protocol10_ID = "&amp;IF(CC311="","NULL",#REF!)&amp;", Protocol10_IterationIDStart = "&amp;IF(CC311="","NULL",CD311)&amp;", Protocol10_IterationIDEnd = "&amp;IF(CE311="","NULL",CF311)&amp;
", Protocol11_ID = "&amp;IF(CG311="","NULL",#REF!)&amp;", Protocol11_IterationIDStart = "&amp;IF(CG311="","NULL",CH311)&amp;", Protocol11_IterationIDEnd = "&amp;IF(CI311="","NULL",CJ311)&amp;
", Protocol12_ID = "&amp;IF(CK311="","NULL",#REF!)&amp;", Protocol12_IterationIDStart = "&amp;IF(CK311="","NULL",CL311)&amp;", Protocol12_IterationIDEnd = "&amp;IF(CM311="","NULL",CN311)&amp;
", Protocol13_ID = "&amp;IF(CO311="","NULL",#REF!)&amp;", Protocol13_IterationIDStart = "&amp;IF(CO311="","NULL",CP311)&amp;", Protocol13_IterationIDEnd = "&amp;IF(CQ311="","NULL",CR311)&amp;
", Protocol14_ID = "&amp;IF(CS311="","NULL",#REF!)&amp;", Protocol14_IterationIDStart = "&amp;IF(CS311="","NULL",CT311)&amp;", Protocol14_IterationIDEnd = "&amp;IF(CU311="","NULL",CV311)&amp;
", Protocol15_ID = "&amp;IF(CW311="","NULL",#REF!)&amp;", Protocol15_IterationIDStart = "&amp;IF(CW311="","NULL",CX311)&amp;", Protocol15_IterationIDEnd = "&amp;IF(CY311="","NULL",CZ311)&amp;
", Protocol16_ID = "&amp;IF(DA311="","NULL",#REF!)&amp;", Protocol16_IterationIDStart = "&amp;IF(DA311="","NULL",DB311)&amp;", Protocol16_IterationIDEnd = "&amp;IF(DC311="","NULL",DD311))</f>
        <v>#REF!</v>
      </c>
    </row>
    <row r="312" spans="1:110" hidden="1" x14ac:dyDescent="0.4">
      <c r="A312" s="75">
        <v>217</v>
      </c>
      <c r="B312" s="18">
        <v>3</v>
      </c>
      <c r="C312" s="34" t="s">
        <v>303</v>
      </c>
      <c r="D312" s="18">
        <v>3</v>
      </c>
      <c r="E312" s="80" t="s">
        <v>923</v>
      </c>
      <c r="F312" s="74" t="s">
        <v>924</v>
      </c>
      <c r="G312" s="74" t="s">
        <v>254</v>
      </c>
      <c r="I312" s="44"/>
      <c r="J312" s="47" t="str">
        <f>IF(I312="","",VLOOKUP(I312,MetricCalcGroups!A:D,3, FALSE))</f>
        <v/>
      </c>
      <c r="L312" s="9" t="s">
        <v>78</v>
      </c>
      <c r="M312" s="18">
        <v>1</v>
      </c>
      <c r="N312" s="18">
        <v>10</v>
      </c>
      <c r="O312" s="18">
        <v>1</v>
      </c>
      <c r="P312" s="18" t="s">
        <v>78</v>
      </c>
      <c r="Q312" s="38">
        <v>24</v>
      </c>
      <c r="R312" s="75"/>
      <c r="S312" s="75"/>
      <c r="T312" s="75"/>
      <c r="U312" s="75"/>
      <c r="V312" s="78" t="s">
        <v>78</v>
      </c>
      <c r="W312" s="75">
        <v>270</v>
      </c>
      <c r="X312" s="50"/>
      <c r="Y312" s="16" t="str">
        <f>IF(X312&lt;&gt;"",VLOOKUP(X312,ProgramIterations!D:E,2,FALSE),"NULL")</f>
        <v>NULL</v>
      </c>
      <c r="Z312" s="15"/>
      <c r="AA312" s="16" t="str">
        <f>IF(Z312&lt;&gt;"",VLOOKUP(Z312,ProgramIterations!D:E,2,FALSE),"NULL")</f>
        <v>NULL</v>
      </c>
      <c r="AB312" s="9" t="s">
        <v>78</v>
      </c>
      <c r="AC312" s="9">
        <v>75</v>
      </c>
      <c r="AD312" s="36">
        <v>0</v>
      </c>
      <c r="AE312" s="9">
        <v>0</v>
      </c>
      <c r="AF312" s="9">
        <v>0</v>
      </c>
      <c r="AG312" s="9">
        <v>0</v>
      </c>
      <c r="AH312" s="52">
        <v>0</v>
      </c>
      <c r="AI312" s="52">
        <f t="shared" si="24"/>
        <v>0</v>
      </c>
      <c r="AJ312" s="18">
        <v>0</v>
      </c>
      <c r="AK312" s="52">
        <f t="shared" si="18"/>
        <v>0</v>
      </c>
      <c r="AL312" s="52">
        <f t="shared" si="19"/>
        <v>0</v>
      </c>
      <c r="AM312" s="18">
        <v>0</v>
      </c>
      <c r="AN312" s="18">
        <v>0</v>
      </c>
      <c r="AO312" s="49">
        <v>1</v>
      </c>
      <c r="AP312" s="74"/>
      <c r="AQ312" s="37">
        <v>0</v>
      </c>
      <c r="AR312" s="49">
        <v>0</v>
      </c>
      <c r="AS312" s="54">
        <v>2011</v>
      </c>
      <c r="AT312" s="55">
        <f>IF(AS312="","",VLOOKUP(AS312,ProgramIterations!$D:$E,2,FALSE))</f>
        <v>1</v>
      </c>
      <c r="AU312" s="54"/>
      <c r="AV312" s="55" t="str">
        <f>IF(AU312="","",VLOOKUP(AU312,ProgramIterations!$D:$E,2,FALSE))</f>
        <v/>
      </c>
      <c r="AW312" s="54">
        <v>2012</v>
      </c>
      <c r="AX312" s="55">
        <f>IF(AW312="","",VLOOKUP(AW312,ProgramIterations!$D:$E,2,FALSE))</f>
        <v>2</v>
      </c>
      <c r="AY312" s="54"/>
      <c r="AZ312" s="55" t="str">
        <f>IF(AY312="","",VLOOKUP(AY312,ProgramIterations!$D:$E,2,FALSE))</f>
        <v/>
      </c>
      <c r="BA312" s="54">
        <v>2013</v>
      </c>
      <c r="BB312" s="55">
        <f>IF(BA312="","",VLOOKUP(BA312,ProgramIterations!$D:$E,2,FALSE))</f>
        <v>3</v>
      </c>
      <c r="BC312" s="23"/>
      <c r="BD312" s="24" t="str">
        <f>IF(BC312="","",VLOOKUP(BC312,ProgramIterations!$D:$E,2,FALSE))</f>
        <v/>
      </c>
      <c r="BE312" s="23">
        <v>2014</v>
      </c>
      <c r="BF312" s="24">
        <f>IF(BE312="","",VLOOKUP(BE312,ProgramIterations!$D:$E,2,FALSE))</f>
        <v>4</v>
      </c>
      <c r="BG312" s="23"/>
      <c r="BH312" s="24" t="str">
        <f>IF(BG312="","",VLOOKUP(BG312,ProgramIterations!$D:$E,2,FALSE))</f>
        <v/>
      </c>
      <c r="BI312" s="23">
        <v>2014</v>
      </c>
      <c r="BJ312" s="24">
        <f>IF(BI312="","",VLOOKUP(BI312,ProgramIterations!$D:$E,2,FALSE))</f>
        <v>4</v>
      </c>
      <c r="BK312" s="23"/>
      <c r="BL312" s="24" t="str">
        <f>IF(BK312="","",VLOOKUP(BK312,ProgramIterations!$D:$E,2,FALSE))</f>
        <v/>
      </c>
      <c r="BM312" s="23"/>
      <c r="BN312" s="24" t="str">
        <f>IF(BM312="","",VLOOKUP(BM312,ProgramIterations!$D:$E,2,FALSE))</f>
        <v/>
      </c>
      <c r="BO312" s="23"/>
      <c r="BP312" s="24" t="str">
        <f>IF(BO312="","",VLOOKUP(BO312,ProgramIterations!$D:$E,2,FALSE))</f>
        <v/>
      </c>
      <c r="BQ312" s="23"/>
      <c r="BR312" s="24" t="str">
        <f>IF(BQ312="","",VLOOKUP(BQ312,ProgramIterations!$D:$E,2,FALSE))</f>
        <v/>
      </c>
      <c r="BS312" s="23"/>
      <c r="BT312" s="24" t="str">
        <f>IF(BS312="","",VLOOKUP(BS312,ProgramIterations!$D:$E,2,FALSE))</f>
        <v/>
      </c>
      <c r="BU312" s="23"/>
      <c r="BV312" s="24" t="str">
        <f>IF(BU312="","",VLOOKUP(BU312,ProgramIterations!$D:$E,2,FALSE))</f>
        <v/>
      </c>
      <c r="BW312" s="23"/>
      <c r="BX312" s="24" t="str">
        <f>IF(BW312="","",VLOOKUP(BW312,ProgramIterations!$D:$E,2,FALSE))</f>
        <v/>
      </c>
      <c r="BY312" s="23">
        <v>2014</v>
      </c>
      <c r="BZ312" s="24">
        <f>IF(BY312="","",VLOOKUP(BY312,ProgramIterations!$D:$E,2,FALSE))</f>
        <v>4</v>
      </c>
      <c r="CA312" s="23"/>
      <c r="CB312" s="24" t="str">
        <f>IF(CA312="","",VLOOKUP(CA312,ProgramIterations!$D:$E,2,FALSE))</f>
        <v/>
      </c>
      <c r="CC312" s="23">
        <v>2014</v>
      </c>
      <c r="CD312" s="24">
        <f>IF(CC312="","",VLOOKUP(CC312,ProgramIterations!$D:$E,2,FALSE))</f>
        <v>4</v>
      </c>
      <c r="CE312" s="23"/>
      <c r="CF312" s="24" t="str">
        <f>IF(CE312="","",VLOOKUP(CE312,ProgramIterations!$D:$E,2,FALSE))</f>
        <v/>
      </c>
      <c r="CG312" s="23">
        <v>2014</v>
      </c>
      <c r="CH312" s="24">
        <f>IF(CG312="","",VLOOKUP(CG312,ProgramIterations!$D:$E,2,FALSE))</f>
        <v>4</v>
      </c>
      <c r="CI312" s="23"/>
      <c r="CJ312" s="24" t="str">
        <f>IF(CI312="","",VLOOKUP(CI312,ProgramIterations!$D:$E,2,FALSE))</f>
        <v/>
      </c>
      <c r="CK312" s="23"/>
      <c r="CL312" s="24" t="str">
        <f>IF(CK312="","",VLOOKUP(CK312,ProgramIterations!$D:$E,2,FALSE))</f>
        <v/>
      </c>
      <c r="CM312" s="23"/>
      <c r="CN312" s="24" t="str">
        <f>IF(CM312="","",VLOOKUP(CM312,ProgramIterations!$D:$E,2,FALSE))</f>
        <v/>
      </c>
      <c r="CO312" s="23"/>
      <c r="CP312" s="24" t="str">
        <f>IF(CO312="","",VLOOKUP(CO312,ProgramIterations!$D:$E,2,FALSE))</f>
        <v/>
      </c>
      <c r="CQ312" s="23"/>
      <c r="CR312" s="24" t="str">
        <f>IF(CQ312="","",VLOOKUP(CQ312,ProgramIterations!$D:$E,2,FALSE))</f>
        <v/>
      </c>
      <c r="CS312" s="23"/>
      <c r="CT312" s="24" t="str">
        <f>IF(CS312="","",VLOOKUP(CS312,ProgramIterations!$D:$E,2,FALSE))</f>
        <v/>
      </c>
      <c r="CU312" s="23"/>
      <c r="CV312" s="24" t="str">
        <f>IF(CU312="","",VLOOKUP(CU312,ProgramIterations!$D:$E,2,FALSE))</f>
        <v/>
      </c>
      <c r="CW312" s="23"/>
      <c r="CX312" s="24" t="str">
        <f>IF(CW312="","",VLOOKUP(CW312,ProgramIterations!$D:$E,2,FALSE))</f>
        <v/>
      </c>
      <c r="CY312" s="23"/>
      <c r="CZ312" s="24" t="str">
        <f>IF(CY312="","",VLOOKUP(CY312,ProgramIterations!$D:$E,2,FALSE))</f>
        <v/>
      </c>
      <c r="DA312" s="23"/>
      <c r="DB312" s="24" t="str">
        <f>IF(DA312="","",VLOOKUP(DA312,ProgramIterations!$D:$E,2,FALSE))</f>
        <v/>
      </c>
      <c r="DC312" s="23"/>
      <c r="DD312" s="25" t="str">
        <f>IF(DC312="","",VLOOKUP(DC312,ProgramIterations!$D:$E,2,FALSE))</f>
        <v/>
      </c>
      <c r="DE312" s="64" t="str">
        <f>CONCATENATE("ALTER TABLE dbo.",LEFT(C312,FIND(".",C312)-1)," ADD ",RIGHT(C312,LEN(C312)-FIND(".",C312))," ",VLOOKUP(M312,DataTypes!$A$2:$F$12,6),IF(VLOOKUP(M312,DataTypes!$A$2:$F$12,3)=1,CONCATENATE("(",N312,",",O312,")"),"")," NULL")</f>
        <v>ALTER TABLE dbo.ChampMetricChannelUnitTier1Summary ADD TotalBankfullLWDVolumeDensity decimal(10,1) NULL</v>
      </c>
      <c r="DF312" s="56" t="e">
        <f>IF(A312 = "","",#REF! &amp; " SELECT MetricCalcTypeID = "&amp;A312&amp;", EngineID = "&amp;B312&amp;", Name='"&amp;C312&amp;"', DisplayGroupID = "&amp;D312&amp;", DisplayName='"&amp;E312&amp;"', DisplayNameShort = '"&amp;F312&amp;"', PropertyName = '"&amp;G312&amp;"', MethodID = "&amp;IF(H312="","NULL",H312)&amp; ", CalcGroupId = "&amp;IF(I312="","NULL",I312)&amp;", CalcGroupListItemID = " &amp;IF(K312="","NULL",K312)&amp;", Description = "&amp;IF(L312&lt;&gt;"NULL","'"&amp;SUBSTITUTE(L312,"'","''")&amp;"'","NULL")&amp;", DataTypeID = "&amp;M312&amp;",Precision = "&amp;N312&amp;", Scale = "&amp;O312&amp;", Length="&amp;P312&amp;", UOMID = "&amp;Q312&amp;", GlossaryTermID = "&amp;V312&amp;", DisplayOrderID = "&amp;W312&amp;", DomainValueListID = "&amp;AB312&amp;", WidthPixels = "&amp;AC312&amp;", IsDisplayable = "&amp;AD312&amp;", ShowGraphForWatershed= "&amp;AE312&amp;",ShowGraphForProgram="&amp;AF312&amp;",ShowGraphForVisit="&amp;AG312&amp;",IsPrivateInformation="&amp;AM312&amp;", IsCalculated="&amp;AN312&amp;",IsInternal="&amp;AO312&amp;", ExpectedValueMin = "&amp;IF(R312&lt;&gt;"",R312,"NULL")&amp;",  ExpectedValueMax = "&amp;IF(S312&lt;&gt;"",S312,"NULL")&amp;",  AcceptedValueMin = "&amp;IF(T312&lt;&gt;"",T312,"NULL")&amp;",   AcceptedValueMax  = "&amp;IF(U312&lt;&gt;"",U312,"NULL")&amp;", GraphAllowX="&amp;AH312&amp;", GraphAllowY="&amp;AI312&amp;", GraphAllowZ="&amp;AJ312&amp;", MapAllowSize="&amp;AK312&amp;", MapAllowColor = "&amp;AL312&amp;", RbtXpath = "&amp;IF(AP312&lt;&gt;"", "'"&amp;AP312&amp;"'", "NULL")&amp;", RbtIsRequired = "&amp;IF(AP312&lt;&gt;"", AQ312, "NULL")&amp;", MRMetric = "&amp;AR312&amp;
", Protocol1_ID = "&amp;IF(AS312="","NULL",#REF!)&amp;", Protocol1_IterationIDStart = "&amp;IF(AS312="","NULL",AT312)&amp;", Protocol1_IterationIDEnd = "&amp;IF(AU312="","NULL",AV312)&amp;
", Protocol2_ID = "&amp;IF(AW312="","NULL",#REF!)&amp;", Protocol2_IterationIDStart = "&amp;IF(AW312="","NULL",AX312)&amp;", Protocol2_IterationIDEnd = "&amp;IF(AY312="","NULL",AZ312)&amp;
", Protocol3_ID = "&amp;IF(BA312="","NULL",#REF!)&amp;", Protocol3_IterationIDStart = "&amp;IF(BA312="","NULL",BB312)&amp;", Protocol3_IterationIDEnd = "&amp;IF(BC312="","NULL",BD312)&amp;
", Protocol4_ID = "&amp;IF(BE312="","NULL",#REF!)&amp;", Protocol4_IterationIDStart = "&amp;IF(BE312="","NULL",BF312)&amp;", Protocol4_IterationIDEnd = "&amp;IF(BG312="","NULL",BH312)&amp;
", Protocol5_ID = "&amp;IF(BI312="","NULL",#REF!)&amp;", Protocol5_IterationIDStart = "&amp;IF(BI312="","NULL",BJ312)&amp;", Protocol5_IterationIDEnd = "&amp;IF(BK312="","NULL",BL312)&amp;
", Protocol6_ID = "&amp;IF(BM312="","NULL",#REF!)&amp;", Protocol6_IterationIDStart = "&amp;IF(BM312="","NULL",BN312)&amp;", Protocol6_IterationIDEnd = "&amp;IF(BO312="","NULL",BP312)&amp;
", Protocol7_ID = "&amp;IF(BQ312="","NULL",#REF!)&amp;", Protocol7_IterationIDStart = "&amp;IF(BQ312="","NULL",BR312)&amp;", Protocol7_IterationIDEnd = "&amp;IF(BS312="","NULL",BT312)&amp;
", Protocol8_ID = "&amp;IF(BU312="","NULL",#REF!)&amp;", Protocol8_IterationIDStart = "&amp;IF(BU312="","NULL",BV312)&amp;", Protocol8_IterationIDEnd = "&amp;IF(BW312="","NULL",BX312)&amp;
", Protocol9_ID = "&amp;IF(BY312="","NULL",#REF!)&amp;", Protocol9_IterationIDStart = "&amp;IF(BY312="","NULL",BZ312)&amp;", Protocol9_IterationIDEnd = "&amp;IF(CA312="","NULL",CB312)&amp;
", Protocol10_ID = "&amp;IF(CC312="","NULL",#REF!)&amp;", Protocol10_IterationIDStart = "&amp;IF(CC312="","NULL",CD312)&amp;", Protocol10_IterationIDEnd = "&amp;IF(CE312="","NULL",CF312)&amp;
", Protocol11_ID = "&amp;IF(CG312="","NULL",#REF!)&amp;", Protocol11_IterationIDStart = "&amp;IF(CG312="","NULL",CH312)&amp;", Protocol11_IterationIDEnd = "&amp;IF(CI312="","NULL",CJ312)&amp;
", Protocol12_ID = "&amp;IF(CK312="","NULL",#REF!)&amp;", Protocol12_IterationIDStart = "&amp;IF(CK312="","NULL",CL312)&amp;", Protocol12_IterationIDEnd = "&amp;IF(CM312="","NULL",CN312)&amp;
", Protocol13_ID = "&amp;IF(CO312="","NULL",#REF!)&amp;", Protocol13_IterationIDStart = "&amp;IF(CO312="","NULL",CP312)&amp;", Protocol13_IterationIDEnd = "&amp;IF(CQ312="","NULL",CR312)&amp;
", Protocol14_ID = "&amp;IF(CS312="","NULL",#REF!)&amp;", Protocol14_IterationIDStart = "&amp;IF(CS312="","NULL",CT312)&amp;", Protocol14_IterationIDEnd = "&amp;IF(CU312="","NULL",CV312)&amp;
", Protocol15_ID = "&amp;IF(CW312="","NULL",#REF!)&amp;", Protocol15_IterationIDStart = "&amp;IF(CW312="","NULL",CX312)&amp;", Protocol15_IterationIDEnd = "&amp;IF(CY312="","NULL",CZ312)&amp;
", Protocol16_ID = "&amp;IF(DA312="","NULL",#REF!)&amp;", Protocol16_IterationIDStart = "&amp;IF(DA312="","NULL",DB312)&amp;", Protocol16_IterationIDEnd = "&amp;IF(DC312="","NULL",DD312))</f>
        <v>#REF!</v>
      </c>
    </row>
    <row r="313" spans="1:110" x14ac:dyDescent="0.4">
      <c r="A313" s="75">
        <v>667</v>
      </c>
      <c r="B313" s="18">
        <v>1</v>
      </c>
      <c r="C313" s="34" t="s">
        <v>1721</v>
      </c>
      <c r="D313" s="18">
        <v>1</v>
      </c>
      <c r="E313" s="80" t="s">
        <v>1752</v>
      </c>
      <c r="F313" s="19" t="s">
        <v>1757</v>
      </c>
      <c r="G313" s="34" t="s">
        <v>1717</v>
      </c>
      <c r="H313" s="34"/>
      <c r="I313" s="74"/>
      <c r="J313" s="47" t="str">
        <f>IF(I313="","",VLOOKUP(I313,MetricCalcGroups!A:D,3, FALSE))</f>
        <v/>
      </c>
      <c r="L313" s="9" t="s">
        <v>78</v>
      </c>
      <c r="M313" s="18">
        <v>3</v>
      </c>
      <c r="N313" s="18">
        <v>12</v>
      </c>
      <c r="O313" s="88">
        <v>2</v>
      </c>
      <c r="P313" s="18" t="s">
        <v>78</v>
      </c>
      <c r="Q313" s="38">
        <v>8</v>
      </c>
      <c r="R313" s="76">
        <v>0</v>
      </c>
      <c r="S313" s="76">
        <v>30</v>
      </c>
      <c r="T313" s="76">
        <v>0</v>
      </c>
      <c r="U313" s="76">
        <v>100</v>
      </c>
      <c r="V313" s="78">
        <v>300</v>
      </c>
      <c r="W313" s="75">
        <v>1847</v>
      </c>
      <c r="X313" s="50">
        <v>2014</v>
      </c>
      <c r="Y313" s="16">
        <f>IF(X313&lt;&gt;"",VLOOKUP(X313,ProgramIterations!D:E,2,FALSE),"NULL")</f>
        <v>4</v>
      </c>
      <c r="Z313" s="15"/>
      <c r="AA313" s="16" t="str">
        <f>IF(Z313&lt;&gt;"",VLOOKUP(Z313,ProgramIterations!D:E,2,FALSE),"NULL")</f>
        <v>NULL</v>
      </c>
      <c r="AB313" s="9" t="s">
        <v>78</v>
      </c>
      <c r="AC313" s="9">
        <v>75</v>
      </c>
      <c r="AD313" s="36">
        <v>1</v>
      </c>
      <c r="AE313" s="9">
        <v>1</v>
      </c>
      <c r="AF313" s="9">
        <v>1</v>
      </c>
      <c r="AG313" s="9">
        <v>0</v>
      </c>
      <c r="AH313" s="85">
        <v>1</v>
      </c>
      <c r="AI313" s="52">
        <f t="shared" si="24"/>
        <v>1</v>
      </c>
      <c r="AJ313" s="18">
        <v>0</v>
      </c>
      <c r="AK313" s="52">
        <f t="shared" si="18"/>
        <v>1</v>
      </c>
      <c r="AL313" s="52">
        <f t="shared" si="19"/>
        <v>1</v>
      </c>
      <c r="AM313" s="18">
        <v>0</v>
      </c>
      <c r="AN313" s="18">
        <v>0</v>
      </c>
      <c r="AO313" s="92">
        <v>0</v>
      </c>
      <c r="AP313" s="81" t="s">
        <v>1725</v>
      </c>
      <c r="AQ313" s="37">
        <v>0</v>
      </c>
      <c r="AR313" s="49">
        <v>0</v>
      </c>
      <c r="AS313" s="54"/>
      <c r="AT313" s="55" t="str">
        <f>IF(AS313="","",VLOOKUP(AS313,ProgramIterations!$D:$E,2,FALSE))</f>
        <v/>
      </c>
      <c r="AU313" s="54"/>
      <c r="AV313" s="55" t="str">
        <f>IF(AU313="","",VLOOKUP(AU313,ProgramIterations!$D:$E,2,FALSE))</f>
        <v/>
      </c>
      <c r="AW313" s="54"/>
      <c r="AX313" s="55" t="str">
        <f>IF(AW313="","",VLOOKUP(AW313,ProgramIterations!$D:$E,2,FALSE))</f>
        <v/>
      </c>
      <c r="AY313" s="54"/>
      <c r="AZ313" s="55" t="str">
        <f>IF(AY313="","",VLOOKUP(AY313,ProgramIterations!$D:$E,2,FALSE))</f>
        <v/>
      </c>
      <c r="BA313" s="54"/>
      <c r="BB313" s="55" t="str">
        <f>IF(BA313="","",VLOOKUP(BA313,ProgramIterations!$D:$E,2,FALSE))</f>
        <v/>
      </c>
      <c r="BC313" s="23"/>
      <c r="BD313" s="24" t="str">
        <f>IF(BC313="","",VLOOKUP(BC313,ProgramIterations!$D:$E,2,FALSE))</f>
        <v/>
      </c>
      <c r="BE313" s="23">
        <v>2014</v>
      </c>
      <c r="BF313" s="24">
        <f>IF(BE313="","",VLOOKUP(BE313,ProgramIterations!$D:$E,2,FALSE))</f>
        <v>4</v>
      </c>
      <c r="BG313" s="23"/>
      <c r="BH313" s="24"/>
      <c r="BI313" s="23">
        <v>2014</v>
      </c>
      <c r="BJ313" s="24">
        <f>IF(BI313="","",VLOOKUP(BI313,ProgramIterations!$D:$E,2,FALSE))</f>
        <v>4</v>
      </c>
      <c r="BK313" s="23"/>
      <c r="BL313" s="24"/>
      <c r="BM313" s="23"/>
      <c r="BN313" s="24" t="str">
        <f>IF(BM313="","",VLOOKUP(BM313,ProgramIterations!$D:$E,2,FALSE))</f>
        <v/>
      </c>
      <c r="BO313" s="23"/>
      <c r="BP313" s="24" t="str">
        <f>IF(BO313="","",VLOOKUP(BO313,ProgramIterations!$D:$E,2,FALSE))</f>
        <v/>
      </c>
      <c r="BQ313" s="23"/>
      <c r="BR313" s="24" t="str">
        <f>IF(BQ313="","",VLOOKUP(BQ313,ProgramIterations!$D:$E,2,FALSE))</f>
        <v/>
      </c>
      <c r="BS313" s="23"/>
      <c r="BT313" s="24" t="str">
        <f>IF(BS313="","",VLOOKUP(BS313,ProgramIterations!$D:$E,2,FALSE))</f>
        <v/>
      </c>
      <c r="BU313" s="23"/>
      <c r="BV313" s="24" t="str">
        <f>IF(BU313="","",VLOOKUP(BU313,ProgramIterations!$D:$E,2,FALSE))</f>
        <v/>
      </c>
      <c r="BW313" s="23"/>
      <c r="BX313" s="24" t="str">
        <f>IF(BW313="","",VLOOKUP(BW313,ProgramIterations!$D:$E,2,FALSE))</f>
        <v/>
      </c>
      <c r="BY313" s="23">
        <v>2014</v>
      </c>
      <c r="BZ313" s="24">
        <f>IF(BY313="","",VLOOKUP(BY313,ProgramIterations!$D:$E,2,FALSE))</f>
        <v>4</v>
      </c>
      <c r="CA313" s="23"/>
      <c r="CB313" s="24" t="str">
        <f>IF(CA313="","",VLOOKUP(CA313,ProgramIterations!$D:$E,2,FALSE))</f>
        <v/>
      </c>
      <c r="CC313" s="23">
        <v>2014</v>
      </c>
      <c r="CD313" s="24">
        <f>IF(CC313="","",VLOOKUP(CC313,ProgramIterations!$D:$E,2,FALSE))</f>
        <v>4</v>
      </c>
      <c r="CE313" s="23"/>
      <c r="CF313" s="24" t="str">
        <f>IF(CE313="","",VLOOKUP(CE313,ProgramIterations!$D:$E,2,FALSE))</f>
        <v/>
      </c>
      <c r="CG313" s="23">
        <v>2014</v>
      </c>
      <c r="CH313" s="24">
        <f>IF(CG313="","",VLOOKUP(CG313,ProgramIterations!$D:$E,2,FALSE))</f>
        <v>4</v>
      </c>
      <c r="CI313" s="23"/>
      <c r="CJ313" s="24" t="str">
        <f>IF(CI313="","",VLOOKUP(CI313,ProgramIterations!$D:$E,2,FALSE))</f>
        <v/>
      </c>
      <c r="CK313" s="23"/>
      <c r="CL313" s="24" t="str">
        <f>IF(CK313="","",VLOOKUP(CK313,ProgramIterations!$D:$E,2,FALSE))</f>
        <v/>
      </c>
      <c r="CM313" s="23"/>
      <c r="CN313" s="24" t="str">
        <f>IF(CM313="","",VLOOKUP(CM313,ProgramIterations!$D:$E,2,FALSE))</f>
        <v/>
      </c>
      <c r="CO313" s="23"/>
      <c r="CP313" s="24" t="str">
        <f>IF(CO313="","",VLOOKUP(CO313,ProgramIterations!$D:$E,2,FALSE))</f>
        <v/>
      </c>
      <c r="CQ313" s="23"/>
      <c r="CR313" s="24" t="str">
        <f>IF(CQ313="","",VLOOKUP(CQ313,ProgramIterations!$D:$E,2,FALSE))</f>
        <v/>
      </c>
      <c r="CS313" s="23"/>
      <c r="CT313" s="24" t="str">
        <f>IF(CS313="","",VLOOKUP(CS313,ProgramIterations!$D:$E,2,FALSE))</f>
        <v/>
      </c>
      <c r="CU313" s="23"/>
      <c r="CV313" s="24" t="str">
        <f>IF(CU313="","",VLOOKUP(CU313,ProgramIterations!$D:$E,2,FALSE))</f>
        <v/>
      </c>
      <c r="CW313" s="23"/>
      <c r="CX313" s="24" t="str">
        <f>IF(CW313="","",VLOOKUP(CW313,ProgramIterations!$D:$E,2,FALSE))</f>
        <v/>
      </c>
      <c r="CY313" s="23"/>
      <c r="CZ313" s="24" t="str">
        <f>IF(CY313="","",VLOOKUP(CY313,ProgramIterations!$D:$E,2,FALSE))</f>
        <v/>
      </c>
      <c r="DA313" s="23"/>
      <c r="DB313" s="24" t="str">
        <f>IF(DA313="","",VLOOKUP(DA313,ProgramIterations!$D:$E,2,FALSE))</f>
        <v/>
      </c>
      <c r="DC313" s="23"/>
      <c r="DD313" s="25" t="str">
        <f>IF(DC313="","",VLOOKUP(DC313,ProgramIterations!$D:$E,2,FALSE))</f>
        <v/>
      </c>
      <c r="DE313" s="64" t="str">
        <f>CONCATENATE("ALTER TABLE dbo.",LEFT(C313,FIND(".",C313)-1)," ADD ",RIGHT(C313,LEN(C313)-FIND(".",C313))," ",VLOOKUP(M313,DataTypes!$A$2:$F$12,6),IF(VLOOKUP(M313,DataTypes!$A$2:$F$12,3)=1,CONCATENATE("(",N313,",",O313,")"),"")," NULL")</f>
        <v>ALTER TABLE dbo.ChampMetricVisitInformation ADD SideChannelPercentByArea decimal(12,2) NULL</v>
      </c>
      <c r="DF313" s="56" t="e">
        <f>IF(A313 = "","",#REF! &amp; " SELECT MetricCalcTypeID = "&amp;A313&amp;", EngineID = "&amp;B313&amp;", Name='"&amp;C313&amp;"', DisplayGroupID = "&amp;D313&amp;", DisplayName='"&amp;E313&amp;"', DisplayNameShort = '"&amp;F313&amp;"', PropertyName = '"&amp;G313&amp;"', MethodID = "&amp;IF(H313="","NULL",H313)&amp; ", CalcGroupId = "&amp;IF(I313="","NULL",I313)&amp;", CalcGroupListItemID = " &amp;IF(K313="","NULL",K313)&amp;", Description = "&amp;IF(L313&lt;&gt;"NULL","'"&amp;SUBSTITUTE(L313,"'","''")&amp;"'","NULL")&amp;", DataTypeID = "&amp;M313&amp;",Precision = "&amp;N313&amp;", Scale = "&amp;O313&amp;", Length="&amp;P313&amp;", UOMID = "&amp;Q313&amp;", GlossaryTermID = "&amp;V313&amp;", DisplayOrderID = "&amp;W313&amp;", DomainValueListID = "&amp;AB313&amp;", WidthPixels = "&amp;AC313&amp;", IsDisplayable = "&amp;AD313&amp;", ShowGraphForWatershed= "&amp;AE313&amp;",ShowGraphForProgram="&amp;AF313&amp;",ShowGraphForVisit="&amp;AG313&amp;",IsPrivateInformation="&amp;AM313&amp;", IsCalculated="&amp;AN313&amp;",IsInternal="&amp;AO313&amp;", ExpectedValueMin = "&amp;IF(R313&lt;&gt;"",R313,"NULL")&amp;",  ExpectedValueMax = "&amp;IF(S313&lt;&gt;"",S313,"NULL")&amp;",  AcceptedValueMin = "&amp;IF(T313&lt;&gt;"",T313,"NULL")&amp;",   AcceptedValueMax  = "&amp;IF(U313&lt;&gt;"",U313,"NULL")&amp;", GraphAllowX="&amp;AH313&amp;", GraphAllowY="&amp;AI313&amp;", GraphAllowZ="&amp;AJ313&amp;", MapAllowSize="&amp;AK313&amp;", MapAllowColor = "&amp;AL313&amp;", RbtXpath = "&amp;IF(AP313&lt;&gt;"", "'"&amp;AP313&amp;"'", "NULL")&amp;", RbtIsRequired = "&amp;IF(AP313&lt;&gt;"", AQ313, "NULL")&amp;", MRMetric = "&amp;AR313&amp;
", Protocol1_ID = "&amp;IF(AS313="","NULL",#REF!)&amp;", Protocol1_IterationIDStart = "&amp;IF(AS313="","NULL",AT313)&amp;", Protocol1_IterationIDEnd = "&amp;IF(AU313="","NULL",AV313)&amp;
", Protocol2_ID = "&amp;IF(AW313="","NULL",#REF!)&amp;", Protocol2_IterationIDStart = "&amp;IF(AW313="","NULL",AX313)&amp;", Protocol2_IterationIDEnd = "&amp;IF(AY313="","NULL",AZ313)&amp;
", Protocol3_ID = "&amp;IF(BA313="","NULL",#REF!)&amp;", Protocol3_IterationIDStart = "&amp;IF(BA313="","NULL",BB313)&amp;", Protocol3_IterationIDEnd = "&amp;IF(BC313="","NULL",BD313)&amp;
", Protocol4_ID = "&amp;IF(BE313="","NULL",#REF!)&amp;", Protocol4_IterationIDStart = "&amp;IF(BE313="","NULL",BF313)&amp;", Protocol4_IterationIDEnd = "&amp;IF(BG313="","NULL",BH313)&amp;
", Protocol5_ID = "&amp;IF(BI313="","NULL",#REF!)&amp;", Protocol5_IterationIDStart = "&amp;IF(BI313="","NULL",BJ313)&amp;", Protocol5_IterationIDEnd = "&amp;IF(BK313="","NULL",BL313)&amp;
", Protocol6_ID = "&amp;IF(BM313="","NULL",#REF!)&amp;", Protocol6_IterationIDStart = "&amp;IF(BM313="","NULL",BN313)&amp;", Protocol6_IterationIDEnd = "&amp;IF(BO313="","NULL",BP313)&amp;
", Protocol7_ID = "&amp;IF(BQ313="","NULL",#REF!)&amp;", Protocol7_IterationIDStart = "&amp;IF(BQ313="","NULL",BR313)&amp;", Protocol7_IterationIDEnd = "&amp;IF(BS313="","NULL",BT313)&amp;
", Protocol8_ID = "&amp;IF(BU313="","NULL",#REF!)&amp;", Protocol8_IterationIDStart = "&amp;IF(BU313="","NULL",BV313)&amp;", Protocol8_IterationIDEnd = "&amp;IF(BW313="","NULL",BX313)&amp;
", Protocol9_ID = "&amp;IF(BY313="","NULL",#REF!)&amp;", Protocol9_IterationIDStart = "&amp;IF(BY313="","NULL",BZ313)&amp;", Protocol9_IterationIDEnd = "&amp;IF(CA313="","NULL",CB313)&amp;
", Protocol10_ID = "&amp;IF(CC313="","NULL",#REF!)&amp;", Protocol10_IterationIDStart = "&amp;IF(CC313="","NULL",CD313)&amp;", Protocol10_IterationIDEnd = "&amp;IF(CE313="","NULL",CF313)&amp;
", Protocol11_ID = "&amp;IF(CG313="","NULL",#REF!)&amp;", Protocol11_IterationIDStart = "&amp;IF(CG313="","NULL",CH313)&amp;", Protocol11_IterationIDEnd = "&amp;IF(CI313="","NULL",CJ313)&amp;
", Protocol12_ID = "&amp;IF(CK313="","NULL",#REF!)&amp;", Protocol12_IterationIDStart = "&amp;IF(CK313="","NULL",CL313)&amp;", Protocol12_IterationIDEnd = "&amp;IF(CM313="","NULL",CN313)&amp;
", Protocol13_ID = "&amp;IF(CO313="","NULL",#REF!)&amp;", Protocol13_IterationIDStart = "&amp;IF(CO313="","NULL",CP313)&amp;", Protocol13_IterationIDEnd = "&amp;IF(CQ313="","NULL",CR313)&amp;
", Protocol14_ID = "&amp;IF(CS313="","NULL",#REF!)&amp;", Protocol14_IterationIDStart = "&amp;IF(CS313="","NULL",CT313)&amp;", Protocol14_IterationIDEnd = "&amp;IF(CU313="","NULL",CV313)&amp;
", Protocol15_ID = "&amp;IF(CW313="","NULL",#REF!)&amp;", Protocol15_IterationIDStart = "&amp;IF(CW313="","NULL",CX313)&amp;", Protocol15_IterationIDEnd = "&amp;IF(CY313="","NULL",CZ313)&amp;
", Protocol16_ID = "&amp;IF(DA313="","NULL",#REF!)&amp;", Protocol16_IterationIDStart = "&amp;IF(DA313="","NULL",DB313)&amp;", Protocol16_IterationIDEnd = "&amp;IF(DC313="","NULL",DD313))</f>
        <v>#REF!</v>
      </c>
    </row>
    <row r="314" spans="1:110" hidden="1" x14ac:dyDescent="0.4">
      <c r="A314" s="75">
        <v>210</v>
      </c>
      <c r="B314" s="18">
        <v>3</v>
      </c>
      <c r="C314" s="34" t="s">
        <v>304</v>
      </c>
      <c r="D314" s="18">
        <v>3</v>
      </c>
      <c r="E314" s="80" t="s">
        <v>909</v>
      </c>
      <c r="F314" s="74" t="s">
        <v>910</v>
      </c>
      <c r="G314" s="74" t="s">
        <v>256</v>
      </c>
      <c r="I314" s="44"/>
      <c r="J314" s="47" t="str">
        <f>IF(I314="","",VLOOKUP(I314,MetricCalcGroups!A:D,3, FALSE))</f>
        <v/>
      </c>
      <c r="L314" s="9" t="s">
        <v>78</v>
      </c>
      <c r="M314" s="18">
        <v>1</v>
      </c>
      <c r="N314" s="18">
        <v>10</v>
      </c>
      <c r="O314" s="18">
        <v>1</v>
      </c>
      <c r="P314" s="18" t="s">
        <v>78</v>
      </c>
      <c r="Q314" s="38">
        <v>24</v>
      </c>
      <c r="R314" s="75"/>
      <c r="S314" s="75"/>
      <c r="T314" s="75"/>
      <c r="U314" s="75"/>
      <c r="V314" s="78" t="s">
        <v>78</v>
      </c>
      <c r="W314" s="75">
        <v>260</v>
      </c>
      <c r="X314" s="50"/>
      <c r="Y314" s="16" t="str">
        <f>IF(X314&lt;&gt;"",VLOOKUP(X314,ProgramIterations!D:E,2,FALSE),"NULL")</f>
        <v>NULL</v>
      </c>
      <c r="Z314" s="15"/>
      <c r="AA314" s="16" t="str">
        <f>IF(Z314&lt;&gt;"",VLOOKUP(Z314,ProgramIterations!D:E,2,FALSE),"NULL")</f>
        <v>NULL</v>
      </c>
      <c r="AB314" s="9" t="s">
        <v>78</v>
      </c>
      <c r="AC314" s="9">
        <v>75</v>
      </c>
      <c r="AD314" s="36">
        <v>0</v>
      </c>
      <c r="AE314" s="9">
        <v>1</v>
      </c>
      <c r="AF314" s="9">
        <v>1</v>
      </c>
      <c r="AG314" s="9">
        <v>1</v>
      </c>
      <c r="AH314" s="17">
        <v>0</v>
      </c>
      <c r="AI314" s="17">
        <f t="shared" si="24"/>
        <v>0</v>
      </c>
      <c r="AJ314" s="18">
        <v>0</v>
      </c>
      <c r="AK314" s="17">
        <f t="shared" si="18"/>
        <v>0</v>
      </c>
      <c r="AL314" s="17">
        <f t="shared" si="19"/>
        <v>0</v>
      </c>
      <c r="AM314" s="18">
        <v>0</v>
      </c>
      <c r="AN314" s="18">
        <v>0</v>
      </c>
      <c r="AO314" s="49">
        <v>1</v>
      </c>
      <c r="AP314" s="49"/>
      <c r="AQ314" s="37">
        <v>0</v>
      </c>
      <c r="AR314" s="49">
        <v>0</v>
      </c>
      <c r="AS314" s="54">
        <v>2011</v>
      </c>
      <c r="AT314" s="55">
        <f>IF(AS314="","",VLOOKUP(AS314,ProgramIterations!$D:$E,2,FALSE))</f>
        <v>1</v>
      </c>
      <c r="AU314" s="54"/>
      <c r="AV314" s="55" t="str">
        <f>IF(AU314="","",VLOOKUP(AU314,ProgramIterations!$D:$E,2,FALSE))</f>
        <v/>
      </c>
      <c r="AW314" s="54">
        <v>2012</v>
      </c>
      <c r="AX314" s="55">
        <f>IF(AW314="","",VLOOKUP(AW314,ProgramIterations!$D:$E,2,FALSE))</f>
        <v>2</v>
      </c>
      <c r="AY314" s="54"/>
      <c r="AZ314" s="55" t="str">
        <f>IF(AY314="","",VLOOKUP(AY314,ProgramIterations!$D:$E,2,FALSE))</f>
        <v/>
      </c>
      <c r="BA314" s="54">
        <v>2013</v>
      </c>
      <c r="BB314" s="55">
        <f>IF(BA314="","",VLOOKUP(BA314,ProgramIterations!$D:$E,2,FALSE))</f>
        <v>3</v>
      </c>
      <c r="BC314" s="23"/>
      <c r="BD314" s="24" t="str">
        <f>IF(BC314="","",VLOOKUP(BC314,ProgramIterations!$D:$E,2,FALSE))</f>
        <v/>
      </c>
      <c r="BE314" s="23">
        <v>2014</v>
      </c>
      <c r="BF314" s="24">
        <f>IF(BE314="","",VLOOKUP(BE314,ProgramIterations!$D:$E,2,FALSE))</f>
        <v>4</v>
      </c>
      <c r="BG314" s="23"/>
      <c r="BH314" s="24" t="str">
        <f>IF(BG314="","",VLOOKUP(BG314,ProgramIterations!$D:$E,2,FALSE))</f>
        <v/>
      </c>
      <c r="BI314" s="23">
        <v>2014</v>
      </c>
      <c r="BJ314" s="24">
        <f>IF(BI314="","",VLOOKUP(BI314,ProgramIterations!$D:$E,2,FALSE))</f>
        <v>4</v>
      </c>
      <c r="BK314" s="23"/>
      <c r="BL314" s="24" t="str">
        <f>IF(BK314="","",VLOOKUP(BK314,ProgramIterations!$D:$E,2,FALSE))</f>
        <v/>
      </c>
      <c r="BM314" s="23"/>
      <c r="BN314" s="24" t="str">
        <f>IF(BM314="","",VLOOKUP(BM314,ProgramIterations!$D:$E,2,FALSE))</f>
        <v/>
      </c>
      <c r="BO314" s="23"/>
      <c r="BP314" s="24" t="str">
        <f>IF(BO314="","",VLOOKUP(BO314,ProgramIterations!$D:$E,2,FALSE))</f>
        <v/>
      </c>
      <c r="BQ314" s="23"/>
      <c r="BR314" s="24" t="str">
        <f>IF(BQ314="","",VLOOKUP(BQ314,ProgramIterations!$D:$E,2,FALSE))</f>
        <v/>
      </c>
      <c r="BS314" s="23"/>
      <c r="BT314" s="24" t="str">
        <f>IF(BS314="","",VLOOKUP(BS314,ProgramIterations!$D:$E,2,FALSE))</f>
        <v/>
      </c>
      <c r="BU314" s="23"/>
      <c r="BV314" s="24" t="str">
        <f>IF(BU314="","",VLOOKUP(BU314,ProgramIterations!$D:$E,2,FALSE))</f>
        <v/>
      </c>
      <c r="BW314" s="23"/>
      <c r="BX314" s="24" t="str">
        <f>IF(BW314="","",VLOOKUP(BW314,ProgramIterations!$D:$E,2,FALSE))</f>
        <v/>
      </c>
      <c r="BY314" s="23">
        <v>2014</v>
      </c>
      <c r="BZ314" s="24">
        <f>IF(BY314="","",VLOOKUP(BY314,ProgramIterations!$D:$E,2,FALSE))</f>
        <v>4</v>
      </c>
      <c r="CA314" s="23"/>
      <c r="CB314" s="24" t="str">
        <f>IF(CA314="","",VLOOKUP(CA314,ProgramIterations!$D:$E,2,FALSE))</f>
        <v/>
      </c>
      <c r="CC314" s="23">
        <v>2014</v>
      </c>
      <c r="CD314" s="24">
        <f>IF(CC314="","",VLOOKUP(CC314,ProgramIterations!$D:$E,2,FALSE))</f>
        <v>4</v>
      </c>
      <c r="CE314" s="23"/>
      <c r="CF314" s="24" t="str">
        <f>IF(CE314="","",VLOOKUP(CE314,ProgramIterations!$D:$E,2,FALSE))</f>
        <v/>
      </c>
      <c r="CG314" s="23">
        <v>2014</v>
      </c>
      <c r="CH314" s="24">
        <f>IF(CG314="","",VLOOKUP(CG314,ProgramIterations!$D:$E,2,FALSE))</f>
        <v>4</v>
      </c>
      <c r="CI314" s="23"/>
      <c r="CJ314" s="24" t="str">
        <f>IF(CI314="","",VLOOKUP(CI314,ProgramIterations!$D:$E,2,FALSE))</f>
        <v/>
      </c>
      <c r="CK314" s="23"/>
      <c r="CL314" s="24" t="str">
        <f>IF(CK314="","",VLOOKUP(CK314,ProgramIterations!$D:$E,2,FALSE))</f>
        <v/>
      </c>
      <c r="CM314" s="23"/>
      <c r="CN314" s="24" t="str">
        <f>IF(CM314="","",VLOOKUP(CM314,ProgramIterations!$D:$E,2,FALSE))</f>
        <v/>
      </c>
      <c r="CO314" s="23"/>
      <c r="CP314" s="24" t="str">
        <f>IF(CO314="","",VLOOKUP(CO314,ProgramIterations!$D:$E,2,FALSE))</f>
        <v/>
      </c>
      <c r="CQ314" s="23"/>
      <c r="CR314" s="24" t="str">
        <f>IF(CQ314="","",VLOOKUP(CQ314,ProgramIterations!$D:$E,2,FALSE))</f>
        <v/>
      </c>
      <c r="CS314" s="23"/>
      <c r="CT314" s="24" t="str">
        <f>IF(CS314="","",VLOOKUP(CS314,ProgramIterations!$D:$E,2,FALSE))</f>
        <v/>
      </c>
      <c r="CU314" s="23"/>
      <c r="CV314" s="24" t="str">
        <f>IF(CU314="","",VLOOKUP(CU314,ProgramIterations!$D:$E,2,FALSE))</f>
        <v/>
      </c>
      <c r="CW314" s="23"/>
      <c r="CX314" s="24" t="str">
        <f>IF(CW314="","",VLOOKUP(CW314,ProgramIterations!$D:$E,2,FALSE))</f>
        <v/>
      </c>
      <c r="CY314" s="23"/>
      <c r="CZ314" s="24" t="str">
        <f>IF(CY314="","",VLOOKUP(CY314,ProgramIterations!$D:$E,2,FALSE))</f>
        <v/>
      </c>
      <c r="DA314" s="23"/>
      <c r="DB314" s="24" t="str">
        <f>IF(DA314="","",VLOOKUP(DA314,ProgramIterations!$D:$E,2,FALSE))</f>
        <v/>
      </c>
      <c r="DC314" s="23"/>
      <c r="DD314" s="25" t="str">
        <f>IF(DC314="","",VLOOKUP(DC314,ProgramIterations!$D:$E,2,FALSE))</f>
        <v/>
      </c>
      <c r="DE314" s="64" t="str">
        <f>CONCATENATE("ALTER TABLE dbo.",LEFT(C314,FIND(".",C314)-1)," ADD ",RIGHT(C314,LEN(C314)-FIND(".",C314))," ",VLOOKUP(M314,DataTypes!$A$2:$F$12,6),IF(VLOOKUP(M314,DataTypes!$A$2:$F$12,3)=1,CONCATENATE("(",N314,",",O314,")"),"")," NULL")</f>
        <v>ALTER TABLE dbo.ChampMetricChannelUnitTier1Summary ADD TotalWettedLWDVolumeDensity decimal(10,1) NULL</v>
      </c>
      <c r="DF314" s="56" t="e">
        <f>IF(A314 = "","",#REF! &amp; " SELECT MetricCalcTypeID = "&amp;A314&amp;", EngineID = "&amp;B314&amp;", Name='"&amp;C314&amp;"', DisplayGroupID = "&amp;D314&amp;", DisplayName='"&amp;E314&amp;"', DisplayNameShort = '"&amp;F314&amp;"', PropertyName = '"&amp;G314&amp;"', MethodID = "&amp;IF(H314="","NULL",H314)&amp; ", CalcGroupId = "&amp;IF(I314="","NULL",I314)&amp;", CalcGroupListItemID = " &amp;IF(K314="","NULL",K314)&amp;", Description = "&amp;IF(L314&lt;&gt;"NULL","'"&amp;SUBSTITUTE(L314,"'","''")&amp;"'","NULL")&amp;", DataTypeID = "&amp;M314&amp;",Precision = "&amp;N314&amp;", Scale = "&amp;O314&amp;", Length="&amp;P314&amp;", UOMID = "&amp;Q314&amp;", GlossaryTermID = "&amp;V314&amp;", DisplayOrderID = "&amp;W314&amp;", DomainValueListID = "&amp;AB314&amp;", WidthPixels = "&amp;AC314&amp;", IsDisplayable = "&amp;AD314&amp;", ShowGraphForWatershed= "&amp;AE314&amp;",ShowGraphForProgram="&amp;AF314&amp;",ShowGraphForVisit="&amp;AG314&amp;",IsPrivateInformation="&amp;AM314&amp;", IsCalculated="&amp;AN314&amp;",IsInternal="&amp;AO314&amp;", ExpectedValueMin = "&amp;IF(R314&lt;&gt;"",R314,"NULL")&amp;",  ExpectedValueMax = "&amp;IF(S314&lt;&gt;"",S314,"NULL")&amp;",  AcceptedValueMin = "&amp;IF(T314&lt;&gt;"",T314,"NULL")&amp;",   AcceptedValueMax  = "&amp;IF(U314&lt;&gt;"",U314,"NULL")&amp;", GraphAllowX="&amp;AH314&amp;", GraphAllowY="&amp;AI314&amp;", GraphAllowZ="&amp;AJ314&amp;", MapAllowSize="&amp;AK314&amp;", MapAllowColor = "&amp;AL314&amp;", RbtXpath = "&amp;IF(AP314&lt;&gt;"", "'"&amp;AP314&amp;"'", "NULL")&amp;", RbtIsRequired = "&amp;IF(AP314&lt;&gt;"", AQ314, "NULL")&amp;", MRMetric = "&amp;AR314&amp;
", Protocol1_ID = "&amp;IF(AS314="","NULL",#REF!)&amp;", Protocol1_IterationIDStart = "&amp;IF(AS314="","NULL",AT314)&amp;", Protocol1_IterationIDEnd = "&amp;IF(AU314="","NULL",AV314)&amp;
", Protocol2_ID = "&amp;IF(AW314="","NULL",#REF!)&amp;", Protocol2_IterationIDStart = "&amp;IF(AW314="","NULL",AX314)&amp;", Protocol2_IterationIDEnd = "&amp;IF(AY314="","NULL",AZ314)&amp;
", Protocol3_ID = "&amp;IF(BA314="","NULL",#REF!)&amp;", Protocol3_IterationIDStart = "&amp;IF(BA314="","NULL",BB314)&amp;", Protocol3_IterationIDEnd = "&amp;IF(BC314="","NULL",BD314)&amp;
", Protocol4_ID = "&amp;IF(BE314="","NULL",#REF!)&amp;", Protocol4_IterationIDStart = "&amp;IF(BE314="","NULL",BF314)&amp;", Protocol4_IterationIDEnd = "&amp;IF(BG314="","NULL",BH314)&amp;
", Protocol5_ID = "&amp;IF(BI314="","NULL",#REF!)&amp;", Protocol5_IterationIDStart = "&amp;IF(BI314="","NULL",BJ314)&amp;", Protocol5_IterationIDEnd = "&amp;IF(BK314="","NULL",BL314)&amp;
", Protocol6_ID = "&amp;IF(BM314="","NULL",#REF!)&amp;", Protocol6_IterationIDStart = "&amp;IF(BM314="","NULL",BN314)&amp;", Protocol6_IterationIDEnd = "&amp;IF(BO314="","NULL",BP314)&amp;
", Protocol7_ID = "&amp;IF(BQ314="","NULL",#REF!)&amp;", Protocol7_IterationIDStart = "&amp;IF(BQ314="","NULL",BR314)&amp;", Protocol7_IterationIDEnd = "&amp;IF(BS314="","NULL",BT314)&amp;
", Protocol8_ID = "&amp;IF(BU314="","NULL",#REF!)&amp;", Protocol8_IterationIDStart = "&amp;IF(BU314="","NULL",BV314)&amp;", Protocol8_IterationIDEnd = "&amp;IF(BW314="","NULL",BX314)&amp;
", Protocol9_ID = "&amp;IF(BY314="","NULL",#REF!)&amp;", Protocol9_IterationIDStart = "&amp;IF(BY314="","NULL",BZ314)&amp;", Protocol9_IterationIDEnd = "&amp;IF(CA314="","NULL",CB314)&amp;
", Protocol10_ID = "&amp;IF(CC314="","NULL",#REF!)&amp;", Protocol10_IterationIDStart = "&amp;IF(CC314="","NULL",CD314)&amp;", Protocol10_IterationIDEnd = "&amp;IF(CE314="","NULL",CF314)&amp;
", Protocol11_ID = "&amp;IF(CG314="","NULL",#REF!)&amp;", Protocol11_IterationIDStart = "&amp;IF(CG314="","NULL",CH314)&amp;", Protocol11_IterationIDEnd = "&amp;IF(CI314="","NULL",CJ314)&amp;
", Protocol12_ID = "&amp;IF(CK314="","NULL",#REF!)&amp;", Protocol12_IterationIDStart = "&amp;IF(CK314="","NULL",CL314)&amp;", Protocol12_IterationIDEnd = "&amp;IF(CM314="","NULL",CN314)&amp;
", Protocol13_ID = "&amp;IF(CO314="","NULL",#REF!)&amp;", Protocol13_IterationIDStart = "&amp;IF(CO314="","NULL",CP314)&amp;", Protocol13_IterationIDEnd = "&amp;IF(CQ314="","NULL",CR314)&amp;
", Protocol14_ID = "&amp;IF(CS314="","NULL",#REF!)&amp;", Protocol14_IterationIDStart = "&amp;IF(CS314="","NULL",CT314)&amp;", Protocol14_IterationIDEnd = "&amp;IF(CU314="","NULL",CV314)&amp;
", Protocol15_ID = "&amp;IF(CW314="","NULL",#REF!)&amp;", Protocol15_IterationIDStart = "&amp;IF(CW314="","NULL",CX314)&amp;", Protocol15_IterationIDEnd = "&amp;IF(CY314="","NULL",CZ314)&amp;
", Protocol16_ID = "&amp;IF(DA314="","NULL",#REF!)&amp;", Protocol16_IterationIDStart = "&amp;IF(DA314="","NULL",DB314)&amp;", Protocol16_IterationIDEnd = "&amp;IF(DC314="","NULL",DD314))</f>
        <v>#REF!</v>
      </c>
    </row>
    <row r="315" spans="1:110" x14ac:dyDescent="0.4">
      <c r="A315" s="75">
        <v>527</v>
      </c>
      <c r="B315" s="18">
        <v>1</v>
      </c>
      <c r="C315" s="57" t="str">
        <f>"ChampMetricVisitInformation." &amp; G315</f>
        <v>ChampMetricVisitInformation.WettedSideChannelWidth</v>
      </c>
      <c r="D315" s="18">
        <v>1</v>
      </c>
      <c r="E315" s="80" t="s">
        <v>1249</v>
      </c>
      <c r="F315" s="19" t="s">
        <v>1250</v>
      </c>
      <c r="G315" s="74" t="s">
        <v>1273</v>
      </c>
      <c r="I315" s="44"/>
      <c r="J315" s="47" t="str">
        <f>IF(I315="","",VLOOKUP(I315,MetricCalcGroups!A:D,3, FALSE))</f>
        <v/>
      </c>
      <c r="L315" s="9" t="s">
        <v>78</v>
      </c>
      <c r="M315" s="18">
        <v>3</v>
      </c>
      <c r="N315" s="18">
        <v>10</v>
      </c>
      <c r="O315" s="18">
        <v>2</v>
      </c>
      <c r="P315" s="18" t="s">
        <v>78</v>
      </c>
      <c r="Q315" s="38">
        <v>1</v>
      </c>
      <c r="R315" s="76">
        <v>0.5</v>
      </c>
      <c r="S315" s="76">
        <v>15</v>
      </c>
      <c r="T315" s="76">
        <v>0</v>
      </c>
      <c r="U315" s="76">
        <v>20</v>
      </c>
      <c r="V315" s="78">
        <v>301</v>
      </c>
      <c r="W315" s="75">
        <v>1850</v>
      </c>
      <c r="X315" s="50">
        <v>2011</v>
      </c>
      <c r="Y315" s="16">
        <f>IF(X315&lt;&gt;"",VLOOKUP(X315,ProgramIterations!D:E,2,FALSE),"NULL")</f>
        <v>1</v>
      </c>
      <c r="Z315" s="15"/>
      <c r="AA315" s="16" t="str">
        <f>IF(Z315&lt;&gt;"",VLOOKUP(Z315,ProgramIterations!D:E,2,FALSE),"NULL")</f>
        <v>NULL</v>
      </c>
      <c r="AB315" s="9" t="s">
        <v>78</v>
      </c>
      <c r="AC315" s="9">
        <v>75</v>
      </c>
      <c r="AD315" s="36">
        <v>1</v>
      </c>
      <c r="AE315" s="9">
        <v>1</v>
      </c>
      <c r="AF315" s="9">
        <v>1</v>
      </c>
      <c r="AG315" s="9">
        <v>0</v>
      </c>
      <c r="AH315" s="85">
        <v>1</v>
      </c>
      <c r="AI315" s="17">
        <f t="shared" si="24"/>
        <v>1</v>
      </c>
      <c r="AJ315" s="18">
        <v>0</v>
      </c>
      <c r="AK315" s="17">
        <f t="shared" si="18"/>
        <v>1</v>
      </c>
      <c r="AL315" s="17">
        <f t="shared" si="19"/>
        <v>1</v>
      </c>
      <c r="AM315" s="18">
        <v>0</v>
      </c>
      <c r="AN315" s="18">
        <v>0</v>
      </c>
      <c r="AO315" s="37">
        <v>1</v>
      </c>
      <c r="AP315" s="60" t="s">
        <v>1681</v>
      </c>
      <c r="AQ315" s="37">
        <v>0</v>
      </c>
      <c r="AR315" s="49">
        <v>0</v>
      </c>
      <c r="AS315" s="54">
        <v>2011</v>
      </c>
      <c r="AT315" s="55">
        <f>IF(AS315="","",VLOOKUP(AS315,ProgramIterations!$D:$E,2,FALSE))</f>
        <v>1</v>
      </c>
      <c r="AU315" s="54"/>
      <c r="AV315" s="55" t="str">
        <f>IF(AU315="","",VLOOKUP(AU315,ProgramIterations!$D:$E,2,FALSE))</f>
        <v/>
      </c>
      <c r="AW315" s="54">
        <v>2012</v>
      </c>
      <c r="AX315" s="55">
        <f>IF(AW315="","",VLOOKUP(AW315,ProgramIterations!$D:$E,2,FALSE))</f>
        <v>2</v>
      </c>
      <c r="AY315" s="54"/>
      <c r="AZ315" s="55" t="str">
        <f>IF(AY315="","",VLOOKUP(AY315,ProgramIterations!$D:$E,2,FALSE))</f>
        <v/>
      </c>
      <c r="BA315" s="54">
        <v>2013</v>
      </c>
      <c r="BB315" s="55">
        <f>IF(BA315="","",VLOOKUP(BA315,ProgramIterations!$D:$E,2,FALSE))</f>
        <v>3</v>
      </c>
      <c r="BC315" s="23"/>
      <c r="BD315" s="24" t="str">
        <f>IF(BC315="","",VLOOKUP(BC315,ProgramIterations!$D:$E,2,FALSE))</f>
        <v/>
      </c>
      <c r="BE315" s="23">
        <v>2014</v>
      </c>
      <c r="BF315" s="24">
        <f>IF(BE315="","",VLOOKUP(BE315,ProgramIterations!$D:$E,2,FALSE))</f>
        <v>4</v>
      </c>
      <c r="BG315" s="23"/>
      <c r="BH315" s="24" t="str">
        <f>IF(BG315="","",VLOOKUP(BG315,ProgramIterations!$D:$E,2,FALSE))</f>
        <v/>
      </c>
      <c r="BI315" s="23">
        <v>2014</v>
      </c>
      <c r="BJ315" s="24">
        <f>IF(BI315="","",VLOOKUP(BI315,ProgramIterations!$D:$E,2,FALSE))</f>
        <v>4</v>
      </c>
      <c r="BK315" s="23"/>
      <c r="BL315" s="24" t="str">
        <f>IF(BK315="","",VLOOKUP(BK315,ProgramIterations!$D:$E,2,FALSE))</f>
        <v/>
      </c>
      <c r="BM315" s="23"/>
      <c r="BN315" s="24" t="str">
        <f>IF(BM315="","",VLOOKUP(BM315,ProgramIterations!$D:$E,2,FALSE))</f>
        <v/>
      </c>
      <c r="BO315" s="23"/>
      <c r="BP315" s="24" t="str">
        <f>IF(BO315="","",VLOOKUP(BO315,ProgramIterations!$D:$E,2,FALSE))</f>
        <v/>
      </c>
      <c r="BQ315" s="23"/>
      <c r="BR315" s="24" t="str">
        <f>IF(BQ315="","",VLOOKUP(BQ315,ProgramIterations!$D:$E,2,FALSE))</f>
        <v/>
      </c>
      <c r="BS315" s="23"/>
      <c r="BT315" s="24" t="str">
        <f>IF(BS315="","",VLOOKUP(BS315,ProgramIterations!$D:$E,2,FALSE))</f>
        <v/>
      </c>
      <c r="BU315" s="23"/>
      <c r="BV315" s="24" t="str">
        <f>IF(BU315="","",VLOOKUP(BU315,ProgramIterations!$D:$E,2,FALSE))</f>
        <v/>
      </c>
      <c r="BW315" s="23"/>
      <c r="BX315" s="24" t="str">
        <f>IF(BW315="","",VLOOKUP(BW315,ProgramIterations!$D:$E,2,FALSE))</f>
        <v/>
      </c>
      <c r="BY315" s="23">
        <v>2014</v>
      </c>
      <c r="BZ315" s="24">
        <f>IF(BY315="","",VLOOKUP(BY315,ProgramIterations!$D:$E,2,FALSE))</f>
        <v>4</v>
      </c>
      <c r="CA315" s="23"/>
      <c r="CB315" s="24" t="str">
        <f>IF(CA315="","",VLOOKUP(CA315,ProgramIterations!$D:$E,2,FALSE))</f>
        <v/>
      </c>
      <c r="CC315" s="23">
        <v>2014</v>
      </c>
      <c r="CD315" s="24">
        <f>IF(CC315="","",VLOOKUP(CC315,ProgramIterations!$D:$E,2,FALSE))</f>
        <v>4</v>
      </c>
      <c r="CE315" s="23"/>
      <c r="CF315" s="24" t="str">
        <f>IF(CE315="","",VLOOKUP(CE315,ProgramIterations!$D:$E,2,FALSE))</f>
        <v/>
      </c>
      <c r="CG315" s="23">
        <v>2014</v>
      </c>
      <c r="CH315" s="24">
        <f>IF(CG315="","",VLOOKUP(CG315,ProgramIterations!$D:$E,2,FALSE))</f>
        <v>4</v>
      </c>
      <c r="CI315" s="23"/>
      <c r="CJ315" s="24" t="str">
        <f>IF(CI315="","",VLOOKUP(CI315,ProgramIterations!$D:$E,2,FALSE))</f>
        <v/>
      </c>
      <c r="CK315" s="23"/>
      <c r="CL315" s="24" t="str">
        <f>IF(CK315="","",VLOOKUP(CK315,ProgramIterations!$D:$E,2,FALSE))</f>
        <v/>
      </c>
      <c r="CM315" s="23"/>
      <c r="CN315" s="24" t="str">
        <f>IF(CM315="","",VLOOKUP(CM315,ProgramIterations!$D:$E,2,FALSE))</f>
        <v/>
      </c>
      <c r="CO315" s="23"/>
      <c r="CP315" s="24" t="str">
        <f>IF(CO315="","",VLOOKUP(CO315,ProgramIterations!$D:$E,2,FALSE))</f>
        <v/>
      </c>
      <c r="CQ315" s="23"/>
      <c r="CR315" s="24" t="str">
        <f>IF(CQ315="","",VLOOKUP(CQ315,ProgramIterations!$D:$E,2,FALSE))</f>
        <v/>
      </c>
      <c r="CS315" s="23"/>
      <c r="CT315" s="24" t="str">
        <f>IF(CS315="","",VLOOKUP(CS315,ProgramIterations!$D:$E,2,FALSE))</f>
        <v/>
      </c>
      <c r="CU315" s="23"/>
      <c r="CV315" s="24" t="str">
        <f>IF(CU315="","",VLOOKUP(CU315,ProgramIterations!$D:$E,2,FALSE))</f>
        <v/>
      </c>
      <c r="CW315" s="23"/>
      <c r="CX315" s="24" t="str">
        <f>IF(CW315="","",VLOOKUP(CW315,ProgramIterations!$D:$E,2,FALSE))</f>
        <v/>
      </c>
      <c r="CY315" s="23"/>
      <c r="CZ315" s="24" t="str">
        <f>IF(CY315="","",VLOOKUP(CY315,ProgramIterations!$D:$E,2,FALSE))</f>
        <v/>
      </c>
      <c r="DA315" s="23"/>
      <c r="DB315" s="24" t="str">
        <f>IF(DA315="","",VLOOKUP(DA315,ProgramIterations!$D:$E,2,FALSE))</f>
        <v/>
      </c>
      <c r="DC315" s="23"/>
      <c r="DD315" s="25" t="str">
        <f>IF(DC315="","",VLOOKUP(DC315,ProgramIterations!$D:$E,2,FALSE))</f>
        <v/>
      </c>
      <c r="DE315" s="64" t="str">
        <f>CONCATENATE("ALTER TABLE dbo.",LEFT(C315,FIND(".",C315)-1)," ADD ",RIGHT(C315,LEN(C315)-FIND(".",C315))," ",VLOOKUP(M315,DataTypes!$A$2:$F$12,6),IF(VLOOKUP(M315,DataTypes!$A$2:$F$12,3)=1,CONCATENATE("(",N315,",",O315,")"),"")," NULL")</f>
        <v>ALTER TABLE dbo.ChampMetricVisitInformation ADD WettedSideChannelWidth decimal(10,2) NULL</v>
      </c>
      <c r="DF315" s="56" t="e">
        <f>IF(A315 = "","",#REF! &amp; " SELECT MetricCalcTypeID = "&amp;A315&amp;", EngineID = "&amp;B315&amp;", Name='"&amp;C315&amp;"', DisplayGroupID = "&amp;D315&amp;", DisplayName='"&amp;E315&amp;"', DisplayNameShort = '"&amp;F315&amp;"', PropertyName = '"&amp;G315&amp;"', MethodID = "&amp;IF(H315="","NULL",H315)&amp; ", CalcGroupId = "&amp;IF(I315="","NULL",I315)&amp;", CalcGroupListItemID = " &amp;IF(K315="","NULL",K315)&amp;", Description = "&amp;IF(L315&lt;&gt;"NULL","'"&amp;SUBSTITUTE(L315,"'","''")&amp;"'","NULL")&amp;", DataTypeID = "&amp;M315&amp;",Precision = "&amp;N315&amp;", Scale = "&amp;O315&amp;", Length="&amp;P315&amp;", UOMID = "&amp;Q315&amp;", GlossaryTermID = "&amp;V315&amp;", DisplayOrderID = "&amp;W315&amp;", DomainValueListID = "&amp;AB315&amp;", WidthPixels = "&amp;AC315&amp;", IsDisplayable = "&amp;AD315&amp;", ShowGraphForWatershed= "&amp;AE315&amp;",ShowGraphForProgram="&amp;AF315&amp;",ShowGraphForVisit="&amp;AG315&amp;",IsPrivateInformation="&amp;AM315&amp;", IsCalculated="&amp;AN315&amp;",IsInternal="&amp;AO315&amp;", ExpectedValueMin = "&amp;IF(R315&lt;&gt;"",R315,"NULL")&amp;",  ExpectedValueMax = "&amp;IF(S315&lt;&gt;"",S315,"NULL")&amp;",  AcceptedValueMin = "&amp;IF(T315&lt;&gt;"",T315,"NULL")&amp;",   AcceptedValueMax  = "&amp;IF(U315&lt;&gt;"",U315,"NULL")&amp;", GraphAllowX="&amp;AH315&amp;", GraphAllowY="&amp;AI315&amp;", GraphAllowZ="&amp;AJ315&amp;", MapAllowSize="&amp;AK315&amp;", MapAllowColor = "&amp;AL315&amp;", RbtXpath = "&amp;IF(AP315&lt;&gt;"", "'"&amp;AP315&amp;"'", "NULL")&amp;", RbtIsRequired = "&amp;IF(AP315&lt;&gt;"", AQ315, "NULL")&amp;", MRMetric = "&amp;AR315&amp;
", Protocol1_ID = "&amp;IF(AS315="","NULL",#REF!)&amp;", Protocol1_IterationIDStart = "&amp;IF(AS315="","NULL",AT315)&amp;", Protocol1_IterationIDEnd = "&amp;IF(AU315="","NULL",AV315)&amp;
", Protocol2_ID = "&amp;IF(AW315="","NULL",#REF!)&amp;", Protocol2_IterationIDStart = "&amp;IF(AW315="","NULL",AX315)&amp;", Protocol2_IterationIDEnd = "&amp;IF(AY315="","NULL",AZ315)&amp;
", Protocol3_ID = "&amp;IF(BA315="","NULL",#REF!)&amp;", Protocol3_IterationIDStart = "&amp;IF(BA315="","NULL",BB315)&amp;", Protocol3_IterationIDEnd = "&amp;IF(BC315="","NULL",BD315)&amp;
", Protocol4_ID = "&amp;IF(BE315="","NULL",#REF!)&amp;", Protocol4_IterationIDStart = "&amp;IF(BE315="","NULL",BF315)&amp;", Protocol4_IterationIDEnd = "&amp;IF(BG315="","NULL",BH315)&amp;
", Protocol5_ID = "&amp;IF(BI315="","NULL",#REF!)&amp;", Protocol5_IterationIDStart = "&amp;IF(BI315="","NULL",BJ315)&amp;", Protocol5_IterationIDEnd = "&amp;IF(BK315="","NULL",BL315)&amp;
", Protocol6_ID = "&amp;IF(BM315="","NULL",#REF!)&amp;", Protocol6_IterationIDStart = "&amp;IF(BM315="","NULL",BN315)&amp;", Protocol6_IterationIDEnd = "&amp;IF(BO315="","NULL",BP315)&amp;
", Protocol7_ID = "&amp;IF(BQ315="","NULL",#REF!)&amp;", Protocol7_IterationIDStart = "&amp;IF(BQ315="","NULL",BR315)&amp;", Protocol7_IterationIDEnd = "&amp;IF(BS315="","NULL",BT315)&amp;
", Protocol8_ID = "&amp;IF(BU315="","NULL",#REF!)&amp;", Protocol8_IterationIDStart = "&amp;IF(BU315="","NULL",BV315)&amp;", Protocol8_IterationIDEnd = "&amp;IF(BW315="","NULL",BX315)&amp;
", Protocol9_ID = "&amp;IF(BY315="","NULL",#REF!)&amp;", Protocol9_IterationIDStart = "&amp;IF(BY315="","NULL",BZ315)&amp;", Protocol9_IterationIDEnd = "&amp;IF(CA315="","NULL",CB315)&amp;
", Protocol10_ID = "&amp;IF(CC315="","NULL",#REF!)&amp;", Protocol10_IterationIDStart = "&amp;IF(CC315="","NULL",CD315)&amp;", Protocol10_IterationIDEnd = "&amp;IF(CE315="","NULL",CF315)&amp;
", Protocol11_ID = "&amp;IF(CG315="","NULL",#REF!)&amp;", Protocol11_IterationIDStart = "&amp;IF(CG315="","NULL",CH315)&amp;", Protocol11_IterationIDEnd = "&amp;IF(CI315="","NULL",CJ315)&amp;
", Protocol12_ID = "&amp;IF(CK315="","NULL",#REF!)&amp;", Protocol12_IterationIDStart = "&amp;IF(CK315="","NULL",CL315)&amp;", Protocol12_IterationIDEnd = "&amp;IF(CM315="","NULL",CN315)&amp;
", Protocol13_ID = "&amp;IF(CO315="","NULL",#REF!)&amp;", Protocol13_IterationIDStart = "&amp;IF(CO315="","NULL",CP315)&amp;", Protocol13_IterationIDEnd = "&amp;IF(CQ315="","NULL",CR315)&amp;
", Protocol14_ID = "&amp;IF(CS315="","NULL",#REF!)&amp;", Protocol14_IterationIDStart = "&amp;IF(CS315="","NULL",CT315)&amp;", Protocol14_IterationIDEnd = "&amp;IF(CU315="","NULL",CV315)&amp;
", Protocol15_ID = "&amp;IF(CW315="","NULL",#REF!)&amp;", Protocol15_IterationIDStart = "&amp;IF(CW315="","NULL",CX315)&amp;", Protocol15_IterationIDEnd = "&amp;IF(CY315="","NULL",CZ315)&amp;
", Protocol16_ID = "&amp;IF(DA315="","NULL",#REF!)&amp;", Protocol16_IterationIDStart = "&amp;IF(DA315="","NULL",DB315)&amp;", Protocol16_IterationIDEnd = "&amp;IF(DC315="","NULL",DD315))</f>
        <v>#REF!</v>
      </c>
    </row>
    <row r="316" spans="1:110" x14ac:dyDescent="0.4">
      <c r="A316" s="75">
        <v>646</v>
      </c>
      <c r="B316" s="75">
        <v>1</v>
      </c>
      <c r="C316" s="34" t="s">
        <v>1647</v>
      </c>
      <c r="D316" s="18">
        <v>1</v>
      </c>
      <c r="E316" s="94" t="s">
        <v>1648</v>
      </c>
      <c r="F316" s="19" t="s">
        <v>1649</v>
      </c>
      <c r="G316" s="74" t="s">
        <v>1650</v>
      </c>
      <c r="I316" s="74"/>
      <c r="J316" s="47" t="str">
        <f>IF(I316="","",VLOOKUP(I316,MetricCalcGroups!A:D,3, FALSE))</f>
        <v/>
      </c>
      <c r="L316" s="9" t="s">
        <v>78</v>
      </c>
      <c r="M316" s="18">
        <v>3</v>
      </c>
      <c r="N316" s="18">
        <v>12</v>
      </c>
      <c r="O316" s="18">
        <v>3</v>
      </c>
      <c r="P316" s="18" t="s">
        <v>78</v>
      </c>
      <c r="Q316" s="38">
        <v>19</v>
      </c>
      <c r="R316" s="76">
        <v>0</v>
      </c>
      <c r="S316" s="76">
        <v>0.75</v>
      </c>
      <c r="T316" s="76">
        <v>0</v>
      </c>
      <c r="U316" s="76">
        <v>1</v>
      </c>
      <c r="V316" s="78">
        <v>302</v>
      </c>
      <c r="W316" s="75">
        <v>1852</v>
      </c>
      <c r="X316" s="50">
        <v>2011</v>
      </c>
      <c r="Y316" s="16">
        <f>IF(X316&lt;&gt;"",VLOOKUP(X316,ProgramIterations!D:E,2,FALSE),"NULL")</f>
        <v>1</v>
      </c>
      <c r="Z316" s="15"/>
      <c r="AA316" s="16" t="str">
        <f>IF(Z316&lt;&gt;"",VLOOKUP(Z316,ProgramIterations!D:E,2,FALSE),"NULL")</f>
        <v>NULL</v>
      </c>
      <c r="AB316" s="9" t="s">
        <v>78</v>
      </c>
      <c r="AC316" s="9">
        <v>75</v>
      </c>
      <c r="AD316" s="36">
        <v>1</v>
      </c>
      <c r="AE316" s="9">
        <v>1</v>
      </c>
      <c r="AF316" s="9">
        <v>1</v>
      </c>
      <c r="AG316" s="9">
        <v>0</v>
      </c>
      <c r="AH316" s="52">
        <v>0</v>
      </c>
      <c r="AI316" s="17">
        <f t="shared" si="24"/>
        <v>1</v>
      </c>
      <c r="AJ316" s="18">
        <v>0</v>
      </c>
      <c r="AK316" s="17">
        <f t="shared" si="18"/>
        <v>1</v>
      </c>
      <c r="AL316" s="17">
        <f t="shared" si="19"/>
        <v>1</v>
      </c>
      <c r="AM316" s="18">
        <v>0</v>
      </c>
      <c r="AN316" s="18">
        <v>0</v>
      </c>
      <c r="AO316" s="60">
        <v>1</v>
      </c>
      <c r="AP316" s="86" t="s">
        <v>1651</v>
      </c>
      <c r="AQ316" s="37">
        <v>0</v>
      </c>
      <c r="AR316" s="49">
        <v>0</v>
      </c>
      <c r="AS316" s="54">
        <v>2011</v>
      </c>
      <c r="AT316" s="55">
        <f>IF(AS316="","",VLOOKUP(AS316,ProgramIterations!$D:$E,2,FALSE))</f>
        <v>1</v>
      </c>
      <c r="AU316" s="54"/>
      <c r="AV316" s="55" t="str">
        <f>IF(AU316="","",VLOOKUP(AU316,ProgramIterations!$D:$E,2,FALSE))</f>
        <v/>
      </c>
      <c r="AW316" s="54">
        <v>2012</v>
      </c>
      <c r="AX316" s="55">
        <f>IF(AW316="","",VLOOKUP(AW316,ProgramIterations!$D:$E,2,FALSE))</f>
        <v>2</v>
      </c>
      <c r="AY316" s="54"/>
      <c r="AZ316" s="55" t="str">
        <f>IF(AY316="","",VLOOKUP(AY316,ProgramIterations!$D:$E,2,FALSE))</f>
        <v/>
      </c>
      <c r="BA316" s="54">
        <v>2013</v>
      </c>
      <c r="BB316" s="55">
        <f>IF(BA316="","",VLOOKUP(BA316,ProgramIterations!$D:$E,2,FALSE))</f>
        <v>3</v>
      </c>
      <c r="BC316" s="23"/>
      <c r="BD316" s="24" t="str">
        <f>IF(BC316="","",VLOOKUP(BC316,ProgramIterations!$D:$E,2,FALSE))</f>
        <v/>
      </c>
      <c r="BE316" s="23">
        <v>2014</v>
      </c>
      <c r="BF316" s="24">
        <f>IF(BE316="","",VLOOKUP(BE316,ProgramIterations!$D:$E,2,FALSE))</f>
        <v>4</v>
      </c>
      <c r="BG316" s="23"/>
      <c r="BH316" s="24"/>
      <c r="BI316" s="23">
        <v>2014</v>
      </c>
      <c r="BJ316" s="24">
        <f>IF(BI316="","",VLOOKUP(BI316,ProgramIterations!$D:$E,2,FALSE))</f>
        <v>4</v>
      </c>
      <c r="BK316" s="23"/>
      <c r="BL316" s="24"/>
      <c r="BM316" s="23"/>
      <c r="BN316" s="24" t="str">
        <f>IF(BM316="","",VLOOKUP(BM316,ProgramIterations!$D:$E,2,FALSE))</f>
        <v/>
      </c>
      <c r="BO316" s="23"/>
      <c r="BP316" s="24" t="str">
        <f>IF(BO316="","",VLOOKUP(BO316,ProgramIterations!$D:$E,2,FALSE))</f>
        <v/>
      </c>
      <c r="BQ316" s="23"/>
      <c r="BR316" s="24" t="str">
        <f>IF(BQ316="","",VLOOKUP(BQ316,ProgramIterations!$D:$E,2,FALSE))</f>
        <v/>
      </c>
      <c r="BS316" s="23"/>
      <c r="BT316" s="24" t="str">
        <f>IF(BS316="","",VLOOKUP(BS316,ProgramIterations!$D:$E,2,FALSE))</f>
        <v/>
      </c>
      <c r="BU316" s="23"/>
      <c r="BV316" s="24" t="str">
        <f>IF(BU316="","",VLOOKUP(BU316,ProgramIterations!$D:$E,2,FALSE))</f>
        <v/>
      </c>
      <c r="BW316" s="23"/>
      <c r="BX316" s="24" t="str">
        <f>IF(BW316="","",VLOOKUP(BW316,ProgramIterations!$D:$E,2,FALSE))</f>
        <v/>
      </c>
      <c r="BY316" s="23">
        <v>2014</v>
      </c>
      <c r="BZ316" s="24">
        <f>IF(BY316="","",VLOOKUP(BY316,ProgramIterations!$D:$E,2,FALSE))</f>
        <v>4</v>
      </c>
      <c r="CA316" s="23"/>
      <c r="CB316" s="24" t="str">
        <f>IF(CA316="","",VLOOKUP(CA316,ProgramIterations!$D:$E,2,FALSE))</f>
        <v/>
      </c>
      <c r="CC316" s="23">
        <v>2014</v>
      </c>
      <c r="CD316" s="24">
        <f>IF(CC316="","",VLOOKUP(CC316,ProgramIterations!$D:$E,2,FALSE))</f>
        <v>4</v>
      </c>
      <c r="CE316" s="23"/>
      <c r="CF316" s="24" t="s">
        <v>1437</v>
      </c>
      <c r="CG316" s="23"/>
      <c r="CH316" s="24" t="str">
        <f>IF(CG316="","",VLOOKUP(CG316,ProgramIterations!$D:$E,2,FALSE))</f>
        <v/>
      </c>
      <c r="CI316" s="23"/>
      <c r="CJ316" s="24" t="str">
        <f>IF(CI316="","",VLOOKUP(CI316,ProgramIterations!$D:$E,2,FALSE))</f>
        <v/>
      </c>
      <c r="CK316" s="23"/>
      <c r="CL316" s="24" t="str">
        <f>IF(CK316="","",VLOOKUP(CK316,ProgramIterations!$D:$E,2,FALSE))</f>
        <v/>
      </c>
      <c r="CM316" s="23"/>
      <c r="CN316" s="24" t="str">
        <f>IF(CM316="","",VLOOKUP(CM316,ProgramIterations!$D:$E,2,FALSE))</f>
        <v/>
      </c>
      <c r="CO316" s="23"/>
      <c r="CP316" s="24" t="str">
        <f>IF(CO316="","",VLOOKUP(CO316,ProgramIterations!$D:$E,2,FALSE))</f>
        <v/>
      </c>
      <c r="CQ316" s="23"/>
      <c r="CR316" s="24" t="str">
        <f>IF(CQ316="","",VLOOKUP(CQ316,ProgramIterations!$D:$E,2,FALSE))</f>
        <v/>
      </c>
      <c r="CS316" s="23"/>
      <c r="CT316" s="24" t="str">
        <f>IF(CS316="","",VLOOKUP(CS316,ProgramIterations!$D:$E,2,FALSE))</f>
        <v/>
      </c>
      <c r="CU316" s="23"/>
      <c r="CV316" s="24" t="str">
        <f>IF(CU316="","",VLOOKUP(CU316,ProgramIterations!$D:$E,2,FALSE))</f>
        <v/>
      </c>
      <c r="CW316" s="23"/>
      <c r="CX316" s="24" t="str">
        <f>IF(CW316="","",VLOOKUP(CW316,ProgramIterations!$D:$E,2,FALSE))</f>
        <v/>
      </c>
      <c r="CY316" s="23"/>
      <c r="CZ316" s="24" t="str">
        <f>IF(CY316="","",VLOOKUP(CY316,ProgramIterations!$D:$E,2,FALSE))</f>
        <v/>
      </c>
      <c r="DA316" s="23"/>
      <c r="DB316" s="24" t="str">
        <f>IF(DA316="","",VLOOKUP(DA316,ProgramIterations!$D:$E,2,FALSE))</f>
        <v/>
      </c>
      <c r="DC316" s="23"/>
      <c r="DD316" s="25" t="str">
        <f>IF(DC316="","",VLOOKUP(DC316,ProgramIterations!$D:$E,2,FALSE))</f>
        <v/>
      </c>
      <c r="DE316" s="64" t="str">
        <f>CONCATENATE("ALTER TABLE dbo.",LEFT(C316,FIND(".",C316)-1)," ADD ",RIGHT(C316,LEN(C316)-FIND(".",C316))," ",VLOOKUP(M316,DataTypes!$A$2:$F$12,6),IF(VLOOKUP(M316,DataTypes!$A$2:$F$12,3)=1,CONCATENATE("(",N316,",",O316,")"),"")," NULL")</f>
        <v>ALTER TABLE dbo.ChampMetricVisitInformation ADD WettedSideChannelWidthCV decimal(12,3) NULL</v>
      </c>
      <c r="DF316" s="56" t="e">
        <f>IF(A316 = "","",#REF! &amp; " SELECT MetricCalcTypeID = "&amp;A316&amp;", EngineID = "&amp;B316&amp;", Name='"&amp;C316&amp;"', DisplayGroupID = "&amp;D316&amp;", DisplayName='"&amp;E316&amp;"', DisplayNameShort = '"&amp;F316&amp;"', PropertyName = '"&amp;G316&amp;"', MethodID = "&amp;IF(H316="","NULL",H316)&amp; ", CalcGroupId = "&amp;IF(I316="","NULL",I316)&amp;", CalcGroupListItemID = " &amp;IF(K316="","NULL",K316)&amp;", Description = "&amp;IF(L316&lt;&gt;"NULL","'"&amp;SUBSTITUTE(L316,"'","''")&amp;"'","NULL")&amp;", DataTypeID = "&amp;M316&amp;",Precision = "&amp;N316&amp;", Scale = "&amp;O316&amp;", Length="&amp;P316&amp;", UOMID = "&amp;Q316&amp;", GlossaryTermID = "&amp;V316&amp;", DisplayOrderID = "&amp;W316&amp;", DomainValueListID = "&amp;AB316&amp;", WidthPixels = "&amp;AC316&amp;", IsDisplayable = "&amp;AD316&amp;", ShowGraphForWatershed= "&amp;AE316&amp;",ShowGraphForProgram="&amp;AF316&amp;",ShowGraphForVisit="&amp;AG316&amp;",IsPrivateInformation="&amp;AM316&amp;", IsCalculated="&amp;AN316&amp;",IsInternal="&amp;AO316&amp;", ExpectedValueMin = "&amp;IF(R316&lt;&gt;"",R316,"NULL")&amp;",  ExpectedValueMax = "&amp;IF(S316&lt;&gt;"",S316,"NULL")&amp;",  AcceptedValueMin = "&amp;IF(T316&lt;&gt;"",T316,"NULL")&amp;",   AcceptedValueMax  = "&amp;IF(U316&lt;&gt;"",U316,"NULL")&amp;", GraphAllowX="&amp;AH316&amp;", GraphAllowY="&amp;AI316&amp;", GraphAllowZ="&amp;AJ316&amp;", MapAllowSize="&amp;AK316&amp;", MapAllowColor = "&amp;AL316&amp;", RbtXpath = "&amp;IF(AP316&lt;&gt;"", "'"&amp;AP316&amp;"'", "NULL")&amp;", RbtIsRequired = "&amp;IF(AP316&lt;&gt;"", AQ316, "NULL")&amp;", MRMetric = "&amp;AR316&amp;
", Protocol1_ID = "&amp;IF(AS316="","NULL",#REF!)&amp;", Protocol1_IterationIDStart = "&amp;IF(AS316="","NULL",AT316)&amp;", Protocol1_IterationIDEnd = "&amp;IF(AU316="","NULL",AV316)&amp;
", Protocol2_ID = "&amp;IF(AW316="","NULL",#REF!)&amp;", Protocol2_IterationIDStart = "&amp;IF(AW316="","NULL",AX316)&amp;", Protocol2_IterationIDEnd = "&amp;IF(AY316="","NULL",AZ316)&amp;
", Protocol3_ID = "&amp;IF(BA316="","NULL",#REF!)&amp;", Protocol3_IterationIDStart = "&amp;IF(BA316="","NULL",BB316)&amp;", Protocol3_IterationIDEnd = "&amp;IF(BC316="","NULL",BD316)&amp;
", Protocol4_ID = "&amp;IF(BE316="","NULL",#REF!)&amp;", Protocol4_IterationIDStart = "&amp;IF(BE316="","NULL",BF316)&amp;", Protocol4_IterationIDEnd = "&amp;IF(BG316="","NULL",BH316)&amp;
", Protocol5_ID = "&amp;IF(BI316="","NULL",#REF!)&amp;", Protocol5_IterationIDStart = "&amp;IF(BI316="","NULL",BJ316)&amp;", Protocol5_IterationIDEnd = "&amp;IF(BK316="","NULL",BL316)&amp;
", Protocol6_ID = "&amp;IF(BM316="","NULL",#REF!)&amp;", Protocol6_IterationIDStart = "&amp;IF(BM316="","NULL",BN316)&amp;", Protocol6_IterationIDEnd = "&amp;IF(BO316="","NULL",BP316)&amp;
", Protocol7_ID = "&amp;IF(BQ316="","NULL",#REF!)&amp;", Protocol7_IterationIDStart = "&amp;IF(BQ316="","NULL",BR316)&amp;", Protocol7_IterationIDEnd = "&amp;IF(BS316="","NULL",BT316)&amp;
", Protocol8_ID = "&amp;IF(BU316="","NULL",#REF!)&amp;", Protocol8_IterationIDStart = "&amp;IF(BU316="","NULL",BV316)&amp;", Protocol8_IterationIDEnd = "&amp;IF(BW316="","NULL",BX316)&amp;
", Protocol9_ID = "&amp;IF(BY316="","NULL",#REF!)&amp;", Protocol9_IterationIDStart = "&amp;IF(BY316="","NULL",BZ316)&amp;", Protocol9_IterationIDEnd = "&amp;IF(CA316="","NULL",CB316)&amp;
", Protocol10_ID = "&amp;IF(CC316="","NULL",#REF!)&amp;", Protocol10_IterationIDStart = "&amp;IF(CC316="","NULL",CD316)&amp;", Protocol10_IterationIDEnd = "&amp;IF(CE316="","NULL",CF316)&amp;
", Protocol11_ID = "&amp;IF(CG316="","NULL",#REF!)&amp;", Protocol11_IterationIDStart = "&amp;IF(CG316="","NULL",CH316)&amp;", Protocol11_IterationIDEnd = "&amp;IF(CI316="","NULL",CJ316)&amp;
", Protocol12_ID = "&amp;IF(CK316="","NULL",#REF!)&amp;", Protocol12_IterationIDStart = "&amp;IF(CK316="","NULL",CL316)&amp;", Protocol12_IterationIDEnd = "&amp;IF(CM316="","NULL",CN316)&amp;
", Protocol13_ID = "&amp;IF(CO316="","NULL",#REF!)&amp;", Protocol13_IterationIDStart = "&amp;IF(CO316="","NULL",CP316)&amp;", Protocol13_IterationIDEnd = "&amp;IF(CQ316="","NULL",CR316)&amp;
", Protocol14_ID = "&amp;IF(CS316="","NULL",#REF!)&amp;", Protocol14_IterationIDStart = "&amp;IF(CS316="","NULL",CT316)&amp;", Protocol14_IterationIDEnd = "&amp;IF(CU316="","NULL",CV316)&amp;
", Protocol15_ID = "&amp;IF(CW316="","NULL",#REF!)&amp;", Protocol15_IterationIDStart = "&amp;IF(CW316="","NULL",CX316)&amp;", Protocol15_IterationIDEnd = "&amp;IF(CY316="","NULL",CZ316)&amp;
", Protocol16_ID = "&amp;IF(DA316="","NULL",#REF!)&amp;", Protocol16_IterationIDStart = "&amp;IF(DA316="","NULL",DB316)&amp;", Protocol16_IterationIDEnd = "&amp;IF(DC316="","NULL",DD316))</f>
        <v>#REF!</v>
      </c>
    </row>
    <row r="317" spans="1:110" x14ac:dyDescent="0.4">
      <c r="A317" s="75">
        <v>650</v>
      </c>
      <c r="B317" s="75">
        <v>1</v>
      </c>
      <c r="C317" s="34" t="s">
        <v>1652</v>
      </c>
      <c r="D317" s="18">
        <v>1</v>
      </c>
      <c r="E317" s="94" t="s">
        <v>1653</v>
      </c>
      <c r="F317" s="19" t="s">
        <v>1654</v>
      </c>
      <c r="G317" s="74" t="s">
        <v>1655</v>
      </c>
      <c r="I317" s="74"/>
      <c r="J317" s="47" t="str">
        <f>IF(I317="","",VLOOKUP(I317,MetricCalcGroups!A:D,3, FALSE))</f>
        <v/>
      </c>
      <c r="L317" s="9" t="s">
        <v>78</v>
      </c>
      <c r="M317" s="18">
        <v>3</v>
      </c>
      <c r="N317" s="18">
        <v>12</v>
      </c>
      <c r="O317" s="18">
        <v>2</v>
      </c>
      <c r="P317" s="18" t="s">
        <v>78</v>
      </c>
      <c r="Q317" s="38">
        <v>19</v>
      </c>
      <c r="R317" s="76">
        <v>2</v>
      </c>
      <c r="S317" s="76">
        <v>60</v>
      </c>
      <c r="T317" s="76">
        <v>1</v>
      </c>
      <c r="U317" s="76">
        <v>70</v>
      </c>
      <c r="V317" s="78">
        <v>303</v>
      </c>
      <c r="W317" s="75">
        <v>1853</v>
      </c>
      <c r="X317" s="50">
        <v>2011</v>
      </c>
      <c r="Y317" s="16">
        <f>IF(X317&lt;&gt;"",VLOOKUP(X317,ProgramIterations!D:E,2,FALSE),"NULL")</f>
        <v>1</v>
      </c>
      <c r="Z317" s="15"/>
      <c r="AA317" s="16" t="str">
        <f>IF(Z317&lt;&gt;"",VLOOKUP(Z317,ProgramIterations!D:E,2,FALSE),"NULL")</f>
        <v>NULL</v>
      </c>
      <c r="AB317" s="9" t="s">
        <v>78</v>
      </c>
      <c r="AC317" s="9">
        <v>75</v>
      </c>
      <c r="AD317" s="36">
        <v>1</v>
      </c>
      <c r="AE317" s="9">
        <v>1</v>
      </c>
      <c r="AF317" s="9">
        <v>1</v>
      </c>
      <c r="AG317" s="9">
        <v>0</v>
      </c>
      <c r="AH317" s="52">
        <v>0</v>
      </c>
      <c r="AI317" s="17">
        <f t="shared" si="24"/>
        <v>1</v>
      </c>
      <c r="AJ317" s="18">
        <v>0</v>
      </c>
      <c r="AK317" s="17">
        <f t="shared" si="18"/>
        <v>1</v>
      </c>
      <c r="AL317" s="17">
        <f t="shared" si="19"/>
        <v>1</v>
      </c>
      <c r="AM317" s="18">
        <v>0</v>
      </c>
      <c r="AN317" s="18">
        <v>0</v>
      </c>
      <c r="AO317" s="60">
        <v>1</v>
      </c>
      <c r="AP317" s="60" t="s">
        <v>1656</v>
      </c>
      <c r="AQ317" s="37">
        <v>0</v>
      </c>
      <c r="AR317" s="49">
        <v>0</v>
      </c>
      <c r="AS317" s="54">
        <v>2011</v>
      </c>
      <c r="AT317" s="55">
        <f>IF(AS317="","",VLOOKUP(AS317,ProgramIterations!$D:$E,2,FALSE))</f>
        <v>1</v>
      </c>
      <c r="AU317" s="54"/>
      <c r="AV317" s="55" t="str">
        <f>IF(AU317="","",VLOOKUP(AU317,ProgramIterations!$D:$E,2,FALSE))</f>
        <v/>
      </c>
      <c r="AW317" s="54">
        <v>2012</v>
      </c>
      <c r="AX317" s="55">
        <f>IF(AW317="","",VLOOKUP(AW317,ProgramIterations!$D:$E,2,FALSE))</f>
        <v>2</v>
      </c>
      <c r="AY317" s="54"/>
      <c r="AZ317" s="55" t="str">
        <f>IF(AY317="","",VLOOKUP(AY317,ProgramIterations!$D:$E,2,FALSE))</f>
        <v/>
      </c>
      <c r="BA317" s="54">
        <v>2013</v>
      </c>
      <c r="BB317" s="55">
        <f>IF(BA317="","",VLOOKUP(BA317,ProgramIterations!$D:$E,2,FALSE))</f>
        <v>3</v>
      </c>
      <c r="BC317" s="23"/>
      <c r="BD317" s="24" t="str">
        <f>IF(BC317="","",VLOOKUP(BC317,ProgramIterations!$D:$E,2,FALSE))</f>
        <v/>
      </c>
      <c r="BE317" s="23">
        <v>2014</v>
      </c>
      <c r="BF317" s="24">
        <f>IF(BE317="","",VLOOKUP(BE317,ProgramIterations!$D:$E,2,FALSE))</f>
        <v>4</v>
      </c>
      <c r="BG317" s="23"/>
      <c r="BH317" s="24"/>
      <c r="BI317" s="23">
        <v>2014</v>
      </c>
      <c r="BJ317" s="24">
        <f>IF(BI317="","",VLOOKUP(BI317,ProgramIterations!$D:$E,2,FALSE))</f>
        <v>4</v>
      </c>
      <c r="BK317" s="23"/>
      <c r="BL317" s="24"/>
      <c r="BM317" s="23"/>
      <c r="BN317" s="24" t="str">
        <f>IF(BM317="","",VLOOKUP(BM317,ProgramIterations!$D:$E,2,FALSE))</f>
        <v/>
      </c>
      <c r="BO317" s="23"/>
      <c r="BP317" s="24" t="str">
        <f>IF(BO317="","",VLOOKUP(BO317,ProgramIterations!$D:$E,2,FALSE))</f>
        <v/>
      </c>
      <c r="BQ317" s="23"/>
      <c r="BR317" s="24" t="str">
        <f>IF(BQ317="","",VLOOKUP(BQ317,ProgramIterations!$D:$E,2,FALSE))</f>
        <v/>
      </c>
      <c r="BS317" s="23"/>
      <c r="BT317" s="24" t="str">
        <f>IF(BS317="","",VLOOKUP(BS317,ProgramIterations!$D:$E,2,FALSE))</f>
        <v/>
      </c>
      <c r="BU317" s="23"/>
      <c r="BV317" s="24" t="str">
        <f>IF(BU317="","",VLOOKUP(BU317,ProgramIterations!$D:$E,2,FALSE))</f>
        <v/>
      </c>
      <c r="BW317" s="23"/>
      <c r="BX317" s="24" t="str">
        <f>IF(BW317="","",VLOOKUP(BW317,ProgramIterations!$D:$E,2,FALSE))</f>
        <v/>
      </c>
      <c r="BY317" s="23">
        <v>2014</v>
      </c>
      <c r="BZ317" s="24">
        <f>IF(BY317="","",VLOOKUP(BY317,ProgramIterations!$D:$E,2,FALSE))</f>
        <v>4</v>
      </c>
      <c r="CA317" s="23"/>
      <c r="CB317" s="24" t="str">
        <f>IF(CA317="","",VLOOKUP(CA317,ProgramIterations!$D:$E,2,FALSE))</f>
        <v/>
      </c>
      <c r="CC317" s="23">
        <v>2014</v>
      </c>
      <c r="CD317" s="24">
        <f>IF(CC317="","",VLOOKUP(CC317,ProgramIterations!$D:$E,2,FALSE))</f>
        <v>4</v>
      </c>
      <c r="CE317" s="23"/>
      <c r="CF317" s="24" t="s">
        <v>1437</v>
      </c>
      <c r="CG317" s="23"/>
      <c r="CH317" s="24" t="str">
        <f>IF(CG317="","",VLOOKUP(CG317,ProgramIterations!$D:$E,2,FALSE))</f>
        <v/>
      </c>
      <c r="CI317" s="23"/>
      <c r="CJ317" s="24" t="str">
        <f>IF(CI317="","",VLOOKUP(CI317,ProgramIterations!$D:$E,2,FALSE))</f>
        <v/>
      </c>
      <c r="CK317" s="23"/>
      <c r="CL317" s="24" t="str">
        <f>IF(CK317="","",VLOOKUP(CK317,ProgramIterations!$D:$E,2,FALSE))</f>
        <v/>
      </c>
      <c r="CM317" s="23"/>
      <c r="CN317" s="24" t="str">
        <f>IF(CM317="","",VLOOKUP(CM317,ProgramIterations!$D:$E,2,FALSE))</f>
        <v/>
      </c>
      <c r="CO317" s="23"/>
      <c r="CP317" s="24" t="str">
        <f>IF(CO317="","",VLOOKUP(CO317,ProgramIterations!$D:$E,2,FALSE))</f>
        <v/>
      </c>
      <c r="CQ317" s="23"/>
      <c r="CR317" s="24" t="str">
        <f>IF(CQ317="","",VLOOKUP(CQ317,ProgramIterations!$D:$E,2,FALSE))</f>
        <v/>
      </c>
      <c r="CS317" s="23"/>
      <c r="CT317" s="24" t="str">
        <f>IF(CS317="","",VLOOKUP(CS317,ProgramIterations!$D:$E,2,FALSE))</f>
        <v/>
      </c>
      <c r="CU317" s="23"/>
      <c r="CV317" s="24" t="str">
        <f>IF(CU317="","",VLOOKUP(CU317,ProgramIterations!$D:$E,2,FALSE))</f>
        <v/>
      </c>
      <c r="CW317" s="23"/>
      <c r="CX317" s="24" t="str">
        <f>IF(CW317="","",VLOOKUP(CW317,ProgramIterations!$D:$E,2,FALSE))</f>
        <v/>
      </c>
      <c r="CY317" s="23"/>
      <c r="CZ317" s="24" t="str">
        <f>IF(CY317="","",VLOOKUP(CY317,ProgramIterations!$D:$E,2,FALSE))</f>
        <v/>
      </c>
      <c r="DA317" s="23"/>
      <c r="DB317" s="24" t="str">
        <f>IF(DA317="","",VLOOKUP(DA317,ProgramIterations!$D:$E,2,FALSE))</f>
        <v/>
      </c>
      <c r="DC317" s="23"/>
      <c r="DD317" s="25" t="str">
        <f>IF(DC317="","",VLOOKUP(DC317,ProgramIterations!$D:$E,2,FALSE))</f>
        <v/>
      </c>
      <c r="DE317" s="64" t="str">
        <f>CONCATENATE("ALTER TABLE dbo.",LEFT(C317,FIND(".",C317)-1)," ADD ",RIGHT(C317,LEN(C317)-FIND(".",C317))," ",VLOOKUP(M317,DataTypes!$A$2:$F$12,6),IF(VLOOKUP(M317,DataTypes!$A$2:$F$12,3)=1,CONCATENATE("(",N317,",",O317,")"),"")," NULL")</f>
        <v>ALTER TABLE dbo.ChampMetricVisitInformation ADD WettedSideChannelWidthtoDepthRatioAvg decimal(12,2) NULL</v>
      </c>
      <c r="DF317" s="56" t="e">
        <f>IF(A317 = "","",#REF! &amp; " SELECT MetricCalcTypeID = "&amp;A317&amp;", EngineID = "&amp;B317&amp;", Name='"&amp;C317&amp;"', DisplayGroupID = "&amp;D317&amp;", DisplayName='"&amp;E317&amp;"', DisplayNameShort = '"&amp;F317&amp;"', PropertyName = '"&amp;G317&amp;"', MethodID = "&amp;IF(H317="","NULL",H317)&amp; ", CalcGroupId = "&amp;IF(I317="","NULL",I317)&amp;", CalcGroupListItemID = " &amp;IF(K317="","NULL",K317)&amp;", Description = "&amp;IF(L317&lt;&gt;"NULL","'"&amp;SUBSTITUTE(L317,"'","''")&amp;"'","NULL")&amp;", DataTypeID = "&amp;M317&amp;",Precision = "&amp;N317&amp;", Scale = "&amp;O317&amp;", Length="&amp;P317&amp;", UOMID = "&amp;Q317&amp;", GlossaryTermID = "&amp;V317&amp;", DisplayOrderID = "&amp;W317&amp;", DomainValueListID = "&amp;AB317&amp;", WidthPixels = "&amp;AC317&amp;", IsDisplayable = "&amp;AD317&amp;", ShowGraphForWatershed= "&amp;AE317&amp;",ShowGraphForProgram="&amp;AF317&amp;",ShowGraphForVisit="&amp;AG317&amp;",IsPrivateInformation="&amp;AM317&amp;", IsCalculated="&amp;AN317&amp;",IsInternal="&amp;AO317&amp;", ExpectedValueMin = "&amp;IF(R317&lt;&gt;"",R317,"NULL")&amp;",  ExpectedValueMax = "&amp;IF(S317&lt;&gt;"",S317,"NULL")&amp;",  AcceptedValueMin = "&amp;IF(T317&lt;&gt;"",T317,"NULL")&amp;",   AcceptedValueMax  = "&amp;IF(U317&lt;&gt;"",U317,"NULL")&amp;", GraphAllowX="&amp;AH317&amp;", GraphAllowY="&amp;AI317&amp;", GraphAllowZ="&amp;AJ317&amp;", MapAllowSize="&amp;AK317&amp;", MapAllowColor = "&amp;AL317&amp;", RbtXpath = "&amp;IF(AP317&lt;&gt;"", "'"&amp;AP317&amp;"'", "NULL")&amp;", RbtIsRequired = "&amp;IF(AP317&lt;&gt;"", AQ317, "NULL")&amp;", MRMetric = "&amp;AR317&amp;
", Protocol1_ID = "&amp;IF(AS317="","NULL",#REF!)&amp;", Protocol1_IterationIDStart = "&amp;IF(AS317="","NULL",AT317)&amp;", Protocol1_IterationIDEnd = "&amp;IF(AU317="","NULL",AV317)&amp;
", Protocol2_ID = "&amp;IF(AW317="","NULL",#REF!)&amp;", Protocol2_IterationIDStart = "&amp;IF(AW317="","NULL",AX317)&amp;", Protocol2_IterationIDEnd = "&amp;IF(AY317="","NULL",AZ317)&amp;
", Protocol3_ID = "&amp;IF(BA317="","NULL",#REF!)&amp;", Protocol3_IterationIDStart = "&amp;IF(BA317="","NULL",BB317)&amp;", Protocol3_IterationIDEnd = "&amp;IF(BC317="","NULL",BD317)&amp;
", Protocol4_ID = "&amp;IF(BE317="","NULL",#REF!)&amp;", Protocol4_IterationIDStart = "&amp;IF(BE317="","NULL",BF317)&amp;", Protocol4_IterationIDEnd = "&amp;IF(BG317="","NULL",BH317)&amp;
", Protocol5_ID = "&amp;IF(BI317="","NULL",#REF!)&amp;", Protocol5_IterationIDStart = "&amp;IF(BI317="","NULL",BJ317)&amp;", Protocol5_IterationIDEnd = "&amp;IF(BK317="","NULL",BL317)&amp;
", Protocol6_ID = "&amp;IF(BM317="","NULL",#REF!)&amp;", Protocol6_IterationIDStart = "&amp;IF(BM317="","NULL",BN317)&amp;", Protocol6_IterationIDEnd = "&amp;IF(BO317="","NULL",BP317)&amp;
", Protocol7_ID = "&amp;IF(BQ317="","NULL",#REF!)&amp;", Protocol7_IterationIDStart = "&amp;IF(BQ317="","NULL",BR317)&amp;", Protocol7_IterationIDEnd = "&amp;IF(BS317="","NULL",BT317)&amp;
", Protocol8_ID = "&amp;IF(BU317="","NULL",#REF!)&amp;", Protocol8_IterationIDStart = "&amp;IF(BU317="","NULL",BV317)&amp;", Protocol8_IterationIDEnd = "&amp;IF(BW317="","NULL",BX317)&amp;
", Protocol9_ID = "&amp;IF(BY317="","NULL",#REF!)&amp;", Protocol9_IterationIDStart = "&amp;IF(BY317="","NULL",BZ317)&amp;", Protocol9_IterationIDEnd = "&amp;IF(CA317="","NULL",CB317)&amp;
", Protocol10_ID = "&amp;IF(CC317="","NULL",#REF!)&amp;", Protocol10_IterationIDStart = "&amp;IF(CC317="","NULL",CD317)&amp;", Protocol10_IterationIDEnd = "&amp;IF(CE317="","NULL",CF317)&amp;
", Protocol11_ID = "&amp;IF(CG317="","NULL",#REF!)&amp;", Protocol11_IterationIDStart = "&amp;IF(CG317="","NULL",CH317)&amp;", Protocol11_IterationIDEnd = "&amp;IF(CI317="","NULL",CJ317)&amp;
", Protocol12_ID = "&amp;IF(CK317="","NULL",#REF!)&amp;", Protocol12_IterationIDStart = "&amp;IF(CK317="","NULL",CL317)&amp;", Protocol12_IterationIDEnd = "&amp;IF(CM317="","NULL",CN317)&amp;
", Protocol13_ID = "&amp;IF(CO317="","NULL",#REF!)&amp;", Protocol13_IterationIDStart = "&amp;IF(CO317="","NULL",CP317)&amp;", Protocol13_IterationIDEnd = "&amp;IF(CQ317="","NULL",CR317)&amp;
", Protocol14_ID = "&amp;IF(CS317="","NULL",#REF!)&amp;", Protocol14_IterationIDStart = "&amp;IF(CS317="","NULL",CT317)&amp;", Protocol14_IterationIDEnd = "&amp;IF(CU317="","NULL",CV317)&amp;
", Protocol15_ID = "&amp;IF(CW317="","NULL",#REF!)&amp;", Protocol15_IterationIDStart = "&amp;IF(CW317="","NULL",CX317)&amp;", Protocol15_IterationIDEnd = "&amp;IF(CY317="","NULL",CZ317)&amp;
", Protocol16_ID = "&amp;IF(DA317="","NULL",#REF!)&amp;", Protocol16_IterationIDStart = "&amp;IF(DA317="","NULL",DB317)&amp;", Protocol16_IterationIDEnd = "&amp;IF(DC317="","NULL",DD317))</f>
        <v>#REF!</v>
      </c>
    </row>
    <row r="318" spans="1:110" x14ac:dyDescent="0.4">
      <c r="A318" s="75">
        <v>649</v>
      </c>
      <c r="B318" s="75">
        <v>1</v>
      </c>
      <c r="C318" s="34" t="s">
        <v>1657</v>
      </c>
      <c r="D318" s="18">
        <v>1</v>
      </c>
      <c r="E318" s="94" t="s">
        <v>1658</v>
      </c>
      <c r="F318" s="19" t="s">
        <v>1659</v>
      </c>
      <c r="G318" s="74" t="s">
        <v>1660</v>
      </c>
      <c r="I318" s="74"/>
      <c r="J318" s="47" t="str">
        <f>IF(I318="","",VLOOKUP(I318,MetricCalcGroups!A:D,3, FALSE))</f>
        <v/>
      </c>
      <c r="L318" s="9" t="s">
        <v>78</v>
      </c>
      <c r="M318" s="18">
        <v>3</v>
      </c>
      <c r="N318" s="18">
        <v>12</v>
      </c>
      <c r="O318" s="18">
        <v>2</v>
      </c>
      <c r="P318" s="18" t="s">
        <v>78</v>
      </c>
      <c r="Q318" s="38">
        <v>19</v>
      </c>
      <c r="R318" s="76">
        <v>0</v>
      </c>
      <c r="S318" s="76">
        <v>1</v>
      </c>
      <c r="T318" s="76">
        <v>0</v>
      </c>
      <c r="U318" s="76">
        <v>1.5</v>
      </c>
      <c r="V318" s="78">
        <v>304</v>
      </c>
      <c r="W318" s="75">
        <v>1854</v>
      </c>
      <c r="X318" s="50">
        <v>2011</v>
      </c>
      <c r="Y318" s="16">
        <f>IF(X318&lt;&gt;"",VLOOKUP(X318,ProgramIterations!D:E,2,FALSE),"NULL")</f>
        <v>1</v>
      </c>
      <c r="Z318" s="15"/>
      <c r="AA318" s="16" t="str">
        <f>IF(Z318&lt;&gt;"",VLOOKUP(Z318,ProgramIterations!D:E,2,FALSE),"NULL")</f>
        <v>NULL</v>
      </c>
      <c r="AB318" s="9" t="s">
        <v>78</v>
      </c>
      <c r="AC318" s="9">
        <v>75</v>
      </c>
      <c r="AD318" s="36">
        <v>1</v>
      </c>
      <c r="AE318" s="9">
        <v>1</v>
      </c>
      <c r="AF318" s="9">
        <v>1</v>
      </c>
      <c r="AG318" s="9">
        <v>0</v>
      </c>
      <c r="AH318" s="52">
        <v>0</v>
      </c>
      <c r="AI318" s="17">
        <f t="shared" si="24"/>
        <v>1</v>
      </c>
      <c r="AJ318" s="18">
        <v>0</v>
      </c>
      <c r="AK318" s="17">
        <f t="shared" si="18"/>
        <v>1</v>
      </c>
      <c r="AL318" s="17">
        <f t="shared" si="19"/>
        <v>1</v>
      </c>
      <c r="AM318" s="18">
        <v>0</v>
      </c>
      <c r="AN318" s="18">
        <v>0</v>
      </c>
      <c r="AO318" s="60">
        <v>1</v>
      </c>
      <c r="AP318" s="86" t="s">
        <v>1661</v>
      </c>
      <c r="AQ318" s="37">
        <v>0</v>
      </c>
      <c r="AR318" s="49">
        <v>0</v>
      </c>
      <c r="AS318" s="54">
        <v>2011</v>
      </c>
      <c r="AT318" s="55">
        <f>IF(AS318="","",VLOOKUP(AS318,ProgramIterations!$D:$E,2,FALSE))</f>
        <v>1</v>
      </c>
      <c r="AU318" s="54"/>
      <c r="AV318" s="55" t="str">
        <f>IF(AU318="","",VLOOKUP(AU318,ProgramIterations!$D:$E,2,FALSE))</f>
        <v/>
      </c>
      <c r="AW318" s="54">
        <v>2012</v>
      </c>
      <c r="AX318" s="55">
        <f>IF(AW318="","",VLOOKUP(AW318,ProgramIterations!$D:$E,2,FALSE))</f>
        <v>2</v>
      </c>
      <c r="AY318" s="54"/>
      <c r="AZ318" s="55" t="str">
        <f>IF(AY318="","",VLOOKUP(AY318,ProgramIterations!$D:$E,2,FALSE))</f>
        <v/>
      </c>
      <c r="BA318" s="54">
        <v>2013</v>
      </c>
      <c r="BB318" s="55">
        <f>IF(BA318="","",VLOOKUP(BA318,ProgramIterations!$D:$E,2,FALSE))</f>
        <v>3</v>
      </c>
      <c r="BC318" s="23"/>
      <c r="BD318" s="24" t="str">
        <f>IF(BC318="","",VLOOKUP(BC318,ProgramIterations!$D:$E,2,FALSE))</f>
        <v/>
      </c>
      <c r="BE318" s="23">
        <v>2014</v>
      </c>
      <c r="BF318" s="24">
        <f>IF(BE318="","",VLOOKUP(BE318,ProgramIterations!$D:$E,2,FALSE))</f>
        <v>4</v>
      </c>
      <c r="BG318" s="23"/>
      <c r="BH318" s="24"/>
      <c r="BI318" s="23">
        <v>2014</v>
      </c>
      <c r="BJ318" s="24">
        <f>IF(BI318="","",VLOOKUP(BI318,ProgramIterations!$D:$E,2,FALSE))</f>
        <v>4</v>
      </c>
      <c r="BK318" s="23"/>
      <c r="BL318" s="24"/>
      <c r="BM318" s="23"/>
      <c r="BN318" s="24" t="str">
        <f>IF(BM318="","",VLOOKUP(BM318,ProgramIterations!$D:$E,2,FALSE))</f>
        <v/>
      </c>
      <c r="BO318" s="23"/>
      <c r="BP318" s="24" t="str">
        <f>IF(BO318="","",VLOOKUP(BO318,ProgramIterations!$D:$E,2,FALSE))</f>
        <v/>
      </c>
      <c r="BQ318" s="23"/>
      <c r="BR318" s="24" t="str">
        <f>IF(BQ318="","",VLOOKUP(BQ318,ProgramIterations!$D:$E,2,FALSE))</f>
        <v/>
      </c>
      <c r="BS318" s="23"/>
      <c r="BT318" s="24" t="str">
        <f>IF(BS318="","",VLOOKUP(BS318,ProgramIterations!$D:$E,2,FALSE))</f>
        <v/>
      </c>
      <c r="BU318" s="23"/>
      <c r="BV318" s="24" t="str">
        <f>IF(BU318="","",VLOOKUP(BU318,ProgramIterations!$D:$E,2,FALSE))</f>
        <v/>
      </c>
      <c r="BW318" s="23"/>
      <c r="BX318" s="24" t="str">
        <f>IF(BW318="","",VLOOKUP(BW318,ProgramIterations!$D:$E,2,FALSE))</f>
        <v/>
      </c>
      <c r="BY318" s="23">
        <v>2014</v>
      </c>
      <c r="BZ318" s="24">
        <f>IF(BY318="","",VLOOKUP(BY318,ProgramIterations!$D:$E,2,FALSE))</f>
        <v>4</v>
      </c>
      <c r="CA318" s="23"/>
      <c r="CB318" s="24" t="str">
        <f>IF(CA318="","",VLOOKUP(CA318,ProgramIterations!$D:$E,2,FALSE))</f>
        <v/>
      </c>
      <c r="CC318" s="23">
        <v>2014</v>
      </c>
      <c r="CD318" s="24">
        <f>IF(CC318="","",VLOOKUP(CC318,ProgramIterations!$D:$E,2,FALSE))</f>
        <v>4</v>
      </c>
      <c r="CE318" s="23"/>
      <c r="CF318" s="24" t="s">
        <v>1437</v>
      </c>
      <c r="CG318" s="23"/>
      <c r="CH318" s="24" t="str">
        <f>IF(CG318="","",VLOOKUP(CG318,ProgramIterations!$D:$E,2,FALSE))</f>
        <v/>
      </c>
      <c r="CI318" s="23"/>
      <c r="CJ318" s="24" t="str">
        <f>IF(CI318="","",VLOOKUP(CI318,ProgramIterations!$D:$E,2,FALSE))</f>
        <v/>
      </c>
      <c r="CK318" s="23"/>
      <c r="CL318" s="24" t="str">
        <f>IF(CK318="","",VLOOKUP(CK318,ProgramIterations!$D:$E,2,FALSE))</f>
        <v/>
      </c>
      <c r="CM318" s="23"/>
      <c r="CN318" s="24" t="str">
        <f>IF(CM318="","",VLOOKUP(CM318,ProgramIterations!$D:$E,2,FALSE))</f>
        <v/>
      </c>
      <c r="CO318" s="23"/>
      <c r="CP318" s="24" t="str">
        <f>IF(CO318="","",VLOOKUP(CO318,ProgramIterations!$D:$E,2,FALSE))</f>
        <v/>
      </c>
      <c r="CQ318" s="23"/>
      <c r="CR318" s="24" t="str">
        <f>IF(CQ318="","",VLOOKUP(CQ318,ProgramIterations!$D:$E,2,FALSE))</f>
        <v/>
      </c>
      <c r="CS318" s="23"/>
      <c r="CT318" s="24" t="str">
        <f>IF(CS318="","",VLOOKUP(CS318,ProgramIterations!$D:$E,2,FALSE))</f>
        <v/>
      </c>
      <c r="CU318" s="23"/>
      <c r="CV318" s="24" t="str">
        <f>IF(CU318="","",VLOOKUP(CU318,ProgramIterations!$D:$E,2,FALSE))</f>
        <v/>
      </c>
      <c r="CW318" s="23"/>
      <c r="CX318" s="24" t="str">
        <f>IF(CW318="","",VLOOKUP(CW318,ProgramIterations!$D:$E,2,FALSE))</f>
        <v/>
      </c>
      <c r="CY318" s="23"/>
      <c r="CZ318" s="24" t="str">
        <f>IF(CY318="","",VLOOKUP(CY318,ProgramIterations!$D:$E,2,FALSE))</f>
        <v/>
      </c>
      <c r="DA318" s="23"/>
      <c r="DB318" s="24" t="str">
        <f>IF(DA318="","",VLOOKUP(DA318,ProgramIterations!$D:$E,2,FALSE))</f>
        <v/>
      </c>
      <c r="DC318" s="23"/>
      <c r="DD318" s="25" t="str">
        <f>IF(DC318="","",VLOOKUP(DC318,ProgramIterations!$D:$E,2,FALSE))</f>
        <v/>
      </c>
      <c r="DE318" s="64" t="str">
        <f>CONCATENATE("ALTER TABLE dbo.",LEFT(C318,FIND(".",C318)-1)," ADD ",RIGHT(C318,LEN(C318)-FIND(".",C318))," ",VLOOKUP(M318,DataTypes!$A$2:$F$12,6),IF(VLOOKUP(M318,DataTypes!$A$2:$F$12,3)=1,CONCATENATE("(",N318,",",O318,")"),"")," NULL")</f>
        <v>ALTER TABLE dbo.ChampMetricVisitInformation ADD WettedSideChannelWidthtoDepthRatioCV decimal(12,2) NULL</v>
      </c>
      <c r="DF318" s="56" t="e">
        <f>IF(A318 = "","",#REF! &amp; " SELECT MetricCalcTypeID = "&amp;A318&amp;", EngineID = "&amp;B318&amp;", Name='"&amp;C318&amp;"', DisplayGroupID = "&amp;D318&amp;", DisplayName='"&amp;E318&amp;"', DisplayNameShort = '"&amp;F318&amp;"', PropertyName = '"&amp;G318&amp;"', MethodID = "&amp;IF(H318="","NULL",H318)&amp; ", CalcGroupId = "&amp;IF(I318="","NULL",I318)&amp;", CalcGroupListItemID = " &amp;IF(K318="","NULL",K318)&amp;", Description = "&amp;IF(L318&lt;&gt;"NULL","'"&amp;SUBSTITUTE(L318,"'","''")&amp;"'","NULL")&amp;", DataTypeID = "&amp;M318&amp;",Precision = "&amp;N318&amp;", Scale = "&amp;O318&amp;", Length="&amp;P318&amp;", UOMID = "&amp;Q318&amp;", GlossaryTermID = "&amp;V318&amp;", DisplayOrderID = "&amp;W318&amp;", DomainValueListID = "&amp;AB318&amp;", WidthPixels = "&amp;AC318&amp;", IsDisplayable = "&amp;AD318&amp;", ShowGraphForWatershed= "&amp;AE318&amp;",ShowGraphForProgram="&amp;AF318&amp;",ShowGraphForVisit="&amp;AG318&amp;",IsPrivateInformation="&amp;AM318&amp;", IsCalculated="&amp;AN318&amp;",IsInternal="&amp;AO318&amp;", ExpectedValueMin = "&amp;IF(R318&lt;&gt;"",R318,"NULL")&amp;",  ExpectedValueMax = "&amp;IF(S318&lt;&gt;"",S318,"NULL")&amp;",  AcceptedValueMin = "&amp;IF(T318&lt;&gt;"",T318,"NULL")&amp;",   AcceptedValueMax  = "&amp;IF(U318&lt;&gt;"",U318,"NULL")&amp;", GraphAllowX="&amp;AH318&amp;", GraphAllowY="&amp;AI318&amp;", GraphAllowZ="&amp;AJ318&amp;", MapAllowSize="&amp;AK318&amp;", MapAllowColor = "&amp;AL318&amp;", RbtXpath = "&amp;IF(AP318&lt;&gt;"", "'"&amp;AP318&amp;"'", "NULL")&amp;", RbtIsRequired = "&amp;IF(AP318&lt;&gt;"", AQ318, "NULL")&amp;", MRMetric = "&amp;AR318&amp;
", Protocol1_ID = "&amp;IF(AS318="","NULL",#REF!)&amp;", Protocol1_IterationIDStart = "&amp;IF(AS318="","NULL",AT318)&amp;", Protocol1_IterationIDEnd = "&amp;IF(AU318="","NULL",AV318)&amp;
", Protocol2_ID = "&amp;IF(AW318="","NULL",#REF!)&amp;", Protocol2_IterationIDStart = "&amp;IF(AW318="","NULL",AX318)&amp;", Protocol2_IterationIDEnd = "&amp;IF(AY318="","NULL",AZ318)&amp;
", Protocol3_ID = "&amp;IF(BA318="","NULL",#REF!)&amp;", Protocol3_IterationIDStart = "&amp;IF(BA318="","NULL",BB318)&amp;", Protocol3_IterationIDEnd = "&amp;IF(BC318="","NULL",BD318)&amp;
", Protocol4_ID = "&amp;IF(BE318="","NULL",#REF!)&amp;", Protocol4_IterationIDStart = "&amp;IF(BE318="","NULL",BF318)&amp;", Protocol4_IterationIDEnd = "&amp;IF(BG318="","NULL",BH318)&amp;
", Protocol5_ID = "&amp;IF(BI318="","NULL",#REF!)&amp;", Protocol5_IterationIDStart = "&amp;IF(BI318="","NULL",BJ318)&amp;", Protocol5_IterationIDEnd = "&amp;IF(BK318="","NULL",BL318)&amp;
", Protocol6_ID = "&amp;IF(BM318="","NULL",#REF!)&amp;", Protocol6_IterationIDStart = "&amp;IF(BM318="","NULL",BN318)&amp;", Protocol6_IterationIDEnd = "&amp;IF(BO318="","NULL",BP318)&amp;
", Protocol7_ID = "&amp;IF(BQ318="","NULL",#REF!)&amp;", Protocol7_IterationIDStart = "&amp;IF(BQ318="","NULL",BR318)&amp;", Protocol7_IterationIDEnd = "&amp;IF(BS318="","NULL",BT318)&amp;
", Protocol8_ID = "&amp;IF(BU318="","NULL",#REF!)&amp;", Protocol8_IterationIDStart = "&amp;IF(BU318="","NULL",BV318)&amp;", Protocol8_IterationIDEnd = "&amp;IF(BW318="","NULL",BX318)&amp;
", Protocol9_ID = "&amp;IF(BY318="","NULL",#REF!)&amp;", Protocol9_IterationIDStart = "&amp;IF(BY318="","NULL",BZ318)&amp;", Protocol9_IterationIDEnd = "&amp;IF(CA318="","NULL",CB318)&amp;
", Protocol10_ID = "&amp;IF(CC318="","NULL",#REF!)&amp;", Protocol10_IterationIDStart = "&amp;IF(CC318="","NULL",CD318)&amp;", Protocol10_IterationIDEnd = "&amp;IF(CE318="","NULL",CF318)&amp;
", Protocol11_ID = "&amp;IF(CG318="","NULL",#REF!)&amp;", Protocol11_IterationIDStart = "&amp;IF(CG318="","NULL",CH318)&amp;", Protocol11_IterationIDEnd = "&amp;IF(CI318="","NULL",CJ318)&amp;
", Protocol12_ID = "&amp;IF(CK318="","NULL",#REF!)&amp;", Protocol12_IterationIDStart = "&amp;IF(CK318="","NULL",CL318)&amp;", Protocol12_IterationIDEnd = "&amp;IF(CM318="","NULL",CN318)&amp;
", Protocol13_ID = "&amp;IF(CO318="","NULL",#REF!)&amp;", Protocol13_IterationIDStart = "&amp;IF(CO318="","NULL",CP318)&amp;", Protocol13_IterationIDEnd = "&amp;IF(CQ318="","NULL",CR318)&amp;
", Protocol14_ID = "&amp;IF(CS318="","NULL",#REF!)&amp;", Protocol14_IterationIDStart = "&amp;IF(CS318="","NULL",CT318)&amp;", Protocol14_IterationIDEnd = "&amp;IF(CU318="","NULL",CV318)&amp;
", Protocol15_ID = "&amp;IF(CW318="","NULL",#REF!)&amp;", Protocol15_IterationIDStart = "&amp;IF(CW318="","NULL",CX318)&amp;", Protocol15_IterationIDEnd = "&amp;IF(CY318="","NULL",CZ318)&amp;
", Protocol16_ID = "&amp;IF(DA318="","NULL",#REF!)&amp;", Protocol16_IterationIDStart = "&amp;IF(DA318="","NULL",DB318)&amp;", Protocol16_IterationIDEnd = "&amp;IF(DC318="","NULL",DD318))</f>
        <v>#REF!</v>
      </c>
    </row>
    <row r="319" spans="1:110" hidden="1" x14ac:dyDescent="0.4">
      <c r="A319" s="75">
        <v>216</v>
      </c>
      <c r="B319" s="75">
        <v>2</v>
      </c>
      <c r="C319" s="34" t="s">
        <v>302</v>
      </c>
      <c r="D319" s="18">
        <v>3</v>
      </c>
      <c r="E319" s="80" t="s">
        <v>941</v>
      </c>
      <c r="F319" s="74" t="s">
        <v>942</v>
      </c>
      <c r="G319" s="74" t="s">
        <v>298</v>
      </c>
      <c r="I319" s="44"/>
      <c r="J319" s="47" t="str">
        <f>IF(I319="","",VLOOKUP(I319,MetricCalcGroups!A:D,3, FALSE))</f>
        <v/>
      </c>
      <c r="L319" s="9" t="s">
        <v>78</v>
      </c>
      <c r="M319" s="18">
        <v>1</v>
      </c>
      <c r="N319" s="18">
        <v>10</v>
      </c>
      <c r="O319" s="18">
        <v>2</v>
      </c>
      <c r="P319" s="18" t="s">
        <v>78</v>
      </c>
      <c r="Q319" s="38">
        <v>18</v>
      </c>
      <c r="R319" s="75"/>
      <c r="S319" s="75"/>
      <c r="T319" s="75"/>
      <c r="U319" s="75"/>
      <c r="V319" s="78" t="s">
        <v>78</v>
      </c>
      <c r="W319" s="75">
        <v>290</v>
      </c>
      <c r="X319" s="50">
        <v>2011</v>
      </c>
      <c r="Y319" s="16">
        <f>IF(X319&lt;&gt;"",VLOOKUP(X319,ProgramIterations!D:E,2,FALSE),"NULL")</f>
        <v>1</v>
      </c>
      <c r="Z319" s="15"/>
      <c r="AA319" s="16" t="str">
        <f>IF(Z319&lt;&gt;"",VLOOKUP(Z319,ProgramIterations!D:E,2,FALSE),"NULL")</f>
        <v>NULL</v>
      </c>
      <c r="AB319" s="9" t="s">
        <v>78</v>
      </c>
      <c r="AC319" s="9">
        <v>75</v>
      </c>
      <c r="AD319" s="36">
        <v>0</v>
      </c>
      <c r="AE319" s="9">
        <v>1</v>
      </c>
      <c r="AF319" s="9">
        <v>1</v>
      </c>
      <c r="AG319" s="9">
        <v>1</v>
      </c>
      <c r="AH319" s="17">
        <v>0</v>
      </c>
      <c r="AI319" s="17">
        <f t="shared" si="24"/>
        <v>0</v>
      </c>
      <c r="AJ319" s="18">
        <v>0</v>
      </c>
      <c r="AK319" s="17">
        <f t="shared" si="18"/>
        <v>0</v>
      </c>
      <c r="AL319" s="17">
        <f t="shared" si="19"/>
        <v>0</v>
      </c>
      <c r="AM319" s="18">
        <v>0</v>
      </c>
      <c r="AN319" s="18">
        <v>0</v>
      </c>
      <c r="AO319" s="49">
        <v>0</v>
      </c>
      <c r="AP319" s="49"/>
      <c r="AQ319" s="37">
        <v>0</v>
      </c>
      <c r="AR319" s="49">
        <v>0</v>
      </c>
      <c r="AS319" s="54">
        <v>2011</v>
      </c>
      <c r="AT319" s="55">
        <f>IF(AS319="","",VLOOKUP(AS319,ProgramIterations!$D:$E,2,FALSE))</f>
        <v>1</v>
      </c>
      <c r="AU319" s="54"/>
      <c r="AV319" s="55" t="str">
        <f>IF(AU319="","",VLOOKUP(AU319,ProgramIterations!$D:$E,2,FALSE))</f>
        <v/>
      </c>
      <c r="AW319" s="54">
        <v>2012</v>
      </c>
      <c r="AX319" s="55">
        <f>IF(AW319="","",VLOOKUP(AW319,ProgramIterations!$D:$E,2,FALSE))</f>
        <v>2</v>
      </c>
      <c r="AY319" s="54"/>
      <c r="AZ319" s="55" t="str">
        <f>IF(AY319="","",VLOOKUP(AY319,ProgramIterations!$D:$E,2,FALSE))</f>
        <v/>
      </c>
      <c r="BA319" s="54">
        <v>2013</v>
      </c>
      <c r="BB319" s="55">
        <f>IF(BA319="","",VLOOKUP(BA319,ProgramIterations!$D:$E,2,FALSE))</f>
        <v>3</v>
      </c>
      <c r="BC319" s="23"/>
      <c r="BD319" s="24" t="str">
        <f>IF(BC319="","",VLOOKUP(BC319,ProgramIterations!$D:$E,2,FALSE))</f>
        <v/>
      </c>
      <c r="BE319" s="23">
        <v>2014</v>
      </c>
      <c r="BF319" s="24">
        <f>IF(BE319="","",VLOOKUP(BE319,ProgramIterations!$D:$E,2,FALSE))</f>
        <v>4</v>
      </c>
      <c r="BG319" s="23"/>
      <c r="BH319" s="24" t="str">
        <f>IF(BG319="","",VLOOKUP(BG319,ProgramIterations!$D:$E,2,FALSE))</f>
        <v/>
      </c>
      <c r="BI319" s="23">
        <v>2014</v>
      </c>
      <c r="BJ319" s="24">
        <f>IF(BI319="","",VLOOKUP(BI319,ProgramIterations!$D:$E,2,FALSE))</f>
        <v>4</v>
      </c>
      <c r="BK319" s="23"/>
      <c r="BL319" s="24" t="str">
        <f>IF(BK319="","",VLOOKUP(BK319,ProgramIterations!$D:$E,2,FALSE))</f>
        <v/>
      </c>
      <c r="BM319" s="23"/>
      <c r="BN319" s="24" t="str">
        <f>IF(BM319="","",VLOOKUP(BM319,ProgramIterations!$D:$E,2,FALSE))</f>
        <v/>
      </c>
      <c r="BO319" s="23"/>
      <c r="BP319" s="24" t="str">
        <f>IF(BO319="","",VLOOKUP(BO319,ProgramIterations!$D:$E,2,FALSE))</f>
        <v/>
      </c>
      <c r="BQ319" s="23"/>
      <c r="BR319" s="24" t="str">
        <f>IF(BQ319="","",VLOOKUP(BQ319,ProgramIterations!$D:$E,2,FALSE))</f>
        <v/>
      </c>
      <c r="BS319" s="23"/>
      <c r="BT319" s="24" t="str">
        <f>IF(BS319="","",VLOOKUP(BS319,ProgramIterations!$D:$E,2,FALSE))</f>
        <v/>
      </c>
      <c r="BU319" s="23"/>
      <c r="BV319" s="24" t="str">
        <f>IF(BU319="","",VLOOKUP(BU319,ProgramIterations!$D:$E,2,FALSE))</f>
        <v/>
      </c>
      <c r="BW319" s="23"/>
      <c r="BX319" s="24" t="str">
        <f>IF(BW319="","",VLOOKUP(BW319,ProgramIterations!$D:$E,2,FALSE))</f>
        <v/>
      </c>
      <c r="BY319" s="23">
        <v>2014</v>
      </c>
      <c r="BZ319" s="24">
        <f>IF(BY319="","",VLOOKUP(BY319,ProgramIterations!$D:$E,2,FALSE))</f>
        <v>4</v>
      </c>
      <c r="CA319" s="23"/>
      <c r="CB319" s="24" t="str">
        <f>IF(CA319="","",VLOOKUP(CA319,ProgramIterations!$D:$E,2,FALSE))</f>
        <v/>
      </c>
      <c r="CC319" s="23">
        <v>2014</v>
      </c>
      <c r="CD319" s="24">
        <f>IF(CC319="","",VLOOKUP(CC319,ProgramIterations!$D:$E,2,FALSE))</f>
        <v>4</v>
      </c>
      <c r="CE319" s="23"/>
      <c r="CF319" s="24" t="str">
        <f>IF(CE319="","",VLOOKUP(CE319,ProgramIterations!$D:$E,2,FALSE))</f>
        <v/>
      </c>
      <c r="CG319" s="23">
        <v>2014</v>
      </c>
      <c r="CH319" s="24">
        <f>IF(CG319="","",VLOOKUP(CG319,ProgramIterations!$D:$E,2,FALSE))</f>
        <v>4</v>
      </c>
      <c r="CI319" s="23"/>
      <c r="CJ319" s="24" t="str">
        <f>IF(CI319="","",VLOOKUP(CI319,ProgramIterations!$D:$E,2,FALSE))</f>
        <v/>
      </c>
      <c r="CK319" s="23"/>
      <c r="CL319" s="24" t="str">
        <f>IF(CK319="","",VLOOKUP(CK319,ProgramIterations!$D:$E,2,FALSE))</f>
        <v/>
      </c>
      <c r="CM319" s="23"/>
      <c r="CN319" s="24" t="str">
        <f>IF(CM319="","",VLOOKUP(CM319,ProgramIterations!$D:$E,2,FALSE))</f>
        <v/>
      </c>
      <c r="CO319" s="23"/>
      <c r="CP319" s="24" t="str">
        <f>IF(CO319="","",VLOOKUP(CO319,ProgramIterations!$D:$E,2,FALSE))</f>
        <v/>
      </c>
      <c r="CQ319" s="23"/>
      <c r="CR319" s="24" t="str">
        <f>IF(CQ319="","",VLOOKUP(CQ319,ProgramIterations!$D:$E,2,FALSE))</f>
        <v/>
      </c>
      <c r="CS319" s="23"/>
      <c r="CT319" s="24" t="str">
        <f>IF(CS319="","",VLOOKUP(CS319,ProgramIterations!$D:$E,2,FALSE))</f>
        <v/>
      </c>
      <c r="CU319" s="23"/>
      <c r="CV319" s="24" t="str">
        <f>IF(CU319="","",VLOOKUP(CU319,ProgramIterations!$D:$E,2,FALSE))</f>
        <v/>
      </c>
      <c r="CW319" s="23"/>
      <c r="CX319" s="24" t="str">
        <f>IF(CW319="","",VLOOKUP(CW319,ProgramIterations!$D:$E,2,FALSE))</f>
        <v/>
      </c>
      <c r="CY319" s="23"/>
      <c r="CZ319" s="24" t="str">
        <f>IF(CY319="","",VLOOKUP(CY319,ProgramIterations!$D:$E,2,FALSE))</f>
        <v/>
      </c>
      <c r="DA319" s="23"/>
      <c r="DB319" s="24" t="str">
        <f>IF(DA319="","",VLOOKUP(DA319,ProgramIterations!$D:$E,2,FALSE))</f>
        <v/>
      </c>
      <c r="DC319" s="23"/>
      <c r="DD319" s="25" t="str">
        <f>IF(DC319="","",VLOOKUP(DC319,ProgramIterations!$D:$E,2,FALSE))</f>
        <v/>
      </c>
      <c r="DE319" s="64" t="str">
        <f>CONCATENATE("ALTER TABLE dbo.",LEFT(C319,FIND(".",C319)-1)," ADD ",RIGHT(C319,LEN(C319)-FIND(".",C319))," ",VLOOKUP(M319,DataTypes!$A$2:$F$12,6),IF(VLOOKUP(M319,DataTypes!$A$2:$F$12,3)=1,CONCATENATE("(",N319,",",O319,")"),"")," NULL")</f>
        <v>ALTER TABLE dbo.ChampMetricChannelUnitTier1Summary ADD BankfullLWDVolumeStdDev decimal(10,2) NULL</v>
      </c>
      <c r="DF319" s="56" t="e">
        <f>IF(A319 = "","",#REF! &amp; " SELECT MetricCalcTypeID = "&amp;A319&amp;", EngineID = "&amp;B319&amp;", Name='"&amp;C319&amp;"', DisplayGroupID = "&amp;D319&amp;", DisplayName='"&amp;E319&amp;"', DisplayNameShort = '"&amp;F319&amp;"', PropertyName = '"&amp;G319&amp;"', MethodID = "&amp;IF(H319="","NULL",H319)&amp; ", CalcGroupId = "&amp;IF(I319="","NULL",I319)&amp;", CalcGroupListItemID = " &amp;IF(K319="","NULL",K319)&amp;", Description = "&amp;IF(L319&lt;&gt;"NULL","'"&amp;SUBSTITUTE(L319,"'","''")&amp;"'","NULL")&amp;", DataTypeID = "&amp;M319&amp;",Precision = "&amp;N319&amp;", Scale = "&amp;O319&amp;", Length="&amp;P319&amp;", UOMID = "&amp;Q319&amp;", GlossaryTermID = "&amp;V319&amp;", DisplayOrderID = "&amp;W319&amp;", DomainValueListID = "&amp;AB319&amp;", WidthPixels = "&amp;AC319&amp;", IsDisplayable = "&amp;AD319&amp;", ShowGraphForWatershed= "&amp;AE319&amp;",ShowGraphForProgram="&amp;AF319&amp;",ShowGraphForVisit="&amp;AG319&amp;",IsPrivateInformation="&amp;AM319&amp;", IsCalculated="&amp;AN319&amp;",IsInternal="&amp;AO319&amp;", ExpectedValueMin = "&amp;IF(R319&lt;&gt;"",R319,"NULL")&amp;",  ExpectedValueMax = "&amp;IF(S319&lt;&gt;"",S319,"NULL")&amp;",  AcceptedValueMin = "&amp;IF(T319&lt;&gt;"",T319,"NULL")&amp;",   AcceptedValueMax  = "&amp;IF(U319&lt;&gt;"",U319,"NULL")&amp;", GraphAllowX="&amp;AH319&amp;", GraphAllowY="&amp;AI319&amp;", GraphAllowZ="&amp;AJ319&amp;", MapAllowSize="&amp;AK319&amp;", MapAllowColor = "&amp;AL319&amp;", RbtXpath = "&amp;IF(AP319&lt;&gt;"", "'"&amp;AP319&amp;"'", "NULL")&amp;", RbtIsRequired = "&amp;IF(AP319&lt;&gt;"", AQ319, "NULL")&amp;", MRMetric = "&amp;AR319&amp;
", Protocol1_ID = "&amp;IF(AS319="","NULL",#REF!)&amp;", Protocol1_IterationIDStart = "&amp;IF(AS319="","NULL",AT319)&amp;", Protocol1_IterationIDEnd = "&amp;IF(AU319="","NULL",AV319)&amp;
", Protocol2_ID = "&amp;IF(AW319="","NULL",#REF!)&amp;", Protocol2_IterationIDStart = "&amp;IF(AW319="","NULL",AX319)&amp;", Protocol2_IterationIDEnd = "&amp;IF(AY319="","NULL",AZ319)&amp;
", Protocol3_ID = "&amp;IF(BA319="","NULL",#REF!)&amp;", Protocol3_IterationIDStart = "&amp;IF(BA319="","NULL",BB319)&amp;", Protocol3_IterationIDEnd = "&amp;IF(BC319="","NULL",BD319)&amp;
", Protocol4_ID = "&amp;IF(BE319="","NULL",#REF!)&amp;", Protocol4_IterationIDStart = "&amp;IF(BE319="","NULL",BF319)&amp;", Protocol4_IterationIDEnd = "&amp;IF(BG319="","NULL",BH319)&amp;
", Protocol5_ID = "&amp;IF(BI319="","NULL",#REF!)&amp;", Protocol5_IterationIDStart = "&amp;IF(BI319="","NULL",BJ319)&amp;", Protocol5_IterationIDEnd = "&amp;IF(BK319="","NULL",BL319)&amp;
", Protocol6_ID = "&amp;IF(BM319="","NULL",#REF!)&amp;", Protocol6_IterationIDStart = "&amp;IF(BM319="","NULL",BN319)&amp;", Protocol6_IterationIDEnd = "&amp;IF(BO319="","NULL",BP319)&amp;
", Protocol7_ID = "&amp;IF(BQ319="","NULL",#REF!)&amp;", Protocol7_IterationIDStart = "&amp;IF(BQ319="","NULL",BR319)&amp;", Protocol7_IterationIDEnd = "&amp;IF(BS319="","NULL",BT319)&amp;
", Protocol8_ID = "&amp;IF(BU319="","NULL",#REF!)&amp;", Protocol8_IterationIDStart = "&amp;IF(BU319="","NULL",BV319)&amp;", Protocol8_IterationIDEnd = "&amp;IF(BW319="","NULL",BX319)&amp;
", Protocol9_ID = "&amp;IF(BY319="","NULL",#REF!)&amp;", Protocol9_IterationIDStart = "&amp;IF(BY319="","NULL",BZ319)&amp;", Protocol9_IterationIDEnd = "&amp;IF(CA319="","NULL",CB319)&amp;
", Protocol10_ID = "&amp;IF(CC319="","NULL",#REF!)&amp;", Protocol10_IterationIDStart = "&amp;IF(CC319="","NULL",CD319)&amp;", Protocol10_IterationIDEnd = "&amp;IF(CE319="","NULL",CF319)&amp;
", Protocol11_ID = "&amp;IF(CG319="","NULL",#REF!)&amp;", Protocol11_IterationIDStart = "&amp;IF(CG319="","NULL",CH319)&amp;", Protocol11_IterationIDEnd = "&amp;IF(CI319="","NULL",CJ319)&amp;
", Protocol12_ID = "&amp;IF(CK319="","NULL",#REF!)&amp;", Protocol12_IterationIDStart = "&amp;IF(CK319="","NULL",CL319)&amp;", Protocol12_IterationIDEnd = "&amp;IF(CM319="","NULL",CN319)&amp;
", Protocol13_ID = "&amp;IF(CO319="","NULL",#REF!)&amp;", Protocol13_IterationIDStart = "&amp;IF(CO319="","NULL",CP319)&amp;", Protocol13_IterationIDEnd = "&amp;IF(CQ319="","NULL",CR319)&amp;
", Protocol14_ID = "&amp;IF(CS319="","NULL",#REF!)&amp;", Protocol14_IterationIDStart = "&amp;IF(CS319="","NULL",CT319)&amp;", Protocol14_IterationIDEnd = "&amp;IF(CU319="","NULL",CV319)&amp;
", Protocol15_ID = "&amp;IF(CW319="","NULL",#REF!)&amp;", Protocol15_IterationIDStart = "&amp;IF(CW319="","NULL",CX319)&amp;", Protocol15_IterationIDEnd = "&amp;IF(CY319="","NULL",CZ319)&amp;
", Protocol16_ID = "&amp;IF(DA319="","NULL",#REF!)&amp;", Protocol16_IterationIDStart = "&amp;IF(DA319="","NULL",DB319)&amp;", Protocol16_IterationIDEnd = "&amp;IF(DC319="","NULL",DD319))</f>
        <v>#REF!</v>
      </c>
    </row>
    <row r="320" spans="1:110" x14ac:dyDescent="0.4">
      <c r="A320" s="75">
        <v>648</v>
      </c>
      <c r="B320" s="75">
        <v>1</v>
      </c>
      <c r="C320" s="34" t="s">
        <v>1662</v>
      </c>
      <c r="D320" s="18">
        <v>1</v>
      </c>
      <c r="E320" s="94" t="s">
        <v>1663</v>
      </c>
      <c r="F320" s="19" t="s">
        <v>1664</v>
      </c>
      <c r="G320" s="74" t="s">
        <v>1665</v>
      </c>
      <c r="I320" s="74"/>
      <c r="J320" s="47" t="str">
        <f>IF(I320="","",VLOOKUP(I320,MetricCalcGroups!A:D,3, FALSE))</f>
        <v/>
      </c>
      <c r="L320" s="9" t="s">
        <v>78</v>
      </c>
      <c r="M320" s="18">
        <v>3</v>
      </c>
      <c r="N320" s="18">
        <v>12</v>
      </c>
      <c r="O320" s="18">
        <v>2</v>
      </c>
      <c r="P320" s="18" t="s">
        <v>78</v>
      </c>
      <c r="Q320" s="38">
        <v>19</v>
      </c>
      <c r="R320" s="76">
        <v>2</v>
      </c>
      <c r="S320" s="76">
        <v>60</v>
      </c>
      <c r="T320" s="76">
        <v>1</v>
      </c>
      <c r="U320" s="76">
        <v>70</v>
      </c>
      <c r="V320" s="78">
        <v>305</v>
      </c>
      <c r="W320" s="75">
        <v>1855</v>
      </c>
      <c r="X320" s="50">
        <v>2011</v>
      </c>
      <c r="Y320" s="16">
        <f>IF(X320&lt;&gt;"",VLOOKUP(X320,ProgramIterations!D:E,2,FALSE),"NULL")</f>
        <v>1</v>
      </c>
      <c r="Z320" s="15"/>
      <c r="AA320" s="16" t="str">
        <f>IF(Z320&lt;&gt;"",VLOOKUP(Z320,ProgramIterations!D:E,2,FALSE),"NULL")</f>
        <v>NULL</v>
      </c>
      <c r="AB320" s="9" t="s">
        <v>78</v>
      </c>
      <c r="AC320" s="9">
        <v>75</v>
      </c>
      <c r="AD320" s="74">
        <v>1</v>
      </c>
      <c r="AE320" s="9">
        <v>1</v>
      </c>
      <c r="AF320" s="9">
        <v>1</v>
      </c>
      <c r="AG320" s="9">
        <v>0</v>
      </c>
      <c r="AH320" s="85">
        <v>1</v>
      </c>
      <c r="AI320" s="17">
        <f t="shared" si="24"/>
        <v>1</v>
      </c>
      <c r="AJ320" s="18">
        <v>0</v>
      </c>
      <c r="AK320" s="17">
        <f t="shared" si="18"/>
        <v>1</v>
      </c>
      <c r="AL320" s="17">
        <f t="shared" si="19"/>
        <v>1</v>
      </c>
      <c r="AM320" s="18">
        <v>0</v>
      </c>
      <c r="AN320" s="18">
        <v>0</v>
      </c>
      <c r="AO320" s="60">
        <v>1</v>
      </c>
      <c r="AP320" s="86" t="s">
        <v>1666</v>
      </c>
      <c r="AQ320" s="37">
        <v>0</v>
      </c>
      <c r="AR320" s="49">
        <v>0</v>
      </c>
      <c r="AS320" s="54">
        <v>2011</v>
      </c>
      <c r="AT320" s="55">
        <f>IF(AS320="","",VLOOKUP(AS320,ProgramIterations!$D:$E,2,FALSE))</f>
        <v>1</v>
      </c>
      <c r="AU320" s="54"/>
      <c r="AV320" s="55" t="str">
        <f>IF(AU320="","",VLOOKUP(AU320,ProgramIterations!$D:$E,2,FALSE))</f>
        <v/>
      </c>
      <c r="AW320" s="54">
        <v>2012</v>
      </c>
      <c r="AX320" s="55">
        <f>IF(AW320="","",VLOOKUP(AW320,ProgramIterations!$D:$E,2,FALSE))</f>
        <v>2</v>
      </c>
      <c r="AY320" s="54"/>
      <c r="AZ320" s="55" t="str">
        <f>IF(AY320="","",VLOOKUP(AY320,ProgramIterations!$D:$E,2,FALSE))</f>
        <v/>
      </c>
      <c r="BA320" s="54">
        <v>2013</v>
      </c>
      <c r="BB320" s="55">
        <f>IF(BA320="","",VLOOKUP(BA320,ProgramIterations!$D:$E,2,FALSE))</f>
        <v>3</v>
      </c>
      <c r="BC320" s="23"/>
      <c r="BD320" s="24" t="str">
        <f>IF(BC320="","",VLOOKUP(BC320,ProgramIterations!$D:$E,2,FALSE))</f>
        <v/>
      </c>
      <c r="BE320" s="23">
        <v>2014</v>
      </c>
      <c r="BF320" s="24">
        <f>IF(BE320="","",VLOOKUP(BE320,ProgramIterations!$D:$E,2,FALSE))</f>
        <v>4</v>
      </c>
      <c r="BG320" s="23"/>
      <c r="BH320" s="24"/>
      <c r="BI320" s="23">
        <v>2014</v>
      </c>
      <c r="BJ320" s="24">
        <f>IF(BI320="","",VLOOKUP(BI320,ProgramIterations!$D:$E,2,FALSE))</f>
        <v>4</v>
      </c>
      <c r="BK320" s="23"/>
      <c r="BL320" s="24"/>
      <c r="BM320" s="23"/>
      <c r="BN320" s="24" t="str">
        <f>IF(BM320="","",VLOOKUP(BM320,ProgramIterations!$D:$E,2,FALSE))</f>
        <v/>
      </c>
      <c r="BO320" s="23"/>
      <c r="BP320" s="24" t="str">
        <f>IF(BO320="","",VLOOKUP(BO320,ProgramIterations!$D:$E,2,FALSE))</f>
        <v/>
      </c>
      <c r="BQ320" s="23"/>
      <c r="BR320" s="24" t="str">
        <f>IF(BQ320="","",VLOOKUP(BQ320,ProgramIterations!$D:$E,2,FALSE))</f>
        <v/>
      </c>
      <c r="BS320" s="23"/>
      <c r="BT320" s="24" t="str">
        <f>IF(BS320="","",VLOOKUP(BS320,ProgramIterations!$D:$E,2,FALSE))</f>
        <v/>
      </c>
      <c r="BU320" s="23"/>
      <c r="BV320" s="24" t="str">
        <f>IF(BU320="","",VLOOKUP(BU320,ProgramIterations!$D:$E,2,FALSE))</f>
        <v/>
      </c>
      <c r="BW320" s="23"/>
      <c r="BX320" s="24" t="str">
        <f>IF(BW320="","",VLOOKUP(BW320,ProgramIterations!$D:$E,2,FALSE))</f>
        <v/>
      </c>
      <c r="BY320" s="23">
        <v>2014</v>
      </c>
      <c r="BZ320" s="24">
        <f>IF(BY320="","",VLOOKUP(BY320,ProgramIterations!$D:$E,2,FALSE))</f>
        <v>4</v>
      </c>
      <c r="CA320" s="23"/>
      <c r="CB320" s="24" t="str">
        <f>IF(CA320="","",VLOOKUP(CA320,ProgramIterations!$D:$E,2,FALSE))</f>
        <v/>
      </c>
      <c r="CC320" s="23">
        <v>2014</v>
      </c>
      <c r="CD320" s="24">
        <f>IF(CC320="","",VLOOKUP(CC320,ProgramIterations!$D:$E,2,FALSE))</f>
        <v>4</v>
      </c>
      <c r="CE320" s="23"/>
      <c r="CF320" s="24" t="s">
        <v>1437</v>
      </c>
      <c r="CG320" s="23"/>
      <c r="CH320" s="24" t="str">
        <f>IF(CG320="","",VLOOKUP(CG320,ProgramIterations!$D:$E,2,FALSE))</f>
        <v/>
      </c>
      <c r="CI320" s="23"/>
      <c r="CJ320" s="24" t="str">
        <f>IF(CI320="","",VLOOKUP(CI320,ProgramIterations!$D:$E,2,FALSE))</f>
        <v/>
      </c>
      <c r="CK320" s="23"/>
      <c r="CL320" s="24" t="str">
        <f>IF(CK320="","",VLOOKUP(CK320,ProgramIterations!$D:$E,2,FALSE))</f>
        <v/>
      </c>
      <c r="CM320" s="23"/>
      <c r="CN320" s="24" t="str">
        <f>IF(CM320="","",VLOOKUP(CM320,ProgramIterations!$D:$E,2,FALSE))</f>
        <v/>
      </c>
      <c r="CO320" s="23"/>
      <c r="CP320" s="24" t="str">
        <f>IF(CO320="","",VLOOKUP(CO320,ProgramIterations!$D:$E,2,FALSE))</f>
        <v/>
      </c>
      <c r="CQ320" s="23"/>
      <c r="CR320" s="24" t="str">
        <f>IF(CQ320="","",VLOOKUP(CQ320,ProgramIterations!$D:$E,2,FALSE))</f>
        <v/>
      </c>
      <c r="CS320" s="23"/>
      <c r="CT320" s="24" t="str">
        <f>IF(CS320="","",VLOOKUP(CS320,ProgramIterations!$D:$E,2,FALSE))</f>
        <v/>
      </c>
      <c r="CU320" s="23"/>
      <c r="CV320" s="24" t="str">
        <f>IF(CU320="","",VLOOKUP(CU320,ProgramIterations!$D:$E,2,FALSE))</f>
        <v/>
      </c>
      <c r="CW320" s="23"/>
      <c r="CX320" s="24" t="str">
        <f>IF(CW320="","",VLOOKUP(CW320,ProgramIterations!$D:$E,2,FALSE))</f>
        <v/>
      </c>
      <c r="CY320" s="23"/>
      <c r="CZ320" s="24" t="str">
        <f>IF(CY320="","",VLOOKUP(CY320,ProgramIterations!$D:$E,2,FALSE))</f>
        <v/>
      </c>
      <c r="DA320" s="23"/>
      <c r="DB320" s="24" t="str">
        <f>IF(DA320="","",VLOOKUP(DA320,ProgramIterations!$D:$E,2,FALSE))</f>
        <v/>
      </c>
      <c r="DC320" s="23"/>
      <c r="DD320" s="25" t="str">
        <f>IF(DC320="","",VLOOKUP(DC320,ProgramIterations!$D:$E,2,FALSE))</f>
        <v/>
      </c>
      <c r="DE320" s="64" t="str">
        <f>CONCATENATE("ALTER TABLE dbo.",LEFT(C320,FIND(".",C320)-1)," ADD ",RIGHT(C320,LEN(C320)-FIND(".",C320))," ",VLOOKUP(M320,DataTypes!$A$2:$F$12,6),IF(VLOOKUP(M320,DataTypes!$A$2:$F$12,3)=1,CONCATENATE("(",N320,",",O320,")"),"")," NULL")</f>
        <v>ALTER TABLE dbo.ChampMetricVisitInformation ADD WettedSideChannelWidthtoMaxDepthRatioAvg decimal(12,2) NULL</v>
      </c>
      <c r="DF320" s="56" t="e">
        <f>IF(A320 = "","",#REF! &amp; " SELECT MetricCalcTypeID = "&amp;A320&amp;", EngineID = "&amp;B320&amp;", Name='"&amp;C320&amp;"', DisplayGroupID = "&amp;D320&amp;", DisplayName='"&amp;E320&amp;"', DisplayNameShort = '"&amp;F320&amp;"', PropertyName = '"&amp;G320&amp;"', MethodID = "&amp;IF(H320="","NULL",H320)&amp; ", CalcGroupId = "&amp;IF(I320="","NULL",I320)&amp;", CalcGroupListItemID = " &amp;IF(K320="","NULL",K320)&amp;", Description = "&amp;IF(L320&lt;&gt;"NULL","'"&amp;SUBSTITUTE(L320,"'","''")&amp;"'","NULL")&amp;", DataTypeID = "&amp;M320&amp;",Precision = "&amp;N320&amp;", Scale = "&amp;O320&amp;", Length="&amp;P320&amp;", UOMID = "&amp;Q320&amp;", GlossaryTermID = "&amp;V320&amp;", DisplayOrderID = "&amp;W320&amp;", DomainValueListID = "&amp;AB320&amp;", WidthPixels = "&amp;AC320&amp;", IsDisplayable = "&amp;AD320&amp;", ShowGraphForWatershed= "&amp;AE320&amp;",ShowGraphForProgram="&amp;AF320&amp;",ShowGraphForVisit="&amp;AG320&amp;",IsPrivateInformation="&amp;AM320&amp;", IsCalculated="&amp;AN320&amp;",IsInternal="&amp;AO320&amp;", ExpectedValueMin = "&amp;IF(R320&lt;&gt;"",R320,"NULL")&amp;",  ExpectedValueMax = "&amp;IF(S320&lt;&gt;"",S320,"NULL")&amp;",  AcceptedValueMin = "&amp;IF(T320&lt;&gt;"",T320,"NULL")&amp;",   AcceptedValueMax  = "&amp;IF(U320&lt;&gt;"",U320,"NULL")&amp;", GraphAllowX="&amp;AH320&amp;", GraphAllowY="&amp;AI320&amp;", GraphAllowZ="&amp;AJ320&amp;", MapAllowSize="&amp;AK320&amp;", MapAllowColor = "&amp;AL320&amp;", RbtXpath = "&amp;IF(AP320&lt;&gt;"", "'"&amp;AP320&amp;"'", "NULL")&amp;", RbtIsRequired = "&amp;IF(AP320&lt;&gt;"", AQ320, "NULL")&amp;", MRMetric = "&amp;AR320&amp;
", Protocol1_ID = "&amp;IF(AS320="","NULL",#REF!)&amp;", Protocol1_IterationIDStart = "&amp;IF(AS320="","NULL",AT320)&amp;", Protocol1_IterationIDEnd = "&amp;IF(AU320="","NULL",AV320)&amp;
", Protocol2_ID = "&amp;IF(AW320="","NULL",#REF!)&amp;", Protocol2_IterationIDStart = "&amp;IF(AW320="","NULL",AX320)&amp;", Protocol2_IterationIDEnd = "&amp;IF(AY320="","NULL",AZ320)&amp;
", Protocol3_ID = "&amp;IF(BA320="","NULL",#REF!)&amp;", Protocol3_IterationIDStart = "&amp;IF(BA320="","NULL",BB320)&amp;", Protocol3_IterationIDEnd = "&amp;IF(BC320="","NULL",BD320)&amp;
", Protocol4_ID = "&amp;IF(BE320="","NULL",#REF!)&amp;", Protocol4_IterationIDStart = "&amp;IF(BE320="","NULL",BF320)&amp;", Protocol4_IterationIDEnd = "&amp;IF(BG320="","NULL",BH320)&amp;
", Protocol5_ID = "&amp;IF(BI320="","NULL",#REF!)&amp;", Protocol5_IterationIDStart = "&amp;IF(BI320="","NULL",BJ320)&amp;", Protocol5_IterationIDEnd = "&amp;IF(BK320="","NULL",BL320)&amp;
", Protocol6_ID = "&amp;IF(BM320="","NULL",#REF!)&amp;", Protocol6_IterationIDStart = "&amp;IF(BM320="","NULL",BN320)&amp;", Protocol6_IterationIDEnd = "&amp;IF(BO320="","NULL",BP320)&amp;
", Protocol7_ID = "&amp;IF(BQ320="","NULL",#REF!)&amp;", Protocol7_IterationIDStart = "&amp;IF(BQ320="","NULL",BR320)&amp;", Protocol7_IterationIDEnd = "&amp;IF(BS320="","NULL",BT320)&amp;
", Protocol8_ID = "&amp;IF(BU320="","NULL",#REF!)&amp;", Protocol8_IterationIDStart = "&amp;IF(BU320="","NULL",BV320)&amp;", Protocol8_IterationIDEnd = "&amp;IF(BW320="","NULL",BX320)&amp;
", Protocol9_ID = "&amp;IF(BY320="","NULL",#REF!)&amp;", Protocol9_IterationIDStart = "&amp;IF(BY320="","NULL",BZ320)&amp;", Protocol9_IterationIDEnd = "&amp;IF(CA320="","NULL",CB320)&amp;
", Protocol10_ID = "&amp;IF(CC320="","NULL",#REF!)&amp;", Protocol10_IterationIDStart = "&amp;IF(CC320="","NULL",CD320)&amp;", Protocol10_IterationIDEnd = "&amp;IF(CE320="","NULL",CF320)&amp;
", Protocol11_ID = "&amp;IF(CG320="","NULL",#REF!)&amp;", Protocol11_IterationIDStart = "&amp;IF(CG320="","NULL",CH320)&amp;", Protocol11_IterationIDEnd = "&amp;IF(CI320="","NULL",CJ320)&amp;
", Protocol12_ID = "&amp;IF(CK320="","NULL",#REF!)&amp;", Protocol12_IterationIDStart = "&amp;IF(CK320="","NULL",CL320)&amp;", Protocol12_IterationIDEnd = "&amp;IF(CM320="","NULL",CN320)&amp;
", Protocol13_ID = "&amp;IF(CO320="","NULL",#REF!)&amp;", Protocol13_IterationIDStart = "&amp;IF(CO320="","NULL",CP320)&amp;", Protocol13_IterationIDEnd = "&amp;IF(CQ320="","NULL",CR320)&amp;
", Protocol14_ID = "&amp;IF(CS320="","NULL",#REF!)&amp;", Protocol14_IterationIDStart = "&amp;IF(CS320="","NULL",CT320)&amp;", Protocol14_IterationIDEnd = "&amp;IF(CU320="","NULL",CV320)&amp;
", Protocol15_ID = "&amp;IF(CW320="","NULL",#REF!)&amp;", Protocol15_IterationIDStart = "&amp;IF(CW320="","NULL",CX320)&amp;", Protocol15_IterationIDEnd = "&amp;IF(CY320="","NULL",CZ320)&amp;
", Protocol16_ID = "&amp;IF(DA320="","NULL",#REF!)&amp;", Protocol16_IterationIDStart = "&amp;IF(DA320="","NULL",DB320)&amp;", Protocol16_IterationIDEnd = "&amp;IF(DC320="","NULL",DD320))</f>
        <v>#REF!</v>
      </c>
    </row>
    <row r="321" spans="1:156" x14ac:dyDescent="0.4">
      <c r="A321" s="75">
        <v>330</v>
      </c>
      <c r="B321" s="75">
        <v>2</v>
      </c>
      <c r="C321" s="34" t="s">
        <v>478</v>
      </c>
      <c r="D321" s="18">
        <v>3</v>
      </c>
      <c r="E321" s="80" t="s">
        <v>1005</v>
      </c>
      <c r="F321" s="74" t="s">
        <v>1006</v>
      </c>
      <c r="G321" s="74" t="s">
        <v>480</v>
      </c>
      <c r="I321" s="44"/>
      <c r="J321" s="47" t="str">
        <f>IF(I321="","",VLOOKUP(I321,MetricCalcGroups!A:D,3, FALSE))</f>
        <v/>
      </c>
      <c r="L321" s="9" t="s">
        <v>78</v>
      </c>
      <c r="M321" s="18">
        <v>1</v>
      </c>
      <c r="N321" s="18">
        <v>10</v>
      </c>
      <c r="O321" s="18">
        <v>1</v>
      </c>
      <c r="P321" s="18" t="s">
        <v>78</v>
      </c>
      <c r="Q321" s="38">
        <v>17</v>
      </c>
      <c r="R321" s="39"/>
      <c r="S321" s="39"/>
      <c r="T321" s="75"/>
      <c r="U321" s="75"/>
      <c r="V321" s="78">
        <v>55</v>
      </c>
      <c r="W321" s="75">
        <v>250</v>
      </c>
      <c r="X321" s="50">
        <v>2011</v>
      </c>
      <c r="Y321" s="16">
        <f>IF(X321&lt;&gt;"",VLOOKUP(X321,ProgramIterations!D:E,2,FALSE),"NULL")</f>
        <v>1</v>
      </c>
      <c r="Z321" s="15"/>
      <c r="AA321" s="16" t="str">
        <f>IF(Z321&lt;&gt;"",VLOOKUP(Z321,ProgramIterations!D:E,2,FALSE),"NULL")</f>
        <v>NULL</v>
      </c>
      <c r="AB321" s="9" t="s">
        <v>78</v>
      </c>
      <c r="AC321" s="9">
        <v>75</v>
      </c>
      <c r="AD321" s="36">
        <v>1</v>
      </c>
      <c r="AE321" s="9">
        <v>1</v>
      </c>
      <c r="AF321" s="9">
        <v>1</v>
      </c>
      <c r="AG321" s="9">
        <v>0</v>
      </c>
      <c r="AH321" s="17">
        <v>0</v>
      </c>
      <c r="AI321" s="17">
        <f t="shared" si="24"/>
        <v>1</v>
      </c>
      <c r="AJ321" s="18">
        <v>0</v>
      </c>
      <c r="AK321" s="17">
        <f t="shared" si="18"/>
        <v>1</v>
      </c>
      <c r="AL321" s="17">
        <f t="shared" si="19"/>
        <v>1</v>
      </c>
      <c r="AM321" s="18">
        <v>0</v>
      </c>
      <c r="AN321" s="18">
        <v>0</v>
      </c>
      <c r="AO321" s="37">
        <v>1</v>
      </c>
      <c r="AP321" s="74"/>
      <c r="AQ321" s="37">
        <v>0</v>
      </c>
      <c r="AR321" s="49">
        <v>0</v>
      </c>
      <c r="AS321" s="54">
        <v>2011</v>
      </c>
      <c r="AT321" s="55">
        <f>IF(AS321="","",VLOOKUP(AS321,ProgramIterations!$D:$E,2,FALSE))</f>
        <v>1</v>
      </c>
      <c r="AU321" s="54"/>
      <c r="AV321" s="55" t="str">
        <f>IF(AU321="","",VLOOKUP(AU321,ProgramIterations!$D:$E,2,FALSE))</f>
        <v/>
      </c>
      <c r="AW321" s="54">
        <v>2012</v>
      </c>
      <c r="AX321" s="55">
        <f>IF(AW321="","",VLOOKUP(AW321,ProgramIterations!$D:$E,2,FALSE))</f>
        <v>2</v>
      </c>
      <c r="AY321" s="54"/>
      <c r="AZ321" s="55" t="str">
        <f>IF(AY321="","",VLOOKUP(AY321,ProgramIterations!$D:$E,2,FALSE))</f>
        <v/>
      </c>
      <c r="BA321" s="54">
        <v>2013</v>
      </c>
      <c r="BB321" s="55">
        <f>IF(BA321="","",VLOOKUP(BA321,ProgramIterations!$D:$E,2,FALSE))</f>
        <v>3</v>
      </c>
      <c r="BC321" s="23"/>
      <c r="BD321" s="24" t="str">
        <f>IF(BC321="","",VLOOKUP(BC321,ProgramIterations!$D:$E,2,FALSE))</f>
        <v/>
      </c>
      <c r="BE321" s="23">
        <v>2014</v>
      </c>
      <c r="BF321" s="24">
        <f>IF(BE321="","",VLOOKUP(BE321,ProgramIterations!$D:$E,2,FALSE))</f>
        <v>4</v>
      </c>
      <c r="BG321" s="23"/>
      <c r="BH321" s="24" t="str">
        <f>IF(BG321="","",VLOOKUP(BG321,ProgramIterations!$D:$E,2,FALSE))</f>
        <v/>
      </c>
      <c r="BI321" s="23">
        <v>2014</v>
      </c>
      <c r="BJ321" s="24">
        <f>IF(BI321="","",VLOOKUP(BI321,ProgramIterations!$D:$E,2,FALSE))</f>
        <v>4</v>
      </c>
      <c r="BK321" s="23"/>
      <c r="BL321" s="24" t="str">
        <f>IF(BK321="","",VLOOKUP(BK321,ProgramIterations!$D:$E,2,FALSE))</f>
        <v/>
      </c>
      <c r="BM321" s="23"/>
      <c r="BN321" s="24" t="str">
        <f>IF(BM321="","",VLOOKUP(BM321,ProgramIterations!$D:$E,2,FALSE))</f>
        <v/>
      </c>
      <c r="BO321" s="23"/>
      <c r="BP321" s="24" t="str">
        <f>IF(BO321="","",VLOOKUP(BO321,ProgramIterations!$D:$E,2,FALSE))</f>
        <v/>
      </c>
      <c r="BQ321" s="23"/>
      <c r="BR321" s="24" t="str">
        <f>IF(BQ321="","",VLOOKUP(BQ321,ProgramIterations!$D:$E,2,FALSE))</f>
        <v/>
      </c>
      <c r="BS321" s="23"/>
      <c r="BT321" s="24" t="str">
        <f>IF(BS321="","",VLOOKUP(BS321,ProgramIterations!$D:$E,2,FALSE))</f>
        <v/>
      </c>
      <c r="BU321" s="23"/>
      <c r="BV321" s="24" t="str">
        <f>IF(BU321="","",VLOOKUP(BU321,ProgramIterations!$D:$E,2,FALSE))</f>
        <v/>
      </c>
      <c r="BW321" s="23"/>
      <c r="BX321" s="24" t="str">
        <f>IF(BW321="","",VLOOKUP(BW321,ProgramIterations!$D:$E,2,FALSE))</f>
        <v/>
      </c>
      <c r="BY321" s="23">
        <v>2014</v>
      </c>
      <c r="BZ321" s="24">
        <f>IF(BY321="","",VLOOKUP(BY321,ProgramIterations!$D:$E,2,FALSE))</f>
        <v>4</v>
      </c>
      <c r="CA321" s="23"/>
      <c r="CB321" s="24" t="str">
        <f>IF(CA321="","",VLOOKUP(CA321,ProgramIterations!$D:$E,2,FALSE))</f>
        <v/>
      </c>
      <c r="CC321" s="23">
        <v>2014</v>
      </c>
      <c r="CD321" s="24">
        <f>IF(CC321="","",VLOOKUP(CC321,ProgramIterations!$D:$E,2,FALSE))</f>
        <v>4</v>
      </c>
      <c r="CE321" s="23"/>
      <c r="CF321" s="24" t="str">
        <f>IF(CE321="","",VLOOKUP(CE321,ProgramIterations!$D:$E,2,FALSE))</f>
        <v/>
      </c>
      <c r="CG321" s="23">
        <v>2014</v>
      </c>
      <c r="CH321" s="24">
        <f>IF(CG321="","",VLOOKUP(CG321,ProgramIterations!$D:$E,2,FALSE))</f>
        <v>4</v>
      </c>
      <c r="CI321" s="23"/>
      <c r="CJ321" s="24" t="str">
        <f>IF(CI321="","",VLOOKUP(CI321,ProgramIterations!$D:$E,2,FALSE))</f>
        <v/>
      </c>
      <c r="CK321" s="23"/>
      <c r="CL321" s="24" t="str">
        <f>IF(CK321="","",VLOOKUP(CK321,ProgramIterations!$D:$E,2,FALSE))</f>
        <v/>
      </c>
      <c r="CM321" s="23"/>
      <c r="CN321" s="24" t="str">
        <f>IF(CM321="","",VLOOKUP(CM321,ProgramIterations!$D:$E,2,FALSE))</f>
        <v/>
      </c>
      <c r="CO321" s="23"/>
      <c r="CP321" s="24" t="str">
        <f>IF(CO321="","",VLOOKUP(CO321,ProgramIterations!$D:$E,2,FALSE))</f>
        <v/>
      </c>
      <c r="CQ321" s="23"/>
      <c r="CR321" s="24" t="str">
        <f>IF(CQ321="","",VLOOKUP(CQ321,ProgramIterations!$D:$E,2,FALSE))</f>
        <v/>
      </c>
      <c r="CS321" s="23"/>
      <c r="CT321" s="24" t="str">
        <f>IF(CS321="","",VLOOKUP(CS321,ProgramIterations!$D:$E,2,FALSE))</f>
        <v/>
      </c>
      <c r="CU321" s="23"/>
      <c r="CV321" s="24" t="str">
        <f>IF(CU321="","",VLOOKUP(CU321,ProgramIterations!$D:$E,2,FALSE))</f>
        <v/>
      </c>
      <c r="CW321" s="23"/>
      <c r="CX321" s="24" t="str">
        <f>IF(CW321="","",VLOOKUP(CW321,ProgramIterations!$D:$E,2,FALSE))</f>
        <v/>
      </c>
      <c r="CY321" s="23"/>
      <c r="CZ321" s="24" t="str">
        <f>IF(CY321="","",VLOOKUP(CY321,ProgramIterations!$D:$E,2,FALSE))</f>
        <v/>
      </c>
      <c r="DA321" s="23"/>
      <c r="DB321" s="24" t="str">
        <f>IF(DA321="","",VLOOKUP(DA321,ProgramIterations!$D:$E,2,FALSE))</f>
        <v/>
      </c>
      <c r="DC321" s="23"/>
      <c r="DD321" s="25" t="str">
        <f>IF(DC321="","",VLOOKUP(DC321,ProgramIterations!$D:$E,2,FALSE))</f>
        <v/>
      </c>
      <c r="DE321" s="64" t="str">
        <f>CONCATENATE("ALTER TABLE dbo.",LEFT(C321,FIND(".",C321)-1)," ADD ",RIGHT(C321,LEN(C321)-FIND(".",C321))," ",VLOOKUP(M321,DataTypes!$A$2:$F$12,6),IF(VLOOKUP(M321,DataTypes!$A$2:$F$12,3)=1,CONCATENATE("(",N321,",",O321,")"),"")," NULL")</f>
        <v>ALTER TABLE dbo.ChampMetricChannelUnitTier1Summary ADD BankfullLargeWoodVolumeByTier1 decimal(10,1) NULL</v>
      </c>
      <c r="DF321" s="56" t="e">
        <f>IF(A321 = "","",#REF! &amp; " SELECT MetricCalcTypeID = "&amp;A321&amp;", EngineID = "&amp;B321&amp;", Name='"&amp;C321&amp;"', DisplayGroupID = "&amp;D321&amp;", DisplayName='"&amp;E321&amp;"', DisplayNameShort = '"&amp;F321&amp;"', PropertyName = '"&amp;G321&amp;"', MethodID = "&amp;IF(H321="","NULL",H321)&amp; ", CalcGroupId = "&amp;IF(I321="","NULL",I321)&amp;", CalcGroupListItemID = " &amp;IF(K321="","NULL",K321)&amp;", Description = "&amp;IF(L321&lt;&gt;"NULL","'"&amp;SUBSTITUTE(L321,"'","''")&amp;"'","NULL")&amp;", DataTypeID = "&amp;M321&amp;",Precision = "&amp;N321&amp;", Scale = "&amp;O321&amp;", Length="&amp;P321&amp;", UOMID = "&amp;Q321&amp;", GlossaryTermID = "&amp;V321&amp;", DisplayOrderID = "&amp;W321&amp;", DomainValueListID = "&amp;AB321&amp;", WidthPixels = "&amp;AC321&amp;", IsDisplayable = "&amp;AD321&amp;", ShowGraphForWatershed= "&amp;AE321&amp;",ShowGraphForProgram="&amp;AF321&amp;",ShowGraphForVisit="&amp;AG321&amp;",IsPrivateInformation="&amp;AM321&amp;", IsCalculated="&amp;AN321&amp;",IsInternal="&amp;AO321&amp;", ExpectedValueMin = "&amp;IF(R321&lt;&gt;"",R321,"NULL")&amp;",  ExpectedValueMax = "&amp;IF(S321&lt;&gt;"",S321,"NULL")&amp;",  AcceptedValueMin = "&amp;IF(T321&lt;&gt;"",T321,"NULL")&amp;",   AcceptedValueMax  = "&amp;IF(U321&lt;&gt;"",U321,"NULL")&amp;", GraphAllowX="&amp;AH321&amp;", GraphAllowY="&amp;AI321&amp;", GraphAllowZ="&amp;AJ321&amp;", MapAllowSize="&amp;AK321&amp;", MapAllowColor = "&amp;AL321&amp;", RbtXpath = "&amp;IF(AP321&lt;&gt;"", "'"&amp;AP321&amp;"'", "NULL")&amp;", RbtIsRequired = "&amp;IF(AP321&lt;&gt;"", AQ321, "NULL")&amp;", MRMetric = "&amp;AR321&amp;
", Protocol1_ID = "&amp;IF(AS321="","NULL",#REF!)&amp;", Protocol1_IterationIDStart = "&amp;IF(AS321="","NULL",AT321)&amp;", Protocol1_IterationIDEnd = "&amp;IF(AU321="","NULL",AV321)&amp;
", Protocol2_ID = "&amp;IF(AW321="","NULL",#REF!)&amp;", Protocol2_IterationIDStart = "&amp;IF(AW321="","NULL",AX321)&amp;", Protocol2_IterationIDEnd = "&amp;IF(AY321="","NULL",AZ321)&amp;
", Protocol3_ID = "&amp;IF(BA321="","NULL",#REF!)&amp;", Protocol3_IterationIDStart = "&amp;IF(BA321="","NULL",BB321)&amp;", Protocol3_IterationIDEnd = "&amp;IF(BC321="","NULL",BD321)&amp;
", Protocol4_ID = "&amp;IF(BE321="","NULL",#REF!)&amp;", Protocol4_IterationIDStart = "&amp;IF(BE321="","NULL",BF321)&amp;", Protocol4_IterationIDEnd = "&amp;IF(BG321="","NULL",BH321)&amp;
", Protocol5_ID = "&amp;IF(BI321="","NULL",#REF!)&amp;", Protocol5_IterationIDStart = "&amp;IF(BI321="","NULL",BJ321)&amp;", Protocol5_IterationIDEnd = "&amp;IF(BK321="","NULL",BL321)&amp;
", Protocol6_ID = "&amp;IF(BM321="","NULL",#REF!)&amp;", Protocol6_IterationIDStart = "&amp;IF(BM321="","NULL",BN321)&amp;", Protocol6_IterationIDEnd = "&amp;IF(BO321="","NULL",BP321)&amp;
", Protocol7_ID = "&amp;IF(BQ321="","NULL",#REF!)&amp;", Protocol7_IterationIDStart = "&amp;IF(BQ321="","NULL",BR321)&amp;", Protocol7_IterationIDEnd = "&amp;IF(BS321="","NULL",BT321)&amp;
", Protocol8_ID = "&amp;IF(BU321="","NULL",#REF!)&amp;", Protocol8_IterationIDStart = "&amp;IF(BU321="","NULL",BV321)&amp;", Protocol8_IterationIDEnd = "&amp;IF(BW321="","NULL",BX321)&amp;
", Protocol9_ID = "&amp;IF(BY321="","NULL",#REF!)&amp;", Protocol9_IterationIDStart = "&amp;IF(BY321="","NULL",BZ321)&amp;", Protocol9_IterationIDEnd = "&amp;IF(CA321="","NULL",CB321)&amp;
", Protocol10_ID = "&amp;IF(CC321="","NULL",#REF!)&amp;", Protocol10_IterationIDStart = "&amp;IF(CC321="","NULL",CD321)&amp;", Protocol10_IterationIDEnd = "&amp;IF(CE321="","NULL",CF321)&amp;
", Protocol11_ID = "&amp;IF(CG321="","NULL",#REF!)&amp;", Protocol11_IterationIDStart = "&amp;IF(CG321="","NULL",CH321)&amp;", Protocol11_IterationIDEnd = "&amp;IF(CI321="","NULL",CJ321)&amp;
", Protocol12_ID = "&amp;IF(CK321="","NULL",#REF!)&amp;", Protocol12_IterationIDStart = "&amp;IF(CK321="","NULL",CL321)&amp;", Protocol12_IterationIDEnd = "&amp;IF(CM321="","NULL",CN321)&amp;
", Protocol13_ID = "&amp;IF(CO321="","NULL",#REF!)&amp;", Protocol13_IterationIDStart = "&amp;IF(CO321="","NULL",CP321)&amp;", Protocol13_IterationIDEnd = "&amp;IF(CQ321="","NULL",CR321)&amp;
", Protocol14_ID = "&amp;IF(CS321="","NULL",#REF!)&amp;", Protocol14_IterationIDStart = "&amp;IF(CS321="","NULL",CT321)&amp;", Protocol14_IterationIDEnd = "&amp;IF(CU321="","NULL",CV321)&amp;
", Protocol15_ID = "&amp;IF(CW321="","NULL",#REF!)&amp;", Protocol15_IterationIDStart = "&amp;IF(CW321="","NULL",CX321)&amp;", Protocol15_IterationIDEnd = "&amp;IF(CY321="","NULL",CZ321)&amp;
", Protocol16_ID = "&amp;IF(DA321="","NULL",#REF!)&amp;", Protocol16_IterationIDStart = "&amp;IF(DA321="","NULL",DB321)&amp;", Protocol16_IterationIDEnd = "&amp;IF(DC321="","NULL",DD321))</f>
        <v>#REF!</v>
      </c>
    </row>
    <row r="322" spans="1:156" x14ac:dyDescent="0.4">
      <c r="A322" s="18">
        <v>647</v>
      </c>
      <c r="B322" s="18">
        <v>1</v>
      </c>
      <c r="C322" s="34" t="s">
        <v>1667</v>
      </c>
      <c r="D322" s="18">
        <v>1</v>
      </c>
      <c r="E322" s="94" t="s">
        <v>1668</v>
      </c>
      <c r="F322" s="19" t="s">
        <v>1669</v>
      </c>
      <c r="G322" s="9" t="s">
        <v>1670</v>
      </c>
      <c r="I322" s="74"/>
      <c r="J322" s="47" t="str">
        <f>IF(I322="","",VLOOKUP(I322,MetricCalcGroups!A:D,3, FALSE))</f>
        <v/>
      </c>
      <c r="L322" s="9" t="s">
        <v>78</v>
      </c>
      <c r="M322" s="18">
        <v>3</v>
      </c>
      <c r="N322" s="18">
        <v>12</v>
      </c>
      <c r="O322" s="18">
        <v>2</v>
      </c>
      <c r="P322" s="18" t="s">
        <v>78</v>
      </c>
      <c r="Q322" s="38">
        <v>19</v>
      </c>
      <c r="R322" s="76">
        <v>0</v>
      </c>
      <c r="S322" s="76">
        <v>1</v>
      </c>
      <c r="T322" s="76">
        <v>0</v>
      </c>
      <c r="U322" s="76">
        <v>1.5</v>
      </c>
      <c r="V322" s="78">
        <v>306</v>
      </c>
      <c r="W322" s="75">
        <v>1856</v>
      </c>
      <c r="X322" s="50">
        <v>2011</v>
      </c>
      <c r="Y322" s="16">
        <f>IF(X322&lt;&gt;"",VLOOKUP(X322,ProgramIterations!D:E,2,FALSE),"NULL")</f>
        <v>1</v>
      </c>
      <c r="Z322" s="15"/>
      <c r="AA322" s="16" t="str">
        <f>IF(Z322&lt;&gt;"",VLOOKUP(Z322,ProgramIterations!D:E,2,FALSE),"NULL")</f>
        <v>NULL</v>
      </c>
      <c r="AB322" s="9" t="s">
        <v>78</v>
      </c>
      <c r="AC322" s="9">
        <v>75</v>
      </c>
      <c r="AD322" s="36">
        <v>1</v>
      </c>
      <c r="AE322" s="9">
        <v>1</v>
      </c>
      <c r="AF322" s="9">
        <v>1</v>
      </c>
      <c r="AG322" s="9">
        <v>0</v>
      </c>
      <c r="AH322" s="85">
        <v>1</v>
      </c>
      <c r="AI322" s="17">
        <f t="shared" si="24"/>
        <v>1</v>
      </c>
      <c r="AJ322" s="18">
        <v>0</v>
      </c>
      <c r="AK322" s="17">
        <f t="shared" si="18"/>
        <v>1</v>
      </c>
      <c r="AL322" s="17">
        <f t="shared" si="19"/>
        <v>1</v>
      </c>
      <c r="AM322" s="18">
        <v>0</v>
      </c>
      <c r="AN322" s="18">
        <v>0</v>
      </c>
      <c r="AO322" s="60">
        <v>1</v>
      </c>
      <c r="AP322" s="86" t="s">
        <v>1671</v>
      </c>
      <c r="AQ322" s="37">
        <v>0</v>
      </c>
      <c r="AR322" s="49">
        <v>0</v>
      </c>
      <c r="AS322" s="54">
        <v>2011</v>
      </c>
      <c r="AT322" s="55">
        <f>IF(AS322="","",VLOOKUP(AS322,ProgramIterations!$D:$E,2,FALSE))</f>
        <v>1</v>
      </c>
      <c r="AU322" s="54"/>
      <c r="AV322" s="55" t="str">
        <f>IF(AU322="","",VLOOKUP(AU322,ProgramIterations!$D:$E,2,FALSE))</f>
        <v/>
      </c>
      <c r="AW322" s="54">
        <v>2012</v>
      </c>
      <c r="AX322" s="55">
        <f>IF(AW322="","",VLOOKUP(AW322,ProgramIterations!$D:$E,2,FALSE))</f>
        <v>2</v>
      </c>
      <c r="AY322" s="54"/>
      <c r="AZ322" s="55" t="str">
        <f>IF(AY322="","",VLOOKUP(AY322,ProgramIterations!$D:$E,2,FALSE))</f>
        <v/>
      </c>
      <c r="BA322" s="54">
        <v>2013</v>
      </c>
      <c r="BB322" s="55">
        <f>IF(BA322="","",VLOOKUP(BA322,ProgramIterations!$D:$E,2,FALSE))</f>
        <v>3</v>
      </c>
      <c r="BC322" s="23"/>
      <c r="BD322" s="24" t="str">
        <f>IF(BC322="","",VLOOKUP(BC322,ProgramIterations!$D:$E,2,FALSE))</f>
        <v/>
      </c>
      <c r="BE322" s="23">
        <v>2014</v>
      </c>
      <c r="BF322" s="24">
        <f>IF(BE322="","",VLOOKUP(BE322,ProgramIterations!$D:$E,2,FALSE))</f>
        <v>4</v>
      </c>
      <c r="BG322" s="23"/>
      <c r="BH322" s="24"/>
      <c r="BI322" s="23">
        <v>2014</v>
      </c>
      <c r="BJ322" s="24">
        <f>IF(BI322="","",VLOOKUP(BI322,ProgramIterations!$D:$E,2,FALSE))</f>
        <v>4</v>
      </c>
      <c r="BK322" s="23"/>
      <c r="BL322" s="24"/>
      <c r="BM322" s="23"/>
      <c r="BN322" s="24" t="str">
        <f>IF(BM322="","",VLOOKUP(BM322,ProgramIterations!$D:$E,2,FALSE))</f>
        <v/>
      </c>
      <c r="BO322" s="23"/>
      <c r="BP322" s="24" t="str">
        <f>IF(BO322="","",VLOOKUP(BO322,ProgramIterations!$D:$E,2,FALSE))</f>
        <v/>
      </c>
      <c r="BQ322" s="23"/>
      <c r="BR322" s="24" t="str">
        <f>IF(BQ322="","",VLOOKUP(BQ322,ProgramIterations!$D:$E,2,FALSE))</f>
        <v/>
      </c>
      <c r="BS322" s="23"/>
      <c r="BT322" s="24" t="str">
        <f>IF(BS322="","",VLOOKUP(BS322,ProgramIterations!$D:$E,2,FALSE))</f>
        <v/>
      </c>
      <c r="BU322" s="23"/>
      <c r="BV322" s="24" t="str">
        <f>IF(BU322="","",VLOOKUP(BU322,ProgramIterations!$D:$E,2,FALSE))</f>
        <v/>
      </c>
      <c r="BW322" s="23"/>
      <c r="BX322" s="24" t="str">
        <f>IF(BW322="","",VLOOKUP(BW322,ProgramIterations!$D:$E,2,FALSE))</f>
        <v/>
      </c>
      <c r="BY322" s="23">
        <v>2014</v>
      </c>
      <c r="BZ322" s="24">
        <f>IF(BY322="","",VLOOKUP(BY322,ProgramIterations!$D:$E,2,FALSE))</f>
        <v>4</v>
      </c>
      <c r="CA322" s="23"/>
      <c r="CB322" s="24" t="str">
        <f>IF(CA322="","",VLOOKUP(CA322,ProgramIterations!$D:$E,2,FALSE))</f>
        <v/>
      </c>
      <c r="CC322" s="23">
        <v>2014</v>
      </c>
      <c r="CD322" s="24">
        <f>IF(CC322="","",VLOOKUP(CC322,ProgramIterations!$D:$E,2,FALSE))</f>
        <v>4</v>
      </c>
      <c r="CE322" s="23"/>
      <c r="CF322" s="24" t="s">
        <v>1437</v>
      </c>
      <c r="CG322" s="23"/>
      <c r="CH322" s="24" t="str">
        <f>IF(CG322="","",VLOOKUP(CG322,ProgramIterations!$D:$E,2,FALSE))</f>
        <v/>
      </c>
      <c r="CI322" s="23"/>
      <c r="CJ322" s="24" t="str">
        <f>IF(CI322="","",VLOOKUP(CI322,ProgramIterations!$D:$E,2,FALSE))</f>
        <v/>
      </c>
      <c r="CK322" s="23"/>
      <c r="CL322" s="24" t="str">
        <f>IF(CK322="","",VLOOKUP(CK322,ProgramIterations!$D:$E,2,FALSE))</f>
        <v/>
      </c>
      <c r="CM322" s="23"/>
      <c r="CN322" s="24" t="str">
        <f>IF(CM322="","",VLOOKUP(CM322,ProgramIterations!$D:$E,2,FALSE))</f>
        <v/>
      </c>
      <c r="CO322" s="23"/>
      <c r="CP322" s="24" t="str">
        <f>IF(CO322="","",VLOOKUP(CO322,ProgramIterations!$D:$E,2,FALSE))</f>
        <v/>
      </c>
      <c r="CQ322" s="23"/>
      <c r="CR322" s="24" t="str">
        <f>IF(CQ322="","",VLOOKUP(CQ322,ProgramIterations!$D:$E,2,FALSE))</f>
        <v/>
      </c>
      <c r="CS322" s="23"/>
      <c r="CT322" s="24" t="str">
        <f>IF(CS322="","",VLOOKUP(CS322,ProgramIterations!$D:$E,2,FALSE))</f>
        <v/>
      </c>
      <c r="CU322" s="23"/>
      <c r="CV322" s="24" t="str">
        <f>IF(CU322="","",VLOOKUP(CU322,ProgramIterations!$D:$E,2,FALSE))</f>
        <v/>
      </c>
      <c r="CW322" s="23"/>
      <c r="CX322" s="24" t="str">
        <f>IF(CW322="","",VLOOKUP(CW322,ProgramIterations!$D:$E,2,FALSE))</f>
        <v/>
      </c>
      <c r="CY322" s="23"/>
      <c r="CZ322" s="24" t="str">
        <f>IF(CY322="","",VLOOKUP(CY322,ProgramIterations!$D:$E,2,FALSE))</f>
        <v/>
      </c>
      <c r="DA322" s="23"/>
      <c r="DB322" s="24" t="str">
        <f>IF(DA322="","",VLOOKUP(DA322,ProgramIterations!$D:$E,2,FALSE))</f>
        <v/>
      </c>
      <c r="DC322" s="23"/>
      <c r="DD322" s="25" t="str">
        <f>IF(DC322="","",VLOOKUP(DC322,ProgramIterations!$D:$E,2,FALSE))</f>
        <v/>
      </c>
      <c r="DE322" s="64" t="str">
        <f>CONCATENATE("ALTER TABLE dbo.",LEFT(C322,FIND(".",C322)-1)," ADD ",RIGHT(C322,LEN(C322)-FIND(".",C322))," ",VLOOKUP(M322,DataTypes!$A$2:$F$12,6),IF(VLOOKUP(M322,DataTypes!$A$2:$F$12,3)=1,CONCATENATE("(",N322,",",O322,")"),"")," NULL")</f>
        <v>ALTER TABLE dbo.ChampMetricVisitInformation ADD WettedSideChannelWidthtoMaxDepthRatioCV decimal(12,2) NULL</v>
      </c>
      <c r="DF322" s="56" t="e">
        <f>IF(A322 = "","",#REF! &amp; " SELECT MetricCalcTypeID = "&amp;A322&amp;", EngineID = "&amp;B322&amp;", Name='"&amp;C322&amp;"', DisplayGroupID = "&amp;D322&amp;", DisplayName='"&amp;E322&amp;"', DisplayNameShort = '"&amp;F322&amp;"', PropertyName = '"&amp;G322&amp;"', MethodID = "&amp;IF(H322="","NULL",H322)&amp; ", CalcGroupId = "&amp;IF(I322="","NULL",I322)&amp;", CalcGroupListItemID = " &amp;IF(K322="","NULL",K322)&amp;", Description = "&amp;IF(L322&lt;&gt;"NULL","'"&amp;SUBSTITUTE(L322,"'","''")&amp;"'","NULL")&amp;", DataTypeID = "&amp;M322&amp;",Precision = "&amp;N322&amp;", Scale = "&amp;O322&amp;", Length="&amp;P322&amp;", UOMID = "&amp;Q322&amp;", GlossaryTermID = "&amp;V322&amp;", DisplayOrderID = "&amp;W322&amp;", DomainValueListID = "&amp;AB322&amp;", WidthPixels = "&amp;AC322&amp;", IsDisplayable = "&amp;AD322&amp;", ShowGraphForWatershed= "&amp;AE322&amp;",ShowGraphForProgram="&amp;AF322&amp;",ShowGraphForVisit="&amp;AG322&amp;",IsPrivateInformation="&amp;AM322&amp;", IsCalculated="&amp;AN322&amp;",IsInternal="&amp;AO322&amp;", ExpectedValueMin = "&amp;IF(R322&lt;&gt;"",R322,"NULL")&amp;",  ExpectedValueMax = "&amp;IF(S322&lt;&gt;"",S322,"NULL")&amp;",  AcceptedValueMin = "&amp;IF(T322&lt;&gt;"",T322,"NULL")&amp;",   AcceptedValueMax  = "&amp;IF(U322&lt;&gt;"",U322,"NULL")&amp;", GraphAllowX="&amp;AH322&amp;", GraphAllowY="&amp;AI322&amp;", GraphAllowZ="&amp;AJ322&amp;", MapAllowSize="&amp;AK322&amp;", MapAllowColor = "&amp;AL322&amp;", RbtXpath = "&amp;IF(AP322&lt;&gt;"", "'"&amp;AP322&amp;"'", "NULL")&amp;", RbtIsRequired = "&amp;IF(AP322&lt;&gt;"", AQ322, "NULL")&amp;", MRMetric = "&amp;AR322&amp;
", Protocol1_ID = "&amp;IF(AS322="","NULL",#REF!)&amp;", Protocol1_IterationIDStart = "&amp;IF(AS322="","NULL",AT322)&amp;", Protocol1_IterationIDEnd = "&amp;IF(AU322="","NULL",AV322)&amp;
", Protocol2_ID = "&amp;IF(AW322="","NULL",#REF!)&amp;", Protocol2_IterationIDStart = "&amp;IF(AW322="","NULL",AX322)&amp;", Protocol2_IterationIDEnd = "&amp;IF(AY322="","NULL",AZ322)&amp;
", Protocol3_ID = "&amp;IF(BA322="","NULL",#REF!)&amp;", Protocol3_IterationIDStart = "&amp;IF(BA322="","NULL",BB322)&amp;", Protocol3_IterationIDEnd = "&amp;IF(BC322="","NULL",BD322)&amp;
", Protocol4_ID = "&amp;IF(BE322="","NULL",#REF!)&amp;", Protocol4_IterationIDStart = "&amp;IF(BE322="","NULL",BF322)&amp;", Protocol4_IterationIDEnd = "&amp;IF(BG322="","NULL",BH322)&amp;
", Protocol5_ID = "&amp;IF(BI322="","NULL",#REF!)&amp;", Protocol5_IterationIDStart = "&amp;IF(BI322="","NULL",BJ322)&amp;", Protocol5_IterationIDEnd = "&amp;IF(BK322="","NULL",BL322)&amp;
", Protocol6_ID = "&amp;IF(BM322="","NULL",#REF!)&amp;", Protocol6_IterationIDStart = "&amp;IF(BM322="","NULL",BN322)&amp;", Protocol6_IterationIDEnd = "&amp;IF(BO322="","NULL",BP322)&amp;
", Protocol7_ID = "&amp;IF(BQ322="","NULL",#REF!)&amp;", Protocol7_IterationIDStart = "&amp;IF(BQ322="","NULL",BR322)&amp;", Protocol7_IterationIDEnd = "&amp;IF(BS322="","NULL",BT322)&amp;
", Protocol8_ID = "&amp;IF(BU322="","NULL",#REF!)&amp;", Protocol8_IterationIDStart = "&amp;IF(BU322="","NULL",BV322)&amp;", Protocol8_IterationIDEnd = "&amp;IF(BW322="","NULL",BX322)&amp;
", Protocol9_ID = "&amp;IF(BY322="","NULL",#REF!)&amp;", Protocol9_IterationIDStart = "&amp;IF(BY322="","NULL",BZ322)&amp;", Protocol9_IterationIDEnd = "&amp;IF(CA322="","NULL",CB322)&amp;
", Protocol10_ID = "&amp;IF(CC322="","NULL",#REF!)&amp;", Protocol10_IterationIDStart = "&amp;IF(CC322="","NULL",CD322)&amp;", Protocol10_IterationIDEnd = "&amp;IF(CE322="","NULL",CF322)&amp;
", Protocol11_ID = "&amp;IF(CG322="","NULL",#REF!)&amp;", Protocol11_IterationIDStart = "&amp;IF(CG322="","NULL",CH322)&amp;", Protocol11_IterationIDEnd = "&amp;IF(CI322="","NULL",CJ322)&amp;
", Protocol12_ID = "&amp;IF(CK322="","NULL",#REF!)&amp;", Protocol12_IterationIDStart = "&amp;IF(CK322="","NULL",CL322)&amp;", Protocol12_IterationIDEnd = "&amp;IF(CM322="","NULL",CN322)&amp;
", Protocol13_ID = "&amp;IF(CO322="","NULL",#REF!)&amp;", Protocol13_IterationIDStart = "&amp;IF(CO322="","NULL",CP322)&amp;", Protocol13_IterationIDEnd = "&amp;IF(CQ322="","NULL",CR322)&amp;
", Protocol14_ID = "&amp;IF(CS322="","NULL",#REF!)&amp;", Protocol14_IterationIDStart = "&amp;IF(CS322="","NULL",CT322)&amp;", Protocol14_IterationIDEnd = "&amp;IF(CU322="","NULL",CV322)&amp;
", Protocol15_ID = "&amp;IF(CW322="","NULL",#REF!)&amp;", Protocol15_IterationIDStart = "&amp;IF(CW322="","NULL",CX322)&amp;", Protocol15_IterationIDEnd = "&amp;IF(CY322="","NULL",CZ322)&amp;
", Protocol16_ID = "&amp;IF(DA322="","NULL",#REF!)&amp;", Protocol16_IterationIDStart = "&amp;IF(DA322="","NULL",DB322)&amp;", Protocol16_IterationIDEnd = "&amp;IF(DC322="","NULL",DD322))</f>
        <v>#REF!</v>
      </c>
    </row>
    <row r="323" spans="1:156" x14ac:dyDescent="0.4">
      <c r="A323" s="18">
        <v>528</v>
      </c>
      <c r="B323" s="18">
        <v>1</v>
      </c>
      <c r="C323" s="57" t="str">
        <f>"ChampMetricVisitInformation." &amp; G323</f>
        <v>ChampMetricVisitInformation.WettedChannelMainChannelPartCount</v>
      </c>
      <c r="D323" s="18">
        <v>1</v>
      </c>
      <c r="E323" s="95" t="s">
        <v>1747</v>
      </c>
      <c r="F323" s="19" t="s">
        <v>1740</v>
      </c>
      <c r="G323" s="9" t="s">
        <v>1274</v>
      </c>
      <c r="I323" s="44"/>
      <c r="J323" s="47" t="str">
        <f>IF(I323="","",VLOOKUP(I323,MetricCalcGroups!A:D,3, FALSE))</f>
        <v/>
      </c>
      <c r="L323" s="9" t="s">
        <v>78</v>
      </c>
      <c r="M323" s="18">
        <v>3</v>
      </c>
      <c r="N323" s="53">
        <v>10</v>
      </c>
      <c r="O323" s="18">
        <v>0</v>
      </c>
      <c r="P323" s="18" t="s">
        <v>78</v>
      </c>
      <c r="Q323" s="38">
        <v>13</v>
      </c>
      <c r="R323" s="76">
        <v>1</v>
      </c>
      <c r="S323" s="76">
        <v>1</v>
      </c>
      <c r="T323" s="76">
        <v>1</v>
      </c>
      <c r="U323" s="76">
        <v>1</v>
      </c>
      <c r="V323" s="78">
        <v>298</v>
      </c>
      <c r="W323" s="75">
        <v>1860</v>
      </c>
      <c r="X323" s="50">
        <v>2011</v>
      </c>
      <c r="Y323" s="16">
        <f>IF(X323&lt;&gt;"",VLOOKUP(X323,ProgramIterations!D:E,2,FALSE),"NULL")</f>
        <v>1</v>
      </c>
      <c r="Z323" s="15"/>
      <c r="AA323" s="16" t="str">
        <f>IF(Z323&lt;&gt;"",VLOOKUP(Z323,ProgramIterations!D:E,2,FALSE),"NULL")</f>
        <v>NULL</v>
      </c>
      <c r="AB323" s="9" t="s">
        <v>78</v>
      </c>
      <c r="AC323" s="9">
        <v>75</v>
      </c>
      <c r="AD323" s="36">
        <v>1</v>
      </c>
      <c r="AE323" s="9">
        <v>1</v>
      </c>
      <c r="AF323" s="9">
        <v>1</v>
      </c>
      <c r="AG323" s="9">
        <v>0</v>
      </c>
      <c r="AH323" s="85">
        <v>0</v>
      </c>
      <c r="AI323" s="17">
        <f t="shared" si="24"/>
        <v>1</v>
      </c>
      <c r="AJ323" s="18">
        <v>0</v>
      </c>
      <c r="AK323" s="17">
        <f t="shared" si="18"/>
        <v>1</v>
      </c>
      <c r="AL323" s="17">
        <f t="shared" si="19"/>
        <v>1</v>
      </c>
      <c r="AM323" s="18">
        <v>0</v>
      </c>
      <c r="AN323" s="18">
        <v>0</v>
      </c>
      <c r="AO323" s="37">
        <v>1</v>
      </c>
      <c r="AP323" s="74" t="s">
        <v>1486</v>
      </c>
      <c r="AQ323" s="37">
        <v>0</v>
      </c>
      <c r="AR323" s="49">
        <v>0</v>
      </c>
      <c r="AS323" s="54">
        <v>2011</v>
      </c>
      <c r="AT323" s="55">
        <f>IF(AS323="","",VLOOKUP(AS323,ProgramIterations!$D:$E,2,FALSE))</f>
        <v>1</v>
      </c>
      <c r="AU323" s="54"/>
      <c r="AV323" s="55" t="str">
        <f>IF(AU323="","",VLOOKUP(AU323,ProgramIterations!$D:$E,2,FALSE))</f>
        <v/>
      </c>
      <c r="AW323" s="54">
        <v>2012</v>
      </c>
      <c r="AX323" s="55">
        <f>IF(AW323="","",VLOOKUP(AW323,ProgramIterations!$D:$E,2,FALSE))</f>
        <v>2</v>
      </c>
      <c r="AY323" s="54"/>
      <c r="AZ323" s="55" t="str">
        <f>IF(AY323="","",VLOOKUP(AY323,ProgramIterations!$D:$E,2,FALSE))</f>
        <v/>
      </c>
      <c r="BA323" s="54">
        <v>2013</v>
      </c>
      <c r="BB323" s="55">
        <f>IF(BA323="","",VLOOKUP(BA323,ProgramIterations!$D:$E,2,FALSE))</f>
        <v>3</v>
      </c>
      <c r="BC323" s="23"/>
      <c r="BD323" s="24" t="str">
        <f>IF(BC323="","",VLOOKUP(BC323,ProgramIterations!$D:$E,2,FALSE))</f>
        <v/>
      </c>
      <c r="BE323" s="23">
        <v>2014</v>
      </c>
      <c r="BF323" s="24">
        <f>IF(BE323="","",VLOOKUP(BE323,ProgramIterations!$D:$E,2,FALSE))</f>
        <v>4</v>
      </c>
      <c r="BG323" s="23"/>
      <c r="BH323" s="24" t="str">
        <f>IF(BG323="","",VLOOKUP(BG323,ProgramIterations!$D:$E,2,FALSE))</f>
        <v/>
      </c>
      <c r="BI323" s="23">
        <v>2014</v>
      </c>
      <c r="BJ323" s="24">
        <f>IF(BI323="","",VLOOKUP(BI323,ProgramIterations!$D:$E,2,FALSE))</f>
        <v>4</v>
      </c>
      <c r="BK323" s="23"/>
      <c r="BL323" s="24" t="str">
        <f>IF(BK323="","",VLOOKUP(BK323,ProgramIterations!$D:$E,2,FALSE))</f>
        <v/>
      </c>
      <c r="BM323" s="23"/>
      <c r="BN323" s="24" t="str">
        <f>IF(BM323="","",VLOOKUP(BM323,ProgramIterations!$D:$E,2,FALSE))</f>
        <v/>
      </c>
      <c r="BO323" s="23"/>
      <c r="BP323" s="24" t="str">
        <f>IF(BO323="","",VLOOKUP(BO323,ProgramIterations!$D:$E,2,FALSE))</f>
        <v/>
      </c>
      <c r="BQ323" s="23"/>
      <c r="BR323" s="24" t="str">
        <f>IF(BQ323="","",VLOOKUP(BQ323,ProgramIterations!$D:$E,2,FALSE))</f>
        <v/>
      </c>
      <c r="BS323" s="23"/>
      <c r="BT323" s="24" t="str">
        <f>IF(BS323="","",VLOOKUP(BS323,ProgramIterations!$D:$E,2,FALSE))</f>
        <v/>
      </c>
      <c r="BU323" s="23"/>
      <c r="BV323" s="24" t="str">
        <f>IF(BU323="","",VLOOKUP(BU323,ProgramIterations!$D:$E,2,FALSE))</f>
        <v/>
      </c>
      <c r="BW323" s="23"/>
      <c r="BX323" s="24" t="str">
        <f>IF(BW323="","",VLOOKUP(BW323,ProgramIterations!$D:$E,2,FALSE))</f>
        <v/>
      </c>
      <c r="BY323" s="23">
        <v>2014</v>
      </c>
      <c r="BZ323" s="24">
        <f>IF(BY323="","",VLOOKUP(BY323,ProgramIterations!$D:$E,2,FALSE))</f>
        <v>4</v>
      </c>
      <c r="CA323" s="23"/>
      <c r="CB323" s="24" t="str">
        <f>IF(CA323="","",VLOOKUP(CA323,ProgramIterations!$D:$E,2,FALSE))</f>
        <v/>
      </c>
      <c r="CC323" s="23">
        <v>2014</v>
      </c>
      <c r="CD323" s="24">
        <f>IF(CC323="","",VLOOKUP(CC323,ProgramIterations!$D:$E,2,FALSE))</f>
        <v>4</v>
      </c>
      <c r="CE323" s="23"/>
      <c r="CF323" s="24" t="str">
        <f>IF(CE323="","",VLOOKUP(CE323,ProgramIterations!$D:$E,2,FALSE))</f>
        <v/>
      </c>
      <c r="CG323" s="23">
        <v>2014</v>
      </c>
      <c r="CH323" s="24">
        <f>IF(CG323="","",VLOOKUP(CG323,ProgramIterations!$D:$E,2,FALSE))</f>
        <v>4</v>
      </c>
      <c r="CI323" s="23"/>
      <c r="CJ323" s="24" t="str">
        <f>IF(CI323="","",VLOOKUP(CI323,ProgramIterations!$D:$E,2,FALSE))</f>
        <v/>
      </c>
      <c r="CK323" s="23"/>
      <c r="CL323" s="24" t="str">
        <f>IF(CK323="","",VLOOKUP(CK323,ProgramIterations!$D:$E,2,FALSE))</f>
        <v/>
      </c>
      <c r="CM323" s="23"/>
      <c r="CN323" s="24" t="str">
        <f>IF(CM323="","",VLOOKUP(CM323,ProgramIterations!$D:$E,2,FALSE))</f>
        <v/>
      </c>
      <c r="CO323" s="23"/>
      <c r="CP323" s="24" t="str">
        <f>IF(CO323="","",VLOOKUP(CO323,ProgramIterations!$D:$E,2,FALSE))</f>
        <v/>
      </c>
      <c r="CQ323" s="23"/>
      <c r="CR323" s="24" t="str">
        <f>IF(CQ323="","",VLOOKUP(CQ323,ProgramIterations!$D:$E,2,FALSE))</f>
        <v/>
      </c>
      <c r="CS323" s="23"/>
      <c r="CT323" s="24" t="str">
        <f>IF(CS323="","",VLOOKUP(CS323,ProgramIterations!$D:$E,2,FALSE))</f>
        <v/>
      </c>
      <c r="CU323" s="23"/>
      <c r="CV323" s="24" t="str">
        <f>IF(CU323="","",VLOOKUP(CU323,ProgramIterations!$D:$E,2,FALSE))</f>
        <v/>
      </c>
      <c r="CW323" s="23"/>
      <c r="CX323" s="24" t="str">
        <f>IF(CW323="","",VLOOKUP(CW323,ProgramIterations!$D:$E,2,FALSE))</f>
        <v/>
      </c>
      <c r="CY323" s="23"/>
      <c r="CZ323" s="24" t="str">
        <f>IF(CY323="","",VLOOKUP(CY323,ProgramIterations!$D:$E,2,FALSE))</f>
        <v/>
      </c>
      <c r="DA323" s="23"/>
      <c r="DB323" s="24" t="str">
        <f>IF(DA323="","",VLOOKUP(DA323,ProgramIterations!$D:$E,2,FALSE))</f>
        <v/>
      </c>
      <c r="DC323" s="23"/>
      <c r="DD323" s="25" t="str">
        <f>IF(DC323="","",VLOOKUP(DC323,ProgramIterations!$D:$E,2,FALSE))</f>
        <v/>
      </c>
      <c r="DE323" s="64" t="str">
        <f>CONCATENATE("ALTER TABLE dbo.",LEFT(C323,FIND(".",C323)-1)," ADD ",RIGHT(C323,LEN(C323)-FIND(".",C323))," ",VLOOKUP(M323,DataTypes!$A$2:$F$12,6),IF(VLOOKUP(M323,DataTypes!$A$2:$F$12,3)=1,CONCATENATE("(",N323,",",O323,")"),"")," NULL")</f>
        <v>ALTER TABLE dbo.ChampMetricVisitInformation ADD WettedChannelMainChannelPartCount decimal(10,0) NULL</v>
      </c>
      <c r="DF323" s="56" t="e">
        <f>IF(A323 = "","",#REF! &amp; " SELECT MetricCalcTypeID = "&amp;A323&amp;", EngineID = "&amp;B323&amp;", Name='"&amp;C323&amp;"', DisplayGroupID = "&amp;D323&amp;", DisplayName='"&amp;E323&amp;"', DisplayNameShort = '"&amp;F323&amp;"', PropertyName = '"&amp;G323&amp;"', MethodID = "&amp;IF(H323="","NULL",H323)&amp; ", CalcGroupId = "&amp;IF(I323="","NULL",I323)&amp;", CalcGroupListItemID = " &amp;IF(K323="","NULL",K323)&amp;", Description = "&amp;IF(L323&lt;&gt;"NULL","'"&amp;SUBSTITUTE(L323,"'","''")&amp;"'","NULL")&amp;", DataTypeID = "&amp;M323&amp;",Precision = "&amp;N323&amp;", Scale = "&amp;O323&amp;", Length="&amp;P323&amp;", UOMID = "&amp;Q323&amp;", GlossaryTermID = "&amp;V323&amp;", DisplayOrderID = "&amp;W323&amp;", DomainValueListID = "&amp;AB323&amp;", WidthPixels = "&amp;AC323&amp;", IsDisplayable = "&amp;AD323&amp;", ShowGraphForWatershed= "&amp;AE323&amp;",ShowGraphForProgram="&amp;AF323&amp;",ShowGraphForVisit="&amp;AG323&amp;",IsPrivateInformation="&amp;AM323&amp;", IsCalculated="&amp;AN323&amp;",IsInternal="&amp;AO323&amp;", ExpectedValueMin = "&amp;IF(R323&lt;&gt;"",R323,"NULL")&amp;",  ExpectedValueMax = "&amp;IF(S323&lt;&gt;"",S323,"NULL")&amp;",  AcceptedValueMin = "&amp;IF(T323&lt;&gt;"",T323,"NULL")&amp;",   AcceptedValueMax  = "&amp;IF(U323&lt;&gt;"",U323,"NULL")&amp;", GraphAllowX="&amp;AH323&amp;", GraphAllowY="&amp;AI323&amp;", GraphAllowZ="&amp;AJ323&amp;", MapAllowSize="&amp;AK323&amp;", MapAllowColor = "&amp;AL323&amp;", RbtXpath = "&amp;IF(AP323&lt;&gt;"", "'"&amp;AP323&amp;"'", "NULL")&amp;", RbtIsRequired = "&amp;IF(AP323&lt;&gt;"", AQ323, "NULL")&amp;", MRMetric = "&amp;AR323&amp;
", Protocol1_ID = "&amp;IF(AS323="","NULL",#REF!)&amp;", Protocol1_IterationIDStart = "&amp;IF(AS323="","NULL",AT323)&amp;", Protocol1_IterationIDEnd = "&amp;IF(AU323="","NULL",AV323)&amp;
", Protocol2_ID = "&amp;IF(AW323="","NULL",#REF!)&amp;", Protocol2_IterationIDStart = "&amp;IF(AW323="","NULL",AX323)&amp;", Protocol2_IterationIDEnd = "&amp;IF(AY323="","NULL",AZ323)&amp;
", Protocol3_ID = "&amp;IF(BA323="","NULL",#REF!)&amp;", Protocol3_IterationIDStart = "&amp;IF(BA323="","NULL",BB323)&amp;", Protocol3_IterationIDEnd = "&amp;IF(BC323="","NULL",BD323)&amp;
", Protocol4_ID = "&amp;IF(BE323="","NULL",#REF!)&amp;", Protocol4_IterationIDStart = "&amp;IF(BE323="","NULL",BF323)&amp;", Protocol4_IterationIDEnd = "&amp;IF(BG323="","NULL",BH323)&amp;
", Protocol5_ID = "&amp;IF(BI323="","NULL",#REF!)&amp;", Protocol5_IterationIDStart = "&amp;IF(BI323="","NULL",BJ323)&amp;", Protocol5_IterationIDEnd = "&amp;IF(BK323="","NULL",BL323)&amp;
", Protocol6_ID = "&amp;IF(BM323="","NULL",#REF!)&amp;", Protocol6_IterationIDStart = "&amp;IF(BM323="","NULL",BN323)&amp;", Protocol6_IterationIDEnd = "&amp;IF(BO323="","NULL",BP323)&amp;
", Protocol7_ID = "&amp;IF(BQ323="","NULL",#REF!)&amp;", Protocol7_IterationIDStart = "&amp;IF(BQ323="","NULL",BR323)&amp;", Protocol7_IterationIDEnd = "&amp;IF(BS323="","NULL",BT323)&amp;
", Protocol8_ID = "&amp;IF(BU323="","NULL",#REF!)&amp;", Protocol8_IterationIDStart = "&amp;IF(BU323="","NULL",BV323)&amp;", Protocol8_IterationIDEnd = "&amp;IF(BW323="","NULL",BX323)&amp;
", Protocol9_ID = "&amp;IF(BY323="","NULL",#REF!)&amp;", Protocol9_IterationIDStart = "&amp;IF(BY323="","NULL",BZ323)&amp;", Protocol9_IterationIDEnd = "&amp;IF(CA323="","NULL",CB323)&amp;
", Protocol10_ID = "&amp;IF(CC323="","NULL",#REF!)&amp;", Protocol10_IterationIDStart = "&amp;IF(CC323="","NULL",CD323)&amp;", Protocol10_IterationIDEnd = "&amp;IF(CE323="","NULL",CF323)&amp;
", Protocol11_ID = "&amp;IF(CG323="","NULL",#REF!)&amp;", Protocol11_IterationIDStart = "&amp;IF(CG323="","NULL",CH323)&amp;", Protocol11_IterationIDEnd = "&amp;IF(CI323="","NULL",CJ323)&amp;
", Protocol12_ID = "&amp;IF(CK323="","NULL",#REF!)&amp;", Protocol12_IterationIDStart = "&amp;IF(CK323="","NULL",CL323)&amp;", Protocol12_IterationIDEnd = "&amp;IF(CM323="","NULL",CN323)&amp;
", Protocol13_ID = "&amp;IF(CO323="","NULL",#REF!)&amp;", Protocol13_IterationIDStart = "&amp;IF(CO323="","NULL",CP323)&amp;", Protocol13_IterationIDEnd = "&amp;IF(CQ323="","NULL",CR323)&amp;
", Protocol14_ID = "&amp;IF(CS323="","NULL",#REF!)&amp;", Protocol14_IterationIDStart = "&amp;IF(CS323="","NULL",CT323)&amp;", Protocol14_IterationIDEnd = "&amp;IF(CU323="","NULL",CV323)&amp;
", Protocol15_ID = "&amp;IF(CW323="","NULL",#REF!)&amp;", Protocol15_IterationIDStart = "&amp;IF(CW323="","NULL",CX323)&amp;", Protocol15_IterationIDEnd = "&amp;IF(CY323="","NULL",CZ323)&amp;
", Protocol16_ID = "&amp;IF(DA323="","NULL",#REF!)&amp;", Protocol16_IterationIDStart = "&amp;IF(DA323="","NULL",DB323)&amp;", Protocol16_IterationIDEnd = "&amp;IF(DC323="","NULL",DD323))</f>
        <v>#REF!</v>
      </c>
    </row>
    <row r="324" spans="1:156" x14ac:dyDescent="0.4">
      <c r="A324" s="18">
        <v>664</v>
      </c>
      <c r="B324" s="18">
        <v>1</v>
      </c>
      <c r="C324" s="34" t="s">
        <v>1718</v>
      </c>
      <c r="D324" s="18">
        <v>1</v>
      </c>
      <c r="E324" s="74" t="s">
        <v>1753</v>
      </c>
      <c r="F324" s="19" t="s">
        <v>1754</v>
      </c>
      <c r="G324" s="34" t="s">
        <v>1714</v>
      </c>
      <c r="H324" s="34"/>
      <c r="I324" s="74"/>
      <c r="J324" s="47" t="str">
        <f>IF(I324="","",VLOOKUP(I324,MetricCalcGroups!A:D,3, FALSE))</f>
        <v/>
      </c>
      <c r="L324" s="9" t="s">
        <v>78</v>
      </c>
      <c r="M324" s="18">
        <v>3</v>
      </c>
      <c r="N324" s="18">
        <v>12</v>
      </c>
      <c r="O324" s="88">
        <v>2</v>
      </c>
      <c r="P324" s="18" t="s">
        <v>78</v>
      </c>
      <c r="Q324" s="38">
        <v>16</v>
      </c>
      <c r="R324" s="76">
        <v>0</v>
      </c>
      <c r="S324" s="76">
        <v>20000</v>
      </c>
      <c r="T324" s="76">
        <v>0</v>
      </c>
      <c r="U324" s="76">
        <v>25000</v>
      </c>
      <c r="V324" s="78">
        <v>290</v>
      </c>
      <c r="W324" s="75">
        <v>1805</v>
      </c>
      <c r="X324" s="50">
        <v>2011</v>
      </c>
      <c r="Y324" s="16">
        <f>IF(X324&lt;&gt;"",VLOOKUP(X324,ProgramIterations!D:E,2,FALSE),"NULL")</f>
        <v>1</v>
      </c>
      <c r="Z324" s="15"/>
      <c r="AA324" s="16" t="str">
        <f>IF(Z324&lt;&gt;"",VLOOKUP(Z324,ProgramIterations!D:E,2,FALSE),"NULL")</f>
        <v>NULL</v>
      </c>
      <c r="AB324" s="9" t="s">
        <v>78</v>
      </c>
      <c r="AC324" s="9">
        <v>75</v>
      </c>
      <c r="AD324" s="36">
        <v>1</v>
      </c>
      <c r="AE324" s="9">
        <v>1</v>
      </c>
      <c r="AF324" s="9">
        <v>1</v>
      </c>
      <c r="AG324" s="9">
        <v>0</v>
      </c>
      <c r="AH324" s="85">
        <v>1</v>
      </c>
      <c r="AI324" s="52">
        <f t="shared" si="24"/>
        <v>1</v>
      </c>
      <c r="AJ324" s="18">
        <v>0</v>
      </c>
      <c r="AK324" s="17">
        <f t="shared" si="18"/>
        <v>1</v>
      </c>
      <c r="AL324" s="17">
        <f t="shared" si="19"/>
        <v>1</v>
      </c>
      <c r="AM324" s="18">
        <v>0</v>
      </c>
      <c r="AN324" s="18">
        <v>0</v>
      </c>
      <c r="AO324" s="60">
        <v>1</v>
      </c>
      <c r="AP324" s="81" t="s">
        <v>1722</v>
      </c>
      <c r="AQ324" s="37">
        <v>0</v>
      </c>
      <c r="AR324" s="49">
        <v>0</v>
      </c>
      <c r="AS324" s="54">
        <v>2011</v>
      </c>
      <c r="AT324" s="55">
        <f>IF(AS324="","",VLOOKUP(AS324,ProgramIterations!$D:$E,2,FALSE))</f>
        <v>1</v>
      </c>
      <c r="AU324" s="54"/>
      <c r="AV324" s="55" t="str">
        <f>IF(AU324="","",VLOOKUP(AU324,ProgramIterations!$D:$E,2,FALSE))</f>
        <v/>
      </c>
      <c r="AW324" s="54">
        <v>2012</v>
      </c>
      <c r="AX324" s="55">
        <f>IF(AW324="","",VLOOKUP(AW324,ProgramIterations!$D:$E,2,FALSE))</f>
        <v>2</v>
      </c>
      <c r="AY324" s="54"/>
      <c r="AZ324" s="55" t="str">
        <f>IF(AY324="","",VLOOKUP(AY324,ProgramIterations!$D:$E,2,FALSE))</f>
        <v/>
      </c>
      <c r="BA324" s="54">
        <v>2013</v>
      </c>
      <c r="BB324" s="55">
        <f>IF(BA324="","",VLOOKUP(BA324,ProgramIterations!$D:$E,2,FALSE))</f>
        <v>3</v>
      </c>
      <c r="BC324" s="23"/>
      <c r="BD324" s="24" t="str">
        <f>IF(BC324="","",VLOOKUP(BC324,ProgramIterations!$D:$E,2,FALSE))</f>
        <v/>
      </c>
      <c r="BE324" s="23">
        <v>2014</v>
      </c>
      <c r="BF324" s="24">
        <f>IF(BE324="","",VLOOKUP(BE324,ProgramIterations!$D:$E,2,FALSE))</f>
        <v>4</v>
      </c>
      <c r="BG324" s="23"/>
      <c r="BH324" s="24"/>
      <c r="BI324" s="23">
        <v>2014</v>
      </c>
      <c r="BJ324" s="24">
        <f>IF(BI324="","",VLOOKUP(BI324,ProgramIterations!$D:$E,2,FALSE))</f>
        <v>4</v>
      </c>
      <c r="BK324" s="23"/>
      <c r="BL324" s="24"/>
      <c r="BM324" s="23"/>
      <c r="BN324" s="24" t="str">
        <f>IF(BM324="","",VLOOKUP(BM324,ProgramIterations!$D:$E,2,FALSE))</f>
        <v/>
      </c>
      <c r="BO324" s="23"/>
      <c r="BP324" s="24" t="str">
        <f>IF(BO324="","",VLOOKUP(BO324,ProgramIterations!$D:$E,2,FALSE))</f>
        <v/>
      </c>
      <c r="BQ324" s="23"/>
      <c r="BR324" s="24" t="str">
        <f>IF(BQ324="","",VLOOKUP(BQ324,ProgramIterations!$D:$E,2,FALSE))</f>
        <v/>
      </c>
      <c r="BS324" s="23"/>
      <c r="BT324" s="24" t="str">
        <f>IF(BS324="","",VLOOKUP(BS324,ProgramIterations!$D:$E,2,FALSE))</f>
        <v/>
      </c>
      <c r="BU324" s="23"/>
      <c r="BV324" s="24" t="str">
        <f>IF(BU324="","",VLOOKUP(BU324,ProgramIterations!$D:$E,2,FALSE))</f>
        <v/>
      </c>
      <c r="BW324" s="23"/>
      <c r="BX324" s="24" t="str">
        <f>IF(BW324="","",VLOOKUP(BW324,ProgramIterations!$D:$E,2,FALSE))</f>
        <v/>
      </c>
      <c r="BY324" s="23">
        <v>2014</v>
      </c>
      <c r="BZ324" s="24">
        <f>IF(BY324="","",VLOOKUP(BY324,ProgramIterations!$D:$E,2,FALSE))</f>
        <v>4</v>
      </c>
      <c r="CA324" s="23"/>
      <c r="CB324" s="24" t="str">
        <f>IF(CA324="","",VLOOKUP(CA324,ProgramIterations!$D:$E,2,FALSE))</f>
        <v/>
      </c>
      <c r="CC324" s="23">
        <v>2014</v>
      </c>
      <c r="CD324" s="24">
        <f>IF(CC324="","",VLOOKUP(CC324,ProgramIterations!$D:$E,2,FALSE))</f>
        <v>4</v>
      </c>
      <c r="CE324" s="23"/>
      <c r="CF324" s="24" t="str">
        <f>IF(CE324="","",VLOOKUP(CE324,ProgramIterations!$D:$E,2,FALSE))</f>
        <v/>
      </c>
      <c r="CG324" s="23">
        <v>2014</v>
      </c>
      <c r="CH324" s="24">
        <f>IF(CG324="","",VLOOKUP(CG324,ProgramIterations!$D:$E,2,FALSE))</f>
        <v>4</v>
      </c>
      <c r="CI324" s="23"/>
      <c r="CJ324" s="24" t="str">
        <f>IF(CI324="","",VLOOKUP(CI324,ProgramIterations!$D:$E,2,FALSE))</f>
        <v/>
      </c>
      <c r="CK324" s="23"/>
      <c r="CL324" s="24" t="str">
        <f>IF(CK324="","",VLOOKUP(CK324,ProgramIterations!$D:$E,2,FALSE))</f>
        <v/>
      </c>
      <c r="CM324" s="23"/>
      <c r="CN324" s="24" t="str">
        <f>IF(CM324="","",VLOOKUP(CM324,ProgramIterations!$D:$E,2,FALSE))</f>
        <v/>
      </c>
      <c r="CO324" s="23"/>
      <c r="CP324" s="24" t="str">
        <f>IF(CO324="","",VLOOKUP(CO324,ProgramIterations!$D:$E,2,FALSE))</f>
        <v/>
      </c>
      <c r="CQ324" s="23"/>
      <c r="CR324" s="24" t="str">
        <f>IF(CQ324="","",VLOOKUP(CQ324,ProgramIterations!$D:$E,2,FALSE))</f>
        <v/>
      </c>
      <c r="CS324" s="23"/>
      <c r="CT324" s="24" t="str">
        <f>IF(CS324="","",VLOOKUP(CS324,ProgramIterations!$D:$E,2,FALSE))</f>
        <v/>
      </c>
      <c r="CU324" s="23"/>
      <c r="CV324" s="24" t="str">
        <f>IF(CU324="","",VLOOKUP(CU324,ProgramIterations!$D:$E,2,FALSE))</f>
        <v/>
      </c>
      <c r="CW324" s="23"/>
      <c r="CX324" s="24" t="str">
        <f>IF(CW324="","",VLOOKUP(CW324,ProgramIterations!$D:$E,2,FALSE))</f>
        <v/>
      </c>
      <c r="CY324" s="23"/>
      <c r="CZ324" s="24" t="str">
        <f>IF(CY324="","",VLOOKUP(CY324,ProgramIterations!$D:$E,2,FALSE))</f>
        <v/>
      </c>
      <c r="DA324" s="23"/>
      <c r="DB324" s="24" t="str">
        <f>IF(DA324="","",VLOOKUP(DA324,ProgramIterations!$D:$E,2,FALSE))</f>
        <v/>
      </c>
      <c r="DC324" s="23"/>
      <c r="DD324" s="25" t="str">
        <f>IF(DC324="","",VLOOKUP(DC324,ProgramIterations!$D:$E,2,FALSE))</f>
        <v/>
      </c>
      <c r="DE324" s="64" t="str">
        <f>CONCATENATE("ALTER TABLE dbo.",LEFT(C324,FIND(".",C324)-1)," ADD ",RIGHT(C324,LEN(C324)-FIND(".",C324))," ",VLOOKUP(M324,DataTypes!$A$2:$F$12,6),IF(VLOOKUP(M324,DataTypes!$A$2:$F$12,3)=1,CONCATENATE("(",N324,",",O324,")"),"")," NULL")</f>
        <v>ALTER TABLE dbo.ChampMetricVisitInformation ADD MainChannelArea decimal(12,2) NULL</v>
      </c>
      <c r="DF324" s="56" t="e">
        <f>IF(A324 = "","",#REF! &amp; " SELECT MetricCalcTypeID = "&amp;A324&amp;", EngineID = "&amp;B324&amp;", Name='"&amp;C324&amp;"', DisplayGroupID = "&amp;D324&amp;", DisplayName='"&amp;E324&amp;"', DisplayNameShort = '"&amp;F324&amp;"', PropertyName = '"&amp;G324&amp;"', MethodID = "&amp;IF(H324="","NULL",H324)&amp; ", CalcGroupId = "&amp;IF(I324="","NULL",I324)&amp;", CalcGroupListItemID = " &amp;IF(K324="","NULL",K324)&amp;", Description = "&amp;IF(L324&lt;&gt;"NULL","'"&amp;SUBSTITUTE(L324,"'","''")&amp;"'","NULL")&amp;", DataTypeID = "&amp;M324&amp;",Precision = "&amp;N324&amp;", Scale = "&amp;O324&amp;", Length="&amp;P324&amp;", UOMID = "&amp;Q324&amp;", GlossaryTermID = "&amp;V324&amp;", DisplayOrderID = "&amp;W324&amp;", DomainValueListID = "&amp;AB324&amp;", WidthPixels = "&amp;AC324&amp;", IsDisplayable = "&amp;AD324&amp;", ShowGraphForWatershed= "&amp;AE324&amp;",ShowGraphForProgram="&amp;AF324&amp;",ShowGraphForVisit="&amp;AG324&amp;",IsPrivateInformation="&amp;AM324&amp;", IsCalculated="&amp;AN324&amp;",IsInternal="&amp;AO324&amp;", ExpectedValueMin = "&amp;IF(R324&lt;&gt;"",R324,"NULL")&amp;",  ExpectedValueMax = "&amp;IF(S324&lt;&gt;"",S324,"NULL")&amp;",  AcceptedValueMin = "&amp;IF(T324&lt;&gt;"",T324,"NULL")&amp;",   AcceptedValueMax  = "&amp;IF(U324&lt;&gt;"",U324,"NULL")&amp;", GraphAllowX="&amp;AH324&amp;", GraphAllowY="&amp;AI324&amp;", GraphAllowZ="&amp;AJ324&amp;", MapAllowSize="&amp;AK324&amp;", MapAllowColor = "&amp;AL324&amp;", RbtXpath = "&amp;IF(AP324&lt;&gt;"", "'"&amp;AP324&amp;"'", "NULL")&amp;", RbtIsRequired = "&amp;IF(AP324&lt;&gt;"", AQ324, "NULL")&amp;", MRMetric = "&amp;AR324&amp;
", Protocol1_ID = "&amp;IF(AS324="","NULL",#REF!)&amp;", Protocol1_IterationIDStart = "&amp;IF(AS324="","NULL",AT324)&amp;", Protocol1_IterationIDEnd = "&amp;IF(AU324="","NULL",AV324)&amp;
", Protocol2_ID = "&amp;IF(AW324="","NULL",#REF!)&amp;", Protocol2_IterationIDStart = "&amp;IF(AW324="","NULL",AX324)&amp;", Protocol2_IterationIDEnd = "&amp;IF(AY324="","NULL",AZ324)&amp;
", Protocol3_ID = "&amp;IF(BA324="","NULL",#REF!)&amp;", Protocol3_IterationIDStart = "&amp;IF(BA324="","NULL",BB324)&amp;", Protocol3_IterationIDEnd = "&amp;IF(BC324="","NULL",BD324)&amp;
", Protocol4_ID = "&amp;IF(BE324="","NULL",#REF!)&amp;", Protocol4_IterationIDStart = "&amp;IF(BE324="","NULL",BF324)&amp;", Protocol4_IterationIDEnd = "&amp;IF(BG324="","NULL",BH324)&amp;
", Protocol5_ID = "&amp;IF(BI324="","NULL",#REF!)&amp;", Protocol5_IterationIDStart = "&amp;IF(BI324="","NULL",BJ324)&amp;", Protocol5_IterationIDEnd = "&amp;IF(BK324="","NULL",BL324)&amp;
", Protocol6_ID = "&amp;IF(BM324="","NULL",#REF!)&amp;", Protocol6_IterationIDStart = "&amp;IF(BM324="","NULL",BN324)&amp;", Protocol6_IterationIDEnd = "&amp;IF(BO324="","NULL",BP324)&amp;
", Protocol7_ID = "&amp;IF(BQ324="","NULL",#REF!)&amp;", Protocol7_IterationIDStart = "&amp;IF(BQ324="","NULL",BR324)&amp;", Protocol7_IterationIDEnd = "&amp;IF(BS324="","NULL",BT324)&amp;
", Protocol8_ID = "&amp;IF(BU324="","NULL",#REF!)&amp;", Protocol8_IterationIDStart = "&amp;IF(BU324="","NULL",BV324)&amp;", Protocol8_IterationIDEnd = "&amp;IF(BW324="","NULL",BX324)&amp;
", Protocol9_ID = "&amp;IF(BY324="","NULL",#REF!)&amp;", Protocol9_IterationIDStart = "&amp;IF(BY324="","NULL",BZ324)&amp;", Protocol9_IterationIDEnd = "&amp;IF(CA324="","NULL",CB324)&amp;
", Protocol10_ID = "&amp;IF(CC324="","NULL",#REF!)&amp;", Protocol10_IterationIDStart = "&amp;IF(CC324="","NULL",CD324)&amp;", Protocol10_IterationIDEnd = "&amp;IF(CE324="","NULL",CF324)&amp;
", Protocol11_ID = "&amp;IF(CG324="","NULL",#REF!)&amp;", Protocol11_IterationIDStart = "&amp;IF(CG324="","NULL",CH324)&amp;", Protocol11_IterationIDEnd = "&amp;IF(CI324="","NULL",CJ324)&amp;
", Protocol12_ID = "&amp;IF(CK324="","NULL",#REF!)&amp;", Protocol12_IterationIDStart = "&amp;IF(CK324="","NULL",CL324)&amp;", Protocol12_IterationIDEnd = "&amp;IF(CM324="","NULL",CN324)&amp;
", Protocol13_ID = "&amp;IF(CO324="","NULL",#REF!)&amp;", Protocol13_IterationIDStart = "&amp;IF(CO324="","NULL",CP324)&amp;", Protocol13_IterationIDEnd = "&amp;IF(CQ324="","NULL",CR324)&amp;
", Protocol14_ID = "&amp;IF(CS324="","NULL",#REF!)&amp;", Protocol14_IterationIDStart = "&amp;IF(CS324="","NULL",CT324)&amp;", Protocol14_IterationIDEnd = "&amp;IF(CU324="","NULL",CV324)&amp;
", Protocol15_ID = "&amp;IF(CW324="","NULL",#REF!)&amp;", Protocol15_IterationIDStart = "&amp;IF(CW324="","NULL",CX324)&amp;", Protocol15_IterationIDEnd = "&amp;IF(CY324="","NULL",CZ324)&amp;
", Protocol16_ID = "&amp;IF(DA324="","NULL",#REF!)&amp;", Protocol16_IterationIDStart = "&amp;IF(DA324="","NULL",DB324)&amp;", Protocol16_IterationIDEnd = "&amp;IF(DC324="","NULL",DD324))</f>
        <v>#REF!</v>
      </c>
    </row>
    <row r="325" spans="1:156" x14ac:dyDescent="0.4">
      <c r="A325" s="18">
        <v>523</v>
      </c>
      <c r="B325" s="18">
        <v>1</v>
      </c>
      <c r="C325" s="57" t="str">
        <f>"ChampMetricVisitInformation." &amp; G325</f>
        <v>ChampMetricVisitInformation.WettedChannelMainstemSinuosity</v>
      </c>
      <c r="D325" s="18">
        <v>1</v>
      </c>
      <c r="E325" s="42" t="s">
        <v>1246</v>
      </c>
      <c r="F325" s="19" t="s">
        <v>1737</v>
      </c>
      <c r="G325" s="9" t="s">
        <v>1269</v>
      </c>
      <c r="I325" s="44"/>
      <c r="J325" s="47" t="str">
        <f>IF(I325="","",VLOOKUP(I325,MetricCalcGroups!A:D,3, FALSE))</f>
        <v/>
      </c>
      <c r="L325" s="9" t="s">
        <v>78</v>
      </c>
      <c r="M325" s="18">
        <v>3</v>
      </c>
      <c r="N325" s="18">
        <v>10</v>
      </c>
      <c r="O325" s="18">
        <v>2</v>
      </c>
      <c r="P325" s="18" t="s">
        <v>78</v>
      </c>
      <c r="Q325" s="38">
        <v>19</v>
      </c>
      <c r="R325" s="76">
        <v>1</v>
      </c>
      <c r="S325" s="76">
        <v>1.7</v>
      </c>
      <c r="T325" s="76">
        <v>1</v>
      </c>
      <c r="U325" s="76">
        <v>2</v>
      </c>
      <c r="V325" s="78">
        <v>292</v>
      </c>
      <c r="W325" s="75">
        <v>1810</v>
      </c>
      <c r="X325" s="50">
        <v>2011</v>
      </c>
      <c r="Y325" s="16">
        <f>IF(X325&lt;&gt;"",VLOOKUP(X325,ProgramIterations!D:E,2,FALSE),"NULL")</f>
        <v>1</v>
      </c>
      <c r="Z325" s="15"/>
      <c r="AA325" s="16" t="str">
        <f>IF(Z325&lt;&gt;"",VLOOKUP(Z325,ProgramIterations!D:E,2,FALSE),"NULL")</f>
        <v>NULL</v>
      </c>
      <c r="AB325" s="9" t="s">
        <v>78</v>
      </c>
      <c r="AC325" s="9">
        <v>75</v>
      </c>
      <c r="AD325" s="36">
        <v>1</v>
      </c>
      <c r="AE325" s="9">
        <v>1</v>
      </c>
      <c r="AF325" s="9">
        <v>1</v>
      </c>
      <c r="AG325" s="9">
        <v>0</v>
      </c>
      <c r="AH325" s="17">
        <v>0</v>
      </c>
      <c r="AI325" s="52">
        <v>1</v>
      </c>
      <c r="AJ325" s="18">
        <v>0</v>
      </c>
      <c r="AK325" s="17">
        <f t="shared" si="18"/>
        <v>1</v>
      </c>
      <c r="AL325" s="17">
        <f t="shared" si="19"/>
        <v>1</v>
      </c>
      <c r="AM325" s="18">
        <v>0</v>
      </c>
      <c r="AN325" s="18">
        <v>0</v>
      </c>
      <c r="AO325" s="37">
        <v>1</v>
      </c>
      <c r="AP325" s="74" t="s">
        <v>1561</v>
      </c>
      <c r="AQ325" s="37">
        <v>0</v>
      </c>
      <c r="AR325" s="49">
        <v>0</v>
      </c>
      <c r="AS325" s="54">
        <v>2011</v>
      </c>
      <c r="AT325" s="55">
        <f>IF(AS325="","",VLOOKUP(AS325,ProgramIterations!$D:$E,2,FALSE))</f>
        <v>1</v>
      </c>
      <c r="AU325" s="54"/>
      <c r="AV325" s="55" t="str">
        <f>IF(AU325="","",VLOOKUP(AU325,ProgramIterations!$D:$E,2,FALSE))</f>
        <v/>
      </c>
      <c r="AW325" s="54">
        <v>2012</v>
      </c>
      <c r="AX325" s="55">
        <f>IF(AW325="","",VLOOKUP(AW325,ProgramIterations!$D:$E,2,FALSE))</f>
        <v>2</v>
      </c>
      <c r="AY325" s="54"/>
      <c r="AZ325" s="55" t="str">
        <f>IF(AY325="","",VLOOKUP(AY325,ProgramIterations!$D:$E,2,FALSE))</f>
        <v/>
      </c>
      <c r="BA325" s="54">
        <v>2013</v>
      </c>
      <c r="BB325" s="55">
        <f>IF(BA325="","",VLOOKUP(BA325,ProgramIterations!$D:$E,2,FALSE))</f>
        <v>3</v>
      </c>
      <c r="BC325" s="23"/>
      <c r="BD325" s="24" t="str">
        <f>IF(BC325="","",VLOOKUP(BC325,ProgramIterations!$D:$E,2,FALSE))</f>
        <v/>
      </c>
      <c r="BE325" s="23">
        <v>2014</v>
      </c>
      <c r="BF325" s="24">
        <f>IF(BE325="","",VLOOKUP(BE325,ProgramIterations!$D:$E,2,FALSE))</f>
        <v>4</v>
      </c>
      <c r="BG325" s="23"/>
      <c r="BH325" s="24" t="str">
        <f>IF(BG325="","",VLOOKUP(BG325,ProgramIterations!$D:$E,2,FALSE))</f>
        <v/>
      </c>
      <c r="BI325" s="23">
        <v>2014</v>
      </c>
      <c r="BJ325" s="24">
        <f>IF(BI325="","",VLOOKUP(BI325,ProgramIterations!$D:$E,2,FALSE))</f>
        <v>4</v>
      </c>
      <c r="BK325" s="23"/>
      <c r="BL325" s="24" t="str">
        <f>IF(BK325="","",VLOOKUP(BK325,ProgramIterations!$D:$E,2,FALSE))</f>
        <v/>
      </c>
      <c r="BM325" s="23"/>
      <c r="BN325" s="24" t="str">
        <f>IF(BM325="","",VLOOKUP(BM325,ProgramIterations!$D:$E,2,FALSE))</f>
        <v/>
      </c>
      <c r="BO325" s="23"/>
      <c r="BP325" s="24" t="str">
        <f>IF(BO325="","",VLOOKUP(BO325,ProgramIterations!$D:$E,2,FALSE))</f>
        <v/>
      </c>
      <c r="BQ325" s="23"/>
      <c r="BR325" s="24" t="str">
        <f>IF(BQ325="","",VLOOKUP(BQ325,ProgramIterations!$D:$E,2,FALSE))</f>
        <v/>
      </c>
      <c r="BS325" s="23"/>
      <c r="BT325" s="24" t="str">
        <f>IF(BS325="","",VLOOKUP(BS325,ProgramIterations!$D:$E,2,FALSE))</f>
        <v/>
      </c>
      <c r="BU325" s="23"/>
      <c r="BV325" s="24" t="str">
        <f>IF(BU325="","",VLOOKUP(BU325,ProgramIterations!$D:$E,2,FALSE))</f>
        <v/>
      </c>
      <c r="BW325" s="23"/>
      <c r="BX325" s="24" t="str">
        <f>IF(BW325="","",VLOOKUP(BW325,ProgramIterations!$D:$E,2,FALSE))</f>
        <v/>
      </c>
      <c r="BY325" s="23">
        <v>2014</v>
      </c>
      <c r="BZ325" s="24">
        <f>IF(BY325="","",VLOOKUP(BY325,ProgramIterations!$D:$E,2,FALSE))</f>
        <v>4</v>
      </c>
      <c r="CA325" s="23"/>
      <c r="CB325" s="24" t="str">
        <f>IF(CA325="","",VLOOKUP(CA325,ProgramIterations!$D:$E,2,FALSE))</f>
        <v/>
      </c>
      <c r="CC325" s="23">
        <v>2014</v>
      </c>
      <c r="CD325" s="24">
        <f>IF(CC325="","",VLOOKUP(CC325,ProgramIterations!$D:$E,2,FALSE))</f>
        <v>4</v>
      </c>
      <c r="CE325" s="23"/>
      <c r="CF325" s="24" t="str">
        <f>IF(CE325="","",VLOOKUP(CE325,ProgramIterations!$D:$E,2,FALSE))</f>
        <v/>
      </c>
      <c r="CG325" s="23">
        <v>2014</v>
      </c>
      <c r="CH325" s="24">
        <f>IF(CG325="","",VLOOKUP(CG325,ProgramIterations!$D:$E,2,FALSE))</f>
        <v>4</v>
      </c>
      <c r="CI325" s="23"/>
      <c r="CJ325" s="24" t="str">
        <f>IF(CI325="","",VLOOKUP(CI325,ProgramIterations!$D:$E,2,FALSE))</f>
        <v/>
      </c>
      <c r="CK325" s="23"/>
      <c r="CL325" s="24" t="str">
        <f>IF(CK325="","",VLOOKUP(CK325,ProgramIterations!$D:$E,2,FALSE))</f>
        <v/>
      </c>
      <c r="CM325" s="23"/>
      <c r="CN325" s="24" t="str">
        <f>IF(CM325="","",VLOOKUP(CM325,ProgramIterations!$D:$E,2,FALSE))</f>
        <v/>
      </c>
      <c r="CO325" s="23"/>
      <c r="CP325" s="24" t="str">
        <f>IF(CO325="","",VLOOKUP(CO325,ProgramIterations!$D:$E,2,FALSE))</f>
        <v/>
      </c>
      <c r="CQ325" s="23"/>
      <c r="CR325" s="24" t="str">
        <f>IF(CQ325="","",VLOOKUP(CQ325,ProgramIterations!$D:$E,2,FALSE))</f>
        <v/>
      </c>
      <c r="CS325" s="23"/>
      <c r="CT325" s="24" t="str">
        <f>IF(CS325="","",VLOOKUP(CS325,ProgramIterations!$D:$E,2,FALSE))</f>
        <v/>
      </c>
      <c r="CU325" s="23"/>
      <c r="CV325" s="24" t="str">
        <f>IF(CU325="","",VLOOKUP(CU325,ProgramIterations!$D:$E,2,FALSE))</f>
        <v/>
      </c>
      <c r="CW325" s="23"/>
      <c r="CX325" s="24" t="str">
        <f>IF(CW325="","",VLOOKUP(CW325,ProgramIterations!$D:$E,2,FALSE))</f>
        <v/>
      </c>
      <c r="CY325" s="23"/>
      <c r="CZ325" s="24" t="str">
        <f>IF(CY325="","",VLOOKUP(CY325,ProgramIterations!$D:$E,2,FALSE))</f>
        <v/>
      </c>
      <c r="DA325" s="23"/>
      <c r="DB325" s="24" t="str">
        <f>IF(DA325="","",VLOOKUP(DA325,ProgramIterations!$D:$E,2,FALSE))</f>
        <v/>
      </c>
      <c r="DC325" s="23"/>
      <c r="DD325" s="25" t="str">
        <f>IF(DC325="","",VLOOKUP(DC325,ProgramIterations!$D:$E,2,FALSE))</f>
        <v/>
      </c>
      <c r="DE325" s="64" t="str">
        <f>CONCATENATE("ALTER TABLE dbo.",LEFT(C325,FIND(".",C325)-1)," ADD ",RIGHT(C325,LEN(C325)-FIND(".",C325))," ",VLOOKUP(M325,DataTypes!$A$2:$F$12,6),IF(VLOOKUP(M325,DataTypes!$A$2:$F$12,3)=1,CONCATENATE("(",N325,",",O325,")"),"")," NULL")</f>
        <v>ALTER TABLE dbo.ChampMetricVisitInformation ADD WettedChannelMainstemSinuosity decimal(10,2) NULL</v>
      </c>
      <c r="DF325" s="56" t="e">
        <f>IF(A325 = "","",#REF! &amp; " SELECT MetricCalcTypeID = "&amp;A325&amp;", EngineID = "&amp;B325&amp;", Name='"&amp;C325&amp;"', DisplayGroupID = "&amp;D325&amp;", DisplayName='"&amp;E325&amp;"', DisplayNameShort = '"&amp;F325&amp;"', PropertyName = '"&amp;G325&amp;"', MethodID = "&amp;IF(H325="","NULL",H325)&amp; ", CalcGroupId = "&amp;IF(I325="","NULL",I325)&amp;", CalcGroupListItemID = " &amp;IF(K325="","NULL",K325)&amp;", Description = "&amp;IF(L325&lt;&gt;"NULL","'"&amp;SUBSTITUTE(L325,"'","''")&amp;"'","NULL")&amp;", DataTypeID = "&amp;M325&amp;",Precision = "&amp;N325&amp;", Scale = "&amp;O325&amp;", Length="&amp;P325&amp;", UOMID = "&amp;Q325&amp;", GlossaryTermID = "&amp;V325&amp;", DisplayOrderID = "&amp;W325&amp;", DomainValueListID = "&amp;AB325&amp;", WidthPixels = "&amp;AC325&amp;", IsDisplayable = "&amp;AD325&amp;", ShowGraphForWatershed= "&amp;AE325&amp;",ShowGraphForProgram="&amp;AF325&amp;",ShowGraphForVisit="&amp;AG325&amp;",IsPrivateInformation="&amp;AM325&amp;", IsCalculated="&amp;AN325&amp;",IsInternal="&amp;AO325&amp;", ExpectedValueMin = "&amp;IF(R325&lt;&gt;"",R325,"NULL")&amp;",  ExpectedValueMax = "&amp;IF(S325&lt;&gt;"",S325,"NULL")&amp;",  AcceptedValueMin = "&amp;IF(T325&lt;&gt;"",T325,"NULL")&amp;",   AcceptedValueMax  = "&amp;IF(U325&lt;&gt;"",U325,"NULL")&amp;", GraphAllowX="&amp;AH325&amp;", GraphAllowY="&amp;AI325&amp;", GraphAllowZ="&amp;AJ325&amp;", MapAllowSize="&amp;AK325&amp;", MapAllowColor = "&amp;AL325&amp;", RbtXpath = "&amp;IF(AP325&lt;&gt;"", "'"&amp;AP325&amp;"'", "NULL")&amp;", RbtIsRequired = "&amp;IF(AP325&lt;&gt;"", AQ325, "NULL")&amp;", MRMetric = "&amp;AR325&amp;
", Protocol1_ID = "&amp;IF(AS325="","NULL",#REF!)&amp;", Protocol1_IterationIDStart = "&amp;IF(AS325="","NULL",AT325)&amp;", Protocol1_IterationIDEnd = "&amp;IF(AU325="","NULL",AV325)&amp;
", Protocol2_ID = "&amp;IF(AW325="","NULL",#REF!)&amp;", Protocol2_IterationIDStart = "&amp;IF(AW325="","NULL",AX325)&amp;", Protocol2_IterationIDEnd = "&amp;IF(AY325="","NULL",AZ325)&amp;
", Protocol3_ID = "&amp;IF(BA325="","NULL",#REF!)&amp;", Protocol3_IterationIDStart = "&amp;IF(BA325="","NULL",BB325)&amp;", Protocol3_IterationIDEnd = "&amp;IF(BC325="","NULL",BD325)&amp;
", Protocol4_ID = "&amp;IF(BE325="","NULL",#REF!)&amp;", Protocol4_IterationIDStart = "&amp;IF(BE325="","NULL",BF325)&amp;", Protocol4_IterationIDEnd = "&amp;IF(BG325="","NULL",BH325)&amp;
", Protocol5_ID = "&amp;IF(BI325="","NULL",#REF!)&amp;", Protocol5_IterationIDStart = "&amp;IF(BI325="","NULL",BJ325)&amp;", Protocol5_IterationIDEnd = "&amp;IF(BK325="","NULL",BL325)&amp;
", Protocol6_ID = "&amp;IF(BM325="","NULL",#REF!)&amp;", Protocol6_IterationIDStart = "&amp;IF(BM325="","NULL",BN325)&amp;", Protocol6_IterationIDEnd = "&amp;IF(BO325="","NULL",BP325)&amp;
", Protocol7_ID = "&amp;IF(BQ325="","NULL",#REF!)&amp;", Protocol7_IterationIDStart = "&amp;IF(BQ325="","NULL",BR325)&amp;", Protocol7_IterationIDEnd = "&amp;IF(BS325="","NULL",BT325)&amp;
", Protocol8_ID = "&amp;IF(BU325="","NULL",#REF!)&amp;", Protocol8_IterationIDStart = "&amp;IF(BU325="","NULL",BV325)&amp;", Protocol8_IterationIDEnd = "&amp;IF(BW325="","NULL",BX325)&amp;
", Protocol9_ID = "&amp;IF(BY325="","NULL",#REF!)&amp;", Protocol9_IterationIDStart = "&amp;IF(BY325="","NULL",BZ325)&amp;", Protocol9_IterationIDEnd = "&amp;IF(CA325="","NULL",CB325)&amp;
", Protocol10_ID = "&amp;IF(CC325="","NULL",#REF!)&amp;", Protocol10_IterationIDStart = "&amp;IF(CC325="","NULL",CD325)&amp;", Protocol10_IterationIDEnd = "&amp;IF(CE325="","NULL",CF325)&amp;
", Protocol11_ID = "&amp;IF(CG325="","NULL",#REF!)&amp;", Protocol11_IterationIDStart = "&amp;IF(CG325="","NULL",CH325)&amp;", Protocol11_IterationIDEnd = "&amp;IF(CI325="","NULL",CJ325)&amp;
", Protocol12_ID = "&amp;IF(CK325="","NULL",#REF!)&amp;", Protocol12_IterationIDStart = "&amp;IF(CK325="","NULL",CL325)&amp;", Protocol12_IterationIDEnd = "&amp;IF(CM325="","NULL",CN325)&amp;
", Protocol13_ID = "&amp;IF(CO325="","NULL",#REF!)&amp;", Protocol13_IterationIDStart = "&amp;IF(CO325="","NULL",CP325)&amp;", Protocol13_IterationIDEnd = "&amp;IF(CQ325="","NULL",CR325)&amp;
", Protocol14_ID = "&amp;IF(CS325="","NULL",#REF!)&amp;", Protocol14_IterationIDStart = "&amp;IF(CS325="","NULL",CT325)&amp;", Protocol14_IterationIDEnd = "&amp;IF(CU325="","NULL",CV325)&amp;
", Protocol15_ID = "&amp;IF(CW325="","NULL",#REF!)&amp;", Protocol15_IterationIDStart = "&amp;IF(CW325="","NULL",CX325)&amp;", Protocol15_IterationIDEnd = "&amp;IF(CY325="","NULL",CZ325)&amp;
", Protocol16_ID = "&amp;IF(DA325="","NULL",#REF!)&amp;", Protocol16_IterationIDStart = "&amp;IF(DA325="","NULL",DB325)&amp;", Protocol16_IterationIDEnd = "&amp;IF(DC325="","NULL",DD325))</f>
        <v>#REF!</v>
      </c>
    </row>
    <row r="326" spans="1:156" hidden="1" x14ac:dyDescent="0.4">
      <c r="A326" s="18">
        <v>209</v>
      </c>
      <c r="B326" s="18">
        <v>2</v>
      </c>
      <c r="C326" s="34" t="s">
        <v>301</v>
      </c>
      <c r="D326" s="18">
        <v>3</v>
      </c>
      <c r="E326" s="40" t="s">
        <v>919</v>
      </c>
      <c r="F326" s="48" t="s">
        <v>920</v>
      </c>
      <c r="G326" s="9" t="s">
        <v>300</v>
      </c>
      <c r="I326" s="44"/>
      <c r="J326" s="47" t="str">
        <f>IF(I326="","",VLOOKUP(I326,MetricCalcGroups!A:D,3, FALSE))</f>
        <v/>
      </c>
      <c r="L326" s="9" t="s">
        <v>78</v>
      </c>
      <c r="M326" s="18">
        <v>1</v>
      </c>
      <c r="N326" s="53">
        <v>10</v>
      </c>
      <c r="O326" s="18">
        <v>2</v>
      </c>
      <c r="P326" s="18" t="s">
        <v>78</v>
      </c>
      <c r="Q326" s="38">
        <v>18</v>
      </c>
      <c r="R326" s="75"/>
      <c r="S326" s="75"/>
      <c r="T326" s="75"/>
      <c r="U326" s="75"/>
      <c r="V326" s="78" t="s">
        <v>78</v>
      </c>
      <c r="W326" s="75">
        <v>280</v>
      </c>
      <c r="X326" s="50">
        <v>2011</v>
      </c>
      <c r="Y326" s="16">
        <f>IF(X326&lt;&gt;"",VLOOKUP(X326,ProgramIterations!D:E,2,FALSE),"NULL")</f>
        <v>1</v>
      </c>
      <c r="Z326" s="15"/>
      <c r="AA326" s="16" t="str">
        <f>IF(Z326&lt;&gt;"",VLOOKUP(Z326,ProgramIterations!D:E,2,FALSE),"NULL")</f>
        <v>NULL</v>
      </c>
      <c r="AB326" s="9" t="s">
        <v>78</v>
      </c>
      <c r="AC326" s="9">
        <v>75</v>
      </c>
      <c r="AD326" s="36">
        <v>0</v>
      </c>
      <c r="AE326" s="9">
        <v>1</v>
      </c>
      <c r="AF326" s="9">
        <v>1</v>
      </c>
      <c r="AG326" s="9">
        <v>1</v>
      </c>
      <c r="AH326" s="17">
        <v>0</v>
      </c>
      <c r="AI326" s="17">
        <f>AD326</f>
        <v>0</v>
      </c>
      <c r="AJ326" s="18">
        <v>0</v>
      </c>
      <c r="AK326" s="17">
        <f t="shared" si="18"/>
        <v>0</v>
      </c>
      <c r="AL326" s="17">
        <f t="shared" si="19"/>
        <v>0</v>
      </c>
      <c r="AM326" s="18">
        <v>0</v>
      </c>
      <c r="AN326" s="18">
        <v>0</v>
      </c>
      <c r="AO326" s="37">
        <v>0</v>
      </c>
      <c r="AP326" s="49"/>
      <c r="AQ326" s="37">
        <v>0</v>
      </c>
      <c r="AR326" s="49">
        <v>0</v>
      </c>
      <c r="AS326" s="54">
        <v>2011</v>
      </c>
      <c r="AT326" s="55">
        <f>IF(AS326="","",VLOOKUP(AS326,ProgramIterations!$D:$E,2,FALSE))</f>
        <v>1</v>
      </c>
      <c r="AU326" s="54"/>
      <c r="AV326" s="55" t="str">
        <f>IF(AU326="","",VLOOKUP(AU326,ProgramIterations!$D:$E,2,FALSE))</f>
        <v/>
      </c>
      <c r="AW326" s="54">
        <v>2012</v>
      </c>
      <c r="AX326" s="55">
        <f>IF(AW326="","",VLOOKUP(AW326,ProgramIterations!$D:$E,2,FALSE))</f>
        <v>2</v>
      </c>
      <c r="AY326" s="54"/>
      <c r="AZ326" s="55" t="str">
        <f>IF(AY326="","",VLOOKUP(AY326,ProgramIterations!$D:$E,2,FALSE))</f>
        <v/>
      </c>
      <c r="BA326" s="54">
        <v>2013</v>
      </c>
      <c r="BB326" s="55">
        <f>IF(BA326="","",VLOOKUP(BA326,ProgramIterations!$D:$E,2,FALSE))</f>
        <v>3</v>
      </c>
      <c r="BC326" s="23"/>
      <c r="BD326" s="24" t="str">
        <f>IF(BC326="","",VLOOKUP(BC326,ProgramIterations!$D:$E,2,FALSE))</f>
        <v/>
      </c>
      <c r="BE326" s="23">
        <v>2014</v>
      </c>
      <c r="BF326" s="24">
        <f>IF(BE326="","",VLOOKUP(BE326,ProgramIterations!$D:$E,2,FALSE))</f>
        <v>4</v>
      </c>
      <c r="BG326" s="23"/>
      <c r="BH326" s="24" t="str">
        <f>IF(BG326="","",VLOOKUP(BG326,ProgramIterations!$D:$E,2,FALSE))</f>
        <v/>
      </c>
      <c r="BI326" s="23">
        <v>2014</v>
      </c>
      <c r="BJ326" s="24">
        <f>IF(BI326="","",VLOOKUP(BI326,ProgramIterations!$D:$E,2,FALSE))</f>
        <v>4</v>
      </c>
      <c r="BK326" s="23"/>
      <c r="BL326" s="24" t="str">
        <f>IF(BK326="","",VLOOKUP(BK326,ProgramIterations!$D:$E,2,FALSE))</f>
        <v/>
      </c>
      <c r="BM326" s="23"/>
      <c r="BN326" s="24" t="str">
        <f>IF(BM326="","",VLOOKUP(BM326,ProgramIterations!$D:$E,2,FALSE))</f>
        <v/>
      </c>
      <c r="BO326" s="23"/>
      <c r="BP326" s="24" t="str">
        <f>IF(BO326="","",VLOOKUP(BO326,ProgramIterations!$D:$E,2,FALSE))</f>
        <v/>
      </c>
      <c r="BQ326" s="23"/>
      <c r="BR326" s="24" t="str">
        <f>IF(BQ326="","",VLOOKUP(BQ326,ProgramIterations!$D:$E,2,FALSE))</f>
        <v/>
      </c>
      <c r="BS326" s="23"/>
      <c r="BT326" s="24" t="str">
        <f>IF(BS326="","",VLOOKUP(BS326,ProgramIterations!$D:$E,2,FALSE))</f>
        <v/>
      </c>
      <c r="BU326" s="23"/>
      <c r="BV326" s="24" t="str">
        <f>IF(BU326="","",VLOOKUP(BU326,ProgramIterations!$D:$E,2,FALSE))</f>
        <v/>
      </c>
      <c r="BW326" s="23"/>
      <c r="BX326" s="24" t="str">
        <f>IF(BW326="","",VLOOKUP(BW326,ProgramIterations!$D:$E,2,FALSE))</f>
        <v/>
      </c>
      <c r="BY326" s="23">
        <v>2014</v>
      </c>
      <c r="BZ326" s="24">
        <f>IF(BY326="","",VLOOKUP(BY326,ProgramIterations!$D:$E,2,FALSE))</f>
        <v>4</v>
      </c>
      <c r="CA326" s="23"/>
      <c r="CB326" s="24" t="str">
        <f>IF(CA326="","",VLOOKUP(CA326,ProgramIterations!$D:$E,2,FALSE))</f>
        <v/>
      </c>
      <c r="CC326" s="23">
        <v>2014</v>
      </c>
      <c r="CD326" s="24">
        <f>IF(CC326="","",VLOOKUP(CC326,ProgramIterations!$D:$E,2,FALSE))</f>
        <v>4</v>
      </c>
      <c r="CE326" s="23"/>
      <c r="CF326" s="24" t="str">
        <f>IF(CE326="","",VLOOKUP(CE326,ProgramIterations!$D:$E,2,FALSE))</f>
        <v/>
      </c>
      <c r="CG326" s="23">
        <v>2014</v>
      </c>
      <c r="CH326" s="24">
        <f>IF(CG326="","",VLOOKUP(CG326,ProgramIterations!$D:$E,2,FALSE))</f>
        <v>4</v>
      </c>
      <c r="CI326" s="23"/>
      <c r="CJ326" s="24" t="str">
        <f>IF(CI326="","",VLOOKUP(CI326,ProgramIterations!$D:$E,2,FALSE))</f>
        <v/>
      </c>
      <c r="CK326" s="23"/>
      <c r="CL326" s="24" t="str">
        <f>IF(CK326="","",VLOOKUP(CK326,ProgramIterations!$D:$E,2,FALSE))</f>
        <v/>
      </c>
      <c r="CM326" s="23"/>
      <c r="CN326" s="24" t="str">
        <f>IF(CM326="","",VLOOKUP(CM326,ProgramIterations!$D:$E,2,FALSE))</f>
        <v/>
      </c>
      <c r="CO326" s="23"/>
      <c r="CP326" s="24" t="str">
        <f>IF(CO326="","",VLOOKUP(CO326,ProgramIterations!$D:$E,2,FALSE))</f>
        <v/>
      </c>
      <c r="CQ326" s="23"/>
      <c r="CR326" s="24" t="str">
        <f>IF(CQ326="","",VLOOKUP(CQ326,ProgramIterations!$D:$E,2,FALSE))</f>
        <v/>
      </c>
      <c r="CS326" s="23"/>
      <c r="CT326" s="24" t="str">
        <f>IF(CS326="","",VLOOKUP(CS326,ProgramIterations!$D:$E,2,FALSE))</f>
        <v/>
      </c>
      <c r="CU326" s="23"/>
      <c r="CV326" s="24" t="str">
        <f>IF(CU326="","",VLOOKUP(CU326,ProgramIterations!$D:$E,2,FALSE))</f>
        <v/>
      </c>
      <c r="CW326" s="23"/>
      <c r="CX326" s="24" t="str">
        <f>IF(CW326="","",VLOOKUP(CW326,ProgramIterations!$D:$E,2,FALSE))</f>
        <v/>
      </c>
      <c r="CY326" s="23"/>
      <c r="CZ326" s="24" t="str">
        <f>IF(CY326="","",VLOOKUP(CY326,ProgramIterations!$D:$E,2,FALSE))</f>
        <v/>
      </c>
      <c r="DA326" s="23"/>
      <c r="DB326" s="24" t="str">
        <f>IF(DA326="","",VLOOKUP(DA326,ProgramIterations!$D:$E,2,FALSE))</f>
        <v/>
      </c>
      <c r="DC326" s="23"/>
      <c r="DD326" s="25" t="str">
        <f>IF(DC326="","",VLOOKUP(DC326,ProgramIterations!$D:$E,2,FALSE))</f>
        <v/>
      </c>
      <c r="DE326" s="64" t="str">
        <f>CONCATENATE("ALTER TABLE dbo.",LEFT(C326,FIND(".",C326)-1)," ADD ",RIGHT(C326,LEN(C326)-FIND(".",C326))," ",VLOOKUP(M326,DataTypes!$A$2:$F$12,6),IF(VLOOKUP(M326,DataTypes!$A$2:$F$12,3)=1,CONCATENATE("(",N326,",",O326,")"),"")," NULL")</f>
        <v>ALTER TABLE dbo.ChampMetricChannelUnitTier1Summary ADD WettedLWDVolumeStdDev decimal(10,2) NULL</v>
      </c>
      <c r="DF326" s="56" t="e">
        <f>IF(A326 = "","",#REF! &amp; " SELECT MetricCalcTypeID = "&amp;A326&amp;", EngineID = "&amp;B326&amp;", Name='"&amp;C326&amp;"', DisplayGroupID = "&amp;D326&amp;", DisplayName='"&amp;E326&amp;"', DisplayNameShort = '"&amp;F326&amp;"', PropertyName = '"&amp;G326&amp;"', MethodID = "&amp;IF(H326="","NULL",H326)&amp; ", CalcGroupId = "&amp;IF(I326="","NULL",I326)&amp;", CalcGroupListItemID = " &amp;IF(K326="","NULL",K326)&amp;", Description = "&amp;IF(L326&lt;&gt;"NULL","'"&amp;SUBSTITUTE(L326,"'","''")&amp;"'","NULL")&amp;", DataTypeID = "&amp;M326&amp;",Precision = "&amp;N326&amp;", Scale = "&amp;O326&amp;", Length="&amp;P326&amp;", UOMID = "&amp;Q326&amp;", GlossaryTermID = "&amp;V326&amp;", DisplayOrderID = "&amp;W326&amp;", DomainValueListID = "&amp;AB326&amp;", WidthPixels = "&amp;AC326&amp;", IsDisplayable = "&amp;AD326&amp;", ShowGraphForWatershed= "&amp;AE326&amp;",ShowGraphForProgram="&amp;AF326&amp;",ShowGraphForVisit="&amp;AG326&amp;",IsPrivateInformation="&amp;AM326&amp;", IsCalculated="&amp;AN326&amp;",IsInternal="&amp;AO326&amp;", ExpectedValueMin = "&amp;IF(R326&lt;&gt;"",R326,"NULL")&amp;",  ExpectedValueMax = "&amp;IF(S326&lt;&gt;"",S326,"NULL")&amp;",  AcceptedValueMin = "&amp;IF(T326&lt;&gt;"",T326,"NULL")&amp;",   AcceptedValueMax  = "&amp;IF(U326&lt;&gt;"",U326,"NULL")&amp;", GraphAllowX="&amp;AH326&amp;", GraphAllowY="&amp;AI326&amp;", GraphAllowZ="&amp;AJ326&amp;", MapAllowSize="&amp;AK326&amp;", MapAllowColor = "&amp;AL326&amp;", RbtXpath = "&amp;IF(AP326&lt;&gt;"", "'"&amp;AP326&amp;"'", "NULL")&amp;", RbtIsRequired = "&amp;IF(AP326&lt;&gt;"", AQ326, "NULL")&amp;", MRMetric = "&amp;AR326&amp;
", Protocol1_ID = "&amp;IF(AS326="","NULL",#REF!)&amp;", Protocol1_IterationIDStart = "&amp;IF(AS326="","NULL",AT326)&amp;", Protocol1_IterationIDEnd = "&amp;IF(AU326="","NULL",AV326)&amp;
", Protocol2_ID = "&amp;IF(AW326="","NULL",#REF!)&amp;", Protocol2_IterationIDStart = "&amp;IF(AW326="","NULL",AX326)&amp;", Protocol2_IterationIDEnd = "&amp;IF(AY326="","NULL",AZ326)&amp;
", Protocol3_ID = "&amp;IF(BA326="","NULL",#REF!)&amp;", Protocol3_IterationIDStart = "&amp;IF(BA326="","NULL",BB326)&amp;", Protocol3_IterationIDEnd = "&amp;IF(BC326="","NULL",BD326)&amp;
", Protocol4_ID = "&amp;IF(BE326="","NULL",#REF!)&amp;", Protocol4_IterationIDStart = "&amp;IF(BE326="","NULL",BF326)&amp;", Protocol4_IterationIDEnd = "&amp;IF(BG326="","NULL",BH326)&amp;
", Protocol5_ID = "&amp;IF(BI326="","NULL",#REF!)&amp;", Protocol5_IterationIDStart = "&amp;IF(BI326="","NULL",BJ326)&amp;", Protocol5_IterationIDEnd = "&amp;IF(BK326="","NULL",BL326)&amp;
", Protocol6_ID = "&amp;IF(BM326="","NULL",#REF!)&amp;", Protocol6_IterationIDStart = "&amp;IF(BM326="","NULL",BN326)&amp;", Protocol6_IterationIDEnd = "&amp;IF(BO326="","NULL",BP326)&amp;
", Protocol7_ID = "&amp;IF(BQ326="","NULL",#REF!)&amp;", Protocol7_IterationIDStart = "&amp;IF(BQ326="","NULL",BR326)&amp;", Protocol7_IterationIDEnd = "&amp;IF(BS326="","NULL",BT326)&amp;
", Protocol8_ID = "&amp;IF(BU326="","NULL",#REF!)&amp;", Protocol8_IterationIDStart = "&amp;IF(BU326="","NULL",BV326)&amp;", Protocol8_IterationIDEnd = "&amp;IF(BW326="","NULL",BX326)&amp;
", Protocol9_ID = "&amp;IF(BY326="","NULL",#REF!)&amp;", Protocol9_IterationIDStart = "&amp;IF(BY326="","NULL",BZ326)&amp;", Protocol9_IterationIDEnd = "&amp;IF(CA326="","NULL",CB326)&amp;
", Protocol10_ID = "&amp;IF(CC326="","NULL",#REF!)&amp;", Protocol10_IterationIDStart = "&amp;IF(CC326="","NULL",CD326)&amp;", Protocol10_IterationIDEnd = "&amp;IF(CE326="","NULL",CF326)&amp;
", Protocol11_ID = "&amp;IF(CG326="","NULL",#REF!)&amp;", Protocol11_IterationIDStart = "&amp;IF(CG326="","NULL",CH326)&amp;", Protocol11_IterationIDEnd = "&amp;IF(CI326="","NULL",CJ326)&amp;
", Protocol12_ID = "&amp;IF(CK326="","NULL",#REF!)&amp;", Protocol12_IterationIDStart = "&amp;IF(CK326="","NULL",CL326)&amp;", Protocol12_IterationIDEnd = "&amp;IF(CM326="","NULL",CN326)&amp;
", Protocol13_ID = "&amp;IF(CO326="","NULL",#REF!)&amp;", Protocol13_IterationIDStart = "&amp;IF(CO326="","NULL",CP326)&amp;", Protocol13_IterationIDEnd = "&amp;IF(CQ326="","NULL",CR326)&amp;
", Protocol14_ID = "&amp;IF(CS326="","NULL",#REF!)&amp;", Protocol14_IterationIDStart = "&amp;IF(CS326="","NULL",CT326)&amp;", Protocol14_IterationIDEnd = "&amp;IF(CU326="","NULL",CV326)&amp;
", Protocol15_ID = "&amp;IF(CW326="","NULL",#REF!)&amp;", Protocol15_IterationIDStart = "&amp;IF(CW326="","NULL",CX326)&amp;", Protocol15_IterationIDEnd = "&amp;IF(CY326="","NULL",CZ326)&amp;
", Protocol16_ID = "&amp;IF(DA326="","NULL",#REF!)&amp;", Protocol16_IterationIDStart = "&amp;IF(DA326="","NULL",DB326)&amp;", Protocol16_IterationIDEnd = "&amp;IF(DC326="","NULL",DD326))</f>
        <v>#REF!</v>
      </c>
    </row>
    <row r="327" spans="1:156" x14ac:dyDescent="0.4">
      <c r="A327" s="18">
        <v>32</v>
      </c>
      <c r="B327" s="18">
        <v>1</v>
      </c>
      <c r="C327" s="34" t="s">
        <v>140</v>
      </c>
      <c r="D327" s="18">
        <v>1</v>
      </c>
      <c r="E327" s="74" t="s">
        <v>1841</v>
      </c>
      <c r="F327" s="19" t="s">
        <v>1842</v>
      </c>
      <c r="G327" s="9" t="s">
        <v>141</v>
      </c>
      <c r="I327" s="44"/>
      <c r="J327" s="47" t="str">
        <f>IF(I327="","",VLOOKUP(I327,MetricCalcGroups!A:D,3, FALSE))</f>
        <v/>
      </c>
      <c r="L327" s="9" t="s">
        <v>147</v>
      </c>
      <c r="M327" s="18">
        <v>10</v>
      </c>
      <c r="N327" s="53" t="s">
        <v>78</v>
      </c>
      <c r="O327" s="18" t="s">
        <v>78</v>
      </c>
      <c r="P327" s="18" t="s">
        <v>78</v>
      </c>
      <c r="Q327" s="38" t="s">
        <v>78</v>
      </c>
      <c r="R327" s="75"/>
      <c r="S327" s="75"/>
      <c r="T327" s="75"/>
      <c r="U327" s="75"/>
      <c r="V327" s="78">
        <v>268</v>
      </c>
      <c r="W327" s="75">
        <v>1970</v>
      </c>
      <c r="X327" s="50">
        <v>2011</v>
      </c>
      <c r="Y327" s="16">
        <f>IF(X327&lt;&gt;"",VLOOKUP(X327,ProgramIterations!D:E,2,FALSE),"NULL")</f>
        <v>1</v>
      </c>
      <c r="Z327" s="15"/>
      <c r="AA327" s="16" t="str">
        <f>IF(Z327&lt;&gt;"",VLOOKUP(Z327,ProgramIterations!D:E,2,FALSE),"NULL")</f>
        <v>NULL</v>
      </c>
      <c r="AB327" s="9" t="s">
        <v>78</v>
      </c>
      <c r="AC327" s="9">
        <v>75</v>
      </c>
      <c r="AD327" s="36">
        <v>1</v>
      </c>
      <c r="AE327" s="9">
        <v>0</v>
      </c>
      <c r="AF327" s="9">
        <v>0</v>
      </c>
      <c r="AG327" s="9">
        <v>0</v>
      </c>
      <c r="AH327" s="52">
        <v>0</v>
      </c>
      <c r="AI327" s="17">
        <v>0</v>
      </c>
      <c r="AJ327" s="18">
        <v>0</v>
      </c>
      <c r="AK327" s="17">
        <f t="shared" si="18"/>
        <v>0</v>
      </c>
      <c r="AL327" s="17">
        <f t="shared" si="19"/>
        <v>0</v>
      </c>
      <c r="AM327" s="18">
        <v>1</v>
      </c>
      <c r="AN327" s="18">
        <v>0</v>
      </c>
      <c r="AO327" s="37">
        <v>0</v>
      </c>
      <c r="AP327" s="74"/>
      <c r="AQ327" s="37">
        <v>0</v>
      </c>
      <c r="AR327" s="49">
        <v>0</v>
      </c>
      <c r="AS327" s="54">
        <v>2011</v>
      </c>
      <c r="AT327" s="55">
        <f>IF(AS327="","",VLOOKUP(AS327,ProgramIterations!$D:$E,2,FALSE))</f>
        <v>1</v>
      </c>
      <c r="AU327" s="54"/>
      <c r="AV327" s="55" t="str">
        <f>IF(AU327="","",VLOOKUP(AU327,ProgramIterations!$D:$E,2,FALSE))</f>
        <v/>
      </c>
      <c r="AW327" s="54">
        <v>2012</v>
      </c>
      <c r="AX327" s="55">
        <f>IF(AW327="","",VLOOKUP(AW327,ProgramIterations!$D:$E,2,FALSE))</f>
        <v>2</v>
      </c>
      <c r="AY327" s="54"/>
      <c r="AZ327" s="55" t="str">
        <f>IF(AY327="","",VLOOKUP(AY327,ProgramIterations!$D:$E,2,FALSE))</f>
        <v/>
      </c>
      <c r="BA327" s="54">
        <v>2013</v>
      </c>
      <c r="BB327" s="55">
        <f>IF(BA327="","",VLOOKUP(BA327,ProgramIterations!$D:$E,2,FALSE))</f>
        <v>3</v>
      </c>
      <c r="BC327" s="23"/>
      <c r="BD327" s="24" t="str">
        <f>IF(BC327="","",VLOOKUP(BC327,ProgramIterations!$D:$E,2,FALSE))</f>
        <v/>
      </c>
      <c r="BE327" s="23">
        <v>2014</v>
      </c>
      <c r="BF327" s="24">
        <f>IF(BE327="","",VLOOKUP(BE327,ProgramIterations!$D:$E,2,FALSE))</f>
        <v>4</v>
      </c>
      <c r="BG327" s="23"/>
      <c r="BH327" s="24" t="str">
        <f>IF(BG327="","",VLOOKUP(BG327,ProgramIterations!$D:$E,2,FALSE))</f>
        <v/>
      </c>
      <c r="BI327" s="23">
        <v>2014</v>
      </c>
      <c r="BJ327" s="24">
        <f>IF(BI327="","",VLOOKUP(BI327,ProgramIterations!$D:$E,2,FALSE))</f>
        <v>4</v>
      </c>
      <c r="BK327" s="23"/>
      <c r="BL327" s="24" t="str">
        <f>IF(BK327="","",VLOOKUP(BK327,ProgramIterations!$D:$E,2,FALSE))</f>
        <v/>
      </c>
      <c r="BM327" s="23"/>
      <c r="BN327" s="24" t="str">
        <f>IF(BM327="","",VLOOKUP(BM327,ProgramIterations!$D:$E,2,FALSE))</f>
        <v/>
      </c>
      <c r="BO327" s="23"/>
      <c r="BP327" s="24" t="str">
        <f>IF(BO327="","",VLOOKUP(BO327,ProgramIterations!$D:$E,2,FALSE))</f>
        <v/>
      </c>
      <c r="BQ327" s="23"/>
      <c r="BR327" s="24" t="str">
        <f>IF(BQ327="","",VLOOKUP(BQ327,ProgramIterations!$D:$E,2,FALSE))</f>
        <v/>
      </c>
      <c r="BS327" s="23"/>
      <c r="BT327" s="24" t="str">
        <f>IF(BS327="","",VLOOKUP(BS327,ProgramIterations!$D:$E,2,FALSE))</f>
        <v/>
      </c>
      <c r="BU327" s="23"/>
      <c r="BV327" s="24" t="str">
        <f>IF(BU327="","",VLOOKUP(BU327,ProgramIterations!$D:$E,2,FALSE))</f>
        <v/>
      </c>
      <c r="BW327" s="23"/>
      <c r="BX327" s="24" t="str">
        <f>IF(BW327="","",VLOOKUP(BW327,ProgramIterations!$D:$E,2,FALSE))</f>
        <v/>
      </c>
      <c r="BY327" s="23">
        <v>2014</v>
      </c>
      <c r="BZ327" s="24">
        <f>IF(BY327="","",VLOOKUP(BY327,ProgramIterations!$D:$E,2,FALSE))</f>
        <v>4</v>
      </c>
      <c r="CA327" s="23"/>
      <c r="CB327" s="24" t="str">
        <f>IF(CA327="","",VLOOKUP(CA327,ProgramIterations!$D:$E,2,FALSE))</f>
        <v/>
      </c>
      <c r="CC327" s="23">
        <v>2014</v>
      </c>
      <c r="CD327" s="24">
        <f>IF(CC327="","",VLOOKUP(CC327,ProgramIterations!$D:$E,2,FALSE))</f>
        <v>4</v>
      </c>
      <c r="CE327" s="23"/>
      <c r="CF327" s="24" t="str">
        <f>IF(CE327="","",VLOOKUP(CE327,ProgramIterations!$D:$E,2,FALSE))</f>
        <v/>
      </c>
      <c r="CG327" s="23">
        <v>2014</v>
      </c>
      <c r="CH327" s="24">
        <f>IF(CG327="","",VLOOKUP(CG327,ProgramIterations!$D:$E,2,FALSE))</f>
        <v>4</v>
      </c>
      <c r="CI327" s="23"/>
      <c r="CJ327" s="24" t="str">
        <f>IF(CI327="","",VLOOKUP(CI327,ProgramIterations!$D:$E,2,FALSE))</f>
        <v/>
      </c>
      <c r="CK327" s="23"/>
      <c r="CL327" s="24" t="str">
        <f>IF(CK327="","",VLOOKUP(CK327,ProgramIterations!$D:$E,2,FALSE))</f>
        <v/>
      </c>
      <c r="CM327" s="23"/>
      <c r="CN327" s="24" t="str">
        <f>IF(CM327="","",VLOOKUP(CM327,ProgramIterations!$D:$E,2,FALSE))</f>
        <v/>
      </c>
      <c r="CO327" s="23"/>
      <c r="CP327" s="24" t="str">
        <f>IF(CO327="","",VLOOKUP(CO327,ProgramIterations!$D:$E,2,FALSE))</f>
        <v/>
      </c>
      <c r="CQ327" s="23"/>
      <c r="CR327" s="24" t="str">
        <f>IF(CQ327="","",VLOOKUP(CQ327,ProgramIterations!$D:$E,2,FALSE))</f>
        <v/>
      </c>
      <c r="CS327" s="23"/>
      <c r="CT327" s="24" t="str">
        <f>IF(CS327="","",VLOOKUP(CS327,ProgramIterations!$D:$E,2,FALSE))</f>
        <v/>
      </c>
      <c r="CU327" s="23"/>
      <c r="CV327" s="24" t="str">
        <f>IF(CU327="","",VLOOKUP(CU327,ProgramIterations!$D:$E,2,FALSE))</f>
        <v/>
      </c>
      <c r="CW327" s="23"/>
      <c r="CX327" s="24" t="str">
        <f>IF(CW327="","",VLOOKUP(CW327,ProgramIterations!$D:$E,2,FALSE))</f>
        <v/>
      </c>
      <c r="CY327" s="23"/>
      <c r="CZ327" s="24" t="str">
        <f>IF(CY327="","",VLOOKUP(CY327,ProgramIterations!$D:$E,2,FALSE))</f>
        <v/>
      </c>
      <c r="DA327" s="23"/>
      <c r="DB327" s="24" t="str">
        <f>IF(DA327="","",VLOOKUP(DA327,ProgramIterations!$D:$E,2,FALSE))</f>
        <v/>
      </c>
      <c r="DC327" s="23"/>
      <c r="DD327" s="25" t="str">
        <f>IF(DC327="","",VLOOKUP(DC327,ProgramIterations!$D:$E,2,FALSE))</f>
        <v/>
      </c>
      <c r="DE327" s="64" t="str">
        <f>CONCATENATE("ALTER TABLE dbo.",LEFT(C327,FIND(".",C327)-1)," ADD ",RIGHT(C327,LEN(C327)-FIND(".",C327))," ",VLOOKUP(M327,DataTypes!$A$2:$F$12,6),IF(VLOOKUP(M327,DataTypes!$A$2:$F$12,3)=1,CONCATENATE("(",N327,",",O327,")"),"")," NULL")</f>
        <v>ALTER TABLE dbo.ChampMetricVisitInformation ADD FileIDGeoDB int NULL</v>
      </c>
      <c r="DF327" s="56" t="e">
        <f>IF(A327 = "","",#REF! &amp; " SELECT MetricCalcTypeID = "&amp;A327&amp;", EngineID = "&amp;B327&amp;", Name='"&amp;C327&amp;"', DisplayGroupID = "&amp;D327&amp;", DisplayName='"&amp;E327&amp;"', DisplayNameShort = '"&amp;F327&amp;"', PropertyName = '"&amp;G327&amp;"', MethodID = "&amp;IF(H327="","NULL",H327)&amp; ", CalcGroupId = "&amp;IF(I327="","NULL",I327)&amp;", CalcGroupListItemID = " &amp;IF(K327="","NULL",K327)&amp;", Description = "&amp;IF(L327&lt;&gt;"NULL","'"&amp;SUBSTITUTE(L327,"'","''")&amp;"'","NULL")&amp;", DataTypeID = "&amp;M327&amp;",Precision = "&amp;N327&amp;", Scale = "&amp;O327&amp;", Length="&amp;P327&amp;", UOMID = "&amp;Q327&amp;", GlossaryTermID = "&amp;V327&amp;", DisplayOrderID = "&amp;W327&amp;", DomainValueListID = "&amp;AB327&amp;", WidthPixels = "&amp;AC327&amp;", IsDisplayable = "&amp;AD327&amp;", ShowGraphForWatershed= "&amp;AE327&amp;",ShowGraphForProgram="&amp;AF327&amp;",ShowGraphForVisit="&amp;AG327&amp;",IsPrivateInformation="&amp;AM327&amp;", IsCalculated="&amp;AN327&amp;",IsInternal="&amp;AO327&amp;", ExpectedValueMin = "&amp;IF(R327&lt;&gt;"",R327,"NULL")&amp;",  ExpectedValueMax = "&amp;IF(S327&lt;&gt;"",S327,"NULL")&amp;",  AcceptedValueMin = "&amp;IF(T327&lt;&gt;"",T327,"NULL")&amp;",   AcceptedValueMax  = "&amp;IF(U327&lt;&gt;"",U327,"NULL")&amp;", GraphAllowX="&amp;AH327&amp;", GraphAllowY="&amp;AI327&amp;", GraphAllowZ="&amp;AJ327&amp;", MapAllowSize="&amp;AK327&amp;", MapAllowColor = "&amp;AL327&amp;", RbtXpath = "&amp;IF(AP327&lt;&gt;"", "'"&amp;AP327&amp;"'", "NULL")&amp;", RbtIsRequired = "&amp;IF(AP327&lt;&gt;"", AQ327, "NULL")&amp;", MRMetric = "&amp;AR327&amp;
", Protocol1_ID = "&amp;IF(AS327="","NULL",#REF!)&amp;", Protocol1_IterationIDStart = "&amp;IF(AS327="","NULL",AT327)&amp;", Protocol1_IterationIDEnd = "&amp;IF(AU327="","NULL",AV327)&amp;
", Protocol2_ID = "&amp;IF(AW327="","NULL",#REF!)&amp;", Protocol2_IterationIDStart = "&amp;IF(AW327="","NULL",AX327)&amp;", Protocol2_IterationIDEnd = "&amp;IF(AY327="","NULL",AZ327)&amp;
", Protocol3_ID = "&amp;IF(BA327="","NULL",#REF!)&amp;", Protocol3_IterationIDStart = "&amp;IF(BA327="","NULL",BB327)&amp;", Protocol3_IterationIDEnd = "&amp;IF(BC327="","NULL",BD327)&amp;
", Protocol4_ID = "&amp;IF(BE327="","NULL",#REF!)&amp;", Protocol4_IterationIDStart = "&amp;IF(BE327="","NULL",BF327)&amp;", Protocol4_IterationIDEnd = "&amp;IF(BG327="","NULL",BH327)&amp;
", Protocol5_ID = "&amp;IF(BI327="","NULL",#REF!)&amp;", Protocol5_IterationIDStart = "&amp;IF(BI327="","NULL",BJ327)&amp;", Protocol5_IterationIDEnd = "&amp;IF(BK327="","NULL",BL327)&amp;
", Protocol6_ID = "&amp;IF(BM327="","NULL",#REF!)&amp;", Protocol6_IterationIDStart = "&amp;IF(BM327="","NULL",BN327)&amp;", Protocol6_IterationIDEnd = "&amp;IF(BO327="","NULL",BP327)&amp;
", Protocol7_ID = "&amp;IF(BQ327="","NULL",#REF!)&amp;", Protocol7_IterationIDStart = "&amp;IF(BQ327="","NULL",BR327)&amp;", Protocol7_IterationIDEnd = "&amp;IF(BS327="","NULL",BT327)&amp;
", Protocol8_ID = "&amp;IF(BU327="","NULL",#REF!)&amp;", Protocol8_IterationIDStart = "&amp;IF(BU327="","NULL",BV327)&amp;", Protocol8_IterationIDEnd = "&amp;IF(BW327="","NULL",BX327)&amp;
", Protocol9_ID = "&amp;IF(BY327="","NULL",#REF!)&amp;", Protocol9_IterationIDStart = "&amp;IF(BY327="","NULL",BZ327)&amp;", Protocol9_IterationIDEnd = "&amp;IF(CA327="","NULL",CB327)&amp;
", Protocol10_ID = "&amp;IF(CC327="","NULL",#REF!)&amp;", Protocol10_IterationIDStart = "&amp;IF(CC327="","NULL",CD327)&amp;", Protocol10_IterationIDEnd = "&amp;IF(CE327="","NULL",CF327)&amp;
", Protocol11_ID = "&amp;IF(CG327="","NULL",#REF!)&amp;", Protocol11_IterationIDStart = "&amp;IF(CG327="","NULL",CH327)&amp;", Protocol11_IterationIDEnd = "&amp;IF(CI327="","NULL",CJ327)&amp;
", Protocol12_ID = "&amp;IF(CK327="","NULL",#REF!)&amp;", Protocol12_IterationIDStart = "&amp;IF(CK327="","NULL",CL327)&amp;", Protocol12_IterationIDEnd = "&amp;IF(CM327="","NULL",CN327)&amp;
", Protocol13_ID = "&amp;IF(CO327="","NULL",#REF!)&amp;", Protocol13_IterationIDStart = "&amp;IF(CO327="","NULL",CP327)&amp;", Protocol13_IterationIDEnd = "&amp;IF(CQ327="","NULL",CR327)&amp;
", Protocol14_ID = "&amp;IF(CS327="","NULL",#REF!)&amp;", Protocol14_IterationIDStart = "&amp;IF(CS327="","NULL",CT327)&amp;", Protocol14_IterationIDEnd = "&amp;IF(CU327="","NULL",CV327)&amp;
", Protocol15_ID = "&amp;IF(CW327="","NULL",#REF!)&amp;", Protocol15_IterationIDStart = "&amp;IF(CW327="","NULL",CX327)&amp;", Protocol15_IterationIDEnd = "&amp;IF(CY327="","NULL",CZ327)&amp;
", Protocol16_ID = "&amp;IF(DA327="","NULL",#REF!)&amp;", Protocol16_IterationIDStart = "&amp;IF(DA327="","NULL",DB327)&amp;", Protocol16_IterationIDEnd = "&amp;IF(DC327="","NULL",DD327))</f>
        <v>#REF!</v>
      </c>
    </row>
    <row r="328" spans="1:156" x14ac:dyDescent="0.4">
      <c r="A328" s="18">
        <v>329</v>
      </c>
      <c r="B328" s="18">
        <v>2</v>
      </c>
      <c r="C328" s="34" t="s">
        <v>477</v>
      </c>
      <c r="D328" s="18">
        <v>3</v>
      </c>
      <c r="E328" s="40" t="s">
        <v>1003</v>
      </c>
      <c r="F328" s="74" t="s">
        <v>1004</v>
      </c>
      <c r="G328" s="9" t="s">
        <v>479</v>
      </c>
      <c r="I328" s="44"/>
      <c r="J328" s="47" t="str">
        <f>IF(I328="","",VLOOKUP(I328,MetricCalcGroups!A:D,3, FALSE))</f>
        <v/>
      </c>
      <c r="L328" s="9" t="s">
        <v>78</v>
      </c>
      <c r="M328" s="18">
        <v>1</v>
      </c>
      <c r="N328" s="18">
        <v>10</v>
      </c>
      <c r="O328" s="18">
        <v>1</v>
      </c>
      <c r="P328" s="18" t="s">
        <v>78</v>
      </c>
      <c r="Q328" s="38">
        <v>17</v>
      </c>
      <c r="R328" s="75"/>
      <c r="S328" s="75"/>
      <c r="T328" s="75"/>
      <c r="U328" s="75"/>
      <c r="V328" s="78">
        <v>57</v>
      </c>
      <c r="W328" s="75">
        <v>240</v>
      </c>
      <c r="X328" s="50">
        <v>2011</v>
      </c>
      <c r="Y328" s="16">
        <f>IF(X328&lt;&gt;"",VLOOKUP(X328,ProgramIterations!D:E,2,FALSE),"NULL")</f>
        <v>1</v>
      </c>
      <c r="Z328" s="15"/>
      <c r="AA328" s="16" t="str">
        <f>IF(Z328&lt;&gt;"",VLOOKUP(Z328,ProgramIterations!D:E,2,FALSE),"NULL")</f>
        <v>NULL</v>
      </c>
      <c r="AB328" s="9" t="s">
        <v>78</v>
      </c>
      <c r="AC328" s="9">
        <v>75</v>
      </c>
      <c r="AD328" s="36">
        <v>1</v>
      </c>
      <c r="AE328" s="9">
        <v>1</v>
      </c>
      <c r="AF328" s="9">
        <v>1</v>
      </c>
      <c r="AG328" s="9">
        <v>0</v>
      </c>
      <c r="AH328" s="17">
        <v>0</v>
      </c>
      <c r="AI328" s="17">
        <f>AD328</f>
        <v>1</v>
      </c>
      <c r="AJ328" s="18">
        <v>0</v>
      </c>
      <c r="AK328" s="17">
        <f t="shared" ref="AK328:AK391" si="25">AI328</f>
        <v>1</v>
      </c>
      <c r="AL328" s="17">
        <f t="shared" ref="AL328:AL391" si="26">AI328</f>
        <v>1</v>
      </c>
      <c r="AM328" s="18">
        <v>0</v>
      </c>
      <c r="AN328" s="18">
        <v>0</v>
      </c>
      <c r="AO328" s="37">
        <v>1</v>
      </c>
      <c r="AP328" s="49"/>
      <c r="AQ328" s="37">
        <v>0</v>
      </c>
      <c r="AR328" s="49">
        <v>0</v>
      </c>
      <c r="AS328" s="54">
        <v>2011</v>
      </c>
      <c r="AT328" s="55">
        <f>IF(AS328="","",VLOOKUP(AS328,ProgramIterations!$D:$E,2,FALSE))</f>
        <v>1</v>
      </c>
      <c r="AU328" s="54"/>
      <c r="AV328" s="55" t="str">
        <f>IF(AU328="","",VLOOKUP(AU328,ProgramIterations!$D:$E,2,FALSE))</f>
        <v/>
      </c>
      <c r="AW328" s="54">
        <v>2012</v>
      </c>
      <c r="AX328" s="55">
        <f>IF(AW328="","",VLOOKUP(AW328,ProgramIterations!$D:$E,2,FALSE))</f>
        <v>2</v>
      </c>
      <c r="AY328" s="54"/>
      <c r="AZ328" s="55" t="str">
        <f>IF(AY328="","",VLOOKUP(AY328,ProgramIterations!$D:$E,2,FALSE))</f>
        <v/>
      </c>
      <c r="BA328" s="54">
        <v>2013</v>
      </c>
      <c r="BB328" s="55">
        <f>IF(BA328="","",VLOOKUP(BA328,ProgramIterations!$D:$E,2,FALSE))</f>
        <v>3</v>
      </c>
      <c r="BC328" s="23"/>
      <c r="BD328" s="24" t="str">
        <f>IF(BC328="","",VLOOKUP(BC328,ProgramIterations!$D:$E,2,FALSE))</f>
        <v/>
      </c>
      <c r="BE328" s="23">
        <v>2014</v>
      </c>
      <c r="BF328" s="24">
        <f>IF(BE328="","",VLOOKUP(BE328,ProgramIterations!$D:$E,2,FALSE))</f>
        <v>4</v>
      </c>
      <c r="BG328" s="23"/>
      <c r="BH328" s="24" t="str">
        <f>IF(BG328="","",VLOOKUP(BG328,ProgramIterations!$D:$E,2,FALSE))</f>
        <v/>
      </c>
      <c r="BI328" s="23">
        <v>2014</v>
      </c>
      <c r="BJ328" s="24">
        <f>IF(BI328="","",VLOOKUP(BI328,ProgramIterations!$D:$E,2,FALSE))</f>
        <v>4</v>
      </c>
      <c r="BK328" s="23"/>
      <c r="BL328" s="24" t="str">
        <f>IF(BK328="","",VLOOKUP(BK328,ProgramIterations!$D:$E,2,FALSE))</f>
        <v/>
      </c>
      <c r="BM328" s="23"/>
      <c r="BN328" s="24" t="str">
        <f>IF(BM328="","",VLOOKUP(BM328,ProgramIterations!$D:$E,2,FALSE))</f>
        <v/>
      </c>
      <c r="BO328" s="23"/>
      <c r="BP328" s="24" t="str">
        <f>IF(BO328="","",VLOOKUP(BO328,ProgramIterations!$D:$E,2,FALSE))</f>
        <v/>
      </c>
      <c r="BQ328" s="23"/>
      <c r="BR328" s="24" t="str">
        <f>IF(BQ328="","",VLOOKUP(BQ328,ProgramIterations!$D:$E,2,FALSE))</f>
        <v/>
      </c>
      <c r="BS328" s="23"/>
      <c r="BT328" s="24" t="str">
        <f>IF(BS328="","",VLOOKUP(BS328,ProgramIterations!$D:$E,2,FALSE))</f>
        <v/>
      </c>
      <c r="BU328" s="23"/>
      <c r="BV328" s="24" t="str">
        <f>IF(BU328="","",VLOOKUP(BU328,ProgramIterations!$D:$E,2,FALSE))</f>
        <v/>
      </c>
      <c r="BW328" s="23"/>
      <c r="BX328" s="24" t="str">
        <f>IF(BW328="","",VLOOKUP(BW328,ProgramIterations!$D:$E,2,FALSE))</f>
        <v/>
      </c>
      <c r="BY328" s="23">
        <v>2014</v>
      </c>
      <c r="BZ328" s="24">
        <f>IF(BY328="","",VLOOKUP(BY328,ProgramIterations!$D:$E,2,FALSE))</f>
        <v>4</v>
      </c>
      <c r="CA328" s="23"/>
      <c r="CB328" s="24" t="str">
        <f>IF(CA328="","",VLOOKUP(CA328,ProgramIterations!$D:$E,2,FALSE))</f>
        <v/>
      </c>
      <c r="CC328" s="23">
        <v>2014</v>
      </c>
      <c r="CD328" s="24">
        <f>IF(CC328="","",VLOOKUP(CC328,ProgramIterations!$D:$E,2,FALSE))</f>
        <v>4</v>
      </c>
      <c r="CE328" s="23"/>
      <c r="CF328" s="24" t="str">
        <f>IF(CE328="","",VLOOKUP(CE328,ProgramIterations!$D:$E,2,FALSE))</f>
        <v/>
      </c>
      <c r="CG328" s="23">
        <v>2014</v>
      </c>
      <c r="CH328" s="24">
        <f>IF(CG328="","",VLOOKUP(CG328,ProgramIterations!$D:$E,2,FALSE))</f>
        <v>4</v>
      </c>
      <c r="CI328" s="23"/>
      <c r="CJ328" s="24" t="str">
        <f>IF(CI328="","",VLOOKUP(CI328,ProgramIterations!$D:$E,2,FALSE))</f>
        <v/>
      </c>
      <c r="CK328" s="23"/>
      <c r="CL328" s="24" t="str">
        <f>IF(CK328="","",VLOOKUP(CK328,ProgramIterations!$D:$E,2,FALSE))</f>
        <v/>
      </c>
      <c r="CM328" s="23"/>
      <c r="CN328" s="24" t="str">
        <f>IF(CM328="","",VLOOKUP(CM328,ProgramIterations!$D:$E,2,FALSE))</f>
        <v/>
      </c>
      <c r="CO328" s="23"/>
      <c r="CP328" s="24" t="str">
        <f>IF(CO328="","",VLOOKUP(CO328,ProgramIterations!$D:$E,2,FALSE))</f>
        <v/>
      </c>
      <c r="CQ328" s="23"/>
      <c r="CR328" s="24" t="str">
        <f>IF(CQ328="","",VLOOKUP(CQ328,ProgramIterations!$D:$E,2,FALSE))</f>
        <v/>
      </c>
      <c r="CS328" s="23"/>
      <c r="CT328" s="24" t="str">
        <f>IF(CS328="","",VLOOKUP(CS328,ProgramIterations!$D:$E,2,FALSE))</f>
        <v/>
      </c>
      <c r="CU328" s="23"/>
      <c r="CV328" s="24" t="str">
        <f>IF(CU328="","",VLOOKUP(CU328,ProgramIterations!$D:$E,2,FALSE))</f>
        <v/>
      </c>
      <c r="CW328" s="23"/>
      <c r="CX328" s="24" t="str">
        <f>IF(CW328="","",VLOOKUP(CW328,ProgramIterations!$D:$E,2,FALSE))</f>
        <v/>
      </c>
      <c r="CY328" s="23"/>
      <c r="CZ328" s="24" t="str">
        <f>IF(CY328="","",VLOOKUP(CY328,ProgramIterations!$D:$E,2,FALSE))</f>
        <v/>
      </c>
      <c r="DA328" s="23"/>
      <c r="DB328" s="24" t="str">
        <f>IF(DA328="","",VLOOKUP(DA328,ProgramIterations!$D:$E,2,FALSE))</f>
        <v/>
      </c>
      <c r="DC328" s="23"/>
      <c r="DD328" s="25" t="str">
        <f>IF(DC328="","",VLOOKUP(DC328,ProgramIterations!$D:$E,2,FALSE))</f>
        <v/>
      </c>
      <c r="DE328" s="64" t="str">
        <f>CONCATENATE("ALTER TABLE dbo.",LEFT(C328,FIND(".",C328)-1)," ADD ",RIGHT(C328,LEN(C328)-FIND(".",C328))," ",VLOOKUP(M328,DataTypes!$A$2:$F$12,6),IF(VLOOKUP(M328,DataTypes!$A$2:$F$12,3)=1,CONCATENATE("(",N328,",",O328,")"),"")," NULL")</f>
        <v>ALTER TABLE dbo.ChampMetricChannelUnitTier1Summary ADD WettedLargeWoodVolumeByTier1 decimal(10,1) NULL</v>
      </c>
      <c r="DF328" s="56" t="e">
        <f>IF(A328 = "","",#REF! &amp; " SELECT MetricCalcTypeID = "&amp;A328&amp;", EngineID = "&amp;B328&amp;", Name='"&amp;C328&amp;"', DisplayGroupID = "&amp;D328&amp;", DisplayName='"&amp;E328&amp;"', DisplayNameShort = '"&amp;F328&amp;"', PropertyName = '"&amp;G328&amp;"', MethodID = "&amp;IF(H328="","NULL",H328)&amp; ", CalcGroupId = "&amp;IF(I328="","NULL",I328)&amp;", CalcGroupListItemID = " &amp;IF(K328="","NULL",K328)&amp;", Description = "&amp;IF(L328&lt;&gt;"NULL","'"&amp;SUBSTITUTE(L328,"'","''")&amp;"'","NULL")&amp;", DataTypeID = "&amp;M328&amp;",Precision = "&amp;N328&amp;", Scale = "&amp;O328&amp;", Length="&amp;P328&amp;", UOMID = "&amp;Q328&amp;", GlossaryTermID = "&amp;V328&amp;", DisplayOrderID = "&amp;W328&amp;", DomainValueListID = "&amp;AB328&amp;", WidthPixels = "&amp;AC328&amp;", IsDisplayable = "&amp;AD328&amp;", ShowGraphForWatershed= "&amp;AE328&amp;",ShowGraphForProgram="&amp;AF328&amp;",ShowGraphForVisit="&amp;AG328&amp;",IsPrivateInformation="&amp;AM328&amp;", IsCalculated="&amp;AN328&amp;",IsInternal="&amp;AO328&amp;", ExpectedValueMin = "&amp;IF(R328&lt;&gt;"",R328,"NULL")&amp;",  ExpectedValueMax = "&amp;IF(S328&lt;&gt;"",S328,"NULL")&amp;",  AcceptedValueMin = "&amp;IF(T328&lt;&gt;"",T328,"NULL")&amp;",   AcceptedValueMax  = "&amp;IF(U328&lt;&gt;"",U328,"NULL")&amp;", GraphAllowX="&amp;AH328&amp;", GraphAllowY="&amp;AI328&amp;", GraphAllowZ="&amp;AJ328&amp;", MapAllowSize="&amp;AK328&amp;", MapAllowColor = "&amp;AL328&amp;", RbtXpath = "&amp;IF(AP328&lt;&gt;"", "'"&amp;AP328&amp;"'", "NULL")&amp;", RbtIsRequired = "&amp;IF(AP328&lt;&gt;"", AQ328, "NULL")&amp;", MRMetric = "&amp;AR328&amp;
", Protocol1_ID = "&amp;IF(AS328="","NULL",#REF!)&amp;", Protocol1_IterationIDStart = "&amp;IF(AS328="","NULL",AT328)&amp;", Protocol1_IterationIDEnd = "&amp;IF(AU328="","NULL",AV328)&amp;
", Protocol2_ID = "&amp;IF(AW328="","NULL",#REF!)&amp;", Protocol2_IterationIDStart = "&amp;IF(AW328="","NULL",AX328)&amp;", Protocol2_IterationIDEnd = "&amp;IF(AY328="","NULL",AZ328)&amp;
", Protocol3_ID = "&amp;IF(BA328="","NULL",#REF!)&amp;", Protocol3_IterationIDStart = "&amp;IF(BA328="","NULL",BB328)&amp;", Protocol3_IterationIDEnd = "&amp;IF(BC328="","NULL",BD328)&amp;
", Protocol4_ID = "&amp;IF(BE328="","NULL",#REF!)&amp;", Protocol4_IterationIDStart = "&amp;IF(BE328="","NULL",BF328)&amp;", Protocol4_IterationIDEnd = "&amp;IF(BG328="","NULL",BH328)&amp;
", Protocol5_ID = "&amp;IF(BI328="","NULL",#REF!)&amp;", Protocol5_IterationIDStart = "&amp;IF(BI328="","NULL",BJ328)&amp;", Protocol5_IterationIDEnd = "&amp;IF(BK328="","NULL",BL328)&amp;
", Protocol6_ID = "&amp;IF(BM328="","NULL",#REF!)&amp;", Protocol6_IterationIDStart = "&amp;IF(BM328="","NULL",BN328)&amp;", Protocol6_IterationIDEnd = "&amp;IF(BO328="","NULL",BP328)&amp;
", Protocol7_ID = "&amp;IF(BQ328="","NULL",#REF!)&amp;", Protocol7_IterationIDStart = "&amp;IF(BQ328="","NULL",BR328)&amp;", Protocol7_IterationIDEnd = "&amp;IF(BS328="","NULL",BT328)&amp;
", Protocol8_ID = "&amp;IF(BU328="","NULL",#REF!)&amp;", Protocol8_IterationIDStart = "&amp;IF(BU328="","NULL",BV328)&amp;", Protocol8_IterationIDEnd = "&amp;IF(BW328="","NULL",BX328)&amp;
", Protocol9_ID = "&amp;IF(BY328="","NULL",#REF!)&amp;", Protocol9_IterationIDStart = "&amp;IF(BY328="","NULL",BZ328)&amp;", Protocol9_IterationIDEnd = "&amp;IF(CA328="","NULL",CB328)&amp;
", Protocol10_ID = "&amp;IF(CC328="","NULL",#REF!)&amp;", Protocol10_IterationIDStart = "&amp;IF(CC328="","NULL",CD328)&amp;", Protocol10_IterationIDEnd = "&amp;IF(CE328="","NULL",CF328)&amp;
", Protocol11_ID = "&amp;IF(CG328="","NULL",#REF!)&amp;", Protocol11_IterationIDStart = "&amp;IF(CG328="","NULL",CH328)&amp;", Protocol11_IterationIDEnd = "&amp;IF(CI328="","NULL",CJ328)&amp;
", Protocol12_ID = "&amp;IF(CK328="","NULL",#REF!)&amp;", Protocol12_IterationIDStart = "&amp;IF(CK328="","NULL",CL328)&amp;", Protocol12_IterationIDEnd = "&amp;IF(CM328="","NULL",CN328)&amp;
", Protocol13_ID = "&amp;IF(CO328="","NULL",#REF!)&amp;", Protocol13_IterationIDStart = "&amp;IF(CO328="","NULL",CP328)&amp;", Protocol13_IterationIDEnd = "&amp;IF(CQ328="","NULL",CR328)&amp;
", Protocol14_ID = "&amp;IF(CS328="","NULL",#REF!)&amp;", Protocol14_IterationIDStart = "&amp;IF(CS328="","NULL",CT328)&amp;", Protocol14_IterationIDEnd = "&amp;IF(CU328="","NULL",CV328)&amp;
", Protocol15_ID = "&amp;IF(CW328="","NULL",#REF!)&amp;", Protocol15_IterationIDStart = "&amp;IF(CW328="","NULL",CX328)&amp;", Protocol15_IterationIDEnd = "&amp;IF(CY328="","NULL",CZ328)&amp;
", Protocol16_ID = "&amp;IF(DA328="","NULL",#REF!)&amp;", Protocol16_IterationIDStart = "&amp;IF(DA328="","NULL",DB328)&amp;", Protocol16_IterationIDEnd = "&amp;IF(DC328="","NULL",DD328))</f>
        <v>#REF!</v>
      </c>
    </row>
    <row r="329" spans="1:156" x14ac:dyDescent="0.4">
      <c r="A329" s="18">
        <v>33</v>
      </c>
      <c r="B329" s="18">
        <v>1</v>
      </c>
      <c r="C329" s="34" t="s">
        <v>142</v>
      </c>
      <c r="D329" s="18">
        <v>1</v>
      </c>
      <c r="E329" s="74" t="s">
        <v>866</v>
      </c>
      <c r="F329" s="74" t="s">
        <v>867</v>
      </c>
      <c r="G329" s="9" t="s">
        <v>143</v>
      </c>
      <c r="I329" s="44"/>
      <c r="J329" s="47" t="str">
        <f>IF(I329="","",VLOOKUP(I329,MetricCalcGroups!A:D,3, FALSE))</f>
        <v/>
      </c>
      <c r="L329" s="9" t="s">
        <v>148</v>
      </c>
      <c r="M329" s="18">
        <v>10</v>
      </c>
      <c r="N329" s="18" t="s">
        <v>78</v>
      </c>
      <c r="O329" s="18" t="s">
        <v>78</v>
      </c>
      <c r="P329" s="18" t="s">
        <v>78</v>
      </c>
      <c r="Q329" s="38" t="s">
        <v>78</v>
      </c>
      <c r="R329" s="75"/>
      <c r="S329" s="75"/>
      <c r="T329" s="75"/>
      <c r="U329" s="75"/>
      <c r="V329" s="78">
        <v>272</v>
      </c>
      <c r="W329" s="75">
        <v>1980</v>
      </c>
      <c r="X329" s="50">
        <v>2011</v>
      </c>
      <c r="Y329" s="16">
        <f>IF(X329&lt;&gt;"",VLOOKUP(X329,ProgramIterations!D:E,2,FALSE),"NULL")</f>
        <v>1</v>
      </c>
      <c r="Z329" s="15"/>
      <c r="AA329" s="16" t="str">
        <f>IF(Z329&lt;&gt;"",VLOOKUP(Z329,ProgramIterations!D:E,2,FALSE),"NULL")</f>
        <v>NULL</v>
      </c>
      <c r="AB329" s="9" t="s">
        <v>78</v>
      </c>
      <c r="AC329" s="9">
        <v>75</v>
      </c>
      <c r="AD329" s="36">
        <v>1</v>
      </c>
      <c r="AE329" s="9">
        <v>0</v>
      </c>
      <c r="AF329" s="9">
        <v>0</v>
      </c>
      <c r="AG329" s="9">
        <v>0</v>
      </c>
      <c r="AH329" s="52">
        <v>0</v>
      </c>
      <c r="AI329" s="17">
        <v>0</v>
      </c>
      <c r="AJ329" s="18">
        <v>0</v>
      </c>
      <c r="AK329" s="17">
        <f t="shared" si="25"/>
        <v>0</v>
      </c>
      <c r="AL329" s="17">
        <f t="shared" si="26"/>
        <v>0</v>
      </c>
      <c r="AM329" s="18">
        <v>1</v>
      </c>
      <c r="AN329" s="18">
        <v>0</v>
      </c>
      <c r="AO329" s="37">
        <v>0</v>
      </c>
      <c r="AP329" s="74"/>
      <c r="AQ329" s="37">
        <v>0</v>
      </c>
      <c r="AR329" s="49">
        <v>0</v>
      </c>
      <c r="AS329" s="54">
        <v>2011</v>
      </c>
      <c r="AT329" s="55">
        <f>IF(AS329="","",VLOOKUP(AS329,ProgramIterations!$D:$E,2,FALSE))</f>
        <v>1</v>
      </c>
      <c r="AU329" s="54"/>
      <c r="AV329" s="55" t="str">
        <f>IF(AU329="","",VLOOKUP(AU329,ProgramIterations!$D:$E,2,FALSE))</f>
        <v/>
      </c>
      <c r="AW329" s="54">
        <v>2012</v>
      </c>
      <c r="AX329" s="55">
        <f>IF(AW329="","",VLOOKUP(AW329,ProgramIterations!$D:$E,2,FALSE))</f>
        <v>2</v>
      </c>
      <c r="AY329" s="54"/>
      <c r="AZ329" s="55" t="str">
        <f>IF(AY329="","",VLOOKUP(AY329,ProgramIterations!$D:$E,2,FALSE))</f>
        <v/>
      </c>
      <c r="BA329" s="54">
        <v>2013</v>
      </c>
      <c r="BB329" s="55">
        <f>IF(BA329="","",VLOOKUP(BA329,ProgramIterations!$D:$E,2,FALSE))</f>
        <v>3</v>
      </c>
      <c r="BC329" s="23"/>
      <c r="BD329" s="24" t="str">
        <f>IF(BC329="","",VLOOKUP(BC329,ProgramIterations!$D:$E,2,FALSE))</f>
        <v/>
      </c>
      <c r="BE329" s="23">
        <v>2014</v>
      </c>
      <c r="BF329" s="24">
        <f>IF(BE329="","",VLOOKUP(BE329,ProgramIterations!$D:$E,2,FALSE))</f>
        <v>4</v>
      </c>
      <c r="BG329" s="23"/>
      <c r="BH329" s="24" t="str">
        <f>IF(BG329="","",VLOOKUP(BG329,ProgramIterations!$D:$E,2,FALSE))</f>
        <v/>
      </c>
      <c r="BI329" s="23">
        <v>2014</v>
      </c>
      <c r="BJ329" s="24">
        <f>IF(BI329="","",VLOOKUP(BI329,ProgramIterations!$D:$E,2,FALSE))</f>
        <v>4</v>
      </c>
      <c r="BK329" s="23"/>
      <c r="BL329" s="24" t="str">
        <f>IF(BK329="","",VLOOKUP(BK329,ProgramIterations!$D:$E,2,FALSE))</f>
        <v/>
      </c>
      <c r="BM329" s="23"/>
      <c r="BN329" s="24" t="str">
        <f>IF(BM329="","",VLOOKUP(BM329,ProgramIterations!$D:$E,2,FALSE))</f>
        <v/>
      </c>
      <c r="BO329" s="23"/>
      <c r="BP329" s="24" t="str">
        <f>IF(BO329="","",VLOOKUP(BO329,ProgramIterations!$D:$E,2,FALSE))</f>
        <v/>
      </c>
      <c r="BQ329" s="23"/>
      <c r="BR329" s="24" t="str">
        <f>IF(BQ329="","",VLOOKUP(BQ329,ProgramIterations!$D:$E,2,FALSE))</f>
        <v/>
      </c>
      <c r="BS329" s="23"/>
      <c r="BT329" s="24" t="str">
        <f>IF(BS329="","",VLOOKUP(BS329,ProgramIterations!$D:$E,2,FALSE))</f>
        <v/>
      </c>
      <c r="BU329" s="23"/>
      <c r="BV329" s="24" t="str">
        <f>IF(BU329="","",VLOOKUP(BU329,ProgramIterations!$D:$E,2,FALSE))</f>
        <v/>
      </c>
      <c r="BW329" s="23"/>
      <c r="BX329" s="24" t="str">
        <f>IF(BW329="","",VLOOKUP(BW329,ProgramIterations!$D:$E,2,FALSE))</f>
        <v/>
      </c>
      <c r="BY329" s="23">
        <v>2014</v>
      </c>
      <c r="BZ329" s="24">
        <f>IF(BY329="","",VLOOKUP(BY329,ProgramIterations!$D:$E,2,FALSE))</f>
        <v>4</v>
      </c>
      <c r="CA329" s="23"/>
      <c r="CB329" s="24" t="str">
        <f>IF(CA329="","",VLOOKUP(CA329,ProgramIterations!$D:$E,2,FALSE))</f>
        <v/>
      </c>
      <c r="CC329" s="23">
        <v>2014</v>
      </c>
      <c r="CD329" s="24">
        <f>IF(CC329="","",VLOOKUP(CC329,ProgramIterations!$D:$E,2,FALSE))</f>
        <v>4</v>
      </c>
      <c r="CE329" s="23"/>
      <c r="CF329" s="24" t="str">
        <f>IF(CE329="","",VLOOKUP(CE329,ProgramIterations!$D:$E,2,FALSE))</f>
        <v/>
      </c>
      <c r="CG329" s="23">
        <v>2014</v>
      </c>
      <c r="CH329" s="24">
        <f>IF(CG329="","",VLOOKUP(CG329,ProgramIterations!$D:$E,2,FALSE))</f>
        <v>4</v>
      </c>
      <c r="CI329" s="23"/>
      <c r="CJ329" s="24" t="str">
        <f>IF(CI329="","",VLOOKUP(CI329,ProgramIterations!$D:$E,2,FALSE))</f>
        <v/>
      </c>
      <c r="CK329" s="23"/>
      <c r="CL329" s="24" t="str">
        <f>IF(CK329="","",VLOOKUP(CK329,ProgramIterations!$D:$E,2,FALSE))</f>
        <v/>
      </c>
      <c r="CM329" s="23"/>
      <c r="CN329" s="24" t="str">
        <f>IF(CM329="","",VLOOKUP(CM329,ProgramIterations!$D:$E,2,FALSE))</f>
        <v/>
      </c>
      <c r="CO329" s="23"/>
      <c r="CP329" s="24" t="str">
        <f>IF(CO329="","",VLOOKUP(CO329,ProgramIterations!$D:$E,2,FALSE))</f>
        <v/>
      </c>
      <c r="CQ329" s="23"/>
      <c r="CR329" s="24" t="str">
        <f>IF(CQ329="","",VLOOKUP(CQ329,ProgramIterations!$D:$E,2,FALSE))</f>
        <v/>
      </c>
      <c r="CS329" s="23"/>
      <c r="CT329" s="24" t="str">
        <f>IF(CS329="","",VLOOKUP(CS329,ProgramIterations!$D:$E,2,FALSE))</f>
        <v/>
      </c>
      <c r="CU329" s="23"/>
      <c r="CV329" s="24" t="str">
        <f>IF(CU329="","",VLOOKUP(CU329,ProgramIterations!$D:$E,2,FALSE))</f>
        <v/>
      </c>
      <c r="CW329" s="23"/>
      <c r="CX329" s="24" t="str">
        <f>IF(CW329="","",VLOOKUP(CW329,ProgramIterations!$D:$E,2,FALSE))</f>
        <v/>
      </c>
      <c r="CY329" s="23"/>
      <c r="CZ329" s="24" t="str">
        <f>IF(CY329="","",VLOOKUP(CY329,ProgramIterations!$D:$E,2,FALSE))</f>
        <v/>
      </c>
      <c r="DA329" s="23"/>
      <c r="DB329" s="24" t="str">
        <f>IF(DA329="","",VLOOKUP(DA329,ProgramIterations!$D:$E,2,FALSE))</f>
        <v/>
      </c>
      <c r="DC329" s="23"/>
      <c r="DD329" s="25" t="str">
        <f>IF(DC329="","",VLOOKUP(DC329,ProgramIterations!$D:$E,2,FALSE))</f>
        <v/>
      </c>
      <c r="DE329" s="64" t="str">
        <f>CONCATENATE("ALTER TABLE dbo.",LEFT(C329,FIND(".",C329)-1)," ADD ",RIGHT(C329,LEN(C329)-FIND(".",C329))," ",VLOOKUP(M329,DataTypes!$A$2:$F$12,6),IF(VLOOKUP(M329,DataTypes!$A$2:$F$12,3)=1,CONCATENATE("(",N329,",",O329,")"),"")," NULL")</f>
        <v>ALTER TABLE dbo.ChampMetricVisitInformation ADD FileIDResults int NULL</v>
      </c>
      <c r="DF329" s="56" t="e">
        <f>IF(A329 = "","",#REF! &amp; " SELECT MetricCalcTypeID = "&amp;A329&amp;", EngineID = "&amp;B329&amp;", Name='"&amp;C329&amp;"', DisplayGroupID = "&amp;D329&amp;", DisplayName='"&amp;E329&amp;"', DisplayNameShort = '"&amp;F329&amp;"', PropertyName = '"&amp;G329&amp;"', MethodID = "&amp;IF(H329="","NULL",H329)&amp; ", CalcGroupId = "&amp;IF(I329="","NULL",I329)&amp;", CalcGroupListItemID = " &amp;IF(K329="","NULL",K329)&amp;", Description = "&amp;IF(L329&lt;&gt;"NULL","'"&amp;SUBSTITUTE(L329,"'","''")&amp;"'","NULL")&amp;", DataTypeID = "&amp;M329&amp;",Precision = "&amp;N329&amp;", Scale = "&amp;O329&amp;", Length="&amp;P329&amp;", UOMID = "&amp;Q329&amp;", GlossaryTermID = "&amp;V329&amp;", DisplayOrderID = "&amp;W329&amp;", DomainValueListID = "&amp;AB329&amp;", WidthPixels = "&amp;AC329&amp;", IsDisplayable = "&amp;AD329&amp;", ShowGraphForWatershed= "&amp;AE329&amp;",ShowGraphForProgram="&amp;AF329&amp;",ShowGraphForVisit="&amp;AG329&amp;",IsPrivateInformation="&amp;AM329&amp;", IsCalculated="&amp;AN329&amp;",IsInternal="&amp;AO329&amp;", ExpectedValueMin = "&amp;IF(R329&lt;&gt;"",R329,"NULL")&amp;",  ExpectedValueMax = "&amp;IF(S329&lt;&gt;"",S329,"NULL")&amp;",  AcceptedValueMin = "&amp;IF(T329&lt;&gt;"",T329,"NULL")&amp;",   AcceptedValueMax  = "&amp;IF(U329&lt;&gt;"",U329,"NULL")&amp;", GraphAllowX="&amp;AH329&amp;", GraphAllowY="&amp;AI329&amp;", GraphAllowZ="&amp;AJ329&amp;", MapAllowSize="&amp;AK329&amp;", MapAllowColor = "&amp;AL329&amp;", RbtXpath = "&amp;IF(AP329&lt;&gt;"", "'"&amp;AP329&amp;"'", "NULL")&amp;", RbtIsRequired = "&amp;IF(AP329&lt;&gt;"", AQ329, "NULL")&amp;", MRMetric = "&amp;AR329&amp;
", Protocol1_ID = "&amp;IF(AS329="","NULL",#REF!)&amp;", Protocol1_IterationIDStart = "&amp;IF(AS329="","NULL",AT329)&amp;", Protocol1_IterationIDEnd = "&amp;IF(AU329="","NULL",AV329)&amp;
", Protocol2_ID = "&amp;IF(AW329="","NULL",#REF!)&amp;", Protocol2_IterationIDStart = "&amp;IF(AW329="","NULL",AX329)&amp;", Protocol2_IterationIDEnd = "&amp;IF(AY329="","NULL",AZ329)&amp;
", Protocol3_ID = "&amp;IF(BA329="","NULL",#REF!)&amp;", Protocol3_IterationIDStart = "&amp;IF(BA329="","NULL",BB329)&amp;", Protocol3_IterationIDEnd = "&amp;IF(BC329="","NULL",BD329)&amp;
", Protocol4_ID = "&amp;IF(BE329="","NULL",#REF!)&amp;", Protocol4_IterationIDStart = "&amp;IF(BE329="","NULL",BF329)&amp;", Protocol4_IterationIDEnd = "&amp;IF(BG329="","NULL",BH329)&amp;
", Protocol5_ID = "&amp;IF(BI329="","NULL",#REF!)&amp;", Protocol5_IterationIDStart = "&amp;IF(BI329="","NULL",BJ329)&amp;", Protocol5_IterationIDEnd = "&amp;IF(BK329="","NULL",BL329)&amp;
", Protocol6_ID = "&amp;IF(BM329="","NULL",#REF!)&amp;", Protocol6_IterationIDStart = "&amp;IF(BM329="","NULL",BN329)&amp;", Protocol6_IterationIDEnd = "&amp;IF(BO329="","NULL",BP329)&amp;
", Protocol7_ID = "&amp;IF(BQ329="","NULL",#REF!)&amp;", Protocol7_IterationIDStart = "&amp;IF(BQ329="","NULL",BR329)&amp;", Protocol7_IterationIDEnd = "&amp;IF(BS329="","NULL",BT329)&amp;
", Protocol8_ID = "&amp;IF(BU329="","NULL",#REF!)&amp;", Protocol8_IterationIDStart = "&amp;IF(BU329="","NULL",BV329)&amp;", Protocol8_IterationIDEnd = "&amp;IF(BW329="","NULL",BX329)&amp;
", Protocol9_ID = "&amp;IF(BY329="","NULL",#REF!)&amp;", Protocol9_IterationIDStart = "&amp;IF(BY329="","NULL",BZ329)&amp;", Protocol9_IterationIDEnd = "&amp;IF(CA329="","NULL",CB329)&amp;
", Protocol10_ID = "&amp;IF(CC329="","NULL",#REF!)&amp;", Protocol10_IterationIDStart = "&amp;IF(CC329="","NULL",CD329)&amp;", Protocol10_IterationIDEnd = "&amp;IF(CE329="","NULL",CF329)&amp;
", Protocol11_ID = "&amp;IF(CG329="","NULL",#REF!)&amp;", Protocol11_IterationIDStart = "&amp;IF(CG329="","NULL",CH329)&amp;", Protocol11_IterationIDEnd = "&amp;IF(CI329="","NULL",CJ329)&amp;
", Protocol12_ID = "&amp;IF(CK329="","NULL",#REF!)&amp;", Protocol12_IterationIDStart = "&amp;IF(CK329="","NULL",CL329)&amp;", Protocol12_IterationIDEnd = "&amp;IF(CM329="","NULL",CN329)&amp;
", Protocol13_ID = "&amp;IF(CO329="","NULL",#REF!)&amp;", Protocol13_IterationIDStart = "&amp;IF(CO329="","NULL",CP329)&amp;", Protocol13_IterationIDEnd = "&amp;IF(CQ329="","NULL",CR329)&amp;
", Protocol14_ID = "&amp;IF(CS329="","NULL",#REF!)&amp;", Protocol14_IterationIDStart = "&amp;IF(CS329="","NULL",CT329)&amp;", Protocol14_IterationIDEnd = "&amp;IF(CU329="","NULL",CV329)&amp;
", Protocol15_ID = "&amp;IF(CW329="","NULL",#REF!)&amp;", Protocol15_IterationIDStart = "&amp;IF(CW329="","NULL",CX329)&amp;", Protocol15_IterationIDEnd = "&amp;IF(CY329="","NULL",CZ329)&amp;
", Protocol16_ID = "&amp;IF(DA329="","NULL",#REF!)&amp;", Protocol16_IterationIDStart = "&amp;IF(DA329="","NULL",DB329)&amp;", Protocol16_IterationIDEnd = "&amp;IF(DC329="","NULL",DD329))</f>
        <v>#REF!</v>
      </c>
    </row>
    <row r="330" spans="1:156" x14ac:dyDescent="0.4">
      <c r="A330" s="18">
        <v>450</v>
      </c>
      <c r="B330" s="18">
        <v>1</v>
      </c>
      <c r="C330" s="34" t="s">
        <v>736</v>
      </c>
      <c r="D330" s="18">
        <v>2</v>
      </c>
      <c r="E330" s="40" t="s">
        <v>737</v>
      </c>
      <c r="F330" s="74" t="s">
        <v>1191</v>
      </c>
      <c r="G330" s="9" t="s">
        <v>738</v>
      </c>
      <c r="I330" s="44"/>
      <c r="J330" s="47" t="str">
        <f>IF(I330="","",VLOOKUP(I330,MetricCalcGroups!A:D,3, FALSE))</f>
        <v/>
      </c>
      <c r="L330" s="9" t="s">
        <v>78</v>
      </c>
      <c r="M330" s="18">
        <v>3</v>
      </c>
      <c r="N330" s="18">
        <v>10</v>
      </c>
      <c r="O330" s="18">
        <v>2</v>
      </c>
      <c r="P330" s="18" t="s">
        <v>78</v>
      </c>
      <c r="Q330" s="38">
        <v>1</v>
      </c>
      <c r="R330" s="75">
        <v>0.1</v>
      </c>
      <c r="S330" s="75">
        <v>1.75</v>
      </c>
      <c r="T330" s="75">
        <v>0.05</v>
      </c>
      <c r="U330" s="75">
        <v>2</v>
      </c>
      <c r="V330" s="78">
        <v>262</v>
      </c>
      <c r="W330" s="18">
        <v>70</v>
      </c>
      <c r="X330" s="50">
        <v>2011</v>
      </c>
      <c r="Y330" s="16">
        <f>IF(X330&lt;&gt;"",VLOOKUP(X330,ProgramIterations!D:E,2,FALSE),"NULL")</f>
        <v>1</v>
      </c>
      <c r="Z330" s="15"/>
      <c r="AA330" s="16" t="str">
        <f>IF(Z330&lt;&gt;"",VLOOKUP(Z330,ProgramIterations!D:E,2,FALSE),"NULL")</f>
        <v>NULL</v>
      </c>
      <c r="AB330" s="9" t="s">
        <v>78</v>
      </c>
      <c r="AC330" s="9">
        <v>75</v>
      </c>
      <c r="AD330" s="36">
        <v>1</v>
      </c>
      <c r="AE330" s="9">
        <v>1</v>
      </c>
      <c r="AF330" s="9">
        <v>1</v>
      </c>
      <c r="AG330" s="9">
        <v>1</v>
      </c>
      <c r="AH330" s="17">
        <v>1</v>
      </c>
      <c r="AI330" s="17">
        <f>AD330</f>
        <v>1</v>
      </c>
      <c r="AJ330" s="18">
        <v>0</v>
      </c>
      <c r="AK330" s="17">
        <f t="shared" si="25"/>
        <v>1</v>
      </c>
      <c r="AL330" s="17">
        <f t="shared" si="26"/>
        <v>1</v>
      </c>
      <c r="AM330" s="18">
        <v>0</v>
      </c>
      <c r="AN330" s="18">
        <v>0</v>
      </c>
      <c r="AO330" s="37">
        <v>0</v>
      </c>
      <c r="AP330" s="49" t="s">
        <v>1576</v>
      </c>
      <c r="AQ330" s="37">
        <v>0</v>
      </c>
      <c r="AR330" s="49">
        <v>0</v>
      </c>
      <c r="AS330" s="54">
        <v>2011</v>
      </c>
      <c r="AT330" s="55">
        <f>IF(AS330="","",VLOOKUP(AS330,ProgramIterations!$D:$E,2,FALSE))</f>
        <v>1</v>
      </c>
      <c r="AU330" s="54"/>
      <c r="AV330" s="55" t="str">
        <f>IF(AU330="","",VLOOKUP(AU330,ProgramIterations!$D:$E,2,FALSE))</f>
        <v/>
      </c>
      <c r="AW330" s="54">
        <v>2012</v>
      </c>
      <c r="AX330" s="55">
        <f>IF(AW330="","",VLOOKUP(AW330,ProgramIterations!$D:$E,2,FALSE))</f>
        <v>2</v>
      </c>
      <c r="AY330" s="54"/>
      <c r="AZ330" s="55" t="str">
        <f>IF(AY330="","",VLOOKUP(AY330,ProgramIterations!$D:$E,2,FALSE))</f>
        <v/>
      </c>
      <c r="BA330" s="54">
        <v>2013</v>
      </c>
      <c r="BB330" s="55">
        <f>IF(BA330="","",VLOOKUP(BA330,ProgramIterations!$D:$E,2,FALSE))</f>
        <v>3</v>
      </c>
      <c r="BC330" s="23"/>
      <c r="BD330" s="24" t="str">
        <f>IF(BC330="","",VLOOKUP(BC330,ProgramIterations!$D:$E,2,FALSE))</f>
        <v/>
      </c>
      <c r="BE330" s="23">
        <v>2014</v>
      </c>
      <c r="BF330" s="24">
        <f>IF(BE330="","",VLOOKUP(BE330,ProgramIterations!$D:$E,2,FALSE))</f>
        <v>4</v>
      </c>
      <c r="BG330" s="23"/>
      <c r="BH330" s="24" t="str">
        <f>IF(BG330="","",VLOOKUP(BG330,ProgramIterations!$D:$E,2,FALSE))</f>
        <v/>
      </c>
      <c r="BI330" s="23">
        <v>2014</v>
      </c>
      <c r="BJ330" s="24">
        <f>IF(BI330="","",VLOOKUP(BI330,ProgramIterations!$D:$E,2,FALSE))</f>
        <v>4</v>
      </c>
      <c r="BK330" s="23"/>
      <c r="BL330" s="24" t="str">
        <f>IF(BK330="","",VLOOKUP(BK330,ProgramIterations!$D:$E,2,FALSE))</f>
        <v/>
      </c>
      <c r="BM330" s="23"/>
      <c r="BN330" s="24" t="str">
        <f>IF(BM330="","",VLOOKUP(BM330,ProgramIterations!$D:$E,2,FALSE))</f>
        <v/>
      </c>
      <c r="BO330" s="23"/>
      <c r="BP330" s="24" t="str">
        <f>IF(BO330="","",VLOOKUP(BO330,ProgramIterations!$D:$E,2,FALSE))</f>
        <v/>
      </c>
      <c r="BQ330" s="23"/>
      <c r="BR330" s="24" t="str">
        <f>IF(BQ330="","",VLOOKUP(BQ330,ProgramIterations!$D:$E,2,FALSE))</f>
        <v/>
      </c>
      <c r="BS330" s="23"/>
      <c r="BT330" s="24" t="str">
        <f>IF(BS330="","",VLOOKUP(BS330,ProgramIterations!$D:$E,2,FALSE))</f>
        <v/>
      </c>
      <c r="BU330" s="23"/>
      <c r="BV330" s="24" t="str">
        <f>IF(BU330="","",VLOOKUP(BU330,ProgramIterations!$D:$E,2,FALSE))</f>
        <v/>
      </c>
      <c r="BW330" s="23"/>
      <c r="BX330" s="24" t="str">
        <f>IF(BW330="","",VLOOKUP(BW330,ProgramIterations!$D:$E,2,FALSE))</f>
        <v/>
      </c>
      <c r="BY330" s="23">
        <v>2014</v>
      </c>
      <c r="BZ330" s="24">
        <f>IF(BY330="","",VLOOKUP(BY330,ProgramIterations!$D:$E,2,FALSE))</f>
        <v>4</v>
      </c>
      <c r="CA330" s="23"/>
      <c r="CB330" s="24" t="str">
        <f>IF(CA330="","",VLOOKUP(CA330,ProgramIterations!$D:$E,2,FALSE))</f>
        <v/>
      </c>
      <c r="CC330" s="23">
        <v>2014</v>
      </c>
      <c r="CD330" s="24">
        <f>IF(CC330="","",VLOOKUP(CC330,ProgramIterations!$D:$E,2,FALSE))</f>
        <v>4</v>
      </c>
      <c r="CE330" s="23"/>
      <c r="CF330" s="24" t="str">
        <f>IF(CE330="","",VLOOKUP(CE330,ProgramIterations!$D:$E,2,FALSE))</f>
        <v/>
      </c>
      <c r="CG330" s="23">
        <v>2014</v>
      </c>
      <c r="CH330" s="24">
        <f>IF(CG330="","",VLOOKUP(CG330,ProgramIterations!$D:$E,2,FALSE))</f>
        <v>4</v>
      </c>
      <c r="CI330" s="23"/>
      <c r="CJ330" s="24" t="str">
        <f>IF(CI330="","",VLOOKUP(CI330,ProgramIterations!$D:$E,2,FALSE))</f>
        <v/>
      </c>
      <c r="CK330" s="23"/>
      <c r="CL330" s="24" t="str">
        <f>IF(CK330="","",VLOOKUP(CK330,ProgramIterations!$D:$E,2,FALSE))</f>
        <v/>
      </c>
      <c r="CM330" s="23"/>
      <c r="CN330" s="24" t="str">
        <f>IF(CM330="","",VLOOKUP(CM330,ProgramIterations!$D:$E,2,FALSE))</f>
        <v/>
      </c>
      <c r="CO330" s="23"/>
      <c r="CP330" s="24" t="str">
        <f>IF(CO330="","",VLOOKUP(CO330,ProgramIterations!$D:$E,2,FALSE))</f>
        <v/>
      </c>
      <c r="CQ330" s="23"/>
      <c r="CR330" s="24" t="str">
        <f>IF(CQ330="","",VLOOKUP(CQ330,ProgramIterations!$D:$E,2,FALSE))</f>
        <v/>
      </c>
      <c r="CS330" s="23"/>
      <c r="CT330" s="24" t="str">
        <f>IF(CS330="","",VLOOKUP(CS330,ProgramIterations!$D:$E,2,FALSE))</f>
        <v/>
      </c>
      <c r="CU330" s="23"/>
      <c r="CV330" s="24" t="str">
        <f>IF(CU330="","",VLOOKUP(CU330,ProgramIterations!$D:$E,2,FALSE))</f>
        <v/>
      </c>
      <c r="CW330" s="23"/>
      <c r="CX330" s="24" t="str">
        <f>IF(CW330="","",VLOOKUP(CW330,ProgramIterations!$D:$E,2,FALSE))</f>
        <v/>
      </c>
      <c r="CY330" s="23"/>
      <c r="CZ330" s="24" t="str">
        <f>IF(CY330="","",VLOOKUP(CY330,ProgramIterations!$D:$E,2,FALSE))</f>
        <v/>
      </c>
      <c r="DA330" s="23"/>
      <c r="DB330" s="24" t="str">
        <f>IF(DA330="","",VLOOKUP(DA330,ProgramIterations!$D:$E,2,FALSE))</f>
        <v/>
      </c>
      <c r="DC330" s="23"/>
      <c r="DD330" s="25" t="str">
        <f>IF(DC330="","",VLOOKUP(DC330,ProgramIterations!$D:$E,2,FALSE))</f>
        <v/>
      </c>
      <c r="DE330" s="64" t="str">
        <f>CONCATENATE("ALTER TABLE dbo.",LEFT(C330,FIND(".",C330)-1)," ADD ",RIGHT(C330,LEN(C330)-FIND(".",C330))," ",VLOOKUP(M330,DataTypes!$A$2:$F$12,6),IF(VLOOKUP(M330,DataTypes!$A$2:$F$12,3)=1,CONCATENATE("(",N330,",",O330,")"),"")," NULL")</f>
        <v>ALTER TABLE dbo.ChampMetricChannelUnitSummary ADD MaxDepth decimal(10,2) NULL</v>
      </c>
      <c r="DF330" s="56" t="e">
        <f>IF(A330 = "","",#REF! &amp; " SELECT MetricCalcTypeID = "&amp;A330&amp;", EngineID = "&amp;B330&amp;", Name='"&amp;C330&amp;"', DisplayGroupID = "&amp;D330&amp;", DisplayName='"&amp;E330&amp;"', DisplayNameShort = '"&amp;F330&amp;"', PropertyName = '"&amp;G330&amp;"', MethodID = "&amp;IF(H330="","NULL",H330)&amp; ", CalcGroupId = "&amp;IF(I330="","NULL",I330)&amp;", CalcGroupListItemID = " &amp;IF(K330="","NULL",K330)&amp;", Description = "&amp;IF(L330&lt;&gt;"NULL","'"&amp;SUBSTITUTE(L330,"'","''")&amp;"'","NULL")&amp;", DataTypeID = "&amp;M330&amp;",Precision = "&amp;N330&amp;", Scale = "&amp;O330&amp;", Length="&amp;P330&amp;", UOMID = "&amp;Q330&amp;", GlossaryTermID = "&amp;V330&amp;", DisplayOrderID = "&amp;W330&amp;", DomainValueListID = "&amp;AB330&amp;", WidthPixels = "&amp;AC330&amp;", IsDisplayable = "&amp;AD330&amp;", ShowGraphForWatershed= "&amp;AE330&amp;",ShowGraphForProgram="&amp;AF330&amp;",ShowGraphForVisit="&amp;AG330&amp;",IsPrivateInformation="&amp;AM330&amp;", IsCalculated="&amp;AN330&amp;",IsInternal="&amp;AO330&amp;", ExpectedValueMin = "&amp;IF(R330&lt;&gt;"",R330,"NULL")&amp;",  ExpectedValueMax = "&amp;IF(S330&lt;&gt;"",S330,"NULL")&amp;",  AcceptedValueMin = "&amp;IF(T330&lt;&gt;"",T330,"NULL")&amp;",   AcceptedValueMax  = "&amp;IF(U330&lt;&gt;"",U330,"NULL")&amp;", GraphAllowX="&amp;AH330&amp;", GraphAllowY="&amp;AI330&amp;", GraphAllowZ="&amp;AJ330&amp;", MapAllowSize="&amp;AK330&amp;", MapAllowColor = "&amp;AL330&amp;", RbtXpath = "&amp;IF(AP330&lt;&gt;"", "'"&amp;AP330&amp;"'", "NULL")&amp;", RbtIsRequired = "&amp;IF(AP330&lt;&gt;"", AQ330, "NULL")&amp;", MRMetric = "&amp;AR330&amp;
", Protocol1_ID = "&amp;IF(AS330="","NULL",#REF!)&amp;", Protocol1_IterationIDStart = "&amp;IF(AS330="","NULL",AT330)&amp;", Protocol1_IterationIDEnd = "&amp;IF(AU330="","NULL",AV330)&amp;
", Protocol2_ID = "&amp;IF(AW330="","NULL",#REF!)&amp;", Protocol2_IterationIDStart = "&amp;IF(AW330="","NULL",AX330)&amp;", Protocol2_IterationIDEnd = "&amp;IF(AY330="","NULL",AZ330)&amp;
", Protocol3_ID = "&amp;IF(BA330="","NULL",#REF!)&amp;", Protocol3_IterationIDStart = "&amp;IF(BA330="","NULL",BB330)&amp;", Protocol3_IterationIDEnd = "&amp;IF(BC330="","NULL",BD330)&amp;
", Protocol4_ID = "&amp;IF(BE330="","NULL",#REF!)&amp;", Protocol4_IterationIDStart = "&amp;IF(BE330="","NULL",BF330)&amp;", Protocol4_IterationIDEnd = "&amp;IF(BG330="","NULL",BH330)&amp;
", Protocol5_ID = "&amp;IF(BI330="","NULL",#REF!)&amp;", Protocol5_IterationIDStart = "&amp;IF(BI330="","NULL",BJ330)&amp;", Protocol5_IterationIDEnd = "&amp;IF(BK330="","NULL",BL330)&amp;
", Protocol6_ID = "&amp;IF(BM330="","NULL",#REF!)&amp;", Protocol6_IterationIDStart = "&amp;IF(BM330="","NULL",BN330)&amp;", Protocol6_IterationIDEnd = "&amp;IF(BO330="","NULL",BP330)&amp;
", Protocol7_ID = "&amp;IF(BQ330="","NULL",#REF!)&amp;", Protocol7_IterationIDStart = "&amp;IF(BQ330="","NULL",BR330)&amp;", Protocol7_IterationIDEnd = "&amp;IF(BS330="","NULL",BT330)&amp;
", Protocol8_ID = "&amp;IF(BU330="","NULL",#REF!)&amp;", Protocol8_IterationIDStart = "&amp;IF(BU330="","NULL",BV330)&amp;", Protocol8_IterationIDEnd = "&amp;IF(BW330="","NULL",BX330)&amp;
", Protocol9_ID = "&amp;IF(BY330="","NULL",#REF!)&amp;", Protocol9_IterationIDStart = "&amp;IF(BY330="","NULL",BZ330)&amp;", Protocol9_IterationIDEnd = "&amp;IF(CA330="","NULL",CB330)&amp;
", Protocol10_ID = "&amp;IF(CC330="","NULL",#REF!)&amp;", Protocol10_IterationIDStart = "&amp;IF(CC330="","NULL",CD330)&amp;", Protocol10_IterationIDEnd = "&amp;IF(CE330="","NULL",CF330)&amp;
", Protocol11_ID = "&amp;IF(CG330="","NULL",#REF!)&amp;", Protocol11_IterationIDStart = "&amp;IF(CG330="","NULL",CH330)&amp;", Protocol11_IterationIDEnd = "&amp;IF(CI330="","NULL",CJ330)&amp;
", Protocol12_ID = "&amp;IF(CK330="","NULL",#REF!)&amp;", Protocol12_IterationIDStart = "&amp;IF(CK330="","NULL",CL330)&amp;", Protocol12_IterationIDEnd = "&amp;IF(CM330="","NULL",CN330)&amp;
", Protocol13_ID = "&amp;IF(CO330="","NULL",#REF!)&amp;", Protocol13_IterationIDStart = "&amp;IF(CO330="","NULL",CP330)&amp;", Protocol13_IterationIDEnd = "&amp;IF(CQ330="","NULL",CR330)&amp;
", Protocol14_ID = "&amp;IF(CS330="","NULL",#REF!)&amp;", Protocol14_IterationIDStart = "&amp;IF(CS330="","NULL",CT330)&amp;", Protocol14_IterationIDEnd = "&amp;IF(CU330="","NULL",CV330)&amp;
", Protocol15_ID = "&amp;IF(CW330="","NULL",#REF!)&amp;", Protocol15_IterationIDStart = "&amp;IF(CW330="","NULL",CX330)&amp;", Protocol15_IterationIDEnd = "&amp;IF(CY330="","NULL",CZ330)&amp;
", Protocol16_ID = "&amp;IF(DA330="","NULL",#REF!)&amp;", Protocol16_IterationIDStart = "&amp;IF(DA330="","NULL",DB330)&amp;", Protocol16_IterationIDEnd = "&amp;IF(DC330="","NULL",DD330))</f>
        <v>#REF!</v>
      </c>
    </row>
    <row r="331" spans="1:156" x14ac:dyDescent="0.4">
      <c r="A331" s="18">
        <v>672</v>
      </c>
      <c r="B331" s="18">
        <v>6</v>
      </c>
      <c r="C331" s="57" t="str">
        <f>"MetricStreamTemp." &amp; G331</f>
        <v>MetricStreamTemp.MaxWeeklyMaxTemp</v>
      </c>
      <c r="D331" s="18">
        <v>6</v>
      </c>
      <c r="E331" s="74" t="s">
        <v>1789</v>
      </c>
      <c r="F331" s="74" t="s">
        <v>1789</v>
      </c>
      <c r="G331" s="9" t="s">
        <v>1787</v>
      </c>
      <c r="I331" s="74"/>
      <c r="J331" s="47" t="str">
        <f>IF(I331="","",VLOOKUP(I331,MetricCalcGroups!A:D,3, FALSE))</f>
        <v/>
      </c>
      <c r="L331" s="9" t="s">
        <v>78</v>
      </c>
      <c r="M331" s="18">
        <v>3</v>
      </c>
      <c r="N331" s="18">
        <v>12</v>
      </c>
      <c r="O331" s="88">
        <v>2</v>
      </c>
      <c r="P331" s="18" t="s">
        <v>78</v>
      </c>
      <c r="Q331" s="38">
        <v>3</v>
      </c>
      <c r="R331" s="75">
        <v>12</v>
      </c>
      <c r="S331" s="75">
        <v>18</v>
      </c>
      <c r="T331" s="75">
        <v>-1</v>
      </c>
      <c r="U331" s="75">
        <v>50</v>
      </c>
      <c r="V331" s="78">
        <v>201</v>
      </c>
      <c r="W331" s="18">
        <v>100</v>
      </c>
      <c r="X331" s="50">
        <v>2011</v>
      </c>
      <c r="Y331" s="16">
        <f>IF(X331&lt;&gt;"",VLOOKUP(X331,ProgramIterations!D:E,2,FALSE),"NULL")</f>
        <v>1</v>
      </c>
      <c r="Z331" s="15"/>
      <c r="AA331" s="16" t="str">
        <f>IF(Z331&lt;&gt;"",VLOOKUP(Z331,ProgramIterations!D:E,2,FALSE),"NULL")</f>
        <v>NULL</v>
      </c>
      <c r="AB331" s="9" t="s">
        <v>78</v>
      </c>
      <c r="AC331" s="9">
        <v>75</v>
      </c>
      <c r="AD331" s="36">
        <v>1</v>
      </c>
      <c r="AE331" s="9">
        <v>1</v>
      </c>
      <c r="AF331" s="9">
        <v>1</v>
      </c>
      <c r="AG331" s="9">
        <v>0</v>
      </c>
      <c r="AH331" s="85">
        <v>1</v>
      </c>
      <c r="AI331" s="17">
        <f>AD331</f>
        <v>1</v>
      </c>
      <c r="AJ331" s="18">
        <v>0</v>
      </c>
      <c r="AK331" s="17">
        <f t="shared" si="25"/>
        <v>1</v>
      </c>
      <c r="AL331" s="17">
        <f t="shared" si="26"/>
        <v>1</v>
      </c>
      <c r="AM331" s="18">
        <v>0</v>
      </c>
      <c r="AN331" s="18">
        <v>0</v>
      </c>
      <c r="AO331" s="84">
        <v>0</v>
      </c>
      <c r="AP331" s="40"/>
      <c r="AQ331" s="37">
        <v>0</v>
      </c>
      <c r="AR331" s="49">
        <v>0</v>
      </c>
      <c r="AS331" s="54">
        <v>2011</v>
      </c>
      <c r="AT331" s="55">
        <f>IF(AS331="","",VLOOKUP(AS331,ProgramIterations!$D:$E,2,FALSE))</f>
        <v>1</v>
      </c>
      <c r="AU331" s="54"/>
      <c r="AV331" s="55" t="str">
        <f>IF(AU331="","",VLOOKUP(AU331,ProgramIterations!$D:$E,2,FALSE))</f>
        <v/>
      </c>
      <c r="AW331" s="54">
        <v>2012</v>
      </c>
      <c r="AX331" s="55">
        <f>IF(AW331="","",VLOOKUP(AW331,ProgramIterations!$D:$E,2,FALSE))</f>
        <v>2</v>
      </c>
      <c r="AY331" s="54"/>
      <c r="AZ331" s="55" t="str">
        <f>IF(AY331="","",VLOOKUP(AY331,ProgramIterations!$D:$E,2,FALSE))</f>
        <v/>
      </c>
      <c r="BA331" s="54">
        <v>2013</v>
      </c>
      <c r="BB331" s="55">
        <f>IF(BA331="","",VLOOKUP(BA331,ProgramIterations!$D:$E,2,FALSE))</f>
        <v>3</v>
      </c>
      <c r="BC331" s="23"/>
      <c r="BD331" s="24" t="str">
        <f>IF(BC331="","",VLOOKUP(BC331,ProgramIterations!$D:$E,2,FALSE))</f>
        <v/>
      </c>
      <c r="BE331" s="23"/>
      <c r="BF331" s="24" t="str">
        <f>IF(BE331="","",VLOOKUP(BE331,ProgramIterations!$D:$E,2,FALSE))</f>
        <v/>
      </c>
      <c r="BG331" s="23"/>
      <c r="BH331" s="24" t="str">
        <f>IF(BG331="","",VLOOKUP(BG331,ProgramIterations!$D:$E,2,FALSE))</f>
        <v/>
      </c>
      <c r="BI331" s="23"/>
      <c r="BJ331" s="24" t="str">
        <f>IF(BI331="","",VLOOKUP(BI331,ProgramIterations!$D:$E,2,FALSE))</f>
        <v/>
      </c>
      <c r="BK331" s="23"/>
      <c r="BL331" s="24" t="str">
        <f>IF(BK331="","",VLOOKUP(BK331,ProgramIterations!$D:$E,2,FALSE))</f>
        <v/>
      </c>
      <c r="BM331" s="23"/>
      <c r="BN331" s="24" t="str">
        <f>IF(BM331="","",VLOOKUP(BM331,ProgramIterations!$D:$E,2,FALSE))</f>
        <v/>
      </c>
      <c r="BO331" s="23"/>
      <c r="BP331" s="24" t="str">
        <f>IF(BO331="","",VLOOKUP(BO331,ProgramIterations!$D:$E,2,FALSE))</f>
        <v/>
      </c>
      <c r="BQ331" s="23"/>
      <c r="BR331" s="24" t="str">
        <f>IF(BQ331="","",VLOOKUP(BQ331,ProgramIterations!$D:$E,2,FALSE))</f>
        <v/>
      </c>
      <c r="BS331" s="23"/>
      <c r="BT331" s="24" t="str">
        <f>IF(BS331="","",VLOOKUP(BS331,ProgramIterations!$D:$E,2,FALSE))</f>
        <v/>
      </c>
      <c r="BU331" s="23"/>
      <c r="BV331" s="24" t="str">
        <f>IF(BU331="","",VLOOKUP(BU331,ProgramIterations!$D:$E,2,FALSE))</f>
        <v/>
      </c>
      <c r="BW331" s="23"/>
      <c r="BX331" s="24" t="str">
        <f>IF(BW331="","",VLOOKUP(BW331,ProgramIterations!$D:$E,2,FALSE))</f>
        <v/>
      </c>
      <c r="BY331" s="23">
        <v>2014</v>
      </c>
      <c r="BZ331" s="24">
        <f>IF(BY331="","",VLOOKUP(BY331,ProgramIterations!$D:$E,2,FALSE))</f>
        <v>4</v>
      </c>
      <c r="CA331" s="23"/>
      <c r="CB331" s="24" t="str">
        <f>IF(CA331="","",VLOOKUP(CA331,ProgramIterations!$D:$E,2,FALSE))</f>
        <v/>
      </c>
      <c r="CC331" s="23">
        <v>2014</v>
      </c>
      <c r="CD331" s="24">
        <f>IF(CC331="","",VLOOKUP(CC331,ProgramIterations!$D:$E,2,FALSE))</f>
        <v>4</v>
      </c>
      <c r="CE331" s="23"/>
      <c r="CF331" s="24" t="str">
        <f>IF(CE331="","",VLOOKUP(CE331,ProgramIterations!$D:$E,2,FALSE))</f>
        <v/>
      </c>
      <c r="CG331" s="23"/>
      <c r="CH331" s="24" t="str">
        <f>IF(CG331="","",VLOOKUP(CG331,ProgramIterations!$D:$E,2,FALSE))</f>
        <v/>
      </c>
      <c r="CI331" s="23"/>
      <c r="CJ331" s="24" t="str">
        <f>IF(CI331="","",VLOOKUP(CI331,ProgramIterations!$D:$E,2,FALSE))</f>
        <v/>
      </c>
      <c r="CK331" s="23"/>
      <c r="CL331" s="24" t="str">
        <f>IF(CK331="","",VLOOKUP(CK331,ProgramIterations!$D:$E,2,FALSE))</f>
        <v/>
      </c>
      <c r="CM331" s="23"/>
      <c r="CN331" s="24" t="str">
        <f>IF(CM331="","",VLOOKUP(CM331,ProgramIterations!$D:$E,2,FALSE))</f>
        <v/>
      </c>
      <c r="CO331" s="23"/>
      <c r="CP331" s="24" t="str">
        <f>IF(CO331="","",VLOOKUP(CO331,ProgramIterations!$D:$E,2,FALSE))</f>
        <v/>
      </c>
      <c r="CQ331" s="23"/>
      <c r="CR331" s="24" t="str">
        <f>IF(CQ331="","",VLOOKUP(CQ331,ProgramIterations!$D:$E,2,FALSE))</f>
        <v/>
      </c>
      <c r="CS331" s="23"/>
      <c r="CT331" s="24" t="str">
        <f>IF(CS331="","",VLOOKUP(CS331,ProgramIterations!$D:$E,2,FALSE))</f>
        <v/>
      </c>
      <c r="CU331" s="23"/>
      <c r="CV331" s="24" t="str">
        <f>IF(CU331="","",VLOOKUP(CU331,ProgramIterations!$D:$E,2,FALSE))</f>
        <v/>
      </c>
      <c r="CW331" s="23"/>
      <c r="CX331" s="24" t="str">
        <f>IF(CW331="","",VLOOKUP(CW331,ProgramIterations!$D:$E,2,FALSE))</f>
        <v/>
      </c>
      <c r="CY331" s="23"/>
      <c r="CZ331" s="24" t="str">
        <f>IF(CY331="","",VLOOKUP(CY331,ProgramIterations!$D:$E,2,FALSE))</f>
        <v/>
      </c>
      <c r="DA331" s="23"/>
      <c r="DB331" s="24" t="str">
        <f>IF(DA331="","",VLOOKUP(DA331,ProgramIterations!$D:$E,2,FALSE))</f>
        <v/>
      </c>
      <c r="DC331" s="23"/>
      <c r="DD331" s="25" t="str">
        <f>IF(DC331="","",VLOOKUP(DC331,ProgramIterations!$D:$E,2,FALSE))</f>
        <v/>
      </c>
      <c r="DE331" s="64" t="str">
        <f>CONCATENATE("ALTER TABLE dbo.",LEFT(C331,FIND(".",C331)-1)," ADD ",RIGHT(C331,LEN(C331)-FIND(".",C331))," ",VLOOKUP(M331,DataTypes!$A$2:$F$12,6),IF(VLOOKUP(M331,DataTypes!$A$2:$F$12,3)=1,CONCATENATE("(",N331,",",O331,")"),"")," NULL")</f>
        <v>ALTER TABLE dbo.MetricStreamTemp ADD MaxWeeklyMaxTemp decimal(12,2) NULL</v>
      </c>
      <c r="DF331" s="56" t="e">
        <f>IF(A331 = "","",#REF! &amp; " SELECT MetricCalcTypeID = "&amp;A331&amp;", EngineID = "&amp;B331&amp;", Name='"&amp;C331&amp;"', DisplayGroupID = "&amp;D331&amp;", DisplayName='"&amp;E331&amp;"', DisplayNameShort = '"&amp;F331&amp;"', PropertyName = '"&amp;G331&amp;"', MethodID = "&amp;IF(H331="","NULL",H331)&amp; ", CalcGroupId = "&amp;IF(I331="","NULL",I331)&amp;", CalcGroupListItemID = " &amp;IF(K331="","NULL",K331)&amp;", Description = "&amp;IF(L331&lt;&gt;"NULL","'"&amp;SUBSTITUTE(L331,"'","''")&amp;"'","NULL")&amp;", DataTypeID = "&amp;M331&amp;",Precision = "&amp;N331&amp;", Scale = "&amp;O331&amp;", Length="&amp;P331&amp;", UOMID = "&amp;Q331&amp;", GlossaryTermID = "&amp;V331&amp;", DisplayOrderID = "&amp;W331&amp;", DomainValueListID = "&amp;AB331&amp;", WidthPixels = "&amp;AC331&amp;", IsDisplayable = "&amp;AD331&amp;", ShowGraphForWatershed= "&amp;AE331&amp;",ShowGraphForProgram="&amp;AF331&amp;",ShowGraphForVisit="&amp;AG331&amp;",IsPrivateInformation="&amp;AM331&amp;", IsCalculated="&amp;AN331&amp;",IsInternal="&amp;AO331&amp;", ExpectedValueMin = "&amp;IF(R331&lt;&gt;"",R331,"NULL")&amp;",  ExpectedValueMax = "&amp;IF(S331&lt;&gt;"",S331,"NULL")&amp;",  AcceptedValueMin = "&amp;IF(T331&lt;&gt;"",T331,"NULL")&amp;",   AcceptedValueMax  = "&amp;IF(U331&lt;&gt;"",U331,"NULL")&amp;", GraphAllowX="&amp;AH331&amp;", GraphAllowY="&amp;AI331&amp;", GraphAllowZ="&amp;AJ331&amp;", MapAllowSize="&amp;AK331&amp;", MapAllowColor = "&amp;AL331&amp;", RbtXpath = "&amp;IF(AP331&lt;&gt;"", "'"&amp;AP331&amp;"'", "NULL")&amp;", RbtIsRequired = "&amp;IF(AP331&lt;&gt;"", AQ331, "NULL")&amp;", MRMetric = "&amp;AR331&amp;
", Protocol1_ID = "&amp;IF(AS331="","NULL",#REF!)&amp;", Protocol1_IterationIDStart = "&amp;IF(AS331="","NULL",AT331)&amp;", Protocol1_IterationIDEnd = "&amp;IF(AU331="","NULL",AV331)&amp;
", Protocol2_ID = "&amp;IF(AW331="","NULL",#REF!)&amp;", Protocol2_IterationIDStart = "&amp;IF(AW331="","NULL",AX331)&amp;", Protocol2_IterationIDEnd = "&amp;IF(AY331="","NULL",AZ331)&amp;
", Protocol3_ID = "&amp;IF(BA331="","NULL",#REF!)&amp;", Protocol3_IterationIDStart = "&amp;IF(BA331="","NULL",BB331)&amp;", Protocol3_IterationIDEnd = "&amp;IF(BC331="","NULL",BD331)&amp;
", Protocol4_ID = "&amp;IF(BE331="","NULL",#REF!)&amp;", Protocol4_IterationIDStart = "&amp;IF(BE331="","NULL",BF331)&amp;", Protocol4_IterationIDEnd = "&amp;IF(BG331="","NULL",BH331)&amp;
", Protocol5_ID = "&amp;IF(BI331="","NULL",#REF!)&amp;", Protocol5_IterationIDStart = "&amp;IF(BI331="","NULL",BJ331)&amp;", Protocol5_IterationIDEnd = "&amp;IF(BK331="","NULL",BL331)&amp;
", Protocol6_ID = "&amp;IF(BM331="","NULL",#REF!)&amp;", Protocol6_IterationIDStart = "&amp;IF(BM331="","NULL",BN331)&amp;", Protocol6_IterationIDEnd = "&amp;IF(BO331="","NULL",BP331)&amp;
", Protocol7_ID = "&amp;IF(BQ331="","NULL",#REF!)&amp;", Protocol7_IterationIDStart = "&amp;IF(BQ331="","NULL",BR331)&amp;", Protocol7_IterationIDEnd = "&amp;IF(BS331="","NULL",BT331)&amp;
", Protocol8_ID = "&amp;IF(BU331="","NULL",#REF!)&amp;", Protocol8_IterationIDStart = "&amp;IF(BU331="","NULL",BV331)&amp;", Protocol8_IterationIDEnd = "&amp;IF(BW331="","NULL",BX331)&amp;
", Protocol9_ID = "&amp;IF(BY331="","NULL",#REF!)&amp;", Protocol9_IterationIDStart = "&amp;IF(BY331="","NULL",BZ331)&amp;", Protocol9_IterationIDEnd = "&amp;IF(CA331="","NULL",CB331)&amp;
", Protocol10_ID = "&amp;IF(CC331="","NULL",#REF!)&amp;", Protocol10_IterationIDStart = "&amp;IF(CC331="","NULL",CD331)&amp;", Protocol10_IterationIDEnd = "&amp;IF(CE331="","NULL",CF331)&amp;
", Protocol11_ID = "&amp;IF(CG331="","NULL",#REF!)&amp;", Protocol11_IterationIDStart = "&amp;IF(CG331="","NULL",CH331)&amp;", Protocol11_IterationIDEnd = "&amp;IF(CI331="","NULL",CJ331)&amp;
", Protocol12_ID = "&amp;IF(CK331="","NULL",#REF!)&amp;", Protocol12_IterationIDStart = "&amp;IF(CK331="","NULL",CL331)&amp;", Protocol12_IterationIDEnd = "&amp;IF(CM331="","NULL",CN331)&amp;
", Protocol13_ID = "&amp;IF(CO331="","NULL",#REF!)&amp;", Protocol13_IterationIDStart = "&amp;IF(CO331="","NULL",CP331)&amp;", Protocol13_IterationIDEnd = "&amp;IF(CQ331="","NULL",CR331)&amp;
", Protocol14_ID = "&amp;IF(CS331="","NULL",#REF!)&amp;", Protocol14_IterationIDStart = "&amp;IF(CS331="","NULL",CT331)&amp;", Protocol14_IterationIDEnd = "&amp;IF(CU331="","NULL",CV331)&amp;
", Protocol15_ID = "&amp;IF(CW331="","NULL",#REF!)&amp;", Protocol15_IterationIDStart = "&amp;IF(CW331="","NULL",CX331)&amp;", Protocol15_IterationIDEnd = "&amp;IF(CY331="","NULL",CZ331)&amp;
", Protocol16_ID = "&amp;IF(DA331="","NULL",#REF!)&amp;", Protocol16_IterationIDStart = "&amp;IF(DA331="","NULL",DB331)&amp;", Protocol16_IterationIDEnd = "&amp;IF(DC331="","NULL",DD331))</f>
        <v>#REF!</v>
      </c>
    </row>
    <row r="332" spans="1:156" hidden="1" x14ac:dyDescent="0.4">
      <c r="A332" s="18">
        <v>105</v>
      </c>
      <c r="B332" s="18">
        <v>1</v>
      </c>
      <c r="C332" s="34" t="s">
        <v>92</v>
      </c>
      <c r="D332" s="18">
        <v>2</v>
      </c>
      <c r="E332" s="40" t="s">
        <v>86</v>
      </c>
      <c r="F332" s="74" t="s">
        <v>953</v>
      </c>
      <c r="G332" s="9" t="s">
        <v>86</v>
      </c>
      <c r="I332" s="44"/>
      <c r="J332" s="47" t="str">
        <f>IF(I332="","",VLOOKUP(I332,MetricCalcGroups!A:D,3, FALSE))</f>
        <v/>
      </c>
      <c r="L332" s="9" t="s">
        <v>78</v>
      </c>
      <c r="M332" s="18">
        <v>3</v>
      </c>
      <c r="N332" s="18">
        <v>9</v>
      </c>
      <c r="O332" s="18">
        <v>5</v>
      </c>
      <c r="P332" s="18" t="s">
        <v>78</v>
      </c>
      <c r="Q332" s="38">
        <v>1</v>
      </c>
      <c r="R332" s="75">
        <v>0.2</v>
      </c>
      <c r="S332" s="75">
        <v>90</v>
      </c>
      <c r="T332" s="75">
        <v>0.1</v>
      </c>
      <c r="U332" s="75">
        <v>95</v>
      </c>
      <c r="V332" s="78" t="s">
        <v>78</v>
      </c>
      <c r="W332" s="18">
        <v>60</v>
      </c>
      <c r="X332" s="50">
        <v>2011</v>
      </c>
      <c r="Y332" s="16">
        <f>IF(X332&lt;&gt;"",VLOOKUP(X332,ProgramIterations!D:E,2,FALSE),"NULL")</f>
        <v>1</v>
      </c>
      <c r="Z332" s="15"/>
      <c r="AA332" s="16" t="str">
        <f>IF(Z332&lt;&gt;"",VLOOKUP(Z332,ProgramIterations!D:E,2,FALSE),"NULL")</f>
        <v>NULL</v>
      </c>
      <c r="AB332" s="9" t="s">
        <v>78</v>
      </c>
      <c r="AC332" s="9">
        <v>75</v>
      </c>
      <c r="AD332" s="36">
        <v>0</v>
      </c>
      <c r="AE332" s="9">
        <v>1</v>
      </c>
      <c r="AF332" s="9">
        <v>1</v>
      </c>
      <c r="AG332" s="9">
        <v>1</v>
      </c>
      <c r="AH332" s="17">
        <v>0</v>
      </c>
      <c r="AI332" s="17">
        <f>AD332</f>
        <v>0</v>
      </c>
      <c r="AJ332" s="18">
        <v>0</v>
      </c>
      <c r="AK332" s="17">
        <f t="shared" si="25"/>
        <v>0</v>
      </c>
      <c r="AL332" s="17">
        <f t="shared" si="26"/>
        <v>0</v>
      </c>
      <c r="AM332" s="18">
        <v>0</v>
      </c>
      <c r="AN332" s="18">
        <v>0</v>
      </c>
      <c r="AO332" s="37">
        <v>0</v>
      </c>
      <c r="AP332" s="74"/>
      <c r="AQ332" s="37">
        <v>1</v>
      </c>
      <c r="AR332" s="49">
        <v>0</v>
      </c>
      <c r="AS332" s="54">
        <v>2011</v>
      </c>
      <c r="AT332" s="55">
        <f>IF(AS332="","",VLOOKUP(AS332,ProgramIterations!$D:$E,2,FALSE))</f>
        <v>1</v>
      </c>
      <c r="AU332" s="54"/>
      <c r="AV332" s="55" t="str">
        <f>IF(AU332="","",VLOOKUP(AU332,ProgramIterations!$D:$E,2,FALSE))</f>
        <v/>
      </c>
      <c r="AW332" s="54">
        <v>2012</v>
      </c>
      <c r="AX332" s="55">
        <f>IF(AW332="","",VLOOKUP(AW332,ProgramIterations!$D:$E,2,FALSE))</f>
        <v>2</v>
      </c>
      <c r="AY332" s="54"/>
      <c r="AZ332" s="55" t="str">
        <f>IF(AY332="","",VLOOKUP(AY332,ProgramIterations!$D:$E,2,FALSE))</f>
        <v/>
      </c>
      <c r="BA332" s="54">
        <v>2013</v>
      </c>
      <c r="BB332" s="55">
        <f>IF(BA332="","",VLOOKUP(BA332,ProgramIterations!$D:$E,2,FALSE))</f>
        <v>3</v>
      </c>
      <c r="BC332" s="23"/>
      <c r="BD332" s="24" t="str">
        <f>IF(BC332="","",VLOOKUP(BC332,ProgramIterations!$D:$E,2,FALSE))</f>
        <v/>
      </c>
      <c r="BE332" s="23">
        <v>2014</v>
      </c>
      <c r="BF332" s="24">
        <f>IF(BE332="","",VLOOKUP(BE332,ProgramIterations!$D:$E,2,FALSE))</f>
        <v>4</v>
      </c>
      <c r="BG332" s="23"/>
      <c r="BH332" s="24" t="str">
        <f>IF(BG332="","",VLOOKUP(BG332,ProgramIterations!$D:$E,2,FALSE))</f>
        <v/>
      </c>
      <c r="BI332" s="23">
        <v>2014</v>
      </c>
      <c r="BJ332" s="24">
        <f>IF(BI332="","",VLOOKUP(BI332,ProgramIterations!$D:$E,2,FALSE))</f>
        <v>4</v>
      </c>
      <c r="BK332" s="23"/>
      <c r="BL332" s="24" t="str">
        <f>IF(BK332="","",VLOOKUP(BK332,ProgramIterations!$D:$E,2,FALSE))</f>
        <v/>
      </c>
      <c r="BM332" s="23"/>
      <c r="BN332" s="24" t="str">
        <f>IF(BM332="","",VLOOKUP(BM332,ProgramIterations!$D:$E,2,FALSE))</f>
        <v/>
      </c>
      <c r="BO332" s="23"/>
      <c r="BP332" s="24" t="str">
        <f>IF(BO332="","",VLOOKUP(BO332,ProgramIterations!$D:$E,2,FALSE))</f>
        <v/>
      </c>
      <c r="BQ332" s="23"/>
      <c r="BR332" s="24" t="str">
        <f>IF(BQ332="","",VLOOKUP(BQ332,ProgramIterations!$D:$E,2,FALSE))</f>
        <v/>
      </c>
      <c r="BS332" s="23"/>
      <c r="BT332" s="24" t="str">
        <f>IF(BS332="","",VLOOKUP(BS332,ProgramIterations!$D:$E,2,FALSE))</f>
        <v/>
      </c>
      <c r="BU332" s="23"/>
      <c r="BV332" s="24" t="str">
        <f>IF(BU332="","",VLOOKUP(BU332,ProgramIterations!$D:$E,2,FALSE))</f>
        <v/>
      </c>
      <c r="BW332" s="23"/>
      <c r="BX332" s="24" t="str">
        <f>IF(BW332="","",VLOOKUP(BW332,ProgramIterations!$D:$E,2,FALSE))</f>
        <v/>
      </c>
      <c r="BY332" s="23">
        <v>2014</v>
      </c>
      <c r="BZ332" s="24">
        <f>IF(BY332="","",VLOOKUP(BY332,ProgramIterations!$D:$E,2,FALSE))</f>
        <v>4</v>
      </c>
      <c r="CA332" s="23"/>
      <c r="CB332" s="24" t="str">
        <f>IF(CA332="","",VLOOKUP(CA332,ProgramIterations!$D:$E,2,FALSE))</f>
        <v/>
      </c>
      <c r="CC332" s="23">
        <v>2014</v>
      </c>
      <c r="CD332" s="24">
        <f>IF(CC332="","",VLOOKUP(CC332,ProgramIterations!$D:$E,2,FALSE))</f>
        <v>4</v>
      </c>
      <c r="CE332" s="23"/>
      <c r="CF332" s="24" t="str">
        <f>IF(CE332="","",VLOOKUP(CE332,ProgramIterations!$D:$E,2,FALSE))</f>
        <v/>
      </c>
      <c r="CG332" s="23">
        <v>2014</v>
      </c>
      <c r="CH332" s="24">
        <f>IF(CG332="","",VLOOKUP(CG332,ProgramIterations!$D:$E,2,FALSE))</f>
        <v>4</v>
      </c>
      <c r="CI332" s="23"/>
      <c r="CJ332" s="24" t="str">
        <f>IF(CI332="","",VLOOKUP(CI332,ProgramIterations!$D:$E,2,FALSE))</f>
        <v/>
      </c>
      <c r="CK332" s="23"/>
      <c r="CL332" s="24" t="str">
        <f>IF(CK332="","",VLOOKUP(CK332,ProgramIterations!$D:$E,2,FALSE))</f>
        <v/>
      </c>
      <c r="CM332" s="23"/>
      <c r="CN332" s="24" t="str">
        <f>IF(CM332="","",VLOOKUP(CM332,ProgramIterations!$D:$E,2,FALSE))</f>
        <v/>
      </c>
      <c r="CO332" s="23"/>
      <c r="CP332" s="24" t="str">
        <f>IF(CO332="","",VLOOKUP(CO332,ProgramIterations!$D:$E,2,FALSE))</f>
        <v/>
      </c>
      <c r="CQ332" s="23"/>
      <c r="CR332" s="24" t="str">
        <f>IF(CQ332="","",VLOOKUP(CQ332,ProgramIterations!$D:$E,2,FALSE))</f>
        <v/>
      </c>
      <c r="CS332" s="23"/>
      <c r="CT332" s="24" t="str">
        <f>IF(CS332="","",VLOOKUP(CS332,ProgramIterations!$D:$E,2,FALSE))</f>
        <v/>
      </c>
      <c r="CU332" s="23"/>
      <c r="CV332" s="24" t="str">
        <f>IF(CU332="","",VLOOKUP(CU332,ProgramIterations!$D:$E,2,FALSE))</f>
        <v/>
      </c>
      <c r="CW332" s="23"/>
      <c r="CX332" s="24" t="str">
        <f>IF(CW332="","",VLOOKUP(CW332,ProgramIterations!$D:$E,2,FALSE))</f>
        <v/>
      </c>
      <c r="CY332" s="23"/>
      <c r="CZ332" s="24" t="str">
        <f>IF(CY332="","",VLOOKUP(CY332,ProgramIterations!$D:$E,2,FALSE))</f>
        <v/>
      </c>
      <c r="DA332" s="23"/>
      <c r="DB332" s="24" t="str">
        <f>IF(DA332="","",VLOOKUP(DA332,ProgramIterations!$D:$E,2,FALSE))</f>
        <v/>
      </c>
      <c r="DC332" s="23"/>
      <c r="DD332" s="25" t="str">
        <f>IF(DC332="","",VLOOKUP(DC332,ProgramIterations!$D:$E,2,FALSE))</f>
        <v/>
      </c>
      <c r="DE332" s="64" t="str">
        <f>CONCATENATE("ALTER TABLE dbo.",LEFT(C332,FIND(".",C332)-1)," ADD ",RIGHT(C332,LEN(C332)-FIND(".",C332))," ",VLOOKUP(M332,DataTypes!$A$2:$F$12,6),IF(VLOOKUP(M332,DataTypes!$A$2:$F$12,3)=1,CONCATENATE("(",N332,",",O332,")"),"")," NULL")</f>
        <v>ALTER TABLE dbo.ChampMetricChannelUnitSummary ADD Percent decimal(9,5) NULL</v>
      </c>
      <c r="DF332" s="56" t="e">
        <f>IF(A332 = "","",#REF! &amp; " SELECT MetricCalcTypeID = "&amp;A332&amp;", EngineID = "&amp;B332&amp;", Name='"&amp;C332&amp;"', DisplayGroupID = "&amp;D332&amp;", DisplayName='"&amp;E332&amp;"', DisplayNameShort = '"&amp;F332&amp;"', PropertyName = '"&amp;G332&amp;"', MethodID = "&amp;IF(H332="","NULL",H332)&amp; ", CalcGroupId = "&amp;IF(I332="","NULL",I332)&amp;", CalcGroupListItemID = " &amp;IF(K332="","NULL",K332)&amp;", Description = "&amp;IF(L332&lt;&gt;"NULL","'"&amp;SUBSTITUTE(L332,"'","''")&amp;"'","NULL")&amp;", DataTypeID = "&amp;M332&amp;",Precision = "&amp;N332&amp;", Scale = "&amp;O332&amp;", Length="&amp;P332&amp;", UOMID = "&amp;Q332&amp;", GlossaryTermID = "&amp;V332&amp;", DisplayOrderID = "&amp;W332&amp;", DomainValueListID = "&amp;AB332&amp;", WidthPixels = "&amp;AC332&amp;", IsDisplayable = "&amp;AD332&amp;", ShowGraphForWatershed= "&amp;AE332&amp;",ShowGraphForProgram="&amp;AF332&amp;",ShowGraphForVisit="&amp;AG332&amp;",IsPrivateInformation="&amp;AM332&amp;", IsCalculated="&amp;AN332&amp;",IsInternal="&amp;AO332&amp;", ExpectedValueMin = "&amp;IF(R332&lt;&gt;"",R332,"NULL")&amp;",  ExpectedValueMax = "&amp;IF(S332&lt;&gt;"",S332,"NULL")&amp;",  AcceptedValueMin = "&amp;IF(T332&lt;&gt;"",T332,"NULL")&amp;",   AcceptedValueMax  = "&amp;IF(U332&lt;&gt;"",U332,"NULL")&amp;", GraphAllowX="&amp;AH332&amp;", GraphAllowY="&amp;AI332&amp;", GraphAllowZ="&amp;AJ332&amp;", MapAllowSize="&amp;AK332&amp;", MapAllowColor = "&amp;AL332&amp;", RbtXpath = "&amp;IF(AP332&lt;&gt;"", "'"&amp;AP332&amp;"'", "NULL")&amp;", RbtIsRequired = "&amp;IF(AP332&lt;&gt;"", AQ332, "NULL")&amp;", MRMetric = "&amp;AR332&amp;
", Protocol1_ID = "&amp;IF(AS332="","NULL",#REF!)&amp;", Protocol1_IterationIDStart = "&amp;IF(AS332="","NULL",AT332)&amp;", Protocol1_IterationIDEnd = "&amp;IF(AU332="","NULL",AV332)&amp;
", Protocol2_ID = "&amp;IF(AW332="","NULL",#REF!)&amp;", Protocol2_IterationIDStart = "&amp;IF(AW332="","NULL",AX332)&amp;", Protocol2_IterationIDEnd = "&amp;IF(AY332="","NULL",AZ332)&amp;
", Protocol3_ID = "&amp;IF(BA332="","NULL",#REF!)&amp;", Protocol3_IterationIDStart = "&amp;IF(BA332="","NULL",BB332)&amp;", Protocol3_IterationIDEnd = "&amp;IF(BC332="","NULL",BD332)&amp;
", Protocol4_ID = "&amp;IF(BE332="","NULL",#REF!)&amp;", Protocol4_IterationIDStart = "&amp;IF(BE332="","NULL",BF332)&amp;", Protocol4_IterationIDEnd = "&amp;IF(BG332="","NULL",BH332)&amp;
", Protocol5_ID = "&amp;IF(BI332="","NULL",#REF!)&amp;", Protocol5_IterationIDStart = "&amp;IF(BI332="","NULL",BJ332)&amp;", Protocol5_IterationIDEnd = "&amp;IF(BK332="","NULL",BL332)&amp;
", Protocol6_ID = "&amp;IF(BM332="","NULL",#REF!)&amp;", Protocol6_IterationIDStart = "&amp;IF(BM332="","NULL",BN332)&amp;", Protocol6_IterationIDEnd = "&amp;IF(BO332="","NULL",BP332)&amp;
", Protocol7_ID = "&amp;IF(BQ332="","NULL",#REF!)&amp;", Protocol7_IterationIDStart = "&amp;IF(BQ332="","NULL",BR332)&amp;", Protocol7_IterationIDEnd = "&amp;IF(BS332="","NULL",BT332)&amp;
", Protocol8_ID = "&amp;IF(BU332="","NULL",#REF!)&amp;", Protocol8_IterationIDStart = "&amp;IF(BU332="","NULL",BV332)&amp;", Protocol8_IterationIDEnd = "&amp;IF(BW332="","NULL",BX332)&amp;
", Protocol9_ID = "&amp;IF(BY332="","NULL",#REF!)&amp;", Protocol9_IterationIDStart = "&amp;IF(BY332="","NULL",BZ332)&amp;", Protocol9_IterationIDEnd = "&amp;IF(CA332="","NULL",CB332)&amp;
", Protocol10_ID = "&amp;IF(CC332="","NULL",#REF!)&amp;", Protocol10_IterationIDStart = "&amp;IF(CC332="","NULL",CD332)&amp;", Protocol10_IterationIDEnd = "&amp;IF(CE332="","NULL",CF332)&amp;
", Protocol11_ID = "&amp;IF(CG332="","NULL",#REF!)&amp;", Protocol11_IterationIDStart = "&amp;IF(CG332="","NULL",CH332)&amp;", Protocol11_IterationIDEnd = "&amp;IF(CI332="","NULL",CJ332)&amp;
", Protocol12_ID = "&amp;IF(CK332="","NULL",#REF!)&amp;", Protocol12_IterationIDStart = "&amp;IF(CK332="","NULL",CL332)&amp;", Protocol12_IterationIDEnd = "&amp;IF(CM332="","NULL",CN332)&amp;
", Protocol13_ID = "&amp;IF(CO332="","NULL",#REF!)&amp;", Protocol13_IterationIDStart = "&amp;IF(CO332="","NULL",CP332)&amp;", Protocol13_IterationIDEnd = "&amp;IF(CQ332="","NULL",CR332)&amp;
", Protocol14_ID = "&amp;IF(CS332="","NULL",#REF!)&amp;", Protocol14_IterationIDStart = "&amp;IF(CS332="","NULL",CT332)&amp;", Protocol14_IterationIDEnd = "&amp;IF(CU332="","NULL",CV332)&amp;
", Protocol15_ID = "&amp;IF(CW332="","NULL",#REF!)&amp;", Protocol15_IterationIDStart = "&amp;IF(CW332="","NULL",CX332)&amp;", Protocol15_IterationIDEnd = "&amp;IF(CY332="","NULL",CZ332)&amp;
", Protocol16_ID = "&amp;IF(DA332="","NULL",#REF!)&amp;", Protocol16_IterationIDStart = "&amp;IF(DA332="","NULL",DB332)&amp;", Protocol16_IterationIDEnd = "&amp;IF(DC332="","NULL",DD332))</f>
        <v>#REF!</v>
      </c>
    </row>
    <row r="333" spans="1:156" x14ac:dyDescent="0.4">
      <c r="A333" s="18">
        <v>205</v>
      </c>
      <c r="B333" s="18">
        <v>1</v>
      </c>
      <c r="C333" s="34" t="s">
        <v>98</v>
      </c>
      <c r="D333" s="18">
        <v>3</v>
      </c>
      <c r="E333" s="40" t="s">
        <v>86</v>
      </c>
      <c r="F333" s="74" t="s">
        <v>953</v>
      </c>
      <c r="G333" s="9" t="s">
        <v>86</v>
      </c>
      <c r="I333" s="44"/>
      <c r="J333" s="47" t="str">
        <f>IF(I333="","",VLOOKUP(I333,MetricCalcGroups!A:D,3, FALSE))</f>
        <v/>
      </c>
      <c r="L333" s="9" t="s">
        <v>78</v>
      </c>
      <c r="M333" s="18">
        <v>3</v>
      </c>
      <c r="N333" s="18">
        <v>9</v>
      </c>
      <c r="O333" s="18">
        <v>2</v>
      </c>
      <c r="P333" s="18" t="s">
        <v>78</v>
      </c>
      <c r="Q333" s="38">
        <v>8</v>
      </c>
      <c r="R333" s="75">
        <v>5</v>
      </c>
      <c r="S333" s="75">
        <v>95</v>
      </c>
      <c r="T333" s="75">
        <v>0</v>
      </c>
      <c r="U333" s="75">
        <v>100</v>
      </c>
      <c r="V333" s="78" t="s">
        <v>78</v>
      </c>
      <c r="W333" s="18">
        <v>70</v>
      </c>
      <c r="X333" s="50">
        <v>2011</v>
      </c>
      <c r="Y333" s="16">
        <f>IF(X333&lt;&gt;"",VLOOKUP(X333,ProgramIterations!D:E,2,FALSE),"NULL")</f>
        <v>1</v>
      </c>
      <c r="Z333" s="15"/>
      <c r="AA333" s="16" t="str">
        <f>IF(Z333&lt;&gt;"",VLOOKUP(Z333,ProgramIterations!D:E,2,FALSE),"NULL")</f>
        <v>NULL</v>
      </c>
      <c r="AB333" s="9" t="s">
        <v>78</v>
      </c>
      <c r="AC333" s="9">
        <v>75</v>
      </c>
      <c r="AD333" s="36">
        <v>1</v>
      </c>
      <c r="AE333" s="9">
        <v>1</v>
      </c>
      <c r="AF333" s="9">
        <v>1</v>
      </c>
      <c r="AG333" s="9">
        <v>1</v>
      </c>
      <c r="AH333" s="17">
        <v>0</v>
      </c>
      <c r="AI333" s="17">
        <f>AD333</f>
        <v>1</v>
      </c>
      <c r="AJ333" s="18">
        <v>0</v>
      </c>
      <c r="AK333" s="17">
        <f t="shared" si="25"/>
        <v>1</v>
      </c>
      <c r="AL333" s="17">
        <f t="shared" si="26"/>
        <v>1</v>
      </c>
      <c r="AM333" s="18">
        <v>0</v>
      </c>
      <c r="AN333" s="18">
        <v>0</v>
      </c>
      <c r="AO333" s="37">
        <v>0</v>
      </c>
      <c r="AP333" s="74" t="s">
        <v>1450</v>
      </c>
      <c r="AQ333" s="37">
        <v>1</v>
      </c>
      <c r="AR333" s="49">
        <v>0</v>
      </c>
      <c r="AS333" s="54">
        <v>2011</v>
      </c>
      <c r="AT333" s="55">
        <f>IF(AS333="","",VLOOKUP(AS333,ProgramIterations!$D:$E,2,FALSE))</f>
        <v>1</v>
      </c>
      <c r="AU333" s="54"/>
      <c r="AV333" s="55" t="str">
        <f>IF(AU333="","",VLOOKUP(AU333,ProgramIterations!$D:$E,2,FALSE))</f>
        <v/>
      </c>
      <c r="AW333" s="54">
        <v>2012</v>
      </c>
      <c r="AX333" s="55">
        <f>IF(AW333="","",VLOOKUP(AW333,ProgramIterations!$D:$E,2,FALSE))</f>
        <v>2</v>
      </c>
      <c r="AY333" s="54"/>
      <c r="AZ333" s="55" t="str">
        <f>IF(AY333="","",VLOOKUP(AY333,ProgramIterations!$D:$E,2,FALSE))</f>
        <v/>
      </c>
      <c r="BA333" s="54">
        <v>2013</v>
      </c>
      <c r="BB333" s="55">
        <f>IF(BA333="","",VLOOKUP(BA333,ProgramIterations!$D:$E,2,FALSE))</f>
        <v>3</v>
      </c>
      <c r="BC333" s="23"/>
      <c r="BD333" s="24" t="str">
        <f>IF(BC333="","",VLOOKUP(BC333,ProgramIterations!$D:$E,2,FALSE))</f>
        <v/>
      </c>
      <c r="BE333" s="23">
        <v>2014</v>
      </c>
      <c r="BF333" s="24">
        <f>IF(BE333="","",VLOOKUP(BE333,ProgramIterations!$D:$E,2,FALSE))</f>
        <v>4</v>
      </c>
      <c r="BG333" s="23"/>
      <c r="BH333" s="24" t="str">
        <f>IF(BG333="","",VLOOKUP(BG333,ProgramIterations!$D:$E,2,FALSE))</f>
        <v/>
      </c>
      <c r="BI333" s="23">
        <v>2014</v>
      </c>
      <c r="BJ333" s="24">
        <f>IF(BI333="","",VLOOKUP(BI333,ProgramIterations!$D:$E,2,FALSE))</f>
        <v>4</v>
      </c>
      <c r="BK333" s="23"/>
      <c r="BL333" s="24" t="str">
        <f>IF(BK333="","",VLOOKUP(BK333,ProgramIterations!$D:$E,2,FALSE))</f>
        <v/>
      </c>
      <c r="BM333" s="23"/>
      <c r="BN333" s="24" t="str">
        <f>IF(BM333="","",VLOOKUP(BM333,ProgramIterations!$D:$E,2,FALSE))</f>
        <v/>
      </c>
      <c r="BO333" s="23"/>
      <c r="BP333" s="24" t="str">
        <f>IF(BO333="","",VLOOKUP(BO333,ProgramIterations!$D:$E,2,FALSE))</f>
        <v/>
      </c>
      <c r="BQ333" s="23"/>
      <c r="BR333" s="24" t="str">
        <f>IF(BQ333="","",VLOOKUP(BQ333,ProgramIterations!$D:$E,2,FALSE))</f>
        <v/>
      </c>
      <c r="BS333" s="23"/>
      <c r="BT333" s="24" t="str">
        <f>IF(BS333="","",VLOOKUP(BS333,ProgramIterations!$D:$E,2,FALSE))</f>
        <v/>
      </c>
      <c r="BU333" s="23"/>
      <c r="BV333" s="24" t="str">
        <f>IF(BU333="","",VLOOKUP(BU333,ProgramIterations!$D:$E,2,FALSE))</f>
        <v/>
      </c>
      <c r="BW333" s="23"/>
      <c r="BX333" s="24" t="str">
        <f>IF(BW333="","",VLOOKUP(BW333,ProgramIterations!$D:$E,2,FALSE))</f>
        <v/>
      </c>
      <c r="BY333" s="23">
        <v>2014</v>
      </c>
      <c r="BZ333" s="24">
        <f>IF(BY333="","",VLOOKUP(BY333,ProgramIterations!$D:$E,2,FALSE))</f>
        <v>4</v>
      </c>
      <c r="CA333" s="23"/>
      <c r="CB333" s="24" t="str">
        <f>IF(CA333="","",VLOOKUP(CA333,ProgramIterations!$D:$E,2,FALSE))</f>
        <v/>
      </c>
      <c r="CC333" s="23">
        <v>2014</v>
      </c>
      <c r="CD333" s="24">
        <f>IF(CC333="","",VLOOKUP(CC333,ProgramIterations!$D:$E,2,FALSE))</f>
        <v>4</v>
      </c>
      <c r="CE333" s="23"/>
      <c r="CF333" s="24" t="str">
        <f>IF(CE333="","",VLOOKUP(CE333,ProgramIterations!$D:$E,2,FALSE))</f>
        <v/>
      </c>
      <c r="CG333" s="23">
        <v>2014</v>
      </c>
      <c r="CH333" s="24">
        <f>IF(CG333="","",VLOOKUP(CG333,ProgramIterations!$D:$E,2,FALSE))</f>
        <v>4</v>
      </c>
      <c r="CI333" s="23"/>
      <c r="CJ333" s="24" t="str">
        <f>IF(CI333="","",VLOOKUP(CI333,ProgramIterations!$D:$E,2,FALSE))</f>
        <v/>
      </c>
      <c r="CK333" s="23"/>
      <c r="CL333" s="24" t="str">
        <f>IF(CK333="","",VLOOKUP(CK333,ProgramIterations!$D:$E,2,FALSE))</f>
        <v/>
      </c>
      <c r="CM333" s="23"/>
      <c r="CN333" s="24" t="str">
        <f>IF(CM333="","",VLOOKUP(CM333,ProgramIterations!$D:$E,2,FALSE))</f>
        <v/>
      </c>
      <c r="CO333" s="23"/>
      <c r="CP333" s="24" t="str">
        <f>IF(CO333="","",VLOOKUP(CO333,ProgramIterations!$D:$E,2,FALSE))</f>
        <v/>
      </c>
      <c r="CQ333" s="23"/>
      <c r="CR333" s="24" t="str">
        <f>IF(CQ333="","",VLOOKUP(CQ333,ProgramIterations!$D:$E,2,FALSE))</f>
        <v/>
      </c>
      <c r="CS333" s="23"/>
      <c r="CT333" s="24" t="str">
        <f>IF(CS333="","",VLOOKUP(CS333,ProgramIterations!$D:$E,2,FALSE))</f>
        <v/>
      </c>
      <c r="CU333" s="23"/>
      <c r="CV333" s="24" t="str">
        <f>IF(CU333="","",VLOOKUP(CU333,ProgramIterations!$D:$E,2,FALSE))</f>
        <v/>
      </c>
      <c r="CW333" s="23"/>
      <c r="CX333" s="24" t="str">
        <f>IF(CW333="","",VLOOKUP(CW333,ProgramIterations!$D:$E,2,FALSE))</f>
        <v/>
      </c>
      <c r="CY333" s="23"/>
      <c r="CZ333" s="24" t="str">
        <f>IF(CY333="","",VLOOKUP(CY333,ProgramIterations!$D:$E,2,FALSE))</f>
        <v/>
      </c>
      <c r="DA333" s="23"/>
      <c r="DB333" s="24" t="str">
        <f>IF(DA333="","",VLOOKUP(DA333,ProgramIterations!$D:$E,2,FALSE))</f>
        <v/>
      </c>
      <c r="DC333" s="23"/>
      <c r="DD333" s="25" t="str">
        <f>IF(DC333="","",VLOOKUP(DC333,ProgramIterations!$D:$E,2,FALSE))</f>
        <v/>
      </c>
      <c r="DE333" s="64" t="str">
        <f>CONCATENATE("ALTER TABLE dbo.",LEFT(C333,FIND(".",C333)-1)," ADD ",RIGHT(C333,LEN(C333)-FIND(".",C333))," ",VLOOKUP(M333,DataTypes!$A$2:$F$12,6),IF(VLOOKUP(M333,DataTypes!$A$2:$F$12,3)=1,CONCATENATE("(",N333,",",O333,")"),"")," NULL")</f>
        <v>ALTER TABLE dbo.ChampMetricChannelUnitTier1Summary ADD Percent decimal(9,2) NULL</v>
      </c>
      <c r="DF333" s="56" t="e">
        <f>IF(A333 = "","",#REF! &amp; " SELECT MetricCalcTypeID = "&amp;A333&amp;", EngineID = "&amp;B333&amp;", Name='"&amp;C333&amp;"', DisplayGroupID = "&amp;D333&amp;", DisplayName='"&amp;E333&amp;"', DisplayNameShort = '"&amp;F333&amp;"', PropertyName = '"&amp;G333&amp;"', MethodID = "&amp;IF(H333="","NULL",H333)&amp; ", CalcGroupId = "&amp;IF(I333="","NULL",I333)&amp;", CalcGroupListItemID = " &amp;IF(K333="","NULL",K333)&amp;", Description = "&amp;IF(L333&lt;&gt;"NULL","'"&amp;SUBSTITUTE(L333,"'","''")&amp;"'","NULL")&amp;", DataTypeID = "&amp;M333&amp;",Precision = "&amp;N333&amp;", Scale = "&amp;O333&amp;", Length="&amp;P333&amp;", UOMID = "&amp;Q333&amp;", GlossaryTermID = "&amp;V333&amp;", DisplayOrderID = "&amp;W333&amp;", DomainValueListID = "&amp;AB333&amp;", WidthPixels = "&amp;AC333&amp;", IsDisplayable = "&amp;AD333&amp;", ShowGraphForWatershed= "&amp;AE333&amp;",ShowGraphForProgram="&amp;AF333&amp;",ShowGraphForVisit="&amp;AG333&amp;",IsPrivateInformation="&amp;AM333&amp;", IsCalculated="&amp;AN333&amp;",IsInternal="&amp;AO333&amp;", ExpectedValueMin = "&amp;IF(R333&lt;&gt;"",R333,"NULL")&amp;",  ExpectedValueMax = "&amp;IF(S333&lt;&gt;"",S333,"NULL")&amp;",  AcceptedValueMin = "&amp;IF(T333&lt;&gt;"",T333,"NULL")&amp;",   AcceptedValueMax  = "&amp;IF(U333&lt;&gt;"",U333,"NULL")&amp;", GraphAllowX="&amp;AH333&amp;", GraphAllowY="&amp;AI333&amp;", GraphAllowZ="&amp;AJ333&amp;", MapAllowSize="&amp;AK333&amp;", MapAllowColor = "&amp;AL333&amp;", RbtXpath = "&amp;IF(AP333&lt;&gt;"", "'"&amp;AP333&amp;"'", "NULL")&amp;", RbtIsRequired = "&amp;IF(AP333&lt;&gt;"", AQ333, "NULL")&amp;", MRMetric = "&amp;AR333&amp;
", Protocol1_ID = "&amp;IF(AS333="","NULL",#REF!)&amp;", Protocol1_IterationIDStart = "&amp;IF(AS333="","NULL",AT333)&amp;", Protocol1_IterationIDEnd = "&amp;IF(AU333="","NULL",AV333)&amp;
", Protocol2_ID = "&amp;IF(AW333="","NULL",#REF!)&amp;", Protocol2_IterationIDStart = "&amp;IF(AW333="","NULL",AX333)&amp;", Protocol2_IterationIDEnd = "&amp;IF(AY333="","NULL",AZ333)&amp;
", Protocol3_ID = "&amp;IF(BA333="","NULL",#REF!)&amp;", Protocol3_IterationIDStart = "&amp;IF(BA333="","NULL",BB333)&amp;", Protocol3_IterationIDEnd = "&amp;IF(BC333="","NULL",BD333)&amp;
", Protocol4_ID = "&amp;IF(BE333="","NULL",#REF!)&amp;", Protocol4_IterationIDStart = "&amp;IF(BE333="","NULL",BF333)&amp;", Protocol4_IterationIDEnd = "&amp;IF(BG333="","NULL",BH333)&amp;
", Protocol5_ID = "&amp;IF(BI333="","NULL",#REF!)&amp;", Protocol5_IterationIDStart = "&amp;IF(BI333="","NULL",BJ333)&amp;", Protocol5_IterationIDEnd = "&amp;IF(BK333="","NULL",BL333)&amp;
", Protocol6_ID = "&amp;IF(BM333="","NULL",#REF!)&amp;", Protocol6_IterationIDStart = "&amp;IF(BM333="","NULL",BN333)&amp;", Protocol6_IterationIDEnd = "&amp;IF(BO333="","NULL",BP333)&amp;
", Protocol7_ID = "&amp;IF(BQ333="","NULL",#REF!)&amp;", Protocol7_IterationIDStart = "&amp;IF(BQ333="","NULL",BR333)&amp;", Protocol7_IterationIDEnd = "&amp;IF(BS333="","NULL",BT333)&amp;
", Protocol8_ID = "&amp;IF(BU333="","NULL",#REF!)&amp;", Protocol8_IterationIDStart = "&amp;IF(BU333="","NULL",BV333)&amp;", Protocol8_IterationIDEnd = "&amp;IF(BW333="","NULL",BX333)&amp;
", Protocol9_ID = "&amp;IF(BY333="","NULL",#REF!)&amp;", Protocol9_IterationIDStart = "&amp;IF(BY333="","NULL",BZ333)&amp;", Protocol9_IterationIDEnd = "&amp;IF(CA333="","NULL",CB333)&amp;
", Protocol10_ID = "&amp;IF(CC333="","NULL",#REF!)&amp;", Protocol10_IterationIDStart = "&amp;IF(CC333="","NULL",CD333)&amp;", Protocol10_IterationIDEnd = "&amp;IF(CE333="","NULL",CF333)&amp;
", Protocol11_ID = "&amp;IF(CG333="","NULL",#REF!)&amp;", Protocol11_IterationIDStart = "&amp;IF(CG333="","NULL",CH333)&amp;", Protocol11_IterationIDEnd = "&amp;IF(CI333="","NULL",CJ333)&amp;
", Protocol12_ID = "&amp;IF(CK333="","NULL",#REF!)&amp;", Protocol12_IterationIDStart = "&amp;IF(CK333="","NULL",CL333)&amp;", Protocol12_IterationIDEnd = "&amp;IF(CM333="","NULL",CN333)&amp;
", Protocol13_ID = "&amp;IF(CO333="","NULL",#REF!)&amp;", Protocol13_IterationIDStart = "&amp;IF(CO333="","NULL",CP333)&amp;", Protocol13_IterationIDEnd = "&amp;IF(CQ333="","NULL",CR333)&amp;
", Protocol14_ID = "&amp;IF(CS333="","NULL",#REF!)&amp;", Protocol14_IterationIDStart = "&amp;IF(CS333="","NULL",CT333)&amp;", Protocol14_IterationIDEnd = "&amp;IF(CU333="","NULL",CV333)&amp;
", Protocol15_ID = "&amp;IF(CW333="","NULL",#REF!)&amp;", Protocol15_IterationIDStart = "&amp;IF(CW333="","NULL",CX333)&amp;", Protocol15_IterationIDEnd = "&amp;IF(CY333="","NULL",CZ333)&amp;
", Protocol16_ID = "&amp;IF(DA333="","NULL",#REF!)&amp;", Protocol16_IterationIDStart = "&amp;IF(DA333="","NULL",DB333)&amp;", Protocol16_IterationIDEnd = "&amp;IF(DC333="","NULL",DD333))</f>
        <v>#REF!</v>
      </c>
    </row>
    <row r="334" spans="1:156" x14ac:dyDescent="0.4">
      <c r="A334" s="18">
        <v>305</v>
      </c>
      <c r="B334" s="18">
        <v>1</v>
      </c>
      <c r="C334" s="34" t="s">
        <v>104</v>
      </c>
      <c r="D334" s="18">
        <v>4</v>
      </c>
      <c r="E334" s="40" t="s">
        <v>86</v>
      </c>
      <c r="F334" s="74" t="s">
        <v>953</v>
      </c>
      <c r="G334" s="9" t="s">
        <v>86</v>
      </c>
      <c r="I334" s="44"/>
      <c r="J334" s="47" t="str">
        <f>IF(I334="","",VLOOKUP(I334,MetricCalcGroups!A:D,3, FALSE))</f>
        <v/>
      </c>
      <c r="L334" s="9" t="s">
        <v>78</v>
      </c>
      <c r="M334" s="18">
        <v>3</v>
      </c>
      <c r="N334" s="18">
        <v>9</v>
      </c>
      <c r="O334" s="18">
        <v>2</v>
      </c>
      <c r="P334" s="18" t="s">
        <v>78</v>
      </c>
      <c r="Q334" s="38">
        <v>8</v>
      </c>
      <c r="R334" s="75">
        <v>2</v>
      </c>
      <c r="S334" s="75">
        <v>90</v>
      </c>
      <c r="T334" s="75">
        <v>1</v>
      </c>
      <c r="U334" s="75">
        <v>99.5</v>
      </c>
      <c r="V334" s="78">
        <v>264</v>
      </c>
      <c r="W334" s="18">
        <v>70</v>
      </c>
      <c r="X334" s="50">
        <v>2011</v>
      </c>
      <c r="Y334" s="16">
        <f>IF(X334&lt;&gt;"",VLOOKUP(X334,ProgramIterations!D:E,2,FALSE),"NULL")</f>
        <v>1</v>
      </c>
      <c r="Z334" s="15"/>
      <c r="AA334" s="16" t="str">
        <f>IF(Z334&lt;&gt;"",VLOOKUP(Z334,ProgramIterations!D:E,2,FALSE),"NULL")</f>
        <v>NULL</v>
      </c>
      <c r="AB334" s="9" t="s">
        <v>78</v>
      </c>
      <c r="AC334" s="9">
        <v>75</v>
      </c>
      <c r="AD334" s="36">
        <v>1</v>
      </c>
      <c r="AE334" s="9">
        <v>1</v>
      </c>
      <c r="AF334" s="9">
        <v>1</v>
      </c>
      <c r="AG334" s="9">
        <v>1</v>
      </c>
      <c r="AH334" s="17">
        <v>0</v>
      </c>
      <c r="AI334" s="17">
        <f>AD334</f>
        <v>1</v>
      </c>
      <c r="AJ334" s="18">
        <v>0</v>
      </c>
      <c r="AK334" s="17">
        <f t="shared" si="25"/>
        <v>1</v>
      </c>
      <c r="AL334" s="17">
        <f t="shared" si="26"/>
        <v>1</v>
      </c>
      <c r="AM334" s="18">
        <v>0</v>
      </c>
      <c r="AN334" s="18">
        <v>0</v>
      </c>
      <c r="AO334" s="74">
        <v>0</v>
      </c>
      <c r="AP334" s="49" t="s">
        <v>1456</v>
      </c>
      <c r="AQ334" s="37">
        <v>1</v>
      </c>
      <c r="AR334" s="49">
        <v>0</v>
      </c>
      <c r="AS334" s="54">
        <v>2011</v>
      </c>
      <c r="AT334" s="55">
        <f>IF(AS334="","",VLOOKUP(AS334,ProgramIterations!$D:$E,2,FALSE))</f>
        <v>1</v>
      </c>
      <c r="AU334" s="54"/>
      <c r="AV334" s="55" t="str">
        <f>IF(AU334="","",VLOOKUP(AU334,ProgramIterations!$D:$E,2,FALSE))</f>
        <v/>
      </c>
      <c r="AW334" s="54">
        <v>2012</v>
      </c>
      <c r="AX334" s="55">
        <f>IF(AW334="","",VLOOKUP(AW334,ProgramIterations!$D:$E,2,FALSE))</f>
        <v>2</v>
      </c>
      <c r="AY334" s="54"/>
      <c r="AZ334" s="55" t="str">
        <f>IF(AY334="","",VLOOKUP(AY334,ProgramIterations!$D:$E,2,FALSE))</f>
        <v/>
      </c>
      <c r="BA334" s="54">
        <v>2013</v>
      </c>
      <c r="BB334" s="55">
        <f>IF(BA334="","",VLOOKUP(BA334,ProgramIterations!$D:$E,2,FALSE))</f>
        <v>3</v>
      </c>
      <c r="BC334" s="23"/>
      <c r="BD334" s="24" t="str">
        <f>IF(BC334="","",VLOOKUP(BC334,ProgramIterations!$D:$E,2,FALSE))</f>
        <v/>
      </c>
      <c r="BE334" s="23">
        <v>2014</v>
      </c>
      <c r="BF334" s="24">
        <f>IF(BE334="","",VLOOKUP(BE334,ProgramIterations!$D:$E,2,FALSE))</f>
        <v>4</v>
      </c>
      <c r="BG334" s="23"/>
      <c r="BH334" s="24" t="str">
        <f>IF(BG334="","",VLOOKUP(BG334,ProgramIterations!$D:$E,2,FALSE))</f>
        <v/>
      </c>
      <c r="BI334" s="23">
        <v>2014</v>
      </c>
      <c r="BJ334" s="24">
        <f>IF(BI334="","",VLOOKUP(BI334,ProgramIterations!$D:$E,2,FALSE))</f>
        <v>4</v>
      </c>
      <c r="BK334" s="23"/>
      <c r="BL334" s="24" t="str">
        <f>IF(BK334="","",VLOOKUP(BK334,ProgramIterations!$D:$E,2,FALSE))</f>
        <v/>
      </c>
      <c r="BM334" s="23"/>
      <c r="BN334" s="24" t="str">
        <f>IF(BM334="","",VLOOKUP(BM334,ProgramIterations!$D:$E,2,FALSE))</f>
        <v/>
      </c>
      <c r="BO334" s="23"/>
      <c r="BP334" s="24" t="str">
        <f>IF(BO334="","",VLOOKUP(BO334,ProgramIterations!$D:$E,2,FALSE))</f>
        <v/>
      </c>
      <c r="BQ334" s="23"/>
      <c r="BR334" s="24" t="str">
        <f>IF(BQ334="","",VLOOKUP(BQ334,ProgramIterations!$D:$E,2,FALSE))</f>
        <v/>
      </c>
      <c r="BS334" s="23"/>
      <c r="BT334" s="24" t="str">
        <f>IF(BS334="","",VLOOKUP(BS334,ProgramIterations!$D:$E,2,FALSE))</f>
        <v/>
      </c>
      <c r="BU334" s="23"/>
      <c r="BV334" s="24" t="str">
        <f>IF(BU334="","",VLOOKUP(BU334,ProgramIterations!$D:$E,2,FALSE))</f>
        <v/>
      </c>
      <c r="BW334" s="23"/>
      <c r="BX334" s="24" t="str">
        <f>IF(BW334="","",VLOOKUP(BW334,ProgramIterations!$D:$E,2,FALSE))</f>
        <v/>
      </c>
      <c r="BY334" s="23">
        <v>2014</v>
      </c>
      <c r="BZ334" s="24">
        <f>IF(BY334="","",VLOOKUP(BY334,ProgramIterations!$D:$E,2,FALSE))</f>
        <v>4</v>
      </c>
      <c r="CA334" s="23"/>
      <c r="CB334" s="24" t="str">
        <f>IF(CA334="","",VLOOKUP(CA334,ProgramIterations!$D:$E,2,FALSE))</f>
        <v/>
      </c>
      <c r="CC334" s="23">
        <v>2014</v>
      </c>
      <c r="CD334" s="24">
        <f>IF(CC334="","",VLOOKUP(CC334,ProgramIterations!$D:$E,2,FALSE))</f>
        <v>4</v>
      </c>
      <c r="CE334" s="23"/>
      <c r="CF334" s="24" t="str">
        <f>IF(CE334="","",VLOOKUP(CE334,ProgramIterations!$D:$E,2,FALSE))</f>
        <v/>
      </c>
      <c r="CG334" s="23">
        <v>2014</v>
      </c>
      <c r="CH334" s="24">
        <f>IF(CG334="","",VLOOKUP(CG334,ProgramIterations!$D:$E,2,FALSE))</f>
        <v>4</v>
      </c>
      <c r="CI334" s="23"/>
      <c r="CJ334" s="24" t="str">
        <f>IF(CI334="","",VLOOKUP(CI334,ProgramIterations!$D:$E,2,FALSE))</f>
        <v/>
      </c>
      <c r="CK334" s="23"/>
      <c r="CL334" s="24" t="str">
        <f>IF(CK334="","",VLOOKUP(CK334,ProgramIterations!$D:$E,2,FALSE))</f>
        <v/>
      </c>
      <c r="CM334" s="23"/>
      <c r="CN334" s="24" t="str">
        <f>IF(CM334="","",VLOOKUP(CM334,ProgramIterations!$D:$E,2,FALSE))</f>
        <v/>
      </c>
      <c r="CO334" s="23"/>
      <c r="CP334" s="24" t="str">
        <f>IF(CO334="","",VLOOKUP(CO334,ProgramIterations!$D:$E,2,FALSE))</f>
        <v/>
      </c>
      <c r="CQ334" s="23"/>
      <c r="CR334" s="24" t="str">
        <f>IF(CQ334="","",VLOOKUP(CQ334,ProgramIterations!$D:$E,2,FALSE))</f>
        <v/>
      </c>
      <c r="CS334" s="23"/>
      <c r="CT334" s="24" t="str">
        <f>IF(CS334="","",VLOOKUP(CS334,ProgramIterations!$D:$E,2,FALSE))</f>
        <v/>
      </c>
      <c r="CU334" s="23"/>
      <c r="CV334" s="24" t="str">
        <f>IF(CU334="","",VLOOKUP(CU334,ProgramIterations!$D:$E,2,FALSE))</f>
        <v/>
      </c>
      <c r="CW334" s="23"/>
      <c r="CX334" s="24" t="str">
        <f>IF(CW334="","",VLOOKUP(CW334,ProgramIterations!$D:$E,2,FALSE))</f>
        <v/>
      </c>
      <c r="CY334" s="23"/>
      <c r="CZ334" s="24" t="str">
        <f>IF(CY334="","",VLOOKUP(CY334,ProgramIterations!$D:$E,2,FALSE))</f>
        <v/>
      </c>
      <c r="DA334" s="23"/>
      <c r="DB334" s="24" t="str">
        <f>IF(DA334="","",VLOOKUP(DA334,ProgramIterations!$D:$E,2,FALSE))</f>
        <v/>
      </c>
      <c r="DC334" s="23"/>
      <c r="DD334" s="25" t="str">
        <f>IF(DC334="","",VLOOKUP(DC334,ProgramIterations!$D:$E,2,FALSE))</f>
        <v/>
      </c>
      <c r="DE334" s="64" t="str">
        <f>CONCATENATE("ALTER TABLE dbo.",LEFT(C334,FIND(".",C334)-1)," ADD ",RIGHT(C334,LEN(C334)-FIND(".",C334))," ",VLOOKUP(M334,DataTypes!$A$2:$F$12,6),IF(VLOOKUP(M334,DataTypes!$A$2:$F$12,3)=1,CONCATENATE("(",N334,",",O334,")"),"")," NULL")</f>
        <v>ALTER TABLE dbo.ChampMetricChannelUnitTier2Summary ADD Percent decimal(9,2) NULL</v>
      </c>
      <c r="DF334" s="56" t="e">
        <f>IF(A334 = "","",#REF! &amp; " SELECT MetricCalcTypeID = "&amp;A334&amp;", EngineID = "&amp;B334&amp;", Name='"&amp;C334&amp;"', DisplayGroupID = "&amp;D334&amp;", DisplayName='"&amp;E334&amp;"', DisplayNameShort = '"&amp;F334&amp;"', PropertyName = '"&amp;G334&amp;"', MethodID = "&amp;IF(H334="","NULL",H334)&amp; ", CalcGroupId = "&amp;IF(I334="","NULL",I334)&amp;", CalcGroupListItemID = " &amp;IF(K334="","NULL",K334)&amp;", Description = "&amp;IF(L334&lt;&gt;"NULL","'"&amp;SUBSTITUTE(L334,"'","''")&amp;"'","NULL")&amp;", DataTypeID = "&amp;M334&amp;",Precision = "&amp;N334&amp;", Scale = "&amp;O334&amp;", Length="&amp;P334&amp;", UOMID = "&amp;Q334&amp;", GlossaryTermID = "&amp;V334&amp;", DisplayOrderID = "&amp;W334&amp;", DomainValueListID = "&amp;AB334&amp;", WidthPixels = "&amp;AC334&amp;", IsDisplayable = "&amp;AD334&amp;", ShowGraphForWatershed= "&amp;AE334&amp;",ShowGraphForProgram="&amp;AF334&amp;",ShowGraphForVisit="&amp;AG334&amp;",IsPrivateInformation="&amp;AM334&amp;", IsCalculated="&amp;AN334&amp;",IsInternal="&amp;AO334&amp;", ExpectedValueMin = "&amp;IF(R334&lt;&gt;"",R334,"NULL")&amp;",  ExpectedValueMax = "&amp;IF(S334&lt;&gt;"",S334,"NULL")&amp;",  AcceptedValueMin = "&amp;IF(T334&lt;&gt;"",T334,"NULL")&amp;",   AcceptedValueMax  = "&amp;IF(U334&lt;&gt;"",U334,"NULL")&amp;", GraphAllowX="&amp;AH334&amp;", GraphAllowY="&amp;AI334&amp;", GraphAllowZ="&amp;AJ334&amp;", MapAllowSize="&amp;AK334&amp;", MapAllowColor = "&amp;AL334&amp;", RbtXpath = "&amp;IF(AP334&lt;&gt;"", "'"&amp;AP334&amp;"'", "NULL")&amp;", RbtIsRequired = "&amp;IF(AP334&lt;&gt;"", AQ334, "NULL")&amp;", MRMetric = "&amp;AR334&amp;
", Protocol1_ID = "&amp;IF(AS334="","NULL",#REF!)&amp;", Protocol1_IterationIDStart = "&amp;IF(AS334="","NULL",AT334)&amp;", Protocol1_IterationIDEnd = "&amp;IF(AU334="","NULL",AV334)&amp;
", Protocol2_ID = "&amp;IF(AW334="","NULL",#REF!)&amp;", Protocol2_IterationIDStart = "&amp;IF(AW334="","NULL",AX334)&amp;", Protocol2_IterationIDEnd = "&amp;IF(AY334="","NULL",AZ334)&amp;
", Protocol3_ID = "&amp;IF(BA334="","NULL",#REF!)&amp;", Protocol3_IterationIDStart = "&amp;IF(BA334="","NULL",BB334)&amp;", Protocol3_IterationIDEnd = "&amp;IF(BC334="","NULL",BD334)&amp;
", Protocol4_ID = "&amp;IF(BE334="","NULL",#REF!)&amp;", Protocol4_IterationIDStart = "&amp;IF(BE334="","NULL",BF334)&amp;", Protocol4_IterationIDEnd = "&amp;IF(BG334="","NULL",BH334)&amp;
", Protocol5_ID = "&amp;IF(BI334="","NULL",#REF!)&amp;", Protocol5_IterationIDStart = "&amp;IF(BI334="","NULL",BJ334)&amp;", Protocol5_IterationIDEnd = "&amp;IF(BK334="","NULL",BL334)&amp;
", Protocol6_ID = "&amp;IF(BM334="","NULL",#REF!)&amp;", Protocol6_IterationIDStart = "&amp;IF(BM334="","NULL",BN334)&amp;", Protocol6_IterationIDEnd = "&amp;IF(BO334="","NULL",BP334)&amp;
", Protocol7_ID = "&amp;IF(BQ334="","NULL",#REF!)&amp;", Protocol7_IterationIDStart = "&amp;IF(BQ334="","NULL",BR334)&amp;", Protocol7_IterationIDEnd = "&amp;IF(BS334="","NULL",BT334)&amp;
", Protocol8_ID = "&amp;IF(BU334="","NULL",#REF!)&amp;", Protocol8_IterationIDStart = "&amp;IF(BU334="","NULL",BV334)&amp;", Protocol8_IterationIDEnd = "&amp;IF(BW334="","NULL",BX334)&amp;
", Protocol9_ID = "&amp;IF(BY334="","NULL",#REF!)&amp;", Protocol9_IterationIDStart = "&amp;IF(BY334="","NULL",BZ334)&amp;", Protocol9_IterationIDEnd = "&amp;IF(CA334="","NULL",CB334)&amp;
", Protocol10_ID = "&amp;IF(CC334="","NULL",#REF!)&amp;", Protocol10_IterationIDStart = "&amp;IF(CC334="","NULL",CD334)&amp;", Protocol10_IterationIDEnd = "&amp;IF(CE334="","NULL",CF334)&amp;
", Protocol11_ID = "&amp;IF(CG334="","NULL",#REF!)&amp;", Protocol11_IterationIDStart = "&amp;IF(CG334="","NULL",CH334)&amp;", Protocol11_IterationIDEnd = "&amp;IF(CI334="","NULL",CJ334)&amp;
", Protocol12_ID = "&amp;IF(CK334="","NULL",#REF!)&amp;", Protocol12_IterationIDStart = "&amp;IF(CK334="","NULL",CL334)&amp;", Protocol12_IterationIDEnd = "&amp;IF(CM334="","NULL",CN334)&amp;
", Protocol13_ID = "&amp;IF(CO334="","NULL",#REF!)&amp;", Protocol13_IterationIDStart = "&amp;IF(CO334="","NULL",CP334)&amp;", Protocol13_IterationIDEnd = "&amp;IF(CQ334="","NULL",CR334)&amp;
", Protocol14_ID = "&amp;IF(CS334="","NULL",#REF!)&amp;", Protocol14_IterationIDStart = "&amp;IF(CS334="","NULL",CT334)&amp;", Protocol14_IterationIDEnd = "&amp;IF(CU334="","NULL",CV334)&amp;
", Protocol15_ID = "&amp;IF(CW334="","NULL",#REF!)&amp;", Protocol15_IterationIDStart = "&amp;IF(CW334="","NULL",CX334)&amp;", Protocol15_IterationIDEnd = "&amp;IF(CY334="","NULL",CZ334)&amp;
", Protocol16_ID = "&amp;IF(DA334="","NULL",#REF!)&amp;", Protocol16_IterationIDStart = "&amp;IF(DA334="","NULL",DB334)&amp;", Protocol16_IterationIDEnd = "&amp;IF(DC334="","NULL",DD334))</f>
        <v>#REF!</v>
      </c>
    </row>
    <row r="335" spans="1:156" x14ac:dyDescent="0.4">
      <c r="A335" s="38">
        <v>34</v>
      </c>
      <c r="B335" s="18">
        <v>1</v>
      </c>
      <c r="C335" s="34" t="s">
        <v>144</v>
      </c>
      <c r="D335" s="18">
        <v>1</v>
      </c>
      <c r="E335" s="74" t="s">
        <v>145</v>
      </c>
      <c r="F335" s="74" t="s">
        <v>868</v>
      </c>
      <c r="G335" s="49" t="s">
        <v>146</v>
      </c>
      <c r="I335" s="44"/>
      <c r="J335" s="59" t="str">
        <f>IF(I335="","",VLOOKUP(I335,MetricCalcGroups!A:D,3, FALSE))</f>
        <v/>
      </c>
      <c r="K335" s="49"/>
      <c r="L335" s="49" t="s">
        <v>149</v>
      </c>
      <c r="M335" s="53">
        <v>10</v>
      </c>
      <c r="N335" s="53" t="s">
        <v>78</v>
      </c>
      <c r="O335" s="53" t="s">
        <v>78</v>
      </c>
      <c r="P335" s="53" t="s">
        <v>78</v>
      </c>
      <c r="Q335" s="53" t="s">
        <v>78</v>
      </c>
      <c r="R335" s="75"/>
      <c r="S335" s="75"/>
      <c r="T335" s="75"/>
      <c r="U335" s="75"/>
      <c r="V335" s="78">
        <v>261</v>
      </c>
      <c r="W335" s="75">
        <v>1990</v>
      </c>
      <c r="X335" s="50">
        <v>2011</v>
      </c>
      <c r="Y335" s="51">
        <f>IF(X335&lt;&gt;"",VLOOKUP(X335,ProgramIterations!D:E,2,FALSE),"NULL")</f>
        <v>1</v>
      </c>
      <c r="Z335" s="50"/>
      <c r="AA335" s="51" t="str">
        <f>IF(Z335&lt;&gt;"",VLOOKUP(Z335,ProgramIterations!D:E,2,FALSE),"NULL")</f>
        <v>NULL</v>
      </c>
      <c r="AB335" s="49" t="s">
        <v>78</v>
      </c>
      <c r="AC335" s="49">
        <v>75</v>
      </c>
      <c r="AD335" s="49">
        <v>1</v>
      </c>
      <c r="AE335" s="49">
        <v>0</v>
      </c>
      <c r="AF335" s="49">
        <v>0</v>
      </c>
      <c r="AG335" s="49">
        <v>0</v>
      </c>
      <c r="AH335" s="52">
        <v>0</v>
      </c>
      <c r="AI335" s="52">
        <v>0</v>
      </c>
      <c r="AJ335" s="53">
        <v>0</v>
      </c>
      <c r="AK335" s="52">
        <f t="shared" si="25"/>
        <v>0</v>
      </c>
      <c r="AL335" s="52">
        <f t="shared" si="26"/>
        <v>0</v>
      </c>
      <c r="AM335" s="53">
        <v>1</v>
      </c>
      <c r="AN335" s="53">
        <v>0</v>
      </c>
      <c r="AO335" s="74">
        <v>0</v>
      </c>
      <c r="AP335" s="74"/>
      <c r="AQ335" s="49">
        <v>0</v>
      </c>
      <c r="AR335" s="49">
        <v>0</v>
      </c>
      <c r="AS335" s="54">
        <v>2011</v>
      </c>
      <c r="AT335" s="55">
        <f>IF(AS335="","",VLOOKUP(AS335,ProgramIterations!$D:$E,2,FALSE))</f>
        <v>1</v>
      </c>
      <c r="AU335" s="54"/>
      <c r="AV335" s="55" t="str">
        <f>IF(AU335="","",VLOOKUP(AU335,ProgramIterations!$D:$E,2,FALSE))</f>
        <v/>
      </c>
      <c r="AW335" s="54">
        <v>2012</v>
      </c>
      <c r="AX335" s="55">
        <f>IF(AW335="","",VLOOKUP(AW335,ProgramIterations!$D:$E,2,FALSE))</f>
        <v>2</v>
      </c>
      <c r="AY335" s="54"/>
      <c r="AZ335" s="55" t="str">
        <f>IF(AY335="","",VLOOKUP(AY335,ProgramIterations!$D:$E,2,FALSE))</f>
        <v/>
      </c>
      <c r="BA335" s="54">
        <v>2013</v>
      </c>
      <c r="BB335" s="55">
        <f>IF(BA335="","",VLOOKUP(BA335,ProgramIterations!$D:$E,2,FALSE))</f>
        <v>3</v>
      </c>
      <c r="BC335" s="54"/>
      <c r="BD335" s="55" t="str">
        <f>IF(BC335="","",VLOOKUP(BC335,ProgramIterations!$D:$E,2,FALSE))</f>
        <v/>
      </c>
      <c r="BE335" s="54">
        <v>2014</v>
      </c>
      <c r="BF335" s="55">
        <f>IF(BE335="","",VLOOKUP(BE335,ProgramIterations!$D:$E,2,FALSE))</f>
        <v>4</v>
      </c>
      <c r="BG335" s="54"/>
      <c r="BH335" s="55" t="str">
        <f>IF(BG335="","",VLOOKUP(BG335,ProgramIterations!$D:$E,2,FALSE))</f>
        <v/>
      </c>
      <c r="BI335" s="54">
        <v>2014</v>
      </c>
      <c r="BJ335" s="55">
        <f>IF(BI335="","",VLOOKUP(BI335,ProgramIterations!$D:$E,2,FALSE))</f>
        <v>4</v>
      </c>
      <c r="BK335" s="54"/>
      <c r="BL335" s="55" t="str">
        <f>IF(BK335="","",VLOOKUP(BK335,ProgramIterations!$D:$E,2,FALSE))</f>
        <v/>
      </c>
      <c r="BM335" s="54"/>
      <c r="BN335" s="24" t="str">
        <f>IF(BM335="","",VLOOKUP(BM335,ProgramIterations!$D:$E,2,FALSE))</f>
        <v/>
      </c>
      <c r="BO335" s="23"/>
      <c r="BP335" s="24" t="str">
        <f>IF(BO335="","",VLOOKUP(BO335,ProgramIterations!$D:$E,2,FALSE))</f>
        <v/>
      </c>
      <c r="BQ335" s="23"/>
      <c r="BR335" s="24" t="str">
        <f>IF(BQ335="","",VLOOKUP(BQ335,ProgramIterations!$D:$E,2,FALSE))</f>
        <v/>
      </c>
      <c r="BS335" s="23"/>
      <c r="BT335" s="24" t="str">
        <f>IF(BS335="","",VLOOKUP(BS335,ProgramIterations!$D:$E,2,FALSE))</f>
        <v/>
      </c>
      <c r="BU335" s="23"/>
      <c r="BV335" s="24" t="str">
        <f>IF(BU335="","",VLOOKUP(BU335,ProgramIterations!$D:$E,2,FALSE))</f>
        <v/>
      </c>
      <c r="BW335" s="23"/>
      <c r="BX335" s="24" t="str">
        <f>IF(BW335="","",VLOOKUP(BW335,ProgramIterations!$D:$E,2,FALSE))</f>
        <v/>
      </c>
      <c r="BY335" s="23">
        <v>2014</v>
      </c>
      <c r="BZ335" s="24">
        <f>IF(BY335="","",VLOOKUP(BY335,ProgramIterations!$D:$E,2,FALSE))</f>
        <v>4</v>
      </c>
      <c r="CA335" s="23"/>
      <c r="CB335" s="24" t="str">
        <f>IF(CA335="","",VLOOKUP(CA335,ProgramIterations!$D:$E,2,FALSE))</f>
        <v/>
      </c>
      <c r="CC335" s="23">
        <v>2014</v>
      </c>
      <c r="CD335" s="24">
        <f>IF(CC335="","",VLOOKUP(CC335,ProgramIterations!$D:$E,2,FALSE))</f>
        <v>4</v>
      </c>
      <c r="CE335" s="23"/>
      <c r="CF335" s="24" t="str">
        <f>IF(CE335="","",VLOOKUP(CE335,ProgramIterations!$D:$E,2,FALSE))</f>
        <v/>
      </c>
      <c r="CG335" s="23">
        <v>2014</v>
      </c>
      <c r="CH335" s="24">
        <f>IF(CG335="","",VLOOKUP(CG335,ProgramIterations!$D:$E,2,FALSE))</f>
        <v>4</v>
      </c>
      <c r="CI335" s="23"/>
      <c r="CJ335" s="24" t="str">
        <f>IF(CI335="","",VLOOKUP(CI335,ProgramIterations!$D:$E,2,FALSE))</f>
        <v/>
      </c>
      <c r="CK335" s="23"/>
      <c r="CL335" s="24" t="str">
        <f>IF(CK335="","",VLOOKUP(CK335,ProgramIterations!$D:$E,2,FALSE))</f>
        <v/>
      </c>
      <c r="CM335" s="23"/>
      <c r="CN335" s="24" t="str">
        <f>IF(CM335="","",VLOOKUP(CM335,ProgramIterations!$D:$E,2,FALSE))</f>
        <v/>
      </c>
      <c r="CO335" s="23"/>
      <c r="CP335" s="24" t="str">
        <f>IF(CO335="","",VLOOKUP(CO335,ProgramIterations!$D:$E,2,FALSE))</f>
        <v/>
      </c>
      <c r="CQ335" s="23"/>
      <c r="CR335" s="24" t="str">
        <f>IF(CQ335="","",VLOOKUP(CQ335,ProgramIterations!$D:$E,2,FALSE))</f>
        <v/>
      </c>
      <c r="CS335" s="23"/>
      <c r="CT335" s="24" t="str">
        <f>IF(CS335="","",VLOOKUP(CS335,ProgramIterations!$D:$E,2,FALSE))</f>
        <v/>
      </c>
      <c r="CU335" s="23"/>
      <c r="CV335" s="24" t="str">
        <f>IF(CU335="","",VLOOKUP(CU335,ProgramIterations!$D:$E,2,FALSE))</f>
        <v/>
      </c>
      <c r="CW335" s="23"/>
      <c r="CX335" s="24" t="str">
        <f>IF(CW335="","",VLOOKUP(CW335,ProgramIterations!$D:$E,2,FALSE))</f>
        <v/>
      </c>
      <c r="CY335" s="23"/>
      <c r="CZ335" s="24" t="str">
        <f>IF(CY335="","",VLOOKUP(CY335,ProgramIterations!$D:$E,2,FALSE))</f>
        <v/>
      </c>
      <c r="DA335" s="23"/>
      <c r="DB335" s="24" t="str">
        <f>IF(DA335="","",VLOOKUP(DA335,ProgramIterations!$D:$E,2,FALSE))</f>
        <v/>
      </c>
      <c r="DC335" s="23"/>
      <c r="DD335" s="25" t="str">
        <f>IF(DC335="","",VLOOKUP(DC335,ProgramIterations!$D:$E,2,FALSE))</f>
        <v/>
      </c>
      <c r="DE335" s="64" t="str">
        <f>CONCATENATE("ALTER TABLE dbo.",LEFT(C335,FIND(".",C335)-1)," ADD ",RIGHT(C335,LEN(C335)-FIND(".",C335))," ",VLOOKUP(M335,DataTypes!$A$2:$F$12,6),IF(VLOOKUP(M335,DataTypes!$A$2:$F$12,3)=1,CONCATENATE("(",N335,",",O335,")"),"")," NULL")</f>
        <v>ALTER TABLE dbo.ChampMetricVisitInformation ADD FileIDLog int NULL</v>
      </c>
      <c r="DF335" s="56" t="e">
        <f>IF(A335 = "","",#REF! &amp; " SELECT MetricCalcTypeID = "&amp;A335&amp;", EngineID = "&amp;B335&amp;", Name='"&amp;C335&amp;"', DisplayGroupID = "&amp;D335&amp;", DisplayName='"&amp;E335&amp;"', DisplayNameShort = '"&amp;F335&amp;"', PropertyName = '"&amp;G335&amp;"', MethodID = "&amp;IF(H335="","NULL",H335)&amp; ", CalcGroupId = "&amp;IF(I335="","NULL",I335)&amp;", CalcGroupListItemID = " &amp;IF(K335="","NULL",K335)&amp;", Description = "&amp;IF(L335&lt;&gt;"NULL","'"&amp;SUBSTITUTE(L335,"'","''")&amp;"'","NULL")&amp;", DataTypeID = "&amp;M335&amp;",Precision = "&amp;N335&amp;", Scale = "&amp;O335&amp;", Length="&amp;P335&amp;", UOMID = "&amp;Q335&amp;", GlossaryTermID = "&amp;V335&amp;", DisplayOrderID = "&amp;W335&amp;", DomainValueListID = "&amp;AB335&amp;", WidthPixels = "&amp;AC335&amp;", IsDisplayable = "&amp;AD335&amp;", ShowGraphForWatershed= "&amp;AE335&amp;",ShowGraphForProgram="&amp;AF335&amp;",ShowGraphForVisit="&amp;AG335&amp;",IsPrivateInformation="&amp;AM335&amp;", IsCalculated="&amp;AN335&amp;",IsInternal="&amp;AO335&amp;", ExpectedValueMin = "&amp;IF(R335&lt;&gt;"",R335,"NULL")&amp;",  ExpectedValueMax = "&amp;IF(S335&lt;&gt;"",S335,"NULL")&amp;",  AcceptedValueMin = "&amp;IF(T335&lt;&gt;"",T335,"NULL")&amp;",   AcceptedValueMax  = "&amp;IF(U335&lt;&gt;"",U335,"NULL")&amp;", GraphAllowX="&amp;AH335&amp;", GraphAllowY="&amp;AI335&amp;", GraphAllowZ="&amp;AJ335&amp;", MapAllowSize="&amp;AK335&amp;", MapAllowColor = "&amp;AL335&amp;", RbtXpath = "&amp;IF(AP335&lt;&gt;"", "'"&amp;AP335&amp;"'", "NULL")&amp;", RbtIsRequired = "&amp;IF(AP335&lt;&gt;"", AQ335, "NULL")&amp;", MRMetric = "&amp;AR335&amp;
", Protocol1_ID = "&amp;IF(AS335="","NULL",#REF!)&amp;", Protocol1_IterationIDStart = "&amp;IF(AS335="","NULL",AT335)&amp;", Protocol1_IterationIDEnd = "&amp;IF(AU335="","NULL",AV335)&amp;
", Protocol2_ID = "&amp;IF(AW335="","NULL",#REF!)&amp;", Protocol2_IterationIDStart = "&amp;IF(AW335="","NULL",AX335)&amp;", Protocol2_IterationIDEnd = "&amp;IF(AY335="","NULL",AZ335)&amp;
", Protocol3_ID = "&amp;IF(BA335="","NULL",#REF!)&amp;", Protocol3_IterationIDStart = "&amp;IF(BA335="","NULL",BB335)&amp;", Protocol3_IterationIDEnd = "&amp;IF(BC335="","NULL",BD335)&amp;
", Protocol4_ID = "&amp;IF(BE335="","NULL",#REF!)&amp;", Protocol4_IterationIDStart = "&amp;IF(BE335="","NULL",BF335)&amp;", Protocol4_IterationIDEnd = "&amp;IF(BG335="","NULL",BH335)&amp;
", Protocol5_ID = "&amp;IF(BI335="","NULL",#REF!)&amp;", Protocol5_IterationIDStart = "&amp;IF(BI335="","NULL",BJ335)&amp;", Protocol5_IterationIDEnd = "&amp;IF(BK335="","NULL",BL335)&amp;
", Protocol6_ID = "&amp;IF(BM335="","NULL",#REF!)&amp;", Protocol6_IterationIDStart = "&amp;IF(BM335="","NULL",BN335)&amp;", Protocol6_IterationIDEnd = "&amp;IF(BO335="","NULL",BP335)&amp;
", Protocol7_ID = "&amp;IF(BQ335="","NULL",#REF!)&amp;", Protocol7_IterationIDStart = "&amp;IF(BQ335="","NULL",BR335)&amp;", Protocol7_IterationIDEnd = "&amp;IF(BS335="","NULL",BT335)&amp;
", Protocol8_ID = "&amp;IF(BU335="","NULL",#REF!)&amp;", Protocol8_IterationIDStart = "&amp;IF(BU335="","NULL",BV335)&amp;", Protocol8_IterationIDEnd = "&amp;IF(BW335="","NULL",BX335)&amp;
", Protocol9_ID = "&amp;IF(BY335="","NULL",#REF!)&amp;", Protocol9_IterationIDStart = "&amp;IF(BY335="","NULL",BZ335)&amp;", Protocol9_IterationIDEnd = "&amp;IF(CA335="","NULL",CB335)&amp;
", Protocol10_ID = "&amp;IF(CC335="","NULL",#REF!)&amp;", Protocol10_IterationIDStart = "&amp;IF(CC335="","NULL",CD335)&amp;", Protocol10_IterationIDEnd = "&amp;IF(CE335="","NULL",CF335)&amp;
", Protocol11_ID = "&amp;IF(CG335="","NULL",#REF!)&amp;", Protocol11_IterationIDStart = "&amp;IF(CG335="","NULL",CH335)&amp;", Protocol11_IterationIDEnd = "&amp;IF(CI335="","NULL",CJ335)&amp;
", Protocol12_ID = "&amp;IF(CK335="","NULL",#REF!)&amp;", Protocol12_IterationIDStart = "&amp;IF(CK335="","NULL",CL335)&amp;", Protocol12_IterationIDEnd = "&amp;IF(CM335="","NULL",CN335)&amp;
", Protocol13_ID = "&amp;IF(CO335="","NULL",#REF!)&amp;", Protocol13_IterationIDStart = "&amp;IF(CO335="","NULL",CP335)&amp;", Protocol13_IterationIDEnd = "&amp;IF(CQ335="","NULL",CR335)&amp;
", Protocol14_ID = "&amp;IF(CS335="","NULL",#REF!)&amp;", Protocol14_IterationIDStart = "&amp;IF(CS335="","NULL",CT335)&amp;", Protocol14_IterationIDEnd = "&amp;IF(CU335="","NULL",CV335)&amp;
", Protocol15_ID = "&amp;IF(CW335="","NULL",#REF!)&amp;", Protocol15_IterationIDStart = "&amp;IF(CW335="","NULL",CX335)&amp;", Protocol15_IterationIDEnd = "&amp;IF(CY335="","NULL",CZ335)&amp;
", Protocol16_ID = "&amp;IF(DA335="","NULL",#REF!)&amp;", Protocol16_IterationIDStart = "&amp;IF(DA335="","NULL",DB335)&amp;", Protocol16_IterationIDEnd = "&amp;IF(DC335="","NULL",DD335))</f>
        <v>#REF!</v>
      </c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  <c r="DS335" s="49"/>
      <c r="DT335" s="49"/>
      <c r="DU335" s="49"/>
      <c r="DV335" s="49"/>
      <c r="DW335" s="49"/>
      <c r="DX335" s="49"/>
      <c r="DY335" s="49"/>
      <c r="DZ335" s="49"/>
      <c r="EA335" s="49"/>
      <c r="EB335" s="49"/>
      <c r="EC335" s="49"/>
      <c r="ED335" s="49"/>
      <c r="EE335" s="49"/>
      <c r="EF335" s="49"/>
      <c r="EG335" s="49"/>
      <c r="EH335" s="49"/>
      <c r="EI335" s="49"/>
      <c r="EJ335" s="49"/>
      <c r="EK335" s="49"/>
      <c r="EL335" s="49"/>
      <c r="EM335" s="49"/>
      <c r="EN335" s="49"/>
      <c r="EO335" s="49"/>
      <c r="EP335" s="49"/>
      <c r="EQ335" s="49"/>
      <c r="ER335" s="49"/>
      <c r="ES335" s="49"/>
      <c r="ET335" s="49"/>
      <c r="EU335" s="49"/>
      <c r="EV335" s="49"/>
      <c r="EW335" s="49"/>
      <c r="EX335" s="49"/>
      <c r="EY335" s="49"/>
      <c r="EZ335" s="49"/>
    </row>
    <row r="336" spans="1:156" hidden="1" x14ac:dyDescent="0.4">
      <c r="A336" s="38">
        <v>434</v>
      </c>
      <c r="B336" s="18">
        <v>1</v>
      </c>
      <c r="C336" s="57" t="str">
        <f>"ChampMetricVisitInformation." &amp; G336</f>
        <v>ChampMetricVisitInformation.FileIDChangeDetectionResults</v>
      </c>
      <c r="D336" s="18">
        <v>1</v>
      </c>
      <c r="E336" s="40" t="s">
        <v>673</v>
      </c>
      <c r="F336" s="74" t="s">
        <v>1173</v>
      </c>
      <c r="G336" s="9" t="s">
        <v>674</v>
      </c>
      <c r="I336" s="44"/>
      <c r="J336" s="47" t="str">
        <f>IF(I336="","",VLOOKUP(I336,MetricCalcGroups!A:D,3, FALSE))</f>
        <v/>
      </c>
      <c r="L336" s="9" t="s">
        <v>78</v>
      </c>
      <c r="M336" s="18">
        <v>10</v>
      </c>
      <c r="N336" s="18" t="s">
        <v>78</v>
      </c>
      <c r="O336" s="18" t="s">
        <v>78</v>
      </c>
      <c r="P336" s="18" t="s">
        <v>78</v>
      </c>
      <c r="Q336" s="38" t="s">
        <v>78</v>
      </c>
      <c r="R336" s="39"/>
      <c r="S336" s="39"/>
      <c r="T336" s="75"/>
      <c r="U336" s="75"/>
      <c r="V336" s="78" t="s">
        <v>78</v>
      </c>
      <c r="W336" s="75">
        <v>2000</v>
      </c>
      <c r="X336" s="50">
        <v>2011</v>
      </c>
      <c r="Y336" s="16">
        <f>IF(X336&lt;&gt;"",VLOOKUP(X336,ProgramIterations!D:E,2,FALSE),"NULL")</f>
        <v>1</v>
      </c>
      <c r="Z336" s="15">
        <v>2011</v>
      </c>
      <c r="AA336" s="16">
        <f>IF(Z336&lt;&gt;"",VLOOKUP(Z336,ProgramIterations!D:E,2,FALSE),"NULL")</f>
        <v>1</v>
      </c>
      <c r="AB336" s="74" t="s">
        <v>78</v>
      </c>
      <c r="AC336" s="74">
        <v>75</v>
      </c>
      <c r="AD336" s="36">
        <v>0</v>
      </c>
      <c r="AE336" s="9">
        <v>0</v>
      </c>
      <c r="AF336" s="9">
        <v>0</v>
      </c>
      <c r="AG336" s="9">
        <v>0</v>
      </c>
      <c r="AH336" s="52">
        <v>0</v>
      </c>
      <c r="AI336" s="17">
        <f>AD336</f>
        <v>0</v>
      </c>
      <c r="AJ336" s="18">
        <v>0</v>
      </c>
      <c r="AK336" s="17">
        <f t="shared" si="25"/>
        <v>0</v>
      </c>
      <c r="AL336" s="17">
        <f t="shared" si="26"/>
        <v>0</v>
      </c>
      <c r="AM336" s="18">
        <v>1</v>
      </c>
      <c r="AN336" s="18">
        <v>0</v>
      </c>
      <c r="AO336" s="37">
        <v>1</v>
      </c>
      <c r="AP336" s="74"/>
      <c r="AQ336" s="37">
        <v>0</v>
      </c>
      <c r="AR336" s="49">
        <v>0</v>
      </c>
      <c r="AS336" s="54">
        <v>2011</v>
      </c>
      <c r="AT336" s="55">
        <f>IF(AS336="","",VLOOKUP(AS336,ProgramIterations!$D:$E,2,FALSE))</f>
        <v>1</v>
      </c>
      <c r="AU336" s="54"/>
      <c r="AV336" s="55" t="str">
        <f>IF(AU336="","",VLOOKUP(AU336,ProgramIterations!$D:$E,2,FALSE))</f>
        <v/>
      </c>
      <c r="AW336" s="54"/>
      <c r="AX336" s="55" t="str">
        <f>IF(AW336="","",VLOOKUP(AW336,ProgramIterations!$D:$E,2,FALSE))</f>
        <v/>
      </c>
      <c r="AY336" s="54"/>
      <c r="AZ336" s="55" t="str">
        <f>IF(AY336="","",VLOOKUP(AY336,ProgramIterations!$D:$E,2,FALSE))</f>
        <v/>
      </c>
      <c r="BA336" s="54"/>
      <c r="BB336" s="55" t="str">
        <f>IF(BA336="","",VLOOKUP(BA336,ProgramIterations!$D:$E,2,FALSE))</f>
        <v/>
      </c>
      <c r="BC336" s="23"/>
      <c r="BD336" s="24" t="str">
        <f>IF(BC336="","",VLOOKUP(BC336,ProgramIterations!$D:$E,2,FALSE))</f>
        <v/>
      </c>
      <c r="BE336" s="23"/>
      <c r="BF336" s="24" t="str">
        <f>IF(BE336="","",VLOOKUP(BE336,ProgramIterations!$D:$E,2,FALSE))</f>
        <v/>
      </c>
      <c r="BG336" s="23"/>
      <c r="BH336" s="24" t="str">
        <f>IF(BG336="","",VLOOKUP(BG336,ProgramIterations!$D:$E,2,FALSE))</f>
        <v/>
      </c>
      <c r="BI336" s="23"/>
      <c r="BJ336" s="24" t="str">
        <f>IF(BI336="","",VLOOKUP(BI336,ProgramIterations!$D:$E,2,FALSE))</f>
        <v/>
      </c>
      <c r="BK336" s="23"/>
      <c r="BL336" s="24" t="str">
        <f>IF(BK336="","",VLOOKUP(BK336,ProgramIterations!$D:$E,2,FALSE))</f>
        <v/>
      </c>
      <c r="BM336" s="23"/>
      <c r="BN336" s="24" t="str">
        <f>IF(BM336="","",VLOOKUP(BM336,ProgramIterations!$D:$E,2,FALSE))</f>
        <v/>
      </c>
      <c r="BO336" s="23"/>
      <c r="BP336" s="24" t="str">
        <f>IF(BO336="","",VLOOKUP(BO336,ProgramIterations!$D:$E,2,FALSE))</f>
        <v/>
      </c>
      <c r="BQ336" s="23"/>
      <c r="BR336" s="24" t="str">
        <f>IF(BQ336="","",VLOOKUP(BQ336,ProgramIterations!$D:$E,2,FALSE))</f>
        <v/>
      </c>
      <c r="BS336" s="23"/>
      <c r="BT336" s="24" t="str">
        <f>IF(BS336="","",VLOOKUP(BS336,ProgramIterations!$D:$E,2,FALSE))</f>
        <v/>
      </c>
      <c r="BU336" s="23"/>
      <c r="BV336" s="24" t="str">
        <f>IF(BU336="","",VLOOKUP(BU336,ProgramIterations!$D:$E,2,FALSE))</f>
        <v/>
      </c>
      <c r="BW336" s="23"/>
      <c r="BX336" s="24" t="str">
        <f>IF(BW336="","",VLOOKUP(BW336,ProgramIterations!$D:$E,2,FALSE))</f>
        <v/>
      </c>
      <c r="BY336" s="23"/>
      <c r="BZ336" s="24" t="str">
        <f>IF(BY336="","",VLOOKUP(BY336,ProgramIterations!$D:$E,2,FALSE))</f>
        <v/>
      </c>
      <c r="CA336" s="23"/>
      <c r="CB336" s="24" t="str">
        <f>IF(CA336="","",VLOOKUP(CA336,ProgramIterations!$D:$E,2,FALSE))</f>
        <v/>
      </c>
      <c r="CC336" s="23"/>
      <c r="CD336" s="24" t="str">
        <f>IF(CC336="","",VLOOKUP(CC336,ProgramIterations!$D:$E,2,FALSE))</f>
        <v/>
      </c>
      <c r="CE336" s="23"/>
      <c r="CF336" s="24" t="str">
        <f>IF(CE336="","",VLOOKUP(CE336,ProgramIterations!$D:$E,2,FALSE))</f>
        <v/>
      </c>
      <c r="CG336" s="23"/>
      <c r="CH336" s="24" t="str">
        <f>IF(CG336="","",VLOOKUP(CG336,ProgramIterations!$D:$E,2,FALSE))</f>
        <v/>
      </c>
      <c r="CI336" s="23"/>
      <c r="CJ336" s="24" t="str">
        <f>IF(CI336="","",VLOOKUP(CI336,ProgramIterations!$D:$E,2,FALSE))</f>
        <v/>
      </c>
      <c r="CK336" s="23"/>
      <c r="CL336" s="24" t="str">
        <f>IF(CK336="","",VLOOKUP(CK336,ProgramIterations!$D:$E,2,FALSE))</f>
        <v/>
      </c>
      <c r="CM336" s="23"/>
      <c r="CN336" s="24" t="str">
        <f>IF(CM336="","",VLOOKUP(CM336,ProgramIterations!$D:$E,2,FALSE))</f>
        <v/>
      </c>
      <c r="CO336" s="23"/>
      <c r="CP336" s="24" t="str">
        <f>IF(CO336="","",VLOOKUP(CO336,ProgramIterations!$D:$E,2,FALSE))</f>
        <v/>
      </c>
      <c r="CQ336" s="23"/>
      <c r="CR336" s="24" t="str">
        <f>IF(CQ336="","",VLOOKUP(CQ336,ProgramIterations!$D:$E,2,FALSE))</f>
        <v/>
      </c>
      <c r="CS336" s="23"/>
      <c r="CT336" s="24" t="str">
        <f>IF(CS336="","",VLOOKUP(CS336,ProgramIterations!$D:$E,2,FALSE))</f>
        <v/>
      </c>
      <c r="CU336" s="23"/>
      <c r="CV336" s="24" t="str">
        <f>IF(CU336="","",VLOOKUP(CU336,ProgramIterations!$D:$E,2,FALSE))</f>
        <v/>
      </c>
      <c r="CW336" s="23"/>
      <c r="CX336" s="24" t="str">
        <f>IF(CW336="","",VLOOKUP(CW336,ProgramIterations!$D:$E,2,FALSE))</f>
        <v/>
      </c>
      <c r="CY336" s="23"/>
      <c r="CZ336" s="24" t="str">
        <f>IF(CY336="","",VLOOKUP(CY336,ProgramIterations!$D:$E,2,FALSE))</f>
        <v/>
      </c>
      <c r="DA336" s="23"/>
      <c r="DB336" s="24" t="str">
        <f>IF(DA336="","",VLOOKUP(DA336,ProgramIterations!$D:$E,2,FALSE))</f>
        <v/>
      </c>
      <c r="DC336" s="23"/>
      <c r="DD336" s="25" t="str">
        <f>IF(DC336="","",VLOOKUP(DC336,ProgramIterations!$D:$E,2,FALSE))</f>
        <v/>
      </c>
      <c r="DE336" s="64" t="str">
        <f>CONCATENATE("ALTER TABLE dbo.",LEFT(C336,FIND(".",C336)-1)," ADD ",RIGHT(C336,LEN(C336)-FIND(".",C336))," ",VLOOKUP(M336,DataTypes!$A$2:$F$12,6),IF(VLOOKUP(M336,DataTypes!$A$2:$F$12,3)=1,CONCATENATE("(",N336,",",O336,")"),"")," NULL")</f>
        <v>ALTER TABLE dbo.ChampMetricVisitInformation ADD FileIDChangeDetectionResults int NULL</v>
      </c>
      <c r="DF336" s="56" t="e">
        <f>IF(A336 = "","",#REF! &amp; " SELECT MetricCalcTypeID = "&amp;A336&amp;", EngineID = "&amp;B336&amp;", Name='"&amp;C336&amp;"', DisplayGroupID = "&amp;D336&amp;", DisplayName='"&amp;E336&amp;"', DisplayNameShort = '"&amp;F336&amp;"', PropertyName = '"&amp;G336&amp;"', MethodID = "&amp;IF(H336="","NULL",H336)&amp; ", CalcGroupId = "&amp;IF(I336="","NULL",I336)&amp;", CalcGroupListItemID = " &amp;IF(K336="","NULL",K336)&amp;", Description = "&amp;IF(L336&lt;&gt;"NULL","'"&amp;SUBSTITUTE(L336,"'","''")&amp;"'","NULL")&amp;", DataTypeID = "&amp;M336&amp;",Precision = "&amp;N336&amp;", Scale = "&amp;O336&amp;", Length="&amp;P336&amp;", UOMID = "&amp;Q336&amp;", GlossaryTermID = "&amp;V336&amp;", DisplayOrderID = "&amp;W336&amp;", DomainValueListID = "&amp;AB336&amp;", WidthPixels = "&amp;AC336&amp;", IsDisplayable = "&amp;AD336&amp;", ShowGraphForWatershed= "&amp;AE336&amp;",ShowGraphForProgram="&amp;AF336&amp;",ShowGraphForVisit="&amp;AG336&amp;",IsPrivateInformation="&amp;AM336&amp;", IsCalculated="&amp;AN336&amp;",IsInternal="&amp;AO336&amp;", ExpectedValueMin = "&amp;IF(R336&lt;&gt;"",R336,"NULL")&amp;",  ExpectedValueMax = "&amp;IF(S336&lt;&gt;"",S336,"NULL")&amp;",  AcceptedValueMin = "&amp;IF(T336&lt;&gt;"",T336,"NULL")&amp;",   AcceptedValueMax  = "&amp;IF(U336&lt;&gt;"",U336,"NULL")&amp;", GraphAllowX="&amp;AH336&amp;", GraphAllowY="&amp;AI336&amp;", GraphAllowZ="&amp;AJ336&amp;", MapAllowSize="&amp;AK336&amp;", MapAllowColor = "&amp;AL336&amp;", RbtXpath = "&amp;IF(AP336&lt;&gt;"", "'"&amp;AP336&amp;"'", "NULL")&amp;", RbtIsRequired = "&amp;IF(AP336&lt;&gt;"", AQ336, "NULL")&amp;", MRMetric = "&amp;AR336&amp;
", Protocol1_ID = "&amp;IF(AS336="","NULL",#REF!)&amp;", Protocol1_IterationIDStart = "&amp;IF(AS336="","NULL",AT336)&amp;", Protocol1_IterationIDEnd = "&amp;IF(AU336="","NULL",AV336)&amp;
", Protocol2_ID = "&amp;IF(AW336="","NULL",#REF!)&amp;", Protocol2_IterationIDStart = "&amp;IF(AW336="","NULL",AX336)&amp;", Protocol2_IterationIDEnd = "&amp;IF(AY336="","NULL",AZ336)&amp;
", Protocol3_ID = "&amp;IF(BA336="","NULL",#REF!)&amp;", Protocol3_IterationIDStart = "&amp;IF(BA336="","NULL",BB336)&amp;", Protocol3_IterationIDEnd = "&amp;IF(BC336="","NULL",BD336)&amp;
", Protocol4_ID = "&amp;IF(BE336="","NULL",#REF!)&amp;", Protocol4_IterationIDStart = "&amp;IF(BE336="","NULL",BF336)&amp;", Protocol4_IterationIDEnd = "&amp;IF(BG336="","NULL",BH336)&amp;
", Protocol5_ID = "&amp;IF(BI336="","NULL",#REF!)&amp;", Protocol5_IterationIDStart = "&amp;IF(BI336="","NULL",BJ336)&amp;", Protocol5_IterationIDEnd = "&amp;IF(BK336="","NULL",BL336)&amp;
", Protocol6_ID = "&amp;IF(BM336="","NULL",#REF!)&amp;", Protocol6_IterationIDStart = "&amp;IF(BM336="","NULL",BN336)&amp;", Protocol6_IterationIDEnd = "&amp;IF(BO336="","NULL",BP336)&amp;
", Protocol7_ID = "&amp;IF(BQ336="","NULL",#REF!)&amp;", Protocol7_IterationIDStart = "&amp;IF(BQ336="","NULL",BR336)&amp;", Protocol7_IterationIDEnd = "&amp;IF(BS336="","NULL",BT336)&amp;
", Protocol8_ID = "&amp;IF(BU336="","NULL",#REF!)&amp;", Protocol8_IterationIDStart = "&amp;IF(BU336="","NULL",BV336)&amp;", Protocol8_IterationIDEnd = "&amp;IF(BW336="","NULL",BX336)&amp;
", Protocol9_ID = "&amp;IF(BY336="","NULL",#REF!)&amp;", Protocol9_IterationIDStart = "&amp;IF(BY336="","NULL",BZ336)&amp;", Protocol9_IterationIDEnd = "&amp;IF(CA336="","NULL",CB336)&amp;
", Protocol10_ID = "&amp;IF(CC336="","NULL",#REF!)&amp;", Protocol10_IterationIDStart = "&amp;IF(CC336="","NULL",CD336)&amp;", Protocol10_IterationIDEnd = "&amp;IF(CE336="","NULL",CF336)&amp;
", Protocol11_ID = "&amp;IF(CG336="","NULL",#REF!)&amp;", Protocol11_IterationIDStart = "&amp;IF(CG336="","NULL",CH336)&amp;", Protocol11_IterationIDEnd = "&amp;IF(CI336="","NULL",CJ336)&amp;
", Protocol12_ID = "&amp;IF(CK336="","NULL",#REF!)&amp;", Protocol12_IterationIDStart = "&amp;IF(CK336="","NULL",CL336)&amp;", Protocol12_IterationIDEnd = "&amp;IF(CM336="","NULL",CN336)&amp;
", Protocol13_ID = "&amp;IF(CO336="","NULL",#REF!)&amp;", Protocol13_IterationIDStart = "&amp;IF(CO336="","NULL",CP336)&amp;", Protocol13_IterationIDEnd = "&amp;IF(CQ336="","NULL",CR336)&amp;
", Protocol14_ID = "&amp;IF(CS336="","NULL",#REF!)&amp;", Protocol14_IterationIDStart = "&amp;IF(CS336="","NULL",CT336)&amp;", Protocol14_IterationIDEnd = "&amp;IF(CU336="","NULL",CV336)&amp;
", Protocol15_ID = "&amp;IF(CW336="","NULL",#REF!)&amp;", Protocol15_IterationIDStart = "&amp;IF(CW336="","NULL",CX336)&amp;", Protocol15_IterationIDEnd = "&amp;IF(CY336="","NULL",CZ336)&amp;
", Protocol16_ID = "&amp;IF(DA336="","NULL",#REF!)&amp;", Protocol16_IterationIDStart = "&amp;IF(DA336="","NULL",DB336)&amp;", Protocol16_IterationIDEnd = "&amp;IF(DC336="","NULL",DD336))</f>
        <v>#REF!</v>
      </c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  <c r="DS336" s="49"/>
      <c r="DT336" s="49"/>
      <c r="DU336" s="49"/>
      <c r="DV336" s="49"/>
      <c r="DW336" s="49"/>
      <c r="DX336" s="49"/>
      <c r="DY336" s="49"/>
      <c r="DZ336" s="49"/>
      <c r="EA336" s="49"/>
      <c r="EB336" s="49"/>
      <c r="EC336" s="49"/>
      <c r="ED336" s="49"/>
      <c r="EE336" s="49"/>
      <c r="EF336" s="49"/>
      <c r="EG336" s="49"/>
      <c r="EH336" s="49"/>
      <c r="EI336" s="49"/>
      <c r="EJ336" s="49"/>
      <c r="EK336" s="49"/>
      <c r="EL336" s="49"/>
      <c r="EM336" s="49"/>
      <c r="EN336" s="49"/>
      <c r="EO336" s="49"/>
      <c r="EP336" s="49"/>
      <c r="EQ336" s="49"/>
      <c r="ER336" s="49"/>
      <c r="ES336" s="49"/>
      <c r="ET336" s="49"/>
      <c r="EU336" s="49"/>
      <c r="EV336" s="49"/>
      <c r="EW336" s="49"/>
      <c r="EX336" s="49"/>
      <c r="EY336" s="49"/>
      <c r="EZ336" s="49"/>
    </row>
    <row r="337" spans="1:156" s="37" customFormat="1" hidden="1" x14ac:dyDescent="0.4">
      <c r="A337" s="39">
        <v>371</v>
      </c>
      <c r="B337" s="38">
        <v>1</v>
      </c>
      <c r="C337" s="57" t="str">
        <f>"ChampMetricVisitInformation." &amp; G337</f>
        <v>ChampMetricVisitInformation.AreaofErosionForSiteT1</v>
      </c>
      <c r="D337" s="38">
        <v>1</v>
      </c>
      <c r="E337" s="74" t="s">
        <v>1053</v>
      </c>
      <c r="F337" s="74" t="s">
        <v>1054</v>
      </c>
      <c r="G337" s="19" t="s">
        <v>675</v>
      </c>
      <c r="H337" s="19"/>
      <c r="I337" s="45"/>
      <c r="J337" s="47" t="str">
        <f>IF(I337="","",VLOOKUP(I337,MetricCalcGroups!A:D,3, FALSE))</f>
        <v/>
      </c>
      <c r="L337" s="37" t="s">
        <v>78</v>
      </c>
      <c r="M337" s="38">
        <v>3</v>
      </c>
      <c r="N337" s="38">
        <v>10</v>
      </c>
      <c r="O337" s="38">
        <v>2</v>
      </c>
      <c r="P337" s="38" t="s">
        <v>78</v>
      </c>
      <c r="Q337" s="38">
        <v>16</v>
      </c>
      <c r="R337" s="75">
        <v>0</v>
      </c>
      <c r="S337" s="75">
        <v>1000</v>
      </c>
      <c r="T337" s="75">
        <v>0</v>
      </c>
      <c r="U337" s="75">
        <v>2000</v>
      </c>
      <c r="V337" s="78" t="s">
        <v>78</v>
      </c>
      <c r="W337" s="39">
        <v>2000</v>
      </c>
      <c r="X337" s="15">
        <v>2011</v>
      </c>
      <c r="Y337" s="16">
        <f>IF(X337&lt;&gt;"",VLOOKUP(X337,ProgramIterations!D:E,2,FALSE),"NULL")</f>
        <v>1</v>
      </c>
      <c r="Z337" s="15"/>
      <c r="AA337" s="16" t="str">
        <f>IF(Z337&lt;&gt;"",VLOOKUP(Z337,ProgramIterations!D:E,2,FALSE),"NULL")</f>
        <v>NULL</v>
      </c>
      <c r="AB337" s="74" t="s">
        <v>78</v>
      </c>
      <c r="AC337" s="74">
        <v>75</v>
      </c>
      <c r="AD337" s="49">
        <v>0</v>
      </c>
      <c r="AE337" s="49">
        <v>1</v>
      </c>
      <c r="AF337" s="49">
        <v>1</v>
      </c>
      <c r="AG337" s="37">
        <v>0</v>
      </c>
      <c r="AH337" s="52">
        <v>0</v>
      </c>
      <c r="AI337" s="52">
        <f>AD337</f>
        <v>0</v>
      </c>
      <c r="AJ337" s="53">
        <v>0</v>
      </c>
      <c r="AK337" s="17">
        <f t="shared" si="25"/>
        <v>0</v>
      </c>
      <c r="AL337" s="17">
        <f t="shared" si="26"/>
        <v>0</v>
      </c>
      <c r="AM337" s="53">
        <v>0</v>
      </c>
      <c r="AN337" s="53">
        <v>0</v>
      </c>
      <c r="AO337" s="74">
        <v>0</v>
      </c>
      <c r="AP337" s="74" t="s">
        <v>1494</v>
      </c>
      <c r="AQ337" s="37">
        <v>0</v>
      </c>
      <c r="AR337" s="49">
        <v>0</v>
      </c>
      <c r="AS337" s="23">
        <v>2011</v>
      </c>
      <c r="AT337" s="55">
        <f>IF(AS337="","",VLOOKUP(AS337,ProgramIterations!$D:$E,2,FALSE))</f>
        <v>1</v>
      </c>
      <c r="AU337" s="23"/>
      <c r="AV337" s="24" t="str">
        <f>IF(AU337="","",VLOOKUP(AU337,ProgramIterations!$D:$E,2,FALSE))</f>
        <v/>
      </c>
      <c r="AW337" s="23">
        <v>2012</v>
      </c>
      <c r="AX337" s="24">
        <f>IF(AW337="","",VLOOKUP(AW337,ProgramIterations!$D:$E,2,FALSE))</f>
        <v>2</v>
      </c>
      <c r="AY337" s="23"/>
      <c r="AZ337" s="24" t="str">
        <f>IF(AY337="","",VLOOKUP(AY337,ProgramIterations!$D:$E,2,FALSE))</f>
        <v/>
      </c>
      <c r="BA337" s="23">
        <v>2013</v>
      </c>
      <c r="BB337" s="24">
        <f>IF(BA337="","",VLOOKUP(BA337,ProgramIterations!$D:$E,2,FALSE))</f>
        <v>3</v>
      </c>
      <c r="BC337" s="23"/>
      <c r="BD337" s="24" t="str">
        <f>IF(BC337="","",VLOOKUP(BC337,ProgramIterations!$D:$E,2,FALSE))</f>
        <v/>
      </c>
      <c r="BE337" s="23">
        <v>2014</v>
      </c>
      <c r="BF337" s="24">
        <f>IF(BE337="","",VLOOKUP(BE337,ProgramIterations!$D:$E,2,FALSE))</f>
        <v>4</v>
      </c>
      <c r="BG337" s="23"/>
      <c r="BH337" s="24" t="str">
        <f>IF(BG337="","",VLOOKUP(BG337,ProgramIterations!$D:$E,2,FALSE))</f>
        <v/>
      </c>
      <c r="BI337" s="23">
        <v>2014</v>
      </c>
      <c r="BJ337" s="24">
        <f>IF(BI337="","",VLOOKUP(BI337,ProgramIterations!$D:$E,2,FALSE))</f>
        <v>4</v>
      </c>
      <c r="BK337" s="23"/>
      <c r="BL337" s="24" t="str">
        <f>IF(BK337="","",VLOOKUP(BK337,ProgramIterations!$D:$E,2,FALSE))</f>
        <v/>
      </c>
      <c r="BM337" s="23"/>
      <c r="BN337" s="24" t="str">
        <f>IF(BM337="","",VLOOKUP(BM337,ProgramIterations!$D:$E,2,FALSE))</f>
        <v/>
      </c>
      <c r="BO337" s="23"/>
      <c r="BP337" s="24" t="str">
        <f>IF(BO337="","",VLOOKUP(BO337,ProgramIterations!$D:$E,2,FALSE))</f>
        <v/>
      </c>
      <c r="BQ337" s="23"/>
      <c r="BR337" s="24" t="str">
        <f>IF(BQ337="","",VLOOKUP(BQ337,ProgramIterations!$D:$E,2,FALSE))</f>
        <v/>
      </c>
      <c r="BS337" s="23"/>
      <c r="BT337" s="24" t="str">
        <f>IF(BS337="","",VLOOKUP(BS337,ProgramIterations!$D:$E,2,FALSE))</f>
        <v/>
      </c>
      <c r="BU337" s="23"/>
      <c r="BV337" s="24" t="str">
        <f>IF(BU337="","",VLOOKUP(BU337,ProgramIterations!$D:$E,2,FALSE))</f>
        <v/>
      </c>
      <c r="BW337" s="23"/>
      <c r="BX337" s="24" t="str">
        <f>IF(BW337="","",VLOOKUP(BW337,ProgramIterations!$D:$E,2,FALSE))</f>
        <v/>
      </c>
      <c r="BY337" s="23">
        <v>2014</v>
      </c>
      <c r="BZ337" s="24">
        <f>IF(BY337="","",VLOOKUP(BY337,ProgramIterations!$D:$E,2,FALSE))</f>
        <v>4</v>
      </c>
      <c r="CA337" s="23"/>
      <c r="CB337" s="24" t="str">
        <f>IF(CA337="","",VLOOKUP(CA337,ProgramIterations!$D:$E,2,FALSE))</f>
        <v/>
      </c>
      <c r="CC337" s="23">
        <v>2014</v>
      </c>
      <c r="CD337" s="24">
        <f>IF(CC337="","",VLOOKUP(CC337,ProgramIterations!$D:$E,2,FALSE))</f>
        <v>4</v>
      </c>
      <c r="CE337" s="23"/>
      <c r="CF337" s="24" t="str">
        <f>IF(CE337="","",VLOOKUP(CE337,ProgramIterations!$D:$E,2,FALSE))</f>
        <v/>
      </c>
      <c r="CG337" s="23">
        <v>2014</v>
      </c>
      <c r="CH337" s="24">
        <f>IF(CG337="","",VLOOKUP(CG337,ProgramIterations!$D:$E,2,FALSE))</f>
        <v>4</v>
      </c>
      <c r="CI337" s="23"/>
      <c r="CJ337" s="24" t="str">
        <f>IF(CI337="","",VLOOKUP(CI337,ProgramIterations!$D:$E,2,FALSE))</f>
        <v/>
      </c>
      <c r="CK337" s="23"/>
      <c r="CL337" s="24" t="str">
        <f>IF(CK337="","",VLOOKUP(CK337,ProgramIterations!$D:$E,2,FALSE))</f>
        <v/>
      </c>
      <c r="CM337" s="23"/>
      <c r="CN337" s="24" t="str">
        <f>IF(CM337="","",VLOOKUP(CM337,ProgramIterations!$D:$E,2,FALSE))</f>
        <v/>
      </c>
      <c r="CO337" s="23"/>
      <c r="CP337" s="24" t="str">
        <f>IF(CO337="","",VLOOKUP(CO337,ProgramIterations!$D:$E,2,FALSE))</f>
        <v/>
      </c>
      <c r="CQ337" s="23"/>
      <c r="CR337" s="24" t="str">
        <f>IF(CQ337="","",VLOOKUP(CQ337,ProgramIterations!$D:$E,2,FALSE))</f>
        <v/>
      </c>
      <c r="CS337" s="23"/>
      <c r="CT337" s="24" t="str">
        <f>IF(CS337="","",VLOOKUP(CS337,ProgramIterations!$D:$E,2,FALSE))</f>
        <v/>
      </c>
      <c r="CU337" s="23"/>
      <c r="CV337" s="24" t="str">
        <f>IF(CU337="","",VLOOKUP(CU337,ProgramIterations!$D:$E,2,FALSE))</f>
        <v/>
      </c>
      <c r="CW337" s="23"/>
      <c r="CX337" s="24" t="str">
        <f>IF(CW337="","",VLOOKUP(CW337,ProgramIterations!$D:$E,2,FALSE))</f>
        <v/>
      </c>
      <c r="CY337" s="23"/>
      <c r="CZ337" s="24" t="str">
        <f>IF(CY337="","",VLOOKUP(CY337,ProgramIterations!$D:$E,2,FALSE))</f>
        <v/>
      </c>
      <c r="DA337" s="23"/>
      <c r="DB337" s="24" t="str">
        <f>IF(DA337="","",VLOOKUP(DA337,ProgramIterations!$D:$E,2,FALSE))</f>
        <v/>
      </c>
      <c r="DC337" s="23"/>
      <c r="DD337" s="25" t="str">
        <f>IF(DC337="","",VLOOKUP(DC337,ProgramIterations!$D:$E,2,FALSE))</f>
        <v/>
      </c>
      <c r="DE337" s="64" t="str">
        <f>CONCATENATE("ALTER TABLE dbo.",LEFT(C337,FIND(".",C337)-1)," ADD ",RIGHT(C337,LEN(C337)-FIND(".",C337))," ",VLOOKUP(M337,DataTypes!$A$2:$F$12,6),IF(VLOOKUP(M337,DataTypes!$A$2:$F$12,3)=1,CONCATENATE("(",N337,",",O337,")"),"")," NULL")</f>
        <v>ALTER TABLE dbo.ChampMetricVisitInformation ADD AreaofErosionForSiteT1 decimal(10,2) NULL</v>
      </c>
      <c r="DF337" s="56" t="e">
        <f>IF(A337 = "","",#REF! &amp; " SELECT MetricCalcTypeID = "&amp;A337&amp;", EngineID = "&amp;B337&amp;", Name='"&amp;C337&amp;"', DisplayGroupID = "&amp;D337&amp;", DisplayName='"&amp;E337&amp;"', DisplayNameShort = '"&amp;F337&amp;"', PropertyName = '"&amp;G337&amp;"', MethodID = "&amp;IF(H337="","NULL",H337)&amp; ", CalcGroupId = "&amp;IF(I337="","NULL",I337)&amp;", CalcGroupListItemID = " &amp;IF(K337="","NULL",K337)&amp;", Description = "&amp;IF(L337&lt;&gt;"NULL","'"&amp;SUBSTITUTE(L337,"'","''")&amp;"'","NULL")&amp;", DataTypeID = "&amp;M337&amp;",Precision = "&amp;N337&amp;", Scale = "&amp;O337&amp;", Length="&amp;P337&amp;", UOMID = "&amp;Q337&amp;", GlossaryTermID = "&amp;V337&amp;", DisplayOrderID = "&amp;W337&amp;", DomainValueListID = "&amp;AB337&amp;", WidthPixels = "&amp;AC337&amp;", IsDisplayable = "&amp;AD337&amp;", ShowGraphForWatershed= "&amp;AE337&amp;",ShowGraphForProgram="&amp;AF337&amp;",ShowGraphForVisit="&amp;AG337&amp;",IsPrivateInformation="&amp;AM337&amp;", IsCalculated="&amp;AN337&amp;",IsInternal="&amp;AO337&amp;", ExpectedValueMin = "&amp;IF(R337&lt;&gt;"",R337,"NULL")&amp;",  ExpectedValueMax = "&amp;IF(S337&lt;&gt;"",S337,"NULL")&amp;",  AcceptedValueMin = "&amp;IF(T337&lt;&gt;"",T337,"NULL")&amp;",   AcceptedValueMax  = "&amp;IF(U337&lt;&gt;"",U337,"NULL")&amp;", GraphAllowX="&amp;AH337&amp;", GraphAllowY="&amp;AI337&amp;", GraphAllowZ="&amp;AJ337&amp;", MapAllowSize="&amp;AK337&amp;", MapAllowColor = "&amp;AL337&amp;", RbtXpath = "&amp;IF(AP337&lt;&gt;"", "'"&amp;AP337&amp;"'", "NULL")&amp;", RbtIsRequired = "&amp;IF(AP337&lt;&gt;"", AQ337, "NULL")&amp;", MRMetric = "&amp;AR337&amp;
", Protocol1_ID = "&amp;IF(AS337="","NULL",#REF!)&amp;", Protocol1_IterationIDStart = "&amp;IF(AS337="","NULL",AT337)&amp;", Protocol1_IterationIDEnd = "&amp;IF(AU337="","NULL",AV337)&amp;
", Protocol2_ID = "&amp;IF(AW337="","NULL",#REF!)&amp;", Protocol2_IterationIDStart = "&amp;IF(AW337="","NULL",AX337)&amp;", Protocol2_IterationIDEnd = "&amp;IF(AY337="","NULL",AZ337)&amp;
", Protocol3_ID = "&amp;IF(BA337="","NULL",#REF!)&amp;", Protocol3_IterationIDStart = "&amp;IF(BA337="","NULL",BB337)&amp;", Protocol3_IterationIDEnd = "&amp;IF(BC337="","NULL",BD337)&amp;
", Protocol4_ID = "&amp;IF(BE337="","NULL",#REF!)&amp;", Protocol4_IterationIDStart = "&amp;IF(BE337="","NULL",BF337)&amp;", Protocol4_IterationIDEnd = "&amp;IF(BG337="","NULL",BH337)&amp;
", Protocol5_ID = "&amp;IF(BI337="","NULL",#REF!)&amp;", Protocol5_IterationIDStart = "&amp;IF(BI337="","NULL",BJ337)&amp;", Protocol5_IterationIDEnd = "&amp;IF(BK337="","NULL",BL337)&amp;
", Protocol6_ID = "&amp;IF(BM337="","NULL",#REF!)&amp;", Protocol6_IterationIDStart = "&amp;IF(BM337="","NULL",BN337)&amp;", Protocol6_IterationIDEnd = "&amp;IF(BO337="","NULL",BP337)&amp;
", Protocol7_ID = "&amp;IF(BQ337="","NULL",#REF!)&amp;", Protocol7_IterationIDStart = "&amp;IF(BQ337="","NULL",BR337)&amp;", Protocol7_IterationIDEnd = "&amp;IF(BS337="","NULL",BT337)&amp;
", Protocol8_ID = "&amp;IF(BU337="","NULL",#REF!)&amp;", Protocol8_IterationIDStart = "&amp;IF(BU337="","NULL",BV337)&amp;", Protocol8_IterationIDEnd = "&amp;IF(BW337="","NULL",BX337)&amp;
", Protocol9_ID = "&amp;IF(BY337="","NULL",#REF!)&amp;", Protocol9_IterationIDStart = "&amp;IF(BY337="","NULL",BZ337)&amp;", Protocol9_IterationIDEnd = "&amp;IF(CA337="","NULL",CB337)&amp;
", Protocol10_ID = "&amp;IF(CC337="","NULL",#REF!)&amp;", Protocol10_IterationIDStart = "&amp;IF(CC337="","NULL",CD337)&amp;", Protocol10_IterationIDEnd = "&amp;IF(CE337="","NULL",CF337)&amp;
", Protocol11_ID = "&amp;IF(CG337="","NULL",#REF!)&amp;", Protocol11_IterationIDStart = "&amp;IF(CG337="","NULL",CH337)&amp;", Protocol11_IterationIDEnd = "&amp;IF(CI337="","NULL",CJ337)&amp;
", Protocol12_ID = "&amp;IF(CK337="","NULL",#REF!)&amp;", Protocol12_IterationIDStart = "&amp;IF(CK337="","NULL",CL337)&amp;", Protocol12_IterationIDEnd = "&amp;IF(CM337="","NULL",CN337)&amp;
", Protocol13_ID = "&amp;IF(CO337="","NULL",#REF!)&amp;", Protocol13_IterationIDStart = "&amp;IF(CO337="","NULL",CP337)&amp;", Protocol13_IterationIDEnd = "&amp;IF(CQ337="","NULL",CR337)&amp;
", Protocol14_ID = "&amp;IF(CS337="","NULL",#REF!)&amp;", Protocol14_IterationIDStart = "&amp;IF(CS337="","NULL",CT337)&amp;", Protocol14_IterationIDEnd = "&amp;IF(CU337="","NULL",CV337)&amp;
", Protocol15_ID = "&amp;IF(CW337="","NULL",#REF!)&amp;", Protocol15_IterationIDStart = "&amp;IF(CW337="","NULL",CX337)&amp;", Protocol15_IterationIDEnd = "&amp;IF(CY337="","NULL",CZ337)&amp;
", Protocol16_ID = "&amp;IF(DA337="","NULL",#REF!)&amp;", Protocol16_IterationIDStart = "&amp;IF(DA337="","NULL",DB337)&amp;", Protocol16_IterationIDEnd = "&amp;IF(DC337="","NULL",DD337))</f>
        <v>#REF!</v>
      </c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  <c r="DS337" s="49"/>
      <c r="DT337" s="49"/>
      <c r="DU337" s="49"/>
      <c r="DV337" s="49"/>
      <c r="DW337" s="49"/>
      <c r="DX337" s="49"/>
      <c r="DY337" s="49"/>
      <c r="DZ337" s="49"/>
      <c r="EA337" s="49"/>
      <c r="EB337" s="49"/>
      <c r="EC337" s="49"/>
      <c r="ED337" s="49"/>
      <c r="EE337" s="49"/>
      <c r="EF337" s="49"/>
      <c r="EG337" s="49"/>
      <c r="EH337" s="49"/>
      <c r="EI337" s="49"/>
      <c r="EJ337" s="49"/>
      <c r="EK337" s="49"/>
      <c r="EL337" s="49"/>
      <c r="EM337" s="49"/>
      <c r="EN337" s="49"/>
      <c r="EO337" s="49"/>
      <c r="EP337" s="49"/>
      <c r="EQ337" s="49"/>
      <c r="ER337" s="49"/>
      <c r="ES337" s="49"/>
      <c r="ET337" s="49"/>
      <c r="EU337" s="49"/>
      <c r="EV337" s="49"/>
      <c r="EW337" s="49"/>
      <c r="EX337" s="49"/>
      <c r="EY337" s="49"/>
      <c r="EZ337" s="49"/>
    </row>
    <row r="338" spans="1:156" s="37" customFormat="1" hidden="1" x14ac:dyDescent="0.4">
      <c r="A338" s="39">
        <v>372</v>
      </c>
      <c r="B338" s="38">
        <v>1</v>
      </c>
      <c r="C338" s="57" t="str">
        <f>"ChampMetricVisitInformation." &amp; G338</f>
        <v>ChampMetricVisitInformation.AreaofDepositionForSiteT1</v>
      </c>
      <c r="D338" s="38">
        <v>1</v>
      </c>
      <c r="E338" s="74" t="s">
        <v>1055</v>
      </c>
      <c r="F338" s="74" t="s">
        <v>1056</v>
      </c>
      <c r="G338" s="19" t="s">
        <v>676</v>
      </c>
      <c r="H338" s="19"/>
      <c r="I338" s="45"/>
      <c r="J338" s="47" t="str">
        <f>IF(I338="","",VLOOKUP(I338,MetricCalcGroups!A:D,3, FALSE))</f>
        <v/>
      </c>
      <c r="L338" s="37" t="s">
        <v>78</v>
      </c>
      <c r="M338" s="38">
        <v>3</v>
      </c>
      <c r="N338" s="38">
        <v>10</v>
      </c>
      <c r="O338" s="38">
        <v>2</v>
      </c>
      <c r="P338" s="38" t="s">
        <v>78</v>
      </c>
      <c r="Q338" s="38">
        <v>16</v>
      </c>
      <c r="R338" s="75">
        <v>0</v>
      </c>
      <c r="S338" s="75">
        <v>1000</v>
      </c>
      <c r="T338" s="75">
        <v>0</v>
      </c>
      <c r="U338" s="75">
        <v>2000</v>
      </c>
      <c r="V338" s="78" t="s">
        <v>78</v>
      </c>
      <c r="W338" s="39">
        <v>2010</v>
      </c>
      <c r="X338" s="15">
        <v>2011</v>
      </c>
      <c r="Y338" s="16">
        <f>IF(X338&lt;&gt;"",VLOOKUP(X338,ProgramIterations!D:E,2,FALSE),"NULL")</f>
        <v>1</v>
      </c>
      <c r="Z338" s="15"/>
      <c r="AA338" s="16" t="str">
        <f>IF(Z338&lt;&gt;"",VLOOKUP(Z338,ProgramIterations!D:E,2,FALSE),"NULL")</f>
        <v>NULL</v>
      </c>
      <c r="AB338" s="74" t="s">
        <v>78</v>
      </c>
      <c r="AC338" s="74">
        <v>75</v>
      </c>
      <c r="AD338" s="49">
        <v>0</v>
      </c>
      <c r="AE338" s="37">
        <v>1</v>
      </c>
      <c r="AF338" s="37">
        <v>1</v>
      </c>
      <c r="AG338" s="37">
        <v>0</v>
      </c>
      <c r="AH338" s="17">
        <v>0</v>
      </c>
      <c r="AI338" s="17">
        <f>AD338</f>
        <v>0</v>
      </c>
      <c r="AJ338" s="38">
        <v>0</v>
      </c>
      <c r="AK338" s="17">
        <f t="shared" si="25"/>
        <v>0</v>
      </c>
      <c r="AL338" s="17">
        <f t="shared" si="26"/>
        <v>0</v>
      </c>
      <c r="AM338" s="38">
        <v>0</v>
      </c>
      <c r="AN338" s="38">
        <v>0</v>
      </c>
      <c r="AO338" s="37">
        <v>0</v>
      </c>
      <c r="AP338" s="49" t="s">
        <v>1495</v>
      </c>
      <c r="AQ338" s="37">
        <v>0</v>
      </c>
      <c r="AR338" s="49">
        <v>0</v>
      </c>
      <c r="AS338" s="23">
        <v>2011</v>
      </c>
      <c r="AT338" s="55">
        <f>IF(AS338="","",VLOOKUP(AS338,ProgramIterations!$D:$E,2,FALSE))</f>
        <v>1</v>
      </c>
      <c r="AU338" s="23"/>
      <c r="AV338" s="24" t="str">
        <f>IF(AU338="","",VLOOKUP(AU338,ProgramIterations!$D:$E,2,FALSE))</f>
        <v/>
      </c>
      <c r="AW338" s="23">
        <v>2012</v>
      </c>
      <c r="AX338" s="24">
        <f>IF(AW338="","",VLOOKUP(AW338,ProgramIterations!$D:$E,2,FALSE))</f>
        <v>2</v>
      </c>
      <c r="AY338" s="23"/>
      <c r="AZ338" s="24" t="str">
        <f>IF(AY338="","",VLOOKUP(AY338,ProgramIterations!$D:$E,2,FALSE))</f>
        <v/>
      </c>
      <c r="BA338" s="23">
        <v>2013</v>
      </c>
      <c r="BB338" s="24">
        <f>IF(BA338="","",VLOOKUP(BA338,ProgramIterations!$D:$E,2,FALSE))</f>
        <v>3</v>
      </c>
      <c r="BC338" s="23"/>
      <c r="BD338" s="24" t="str">
        <f>IF(BC338="","",VLOOKUP(BC338,ProgramIterations!$D:$E,2,FALSE))</f>
        <v/>
      </c>
      <c r="BE338" s="23">
        <v>2014</v>
      </c>
      <c r="BF338" s="24">
        <f>IF(BE338="","",VLOOKUP(BE338,ProgramIterations!$D:$E,2,FALSE))</f>
        <v>4</v>
      </c>
      <c r="BG338" s="23"/>
      <c r="BH338" s="24" t="str">
        <f>IF(BG338="","",VLOOKUP(BG338,ProgramIterations!$D:$E,2,FALSE))</f>
        <v/>
      </c>
      <c r="BI338" s="23">
        <v>2014</v>
      </c>
      <c r="BJ338" s="24">
        <f>IF(BI338="","",VLOOKUP(BI338,ProgramIterations!$D:$E,2,FALSE))</f>
        <v>4</v>
      </c>
      <c r="BK338" s="23"/>
      <c r="BL338" s="24" t="str">
        <f>IF(BK338="","",VLOOKUP(BK338,ProgramIterations!$D:$E,2,FALSE))</f>
        <v/>
      </c>
      <c r="BM338" s="23"/>
      <c r="BN338" s="24" t="str">
        <f>IF(BM338="","",VLOOKUP(BM338,ProgramIterations!$D:$E,2,FALSE))</f>
        <v/>
      </c>
      <c r="BO338" s="23"/>
      <c r="BP338" s="24" t="str">
        <f>IF(BO338="","",VLOOKUP(BO338,ProgramIterations!$D:$E,2,FALSE))</f>
        <v/>
      </c>
      <c r="BQ338" s="23"/>
      <c r="BR338" s="24" t="str">
        <f>IF(BQ338="","",VLOOKUP(BQ338,ProgramIterations!$D:$E,2,FALSE))</f>
        <v/>
      </c>
      <c r="BS338" s="23"/>
      <c r="BT338" s="24" t="str">
        <f>IF(BS338="","",VLOOKUP(BS338,ProgramIterations!$D:$E,2,FALSE))</f>
        <v/>
      </c>
      <c r="BU338" s="23"/>
      <c r="BV338" s="24" t="str">
        <f>IF(BU338="","",VLOOKUP(BU338,ProgramIterations!$D:$E,2,FALSE))</f>
        <v/>
      </c>
      <c r="BW338" s="23"/>
      <c r="BX338" s="24" t="str">
        <f>IF(BW338="","",VLOOKUP(BW338,ProgramIterations!$D:$E,2,FALSE))</f>
        <v/>
      </c>
      <c r="BY338" s="23">
        <v>2014</v>
      </c>
      <c r="BZ338" s="24">
        <f>IF(BY338="","",VLOOKUP(BY338,ProgramIterations!$D:$E,2,FALSE))</f>
        <v>4</v>
      </c>
      <c r="CA338" s="23"/>
      <c r="CB338" s="24" t="str">
        <f>IF(CA338="","",VLOOKUP(CA338,ProgramIterations!$D:$E,2,FALSE))</f>
        <v/>
      </c>
      <c r="CC338" s="23">
        <v>2014</v>
      </c>
      <c r="CD338" s="24">
        <f>IF(CC338="","",VLOOKUP(CC338,ProgramIterations!$D:$E,2,FALSE))</f>
        <v>4</v>
      </c>
      <c r="CE338" s="23"/>
      <c r="CF338" s="24" t="str">
        <f>IF(CE338="","",VLOOKUP(CE338,ProgramIterations!$D:$E,2,FALSE))</f>
        <v/>
      </c>
      <c r="CG338" s="23">
        <v>2014</v>
      </c>
      <c r="CH338" s="24">
        <f>IF(CG338="","",VLOOKUP(CG338,ProgramIterations!$D:$E,2,FALSE))</f>
        <v>4</v>
      </c>
      <c r="CI338" s="23"/>
      <c r="CJ338" s="24" t="str">
        <f>IF(CI338="","",VLOOKUP(CI338,ProgramIterations!$D:$E,2,FALSE))</f>
        <v/>
      </c>
      <c r="CK338" s="23"/>
      <c r="CL338" s="24" t="str">
        <f>IF(CK338="","",VLOOKUP(CK338,ProgramIterations!$D:$E,2,FALSE))</f>
        <v/>
      </c>
      <c r="CM338" s="23"/>
      <c r="CN338" s="24" t="str">
        <f>IF(CM338="","",VLOOKUP(CM338,ProgramIterations!$D:$E,2,FALSE))</f>
        <v/>
      </c>
      <c r="CO338" s="23"/>
      <c r="CP338" s="24" t="str">
        <f>IF(CO338="","",VLOOKUP(CO338,ProgramIterations!$D:$E,2,FALSE))</f>
        <v/>
      </c>
      <c r="CQ338" s="23"/>
      <c r="CR338" s="24" t="str">
        <f>IF(CQ338="","",VLOOKUP(CQ338,ProgramIterations!$D:$E,2,FALSE))</f>
        <v/>
      </c>
      <c r="CS338" s="23"/>
      <c r="CT338" s="24" t="str">
        <f>IF(CS338="","",VLOOKUP(CS338,ProgramIterations!$D:$E,2,FALSE))</f>
        <v/>
      </c>
      <c r="CU338" s="23"/>
      <c r="CV338" s="24" t="str">
        <f>IF(CU338="","",VLOOKUP(CU338,ProgramIterations!$D:$E,2,FALSE))</f>
        <v/>
      </c>
      <c r="CW338" s="23"/>
      <c r="CX338" s="24" t="str">
        <f>IF(CW338="","",VLOOKUP(CW338,ProgramIterations!$D:$E,2,FALSE))</f>
        <v/>
      </c>
      <c r="CY338" s="23"/>
      <c r="CZ338" s="24" t="str">
        <f>IF(CY338="","",VLOOKUP(CY338,ProgramIterations!$D:$E,2,FALSE))</f>
        <v/>
      </c>
      <c r="DA338" s="23"/>
      <c r="DB338" s="24" t="str">
        <f>IF(DA338="","",VLOOKUP(DA338,ProgramIterations!$D:$E,2,FALSE))</f>
        <v/>
      </c>
      <c r="DC338" s="23"/>
      <c r="DD338" s="25" t="str">
        <f>IF(DC338="","",VLOOKUP(DC338,ProgramIterations!$D:$E,2,FALSE))</f>
        <v/>
      </c>
      <c r="DE338" s="64" t="str">
        <f>CONCATENATE("ALTER TABLE dbo.",LEFT(C338,FIND(".",C338)-1)," ADD ",RIGHT(C338,LEN(C338)-FIND(".",C338))," ",VLOOKUP(M338,DataTypes!$A$2:$F$12,6),IF(VLOOKUP(M338,DataTypes!$A$2:$F$12,3)=1,CONCATENATE("(",N338,",",O338,")"),"")," NULL")</f>
        <v>ALTER TABLE dbo.ChampMetricVisitInformation ADD AreaofDepositionForSiteT1 decimal(10,2) NULL</v>
      </c>
      <c r="DF338" s="56" t="e">
        <f>IF(A338 = "","",#REF! &amp; " SELECT MetricCalcTypeID = "&amp;A338&amp;", EngineID = "&amp;B338&amp;", Name='"&amp;C338&amp;"', DisplayGroupID = "&amp;D338&amp;", DisplayName='"&amp;E338&amp;"', DisplayNameShort = '"&amp;F338&amp;"', PropertyName = '"&amp;G338&amp;"', MethodID = "&amp;IF(H338="","NULL",H338)&amp; ", CalcGroupId = "&amp;IF(I338="","NULL",I338)&amp;", CalcGroupListItemID = " &amp;IF(K338="","NULL",K338)&amp;", Description = "&amp;IF(L338&lt;&gt;"NULL","'"&amp;SUBSTITUTE(L338,"'","''")&amp;"'","NULL")&amp;", DataTypeID = "&amp;M338&amp;",Precision = "&amp;N338&amp;", Scale = "&amp;O338&amp;", Length="&amp;P338&amp;", UOMID = "&amp;Q338&amp;", GlossaryTermID = "&amp;V338&amp;", DisplayOrderID = "&amp;W338&amp;", DomainValueListID = "&amp;AB338&amp;", WidthPixels = "&amp;AC338&amp;", IsDisplayable = "&amp;AD338&amp;", ShowGraphForWatershed= "&amp;AE338&amp;",ShowGraphForProgram="&amp;AF338&amp;",ShowGraphForVisit="&amp;AG338&amp;",IsPrivateInformation="&amp;AM338&amp;", IsCalculated="&amp;AN338&amp;",IsInternal="&amp;AO338&amp;", ExpectedValueMin = "&amp;IF(R338&lt;&gt;"",R338,"NULL")&amp;",  ExpectedValueMax = "&amp;IF(S338&lt;&gt;"",S338,"NULL")&amp;",  AcceptedValueMin = "&amp;IF(T338&lt;&gt;"",T338,"NULL")&amp;",   AcceptedValueMax  = "&amp;IF(U338&lt;&gt;"",U338,"NULL")&amp;", GraphAllowX="&amp;AH338&amp;", GraphAllowY="&amp;AI338&amp;", GraphAllowZ="&amp;AJ338&amp;", MapAllowSize="&amp;AK338&amp;", MapAllowColor = "&amp;AL338&amp;", RbtXpath = "&amp;IF(AP338&lt;&gt;"", "'"&amp;AP338&amp;"'", "NULL")&amp;", RbtIsRequired = "&amp;IF(AP338&lt;&gt;"", AQ338, "NULL")&amp;", MRMetric = "&amp;AR338&amp;
", Protocol1_ID = "&amp;IF(AS338="","NULL",#REF!)&amp;", Protocol1_IterationIDStart = "&amp;IF(AS338="","NULL",AT338)&amp;", Protocol1_IterationIDEnd = "&amp;IF(AU338="","NULL",AV338)&amp;
", Protocol2_ID = "&amp;IF(AW338="","NULL",#REF!)&amp;", Protocol2_IterationIDStart = "&amp;IF(AW338="","NULL",AX338)&amp;", Protocol2_IterationIDEnd = "&amp;IF(AY338="","NULL",AZ338)&amp;
", Protocol3_ID = "&amp;IF(BA338="","NULL",#REF!)&amp;", Protocol3_IterationIDStart = "&amp;IF(BA338="","NULL",BB338)&amp;", Protocol3_IterationIDEnd = "&amp;IF(BC338="","NULL",BD338)&amp;
", Protocol4_ID = "&amp;IF(BE338="","NULL",#REF!)&amp;", Protocol4_IterationIDStart = "&amp;IF(BE338="","NULL",BF338)&amp;", Protocol4_IterationIDEnd = "&amp;IF(BG338="","NULL",BH338)&amp;
", Protocol5_ID = "&amp;IF(BI338="","NULL",#REF!)&amp;", Protocol5_IterationIDStart = "&amp;IF(BI338="","NULL",BJ338)&amp;", Protocol5_IterationIDEnd = "&amp;IF(BK338="","NULL",BL338)&amp;
", Protocol6_ID = "&amp;IF(BM338="","NULL",#REF!)&amp;", Protocol6_IterationIDStart = "&amp;IF(BM338="","NULL",BN338)&amp;", Protocol6_IterationIDEnd = "&amp;IF(BO338="","NULL",BP338)&amp;
", Protocol7_ID = "&amp;IF(BQ338="","NULL",#REF!)&amp;", Protocol7_IterationIDStart = "&amp;IF(BQ338="","NULL",BR338)&amp;", Protocol7_IterationIDEnd = "&amp;IF(BS338="","NULL",BT338)&amp;
", Protocol8_ID = "&amp;IF(BU338="","NULL",#REF!)&amp;", Protocol8_IterationIDStart = "&amp;IF(BU338="","NULL",BV338)&amp;", Protocol8_IterationIDEnd = "&amp;IF(BW338="","NULL",BX338)&amp;
", Protocol9_ID = "&amp;IF(BY338="","NULL",#REF!)&amp;", Protocol9_IterationIDStart = "&amp;IF(BY338="","NULL",BZ338)&amp;", Protocol9_IterationIDEnd = "&amp;IF(CA338="","NULL",CB338)&amp;
", Protocol10_ID = "&amp;IF(CC338="","NULL",#REF!)&amp;", Protocol10_IterationIDStart = "&amp;IF(CC338="","NULL",CD338)&amp;", Protocol10_IterationIDEnd = "&amp;IF(CE338="","NULL",CF338)&amp;
", Protocol11_ID = "&amp;IF(CG338="","NULL",#REF!)&amp;", Protocol11_IterationIDStart = "&amp;IF(CG338="","NULL",CH338)&amp;", Protocol11_IterationIDEnd = "&amp;IF(CI338="","NULL",CJ338)&amp;
", Protocol12_ID = "&amp;IF(CK338="","NULL",#REF!)&amp;", Protocol12_IterationIDStart = "&amp;IF(CK338="","NULL",CL338)&amp;", Protocol12_IterationIDEnd = "&amp;IF(CM338="","NULL",CN338)&amp;
", Protocol13_ID = "&amp;IF(CO338="","NULL",#REF!)&amp;", Protocol13_IterationIDStart = "&amp;IF(CO338="","NULL",CP338)&amp;", Protocol13_IterationIDEnd = "&amp;IF(CQ338="","NULL",CR338)&amp;
", Protocol14_ID = "&amp;IF(CS338="","NULL",#REF!)&amp;", Protocol14_IterationIDStart = "&amp;IF(CS338="","NULL",CT338)&amp;", Protocol14_IterationIDEnd = "&amp;IF(CU338="","NULL",CV338)&amp;
", Protocol15_ID = "&amp;IF(CW338="","NULL",#REF!)&amp;", Protocol15_IterationIDStart = "&amp;IF(CW338="","NULL",CX338)&amp;", Protocol15_IterationIDEnd = "&amp;IF(CY338="","NULL",CZ338)&amp;
", Protocol16_ID = "&amp;IF(DA338="","NULL",#REF!)&amp;", Protocol16_IterationIDStart = "&amp;IF(DA338="","NULL",DB338)&amp;", Protocol16_IterationIDEnd = "&amp;IF(DC338="","NULL",DD338))</f>
        <v>#REF!</v>
      </c>
    </row>
    <row r="339" spans="1:156" s="37" customFormat="1" x14ac:dyDescent="0.4">
      <c r="A339" s="38">
        <v>669</v>
      </c>
      <c r="B339" s="38">
        <v>1</v>
      </c>
      <c r="C339" s="34" t="str">
        <f>"ChampMetricChannelUnitSummary." &amp; G339</f>
        <v>ChampMetricChannelUnitSummary.PolygonArea</v>
      </c>
      <c r="D339" s="38">
        <v>2</v>
      </c>
      <c r="E339" s="49" t="s">
        <v>1764</v>
      </c>
      <c r="F339" s="37" t="s">
        <v>1766</v>
      </c>
      <c r="G339" s="37" t="s">
        <v>1765</v>
      </c>
      <c r="H339" s="74"/>
      <c r="I339" s="74"/>
      <c r="J339" s="47" t="str">
        <f>IF(I339="","",VLOOKUP(I339,MetricCalcGroups!A:D,3, FALSE))</f>
        <v/>
      </c>
      <c r="L339" s="37" t="s">
        <v>78</v>
      </c>
      <c r="M339" s="38">
        <v>3</v>
      </c>
      <c r="N339" s="38">
        <v>15</v>
      </c>
      <c r="O339" s="38">
        <v>4</v>
      </c>
      <c r="P339" s="38" t="s">
        <v>78</v>
      </c>
      <c r="Q339" s="38">
        <v>16</v>
      </c>
      <c r="R339" s="38">
        <v>30</v>
      </c>
      <c r="S339" s="38">
        <v>10000</v>
      </c>
      <c r="T339" s="38">
        <v>20</v>
      </c>
      <c r="U339" s="38">
        <v>15000</v>
      </c>
      <c r="V339" s="78">
        <v>266</v>
      </c>
      <c r="W339" s="38">
        <v>41</v>
      </c>
      <c r="X339" s="15">
        <v>2011</v>
      </c>
      <c r="Y339" s="16">
        <f>IF(X339&lt;&gt;"",VLOOKUP(X339,ProgramIterations!D:E,2,FALSE),"NULL")</f>
        <v>1</v>
      </c>
      <c r="Z339" s="15"/>
      <c r="AA339" s="16" t="str">
        <f>IF(Z339&lt;&gt;"",VLOOKUP(Z339,ProgramIterations!D:E,2,FALSE),"NULL")</f>
        <v>NULL</v>
      </c>
      <c r="AB339" s="37" t="s">
        <v>78</v>
      </c>
      <c r="AC339" s="37">
        <v>75</v>
      </c>
      <c r="AD339" s="49">
        <v>1</v>
      </c>
      <c r="AE339" s="37">
        <v>0</v>
      </c>
      <c r="AF339" s="37">
        <v>0</v>
      </c>
      <c r="AG339" s="37">
        <v>0</v>
      </c>
      <c r="AH339" s="17">
        <v>0</v>
      </c>
      <c r="AI339" s="17">
        <v>0</v>
      </c>
      <c r="AJ339" s="38">
        <v>0</v>
      </c>
      <c r="AK339" s="17">
        <f t="shared" si="25"/>
        <v>0</v>
      </c>
      <c r="AL339" s="17">
        <f t="shared" si="26"/>
        <v>0</v>
      </c>
      <c r="AM339" s="38">
        <v>0</v>
      </c>
      <c r="AN339" s="38">
        <v>0</v>
      </c>
      <c r="AO339" s="37">
        <v>1</v>
      </c>
      <c r="AP339" s="49" t="s">
        <v>1767</v>
      </c>
      <c r="AQ339" s="37">
        <v>1</v>
      </c>
      <c r="AR339" s="49">
        <v>0</v>
      </c>
      <c r="AS339" s="23">
        <v>2011</v>
      </c>
      <c r="AT339" s="55">
        <f>IF(AS339="","",VLOOKUP(AS339,ProgramIterations!$D:$E,2,FALSE))</f>
        <v>1</v>
      </c>
      <c r="AU339" s="23"/>
      <c r="AV339" s="24" t="str">
        <f>IF(AU339="","",VLOOKUP(AU339,ProgramIterations!$D:$E,2,FALSE))</f>
        <v/>
      </c>
      <c r="AW339" s="23">
        <v>2012</v>
      </c>
      <c r="AX339" s="24">
        <f>IF(AW339="","",VLOOKUP(AW339,ProgramIterations!$D:$E,2,FALSE))</f>
        <v>2</v>
      </c>
      <c r="AY339" s="23"/>
      <c r="AZ339" s="24" t="str">
        <f>IF(AY339="","",VLOOKUP(AY339,ProgramIterations!$D:$E,2,FALSE))</f>
        <v/>
      </c>
      <c r="BA339" s="23">
        <v>2013</v>
      </c>
      <c r="BB339" s="24">
        <f>IF(BA339="","",VLOOKUP(BA339,ProgramIterations!$D:$E,2,FALSE))</f>
        <v>3</v>
      </c>
      <c r="BC339" s="23"/>
      <c r="BD339" s="24" t="str">
        <f>IF(BC339="","",VLOOKUP(BC339,ProgramIterations!$D:$E,2,FALSE))</f>
        <v/>
      </c>
      <c r="BE339" s="23">
        <v>2014</v>
      </c>
      <c r="BF339" s="24">
        <f>IF(BE339="","",VLOOKUP(BE339,ProgramIterations!$D:$E,2,FALSE))</f>
        <v>4</v>
      </c>
      <c r="BG339" s="23"/>
      <c r="BH339" s="24" t="str">
        <f>IF(BG339="","",VLOOKUP(BG339,ProgramIterations!$D:$E,2,FALSE))</f>
        <v/>
      </c>
      <c r="BI339" s="23">
        <v>2014</v>
      </c>
      <c r="BJ339" s="24">
        <f>IF(BI339="","",VLOOKUP(BI339,ProgramIterations!$D:$E,2,FALSE))</f>
        <v>4</v>
      </c>
      <c r="BK339" s="23"/>
      <c r="BL339" s="24" t="str">
        <f>IF(BK339="","",VLOOKUP(BK339,ProgramIterations!$D:$E,2,FALSE))</f>
        <v/>
      </c>
      <c r="BM339" s="23"/>
      <c r="BN339" s="24" t="str">
        <f>IF(BM339="","",VLOOKUP(BM339,ProgramIterations!$D:$E,2,FALSE))</f>
        <v/>
      </c>
      <c r="BO339" s="23"/>
      <c r="BP339" s="24" t="str">
        <f>IF(BO339="","",VLOOKUP(BO339,ProgramIterations!$D:$E,2,FALSE))</f>
        <v/>
      </c>
      <c r="BQ339" s="23"/>
      <c r="BR339" s="24" t="str">
        <f>IF(BQ339="","",VLOOKUP(BQ339,ProgramIterations!$D:$E,2,FALSE))</f>
        <v/>
      </c>
      <c r="BS339" s="23"/>
      <c r="BT339" s="24" t="str">
        <f>IF(BS339="","",VLOOKUP(BS339,ProgramIterations!$D:$E,2,FALSE))</f>
        <v/>
      </c>
      <c r="BU339" s="23"/>
      <c r="BV339" s="24" t="str">
        <f>IF(BU339="","",VLOOKUP(BU339,ProgramIterations!$D:$E,2,FALSE))</f>
        <v/>
      </c>
      <c r="BW339" s="23"/>
      <c r="BX339" s="24" t="str">
        <f>IF(BW339="","",VLOOKUP(BW339,ProgramIterations!$D:$E,2,FALSE))</f>
        <v/>
      </c>
      <c r="BY339" s="23">
        <v>2014</v>
      </c>
      <c r="BZ339" s="24">
        <f>IF(BY339="","",VLOOKUP(BY339,ProgramIterations!$D:$E,2,FALSE))</f>
        <v>4</v>
      </c>
      <c r="CA339" s="23"/>
      <c r="CB339" s="24" t="str">
        <f>IF(CA339="","",VLOOKUP(CA339,ProgramIterations!$D:$E,2,FALSE))</f>
        <v/>
      </c>
      <c r="CC339" s="23">
        <v>2014</v>
      </c>
      <c r="CD339" s="24">
        <f>IF(CC339="","",VLOOKUP(CC339,ProgramIterations!$D:$E,2,FALSE))</f>
        <v>4</v>
      </c>
      <c r="CE339" s="23"/>
      <c r="CF339" s="24" t="str">
        <f>IF(CE339="","",VLOOKUP(CE339,ProgramIterations!$D:$E,2,FALSE))</f>
        <v/>
      </c>
      <c r="CG339" s="23">
        <v>2014</v>
      </c>
      <c r="CH339" s="24">
        <f>IF(CG339="","",VLOOKUP(CG339,ProgramIterations!$D:$E,2,FALSE))</f>
        <v>4</v>
      </c>
      <c r="CI339" s="23"/>
      <c r="CJ339" s="24" t="str">
        <f>IF(CI339="","",VLOOKUP(CI339,ProgramIterations!$D:$E,2,FALSE))</f>
        <v/>
      </c>
      <c r="CK339" s="23"/>
      <c r="CL339" s="24" t="str">
        <f>IF(CK339="","",VLOOKUP(CK339,ProgramIterations!$D:$E,2,FALSE))</f>
        <v/>
      </c>
      <c r="CM339" s="23"/>
      <c r="CN339" s="24" t="str">
        <f>IF(CM339="","",VLOOKUP(CM339,ProgramIterations!$D:$E,2,FALSE))</f>
        <v/>
      </c>
      <c r="CO339" s="23"/>
      <c r="CP339" s="24" t="str">
        <f>IF(CO339="","",VLOOKUP(CO339,ProgramIterations!$D:$E,2,FALSE))</f>
        <v/>
      </c>
      <c r="CQ339" s="23"/>
      <c r="CR339" s="24" t="str">
        <f>IF(CQ339="","",VLOOKUP(CQ339,ProgramIterations!$D:$E,2,FALSE))</f>
        <v/>
      </c>
      <c r="CS339" s="23"/>
      <c r="CT339" s="24" t="str">
        <f>IF(CS339="","",VLOOKUP(CS339,ProgramIterations!$D:$E,2,FALSE))</f>
        <v/>
      </c>
      <c r="CU339" s="23"/>
      <c r="CV339" s="24" t="str">
        <f>IF(CU339="","",VLOOKUP(CU339,ProgramIterations!$D:$E,2,FALSE))</f>
        <v/>
      </c>
      <c r="CW339" s="23"/>
      <c r="CX339" s="24" t="str">
        <f>IF(CW339="","",VLOOKUP(CW339,ProgramIterations!$D:$E,2,FALSE))</f>
        <v/>
      </c>
      <c r="CY339" s="23"/>
      <c r="CZ339" s="24" t="str">
        <f>IF(CY339="","",VLOOKUP(CY339,ProgramIterations!$D:$E,2,FALSE))</f>
        <v/>
      </c>
      <c r="DA339" s="23"/>
      <c r="DB339" s="24" t="str">
        <f>IF(DA339="","",VLOOKUP(DA339,ProgramIterations!$D:$E,2,FALSE))</f>
        <v/>
      </c>
      <c r="DC339" s="23"/>
      <c r="DD339" s="25" t="str">
        <f>IF(DC339="","",VLOOKUP(DC339,ProgramIterations!$D:$E,2,FALSE))</f>
        <v/>
      </c>
      <c r="DE339" s="64" t="str">
        <f>CONCATENATE("ALTER TABLE dbo.",LEFT(C339,FIND(".",C339)-1)," ADD ",RIGHT(C339,LEN(C339)-FIND(".",C339))," ",VLOOKUP(M339,DataTypes!$A$2:$F$12,6),IF(VLOOKUP(M339,DataTypes!$A$2:$F$12,3)=1,CONCATENATE("(",N339,",",O339,")"),"")," NULL")</f>
        <v>ALTER TABLE dbo.ChampMetricChannelUnitSummary ADD PolygonArea decimal(15,4) NULL</v>
      </c>
      <c r="DF339" s="56" t="e">
        <f>IF(A339 = "","",#REF! &amp; " SELECT MetricCalcTypeID = "&amp;A339&amp;", EngineID = "&amp;B339&amp;", Name='"&amp;C339&amp;"', DisplayGroupID = "&amp;D339&amp;", DisplayName='"&amp;E339&amp;"', DisplayNameShort = '"&amp;F339&amp;"', PropertyName = '"&amp;G339&amp;"', MethodID = "&amp;IF(H339="","NULL",H339)&amp; ", CalcGroupId = "&amp;IF(I339="","NULL",I339)&amp;", CalcGroupListItemID = " &amp;IF(K339="","NULL",K339)&amp;", Description = "&amp;IF(L339&lt;&gt;"NULL","'"&amp;SUBSTITUTE(L339,"'","''")&amp;"'","NULL")&amp;", DataTypeID = "&amp;M339&amp;",Precision = "&amp;N339&amp;", Scale = "&amp;O339&amp;", Length="&amp;P339&amp;", UOMID = "&amp;Q339&amp;", GlossaryTermID = "&amp;V339&amp;", DisplayOrderID = "&amp;W339&amp;", DomainValueListID = "&amp;AB339&amp;", WidthPixels = "&amp;AC339&amp;", IsDisplayable = "&amp;AD339&amp;", ShowGraphForWatershed= "&amp;AE339&amp;",ShowGraphForProgram="&amp;AF339&amp;",ShowGraphForVisit="&amp;AG339&amp;",IsPrivateInformation="&amp;AM339&amp;", IsCalculated="&amp;AN339&amp;",IsInternal="&amp;AO339&amp;", ExpectedValueMin = "&amp;IF(R339&lt;&gt;"",R339,"NULL")&amp;",  ExpectedValueMax = "&amp;IF(S339&lt;&gt;"",S339,"NULL")&amp;",  AcceptedValueMin = "&amp;IF(T339&lt;&gt;"",T339,"NULL")&amp;",   AcceptedValueMax  = "&amp;IF(U339&lt;&gt;"",U339,"NULL")&amp;", GraphAllowX="&amp;AH339&amp;", GraphAllowY="&amp;AI339&amp;", GraphAllowZ="&amp;AJ339&amp;", MapAllowSize="&amp;AK339&amp;", MapAllowColor = "&amp;AL339&amp;", RbtXpath = "&amp;IF(AP339&lt;&gt;"", "'"&amp;AP339&amp;"'", "NULL")&amp;", RbtIsRequired = "&amp;IF(AP339&lt;&gt;"", AQ339, "NULL")&amp;", MRMetric = "&amp;AR339&amp;
", Protocol1_ID = "&amp;IF(AS339="","NULL",#REF!)&amp;", Protocol1_IterationIDStart = "&amp;IF(AS339="","NULL",AT339)&amp;", Protocol1_IterationIDEnd = "&amp;IF(AU339="","NULL",AV339)&amp;
", Protocol2_ID = "&amp;IF(AW339="","NULL",#REF!)&amp;", Protocol2_IterationIDStart = "&amp;IF(AW339="","NULL",AX339)&amp;", Protocol2_IterationIDEnd = "&amp;IF(AY339="","NULL",AZ339)&amp;
", Protocol3_ID = "&amp;IF(BA339="","NULL",#REF!)&amp;", Protocol3_IterationIDStart = "&amp;IF(BA339="","NULL",BB339)&amp;", Protocol3_IterationIDEnd = "&amp;IF(BC339="","NULL",BD339)&amp;
", Protocol4_ID = "&amp;IF(BE339="","NULL",#REF!)&amp;", Protocol4_IterationIDStart = "&amp;IF(BE339="","NULL",BF339)&amp;", Protocol4_IterationIDEnd = "&amp;IF(BG339="","NULL",BH339)&amp;
", Protocol5_ID = "&amp;IF(BI339="","NULL",#REF!)&amp;", Protocol5_IterationIDStart = "&amp;IF(BI339="","NULL",BJ339)&amp;", Protocol5_IterationIDEnd = "&amp;IF(BK339="","NULL",BL339)&amp;
", Protocol6_ID = "&amp;IF(BM339="","NULL",#REF!)&amp;", Protocol6_IterationIDStart = "&amp;IF(BM339="","NULL",BN339)&amp;", Protocol6_IterationIDEnd = "&amp;IF(BO339="","NULL",BP339)&amp;
", Protocol7_ID = "&amp;IF(BQ339="","NULL",#REF!)&amp;", Protocol7_IterationIDStart = "&amp;IF(BQ339="","NULL",BR339)&amp;", Protocol7_IterationIDEnd = "&amp;IF(BS339="","NULL",BT339)&amp;
", Protocol8_ID = "&amp;IF(BU339="","NULL",#REF!)&amp;", Protocol8_IterationIDStart = "&amp;IF(BU339="","NULL",BV339)&amp;", Protocol8_IterationIDEnd = "&amp;IF(BW339="","NULL",BX339)&amp;
", Protocol9_ID = "&amp;IF(BY339="","NULL",#REF!)&amp;", Protocol9_IterationIDStart = "&amp;IF(BY339="","NULL",BZ339)&amp;", Protocol9_IterationIDEnd = "&amp;IF(CA339="","NULL",CB339)&amp;
", Protocol10_ID = "&amp;IF(CC339="","NULL",#REF!)&amp;", Protocol10_IterationIDStart = "&amp;IF(CC339="","NULL",CD339)&amp;", Protocol10_IterationIDEnd = "&amp;IF(CE339="","NULL",CF339)&amp;
", Protocol11_ID = "&amp;IF(CG339="","NULL",#REF!)&amp;", Protocol11_IterationIDStart = "&amp;IF(CG339="","NULL",CH339)&amp;", Protocol11_IterationIDEnd = "&amp;IF(CI339="","NULL",CJ339)&amp;
", Protocol12_ID = "&amp;IF(CK339="","NULL",#REF!)&amp;", Protocol12_IterationIDStart = "&amp;IF(CK339="","NULL",CL339)&amp;", Protocol12_IterationIDEnd = "&amp;IF(CM339="","NULL",CN339)&amp;
", Protocol13_ID = "&amp;IF(CO339="","NULL",#REF!)&amp;", Protocol13_IterationIDStart = "&amp;IF(CO339="","NULL",CP339)&amp;", Protocol13_IterationIDEnd = "&amp;IF(CQ339="","NULL",CR339)&amp;
", Protocol14_ID = "&amp;IF(CS339="","NULL",#REF!)&amp;", Protocol14_IterationIDStart = "&amp;IF(CS339="","NULL",CT339)&amp;", Protocol14_IterationIDEnd = "&amp;IF(CU339="","NULL",CV339)&amp;
", Protocol15_ID = "&amp;IF(CW339="","NULL",#REF!)&amp;", Protocol15_IterationIDStart = "&amp;IF(CW339="","NULL",CX339)&amp;", Protocol15_IterationIDEnd = "&amp;IF(CY339="","NULL",CZ339)&amp;
", Protocol16_ID = "&amp;IF(DA339="","NULL",#REF!)&amp;", Protocol16_IterationIDStart = "&amp;IF(DA339="","NULL",DB339)&amp;", Protocol16_IterationIDEnd = "&amp;IF(DC339="","NULL",DD339))</f>
        <v>#REF!</v>
      </c>
    </row>
    <row r="340" spans="1:156" s="37" customFormat="1" x14ac:dyDescent="0.4">
      <c r="A340" s="38">
        <v>655</v>
      </c>
      <c r="B340" s="38">
        <v>8</v>
      </c>
      <c r="C340" s="34" t="s">
        <v>1686</v>
      </c>
      <c r="D340" s="38">
        <v>1</v>
      </c>
      <c r="E340" s="74" t="s">
        <v>1726</v>
      </c>
      <c r="F340" s="74" t="s">
        <v>1728</v>
      </c>
      <c r="G340" s="34" t="s">
        <v>1685</v>
      </c>
      <c r="H340" s="34"/>
      <c r="I340" s="74"/>
      <c r="J340" s="47" t="str">
        <f>IF(I340="","",VLOOKUP(I340,MetricCalcGroups!A:D,3, FALSE))</f>
        <v/>
      </c>
      <c r="L340" s="37" t="s">
        <v>78</v>
      </c>
      <c r="M340" s="38">
        <v>10</v>
      </c>
      <c r="N340" s="38" t="s">
        <v>78</v>
      </c>
      <c r="O340" s="38" t="s">
        <v>78</v>
      </c>
      <c r="P340" s="38" t="s">
        <v>78</v>
      </c>
      <c r="Q340" s="38" t="s">
        <v>78</v>
      </c>
      <c r="R340" s="75"/>
      <c r="S340" s="75"/>
      <c r="T340" s="75"/>
      <c r="U340" s="75"/>
      <c r="V340" s="78">
        <v>259</v>
      </c>
      <c r="W340" s="75">
        <v>2010</v>
      </c>
      <c r="X340" s="15">
        <v>2011</v>
      </c>
      <c r="Y340" s="16">
        <f>IF(X340&lt;&gt;"",VLOOKUP(X340,ProgramIterations!D:E,2,FALSE),"NULL")</f>
        <v>1</v>
      </c>
      <c r="Z340" s="15"/>
      <c r="AA340" s="16" t="str">
        <f>IF(Z340&lt;&gt;"",VLOOKUP(Z340,ProgramIterations!D:E,2,FALSE),"NULL")</f>
        <v>NULL</v>
      </c>
      <c r="AB340" s="74" t="s">
        <v>78</v>
      </c>
      <c r="AC340" s="74">
        <v>75</v>
      </c>
      <c r="AD340" s="49">
        <v>1</v>
      </c>
      <c r="AE340" s="37">
        <v>0</v>
      </c>
      <c r="AF340" s="37">
        <v>0</v>
      </c>
      <c r="AG340" s="37">
        <v>0</v>
      </c>
      <c r="AH340" s="17">
        <v>0</v>
      </c>
      <c r="AI340" s="17">
        <v>0</v>
      </c>
      <c r="AJ340" s="38">
        <v>0</v>
      </c>
      <c r="AK340" s="17">
        <f t="shared" si="25"/>
        <v>0</v>
      </c>
      <c r="AL340" s="17">
        <f t="shared" si="26"/>
        <v>0</v>
      </c>
      <c r="AM340" s="38">
        <v>1</v>
      </c>
      <c r="AN340" s="38">
        <v>0</v>
      </c>
      <c r="AO340" s="60">
        <v>1</v>
      </c>
      <c r="AP340" s="40"/>
      <c r="AQ340" s="37">
        <v>0</v>
      </c>
      <c r="AR340" s="49">
        <v>0</v>
      </c>
      <c r="AS340" s="23">
        <v>2011</v>
      </c>
      <c r="AT340" s="55">
        <f>IF(AS340="","",VLOOKUP(AS340,ProgramIterations!$D:$E,2,FALSE))</f>
        <v>1</v>
      </c>
      <c r="AU340" s="23"/>
      <c r="AV340" s="24" t="str">
        <f>IF(AU340="","",VLOOKUP(AU340,ProgramIterations!$D:$E,2,FALSE))</f>
        <v/>
      </c>
      <c r="AW340" s="23">
        <v>2012</v>
      </c>
      <c r="AX340" s="24">
        <f>IF(AW340="","",VLOOKUP(AW340,ProgramIterations!$D:$E,2,FALSE))</f>
        <v>2</v>
      </c>
      <c r="AY340" s="23"/>
      <c r="AZ340" s="24" t="str">
        <f>IF(AY340="","",VLOOKUP(AY340,ProgramIterations!$D:$E,2,FALSE))</f>
        <v/>
      </c>
      <c r="BA340" s="23">
        <v>2013</v>
      </c>
      <c r="BB340" s="24">
        <f>IF(BA340="","",VLOOKUP(BA340,ProgramIterations!$D:$E,2,FALSE))</f>
        <v>3</v>
      </c>
      <c r="BC340" s="23"/>
      <c r="BD340" s="24" t="str">
        <f>IF(BC340="","",VLOOKUP(BC340,ProgramIterations!$D:$E,2,FALSE))</f>
        <v/>
      </c>
      <c r="BE340" s="23">
        <v>2014</v>
      </c>
      <c r="BF340" s="24">
        <f>IF(BE340="","",VLOOKUP(BE340,ProgramIterations!$D:$E,2,FALSE))</f>
        <v>4</v>
      </c>
      <c r="BG340" s="23"/>
      <c r="BH340" s="24" t="str">
        <f>IF(BG340="","",VLOOKUP(BG340,ProgramIterations!$D:$E,2,FALSE))</f>
        <v/>
      </c>
      <c r="BI340" s="23">
        <v>2014</v>
      </c>
      <c r="BJ340" s="24">
        <f>IF(BI340="","",VLOOKUP(BI340,ProgramIterations!$D:$E,2,FALSE))</f>
        <v>4</v>
      </c>
      <c r="BK340" s="23"/>
      <c r="BL340" s="24" t="str">
        <f>IF(BK340="","",VLOOKUP(BK340,ProgramIterations!$D:$E,2,FALSE))</f>
        <v/>
      </c>
      <c r="BM340" s="23"/>
      <c r="BN340" s="24" t="str">
        <f>IF(BM340="","",VLOOKUP(BM340,ProgramIterations!$D:$E,2,FALSE))</f>
        <v/>
      </c>
      <c r="BO340" s="23"/>
      <c r="BP340" s="24" t="str">
        <f>IF(BO340="","",VLOOKUP(BO340,ProgramIterations!$D:$E,2,FALSE))</f>
        <v/>
      </c>
      <c r="BQ340" s="23"/>
      <c r="BR340" s="24" t="str">
        <f>IF(BQ340="","",VLOOKUP(BQ340,ProgramIterations!$D:$E,2,FALSE))</f>
        <v/>
      </c>
      <c r="BS340" s="23"/>
      <c r="BT340" s="24" t="str">
        <f>IF(BS340="","",VLOOKUP(BS340,ProgramIterations!$D:$E,2,FALSE))</f>
        <v/>
      </c>
      <c r="BU340" s="23"/>
      <c r="BV340" s="24" t="str">
        <f>IF(BU340="","",VLOOKUP(BU340,ProgramIterations!$D:$E,2,FALSE))</f>
        <v/>
      </c>
      <c r="BW340" s="23"/>
      <c r="BX340" s="24" t="str">
        <f>IF(BW340="","",VLOOKUP(BW340,ProgramIterations!$D:$E,2,FALSE))</f>
        <v/>
      </c>
      <c r="BY340" s="23">
        <v>2014</v>
      </c>
      <c r="BZ340" s="24">
        <f>IF(BY340="","",VLOOKUP(BY340,ProgramIterations!$D:$E,2,FALSE))</f>
        <v>4</v>
      </c>
      <c r="CA340" s="23"/>
      <c r="CB340" s="24" t="str">
        <f>IF(CA340="","",VLOOKUP(CA340,ProgramIterations!$D:$E,2,FALSE))</f>
        <v/>
      </c>
      <c r="CC340" s="23">
        <v>2014</v>
      </c>
      <c r="CD340" s="24">
        <f>IF(CC340="","",VLOOKUP(CC340,ProgramIterations!$D:$E,2,FALSE))</f>
        <v>4</v>
      </c>
      <c r="CE340" s="23"/>
      <c r="CF340" s="24" t="str">
        <f>IF(CE340="","",VLOOKUP(CE340,ProgramIterations!$D:$E,2,FALSE))</f>
        <v/>
      </c>
      <c r="CG340" s="23">
        <v>2014</v>
      </c>
      <c r="CH340" s="24">
        <f>IF(CG340="","",VLOOKUP(CG340,ProgramIterations!$D:$E,2,FALSE))</f>
        <v>4</v>
      </c>
      <c r="CI340" s="23"/>
      <c r="CJ340" s="24" t="str">
        <f>IF(CI340="","",VLOOKUP(CI340,ProgramIterations!$D:$E,2,FALSE))</f>
        <v/>
      </c>
      <c r="CK340" s="23"/>
      <c r="CL340" s="24" t="str">
        <f>IF(CK340="","",VLOOKUP(CK340,ProgramIterations!$D:$E,2,FALSE))</f>
        <v/>
      </c>
      <c r="CM340" s="23"/>
      <c r="CN340" s="24" t="str">
        <f>IF(CM340="","",VLOOKUP(CM340,ProgramIterations!$D:$E,2,FALSE))</f>
        <v/>
      </c>
      <c r="CO340" s="23"/>
      <c r="CP340" s="24" t="str">
        <f>IF(CO340="","",VLOOKUP(CO340,ProgramIterations!$D:$E,2,FALSE))</f>
        <v/>
      </c>
      <c r="CQ340" s="23"/>
      <c r="CR340" s="24" t="str">
        <f>IF(CQ340="","",VLOOKUP(CQ340,ProgramIterations!$D:$E,2,FALSE))</f>
        <v/>
      </c>
      <c r="CS340" s="23"/>
      <c r="CT340" s="24" t="str">
        <f>IF(CS340="","",VLOOKUP(CS340,ProgramIterations!$D:$E,2,FALSE))</f>
        <v/>
      </c>
      <c r="CU340" s="23"/>
      <c r="CV340" s="24" t="str">
        <f>IF(CU340="","",VLOOKUP(CU340,ProgramIterations!$D:$E,2,FALSE))</f>
        <v/>
      </c>
      <c r="CW340" s="23"/>
      <c r="CX340" s="24" t="str">
        <f>IF(CW340="","",VLOOKUP(CW340,ProgramIterations!$D:$E,2,FALSE))</f>
        <v/>
      </c>
      <c r="CY340" s="23"/>
      <c r="CZ340" s="24" t="str">
        <f>IF(CY340="","",VLOOKUP(CY340,ProgramIterations!$D:$E,2,FALSE))</f>
        <v/>
      </c>
      <c r="DA340" s="23"/>
      <c r="DB340" s="24" t="str">
        <f>IF(DA340="","",VLOOKUP(DA340,ProgramIterations!$D:$E,2,FALSE))</f>
        <v/>
      </c>
      <c r="DC340" s="23"/>
      <c r="DD340" s="25" t="str">
        <f>IF(DC340="","",VLOOKUP(DC340,ProgramIterations!$D:$E,2,FALSE))</f>
        <v/>
      </c>
      <c r="DE340" s="64" t="str">
        <f>CONCATENATE("ALTER TABLE dbo.",LEFT(C340,FIND(".",C340)-1)," ADD ",RIGHT(C340,LEN(C340)-FIND(".",C340))," ",VLOOKUP(M340,DataTypes!$A$2:$F$12,6),IF(VLOOKUP(M340,DataTypes!$A$2:$F$12,3)=1,CONCATENATE("(",N340,",",O340,")"),"")," NULL")</f>
        <v>ALTER TABLE dbo.ChampMetricVisitInformation ADD FileIdHydroModelInputs int NULL</v>
      </c>
      <c r="DF340" s="56" t="e">
        <f>IF(A340 = "","",#REF! &amp; " SELECT MetricCalcTypeID = "&amp;A340&amp;", EngineID = "&amp;B340&amp;", Name='"&amp;C340&amp;"', DisplayGroupID = "&amp;D340&amp;", DisplayName='"&amp;E340&amp;"', DisplayNameShort = '"&amp;F340&amp;"', PropertyName = '"&amp;G340&amp;"', MethodID = "&amp;IF(H340="","NULL",H340)&amp; ", CalcGroupId = "&amp;IF(I340="","NULL",I340)&amp;", CalcGroupListItemID = " &amp;IF(K340="","NULL",K340)&amp;", Description = "&amp;IF(L340&lt;&gt;"NULL","'"&amp;SUBSTITUTE(L340,"'","''")&amp;"'","NULL")&amp;", DataTypeID = "&amp;M340&amp;",Precision = "&amp;N340&amp;", Scale = "&amp;O340&amp;", Length="&amp;P340&amp;", UOMID = "&amp;Q340&amp;", GlossaryTermID = "&amp;V340&amp;", DisplayOrderID = "&amp;W340&amp;", DomainValueListID = "&amp;AB340&amp;", WidthPixels = "&amp;AC340&amp;", IsDisplayable = "&amp;AD340&amp;", ShowGraphForWatershed= "&amp;AE340&amp;",ShowGraphForProgram="&amp;AF340&amp;",ShowGraphForVisit="&amp;AG340&amp;",IsPrivateInformation="&amp;AM340&amp;", IsCalculated="&amp;AN340&amp;",IsInternal="&amp;AO340&amp;", ExpectedValueMin = "&amp;IF(R340&lt;&gt;"",R340,"NULL")&amp;",  ExpectedValueMax = "&amp;IF(S340&lt;&gt;"",S340,"NULL")&amp;",  AcceptedValueMin = "&amp;IF(T340&lt;&gt;"",T340,"NULL")&amp;",   AcceptedValueMax  = "&amp;IF(U340&lt;&gt;"",U340,"NULL")&amp;", GraphAllowX="&amp;AH340&amp;", GraphAllowY="&amp;AI340&amp;", GraphAllowZ="&amp;AJ340&amp;", MapAllowSize="&amp;AK340&amp;", MapAllowColor = "&amp;AL340&amp;", RbtXpath = "&amp;IF(AP340&lt;&gt;"", "'"&amp;AP340&amp;"'", "NULL")&amp;", RbtIsRequired = "&amp;IF(AP340&lt;&gt;"", AQ340, "NULL")&amp;", MRMetric = "&amp;AR340&amp;
", Protocol1_ID = "&amp;IF(AS340="","NULL",#REF!)&amp;", Protocol1_IterationIDStart = "&amp;IF(AS340="","NULL",AT340)&amp;", Protocol1_IterationIDEnd = "&amp;IF(AU340="","NULL",AV340)&amp;
", Protocol2_ID = "&amp;IF(AW340="","NULL",#REF!)&amp;", Protocol2_IterationIDStart = "&amp;IF(AW340="","NULL",AX340)&amp;", Protocol2_IterationIDEnd = "&amp;IF(AY340="","NULL",AZ340)&amp;
", Protocol3_ID = "&amp;IF(BA340="","NULL",#REF!)&amp;", Protocol3_IterationIDStart = "&amp;IF(BA340="","NULL",BB340)&amp;", Protocol3_IterationIDEnd = "&amp;IF(BC340="","NULL",BD340)&amp;
", Protocol4_ID = "&amp;IF(BE340="","NULL",#REF!)&amp;", Protocol4_IterationIDStart = "&amp;IF(BE340="","NULL",BF340)&amp;", Protocol4_IterationIDEnd = "&amp;IF(BG340="","NULL",BH340)&amp;
", Protocol5_ID = "&amp;IF(BI340="","NULL",#REF!)&amp;", Protocol5_IterationIDStart = "&amp;IF(BI340="","NULL",BJ340)&amp;", Protocol5_IterationIDEnd = "&amp;IF(BK340="","NULL",BL340)&amp;
", Protocol6_ID = "&amp;IF(BM340="","NULL",#REF!)&amp;", Protocol6_IterationIDStart = "&amp;IF(BM340="","NULL",BN340)&amp;", Protocol6_IterationIDEnd = "&amp;IF(BO340="","NULL",BP340)&amp;
", Protocol7_ID = "&amp;IF(BQ340="","NULL",#REF!)&amp;", Protocol7_IterationIDStart = "&amp;IF(BQ340="","NULL",BR340)&amp;", Protocol7_IterationIDEnd = "&amp;IF(BS340="","NULL",BT340)&amp;
", Protocol8_ID = "&amp;IF(BU340="","NULL",#REF!)&amp;", Protocol8_IterationIDStart = "&amp;IF(BU340="","NULL",BV340)&amp;", Protocol8_IterationIDEnd = "&amp;IF(BW340="","NULL",BX340)&amp;
", Protocol9_ID = "&amp;IF(BY340="","NULL",#REF!)&amp;", Protocol9_IterationIDStart = "&amp;IF(BY340="","NULL",BZ340)&amp;", Protocol9_IterationIDEnd = "&amp;IF(CA340="","NULL",CB340)&amp;
", Protocol10_ID = "&amp;IF(CC340="","NULL",#REF!)&amp;", Protocol10_IterationIDStart = "&amp;IF(CC340="","NULL",CD340)&amp;", Protocol10_IterationIDEnd = "&amp;IF(CE340="","NULL",CF340)&amp;
", Protocol11_ID = "&amp;IF(CG340="","NULL",#REF!)&amp;", Protocol11_IterationIDStart = "&amp;IF(CG340="","NULL",CH340)&amp;", Protocol11_IterationIDEnd = "&amp;IF(CI340="","NULL",CJ340)&amp;
", Protocol12_ID = "&amp;IF(CK340="","NULL",#REF!)&amp;", Protocol12_IterationIDStart = "&amp;IF(CK340="","NULL",CL340)&amp;", Protocol12_IterationIDEnd = "&amp;IF(CM340="","NULL",CN340)&amp;
", Protocol13_ID = "&amp;IF(CO340="","NULL",#REF!)&amp;", Protocol13_IterationIDStart = "&amp;IF(CO340="","NULL",CP340)&amp;", Protocol13_IterationIDEnd = "&amp;IF(CQ340="","NULL",CR340)&amp;
", Protocol14_ID = "&amp;IF(CS340="","NULL",#REF!)&amp;", Protocol14_IterationIDStart = "&amp;IF(CS340="","NULL",CT340)&amp;", Protocol14_IterationIDEnd = "&amp;IF(CU340="","NULL",CV340)&amp;
", Protocol15_ID = "&amp;IF(CW340="","NULL",#REF!)&amp;", Protocol15_IterationIDStart = "&amp;IF(CW340="","NULL",CX340)&amp;", Protocol15_IterationIDEnd = "&amp;IF(CY340="","NULL",CZ340)&amp;
", Protocol16_ID = "&amp;IF(DA340="","NULL",#REF!)&amp;", Protocol16_IterationIDStart = "&amp;IF(DA340="","NULL",DB340)&amp;", Protocol16_IterationIDEnd = "&amp;IF(DC340="","NULL",DD340))</f>
        <v>#REF!</v>
      </c>
    </row>
    <row r="341" spans="1:156" s="37" customFormat="1" hidden="1" x14ac:dyDescent="0.4">
      <c r="A341" s="39">
        <v>373</v>
      </c>
      <c r="B341" s="38">
        <v>1</v>
      </c>
      <c r="C341" s="57" t="str">
        <f>"ChampMetricVisitInformation." &amp; G341</f>
        <v>ChampMetricVisitInformation.VolumeofErosionForSiteT1</v>
      </c>
      <c r="D341" s="38">
        <v>1</v>
      </c>
      <c r="E341" s="74" t="s">
        <v>1057</v>
      </c>
      <c r="F341" s="74" t="s">
        <v>1058</v>
      </c>
      <c r="G341" s="19" t="s">
        <v>677</v>
      </c>
      <c r="H341" s="19"/>
      <c r="I341" s="45"/>
      <c r="J341" s="47" t="str">
        <f>IF(I341="","",VLOOKUP(I341,MetricCalcGroups!A:D,3, FALSE))</f>
        <v/>
      </c>
      <c r="L341" s="37" t="s">
        <v>78</v>
      </c>
      <c r="M341" s="38">
        <v>3</v>
      </c>
      <c r="N341" s="38">
        <v>10</v>
      </c>
      <c r="O341" s="38">
        <v>2</v>
      </c>
      <c r="P341" s="38" t="s">
        <v>78</v>
      </c>
      <c r="Q341" s="38">
        <v>17</v>
      </c>
      <c r="R341" s="75"/>
      <c r="S341" s="75"/>
      <c r="T341" s="75"/>
      <c r="U341" s="75"/>
      <c r="V341" s="78" t="s">
        <v>78</v>
      </c>
      <c r="W341" s="39">
        <v>2020</v>
      </c>
      <c r="X341" s="15">
        <v>2011</v>
      </c>
      <c r="Y341" s="16">
        <f>IF(X341&lt;&gt;"",VLOOKUP(X341,ProgramIterations!D:E,2,FALSE),"NULL")</f>
        <v>1</v>
      </c>
      <c r="Z341" s="15"/>
      <c r="AA341" s="16" t="str">
        <f>IF(Z341&lt;&gt;"",VLOOKUP(Z341,ProgramIterations!D:E,2,FALSE),"NULL")</f>
        <v>NULL</v>
      </c>
      <c r="AB341" s="37" t="s">
        <v>78</v>
      </c>
      <c r="AC341" s="37">
        <v>75</v>
      </c>
      <c r="AD341" s="49">
        <v>0</v>
      </c>
      <c r="AE341" s="37">
        <v>1</v>
      </c>
      <c r="AF341" s="37">
        <v>1</v>
      </c>
      <c r="AG341" s="37">
        <v>0</v>
      </c>
      <c r="AH341" s="17">
        <v>0</v>
      </c>
      <c r="AI341" s="17">
        <f>AD341</f>
        <v>0</v>
      </c>
      <c r="AJ341" s="38">
        <v>0</v>
      </c>
      <c r="AK341" s="17">
        <f t="shared" si="25"/>
        <v>0</v>
      </c>
      <c r="AL341" s="17">
        <f t="shared" si="26"/>
        <v>0</v>
      </c>
      <c r="AM341" s="38">
        <v>0</v>
      </c>
      <c r="AN341" s="38">
        <v>0</v>
      </c>
      <c r="AO341" s="37">
        <v>0</v>
      </c>
      <c r="AP341" s="74" t="s">
        <v>1496</v>
      </c>
      <c r="AQ341" s="37">
        <v>0</v>
      </c>
      <c r="AR341" s="49">
        <v>0</v>
      </c>
      <c r="AS341" s="23">
        <v>2011</v>
      </c>
      <c r="AT341" s="55">
        <f>IF(AS341="","",VLOOKUP(AS341,ProgramIterations!$D:$E,2,FALSE))</f>
        <v>1</v>
      </c>
      <c r="AU341" s="23"/>
      <c r="AV341" s="24" t="str">
        <f>IF(AU341="","",VLOOKUP(AU341,ProgramIterations!$D:$E,2,FALSE))</f>
        <v/>
      </c>
      <c r="AW341" s="23">
        <v>2012</v>
      </c>
      <c r="AX341" s="24">
        <f>IF(AW341="","",VLOOKUP(AW341,ProgramIterations!$D:$E,2,FALSE))</f>
        <v>2</v>
      </c>
      <c r="AY341" s="23"/>
      <c r="AZ341" s="24" t="str">
        <f>IF(AY341="","",VLOOKUP(AY341,ProgramIterations!$D:$E,2,FALSE))</f>
        <v/>
      </c>
      <c r="BA341" s="23">
        <v>2013</v>
      </c>
      <c r="BB341" s="24">
        <f>IF(BA341="","",VLOOKUP(BA341,ProgramIterations!$D:$E,2,FALSE))</f>
        <v>3</v>
      </c>
      <c r="BC341" s="23"/>
      <c r="BD341" s="24" t="str">
        <f>IF(BC341="","",VLOOKUP(BC341,ProgramIterations!$D:$E,2,FALSE))</f>
        <v/>
      </c>
      <c r="BE341" s="23">
        <v>2014</v>
      </c>
      <c r="BF341" s="24">
        <f>IF(BE341="","",VLOOKUP(BE341,ProgramIterations!$D:$E,2,FALSE))</f>
        <v>4</v>
      </c>
      <c r="BG341" s="23"/>
      <c r="BH341" s="24" t="str">
        <f>IF(BG341="","",VLOOKUP(BG341,ProgramIterations!$D:$E,2,FALSE))</f>
        <v/>
      </c>
      <c r="BI341" s="23">
        <v>2014</v>
      </c>
      <c r="BJ341" s="24">
        <f>IF(BI341="","",VLOOKUP(BI341,ProgramIterations!$D:$E,2,FALSE))</f>
        <v>4</v>
      </c>
      <c r="BK341" s="23"/>
      <c r="BL341" s="24" t="str">
        <f>IF(BK341="","",VLOOKUP(BK341,ProgramIterations!$D:$E,2,FALSE))</f>
        <v/>
      </c>
      <c r="BM341" s="23"/>
      <c r="BN341" s="24" t="str">
        <f>IF(BM341="","",VLOOKUP(BM341,ProgramIterations!$D:$E,2,FALSE))</f>
        <v/>
      </c>
      <c r="BO341" s="23"/>
      <c r="BP341" s="24" t="str">
        <f>IF(BO341="","",VLOOKUP(BO341,ProgramIterations!$D:$E,2,FALSE))</f>
        <v/>
      </c>
      <c r="BQ341" s="23"/>
      <c r="BR341" s="24" t="str">
        <f>IF(BQ341="","",VLOOKUP(BQ341,ProgramIterations!$D:$E,2,FALSE))</f>
        <v/>
      </c>
      <c r="BS341" s="23"/>
      <c r="BT341" s="24" t="str">
        <f>IF(BS341="","",VLOOKUP(BS341,ProgramIterations!$D:$E,2,FALSE))</f>
        <v/>
      </c>
      <c r="BU341" s="23"/>
      <c r="BV341" s="24" t="str">
        <f>IF(BU341="","",VLOOKUP(BU341,ProgramIterations!$D:$E,2,FALSE))</f>
        <v/>
      </c>
      <c r="BW341" s="23"/>
      <c r="BX341" s="24" t="str">
        <f>IF(BW341="","",VLOOKUP(BW341,ProgramIterations!$D:$E,2,FALSE))</f>
        <v/>
      </c>
      <c r="BY341" s="23">
        <v>2014</v>
      </c>
      <c r="BZ341" s="24">
        <f>IF(BY341="","",VLOOKUP(BY341,ProgramIterations!$D:$E,2,FALSE))</f>
        <v>4</v>
      </c>
      <c r="CA341" s="23"/>
      <c r="CB341" s="24" t="str">
        <f>IF(CA341="","",VLOOKUP(CA341,ProgramIterations!$D:$E,2,FALSE))</f>
        <v/>
      </c>
      <c r="CC341" s="23">
        <v>2014</v>
      </c>
      <c r="CD341" s="24">
        <f>IF(CC341="","",VLOOKUP(CC341,ProgramIterations!$D:$E,2,FALSE))</f>
        <v>4</v>
      </c>
      <c r="CE341" s="23"/>
      <c r="CF341" s="24" t="str">
        <f>IF(CE341="","",VLOOKUP(CE341,ProgramIterations!$D:$E,2,FALSE))</f>
        <v/>
      </c>
      <c r="CG341" s="23">
        <v>2014</v>
      </c>
      <c r="CH341" s="24">
        <f>IF(CG341="","",VLOOKUP(CG341,ProgramIterations!$D:$E,2,FALSE))</f>
        <v>4</v>
      </c>
      <c r="CI341" s="23"/>
      <c r="CJ341" s="24" t="str">
        <f>IF(CI341="","",VLOOKUP(CI341,ProgramIterations!$D:$E,2,FALSE))</f>
        <v/>
      </c>
      <c r="CK341" s="23"/>
      <c r="CL341" s="24" t="str">
        <f>IF(CK341="","",VLOOKUP(CK341,ProgramIterations!$D:$E,2,FALSE))</f>
        <v/>
      </c>
      <c r="CM341" s="23"/>
      <c r="CN341" s="24" t="str">
        <f>IF(CM341="","",VLOOKUP(CM341,ProgramIterations!$D:$E,2,FALSE))</f>
        <v/>
      </c>
      <c r="CO341" s="23"/>
      <c r="CP341" s="24" t="str">
        <f>IF(CO341="","",VLOOKUP(CO341,ProgramIterations!$D:$E,2,FALSE))</f>
        <v/>
      </c>
      <c r="CQ341" s="23"/>
      <c r="CR341" s="24" t="str">
        <f>IF(CQ341="","",VLOOKUP(CQ341,ProgramIterations!$D:$E,2,FALSE))</f>
        <v/>
      </c>
      <c r="CS341" s="23"/>
      <c r="CT341" s="24" t="str">
        <f>IF(CS341="","",VLOOKUP(CS341,ProgramIterations!$D:$E,2,FALSE))</f>
        <v/>
      </c>
      <c r="CU341" s="23"/>
      <c r="CV341" s="24" t="str">
        <f>IF(CU341="","",VLOOKUP(CU341,ProgramIterations!$D:$E,2,FALSE))</f>
        <v/>
      </c>
      <c r="CW341" s="23"/>
      <c r="CX341" s="24" t="str">
        <f>IF(CW341="","",VLOOKUP(CW341,ProgramIterations!$D:$E,2,FALSE))</f>
        <v/>
      </c>
      <c r="CY341" s="23"/>
      <c r="CZ341" s="24" t="str">
        <f>IF(CY341="","",VLOOKUP(CY341,ProgramIterations!$D:$E,2,FALSE))</f>
        <v/>
      </c>
      <c r="DA341" s="23"/>
      <c r="DB341" s="24" t="str">
        <f>IF(DA341="","",VLOOKUP(DA341,ProgramIterations!$D:$E,2,FALSE))</f>
        <v/>
      </c>
      <c r="DC341" s="23"/>
      <c r="DD341" s="25" t="str">
        <f>IF(DC341="","",VLOOKUP(DC341,ProgramIterations!$D:$E,2,FALSE))</f>
        <v/>
      </c>
      <c r="DE341" s="64" t="str">
        <f>CONCATENATE("ALTER TABLE dbo.",LEFT(C341,FIND(".",C341)-1)," ADD ",RIGHT(C341,LEN(C341)-FIND(".",C341))," ",VLOOKUP(M341,DataTypes!$A$2:$F$12,6),IF(VLOOKUP(M341,DataTypes!$A$2:$F$12,3)=1,CONCATENATE("(",N341,",",O341,")"),"")," NULL")</f>
        <v>ALTER TABLE dbo.ChampMetricVisitInformation ADD VolumeofErosionForSiteT1 decimal(10,2) NULL</v>
      </c>
      <c r="DF341" s="56" t="e">
        <f>IF(A341 = "","",#REF! &amp; " SELECT MetricCalcTypeID = "&amp;A341&amp;", EngineID = "&amp;B341&amp;", Name='"&amp;C341&amp;"', DisplayGroupID = "&amp;D341&amp;", DisplayName='"&amp;E341&amp;"', DisplayNameShort = '"&amp;F341&amp;"', PropertyName = '"&amp;G341&amp;"', MethodID = "&amp;IF(H341="","NULL",H341)&amp; ", CalcGroupId = "&amp;IF(I341="","NULL",I341)&amp;", CalcGroupListItemID = " &amp;IF(K341="","NULL",K341)&amp;", Description = "&amp;IF(L341&lt;&gt;"NULL","'"&amp;SUBSTITUTE(L341,"'","''")&amp;"'","NULL")&amp;", DataTypeID = "&amp;M341&amp;",Precision = "&amp;N341&amp;", Scale = "&amp;O341&amp;", Length="&amp;P341&amp;", UOMID = "&amp;Q341&amp;", GlossaryTermID = "&amp;V341&amp;", DisplayOrderID = "&amp;W341&amp;", DomainValueListID = "&amp;AB341&amp;", WidthPixels = "&amp;AC341&amp;", IsDisplayable = "&amp;AD341&amp;", ShowGraphForWatershed= "&amp;AE341&amp;",ShowGraphForProgram="&amp;AF341&amp;",ShowGraphForVisit="&amp;AG341&amp;",IsPrivateInformation="&amp;AM341&amp;", IsCalculated="&amp;AN341&amp;",IsInternal="&amp;AO341&amp;", ExpectedValueMin = "&amp;IF(R341&lt;&gt;"",R341,"NULL")&amp;",  ExpectedValueMax = "&amp;IF(S341&lt;&gt;"",S341,"NULL")&amp;",  AcceptedValueMin = "&amp;IF(T341&lt;&gt;"",T341,"NULL")&amp;",   AcceptedValueMax  = "&amp;IF(U341&lt;&gt;"",U341,"NULL")&amp;", GraphAllowX="&amp;AH341&amp;", GraphAllowY="&amp;AI341&amp;", GraphAllowZ="&amp;AJ341&amp;", MapAllowSize="&amp;AK341&amp;", MapAllowColor = "&amp;AL341&amp;", RbtXpath = "&amp;IF(AP341&lt;&gt;"", "'"&amp;AP341&amp;"'", "NULL")&amp;", RbtIsRequired = "&amp;IF(AP341&lt;&gt;"", AQ341, "NULL")&amp;", MRMetric = "&amp;AR341&amp;
", Protocol1_ID = "&amp;IF(AS341="","NULL",#REF!)&amp;", Protocol1_IterationIDStart = "&amp;IF(AS341="","NULL",AT341)&amp;", Protocol1_IterationIDEnd = "&amp;IF(AU341="","NULL",AV341)&amp;
", Protocol2_ID = "&amp;IF(AW341="","NULL",#REF!)&amp;", Protocol2_IterationIDStart = "&amp;IF(AW341="","NULL",AX341)&amp;", Protocol2_IterationIDEnd = "&amp;IF(AY341="","NULL",AZ341)&amp;
", Protocol3_ID = "&amp;IF(BA341="","NULL",#REF!)&amp;", Protocol3_IterationIDStart = "&amp;IF(BA341="","NULL",BB341)&amp;", Protocol3_IterationIDEnd = "&amp;IF(BC341="","NULL",BD341)&amp;
", Protocol4_ID = "&amp;IF(BE341="","NULL",#REF!)&amp;", Protocol4_IterationIDStart = "&amp;IF(BE341="","NULL",BF341)&amp;", Protocol4_IterationIDEnd = "&amp;IF(BG341="","NULL",BH341)&amp;
", Protocol5_ID = "&amp;IF(BI341="","NULL",#REF!)&amp;", Protocol5_IterationIDStart = "&amp;IF(BI341="","NULL",BJ341)&amp;", Protocol5_IterationIDEnd = "&amp;IF(BK341="","NULL",BL341)&amp;
", Protocol6_ID = "&amp;IF(BM341="","NULL",#REF!)&amp;", Protocol6_IterationIDStart = "&amp;IF(BM341="","NULL",BN341)&amp;", Protocol6_IterationIDEnd = "&amp;IF(BO341="","NULL",BP341)&amp;
", Protocol7_ID = "&amp;IF(BQ341="","NULL",#REF!)&amp;", Protocol7_IterationIDStart = "&amp;IF(BQ341="","NULL",BR341)&amp;", Protocol7_IterationIDEnd = "&amp;IF(BS341="","NULL",BT341)&amp;
", Protocol8_ID = "&amp;IF(BU341="","NULL",#REF!)&amp;", Protocol8_IterationIDStart = "&amp;IF(BU341="","NULL",BV341)&amp;", Protocol8_IterationIDEnd = "&amp;IF(BW341="","NULL",BX341)&amp;
", Protocol9_ID = "&amp;IF(BY341="","NULL",#REF!)&amp;", Protocol9_IterationIDStart = "&amp;IF(BY341="","NULL",BZ341)&amp;", Protocol9_IterationIDEnd = "&amp;IF(CA341="","NULL",CB341)&amp;
", Protocol10_ID = "&amp;IF(CC341="","NULL",#REF!)&amp;", Protocol10_IterationIDStart = "&amp;IF(CC341="","NULL",CD341)&amp;", Protocol10_IterationIDEnd = "&amp;IF(CE341="","NULL",CF341)&amp;
", Protocol11_ID = "&amp;IF(CG341="","NULL",#REF!)&amp;", Protocol11_IterationIDStart = "&amp;IF(CG341="","NULL",CH341)&amp;", Protocol11_IterationIDEnd = "&amp;IF(CI341="","NULL",CJ341)&amp;
", Protocol12_ID = "&amp;IF(CK341="","NULL",#REF!)&amp;", Protocol12_IterationIDStart = "&amp;IF(CK341="","NULL",CL341)&amp;", Protocol12_IterationIDEnd = "&amp;IF(CM341="","NULL",CN341)&amp;
", Protocol13_ID = "&amp;IF(CO341="","NULL",#REF!)&amp;", Protocol13_IterationIDStart = "&amp;IF(CO341="","NULL",CP341)&amp;", Protocol13_IterationIDEnd = "&amp;IF(CQ341="","NULL",CR341)&amp;
", Protocol14_ID = "&amp;IF(CS341="","NULL",#REF!)&amp;", Protocol14_IterationIDStart = "&amp;IF(CS341="","NULL",CT341)&amp;", Protocol14_IterationIDEnd = "&amp;IF(CU341="","NULL",CV341)&amp;
", Protocol15_ID = "&amp;IF(CW341="","NULL",#REF!)&amp;", Protocol15_IterationIDStart = "&amp;IF(CW341="","NULL",CX341)&amp;", Protocol15_IterationIDEnd = "&amp;IF(CY341="","NULL",CZ341)&amp;
", Protocol16_ID = "&amp;IF(DA341="","NULL",#REF!)&amp;", Protocol16_IterationIDStart = "&amp;IF(DA341="","NULL",DB341)&amp;", Protocol16_IterationIDEnd = "&amp;IF(DC341="","NULL",DD341))</f>
        <v>#REF!</v>
      </c>
    </row>
    <row r="342" spans="1:156" s="37" customFormat="1" x14ac:dyDescent="0.4">
      <c r="A342" s="38">
        <v>452</v>
      </c>
      <c r="B342" s="38">
        <v>1</v>
      </c>
      <c r="C342" s="34" t="s">
        <v>741</v>
      </c>
      <c r="D342" s="38">
        <v>2</v>
      </c>
      <c r="E342" s="40" t="s">
        <v>743</v>
      </c>
      <c r="F342" s="37" t="s">
        <v>1194</v>
      </c>
      <c r="G342" s="37" t="s">
        <v>742</v>
      </c>
      <c r="H342" s="74"/>
      <c r="I342" s="44"/>
      <c r="J342" s="47" t="str">
        <f>IF(I342="","",VLOOKUP(I342,MetricCalcGroups!A:D,3, FALSE))</f>
        <v/>
      </c>
      <c r="L342" s="37" t="s">
        <v>78</v>
      </c>
      <c r="M342" s="38">
        <v>3</v>
      </c>
      <c r="N342" s="38">
        <v>10</v>
      </c>
      <c r="O342" s="38">
        <v>2</v>
      </c>
      <c r="P342" s="38" t="s">
        <v>78</v>
      </c>
      <c r="Q342" s="38">
        <v>1</v>
      </c>
      <c r="R342" s="38">
        <v>0.02</v>
      </c>
      <c r="S342" s="38">
        <v>1</v>
      </c>
      <c r="T342" s="38">
        <v>0.01</v>
      </c>
      <c r="U342" s="38">
        <v>2</v>
      </c>
      <c r="V342" s="78">
        <v>269</v>
      </c>
      <c r="W342" s="53">
        <v>90</v>
      </c>
      <c r="X342" s="15">
        <v>2011</v>
      </c>
      <c r="Y342" s="16">
        <f>IF(X342&lt;&gt;"",VLOOKUP(X342,ProgramIterations!D:E,2,FALSE),"NULL")</f>
        <v>1</v>
      </c>
      <c r="Z342" s="15"/>
      <c r="AA342" s="16" t="str">
        <f>IF(Z342&lt;&gt;"",VLOOKUP(Z342,ProgramIterations!D:E,2,FALSE),"NULL")</f>
        <v>NULL</v>
      </c>
      <c r="AB342" s="37" t="s">
        <v>78</v>
      </c>
      <c r="AC342" s="37">
        <v>75</v>
      </c>
      <c r="AD342" s="49">
        <v>1</v>
      </c>
      <c r="AE342" s="37">
        <v>1</v>
      </c>
      <c r="AF342" s="37">
        <v>1</v>
      </c>
      <c r="AG342" s="37">
        <v>1</v>
      </c>
      <c r="AH342" s="17">
        <v>0</v>
      </c>
      <c r="AI342" s="17">
        <f>AD342</f>
        <v>1</v>
      </c>
      <c r="AJ342" s="38">
        <v>0</v>
      </c>
      <c r="AK342" s="17">
        <f t="shared" si="25"/>
        <v>1</v>
      </c>
      <c r="AL342" s="17">
        <f t="shared" si="26"/>
        <v>1</v>
      </c>
      <c r="AM342" s="38">
        <v>0</v>
      </c>
      <c r="AN342" s="38">
        <v>0</v>
      </c>
      <c r="AO342" s="37">
        <v>0</v>
      </c>
      <c r="AP342" s="49" t="s">
        <v>1575</v>
      </c>
      <c r="AQ342" s="37">
        <v>0</v>
      </c>
      <c r="AR342" s="49">
        <v>0</v>
      </c>
      <c r="AS342" s="23">
        <v>2011</v>
      </c>
      <c r="AT342" s="55">
        <f>IF(AS342="","",VLOOKUP(AS342,ProgramIterations!$D:$E,2,FALSE))</f>
        <v>1</v>
      </c>
      <c r="AU342" s="23"/>
      <c r="AV342" s="24" t="str">
        <f>IF(AU342="","",VLOOKUP(AU342,ProgramIterations!$D:$E,2,FALSE))</f>
        <v/>
      </c>
      <c r="AW342" s="23">
        <v>2012</v>
      </c>
      <c r="AX342" s="24">
        <f>IF(AW342="","",VLOOKUP(AW342,ProgramIterations!$D:$E,2,FALSE))</f>
        <v>2</v>
      </c>
      <c r="AY342" s="23"/>
      <c r="AZ342" s="24" t="str">
        <f>IF(AY342="","",VLOOKUP(AY342,ProgramIterations!$D:$E,2,FALSE))</f>
        <v/>
      </c>
      <c r="BA342" s="23">
        <v>2013</v>
      </c>
      <c r="BB342" s="24">
        <f>IF(BA342="","",VLOOKUP(BA342,ProgramIterations!$D:$E,2,FALSE))</f>
        <v>3</v>
      </c>
      <c r="BC342" s="23"/>
      <c r="BD342" s="24" t="str">
        <f>IF(BC342="","",VLOOKUP(BC342,ProgramIterations!$D:$E,2,FALSE))</f>
        <v/>
      </c>
      <c r="BE342" s="23">
        <v>2014</v>
      </c>
      <c r="BF342" s="24">
        <f>IF(BE342="","",VLOOKUP(BE342,ProgramIterations!$D:$E,2,FALSE))</f>
        <v>4</v>
      </c>
      <c r="BG342" s="23"/>
      <c r="BH342" s="24" t="str">
        <f>IF(BG342="","",VLOOKUP(BG342,ProgramIterations!$D:$E,2,FALSE))</f>
        <v/>
      </c>
      <c r="BI342" s="23">
        <v>2014</v>
      </c>
      <c r="BJ342" s="24">
        <f>IF(BI342="","",VLOOKUP(BI342,ProgramIterations!$D:$E,2,FALSE))</f>
        <v>4</v>
      </c>
      <c r="BK342" s="23"/>
      <c r="BL342" s="24" t="str">
        <f>IF(BK342="","",VLOOKUP(BK342,ProgramIterations!$D:$E,2,FALSE))</f>
        <v/>
      </c>
      <c r="BM342" s="23"/>
      <c r="BN342" s="24" t="str">
        <f>IF(BM342="","",VLOOKUP(BM342,ProgramIterations!$D:$E,2,FALSE))</f>
        <v/>
      </c>
      <c r="BO342" s="23"/>
      <c r="BP342" s="24" t="str">
        <f>IF(BO342="","",VLOOKUP(BO342,ProgramIterations!$D:$E,2,FALSE))</f>
        <v/>
      </c>
      <c r="BQ342" s="23"/>
      <c r="BR342" s="24" t="str">
        <f>IF(BQ342="","",VLOOKUP(BQ342,ProgramIterations!$D:$E,2,FALSE))</f>
        <v/>
      </c>
      <c r="BS342" s="23"/>
      <c r="BT342" s="24" t="str">
        <f>IF(BS342="","",VLOOKUP(BS342,ProgramIterations!$D:$E,2,FALSE))</f>
        <v/>
      </c>
      <c r="BU342" s="23"/>
      <c r="BV342" s="24" t="str">
        <f>IF(BU342="","",VLOOKUP(BU342,ProgramIterations!$D:$E,2,FALSE))</f>
        <v/>
      </c>
      <c r="BW342" s="23"/>
      <c r="BX342" s="24" t="str">
        <f>IF(BW342="","",VLOOKUP(BW342,ProgramIterations!$D:$E,2,FALSE))</f>
        <v/>
      </c>
      <c r="BY342" s="23">
        <v>2014</v>
      </c>
      <c r="BZ342" s="24">
        <f>IF(BY342="","",VLOOKUP(BY342,ProgramIterations!$D:$E,2,FALSE))</f>
        <v>4</v>
      </c>
      <c r="CA342" s="23"/>
      <c r="CB342" s="24" t="str">
        <f>IF(CA342="","",VLOOKUP(CA342,ProgramIterations!$D:$E,2,FALSE))</f>
        <v/>
      </c>
      <c r="CC342" s="23">
        <v>2014</v>
      </c>
      <c r="CD342" s="24">
        <f>IF(CC342="","",VLOOKUP(CC342,ProgramIterations!$D:$E,2,FALSE))</f>
        <v>4</v>
      </c>
      <c r="CE342" s="23"/>
      <c r="CF342" s="24" t="str">
        <f>IF(CE342="","",VLOOKUP(CE342,ProgramIterations!$D:$E,2,FALSE))</f>
        <v/>
      </c>
      <c r="CG342" s="23">
        <v>2014</v>
      </c>
      <c r="CH342" s="24">
        <f>IF(CG342="","",VLOOKUP(CG342,ProgramIterations!$D:$E,2,FALSE))</f>
        <v>4</v>
      </c>
      <c r="CI342" s="23"/>
      <c r="CJ342" s="24" t="str">
        <f>IF(CI342="","",VLOOKUP(CI342,ProgramIterations!$D:$E,2,FALSE))</f>
        <v/>
      </c>
      <c r="CK342" s="23"/>
      <c r="CL342" s="24" t="str">
        <f>IF(CK342="","",VLOOKUP(CK342,ProgramIterations!$D:$E,2,FALSE))</f>
        <v/>
      </c>
      <c r="CM342" s="23"/>
      <c r="CN342" s="24" t="str">
        <f>IF(CM342="","",VLOOKUP(CM342,ProgramIterations!$D:$E,2,FALSE))</f>
        <v/>
      </c>
      <c r="CO342" s="23"/>
      <c r="CP342" s="24" t="str">
        <f>IF(CO342="","",VLOOKUP(CO342,ProgramIterations!$D:$E,2,FALSE))</f>
        <v/>
      </c>
      <c r="CQ342" s="23"/>
      <c r="CR342" s="24" t="str">
        <f>IF(CQ342="","",VLOOKUP(CQ342,ProgramIterations!$D:$E,2,FALSE))</f>
        <v/>
      </c>
      <c r="CS342" s="23"/>
      <c r="CT342" s="24" t="str">
        <f>IF(CS342="","",VLOOKUP(CS342,ProgramIterations!$D:$E,2,FALSE))</f>
        <v/>
      </c>
      <c r="CU342" s="23"/>
      <c r="CV342" s="24" t="str">
        <f>IF(CU342="","",VLOOKUP(CU342,ProgramIterations!$D:$E,2,FALSE))</f>
        <v/>
      </c>
      <c r="CW342" s="23"/>
      <c r="CX342" s="24" t="str">
        <f>IF(CW342="","",VLOOKUP(CW342,ProgramIterations!$D:$E,2,FALSE))</f>
        <v/>
      </c>
      <c r="CY342" s="23"/>
      <c r="CZ342" s="24" t="str">
        <f>IF(CY342="","",VLOOKUP(CY342,ProgramIterations!$D:$E,2,FALSE))</f>
        <v/>
      </c>
      <c r="DA342" s="23"/>
      <c r="DB342" s="24" t="str">
        <f>IF(DA342="","",VLOOKUP(DA342,ProgramIterations!$D:$E,2,FALSE))</f>
        <v/>
      </c>
      <c r="DC342" s="23"/>
      <c r="DD342" s="25" t="str">
        <f>IF(DC342="","",VLOOKUP(DC342,ProgramIterations!$D:$E,2,FALSE))</f>
        <v/>
      </c>
      <c r="DE342" s="64" t="str">
        <f>CONCATENATE("ALTER TABLE dbo.",LEFT(C342,FIND(".",C342)-1)," ADD ",RIGHT(C342,LEN(C342)-FIND(".",C342))," ",VLOOKUP(M342,DataTypes!$A$2:$F$12,6),IF(VLOOKUP(M342,DataTypes!$A$2:$F$12,3)=1,CONCATENATE("(",N342,",",O342,")"),"")," NULL")</f>
        <v>ALTER TABLE dbo.ChampMetricChannelUnitSummary ADD ResidualDepth decimal(10,2) NULL</v>
      </c>
      <c r="DF342" s="56" t="e">
        <f>IF(A342 = "","",#REF! &amp; " SELECT MetricCalcTypeID = "&amp;A342&amp;", EngineID = "&amp;B342&amp;", Name='"&amp;C342&amp;"', DisplayGroupID = "&amp;D342&amp;", DisplayName='"&amp;E342&amp;"', DisplayNameShort = '"&amp;F342&amp;"', PropertyName = '"&amp;G342&amp;"', MethodID = "&amp;IF(H342="","NULL",H342)&amp; ", CalcGroupId = "&amp;IF(I342="","NULL",I342)&amp;", CalcGroupListItemID = " &amp;IF(K342="","NULL",K342)&amp;", Description = "&amp;IF(L342&lt;&gt;"NULL","'"&amp;SUBSTITUTE(L342,"'","''")&amp;"'","NULL")&amp;", DataTypeID = "&amp;M342&amp;",Precision = "&amp;N342&amp;", Scale = "&amp;O342&amp;", Length="&amp;P342&amp;", UOMID = "&amp;Q342&amp;", GlossaryTermID = "&amp;V342&amp;", DisplayOrderID = "&amp;W342&amp;", DomainValueListID = "&amp;AB342&amp;", WidthPixels = "&amp;AC342&amp;", IsDisplayable = "&amp;AD342&amp;", ShowGraphForWatershed= "&amp;AE342&amp;",ShowGraphForProgram="&amp;AF342&amp;",ShowGraphForVisit="&amp;AG342&amp;",IsPrivateInformation="&amp;AM342&amp;", IsCalculated="&amp;AN342&amp;",IsInternal="&amp;AO342&amp;", ExpectedValueMin = "&amp;IF(R342&lt;&gt;"",R342,"NULL")&amp;",  ExpectedValueMax = "&amp;IF(S342&lt;&gt;"",S342,"NULL")&amp;",  AcceptedValueMin = "&amp;IF(T342&lt;&gt;"",T342,"NULL")&amp;",   AcceptedValueMax  = "&amp;IF(U342&lt;&gt;"",U342,"NULL")&amp;", GraphAllowX="&amp;AH342&amp;", GraphAllowY="&amp;AI342&amp;", GraphAllowZ="&amp;AJ342&amp;", MapAllowSize="&amp;AK342&amp;", MapAllowColor = "&amp;AL342&amp;", RbtXpath = "&amp;IF(AP342&lt;&gt;"", "'"&amp;AP342&amp;"'", "NULL")&amp;", RbtIsRequired = "&amp;IF(AP342&lt;&gt;"", AQ342, "NULL")&amp;", MRMetric = "&amp;AR342&amp;
", Protocol1_ID = "&amp;IF(AS342="","NULL",#REF!)&amp;", Protocol1_IterationIDStart = "&amp;IF(AS342="","NULL",AT342)&amp;", Protocol1_IterationIDEnd = "&amp;IF(AU342="","NULL",AV342)&amp;
", Protocol2_ID = "&amp;IF(AW342="","NULL",#REF!)&amp;", Protocol2_IterationIDStart = "&amp;IF(AW342="","NULL",AX342)&amp;", Protocol2_IterationIDEnd = "&amp;IF(AY342="","NULL",AZ342)&amp;
", Protocol3_ID = "&amp;IF(BA342="","NULL",#REF!)&amp;", Protocol3_IterationIDStart = "&amp;IF(BA342="","NULL",BB342)&amp;", Protocol3_IterationIDEnd = "&amp;IF(BC342="","NULL",BD342)&amp;
", Protocol4_ID = "&amp;IF(BE342="","NULL",#REF!)&amp;", Protocol4_IterationIDStart = "&amp;IF(BE342="","NULL",BF342)&amp;", Protocol4_IterationIDEnd = "&amp;IF(BG342="","NULL",BH342)&amp;
", Protocol5_ID = "&amp;IF(BI342="","NULL",#REF!)&amp;", Protocol5_IterationIDStart = "&amp;IF(BI342="","NULL",BJ342)&amp;", Protocol5_IterationIDEnd = "&amp;IF(BK342="","NULL",BL342)&amp;
", Protocol6_ID = "&amp;IF(BM342="","NULL",#REF!)&amp;", Protocol6_IterationIDStart = "&amp;IF(BM342="","NULL",BN342)&amp;", Protocol6_IterationIDEnd = "&amp;IF(BO342="","NULL",BP342)&amp;
", Protocol7_ID = "&amp;IF(BQ342="","NULL",#REF!)&amp;", Protocol7_IterationIDStart = "&amp;IF(BQ342="","NULL",BR342)&amp;", Protocol7_IterationIDEnd = "&amp;IF(BS342="","NULL",BT342)&amp;
", Protocol8_ID = "&amp;IF(BU342="","NULL",#REF!)&amp;", Protocol8_IterationIDStart = "&amp;IF(BU342="","NULL",BV342)&amp;", Protocol8_IterationIDEnd = "&amp;IF(BW342="","NULL",BX342)&amp;
", Protocol9_ID = "&amp;IF(BY342="","NULL",#REF!)&amp;", Protocol9_IterationIDStart = "&amp;IF(BY342="","NULL",BZ342)&amp;", Protocol9_IterationIDEnd = "&amp;IF(CA342="","NULL",CB342)&amp;
", Protocol10_ID = "&amp;IF(CC342="","NULL",#REF!)&amp;", Protocol10_IterationIDStart = "&amp;IF(CC342="","NULL",CD342)&amp;", Protocol10_IterationIDEnd = "&amp;IF(CE342="","NULL",CF342)&amp;
", Protocol11_ID = "&amp;IF(CG342="","NULL",#REF!)&amp;", Protocol11_IterationIDStart = "&amp;IF(CG342="","NULL",CH342)&amp;", Protocol11_IterationIDEnd = "&amp;IF(CI342="","NULL",CJ342)&amp;
", Protocol12_ID = "&amp;IF(CK342="","NULL",#REF!)&amp;", Protocol12_IterationIDStart = "&amp;IF(CK342="","NULL",CL342)&amp;", Protocol12_IterationIDEnd = "&amp;IF(CM342="","NULL",CN342)&amp;
", Protocol13_ID = "&amp;IF(CO342="","NULL",#REF!)&amp;", Protocol13_IterationIDStart = "&amp;IF(CO342="","NULL",CP342)&amp;", Protocol13_IterationIDEnd = "&amp;IF(CQ342="","NULL",CR342)&amp;
", Protocol14_ID = "&amp;IF(CS342="","NULL",#REF!)&amp;", Protocol14_IterationIDStart = "&amp;IF(CS342="","NULL",CT342)&amp;", Protocol14_IterationIDEnd = "&amp;IF(CU342="","NULL",CV342)&amp;
", Protocol15_ID = "&amp;IF(CW342="","NULL",#REF!)&amp;", Protocol15_IterationIDStart = "&amp;IF(CW342="","NULL",CX342)&amp;", Protocol15_IterationIDEnd = "&amp;IF(CY342="","NULL",CZ342)&amp;
", Protocol16_ID = "&amp;IF(DA342="","NULL",#REF!)&amp;", Protocol16_IterationIDStart = "&amp;IF(DA342="","NULL",DB342)&amp;", Protocol16_IterationIDEnd = "&amp;IF(DC342="","NULL",DD342))</f>
        <v>#REF!</v>
      </c>
    </row>
    <row r="343" spans="1:156" s="37" customFormat="1" x14ac:dyDescent="0.4">
      <c r="A343" s="38">
        <v>456</v>
      </c>
      <c r="B343" s="38">
        <v>1</v>
      </c>
      <c r="C343" s="34" t="s">
        <v>751</v>
      </c>
      <c r="D343" s="38">
        <v>3</v>
      </c>
      <c r="E343" s="40" t="s">
        <v>743</v>
      </c>
      <c r="F343" s="37" t="s">
        <v>1194</v>
      </c>
      <c r="G343" s="37" t="s">
        <v>748</v>
      </c>
      <c r="H343" s="74"/>
      <c r="I343" s="44"/>
      <c r="J343" s="47" t="str">
        <f>IF(I343="","",VLOOKUP(I343,MetricCalcGroups!A:D,3, FALSE))</f>
        <v/>
      </c>
      <c r="L343" s="37" t="s">
        <v>78</v>
      </c>
      <c r="M343" s="38">
        <v>3</v>
      </c>
      <c r="N343" s="38">
        <v>10</v>
      </c>
      <c r="O343" s="38">
        <v>2</v>
      </c>
      <c r="P343" s="38" t="s">
        <v>78</v>
      </c>
      <c r="Q343" s="38">
        <v>1</v>
      </c>
      <c r="R343" s="38">
        <v>0.05</v>
      </c>
      <c r="S343" s="38">
        <v>0.8</v>
      </c>
      <c r="T343" s="38">
        <v>0.03</v>
      </c>
      <c r="U343" s="38">
        <v>1</v>
      </c>
      <c r="V343" s="78">
        <v>269</v>
      </c>
      <c r="W343" s="53">
        <v>100</v>
      </c>
      <c r="X343" s="15">
        <v>2011</v>
      </c>
      <c r="Y343" s="16">
        <f>IF(X343&lt;&gt;"",VLOOKUP(X343,ProgramIterations!D:E,2,FALSE),"NULL")</f>
        <v>1</v>
      </c>
      <c r="Z343" s="15"/>
      <c r="AA343" s="16" t="str">
        <f>IF(Z343&lt;&gt;"",VLOOKUP(Z343,ProgramIterations!D:E,2,FALSE),"NULL")</f>
        <v>NULL</v>
      </c>
      <c r="AB343" s="37" t="s">
        <v>78</v>
      </c>
      <c r="AC343" s="37">
        <v>75</v>
      </c>
      <c r="AD343" s="49">
        <v>1</v>
      </c>
      <c r="AE343" s="37">
        <v>1</v>
      </c>
      <c r="AF343" s="37">
        <v>1</v>
      </c>
      <c r="AG343" s="37">
        <v>1</v>
      </c>
      <c r="AH343" s="17">
        <v>0</v>
      </c>
      <c r="AI343" s="17">
        <f>AD343</f>
        <v>1</v>
      </c>
      <c r="AJ343" s="38">
        <v>0</v>
      </c>
      <c r="AK343" s="17">
        <f t="shared" si="25"/>
        <v>1</v>
      </c>
      <c r="AL343" s="17">
        <f t="shared" si="26"/>
        <v>1</v>
      </c>
      <c r="AM343" s="38">
        <v>0</v>
      </c>
      <c r="AN343" s="38">
        <v>0</v>
      </c>
      <c r="AO343" s="37">
        <v>0</v>
      </c>
      <c r="AP343" s="49" t="s">
        <v>1565</v>
      </c>
      <c r="AQ343" s="37">
        <v>0</v>
      </c>
      <c r="AR343" s="49">
        <v>0</v>
      </c>
      <c r="AS343" s="23">
        <v>2011</v>
      </c>
      <c r="AT343" s="55">
        <f>IF(AS343="","",VLOOKUP(AS343,ProgramIterations!$D:$E,2,FALSE))</f>
        <v>1</v>
      </c>
      <c r="AU343" s="23"/>
      <c r="AV343" s="24" t="str">
        <f>IF(AU343="","",VLOOKUP(AU343,ProgramIterations!$D:$E,2,FALSE))</f>
        <v/>
      </c>
      <c r="AW343" s="23">
        <v>2012</v>
      </c>
      <c r="AX343" s="24">
        <f>IF(AW343="","",VLOOKUP(AW343,ProgramIterations!$D:$E,2,FALSE))</f>
        <v>2</v>
      </c>
      <c r="AY343" s="23"/>
      <c r="AZ343" s="24" t="str">
        <f>IF(AY343="","",VLOOKUP(AY343,ProgramIterations!$D:$E,2,FALSE))</f>
        <v/>
      </c>
      <c r="BA343" s="23">
        <v>2013</v>
      </c>
      <c r="BB343" s="24">
        <f>IF(BA343="","",VLOOKUP(BA343,ProgramIterations!$D:$E,2,FALSE))</f>
        <v>3</v>
      </c>
      <c r="BC343" s="23"/>
      <c r="BD343" s="24" t="str">
        <f>IF(BC343="","",VLOOKUP(BC343,ProgramIterations!$D:$E,2,FALSE))</f>
        <v/>
      </c>
      <c r="BE343" s="23">
        <v>2014</v>
      </c>
      <c r="BF343" s="24">
        <f>IF(BE343="","",VLOOKUP(BE343,ProgramIterations!$D:$E,2,FALSE))</f>
        <v>4</v>
      </c>
      <c r="BG343" s="23"/>
      <c r="BH343" s="24" t="str">
        <f>IF(BG343="","",VLOOKUP(BG343,ProgramIterations!$D:$E,2,FALSE))</f>
        <v/>
      </c>
      <c r="BI343" s="23">
        <v>2014</v>
      </c>
      <c r="BJ343" s="24">
        <f>IF(BI343="","",VLOOKUP(BI343,ProgramIterations!$D:$E,2,FALSE))</f>
        <v>4</v>
      </c>
      <c r="BK343" s="23"/>
      <c r="BL343" s="24" t="str">
        <f>IF(BK343="","",VLOOKUP(BK343,ProgramIterations!$D:$E,2,FALSE))</f>
        <v/>
      </c>
      <c r="BM343" s="23"/>
      <c r="BN343" s="24" t="str">
        <f>IF(BM343="","",VLOOKUP(BM343,ProgramIterations!$D:$E,2,FALSE))</f>
        <v/>
      </c>
      <c r="BO343" s="23"/>
      <c r="BP343" s="24" t="str">
        <f>IF(BO343="","",VLOOKUP(BO343,ProgramIterations!$D:$E,2,FALSE))</f>
        <v/>
      </c>
      <c r="BQ343" s="23"/>
      <c r="BR343" s="24" t="str">
        <f>IF(BQ343="","",VLOOKUP(BQ343,ProgramIterations!$D:$E,2,FALSE))</f>
        <v/>
      </c>
      <c r="BS343" s="23"/>
      <c r="BT343" s="24" t="str">
        <f>IF(BS343="","",VLOOKUP(BS343,ProgramIterations!$D:$E,2,FALSE))</f>
        <v/>
      </c>
      <c r="BU343" s="23"/>
      <c r="BV343" s="24" t="str">
        <f>IF(BU343="","",VLOOKUP(BU343,ProgramIterations!$D:$E,2,FALSE))</f>
        <v/>
      </c>
      <c r="BW343" s="23"/>
      <c r="BX343" s="24" t="str">
        <f>IF(BW343="","",VLOOKUP(BW343,ProgramIterations!$D:$E,2,FALSE))</f>
        <v/>
      </c>
      <c r="BY343" s="23">
        <v>2014</v>
      </c>
      <c r="BZ343" s="24">
        <f>IF(BY343="","",VLOOKUP(BY343,ProgramIterations!$D:$E,2,FALSE))</f>
        <v>4</v>
      </c>
      <c r="CA343" s="23"/>
      <c r="CB343" s="24" t="str">
        <f>IF(CA343="","",VLOOKUP(CA343,ProgramIterations!$D:$E,2,FALSE))</f>
        <v/>
      </c>
      <c r="CC343" s="23">
        <v>2014</v>
      </c>
      <c r="CD343" s="24">
        <f>IF(CC343="","",VLOOKUP(CC343,ProgramIterations!$D:$E,2,FALSE))</f>
        <v>4</v>
      </c>
      <c r="CE343" s="23"/>
      <c r="CF343" s="24" t="str">
        <f>IF(CE343="","",VLOOKUP(CE343,ProgramIterations!$D:$E,2,FALSE))</f>
        <v/>
      </c>
      <c r="CG343" s="23">
        <v>2014</v>
      </c>
      <c r="CH343" s="24">
        <f>IF(CG343="","",VLOOKUP(CG343,ProgramIterations!$D:$E,2,FALSE))</f>
        <v>4</v>
      </c>
      <c r="CI343" s="23"/>
      <c r="CJ343" s="24" t="str">
        <f>IF(CI343="","",VLOOKUP(CI343,ProgramIterations!$D:$E,2,FALSE))</f>
        <v/>
      </c>
      <c r="CK343" s="23"/>
      <c r="CL343" s="24" t="str">
        <f>IF(CK343="","",VLOOKUP(CK343,ProgramIterations!$D:$E,2,FALSE))</f>
        <v/>
      </c>
      <c r="CM343" s="23"/>
      <c r="CN343" s="24" t="str">
        <f>IF(CM343="","",VLOOKUP(CM343,ProgramIterations!$D:$E,2,FALSE))</f>
        <v/>
      </c>
      <c r="CO343" s="23"/>
      <c r="CP343" s="24" t="str">
        <f>IF(CO343="","",VLOOKUP(CO343,ProgramIterations!$D:$E,2,FALSE))</f>
        <v/>
      </c>
      <c r="CQ343" s="23"/>
      <c r="CR343" s="24" t="str">
        <f>IF(CQ343="","",VLOOKUP(CQ343,ProgramIterations!$D:$E,2,FALSE))</f>
        <v/>
      </c>
      <c r="CS343" s="23"/>
      <c r="CT343" s="24" t="str">
        <f>IF(CS343="","",VLOOKUP(CS343,ProgramIterations!$D:$E,2,FALSE))</f>
        <v/>
      </c>
      <c r="CU343" s="23"/>
      <c r="CV343" s="24" t="str">
        <f>IF(CU343="","",VLOOKUP(CU343,ProgramIterations!$D:$E,2,FALSE))</f>
        <v/>
      </c>
      <c r="CW343" s="23"/>
      <c r="CX343" s="24" t="str">
        <f>IF(CW343="","",VLOOKUP(CW343,ProgramIterations!$D:$E,2,FALSE))</f>
        <v/>
      </c>
      <c r="CY343" s="23"/>
      <c r="CZ343" s="24" t="str">
        <f>IF(CY343="","",VLOOKUP(CY343,ProgramIterations!$D:$E,2,FALSE))</f>
        <v/>
      </c>
      <c r="DA343" s="23"/>
      <c r="DB343" s="24" t="str">
        <f>IF(DA343="","",VLOOKUP(DA343,ProgramIterations!$D:$E,2,FALSE))</f>
        <v/>
      </c>
      <c r="DC343" s="23"/>
      <c r="DD343" s="25" t="str">
        <f>IF(DC343="","",VLOOKUP(DC343,ProgramIterations!$D:$E,2,FALSE))</f>
        <v/>
      </c>
      <c r="DE343" s="64" t="str">
        <f>CONCATENATE("ALTER TABLE dbo.",LEFT(C343,FIND(".",C343)-1)," ADD ",RIGHT(C343,LEN(C343)-FIND(".",C343))," ",VLOOKUP(M343,DataTypes!$A$2:$F$12,6),IF(VLOOKUP(M343,DataTypes!$A$2:$F$12,3)=1,CONCATENATE("(",N343,",",O343,")"),"")," NULL")</f>
        <v>ALTER TABLE dbo.ChampMetricChannelUnitTier1Summary ADD AverageResidualDepth decimal(10,2) NULL</v>
      </c>
      <c r="DF343" s="56" t="e">
        <f>IF(A343 = "","",#REF! &amp; " SELECT MetricCalcTypeID = "&amp;A343&amp;", EngineID = "&amp;B343&amp;", Name='"&amp;C343&amp;"', DisplayGroupID = "&amp;D343&amp;", DisplayName='"&amp;E343&amp;"', DisplayNameShort = '"&amp;F343&amp;"', PropertyName = '"&amp;G343&amp;"', MethodID = "&amp;IF(H343="","NULL",H343)&amp; ", CalcGroupId = "&amp;IF(I343="","NULL",I343)&amp;", CalcGroupListItemID = " &amp;IF(K343="","NULL",K343)&amp;", Description = "&amp;IF(L343&lt;&gt;"NULL","'"&amp;SUBSTITUTE(L343,"'","''")&amp;"'","NULL")&amp;", DataTypeID = "&amp;M343&amp;",Precision = "&amp;N343&amp;", Scale = "&amp;O343&amp;", Length="&amp;P343&amp;", UOMID = "&amp;Q343&amp;", GlossaryTermID = "&amp;V343&amp;", DisplayOrderID = "&amp;W343&amp;", DomainValueListID = "&amp;AB343&amp;", WidthPixels = "&amp;AC343&amp;", IsDisplayable = "&amp;AD343&amp;", ShowGraphForWatershed= "&amp;AE343&amp;",ShowGraphForProgram="&amp;AF343&amp;",ShowGraphForVisit="&amp;AG343&amp;",IsPrivateInformation="&amp;AM343&amp;", IsCalculated="&amp;AN343&amp;",IsInternal="&amp;AO343&amp;", ExpectedValueMin = "&amp;IF(R343&lt;&gt;"",R343,"NULL")&amp;",  ExpectedValueMax = "&amp;IF(S343&lt;&gt;"",S343,"NULL")&amp;",  AcceptedValueMin = "&amp;IF(T343&lt;&gt;"",T343,"NULL")&amp;",   AcceptedValueMax  = "&amp;IF(U343&lt;&gt;"",U343,"NULL")&amp;", GraphAllowX="&amp;AH343&amp;", GraphAllowY="&amp;AI343&amp;", GraphAllowZ="&amp;AJ343&amp;", MapAllowSize="&amp;AK343&amp;", MapAllowColor = "&amp;AL343&amp;", RbtXpath = "&amp;IF(AP343&lt;&gt;"", "'"&amp;AP343&amp;"'", "NULL")&amp;", RbtIsRequired = "&amp;IF(AP343&lt;&gt;"", AQ343, "NULL")&amp;", MRMetric = "&amp;AR343&amp;
", Protocol1_ID = "&amp;IF(AS343="","NULL",#REF!)&amp;", Protocol1_IterationIDStart = "&amp;IF(AS343="","NULL",AT343)&amp;", Protocol1_IterationIDEnd = "&amp;IF(AU343="","NULL",AV343)&amp;
", Protocol2_ID = "&amp;IF(AW343="","NULL",#REF!)&amp;", Protocol2_IterationIDStart = "&amp;IF(AW343="","NULL",AX343)&amp;", Protocol2_IterationIDEnd = "&amp;IF(AY343="","NULL",AZ343)&amp;
", Protocol3_ID = "&amp;IF(BA343="","NULL",#REF!)&amp;", Protocol3_IterationIDStart = "&amp;IF(BA343="","NULL",BB343)&amp;", Protocol3_IterationIDEnd = "&amp;IF(BC343="","NULL",BD343)&amp;
", Protocol4_ID = "&amp;IF(BE343="","NULL",#REF!)&amp;", Protocol4_IterationIDStart = "&amp;IF(BE343="","NULL",BF343)&amp;", Protocol4_IterationIDEnd = "&amp;IF(BG343="","NULL",BH343)&amp;
", Protocol5_ID = "&amp;IF(BI343="","NULL",#REF!)&amp;", Protocol5_IterationIDStart = "&amp;IF(BI343="","NULL",BJ343)&amp;", Protocol5_IterationIDEnd = "&amp;IF(BK343="","NULL",BL343)&amp;
", Protocol6_ID = "&amp;IF(BM343="","NULL",#REF!)&amp;", Protocol6_IterationIDStart = "&amp;IF(BM343="","NULL",BN343)&amp;", Protocol6_IterationIDEnd = "&amp;IF(BO343="","NULL",BP343)&amp;
", Protocol7_ID = "&amp;IF(BQ343="","NULL",#REF!)&amp;", Protocol7_IterationIDStart = "&amp;IF(BQ343="","NULL",BR343)&amp;", Protocol7_IterationIDEnd = "&amp;IF(BS343="","NULL",BT343)&amp;
", Protocol8_ID = "&amp;IF(BU343="","NULL",#REF!)&amp;", Protocol8_IterationIDStart = "&amp;IF(BU343="","NULL",BV343)&amp;", Protocol8_IterationIDEnd = "&amp;IF(BW343="","NULL",BX343)&amp;
", Protocol9_ID = "&amp;IF(BY343="","NULL",#REF!)&amp;", Protocol9_IterationIDStart = "&amp;IF(BY343="","NULL",BZ343)&amp;", Protocol9_IterationIDEnd = "&amp;IF(CA343="","NULL",CB343)&amp;
", Protocol10_ID = "&amp;IF(CC343="","NULL",#REF!)&amp;", Protocol10_IterationIDStart = "&amp;IF(CC343="","NULL",CD343)&amp;", Protocol10_IterationIDEnd = "&amp;IF(CE343="","NULL",CF343)&amp;
", Protocol11_ID = "&amp;IF(CG343="","NULL",#REF!)&amp;", Protocol11_IterationIDStart = "&amp;IF(CG343="","NULL",CH343)&amp;", Protocol11_IterationIDEnd = "&amp;IF(CI343="","NULL",CJ343)&amp;
", Protocol12_ID = "&amp;IF(CK343="","NULL",#REF!)&amp;", Protocol12_IterationIDStart = "&amp;IF(CK343="","NULL",CL343)&amp;", Protocol12_IterationIDEnd = "&amp;IF(CM343="","NULL",CN343)&amp;
", Protocol13_ID = "&amp;IF(CO343="","NULL",#REF!)&amp;", Protocol13_IterationIDStart = "&amp;IF(CO343="","NULL",CP343)&amp;", Protocol13_IterationIDEnd = "&amp;IF(CQ343="","NULL",CR343)&amp;
", Protocol14_ID = "&amp;IF(CS343="","NULL",#REF!)&amp;", Protocol14_IterationIDStart = "&amp;IF(CS343="","NULL",CT343)&amp;", Protocol14_IterationIDEnd = "&amp;IF(CU343="","NULL",CV343)&amp;
", Protocol15_ID = "&amp;IF(CW343="","NULL",#REF!)&amp;", Protocol15_IterationIDStart = "&amp;IF(CW343="","NULL",CX343)&amp;", Protocol15_IterationIDEnd = "&amp;IF(CY343="","NULL",CZ343)&amp;
", Protocol16_ID = "&amp;IF(DA343="","NULL",#REF!)&amp;", Protocol16_IterationIDStart = "&amp;IF(DA343="","NULL",DB343)&amp;", Protocol16_IterationIDEnd = "&amp;IF(DC343="","NULL",DD343))</f>
        <v>#REF!</v>
      </c>
    </row>
    <row r="344" spans="1:156" s="37" customFormat="1" x14ac:dyDescent="0.4">
      <c r="A344" s="38">
        <v>460</v>
      </c>
      <c r="B344" s="38">
        <v>1</v>
      </c>
      <c r="C344" s="34" t="s">
        <v>754</v>
      </c>
      <c r="D344" s="38">
        <v>4</v>
      </c>
      <c r="E344" s="40" t="s">
        <v>743</v>
      </c>
      <c r="F344" s="37" t="s">
        <v>1194</v>
      </c>
      <c r="G344" s="37" t="s">
        <v>748</v>
      </c>
      <c r="H344" s="74"/>
      <c r="I344" s="44"/>
      <c r="J344" s="47" t="str">
        <f>IF(I344="","",VLOOKUP(I344,MetricCalcGroups!A:D,3, FALSE))</f>
        <v/>
      </c>
      <c r="L344" s="37" t="s">
        <v>78</v>
      </c>
      <c r="M344" s="38">
        <v>3</v>
      </c>
      <c r="N344" s="38">
        <v>10</v>
      </c>
      <c r="O344" s="38">
        <v>2</v>
      </c>
      <c r="P344" s="38" t="s">
        <v>78</v>
      </c>
      <c r="Q344" s="38">
        <v>1</v>
      </c>
      <c r="R344" s="53">
        <v>0.05</v>
      </c>
      <c r="S344" s="53">
        <v>0.8</v>
      </c>
      <c r="T344" s="38">
        <v>0.02</v>
      </c>
      <c r="U344" s="38">
        <v>1</v>
      </c>
      <c r="V344" s="78">
        <v>269</v>
      </c>
      <c r="W344" s="53">
        <v>100</v>
      </c>
      <c r="X344" s="15">
        <v>2011</v>
      </c>
      <c r="Y344" s="16">
        <f>IF(X344&lt;&gt;"",VLOOKUP(X344,ProgramIterations!D:E,2,FALSE),"NULL")</f>
        <v>1</v>
      </c>
      <c r="Z344" s="15"/>
      <c r="AA344" s="16" t="str">
        <f>IF(Z344&lt;&gt;"",VLOOKUP(Z344,ProgramIterations!D:E,2,FALSE),"NULL")</f>
        <v>NULL</v>
      </c>
      <c r="AB344" s="37" t="s">
        <v>78</v>
      </c>
      <c r="AC344" s="37">
        <v>75</v>
      </c>
      <c r="AD344" s="49">
        <v>1</v>
      </c>
      <c r="AE344" s="37">
        <v>1</v>
      </c>
      <c r="AF344" s="37">
        <v>1</v>
      </c>
      <c r="AG344" s="37">
        <v>1</v>
      </c>
      <c r="AH344" s="17">
        <v>0</v>
      </c>
      <c r="AI344" s="17">
        <f>AD344</f>
        <v>1</v>
      </c>
      <c r="AJ344" s="38">
        <v>0</v>
      </c>
      <c r="AK344" s="17">
        <f t="shared" si="25"/>
        <v>1</v>
      </c>
      <c r="AL344" s="17">
        <f t="shared" si="26"/>
        <v>1</v>
      </c>
      <c r="AM344" s="38">
        <v>0</v>
      </c>
      <c r="AN344" s="38">
        <v>0</v>
      </c>
      <c r="AO344" s="37">
        <v>0</v>
      </c>
      <c r="AP344" s="49" t="s">
        <v>1569</v>
      </c>
      <c r="AQ344" s="37">
        <v>0</v>
      </c>
      <c r="AR344" s="49">
        <v>0</v>
      </c>
      <c r="AS344" s="23">
        <v>2011</v>
      </c>
      <c r="AT344" s="55">
        <f>IF(AS344="","",VLOOKUP(AS344,ProgramIterations!$D:$E,2,FALSE))</f>
        <v>1</v>
      </c>
      <c r="AU344" s="23"/>
      <c r="AV344" s="24" t="str">
        <f>IF(AU344="","",VLOOKUP(AU344,ProgramIterations!$D:$E,2,FALSE))</f>
        <v/>
      </c>
      <c r="AW344" s="23">
        <v>2012</v>
      </c>
      <c r="AX344" s="24">
        <f>IF(AW344="","",VLOOKUP(AW344,ProgramIterations!$D:$E,2,FALSE))</f>
        <v>2</v>
      </c>
      <c r="AY344" s="23"/>
      <c r="AZ344" s="24" t="str">
        <f>IF(AY344="","",VLOOKUP(AY344,ProgramIterations!$D:$E,2,FALSE))</f>
        <v/>
      </c>
      <c r="BA344" s="23">
        <v>2013</v>
      </c>
      <c r="BB344" s="24">
        <f>IF(BA344="","",VLOOKUP(BA344,ProgramIterations!$D:$E,2,FALSE))</f>
        <v>3</v>
      </c>
      <c r="BC344" s="23"/>
      <c r="BD344" s="24" t="str">
        <f>IF(BC344="","",VLOOKUP(BC344,ProgramIterations!$D:$E,2,FALSE))</f>
        <v/>
      </c>
      <c r="BE344" s="23">
        <v>2014</v>
      </c>
      <c r="BF344" s="24">
        <f>IF(BE344="","",VLOOKUP(BE344,ProgramIterations!$D:$E,2,FALSE))</f>
        <v>4</v>
      </c>
      <c r="BG344" s="23"/>
      <c r="BH344" s="24" t="str">
        <f>IF(BG344="","",VLOOKUP(BG344,ProgramIterations!$D:$E,2,FALSE))</f>
        <v/>
      </c>
      <c r="BI344" s="23">
        <v>2014</v>
      </c>
      <c r="BJ344" s="24">
        <f>IF(BI344="","",VLOOKUP(BI344,ProgramIterations!$D:$E,2,FALSE))</f>
        <v>4</v>
      </c>
      <c r="BK344" s="23"/>
      <c r="BL344" s="24" t="str">
        <f>IF(BK344="","",VLOOKUP(BK344,ProgramIterations!$D:$E,2,FALSE))</f>
        <v/>
      </c>
      <c r="BM344" s="23"/>
      <c r="BN344" s="24" t="str">
        <f>IF(BM344="","",VLOOKUP(BM344,ProgramIterations!$D:$E,2,FALSE))</f>
        <v/>
      </c>
      <c r="BO344" s="23"/>
      <c r="BP344" s="24" t="str">
        <f>IF(BO344="","",VLOOKUP(BO344,ProgramIterations!$D:$E,2,FALSE))</f>
        <v/>
      </c>
      <c r="BQ344" s="23"/>
      <c r="BR344" s="24" t="str">
        <f>IF(BQ344="","",VLOOKUP(BQ344,ProgramIterations!$D:$E,2,FALSE))</f>
        <v/>
      </c>
      <c r="BS344" s="23"/>
      <c r="BT344" s="24" t="str">
        <f>IF(BS344="","",VLOOKUP(BS344,ProgramIterations!$D:$E,2,FALSE))</f>
        <v/>
      </c>
      <c r="BU344" s="23"/>
      <c r="BV344" s="24" t="str">
        <f>IF(BU344="","",VLOOKUP(BU344,ProgramIterations!$D:$E,2,FALSE))</f>
        <v/>
      </c>
      <c r="BW344" s="23"/>
      <c r="BX344" s="24" t="str">
        <f>IF(BW344="","",VLOOKUP(BW344,ProgramIterations!$D:$E,2,FALSE))</f>
        <v/>
      </c>
      <c r="BY344" s="23">
        <v>2014</v>
      </c>
      <c r="BZ344" s="24">
        <f>IF(BY344="","",VLOOKUP(BY344,ProgramIterations!$D:$E,2,FALSE))</f>
        <v>4</v>
      </c>
      <c r="CA344" s="23"/>
      <c r="CB344" s="24" t="str">
        <f>IF(CA344="","",VLOOKUP(CA344,ProgramIterations!$D:$E,2,FALSE))</f>
        <v/>
      </c>
      <c r="CC344" s="23">
        <v>2014</v>
      </c>
      <c r="CD344" s="24">
        <f>IF(CC344="","",VLOOKUP(CC344,ProgramIterations!$D:$E,2,FALSE))</f>
        <v>4</v>
      </c>
      <c r="CE344" s="23"/>
      <c r="CF344" s="24" t="str">
        <f>IF(CE344="","",VLOOKUP(CE344,ProgramIterations!$D:$E,2,FALSE))</f>
        <v/>
      </c>
      <c r="CG344" s="23">
        <v>2014</v>
      </c>
      <c r="CH344" s="24">
        <f>IF(CG344="","",VLOOKUP(CG344,ProgramIterations!$D:$E,2,FALSE))</f>
        <v>4</v>
      </c>
      <c r="CI344" s="23"/>
      <c r="CJ344" s="24" t="str">
        <f>IF(CI344="","",VLOOKUP(CI344,ProgramIterations!$D:$E,2,FALSE))</f>
        <v/>
      </c>
      <c r="CK344" s="23"/>
      <c r="CL344" s="24" t="str">
        <f>IF(CK344="","",VLOOKUP(CK344,ProgramIterations!$D:$E,2,FALSE))</f>
        <v/>
      </c>
      <c r="CM344" s="23"/>
      <c r="CN344" s="24" t="str">
        <f>IF(CM344="","",VLOOKUP(CM344,ProgramIterations!$D:$E,2,FALSE))</f>
        <v/>
      </c>
      <c r="CO344" s="23"/>
      <c r="CP344" s="24" t="str">
        <f>IF(CO344="","",VLOOKUP(CO344,ProgramIterations!$D:$E,2,FALSE))</f>
        <v/>
      </c>
      <c r="CQ344" s="23"/>
      <c r="CR344" s="24" t="str">
        <f>IF(CQ344="","",VLOOKUP(CQ344,ProgramIterations!$D:$E,2,FALSE))</f>
        <v/>
      </c>
      <c r="CS344" s="23"/>
      <c r="CT344" s="24" t="str">
        <f>IF(CS344="","",VLOOKUP(CS344,ProgramIterations!$D:$E,2,FALSE))</f>
        <v/>
      </c>
      <c r="CU344" s="23"/>
      <c r="CV344" s="24" t="str">
        <f>IF(CU344="","",VLOOKUP(CU344,ProgramIterations!$D:$E,2,FALSE))</f>
        <v/>
      </c>
      <c r="CW344" s="23"/>
      <c r="CX344" s="24" t="str">
        <f>IF(CW344="","",VLOOKUP(CW344,ProgramIterations!$D:$E,2,FALSE))</f>
        <v/>
      </c>
      <c r="CY344" s="23"/>
      <c r="CZ344" s="24" t="str">
        <f>IF(CY344="","",VLOOKUP(CY344,ProgramIterations!$D:$E,2,FALSE))</f>
        <v/>
      </c>
      <c r="DA344" s="23"/>
      <c r="DB344" s="24" t="str">
        <f>IF(DA344="","",VLOOKUP(DA344,ProgramIterations!$D:$E,2,FALSE))</f>
        <v/>
      </c>
      <c r="DC344" s="23"/>
      <c r="DD344" s="25" t="str">
        <f>IF(DC344="","",VLOOKUP(DC344,ProgramIterations!$D:$E,2,FALSE))</f>
        <v/>
      </c>
      <c r="DE344" s="64" t="str">
        <f>CONCATENATE("ALTER TABLE dbo.",LEFT(C344,FIND(".",C344)-1)," ADD ",RIGHT(C344,LEN(C344)-FIND(".",C344))," ",VLOOKUP(M344,DataTypes!$A$2:$F$12,6),IF(VLOOKUP(M344,DataTypes!$A$2:$F$12,3)=1,CONCATENATE("(",N344,",",O344,")"),"")," NULL")</f>
        <v>ALTER TABLE dbo.ChampMetricChannelUnitTier2Summary ADD AverageResidualDepth decimal(10,2) NULL</v>
      </c>
      <c r="DF344" s="56" t="e">
        <f>IF(A344 = "","",#REF! &amp; " SELECT MetricCalcTypeID = "&amp;A344&amp;", EngineID = "&amp;B344&amp;", Name='"&amp;C344&amp;"', DisplayGroupID = "&amp;D344&amp;", DisplayName='"&amp;E344&amp;"', DisplayNameShort = '"&amp;F344&amp;"', PropertyName = '"&amp;G344&amp;"', MethodID = "&amp;IF(H344="","NULL",H344)&amp; ", CalcGroupId = "&amp;IF(I344="","NULL",I344)&amp;", CalcGroupListItemID = " &amp;IF(K344="","NULL",K344)&amp;", Description = "&amp;IF(L344&lt;&gt;"NULL","'"&amp;SUBSTITUTE(L344,"'","''")&amp;"'","NULL")&amp;", DataTypeID = "&amp;M344&amp;",Precision = "&amp;N344&amp;", Scale = "&amp;O344&amp;", Length="&amp;P344&amp;", UOMID = "&amp;Q344&amp;", GlossaryTermID = "&amp;V344&amp;", DisplayOrderID = "&amp;W344&amp;", DomainValueListID = "&amp;AB344&amp;", WidthPixels = "&amp;AC344&amp;", IsDisplayable = "&amp;AD344&amp;", ShowGraphForWatershed= "&amp;AE344&amp;",ShowGraphForProgram="&amp;AF344&amp;",ShowGraphForVisit="&amp;AG344&amp;",IsPrivateInformation="&amp;AM344&amp;", IsCalculated="&amp;AN344&amp;",IsInternal="&amp;AO344&amp;", ExpectedValueMin = "&amp;IF(R344&lt;&gt;"",R344,"NULL")&amp;",  ExpectedValueMax = "&amp;IF(S344&lt;&gt;"",S344,"NULL")&amp;",  AcceptedValueMin = "&amp;IF(T344&lt;&gt;"",T344,"NULL")&amp;",   AcceptedValueMax  = "&amp;IF(U344&lt;&gt;"",U344,"NULL")&amp;", GraphAllowX="&amp;AH344&amp;", GraphAllowY="&amp;AI344&amp;", GraphAllowZ="&amp;AJ344&amp;", MapAllowSize="&amp;AK344&amp;", MapAllowColor = "&amp;AL344&amp;", RbtXpath = "&amp;IF(AP344&lt;&gt;"", "'"&amp;AP344&amp;"'", "NULL")&amp;", RbtIsRequired = "&amp;IF(AP344&lt;&gt;"", AQ344, "NULL")&amp;", MRMetric = "&amp;AR344&amp;
", Protocol1_ID = "&amp;IF(AS344="","NULL",#REF!)&amp;", Protocol1_IterationIDStart = "&amp;IF(AS344="","NULL",AT344)&amp;", Protocol1_IterationIDEnd = "&amp;IF(AU344="","NULL",AV344)&amp;
", Protocol2_ID = "&amp;IF(AW344="","NULL",#REF!)&amp;", Protocol2_IterationIDStart = "&amp;IF(AW344="","NULL",AX344)&amp;", Protocol2_IterationIDEnd = "&amp;IF(AY344="","NULL",AZ344)&amp;
", Protocol3_ID = "&amp;IF(BA344="","NULL",#REF!)&amp;", Protocol3_IterationIDStart = "&amp;IF(BA344="","NULL",BB344)&amp;", Protocol3_IterationIDEnd = "&amp;IF(BC344="","NULL",BD344)&amp;
", Protocol4_ID = "&amp;IF(BE344="","NULL",#REF!)&amp;", Protocol4_IterationIDStart = "&amp;IF(BE344="","NULL",BF344)&amp;", Protocol4_IterationIDEnd = "&amp;IF(BG344="","NULL",BH344)&amp;
", Protocol5_ID = "&amp;IF(BI344="","NULL",#REF!)&amp;", Protocol5_IterationIDStart = "&amp;IF(BI344="","NULL",BJ344)&amp;", Protocol5_IterationIDEnd = "&amp;IF(BK344="","NULL",BL344)&amp;
", Protocol6_ID = "&amp;IF(BM344="","NULL",#REF!)&amp;", Protocol6_IterationIDStart = "&amp;IF(BM344="","NULL",BN344)&amp;", Protocol6_IterationIDEnd = "&amp;IF(BO344="","NULL",BP344)&amp;
", Protocol7_ID = "&amp;IF(BQ344="","NULL",#REF!)&amp;", Protocol7_IterationIDStart = "&amp;IF(BQ344="","NULL",BR344)&amp;", Protocol7_IterationIDEnd = "&amp;IF(BS344="","NULL",BT344)&amp;
", Protocol8_ID = "&amp;IF(BU344="","NULL",#REF!)&amp;", Protocol8_IterationIDStart = "&amp;IF(BU344="","NULL",BV344)&amp;", Protocol8_IterationIDEnd = "&amp;IF(BW344="","NULL",BX344)&amp;
", Protocol9_ID = "&amp;IF(BY344="","NULL",#REF!)&amp;", Protocol9_IterationIDStart = "&amp;IF(BY344="","NULL",BZ344)&amp;", Protocol9_IterationIDEnd = "&amp;IF(CA344="","NULL",CB344)&amp;
", Protocol10_ID = "&amp;IF(CC344="","NULL",#REF!)&amp;", Protocol10_IterationIDStart = "&amp;IF(CC344="","NULL",CD344)&amp;", Protocol10_IterationIDEnd = "&amp;IF(CE344="","NULL",CF344)&amp;
", Protocol11_ID = "&amp;IF(CG344="","NULL",#REF!)&amp;", Protocol11_IterationIDStart = "&amp;IF(CG344="","NULL",CH344)&amp;", Protocol11_IterationIDEnd = "&amp;IF(CI344="","NULL",CJ344)&amp;
", Protocol12_ID = "&amp;IF(CK344="","NULL",#REF!)&amp;", Protocol12_IterationIDStart = "&amp;IF(CK344="","NULL",CL344)&amp;", Protocol12_IterationIDEnd = "&amp;IF(CM344="","NULL",CN344)&amp;
", Protocol13_ID = "&amp;IF(CO344="","NULL",#REF!)&amp;", Protocol13_IterationIDStart = "&amp;IF(CO344="","NULL",CP344)&amp;", Protocol13_IterationIDEnd = "&amp;IF(CQ344="","NULL",CR344)&amp;
", Protocol14_ID = "&amp;IF(CS344="","NULL",#REF!)&amp;", Protocol14_IterationIDStart = "&amp;IF(CS344="","NULL",CT344)&amp;", Protocol14_IterationIDEnd = "&amp;IF(CU344="","NULL",CV344)&amp;
", Protocol15_ID = "&amp;IF(CW344="","NULL",#REF!)&amp;", Protocol15_IterationIDStart = "&amp;IF(CW344="","NULL",CX344)&amp;", Protocol15_IterationIDEnd = "&amp;IF(CY344="","NULL",CZ344)&amp;
", Protocol16_ID = "&amp;IF(DA344="","NULL",#REF!)&amp;", Protocol16_IterationIDStart = "&amp;IF(DA344="","NULL",DB344)&amp;", Protocol16_IterationIDEnd = "&amp;IF(DC344="","NULL",DD344))</f>
        <v>#REF!</v>
      </c>
    </row>
    <row r="345" spans="1:156" s="37" customFormat="1" x14ac:dyDescent="0.4">
      <c r="A345" s="38">
        <v>656</v>
      </c>
      <c r="B345" s="38">
        <v>7</v>
      </c>
      <c r="C345" s="34" t="s">
        <v>1687</v>
      </c>
      <c r="D345" s="38">
        <v>1</v>
      </c>
      <c r="E345" s="40" t="s">
        <v>1727</v>
      </c>
      <c r="F345" s="74" t="s">
        <v>1729</v>
      </c>
      <c r="G345" s="34" t="s">
        <v>1684</v>
      </c>
      <c r="H345" s="34"/>
      <c r="I345" s="74"/>
      <c r="J345" s="47" t="str">
        <f>IF(I345="","",VLOOKUP(I345,MetricCalcGroups!A:D,3, FALSE))</f>
        <v/>
      </c>
      <c r="L345" s="37" t="s">
        <v>78</v>
      </c>
      <c r="M345" s="38">
        <v>10</v>
      </c>
      <c r="N345" s="38" t="s">
        <v>78</v>
      </c>
      <c r="O345" s="38" t="s">
        <v>78</v>
      </c>
      <c r="P345" s="38" t="s">
        <v>78</v>
      </c>
      <c r="Q345" s="38" t="s">
        <v>78</v>
      </c>
      <c r="R345" s="75"/>
      <c r="S345" s="75"/>
      <c r="T345" s="75"/>
      <c r="U345" s="75"/>
      <c r="V345" s="78">
        <v>260</v>
      </c>
      <c r="W345" s="75">
        <v>2020</v>
      </c>
      <c r="X345" s="15">
        <v>2011</v>
      </c>
      <c r="Y345" s="16">
        <f>IF(X345&lt;&gt;"",VLOOKUP(X345,ProgramIterations!D:E,2,FALSE),"NULL")</f>
        <v>1</v>
      </c>
      <c r="Z345" s="15"/>
      <c r="AA345" s="16" t="str">
        <f>IF(Z345&lt;&gt;"",VLOOKUP(Z345,ProgramIterations!D:E,2,FALSE),"NULL")</f>
        <v>NULL</v>
      </c>
      <c r="AB345" s="74" t="s">
        <v>78</v>
      </c>
      <c r="AC345" s="74">
        <v>75</v>
      </c>
      <c r="AD345" s="49">
        <v>1</v>
      </c>
      <c r="AE345" s="37">
        <v>0</v>
      </c>
      <c r="AF345" s="37">
        <v>0</v>
      </c>
      <c r="AG345" s="37">
        <v>0</v>
      </c>
      <c r="AH345" s="52">
        <v>0</v>
      </c>
      <c r="AI345" s="17">
        <v>0</v>
      </c>
      <c r="AJ345" s="38">
        <v>0</v>
      </c>
      <c r="AK345" s="17">
        <f t="shared" si="25"/>
        <v>0</v>
      </c>
      <c r="AL345" s="17">
        <f t="shared" si="26"/>
        <v>0</v>
      </c>
      <c r="AM345" s="38">
        <v>1</v>
      </c>
      <c r="AN345" s="38">
        <v>0</v>
      </c>
      <c r="AO345" s="60">
        <v>1</v>
      </c>
      <c r="AP345" s="40"/>
      <c r="AQ345" s="37">
        <v>0</v>
      </c>
      <c r="AR345" s="49">
        <v>0</v>
      </c>
      <c r="AS345" s="23">
        <v>2011</v>
      </c>
      <c r="AT345" s="55">
        <f>IF(AS345="","",VLOOKUP(AS345,ProgramIterations!$D:$E,2,FALSE))</f>
        <v>1</v>
      </c>
      <c r="AU345" s="23"/>
      <c r="AV345" s="24" t="str">
        <f>IF(AU345="","",VLOOKUP(AU345,ProgramIterations!$D:$E,2,FALSE))</f>
        <v/>
      </c>
      <c r="AW345" s="23">
        <v>2012</v>
      </c>
      <c r="AX345" s="24">
        <f>IF(AW345="","",VLOOKUP(AW345,ProgramIterations!$D:$E,2,FALSE))</f>
        <v>2</v>
      </c>
      <c r="AY345" s="23"/>
      <c r="AZ345" s="24" t="str">
        <f>IF(AY345="","",VLOOKUP(AY345,ProgramIterations!$D:$E,2,FALSE))</f>
        <v/>
      </c>
      <c r="BA345" s="23">
        <v>2013</v>
      </c>
      <c r="BB345" s="24">
        <f>IF(BA345="","",VLOOKUP(BA345,ProgramIterations!$D:$E,2,FALSE))</f>
        <v>3</v>
      </c>
      <c r="BC345" s="23"/>
      <c r="BD345" s="24" t="str">
        <f>IF(BC345="","",VLOOKUP(BC345,ProgramIterations!$D:$E,2,FALSE))</f>
        <v/>
      </c>
      <c r="BE345" s="23">
        <v>2014</v>
      </c>
      <c r="BF345" s="24">
        <f>IF(BE345="","",VLOOKUP(BE345,ProgramIterations!$D:$E,2,FALSE))</f>
        <v>4</v>
      </c>
      <c r="BG345" s="23"/>
      <c r="BH345" s="24" t="str">
        <f>IF(BG345="","",VLOOKUP(BG345,ProgramIterations!$D:$E,2,FALSE))</f>
        <v/>
      </c>
      <c r="BI345" s="23">
        <v>2014</v>
      </c>
      <c r="BJ345" s="24">
        <f>IF(BI345="","",VLOOKUP(BI345,ProgramIterations!$D:$E,2,FALSE))</f>
        <v>4</v>
      </c>
      <c r="BK345" s="23"/>
      <c r="BL345" s="24" t="str">
        <f>IF(BK345="","",VLOOKUP(BK345,ProgramIterations!$D:$E,2,FALSE))</f>
        <v/>
      </c>
      <c r="BM345" s="23"/>
      <c r="BN345" s="24" t="str">
        <f>IF(BM345="","",VLOOKUP(BM345,ProgramIterations!$D:$E,2,FALSE))</f>
        <v/>
      </c>
      <c r="BO345" s="23"/>
      <c r="BP345" s="24" t="str">
        <f>IF(BO345="","",VLOOKUP(BO345,ProgramIterations!$D:$E,2,FALSE))</f>
        <v/>
      </c>
      <c r="BQ345" s="23"/>
      <c r="BR345" s="24" t="str">
        <f>IF(BQ345="","",VLOOKUP(BQ345,ProgramIterations!$D:$E,2,FALSE))</f>
        <v/>
      </c>
      <c r="BS345" s="23"/>
      <c r="BT345" s="24" t="str">
        <f>IF(BS345="","",VLOOKUP(BS345,ProgramIterations!$D:$E,2,FALSE))</f>
        <v/>
      </c>
      <c r="BU345" s="23"/>
      <c r="BV345" s="24" t="str">
        <f>IF(BU345="","",VLOOKUP(BU345,ProgramIterations!$D:$E,2,FALSE))</f>
        <v/>
      </c>
      <c r="BW345" s="23"/>
      <c r="BX345" s="24" t="str">
        <f>IF(BW345="","",VLOOKUP(BW345,ProgramIterations!$D:$E,2,FALSE))</f>
        <v/>
      </c>
      <c r="BY345" s="23">
        <v>2014</v>
      </c>
      <c r="BZ345" s="24">
        <f>IF(BY345="","",VLOOKUP(BY345,ProgramIterations!$D:$E,2,FALSE))</f>
        <v>4</v>
      </c>
      <c r="CA345" s="23"/>
      <c r="CB345" s="24" t="str">
        <f>IF(CA345="","",VLOOKUP(CA345,ProgramIterations!$D:$E,2,FALSE))</f>
        <v/>
      </c>
      <c r="CC345" s="23">
        <v>2014</v>
      </c>
      <c r="CD345" s="24">
        <f>IF(CC345="","",VLOOKUP(CC345,ProgramIterations!$D:$E,2,FALSE))</f>
        <v>4</v>
      </c>
      <c r="CE345" s="23"/>
      <c r="CF345" s="24" t="str">
        <f>IF(CE345="","",VLOOKUP(CE345,ProgramIterations!$D:$E,2,FALSE))</f>
        <v/>
      </c>
      <c r="CG345" s="23">
        <v>2014</v>
      </c>
      <c r="CH345" s="24">
        <f>IF(CG345="","",VLOOKUP(CG345,ProgramIterations!$D:$E,2,FALSE))</f>
        <v>4</v>
      </c>
      <c r="CI345" s="23"/>
      <c r="CJ345" s="24" t="str">
        <f>IF(CI345="","",VLOOKUP(CI345,ProgramIterations!$D:$E,2,FALSE))</f>
        <v/>
      </c>
      <c r="CK345" s="23"/>
      <c r="CL345" s="24" t="str">
        <f>IF(CK345="","",VLOOKUP(CK345,ProgramIterations!$D:$E,2,FALSE))</f>
        <v/>
      </c>
      <c r="CM345" s="23"/>
      <c r="CN345" s="24" t="str">
        <f>IF(CM345="","",VLOOKUP(CM345,ProgramIterations!$D:$E,2,FALSE))</f>
        <v/>
      </c>
      <c r="CO345" s="23"/>
      <c r="CP345" s="24" t="str">
        <f>IF(CO345="","",VLOOKUP(CO345,ProgramIterations!$D:$E,2,FALSE))</f>
        <v/>
      </c>
      <c r="CQ345" s="23"/>
      <c r="CR345" s="24" t="str">
        <f>IF(CQ345="","",VLOOKUP(CQ345,ProgramIterations!$D:$E,2,FALSE))</f>
        <v/>
      </c>
      <c r="CS345" s="23"/>
      <c r="CT345" s="24" t="str">
        <f>IF(CS345="","",VLOOKUP(CS345,ProgramIterations!$D:$E,2,FALSE))</f>
        <v/>
      </c>
      <c r="CU345" s="23"/>
      <c r="CV345" s="24" t="str">
        <f>IF(CU345="","",VLOOKUP(CU345,ProgramIterations!$D:$E,2,FALSE))</f>
        <v/>
      </c>
      <c r="CW345" s="23"/>
      <c r="CX345" s="24" t="str">
        <f>IF(CW345="","",VLOOKUP(CW345,ProgramIterations!$D:$E,2,FALSE))</f>
        <v/>
      </c>
      <c r="CY345" s="23"/>
      <c r="CZ345" s="24" t="str">
        <f>IF(CY345="","",VLOOKUP(CY345,ProgramIterations!$D:$E,2,FALSE))</f>
        <v/>
      </c>
      <c r="DA345" s="23"/>
      <c r="DB345" s="24" t="str">
        <f>IF(DA345="","",VLOOKUP(DA345,ProgramIterations!$D:$E,2,FALSE))</f>
        <v/>
      </c>
      <c r="DC345" s="23"/>
      <c r="DD345" s="25" t="str">
        <f>IF(DC345="","",VLOOKUP(DC345,ProgramIterations!$D:$E,2,FALSE))</f>
        <v/>
      </c>
      <c r="DE345" s="64" t="str">
        <f>CONCATENATE("ALTER TABLE dbo.",LEFT(C345,FIND(".",C345)-1)," ADD ",RIGHT(C345,LEN(C345)-FIND(".",C345))," ",VLOOKUP(M345,DataTypes!$A$2:$F$12,6),IF(VLOOKUP(M345,DataTypes!$A$2:$F$12,3)=1,CONCATENATE("(",N345,",",O345,")"),"")," NULL")</f>
        <v>ALTER TABLE dbo.ChampMetricVisitInformation ADD FileIdHydroModelResults int NULL</v>
      </c>
      <c r="DF345" s="56" t="e">
        <f>IF(A345 = "","",#REF! &amp; " SELECT MetricCalcTypeID = "&amp;A345&amp;", EngineID = "&amp;B345&amp;", Name='"&amp;C345&amp;"', DisplayGroupID = "&amp;D345&amp;", DisplayName='"&amp;E345&amp;"', DisplayNameShort = '"&amp;F345&amp;"', PropertyName = '"&amp;G345&amp;"', MethodID = "&amp;IF(H345="","NULL",H345)&amp; ", CalcGroupId = "&amp;IF(I345="","NULL",I345)&amp;", CalcGroupListItemID = " &amp;IF(K345="","NULL",K345)&amp;", Description = "&amp;IF(L345&lt;&gt;"NULL","'"&amp;SUBSTITUTE(L345,"'","''")&amp;"'","NULL")&amp;", DataTypeID = "&amp;M345&amp;",Precision = "&amp;N345&amp;", Scale = "&amp;O345&amp;", Length="&amp;P345&amp;", UOMID = "&amp;Q345&amp;", GlossaryTermID = "&amp;V345&amp;", DisplayOrderID = "&amp;W345&amp;", DomainValueListID = "&amp;AB345&amp;", WidthPixels = "&amp;AC345&amp;", IsDisplayable = "&amp;AD345&amp;", ShowGraphForWatershed= "&amp;AE345&amp;",ShowGraphForProgram="&amp;AF345&amp;",ShowGraphForVisit="&amp;AG345&amp;",IsPrivateInformation="&amp;AM345&amp;", IsCalculated="&amp;AN345&amp;",IsInternal="&amp;AO345&amp;", ExpectedValueMin = "&amp;IF(R345&lt;&gt;"",R345,"NULL")&amp;",  ExpectedValueMax = "&amp;IF(S345&lt;&gt;"",S345,"NULL")&amp;",  AcceptedValueMin = "&amp;IF(T345&lt;&gt;"",T345,"NULL")&amp;",   AcceptedValueMax  = "&amp;IF(U345&lt;&gt;"",U345,"NULL")&amp;", GraphAllowX="&amp;AH345&amp;", GraphAllowY="&amp;AI345&amp;", GraphAllowZ="&amp;AJ345&amp;", MapAllowSize="&amp;AK345&amp;", MapAllowColor = "&amp;AL345&amp;", RbtXpath = "&amp;IF(AP345&lt;&gt;"", "'"&amp;AP345&amp;"'", "NULL")&amp;", RbtIsRequired = "&amp;IF(AP345&lt;&gt;"", AQ345, "NULL")&amp;", MRMetric = "&amp;AR345&amp;
", Protocol1_ID = "&amp;IF(AS345="","NULL",#REF!)&amp;", Protocol1_IterationIDStart = "&amp;IF(AS345="","NULL",AT345)&amp;", Protocol1_IterationIDEnd = "&amp;IF(AU345="","NULL",AV345)&amp;
", Protocol2_ID = "&amp;IF(AW345="","NULL",#REF!)&amp;", Protocol2_IterationIDStart = "&amp;IF(AW345="","NULL",AX345)&amp;", Protocol2_IterationIDEnd = "&amp;IF(AY345="","NULL",AZ345)&amp;
", Protocol3_ID = "&amp;IF(BA345="","NULL",#REF!)&amp;", Protocol3_IterationIDStart = "&amp;IF(BA345="","NULL",BB345)&amp;", Protocol3_IterationIDEnd = "&amp;IF(BC345="","NULL",BD345)&amp;
", Protocol4_ID = "&amp;IF(BE345="","NULL",#REF!)&amp;", Protocol4_IterationIDStart = "&amp;IF(BE345="","NULL",BF345)&amp;", Protocol4_IterationIDEnd = "&amp;IF(BG345="","NULL",BH345)&amp;
", Protocol5_ID = "&amp;IF(BI345="","NULL",#REF!)&amp;", Protocol5_IterationIDStart = "&amp;IF(BI345="","NULL",BJ345)&amp;", Protocol5_IterationIDEnd = "&amp;IF(BK345="","NULL",BL345)&amp;
", Protocol6_ID = "&amp;IF(BM345="","NULL",#REF!)&amp;", Protocol6_IterationIDStart = "&amp;IF(BM345="","NULL",BN345)&amp;", Protocol6_IterationIDEnd = "&amp;IF(BO345="","NULL",BP345)&amp;
", Protocol7_ID = "&amp;IF(BQ345="","NULL",#REF!)&amp;", Protocol7_IterationIDStart = "&amp;IF(BQ345="","NULL",BR345)&amp;", Protocol7_IterationIDEnd = "&amp;IF(BS345="","NULL",BT345)&amp;
", Protocol8_ID = "&amp;IF(BU345="","NULL",#REF!)&amp;", Protocol8_IterationIDStart = "&amp;IF(BU345="","NULL",BV345)&amp;", Protocol8_IterationIDEnd = "&amp;IF(BW345="","NULL",BX345)&amp;
", Protocol9_ID = "&amp;IF(BY345="","NULL",#REF!)&amp;", Protocol9_IterationIDStart = "&amp;IF(BY345="","NULL",BZ345)&amp;", Protocol9_IterationIDEnd = "&amp;IF(CA345="","NULL",CB345)&amp;
", Protocol10_ID = "&amp;IF(CC345="","NULL",#REF!)&amp;", Protocol10_IterationIDStart = "&amp;IF(CC345="","NULL",CD345)&amp;", Protocol10_IterationIDEnd = "&amp;IF(CE345="","NULL",CF345)&amp;
", Protocol11_ID = "&amp;IF(CG345="","NULL",#REF!)&amp;", Protocol11_IterationIDStart = "&amp;IF(CG345="","NULL",CH345)&amp;", Protocol11_IterationIDEnd = "&amp;IF(CI345="","NULL",CJ345)&amp;
", Protocol12_ID = "&amp;IF(CK345="","NULL",#REF!)&amp;", Protocol12_IterationIDStart = "&amp;IF(CK345="","NULL",CL345)&amp;", Protocol12_IterationIDEnd = "&amp;IF(CM345="","NULL",CN345)&amp;
", Protocol13_ID = "&amp;IF(CO345="","NULL",#REF!)&amp;", Protocol13_IterationIDStart = "&amp;IF(CO345="","NULL",CP345)&amp;", Protocol13_IterationIDEnd = "&amp;IF(CQ345="","NULL",CR345)&amp;
", Protocol14_ID = "&amp;IF(CS345="","NULL",#REF!)&amp;", Protocol14_IterationIDStart = "&amp;IF(CS345="","NULL",CT345)&amp;", Protocol14_IterationIDEnd = "&amp;IF(CU345="","NULL",CV345)&amp;
", Protocol15_ID = "&amp;IF(CW345="","NULL",#REF!)&amp;", Protocol15_IterationIDStart = "&amp;IF(CW345="","NULL",CX345)&amp;", Protocol15_IterationIDEnd = "&amp;IF(CY345="","NULL",CZ345)&amp;
", Protocol16_ID = "&amp;IF(DA345="","NULL",#REF!)&amp;", Protocol16_IterationIDStart = "&amp;IF(DA345="","NULL",DB345)&amp;", Protocol16_IterationIDEnd = "&amp;IF(DC345="","NULL",DD345))</f>
        <v>#REF!</v>
      </c>
    </row>
    <row r="346" spans="1:156" s="37" customFormat="1" x14ac:dyDescent="0.4">
      <c r="A346" s="38">
        <v>657</v>
      </c>
      <c r="B346" s="38">
        <v>7</v>
      </c>
      <c r="C346" s="34" t="s">
        <v>1703</v>
      </c>
      <c r="D346" s="38">
        <v>1</v>
      </c>
      <c r="E346" s="74" t="s">
        <v>1704</v>
      </c>
      <c r="F346" s="74" t="s">
        <v>1846</v>
      </c>
      <c r="G346" s="34" t="s">
        <v>1705</v>
      </c>
      <c r="H346" s="34"/>
      <c r="I346" s="74"/>
      <c r="J346" s="47" t="str">
        <f>IF(I346="","",VLOOKUP(I346,MetricCalcGroups!A:D,3, FALSE))</f>
        <v/>
      </c>
      <c r="L346" s="37" t="s">
        <v>78</v>
      </c>
      <c r="M346" s="38">
        <v>10</v>
      </c>
      <c r="N346" s="38" t="s">
        <v>78</v>
      </c>
      <c r="O346" s="38" t="s">
        <v>78</v>
      </c>
      <c r="P346" s="38" t="s">
        <v>78</v>
      </c>
      <c r="Q346" s="38" t="s">
        <v>78</v>
      </c>
      <c r="R346" s="75"/>
      <c r="S346" s="75"/>
      <c r="T346" s="75"/>
      <c r="U346" s="75"/>
      <c r="V346" s="78">
        <v>222</v>
      </c>
      <c r="W346" s="75">
        <v>2030</v>
      </c>
      <c r="X346" s="15">
        <v>2011</v>
      </c>
      <c r="Y346" s="16">
        <f>IF(X346&lt;&gt;"",VLOOKUP(X346,ProgramIterations!D:E,2,FALSE),"NULL")</f>
        <v>1</v>
      </c>
      <c r="Z346" s="15"/>
      <c r="AA346" s="16" t="str">
        <f>IF(Z346&lt;&gt;"",VLOOKUP(Z346,ProgramIterations!D:E,2,FALSE),"NULL")</f>
        <v>NULL</v>
      </c>
      <c r="AB346" s="37" t="s">
        <v>78</v>
      </c>
      <c r="AC346" s="37">
        <v>75</v>
      </c>
      <c r="AD346" s="49">
        <v>1</v>
      </c>
      <c r="AE346" s="37">
        <v>0</v>
      </c>
      <c r="AF346" s="37">
        <v>0</v>
      </c>
      <c r="AG346" s="37">
        <v>0</v>
      </c>
      <c r="AH346" s="52">
        <v>0</v>
      </c>
      <c r="AI346" s="17">
        <v>0</v>
      </c>
      <c r="AJ346" s="38">
        <v>0</v>
      </c>
      <c r="AK346" s="17">
        <f t="shared" si="25"/>
        <v>0</v>
      </c>
      <c r="AL346" s="17">
        <f t="shared" si="26"/>
        <v>0</v>
      </c>
      <c r="AM346" s="38">
        <v>0</v>
      </c>
      <c r="AN346" s="38">
        <v>0</v>
      </c>
      <c r="AO346" s="60">
        <v>1</v>
      </c>
      <c r="AP346" s="40"/>
      <c r="AQ346" s="37">
        <v>0</v>
      </c>
      <c r="AR346" s="49">
        <v>0</v>
      </c>
      <c r="AS346" s="23">
        <v>2011</v>
      </c>
      <c r="AT346" s="55">
        <f>IF(AS346="","",VLOOKUP(AS346,ProgramIterations!$D:$E,2,FALSE))</f>
        <v>1</v>
      </c>
      <c r="AU346" s="23"/>
      <c r="AV346" s="24" t="str">
        <f>IF(AU346="","",VLOOKUP(AU346,ProgramIterations!$D:$E,2,FALSE))</f>
        <v/>
      </c>
      <c r="AW346" s="23">
        <v>2012</v>
      </c>
      <c r="AX346" s="24">
        <f>IF(AW346="","",VLOOKUP(AW346,ProgramIterations!$D:$E,2,FALSE))</f>
        <v>2</v>
      </c>
      <c r="AY346" s="23"/>
      <c r="AZ346" s="24" t="str">
        <f>IF(AY346="","",VLOOKUP(AY346,ProgramIterations!$D:$E,2,FALSE))</f>
        <v/>
      </c>
      <c r="BA346" s="23">
        <v>2013</v>
      </c>
      <c r="BB346" s="24">
        <f>IF(BA346="","",VLOOKUP(BA346,ProgramIterations!$D:$E,2,FALSE))</f>
        <v>3</v>
      </c>
      <c r="BC346" s="23"/>
      <c r="BD346" s="24" t="str">
        <f>IF(BC346="","",VLOOKUP(BC346,ProgramIterations!$D:$E,2,FALSE))</f>
        <v/>
      </c>
      <c r="BE346" s="23">
        <v>2014</v>
      </c>
      <c r="BF346" s="24">
        <f>IF(BE346="","",VLOOKUP(BE346,ProgramIterations!$D:$E,2,FALSE))</f>
        <v>4</v>
      </c>
      <c r="BG346" s="23"/>
      <c r="BH346" s="24" t="str">
        <f>IF(BG346="","",VLOOKUP(BG346,ProgramIterations!$D:$E,2,FALSE))</f>
        <v/>
      </c>
      <c r="BI346" s="23">
        <v>2014</v>
      </c>
      <c r="BJ346" s="24">
        <f>IF(BI346="","",VLOOKUP(BI346,ProgramIterations!$D:$E,2,FALSE))</f>
        <v>4</v>
      </c>
      <c r="BK346" s="23"/>
      <c r="BL346" s="24" t="str">
        <f>IF(BK346="","",VLOOKUP(BK346,ProgramIterations!$D:$E,2,FALSE))</f>
        <v/>
      </c>
      <c r="BM346" s="23"/>
      <c r="BN346" s="24" t="str">
        <f>IF(BM346="","",VLOOKUP(BM346,ProgramIterations!$D:$E,2,FALSE))</f>
        <v/>
      </c>
      <c r="BO346" s="23"/>
      <c r="BP346" s="24" t="str">
        <f>IF(BO346="","",VLOOKUP(BO346,ProgramIterations!$D:$E,2,FALSE))</f>
        <v/>
      </c>
      <c r="BQ346" s="23"/>
      <c r="BR346" s="24" t="str">
        <f>IF(BQ346="","",VLOOKUP(BQ346,ProgramIterations!$D:$E,2,FALSE))</f>
        <v/>
      </c>
      <c r="BS346" s="23"/>
      <c r="BT346" s="24" t="str">
        <f>IF(BS346="","",VLOOKUP(BS346,ProgramIterations!$D:$E,2,FALSE))</f>
        <v/>
      </c>
      <c r="BU346" s="23"/>
      <c r="BV346" s="24" t="str">
        <f>IF(BU346="","",VLOOKUP(BU346,ProgramIterations!$D:$E,2,FALSE))</f>
        <v/>
      </c>
      <c r="BW346" s="23"/>
      <c r="BX346" s="24" t="str">
        <f>IF(BW346="","",VLOOKUP(BW346,ProgramIterations!$D:$E,2,FALSE))</f>
        <v/>
      </c>
      <c r="BY346" s="23">
        <v>2014</v>
      </c>
      <c r="BZ346" s="24">
        <f>IF(BY346="","",VLOOKUP(BY346,ProgramIterations!$D:$E,2,FALSE))</f>
        <v>4</v>
      </c>
      <c r="CA346" s="23"/>
      <c r="CB346" s="24" t="str">
        <f>IF(CA346="","",VLOOKUP(CA346,ProgramIterations!$D:$E,2,FALSE))</f>
        <v/>
      </c>
      <c r="CC346" s="23">
        <v>2014</v>
      </c>
      <c r="CD346" s="24">
        <f>IF(CC346="","",VLOOKUP(CC346,ProgramIterations!$D:$E,2,FALSE))</f>
        <v>4</v>
      </c>
      <c r="CE346" s="23"/>
      <c r="CF346" s="24" t="str">
        <f>IF(CE346="","",VLOOKUP(CE346,ProgramIterations!$D:$E,2,FALSE))</f>
        <v/>
      </c>
      <c r="CG346" s="23">
        <v>2014</v>
      </c>
      <c r="CH346" s="24">
        <f>IF(CG346="","",VLOOKUP(CG346,ProgramIterations!$D:$E,2,FALSE))</f>
        <v>4</v>
      </c>
      <c r="CI346" s="23"/>
      <c r="CJ346" s="24" t="str">
        <f>IF(CI346="","",VLOOKUP(CI346,ProgramIterations!$D:$E,2,FALSE))</f>
        <v/>
      </c>
      <c r="CK346" s="23"/>
      <c r="CL346" s="24" t="str">
        <f>IF(CK346="","",VLOOKUP(CK346,ProgramIterations!$D:$E,2,FALSE))</f>
        <v/>
      </c>
      <c r="CM346" s="23"/>
      <c r="CN346" s="24" t="str">
        <f>IF(CM346="","",VLOOKUP(CM346,ProgramIterations!$D:$E,2,FALSE))</f>
        <v/>
      </c>
      <c r="CO346" s="23"/>
      <c r="CP346" s="24" t="str">
        <f>IF(CO346="","",VLOOKUP(CO346,ProgramIterations!$D:$E,2,FALSE))</f>
        <v/>
      </c>
      <c r="CQ346" s="23"/>
      <c r="CR346" s="24" t="str">
        <f>IF(CQ346="","",VLOOKUP(CQ346,ProgramIterations!$D:$E,2,FALSE))</f>
        <v/>
      </c>
      <c r="CS346" s="23"/>
      <c r="CT346" s="24" t="str">
        <f>IF(CS346="","",VLOOKUP(CS346,ProgramIterations!$D:$E,2,FALSE))</f>
        <v/>
      </c>
      <c r="CU346" s="23"/>
      <c r="CV346" s="24" t="str">
        <f>IF(CU346="","",VLOOKUP(CU346,ProgramIterations!$D:$E,2,FALSE))</f>
        <v/>
      </c>
      <c r="CW346" s="23"/>
      <c r="CX346" s="24" t="str">
        <f>IF(CW346="","",VLOOKUP(CW346,ProgramIterations!$D:$E,2,FALSE))</f>
        <v/>
      </c>
      <c r="CY346" s="23"/>
      <c r="CZ346" s="24" t="str">
        <f>IF(CY346="","",VLOOKUP(CY346,ProgramIterations!$D:$E,2,FALSE))</f>
        <v/>
      </c>
      <c r="DA346" s="23"/>
      <c r="DB346" s="24" t="str">
        <f>IF(DA346="","",VLOOKUP(DA346,ProgramIterations!$D:$E,2,FALSE))</f>
        <v/>
      </c>
      <c r="DC346" s="23"/>
      <c r="DD346" s="25" t="str">
        <f>IF(DC346="","",VLOOKUP(DC346,ProgramIterations!$D:$E,2,FALSE))</f>
        <v/>
      </c>
      <c r="DE346" s="64" t="str">
        <f>CONCATENATE("ALTER TABLE dbo.",LEFT(C346,FIND(".",C346)-1)," ADD ",RIGHT(C346,LEN(C346)-FIND(".",C346))," ",VLOOKUP(M346,DataTypes!$A$2:$F$12,6),IF(VLOOKUP(M346,DataTypes!$A$2:$F$12,3)=1,CONCATENATE("(",N346,",",O346,")"),"")," NULL")</f>
        <v>ALTER TABLE dbo.ChampMetricVisitInformation ADD FileIdBathymetryJpg int NULL</v>
      </c>
      <c r="DF346" s="56" t="e">
        <f>IF(A346 = "","",#REF! &amp; " SELECT MetricCalcTypeID = "&amp;A346&amp;", EngineID = "&amp;B346&amp;", Name='"&amp;C346&amp;"', DisplayGroupID = "&amp;D346&amp;", DisplayName='"&amp;E346&amp;"', DisplayNameShort = '"&amp;F346&amp;"', PropertyName = '"&amp;G346&amp;"', MethodID = "&amp;IF(H346="","NULL",H346)&amp; ", CalcGroupId = "&amp;IF(I346="","NULL",I346)&amp;", CalcGroupListItemID = " &amp;IF(K346="","NULL",K346)&amp;", Description = "&amp;IF(L346&lt;&gt;"NULL","'"&amp;SUBSTITUTE(L346,"'","''")&amp;"'","NULL")&amp;", DataTypeID = "&amp;M346&amp;",Precision = "&amp;N346&amp;", Scale = "&amp;O346&amp;", Length="&amp;P346&amp;", UOMID = "&amp;Q346&amp;", GlossaryTermID = "&amp;V346&amp;", DisplayOrderID = "&amp;W346&amp;", DomainValueListID = "&amp;AB346&amp;", WidthPixels = "&amp;AC346&amp;", IsDisplayable = "&amp;AD346&amp;", ShowGraphForWatershed= "&amp;AE346&amp;",ShowGraphForProgram="&amp;AF346&amp;",ShowGraphForVisit="&amp;AG346&amp;",IsPrivateInformation="&amp;AM346&amp;", IsCalculated="&amp;AN346&amp;",IsInternal="&amp;AO346&amp;", ExpectedValueMin = "&amp;IF(R346&lt;&gt;"",R346,"NULL")&amp;",  ExpectedValueMax = "&amp;IF(S346&lt;&gt;"",S346,"NULL")&amp;",  AcceptedValueMin = "&amp;IF(T346&lt;&gt;"",T346,"NULL")&amp;",   AcceptedValueMax  = "&amp;IF(U346&lt;&gt;"",U346,"NULL")&amp;", GraphAllowX="&amp;AH346&amp;", GraphAllowY="&amp;AI346&amp;", GraphAllowZ="&amp;AJ346&amp;", MapAllowSize="&amp;AK346&amp;", MapAllowColor = "&amp;AL346&amp;", RbtXpath = "&amp;IF(AP346&lt;&gt;"", "'"&amp;AP346&amp;"'", "NULL")&amp;", RbtIsRequired = "&amp;IF(AP346&lt;&gt;"", AQ346, "NULL")&amp;", MRMetric = "&amp;AR346&amp;
", Protocol1_ID = "&amp;IF(AS346="","NULL",#REF!)&amp;", Protocol1_IterationIDStart = "&amp;IF(AS346="","NULL",AT346)&amp;", Protocol1_IterationIDEnd = "&amp;IF(AU346="","NULL",AV346)&amp;
", Protocol2_ID = "&amp;IF(AW346="","NULL",#REF!)&amp;", Protocol2_IterationIDStart = "&amp;IF(AW346="","NULL",AX346)&amp;", Protocol2_IterationIDEnd = "&amp;IF(AY346="","NULL",AZ346)&amp;
", Protocol3_ID = "&amp;IF(BA346="","NULL",#REF!)&amp;", Protocol3_IterationIDStart = "&amp;IF(BA346="","NULL",BB346)&amp;", Protocol3_IterationIDEnd = "&amp;IF(BC346="","NULL",BD346)&amp;
", Protocol4_ID = "&amp;IF(BE346="","NULL",#REF!)&amp;", Protocol4_IterationIDStart = "&amp;IF(BE346="","NULL",BF346)&amp;", Protocol4_IterationIDEnd = "&amp;IF(BG346="","NULL",BH346)&amp;
", Protocol5_ID = "&amp;IF(BI346="","NULL",#REF!)&amp;", Protocol5_IterationIDStart = "&amp;IF(BI346="","NULL",BJ346)&amp;", Protocol5_IterationIDEnd = "&amp;IF(BK346="","NULL",BL346)&amp;
", Protocol6_ID = "&amp;IF(BM346="","NULL",#REF!)&amp;", Protocol6_IterationIDStart = "&amp;IF(BM346="","NULL",BN346)&amp;", Protocol6_IterationIDEnd = "&amp;IF(BO346="","NULL",BP346)&amp;
", Protocol7_ID = "&amp;IF(BQ346="","NULL",#REF!)&amp;", Protocol7_IterationIDStart = "&amp;IF(BQ346="","NULL",BR346)&amp;", Protocol7_IterationIDEnd = "&amp;IF(BS346="","NULL",BT346)&amp;
", Protocol8_ID = "&amp;IF(BU346="","NULL",#REF!)&amp;", Protocol8_IterationIDStart = "&amp;IF(BU346="","NULL",BV346)&amp;", Protocol8_IterationIDEnd = "&amp;IF(BW346="","NULL",BX346)&amp;
", Protocol9_ID = "&amp;IF(BY346="","NULL",#REF!)&amp;", Protocol9_IterationIDStart = "&amp;IF(BY346="","NULL",BZ346)&amp;", Protocol9_IterationIDEnd = "&amp;IF(CA346="","NULL",CB346)&amp;
", Protocol10_ID = "&amp;IF(CC346="","NULL",#REF!)&amp;", Protocol10_IterationIDStart = "&amp;IF(CC346="","NULL",CD346)&amp;", Protocol10_IterationIDEnd = "&amp;IF(CE346="","NULL",CF346)&amp;
", Protocol11_ID = "&amp;IF(CG346="","NULL",#REF!)&amp;", Protocol11_IterationIDStart = "&amp;IF(CG346="","NULL",CH346)&amp;", Protocol11_IterationIDEnd = "&amp;IF(CI346="","NULL",CJ346)&amp;
", Protocol12_ID = "&amp;IF(CK346="","NULL",#REF!)&amp;", Protocol12_IterationIDStart = "&amp;IF(CK346="","NULL",CL346)&amp;", Protocol12_IterationIDEnd = "&amp;IF(CM346="","NULL",CN346)&amp;
", Protocol13_ID = "&amp;IF(CO346="","NULL",#REF!)&amp;", Protocol13_IterationIDStart = "&amp;IF(CO346="","NULL",CP346)&amp;", Protocol13_IterationIDEnd = "&amp;IF(CQ346="","NULL",CR346)&amp;
", Protocol14_ID = "&amp;IF(CS346="","NULL",#REF!)&amp;", Protocol14_IterationIDStart = "&amp;IF(CS346="","NULL",CT346)&amp;", Protocol14_IterationIDEnd = "&amp;IF(CU346="","NULL",CV346)&amp;
", Protocol15_ID = "&amp;IF(CW346="","NULL",#REF!)&amp;", Protocol15_IterationIDStart = "&amp;IF(CW346="","NULL",CX346)&amp;", Protocol15_IterationIDEnd = "&amp;IF(CY346="","NULL",CZ346)&amp;
", Protocol16_ID = "&amp;IF(DA346="","NULL",#REF!)&amp;", Protocol16_IterationIDStart = "&amp;IF(DA346="","NULL",DB346)&amp;", Protocol16_IterationIDEnd = "&amp;IF(DC346="","NULL",DD346))</f>
        <v>#REF!</v>
      </c>
    </row>
    <row r="347" spans="1:156" s="37" customFormat="1" hidden="1" x14ac:dyDescent="0.4">
      <c r="A347" s="39">
        <v>374</v>
      </c>
      <c r="B347" s="38">
        <v>1</v>
      </c>
      <c r="C347" s="57" t="str">
        <f>"ChampMetricVisitInformation." &amp; G347</f>
        <v>ChampMetricVisitInformation.VolumeofDepositionForSiteT1</v>
      </c>
      <c r="D347" s="38">
        <v>1</v>
      </c>
      <c r="E347" s="74" t="s">
        <v>1059</v>
      </c>
      <c r="F347" s="74" t="s">
        <v>1060</v>
      </c>
      <c r="G347" s="19" t="s">
        <v>678</v>
      </c>
      <c r="H347" s="19"/>
      <c r="I347" s="45"/>
      <c r="J347" s="47" t="str">
        <f>IF(I347="","",VLOOKUP(I347,MetricCalcGroups!A:D,3, FALSE))</f>
        <v/>
      </c>
      <c r="L347" s="37" t="s">
        <v>78</v>
      </c>
      <c r="M347" s="38">
        <v>3</v>
      </c>
      <c r="N347" s="38">
        <v>10</v>
      </c>
      <c r="O347" s="38">
        <v>2</v>
      </c>
      <c r="P347" s="38" t="s">
        <v>78</v>
      </c>
      <c r="Q347" s="38">
        <v>17</v>
      </c>
      <c r="R347" s="75"/>
      <c r="S347" s="75"/>
      <c r="T347" s="75"/>
      <c r="U347" s="75"/>
      <c r="V347" s="78" t="s">
        <v>78</v>
      </c>
      <c r="W347" s="39">
        <v>2030</v>
      </c>
      <c r="X347" s="15">
        <v>2011</v>
      </c>
      <c r="Y347" s="16">
        <f>IF(X347&lt;&gt;"",VLOOKUP(X347,ProgramIterations!D:E,2,FALSE),"NULL")</f>
        <v>1</v>
      </c>
      <c r="Z347" s="15"/>
      <c r="AA347" s="16" t="str">
        <f>IF(Z347&lt;&gt;"",VLOOKUP(Z347,ProgramIterations!D:E,2,FALSE),"NULL")</f>
        <v>NULL</v>
      </c>
      <c r="AB347" s="37" t="s">
        <v>78</v>
      </c>
      <c r="AC347" s="37">
        <v>75</v>
      </c>
      <c r="AD347" s="49">
        <v>0</v>
      </c>
      <c r="AE347" s="37">
        <v>1</v>
      </c>
      <c r="AF347" s="37">
        <v>1</v>
      </c>
      <c r="AG347" s="37">
        <v>0</v>
      </c>
      <c r="AH347" s="52">
        <v>0</v>
      </c>
      <c r="AI347" s="17">
        <f>AD347</f>
        <v>0</v>
      </c>
      <c r="AJ347" s="38">
        <v>0</v>
      </c>
      <c r="AK347" s="17">
        <f t="shared" si="25"/>
        <v>0</v>
      </c>
      <c r="AL347" s="17">
        <f t="shared" si="26"/>
        <v>0</v>
      </c>
      <c r="AM347" s="38">
        <v>0</v>
      </c>
      <c r="AN347" s="38">
        <v>0</v>
      </c>
      <c r="AO347" s="37">
        <v>0</v>
      </c>
      <c r="AP347" s="74" t="s">
        <v>1497</v>
      </c>
      <c r="AQ347" s="37">
        <v>0</v>
      </c>
      <c r="AR347" s="49">
        <v>0</v>
      </c>
      <c r="AS347" s="23">
        <v>2011</v>
      </c>
      <c r="AT347" s="55">
        <f>IF(AS347="","",VLOOKUP(AS347,ProgramIterations!$D:$E,2,FALSE))</f>
        <v>1</v>
      </c>
      <c r="AU347" s="23"/>
      <c r="AV347" s="24" t="str">
        <f>IF(AU347="","",VLOOKUP(AU347,ProgramIterations!$D:$E,2,FALSE))</f>
        <v/>
      </c>
      <c r="AW347" s="23">
        <v>2012</v>
      </c>
      <c r="AX347" s="24">
        <f>IF(AW347="","",VLOOKUP(AW347,ProgramIterations!$D:$E,2,FALSE))</f>
        <v>2</v>
      </c>
      <c r="AY347" s="23"/>
      <c r="AZ347" s="24" t="str">
        <f>IF(AY347="","",VLOOKUP(AY347,ProgramIterations!$D:$E,2,FALSE))</f>
        <v/>
      </c>
      <c r="BA347" s="23">
        <v>2013</v>
      </c>
      <c r="BB347" s="24">
        <f>IF(BA347="","",VLOOKUP(BA347,ProgramIterations!$D:$E,2,FALSE))</f>
        <v>3</v>
      </c>
      <c r="BC347" s="23"/>
      <c r="BD347" s="24" t="str">
        <f>IF(BC347="","",VLOOKUP(BC347,ProgramIterations!$D:$E,2,FALSE))</f>
        <v/>
      </c>
      <c r="BE347" s="23">
        <v>2014</v>
      </c>
      <c r="BF347" s="24">
        <f>IF(BE347="","",VLOOKUP(BE347,ProgramIterations!$D:$E,2,FALSE))</f>
        <v>4</v>
      </c>
      <c r="BG347" s="23"/>
      <c r="BH347" s="24" t="str">
        <f>IF(BG347="","",VLOOKUP(BG347,ProgramIterations!$D:$E,2,FALSE))</f>
        <v/>
      </c>
      <c r="BI347" s="23">
        <v>2014</v>
      </c>
      <c r="BJ347" s="24">
        <f>IF(BI347="","",VLOOKUP(BI347,ProgramIterations!$D:$E,2,FALSE))</f>
        <v>4</v>
      </c>
      <c r="BK347" s="23"/>
      <c r="BL347" s="24" t="str">
        <f>IF(BK347="","",VLOOKUP(BK347,ProgramIterations!$D:$E,2,FALSE))</f>
        <v/>
      </c>
      <c r="BM347" s="23"/>
      <c r="BN347" s="24" t="str">
        <f>IF(BM347="","",VLOOKUP(BM347,ProgramIterations!$D:$E,2,FALSE))</f>
        <v/>
      </c>
      <c r="BO347" s="23"/>
      <c r="BP347" s="24" t="str">
        <f>IF(BO347="","",VLOOKUP(BO347,ProgramIterations!$D:$E,2,FALSE))</f>
        <v/>
      </c>
      <c r="BQ347" s="23"/>
      <c r="BR347" s="24" t="str">
        <f>IF(BQ347="","",VLOOKUP(BQ347,ProgramIterations!$D:$E,2,FALSE))</f>
        <v/>
      </c>
      <c r="BS347" s="23"/>
      <c r="BT347" s="24" t="str">
        <f>IF(BS347="","",VLOOKUP(BS347,ProgramIterations!$D:$E,2,FALSE))</f>
        <v/>
      </c>
      <c r="BU347" s="23"/>
      <c r="BV347" s="24" t="str">
        <f>IF(BU347="","",VLOOKUP(BU347,ProgramIterations!$D:$E,2,FALSE))</f>
        <v/>
      </c>
      <c r="BW347" s="23"/>
      <c r="BX347" s="24" t="str">
        <f>IF(BW347="","",VLOOKUP(BW347,ProgramIterations!$D:$E,2,FALSE))</f>
        <v/>
      </c>
      <c r="BY347" s="23">
        <v>2014</v>
      </c>
      <c r="BZ347" s="24">
        <f>IF(BY347="","",VLOOKUP(BY347,ProgramIterations!$D:$E,2,FALSE))</f>
        <v>4</v>
      </c>
      <c r="CA347" s="23"/>
      <c r="CB347" s="24" t="str">
        <f>IF(CA347="","",VLOOKUP(CA347,ProgramIterations!$D:$E,2,FALSE))</f>
        <v/>
      </c>
      <c r="CC347" s="23">
        <v>2014</v>
      </c>
      <c r="CD347" s="24">
        <f>IF(CC347="","",VLOOKUP(CC347,ProgramIterations!$D:$E,2,FALSE))</f>
        <v>4</v>
      </c>
      <c r="CE347" s="23"/>
      <c r="CF347" s="24" t="str">
        <f>IF(CE347="","",VLOOKUP(CE347,ProgramIterations!$D:$E,2,FALSE))</f>
        <v/>
      </c>
      <c r="CG347" s="23">
        <v>2014</v>
      </c>
      <c r="CH347" s="24">
        <f>IF(CG347="","",VLOOKUP(CG347,ProgramIterations!$D:$E,2,FALSE))</f>
        <v>4</v>
      </c>
      <c r="CI347" s="23"/>
      <c r="CJ347" s="24" t="str">
        <f>IF(CI347="","",VLOOKUP(CI347,ProgramIterations!$D:$E,2,FALSE))</f>
        <v/>
      </c>
      <c r="CK347" s="23"/>
      <c r="CL347" s="24" t="str">
        <f>IF(CK347="","",VLOOKUP(CK347,ProgramIterations!$D:$E,2,FALSE))</f>
        <v/>
      </c>
      <c r="CM347" s="23"/>
      <c r="CN347" s="24" t="str">
        <f>IF(CM347="","",VLOOKUP(CM347,ProgramIterations!$D:$E,2,FALSE))</f>
        <v/>
      </c>
      <c r="CO347" s="23"/>
      <c r="CP347" s="24" t="str">
        <f>IF(CO347="","",VLOOKUP(CO347,ProgramIterations!$D:$E,2,FALSE))</f>
        <v/>
      </c>
      <c r="CQ347" s="23"/>
      <c r="CR347" s="24" t="str">
        <f>IF(CQ347="","",VLOOKUP(CQ347,ProgramIterations!$D:$E,2,FALSE))</f>
        <v/>
      </c>
      <c r="CS347" s="23"/>
      <c r="CT347" s="24" t="str">
        <f>IF(CS347="","",VLOOKUP(CS347,ProgramIterations!$D:$E,2,FALSE))</f>
        <v/>
      </c>
      <c r="CU347" s="23"/>
      <c r="CV347" s="24" t="str">
        <f>IF(CU347="","",VLOOKUP(CU347,ProgramIterations!$D:$E,2,FALSE))</f>
        <v/>
      </c>
      <c r="CW347" s="23"/>
      <c r="CX347" s="24" t="str">
        <f>IF(CW347="","",VLOOKUP(CW347,ProgramIterations!$D:$E,2,FALSE))</f>
        <v/>
      </c>
      <c r="CY347" s="23"/>
      <c r="CZ347" s="24" t="str">
        <f>IF(CY347="","",VLOOKUP(CY347,ProgramIterations!$D:$E,2,FALSE))</f>
        <v/>
      </c>
      <c r="DA347" s="23"/>
      <c r="DB347" s="24" t="str">
        <f>IF(DA347="","",VLOOKUP(DA347,ProgramIterations!$D:$E,2,FALSE))</f>
        <v/>
      </c>
      <c r="DC347" s="23"/>
      <c r="DD347" s="25" t="str">
        <f>IF(DC347="","",VLOOKUP(DC347,ProgramIterations!$D:$E,2,FALSE))</f>
        <v/>
      </c>
      <c r="DE347" s="64" t="str">
        <f>CONCATENATE("ALTER TABLE dbo.",LEFT(C347,FIND(".",C347)-1)," ADD ",RIGHT(C347,LEN(C347)-FIND(".",C347))," ",VLOOKUP(M347,DataTypes!$A$2:$F$12,6),IF(VLOOKUP(M347,DataTypes!$A$2:$F$12,3)=1,CONCATENATE("(",N347,",",O347,")"),"")," NULL")</f>
        <v>ALTER TABLE dbo.ChampMetricVisitInformation ADD VolumeofDepositionForSiteT1 decimal(10,2) NULL</v>
      </c>
      <c r="DF347" s="56" t="e">
        <f>IF(A347 = "","",#REF! &amp; " SELECT MetricCalcTypeID = "&amp;A347&amp;", EngineID = "&amp;B347&amp;", Name='"&amp;C347&amp;"', DisplayGroupID = "&amp;D347&amp;", DisplayName='"&amp;E347&amp;"', DisplayNameShort = '"&amp;F347&amp;"', PropertyName = '"&amp;G347&amp;"', MethodID = "&amp;IF(H347="","NULL",H347)&amp; ", CalcGroupId = "&amp;IF(I347="","NULL",I347)&amp;", CalcGroupListItemID = " &amp;IF(K347="","NULL",K347)&amp;", Description = "&amp;IF(L347&lt;&gt;"NULL","'"&amp;SUBSTITUTE(L347,"'","''")&amp;"'","NULL")&amp;", DataTypeID = "&amp;M347&amp;",Precision = "&amp;N347&amp;", Scale = "&amp;O347&amp;", Length="&amp;P347&amp;", UOMID = "&amp;Q347&amp;", GlossaryTermID = "&amp;V347&amp;", DisplayOrderID = "&amp;W347&amp;", DomainValueListID = "&amp;AB347&amp;", WidthPixels = "&amp;AC347&amp;", IsDisplayable = "&amp;AD347&amp;", ShowGraphForWatershed= "&amp;AE347&amp;",ShowGraphForProgram="&amp;AF347&amp;",ShowGraphForVisit="&amp;AG347&amp;",IsPrivateInformation="&amp;AM347&amp;", IsCalculated="&amp;AN347&amp;",IsInternal="&amp;AO347&amp;", ExpectedValueMin = "&amp;IF(R347&lt;&gt;"",R347,"NULL")&amp;",  ExpectedValueMax = "&amp;IF(S347&lt;&gt;"",S347,"NULL")&amp;",  AcceptedValueMin = "&amp;IF(T347&lt;&gt;"",T347,"NULL")&amp;",   AcceptedValueMax  = "&amp;IF(U347&lt;&gt;"",U347,"NULL")&amp;", GraphAllowX="&amp;AH347&amp;", GraphAllowY="&amp;AI347&amp;", GraphAllowZ="&amp;AJ347&amp;", MapAllowSize="&amp;AK347&amp;", MapAllowColor = "&amp;AL347&amp;", RbtXpath = "&amp;IF(AP347&lt;&gt;"", "'"&amp;AP347&amp;"'", "NULL")&amp;", RbtIsRequired = "&amp;IF(AP347&lt;&gt;"", AQ347, "NULL")&amp;", MRMetric = "&amp;AR347&amp;
", Protocol1_ID = "&amp;IF(AS347="","NULL",#REF!)&amp;", Protocol1_IterationIDStart = "&amp;IF(AS347="","NULL",AT347)&amp;", Protocol1_IterationIDEnd = "&amp;IF(AU347="","NULL",AV347)&amp;
", Protocol2_ID = "&amp;IF(AW347="","NULL",#REF!)&amp;", Protocol2_IterationIDStart = "&amp;IF(AW347="","NULL",AX347)&amp;", Protocol2_IterationIDEnd = "&amp;IF(AY347="","NULL",AZ347)&amp;
", Protocol3_ID = "&amp;IF(BA347="","NULL",#REF!)&amp;", Protocol3_IterationIDStart = "&amp;IF(BA347="","NULL",BB347)&amp;", Protocol3_IterationIDEnd = "&amp;IF(BC347="","NULL",BD347)&amp;
", Protocol4_ID = "&amp;IF(BE347="","NULL",#REF!)&amp;", Protocol4_IterationIDStart = "&amp;IF(BE347="","NULL",BF347)&amp;", Protocol4_IterationIDEnd = "&amp;IF(BG347="","NULL",BH347)&amp;
", Protocol5_ID = "&amp;IF(BI347="","NULL",#REF!)&amp;", Protocol5_IterationIDStart = "&amp;IF(BI347="","NULL",BJ347)&amp;", Protocol5_IterationIDEnd = "&amp;IF(BK347="","NULL",BL347)&amp;
", Protocol6_ID = "&amp;IF(BM347="","NULL",#REF!)&amp;", Protocol6_IterationIDStart = "&amp;IF(BM347="","NULL",BN347)&amp;", Protocol6_IterationIDEnd = "&amp;IF(BO347="","NULL",BP347)&amp;
", Protocol7_ID = "&amp;IF(BQ347="","NULL",#REF!)&amp;", Protocol7_IterationIDStart = "&amp;IF(BQ347="","NULL",BR347)&amp;", Protocol7_IterationIDEnd = "&amp;IF(BS347="","NULL",BT347)&amp;
", Protocol8_ID = "&amp;IF(BU347="","NULL",#REF!)&amp;", Protocol8_IterationIDStart = "&amp;IF(BU347="","NULL",BV347)&amp;", Protocol8_IterationIDEnd = "&amp;IF(BW347="","NULL",BX347)&amp;
", Protocol9_ID = "&amp;IF(BY347="","NULL",#REF!)&amp;", Protocol9_IterationIDStart = "&amp;IF(BY347="","NULL",BZ347)&amp;", Protocol9_IterationIDEnd = "&amp;IF(CA347="","NULL",CB347)&amp;
", Protocol10_ID = "&amp;IF(CC347="","NULL",#REF!)&amp;", Protocol10_IterationIDStart = "&amp;IF(CC347="","NULL",CD347)&amp;", Protocol10_IterationIDEnd = "&amp;IF(CE347="","NULL",CF347)&amp;
", Protocol11_ID = "&amp;IF(CG347="","NULL",#REF!)&amp;", Protocol11_IterationIDStart = "&amp;IF(CG347="","NULL",CH347)&amp;", Protocol11_IterationIDEnd = "&amp;IF(CI347="","NULL",CJ347)&amp;
", Protocol12_ID = "&amp;IF(CK347="","NULL",#REF!)&amp;", Protocol12_IterationIDStart = "&amp;IF(CK347="","NULL",CL347)&amp;", Protocol12_IterationIDEnd = "&amp;IF(CM347="","NULL",CN347)&amp;
", Protocol13_ID = "&amp;IF(CO347="","NULL",#REF!)&amp;", Protocol13_IterationIDStart = "&amp;IF(CO347="","NULL",CP347)&amp;", Protocol13_IterationIDEnd = "&amp;IF(CQ347="","NULL",CR347)&amp;
", Protocol14_ID = "&amp;IF(CS347="","NULL",#REF!)&amp;", Protocol14_IterationIDStart = "&amp;IF(CS347="","NULL",CT347)&amp;", Protocol14_IterationIDEnd = "&amp;IF(CU347="","NULL",CV347)&amp;
", Protocol15_ID = "&amp;IF(CW347="","NULL",#REF!)&amp;", Protocol15_IterationIDStart = "&amp;IF(CW347="","NULL",CX347)&amp;", Protocol15_IterationIDEnd = "&amp;IF(CY347="","NULL",CZ347)&amp;
", Protocol16_ID = "&amp;IF(DA347="","NULL",#REF!)&amp;", Protocol16_IterationIDStart = "&amp;IF(DA347="","NULL",DB347)&amp;", Protocol16_IterationIDEnd = "&amp;IF(DC347="","NULL",DD347))</f>
        <v>#REF!</v>
      </c>
    </row>
    <row r="348" spans="1:156" s="37" customFormat="1" x14ac:dyDescent="0.4">
      <c r="A348" s="38">
        <v>658</v>
      </c>
      <c r="B348" s="38">
        <v>7</v>
      </c>
      <c r="C348" s="34" t="s">
        <v>1688</v>
      </c>
      <c r="D348" s="38">
        <v>1</v>
      </c>
      <c r="E348" s="74" t="s">
        <v>1693</v>
      </c>
      <c r="F348" s="74" t="s">
        <v>1849</v>
      </c>
      <c r="G348" s="34" t="s">
        <v>1698</v>
      </c>
      <c r="H348" s="34"/>
      <c r="I348" s="74"/>
      <c r="J348" s="47" t="str">
        <f>IF(I348="","",VLOOKUP(I348,MetricCalcGroups!A:D,3, FALSE))</f>
        <v/>
      </c>
      <c r="L348" s="37" t="s">
        <v>78</v>
      </c>
      <c r="M348" s="38">
        <v>10</v>
      </c>
      <c r="N348" s="38" t="s">
        <v>78</v>
      </c>
      <c r="O348" s="38" t="s">
        <v>78</v>
      </c>
      <c r="P348" s="38" t="s">
        <v>78</v>
      </c>
      <c r="Q348" s="38" t="s">
        <v>78</v>
      </c>
      <c r="R348" s="75"/>
      <c r="S348" s="75"/>
      <c r="T348" s="75"/>
      <c r="U348" s="75"/>
      <c r="V348" s="78">
        <v>223</v>
      </c>
      <c r="W348" s="75">
        <v>2040</v>
      </c>
      <c r="X348" s="15">
        <v>2011</v>
      </c>
      <c r="Y348" s="16">
        <f>IF(X348&lt;&gt;"",VLOOKUP(X348,ProgramIterations!D:E,2,FALSE),"NULL")</f>
        <v>1</v>
      </c>
      <c r="Z348" s="15"/>
      <c r="AA348" s="16" t="str">
        <f>IF(Z348&lt;&gt;"",VLOOKUP(Z348,ProgramIterations!D:E,2,FALSE),"NULL")</f>
        <v>NULL</v>
      </c>
      <c r="AB348" s="37" t="s">
        <v>78</v>
      </c>
      <c r="AC348" s="37">
        <v>75</v>
      </c>
      <c r="AD348" s="49">
        <v>1</v>
      </c>
      <c r="AE348" s="37">
        <v>0</v>
      </c>
      <c r="AF348" s="37">
        <v>0</v>
      </c>
      <c r="AG348" s="37">
        <v>0</v>
      </c>
      <c r="AH348" s="52">
        <v>0</v>
      </c>
      <c r="AI348" s="17">
        <v>0</v>
      </c>
      <c r="AJ348" s="38">
        <v>0</v>
      </c>
      <c r="AK348" s="17">
        <f t="shared" si="25"/>
        <v>0</v>
      </c>
      <c r="AL348" s="17">
        <f t="shared" si="26"/>
        <v>0</v>
      </c>
      <c r="AM348" s="38">
        <v>0</v>
      </c>
      <c r="AN348" s="38">
        <v>0</v>
      </c>
      <c r="AO348" s="60">
        <v>1</v>
      </c>
      <c r="AP348" s="40"/>
      <c r="AQ348" s="37">
        <v>0</v>
      </c>
      <c r="AR348" s="49">
        <v>0</v>
      </c>
      <c r="AS348" s="23">
        <v>2011</v>
      </c>
      <c r="AT348" s="55">
        <f>IF(AS348="","",VLOOKUP(AS348,ProgramIterations!$D:$E,2,FALSE))</f>
        <v>1</v>
      </c>
      <c r="AU348" s="23"/>
      <c r="AV348" s="24" t="str">
        <f>IF(AU348="","",VLOOKUP(AU348,ProgramIterations!$D:$E,2,FALSE))</f>
        <v/>
      </c>
      <c r="AW348" s="23">
        <v>2012</v>
      </c>
      <c r="AX348" s="24">
        <f>IF(AW348="","",VLOOKUP(AW348,ProgramIterations!$D:$E,2,FALSE))</f>
        <v>2</v>
      </c>
      <c r="AY348" s="23"/>
      <c r="AZ348" s="24" t="str">
        <f>IF(AY348="","",VLOOKUP(AY348,ProgramIterations!$D:$E,2,FALSE))</f>
        <v/>
      </c>
      <c r="BA348" s="23">
        <v>2013</v>
      </c>
      <c r="BB348" s="24">
        <f>IF(BA348="","",VLOOKUP(BA348,ProgramIterations!$D:$E,2,FALSE))</f>
        <v>3</v>
      </c>
      <c r="BC348" s="23"/>
      <c r="BD348" s="24" t="str">
        <f>IF(BC348="","",VLOOKUP(BC348,ProgramIterations!$D:$E,2,FALSE))</f>
        <v/>
      </c>
      <c r="BE348" s="23">
        <v>2014</v>
      </c>
      <c r="BF348" s="24">
        <f>IF(BE348="","",VLOOKUP(BE348,ProgramIterations!$D:$E,2,FALSE))</f>
        <v>4</v>
      </c>
      <c r="BG348" s="23"/>
      <c r="BH348" s="24" t="str">
        <f>IF(BG348="","",VLOOKUP(BG348,ProgramIterations!$D:$E,2,FALSE))</f>
        <v/>
      </c>
      <c r="BI348" s="23">
        <v>2014</v>
      </c>
      <c r="BJ348" s="24">
        <f>IF(BI348="","",VLOOKUP(BI348,ProgramIterations!$D:$E,2,FALSE))</f>
        <v>4</v>
      </c>
      <c r="BK348" s="23"/>
      <c r="BL348" s="24" t="str">
        <f>IF(BK348="","",VLOOKUP(BK348,ProgramIterations!$D:$E,2,FALSE))</f>
        <v/>
      </c>
      <c r="BM348" s="23"/>
      <c r="BN348" s="24" t="str">
        <f>IF(BM348="","",VLOOKUP(BM348,ProgramIterations!$D:$E,2,FALSE))</f>
        <v/>
      </c>
      <c r="BO348" s="23"/>
      <c r="BP348" s="24" t="str">
        <f>IF(BO348="","",VLOOKUP(BO348,ProgramIterations!$D:$E,2,FALSE))</f>
        <v/>
      </c>
      <c r="BQ348" s="23"/>
      <c r="BR348" s="24" t="str">
        <f>IF(BQ348="","",VLOOKUP(BQ348,ProgramIterations!$D:$E,2,FALSE))</f>
        <v/>
      </c>
      <c r="BS348" s="23"/>
      <c r="BT348" s="24" t="str">
        <f>IF(BS348="","",VLOOKUP(BS348,ProgramIterations!$D:$E,2,FALSE))</f>
        <v/>
      </c>
      <c r="BU348" s="23"/>
      <c r="BV348" s="24" t="str">
        <f>IF(BU348="","",VLOOKUP(BU348,ProgramIterations!$D:$E,2,FALSE))</f>
        <v/>
      </c>
      <c r="BW348" s="23"/>
      <c r="BX348" s="24" t="str">
        <f>IF(BW348="","",VLOOKUP(BW348,ProgramIterations!$D:$E,2,FALSE))</f>
        <v/>
      </c>
      <c r="BY348" s="23">
        <v>2014</v>
      </c>
      <c r="BZ348" s="24">
        <f>IF(BY348="","",VLOOKUP(BY348,ProgramIterations!$D:$E,2,FALSE))</f>
        <v>4</v>
      </c>
      <c r="CA348" s="23"/>
      <c r="CB348" s="24" t="str">
        <f>IF(CA348="","",VLOOKUP(CA348,ProgramIterations!$D:$E,2,FALSE))</f>
        <v/>
      </c>
      <c r="CC348" s="23">
        <v>2014</v>
      </c>
      <c r="CD348" s="24">
        <f>IF(CC348="","",VLOOKUP(CC348,ProgramIterations!$D:$E,2,FALSE))</f>
        <v>4</v>
      </c>
      <c r="CE348" s="23"/>
      <c r="CF348" s="24" t="str">
        <f>IF(CE348="","",VLOOKUP(CE348,ProgramIterations!$D:$E,2,FALSE))</f>
        <v/>
      </c>
      <c r="CG348" s="23">
        <v>2014</v>
      </c>
      <c r="CH348" s="24">
        <f>IF(CG348="","",VLOOKUP(CG348,ProgramIterations!$D:$E,2,FALSE))</f>
        <v>4</v>
      </c>
      <c r="CI348" s="23"/>
      <c r="CJ348" s="24" t="str">
        <f>IF(CI348="","",VLOOKUP(CI348,ProgramIterations!$D:$E,2,FALSE))</f>
        <v/>
      </c>
      <c r="CK348" s="23"/>
      <c r="CL348" s="24" t="str">
        <f>IF(CK348="","",VLOOKUP(CK348,ProgramIterations!$D:$E,2,FALSE))</f>
        <v/>
      </c>
      <c r="CM348" s="23"/>
      <c r="CN348" s="24" t="str">
        <f>IF(CM348="","",VLOOKUP(CM348,ProgramIterations!$D:$E,2,FALSE))</f>
        <v/>
      </c>
      <c r="CO348" s="23"/>
      <c r="CP348" s="24" t="str">
        <f>IF(CO348="","",VLOOKUP(CO348,ProgramIterations!$D:$E,2,FALSE))</f>
        <v/>
      </c>
      <c r="CQ348" s="23"/>
      <c r="CR348" s="24" t="str">
        <f>IF(CQ348="","",VLOOKUP(CQ348,ProgramIterations!$D:$E,2,FALSE))</f>
        <v/>
      </c>
      <c r="CS348" s="23"/>
      <c r="CT348" s="24" t="str">
        <f>IF(CS348="","",VLOOKUP(CS348,ProgramIterations!$D:$E,2,FALSE))</f>
        <v/>
      </c>
      <c r="CU348" s="23"/>
      <c r="CV348" s="24" t="str">
        <f>IF(CU348="","",VLOOKUP(CU348,ProgramIterations!$D:$E,2,FALSE))</f>
        <v/>
      </c>
      <c r="CW348" s="23"/>
      <c r="CX348" s="24" t="str">
        <f>IF(CW348="","",VLOOKUP(CW348,ProgramIterations!$D:$E,2,FALSE))</f>
        <v/>
      </c>
      <c r="CY348" s="23"/>
      <c r="CZ348" s="24" t="str">
        <f>IF(CY348="","",VLOOKUP(CY348,ProgramIterations!$D:$E,2,FALSE))</f>
        <v/>
      </c>
      <c r="DA348" s="23"/>
      <c r="DB348" s="24" t="str">
        <f>IF(DA348="","",VLOOKUP(DA348,ProgramIterations!$D:$E,2,FALSE))</f>
        <v/>
      </c>
      <c r="DC348" s="23"/>
      <c r="DD348" s="25" t="str">
        <f>IF(DC348="","",VLOOKUP(DC348,ProgramIterations!$D:$E,2,FALSE))</f>
        <v/>
      </c>
      <c r="DE348" s="64" t="str">
        <f>CONCATENATE("ALTER TABLE dbo.",LEFT(C348,FIND(".",C348)-1)," ADD ",RIGHT(C348,LEN(C348)-FIND(".",C348))," ",VLOOKUP(M348,DataTypes!$A$2:$F$12,6),IF(VLOOKUP(M348,DataTypes!$A$2:$F$12,3)=1,CONCATENATE("(",N348,",",O348,")"),"")," NULL")</f>
        <v>ALTER TABLE dbo.ChampMetricVisitInformation ADD FileIdBoundCondJpg int NULL</v>
      </c>
      <c r="DF348" s="56" t="e">
        <f>IF(A348 = "","",#REF! &amp; " SELECT MetricCalcTypeID = "&amp;A348&amp;", EngineID = "&amp;B348&amp;", Name='"&amp;C348&amp;"', DisplayGroupID = "&amp;D348&amp;", DisplayName='"&amp;E348&amp;"', DisplayNameShort = '"&amp;F348&amp;"', PropertyName = '"&amp;G348&amp;"', MethodID = "&amp;IF(H348="","NULL",H348)&amp; ", CalcGroupId = "&amp;IF(I348="","NULL",I348)&amp;", CalcGroupListItemID = " &amp;IF(K348="","NULL",K348)&amp;", Description = "&amp;IF(L348&lt;&gt;"NULL","'"&amp;SUBSTITUTE(L348,"'","''")&amp;"'","NULL")&amp;", DataTypeID = "&amp;M348&amp;",Precision = "&amp;N348&amp;", Scale = "&amp;O348&amp;", Length="&amp;P348&amp;", UOMID = "&amp;Q348&amp;", GlossaryTermID = "&amp;V348&amp;", DisplayOrderID = "&amp;W348&amp;", DomainValueListID = "&amp;AB348&amp;", WidthPixels = "&amp;AC348&amp;", IsDisplayable = "&amp;AD348&amp;", ShowGraphForWatershed= "&amp;AE348&amp;",ShowGraphForProgram="&amp;AF348&amp;",ShowGraphForVisit="&amp;AG348&amp;",IsPrivateInformation="&amp;AM348&amp;", IsCalculated="&amp;AN348&amp;",IsInternal="&amp;AO348&amp;", ExpectedValueMin = "&amp;IF(R348&lt;&gt;"",R348,"NULL")&amp;",  ExpectedValueMax = "&amp;IF(S348&lt;&gt;"",S348,"NULL")&amp;",  AcceptedValueMin = "&amp;IF(T348&lt;&gt;"",T348,"NULL")&amp;",   AcceptedValueMax  = "&amp;IF(U348&lt;&gt;"",U348,"NULL")&amp;", GraphAllowX="&amp;AH348&amp;", GraphAllowY="&amp;AI348&amp;", GraphAllowZ="&amp;AJ348&amp;", MapAllowSize="&amp;AK348&amp;", MapAllowColor = "&amp;AL348&amp;", RbtXpath = "&amp;IF(AP348&lt;&gt;"", "'"&amp;AP348&amp;"'", "NULL")&amp;", RbtIsRequired = "&amp;IF(AP348&lt;&gt;"", AQ348, "NULL")&amp;", MRMetric = "&amp;AR348&amp;
", Protocol1_ID = "&amp;IF(AS348="","NULL",#REF!)&amp;", Protocol1_IterationIDStart = "&amp;IF(AS348="","NULL",AT348)&amp;", Protocol1_IterationIDEnd = "&amp;IF(AU348="","NULL",AV348)&amp;
", Protocol2_ID = "&amp;IF(AW348="","NULL",#REF!)&amp;", Protocol2_IterationIDStart = "&amp;IF(AW348="","NULL",AX348)&amp;", Protocol2_IterationIDEnd = "&amp;IF(AY348="","NULL",AZ348)&amp;
", Protocol3_ID = "&amp;IF(BA348="","NULL",#REF!)&amp;", Protocol3_IterationIDStart = "&amp;IF(BA348="","NULL",BB348)&amp;", Protocol3_IterationIDEnd = "&amp;IF(BC348="","NULL",BD348)&amp;
", Protocol4_ID = "&amp;IF(BE348="","NULL",#REF!)&amp;", Protocol4_IterationIDStart = "&amp;IF(BE348="","NULL",BF348)&amp;", Protocol4_IterationIDEnd = "&amp;IF(BG348="","NULL",BH348)&amp;
", Protocol5_ID = "&amp;IF(BI348="","NULL",#REF!)&amp;", Protocol5_IterationIDStart = "&amp;IF(BI348="","NULL",BJ348)&amp;", Protocol5_IterationIDEnd = "&amp;IF(BK348="","NULL",BL348)&amp;
", Protocol6_ID = "&amp;IF(BM348="","NULL",#REF!)&amp;", Protocol6_IterationIDStart = "&amp;IF(BM348="","NULL",BN348)&amp;", Protocol6_IterationIDEnd = "&amp;IF(BO348="","NULL",BP348)&amp;
", Protocol7_ID = "&amp;IF(BQ348="","NULL",#REF!)&amp;", Protocol7_IterationIDStart = "&amp;IF(BQ348="","NULL",BR348)&amp;", Protocol7_IterationIDEnd = "&amp;IF(BS348="","NULL",BT348)&amp;
", Protocol8_ID = "&amp;IF(BU348="","NULL",#REF!)&amp;", Protocol8_IterationIDStart = "&amp;IF(BU348="","NULL",BV348)&amp;", Protocol8_IterationIDEnd = "&amp;IF(BW348="","NULL",BX348)&amp;
", Protocol9_ID = "&amp;IF(BY348="","NULL",#REF!)&amp;", Protocol9_IterationIDStart = "&amp;IF(BY348="","NULL",BZ348)&amp;", Protocol9_IterationIDEnd = "&amp;IF(CA348="","NULL",CB348)&amp;
", Protocol10_ID = "&amp;IF(CC348="","NULL",#REF!)&amp;", Protocol10_IterationIDStart = "&amp;IF(CC348="","NULL",CD348)&amp;", Protocol10_IterationIDEnd = "&amp;IF(CE348="","NULL",CF348)&amp;
", Protocol11_ID = "&amp;IF(CG348="","NULL",#REF!)&amp;", Protocol11_IterationIDStart = "&amp;IF(CG348="","NULL",CH348)&amp;", Protocol11_IterationIDEnd = "&amp;IF(CI348="","NULL",CJ348)&amp;
", Protocol12_ID = "&amp;IF(CK348="","NULL",#REF!)&amp;", Protocol12_IterationIDStart = "&amp;IF(CK348="","NULL",CL348)&amp;", Protocol12_IterationIDEnd = "&amp;IF(CM348="","NULL",CN348)&amp;
", Protocol13_ID = "&amp;IF(CO348="","NULL",#REF!)&amp;", Protocol13_IterationIDStart = "&amp;IF(CO348="","NULL",CP348)&amp;", Protocol13_IterationIDEnd = "&amp;IF(CQ348="","NULL",CR348)&amp;
", Protocol14_ID = "&amp;IF(CS348="","NULL",#REF!)&amp;", Protocol14_IterationIDStart = "&amp;IF(CS348="","NULL",CT348)&amp;", Protocol14_IterationIDEnd = "&amp;IF(CU348="","NULL",CV348)&amp;
", Protocol15_ID = "&amp;IF(CW348="","NULL",#REF!)&amp;", Protocol15_IterationIDStart = "&amp;IF(CW348="","NULL",CX348)&amp;", Protocol15_IterationIDEnd = "&amp;IF(CY348="","NULL",CZ348)&amp;
", Protocol16_ID = "&amp;IF(DA348="","NULL",#REF!)&amp;", Protocol16_IterationIDStart = "&amp;IF(DA348="","NULL",DB348)&amp;", Protocol16_IterationIDEnd = "&amp;IF(DC348="","NULL",DD348))</f>
        <v>#REF!</v>
      </c>
    </row>
    <row r="349" spans="1:156" s="37" customFormat="1" hidden="1" x14ac:dyDescent="0.4">
      <c r="A349" s="39">
        <v>375</v>
      </c>
      <c r="B349" s="38">
        <v>1</v>
      </c>
      <c r="C349" s="57" t="str">
        <f>"ChampMetricVisitInformation." &amp; G349</f>
        <v>ChampMetricVisitInformation.VolumeofDifferenceForSiteT1</v>
      </c>
      <c r="D349" s="38">
        <v>1</v>
      </c>
      <c r="E349" s="74" t="s">
        <v>1061</v>
      </c>
      <c r="F349" s="74" t="s">
        <v>1062</v>
      </c>
      <c r="G349" s="19" t="s">
        <v>679</v>
      </c>
      <c r="H349" s="19"/>
      <c r="I349" s="45"/>
      <c r="J349" s="47" t="str">
        <f>IF(I349="","",VLOOKUP(I349,MetricCalcGroups!A:D,3, FALSE))</f>
        <v/>
      </c>
      <c r="L349" s="37" t="s">
        <v>78</v>
      </c>
      <c r="M349" s="38">
        <v>3</v>
      </c>
      <c r="N349" s="38">
        <v>10</v>
      </c>
      <c r="O349" s="38">
        <v>2</v>
      </c>
      <c r="P349" s="38" t="s">
        <v>78</v>
      </c>
      <c r="Q349" s="38">
        <v>17</v>
      </c>
      <c r="R349" s="75"/>
      <c r="S349" s="75"/>
      <c r="T349" s="75"/>
      <c r="U349" s="75"/>
      <c r="V349" s="78" t="s">
        <v>78</v>
      </c>
      <c r="W349" s="39">
        <v>2040</v>
      </c>
      <c r="X349" s="15">
        <v>2011</v>
      </c>
      <c r="Y349" s="16">
        <f>IF(X349&lt;&gt;"",VLOOKUP(X349,ProgramIterations!D:E,2,FALSE),"NULL")</f>
        <v>1</v>
      </c>
      <c r="Z349" s="15"/>
      <c r="AA349" s="16" t="str">
        <f>IF(Z349&lt;&gt;"",VLOOKUP(Z349,ProgramIterations!D:E,2,FALSE),"NULL")</f>
        <v>NULL</v>
      </c>
      <c r="AB349" s="37" t="s">
        <v>78</v>
      </c>
      <c r="AC349" s="37">
        <v>75</v>
      </c>
      <c r="AD349" s="49">
        <v>0</v>
      </c>
      <c r="AE349" s="37">
        <v>1</v>
      </c>
      <c r="AF349" s="37">
        <v>1</v>
      </c>
      <c r="AG349" s="37">
        <v>0</v>
      </c>
      <c r="AH349" s="52">
        <v>0</v>
      </c>
      <c r="AI349" s="17">
        <f>AD349</f>
        <v>0</v>
      </c>
      <c r="AJ349" s="38">
        <v>0</v>
      </c>
      <c r="AK349" s="17">
        <f t="shared" si="25"/>
        <v>0</v>
      </c>
      <c r="AL349" s="17">
        <f t="shared" si="26"/>
        <v>0</v>
      </c>
      <c r="AM349" s="38">
        <v>0</v>
      </c>
      <c r="AN349" s="38">
        <v>0</v>
      </c>
      <c r="AO349" s="37">
        <v>0</v>
      </c>
      <c r="AP349" s="74" t="s">
        <v>1498</v>
      </c>
      <c r="AQ349" s="37">
        <v>0</v>
      </c>
      <c r="AR349" s="49">
        <v>0</v>
      </c>
      <c r="AS349" s="23">
        <v>2011</v>
      </c>
      <c r="AT349" s="55">
        <f>IF(AS349="","",VLOOKUP(AS349,ProgramIterations!$D:$E,2,FALSE))</f>
        <v>1</v>
      </c>
      <c r="AU349" s="23"/>
      <c r="AV349" s="24" t="str">
        <f>IF(AU349="","",VLOOKUP(AU349,ProgramIterations!$D:$E,2,FALSE))</f>
        <v/>
      </c>
      <c r="AW349" s="23">
        <v>2012</v>
      </c>
      <c r="AX349" s="24">
        <f>IF(AW349="","",VLOOKUP(AW349,ProgramIterations!$D:$E,2,FALSE))</f>
        <v>2</v>
      </c>
      <c r="AY349" s="23"/>
      <c r="AZ349" s="24" t="str">
        <f>IF(AY349="","",VLOOKUP(AY349,ProgramIterations!$D:$E,2,FALSE))</f>
        <v/>
      </c>
      <c r="BA349" s="23">
        <v>2013</v>
      </c>
      <c r="BB349" s="24">
        <f>IF(BA349="","",VLOOKUP(BA349,ProgramIterations!$D:$E,2,FALSE))</f>
        <v>3</v>
      </c>
      <c r="BC349" s="23"/>
      <c r="BD349" s="24" t="str">
        <f>IF(BC349="","",VLOOKUP(BC349,ProgramIterations!$D:$E,2,FALSE))</f>
        <v/>
      </c>
      <c r="BE349" s="23">
        <v>2014</v>
      </c>
      <c r="BF349" s="24">
        <f>IF(BE349="","",VLOOKUP(BE349,ProgramIterations!$D:$E,2,FALSE))</f>
        <v>4</v>
      </c>
      <c r="BG349" s="23"/>
      <c r="BH349" s="24" t="str">
        <f>IF(BG349="","",VLOOKUP(BG349,ProgramIterations!$D:$E,2,FALSE))</f>
        <v/>
      </c>
      <c r="BI349" s="23">
        <v>2014</v>
      </c>
      <c r="BJ349" s="24">
        <f>IF(BI349="","",VLOOKUP(BI349,ProgramIterations!$D:$E,2,FALSE))</f>
        <v>4</v>
      </c>
      <c r="BK349" s="23"/>
      <c r="BL349" s="24" t="str">
        <f>IF(BK349="","",VLOOKUP(BK349,ProgramIterations!$D:$E,2,FALSE))</f>
        <v/>
      </c>
      <c r="BM349" s="23"/>
      <c r="BN349" s="24" t="str">
        <f>IF(BM349="","",VLOOKUP(BM349,ProgramIterations!$D:$E,2,FALSE))</f>
        <v/>
      </c>
      <c r="BO349" s="23"/>
      <c r="BP349" s="24" t="str">
        <f>IF(BO349="","",VLOOKUP(BO349,ProgramIterations!$D:$E,2,FALSE))</f>
        <v/>
      </c>
      <c r="BQ349" s="23"/>
      <c r="BR349" s="24" t="str">
        <f>IF(BQ349="","",VLOOKUP(BQ349,ProgramIterations!$D:$E,2,FALSE))</f>
        <v/>
      </c>
      <c r="BS349" s="23"/>
      <c r="BT349" s="24" t="str">
        <f>IF(BS349="","",VLOOKUP(BS349,ProgramIterations!$D:$E,2,FALSE))</f>
        <v/>
      </c>
      <c r="BU349" s="23"/>
      <c r="BV349" s="24" t="str">
        <f>IF(BU349="","",VLOOKUP(BU349,ProgramIterations!$D:$E,2,FALSE))</f>
        <v/>
      </c>
      <c r="BW349" s="23"/>
      <c r="BX349" s="24" t="str">
        <f>IF(BW349="","",VLOOKUP(BW349,ProgramIterations!$D:$E,2,FALSE))</f>
        <v/>
      </c>
      <c r="BY349" s="23">
        <v>2014</v>
      </c>
      <c r="BZ349" s="24">
        <f>IF(BY349="","",VLOOKUP(BY349,ProgramIterations!$D:$E,2,FALSE))</f>
        <v>4</v>
      </c>
      <c r="CA349" s="23"/>
      <c r="CB349" s="24" t="str">
        <f>IF(CA349="","",VLOOKUP(CA349,ProgramIterations!$D:$E,2,FALSE))</f>
        <v/>
      </c>
      <c r="CC349" s="23">
        <v>2014</v>
      </c>
      <c r="CD349" s="24">
        <f>IF(CC349="","",VLOOKUP(CC349,ProgramIterations!$D:$E,2,FALSE))</f>
        <v>4</v>
      </c>
      <c r="CE349" s="23"/>
      <c r="CF349" s="24" t="str">
        <f>IF(CE349="","",VLOOKUP(CE349,ProgramIterations!$D:$E,2,FALSE))</f>
        <v/>
      </c>
      <c r="CG349" s="23">
        <v>2014</v>
      </c>
      <c r="CH349" s="24">
        <f>IF(CG349="","",VLOOKUP(CG349,ProgramIterations!$D:$E,2,FALSE))</f>
        <v>4</v>
      </c>
      <c r="CI349" s="23"/>
      <c r="CJ349" s="24" t="str">
        <f>IF(CI349="","",VLOOKUP(CI349,ProgramIterations!$D:$E,2,FALSE))</f>
        <v/>
      </c>
      <c r="CK349" s="23"/>
      <c r="CL349" s="24" t="str">
        <f>IF(CK349="","",VLOOKUP(CK349,ProgramIterations!$D:$E,2,FALSE))</f>
        <v/>
      </c>
      <c r="CM349" s="23"/>
      <c r="CN349" s="24" t="str">
        <f>IF(CM349="","",VLOOKUP(CM349,ProgramIterations!$D:$E,2,FALSE))</f>
        <v/>
      </c>
      <c r="CO349" s="23"/>
      <c r="CP349" s="24" t="str">
        <f>IF(CO349="","",VLOOKUP(CO349,ProgramIterations!$D:$E,2,FALSE))</f>
        <v/>
      </c>
      <c r="CQ349" s="23"/>
      <c r="CR349" s="24" t="str">
        <f>IF(CQ349="","",VLOOKUP(CQ349,ProgramIterations!$D:$E,2,FALSE))</f>
        <v/>
      </c>
      <c r="CS349" s="23"/>
      <c r="CT349" s="24" t="str">
        <f>IF(CS349="","",VLOOKUP(CS349,ProgramIterations!$D:$E,2,FALSE))</f>
        <v/>
      </c>
      <c r="CU349" s="23"/>
      <c r="CV349" s="24" t="str">
        <f>IF(CU349="","",VLOOKUP(CU349,ProgramIterations!$D:$E,2,FALSE))</f>
        <v/>
      </c>
      <c r="CW349" s="23"/>
      <c r="CX349" s="24" t="str">
        <f>IF(CW349="","",VLOOKUP(CW349,ProgramIterations!$D:$E,2,FALSE))</f>
        <v/>
      </c>
      <c r="CY349" s="23"/>
      <c r="CZ349" s="24" t="str">
        <f>IF(CY349="","",VLOOKUP(CY349,ProgramIterations!$D:$E,2,FALSE))</f>
        <v/>
      </c>
      <c r="DA349" s="23"/>
      <c r="DB349" s="24" t="str">
        <f>IF(DA349="","",VLOOKUP(DA349,ProgramIterations!$D:$E,2,FALSE))</f>
        <v/>
      </c>
      <c r="DC349" s="23"/>
      <c r="DD349" s="25" t="str">
        <f>IF(DC349="","",VLOOKUP(DC349,ProgramIterations!$D:$E,2,FALSE))</f>
        <v/>
      </c>
      <c r="DE349" s="64" t="str">
        <f>CONCATENATE("ALTER TABLE dbo.",LEFT(C349,FIND(".",C349)-1)," ADD ",RIGHT(C349,LEN(C349)-FIND(".",C349))," ",VLOOKUP(M349,DataTypes!$A$2:$F$12,6),IF(VLOOKUP(M349,DataTypes!$A$2:$F$12,3)=1,CONCATENATE("(",N349,",",O349,")"),"")," NULL")</f>
        <v>ALTER TABLE dbo.ChampMetricVisitInformation ADD VolumeofDifferenceForSiteT1 decimal(10,2) NULL</v>
      </c>
      <c r="DF349" s="56" t="e">
        <f>IF(A349 = "","",#REF! &amp; " SELECT MetricCalcTypeID = "&amp;A349&amp;", EngineID = "&amp;B349&amp;", Name='"&amp;C349&amp;"', DisplayGroupID = "&amp;D349&amp;", DisplayName='"&amp;E349&amp;"', DisplayNameShort = '"&amp;F349&amp;"', PropertyName = '"&amp;G349&amp;"', MethodID = "&amp;IF(H349="","NULL",H349)&amp; ", CalcGroupId = "&amp;IF(I349="","NULL",I349)&amp;", CalcGroupListItemID = " &amp;IF(K349="","NULL",K349)&amp;", Description = "&amp;IF(L349&lt;&gt;"NULL","'"&amp;SUBSTITUTE(L349,"'","''")&amp;"'","NULL")&amp;", DataTypeID = "&amp;M349&amp;",Precision = "&amp;N349&amp;", Scale = "&amp;O349&amp;", Length="&amp;P349&amp;", UOMID = "&amp;Q349&amp;", GlossaryTermID = "&amp;V349&amp;", DisplayOrderID = "&amp;W349&amp;", DomainValueListID = "&amp;AB349&amp;", WidthPixels = "&amp;AC349&amp;", IsDisplayable = "&amp;AD349&amp;", ShowGraphForWatershed= "&amp;AE349&amp;",ShowGraphForProgram="&amp;AF349&amp;",ShowGraphForVisit="&amp;AG349&amp;",IsPrivateInformation="&amp;AM349&amp;", IsCalculated="&amp;AN349&amp;",IsInternal="&amp;AO349&amp;", ExpectedValueMin = "&amp;IF(R349&lt;&gt;"",R349,"NULL")&amp;",  ExpectedValueMax = "&amp;IF(S349&lt;&gt;"",S349,"NULL")&amp;",  AcceptedValueMin = "&amp;IF(T349&lt;&gt;"",T349,"NULL")&amp;",   AcceptedValueMax  = "&amp;IF(U349&lt;&gt;"",U349,"NULL")&amp;", GraphAllowX="&amp;AH349&amp;", GraphAllowY="&amp;AI349&amp;", GraphAllowZ="&amp;AJ349&amp;", MapAllowSize="&amp;AK349&amp;", MapAllowColor = "&amp;AL349&amp;", RbtXpath = "&amp;IF(AP349&lt;&gt;"", "'"&amp;AP349&amp;"'", "NULL")&amp;", RbtIsRequired = "&amp;IF(AP349&lt;&gt;"", AQ349, "NULL")&amp;", MRMetric = "&amp;AR349&amp;
", Protocol1_ID = "&amp;IF(AS349="","NULL",#REF!)&amp;", Protocol1_IterationIDStart = "&amp;IF(AS349="","NULL",AT349)&amp;", Protocol1_IterationIDEnd = "&amp;IF(AU349="","NULL",AV349)&amp;
", Protocol2_ID = "&amp;IF(AW349="","NULL",#REF!)&amp;", Protocol2_IterationIDStart = "&amp;IF(AW349="","NULL",AX349)&amp;", Protocol2_IterationIDEnd = "&amp;IF(AY349="","NULL",AZ349)&amp;
", Protocol3_ID = "&amp;IF(BA349="","NULL",#REF!)&amp;", Protocol3_IterationIDStart = "&amp;IF(BA349="","NULL",BB349)&amp;", Protocol3_IterationIDEnd = "&amp;IF(BC349="","NULL",BD349)&amp;
", Protocol4_ID = "&amp;IF(BE349="","NULL",#REF!)&amp;", Protocol4_IterationIDStart = "&amp;IF(BE349="","NULL",BF349)&amp;", Protocol4_IterationIDEnd = "&amp;IF(BG349="","NULL",BH349)&amp;
", Protocol5_ID = "&amp;IF(BI349="","NULL",#REF!)&amp;", Protocol5_IterationIDStart = "&amp;IF(BI349="","NULL",BJ349)&amp;", Protocol5_IterationIDEnd = "&amp;IF(BK349="","NULL",BL349)&amp;
", Protocol6_ID = "&amp;IF(BM349="","NULL",#REF!)&amp;", Protocol6_IterationIDStart = "&amp;IF(BM349="","NULL",BN349)&amp;", Protocol6_IterationIDEnd = "&amp;IF(BO349="","NULL",BP349)&amp;
", Protocol7_ID = "&amp;IF(BQ349="","NULL",#REF!)&amp;", Protocol7_IterationIDStart = "&amp;IF(BQ349="","NULL",BR349)&amp;", Protocol7_IterationIDEnd = "&amp;IF(BS349="","NULL",BT349)&amp;
", Protocol8_ID = "&amp;IF(BU349="","NULL",#REF!)&amp;", Protocol8_IterationIDStart = "&amp;IF(BU349="","NULL",BV349)&amp;", Protocol8_IterationIDEnd = "&amp;IF(BW349="","NULL",BX349)&amp;
", Protocol9_ID = "&amp;IF(BY349="","NULL",#REF!)&amp;", Protocol9_IterationIDStart = "&amp;IF(BY349="","NULL",BZ349)&amp;", Protocol9_IterationIDEnd = "&amp;IF(CA349="","NULL",CB349)&amp;
", Protocol10_ID = "&amp;IF(CC349="","NULL",#REF!)&amp;", Protocol10_IterationIDStart = "&amp;IF(CC349="","NULL",CD349)&amp;", Protocol10_IterationIDEnd = "&amp;IF(CE349="","NULL",CF349)&amp;
", Protocol11_ID = "&amp;IF(CG349="","NULL",#REF!)&amp;", Protocol11_IterationIDStart = "&amp;IF(CG349="","NULL",CH349)&amp;", Protocol11_IterationIDEnd = "&amp;IF(CI349="","NULL",CJ349)&amp;
", Protocol12_ID = "&amp;IF(CK349="","NULL",#REF!)&amp;", Protocol12_IterationIDStart = "&amp;IF(CK349="","NULL",CL349)&amp;", Protocol12_IterationIDEnd = "&amp;IF(CM349="","NULL",CN349)&amp;
", Protocol13_ID = "&amp;IF(CO349="","NULL",#REF!)&amp;", Protocol13_IterationIDStart = "&amp;IF(CO349="","NULL",CP349)&amp;", Protocol13_IterationIDEnd = "&amp;IF(CQ349="","NULL",CR349)&amp;
", Protocol14_ID = "&amp;IF(CS349="","NULL",#REF!)&amp;", Protocol14_IterationIDStart = "&amp;IF(CS349="","NULL",CT349)&amp;", Protocol14_IterationIDEnd = "&amp;IF(CU349="","NULL",CV349)&amp;
", Protocol15_ID = "&amp;IF(CW349="","NULL",#REF!)&amp;", Protocol15_IterationIDStart = "&amp;IF(CW349="","NULL",CX349)&amp;", Protocol15_IterationIDEnd = "&amp;IF(CY349="","NULL",CZ349)&amp;
", Protocol16_ID = "&amp;IF(DA349="","NULL",#REF!)&amp;", Protocol16_IterationIDStart = "&amp;IF(DA349="","NULL",DB349)&amp;", Protocol16_IterationIDEnd = "&amp;IF(DC349="","NULL",DD349))</f>
        <v>#REF!</v>
      </c>
    </row>
    <row r="350" spans="1:156" s="37" customFormat="1" hidden="1" x14ac:dyDescent="0.4">
      <c r="A350" s="39">
        <v>376</v>
      </c>
      <c r="B350" s="38">
        <v>1</v>
      </c>
      <c r="C350" s="57" t="str">
        <f>"ChampMetricVisitInformation." &amp; G350</f>
        <v>ChampMetricVisitInformation.NetVolumeofDifferenceForSiteT1</v>
      </c>
      <c r="D350" s="38">
        <v>1</v>
      </c>
      <c r="E350" s="74" t="s">
        <v>1063</v>
      </c>
      <c r="F350" s="74" t="s">
        <v>1064</v>
      </c>
      <c r="G350" s="19" t="s">
        <v>680</v>
      </c>
      <c r="H350" s="19"/>
      <c r="I350" s="45"/>
      <c r="J350" s="47" t="str">
        <f>IF(I350="","",VLOOKUP(I350,MetricCalcGroups!A:D,3, FALSE))</f>
        <v/>
      </c>
      <c r="L350" s="37" t="s">
        <v>78</v>
      </c>
      <c r="M350" s="38">
        <v>3</v>
      </c>
      <c r="N350" s="38">
        <v>10</v>
      </c>
      <c r="O350" s="38">
        <v>2</v>
      </c>
      <c r="P350" s="38" t="s">
        <v>78</v>
      </c>
      <c r="Q350" s="38">
        <v>17</v>
      </c>
      <c r="R350" s="75"/>
      <c r="S350" s="75"/>
      <c r="T350" s="75"/>
      <c r="U350" s="75"/>
      <c r="V350" s="78" t="s">
        <v>78</v>
      </c>
      <c r="W350" s="39">
        <v>2050</v>
      </c>
      <c r="X350" s="15">
        <v>2011</v>
      </c>
      <c r="Y350" s="16">
        <f>IF(X350&lt;&gt;"",VLOOKUP(X350,ProgramIterations!D:E,2,FALSE),"NULL")</f>
        <v>1</v>
      </c>
      <c r="Z350" s="15"/>
      <c r="AA350" s="16" t="str">
        <f>IF(Z350&lt;&gt;"",VLOOKUP(Z350,ProgramIterations!D:E,2,FALSE),"NULL")</f>
        <v>NULL</v>
      </c>
      <c r="AB350" s="37" t="s">
        <v>78</v>
      </c>
      <c r="AC350" s="37">
        <v>75</v>
      </c>
      <c r="AD350" s="49">
        <v>0</v>
      </c>
      <c r="AE350" s="37">
        <v>1</v>
      </c>
      <c r="AF350" s="37">
        <v>1</v>
      </c>
      <c r="AG350" s="37">
        <v>0</v>
      </c>
      <c r="AH350" s="52">
        <v>0</v>
      </c>
      <c r="AI350" s="17">
        <f>AD350</f>
        <v>0</v>
      </c>
      <c r="AJ350" s="38">
        <v>0</v>
      </c>
      <c r="AK350" s="17">
        <f t="shared" si="25"/>
        <v>0</v>
      </c>
      <c r="AL350" s="17">
        <f t="shared" si="26"/>
        <v>0</v>
      </c>
      <c r="AM350" s="38">
        <v>0</v>
      </c>
      <c r="AN350" s="38">
        <v>0</v>
      </c>
      <c r="AO350" s="37">
        <v>0</v>
      </c>
      <c r="AP350" s="74"/>
      <c r="AQ350" s="37">
        <v>0</v>
      </c>
      <c r="AR350" s="49">
        <v>0</v>
      </c>
      <c r="AS350" s="23">
        <v>2011</v>
      </c>
      <c r="AT350" s="55">
        <f>IF(AS350="","",VLOOKUP(AS350,ProgramIterations!$D:$E,2,FALSE))</f>
        <v>1</v>
      </c>
      <c r="AU350" s="23"/>
      <c r="AV350" s="24" t="str">
        <f>IF(AU350="","",VLOOKUP(AU350,ProgramIterations!$D:$E,2,FALSE))</f>
        <v/>
      </c>
      <c r="AW350" s="23">
        <v>2012</v>
      </c>
      <c r="AX350" s="24">
        <f>IF(AW350="","",VLOOKUP(AW350,ProgramIterations!$D:$E,2,FALSE))</f>
        <v>2</v>
      </c>
      <c r="AY350" s="23"/>
      <c r="AZ350" s="24" t="str">
        <f>IF(AY350="","",VLOOKUP(AY350,ProgramIterations!$D:$E,2,FALSE))</f>
        <v/>
      </c>
      <c r="BA350" s="23">
        <v>2013</v>
      </c>
      <c r="BB350" s="24">
        <f>IF(BA350="","",VLOOKUP(BA350,ProgramIterations!$D:$E,2,FALSE))</f>
        <v>3</v>
      </c>
      <c r="BC350" s="23"/>
      <c r="BD350" s="24" t="str">
        <f>IF(BC350="","",VLOOKUP(BC350,ProgramIterations!$D:$E,2,FALSE))</f>
        <v/>
      </c>
      <c r="BE350" s="23">
        <v>2014</v>
      </c>
      <c r="BF350" s="24">
        <f>IF(BE350="","",VLOOKUP(BE350,ProgramIterations!$D:$E,2,FALSE))</f>
        <v>4</v>
      </c>
      <c r="BG350" s="23"/>
      <c r="BH350" s="24" t="str">
        <f>IF(BG350="","",VLOOKUP(BG350,ProgramIterations!$D:$E,2,FALSE))</f>
        <v/>
      </c>
      <c r="BI350" s="23">
        <v>2014</v>
      </c>
      <c r="BJ350" s="24">
        <f>IF(BI350="","",VLOOKUP(BI350,ProgramIterations!$D:$E,2,FALSE))</f>
        <v>4</v>
      </c>
      <c r="BK350" s="23"/>
      <c r="BL350" s="24" t="str">
        <f>IF(BK350="","",VLOOKUP(BK350,ProgramIterations!$D:$E,2,FALSE))</f>
        <v/>
      </c>
      <c r="BM350" s="23"/>
      <c r="BN350" s="24" t="str">
        <f>IF(BM350="","",VLOOKUP(BM350,ProgramIterations!$D:$E,2,FALSE))</f>
        <v/>
      </c>
      <c r="BO350" s="23"/>
      <c r="BP350" s="24" t="str">
        <f>IF(BO350="","",VLOOKUP(BO350,ProgramIterations!$D:$E,2,FALSE))</f>
        <v/>
      </c>
      <c r="BQ350" s="23"/>
      <c r="BR350" s="24" t="str">
        <f>IF(BQ350="","",VLOOKUP(BQ350,ProgramIterations!$D:$E,2,FALSE))</f>
        <v/>
      </c>
      <c r="BS350" s="23"/>
      <c r="BT350" s="24" t="str">
        <f>IF(BS350="","",VLOOKUP(BS350,ProgramIterations!$D:$E,2,FALSE))</f>
        <v/>
      </c>
      <c r="BU350" s="23"/>
      <c r="BV350" s="24" t="str">
        <f>IF(BU350="","",VLOOKUP(BU350,ProgramIterations!$D:$E,2,FALSE))</f>
        <v/>
      </c>
      <c r="BW350" s="23"/>
      <c r="BX350" s="24" t="str">
        <f>IF(BW350="","",VLOOKUP(BW350,ProgramIterations!$D:$E,2,FALSE))</f>
        <v/>
      </c>
      <c r="BY350" s="23">
        <v>2014</v>
      </c>
      <c r="BZ350" s="24">
        <f>IF(BY350="","",VLOOKUP(BY350,ProgramIterations!$D:$E,2,FALSE))</f>
        <v>4</v>
      </c>
      <c r="CA350" s="23"/>
      <c r="CB350" s="24" t="str">
        <f>IF(CA350="","",VLOOKUP(CA350,ProgramIterations!$D:$E,2,FALSE))</f>
        <v/>
      </c>
      <c r="CC350" s="23">
        <v>2014</v>
      </c>
      <c r="CD350" s="24">
        <f>IF(CC350="","",VLOOKUP(CC350,ProgramIterations!$D:$E,2,FALSE))</f>
        <v>4</v>
      </c>
      <c r="CE350" s="23"/>
      <c r="CF350" s="24" t="str">
        <f>IF(CE350="","",VLOOKUP(CE350,ProgramIterations!$D:$E,2,FALSE))</f>
        <v/>
      </c>
      <c r="CG350" s="23">
        <v>2014</v>
      </c>
      <c r="CH350" s="24">
        <f>IF(CG350="","",VLOOKUP(CG350,ProgramIterations!$D:$E,2,FALSE))</f>
        <v>4</v>
      </c>
      <c r="CI350" s="23"/>
      <c r="CJ350" s="24" t="str">
        <f>IF(CI350="","",VLOOKUP(CI350,ProgramIterations!$D:$E,2,FALSE))</f>
        <v/>
      </c>
      <c r="CK350" s="23"/>
      <c r="CL350" s="24" t="str">
        <f>IF(CK350="","",VLOOKUP(CK350,ProgramIterations!$D:$E,2,FALSE))</f>
        <v/>
      </c>
      <c r="CM350" s="23"/>
      <c r="CN350" s="24" t="str">
        <f>IF(CM350="","",VLOOKUP(CM350,ProgramIterations!$D:$E,2,FALSE))</f>
        <v/>
      </c>
      <c r="CO350" s="23"/>
      <c r="CP350" s="24" t="str">
        <f>IF(CO350="","",VLOOKUP(CO350,ProgramIterations!$D:$E,2,FALSE))</f>
        <v/>
      </c>
      <c r="CQ350" s="23"/>
      <c r="CR350" s="24" t="str">
        <f>IF(CQ350="","",VLOOKUP(CQ350,ProgramIterations!$D:$E,2,FALSE))</f>
        <v/>
      </c>
      <c r="CS350" s="23"/>
      <c r="CT350" s="24" t="str">
        <f>IF(CS350="","",VLOOKUP(CS350,ProgramIterations!$D:$E,2,FALSE))</f>
        <v/>
      </c>
      <c r="CU350" s="23"/>
      <c r="CV350" s="24" t="str">
        <f>IF(CU350="","",VLOOKUP(CU350,ProgramIterations!$D:$E,2,FALSE))</f>
        <v/>
      </c>
      <c r="CW350" s="23"/>
      <c r="CX350" s="24" t="str">
        <f>IF(CW350="","",VLOOKUP(CW350,ProgramIterations!$D:$E,2,FALSE))</f>
        <v/>
      </c>
      <c r="CY350" s="23"/>
      <c r="CZ350" s="24" t="str">
        <f>IF(CY350="","",VLOOKUP(CY350,ProgramIterations!$D:$E,2,FALSE))</f>
        <v/>
      </c>
      <c r="DA350" s="23"/>
      <c r="DB350" s="24" t="str">
        <f>IF(DA350="","",VLOOKUP(DA350,ProgramIterations!$D:$E,2,FALSE))</f>
        <v/>
      </c>
      <c r="DC350" s="23"/>
      <c r="DD350" s="25" t="str">
        <f>IF(DC350="","",VLOOKUP(DC350,ProgramIterations!$D:$E,2,FALSE))</f>
        <v/>
      </c>
      <c r="DE350" s="64" t="str">
        <f>CONCATENATE("ALTER TABLE dbo.",LEFT(C350,FIND(".",C350)-1)," ADD ",RIGHT(C350,LEN(C350)-FIND(".",C350))," ",VLOOKUP(M350,DataTypes!$A$2:$F$12,6),IF(VLOOKUP(M350,DataTypes!$A$2:$F$12,3)=1,CONCATENATE("(",N350,",",O350,")"),"")," NULL")</f>
        <v>ALTER TABLE dbo.ChampMetricVisitInformation ADD NetVolumeofDifferenceForSiteT1 decimal(10,2) NULL</v>
      </c>
      <c r="DF350" s="56" t="e">
        <f>IF(A350 = "","",#REF! &amp; " SELECT MetricCalcTypeID = "&amp;A350&amp;", EngineID = "&amp;B350&amp;", Name='"&amp;C350&amp;"', DisplayGroupID = "&amp;D350&amp;", DisplayName='"&amp;E350&amp;"', DisplayNameShort = '"&amp;F350&amp;"', PropertyName = '"&amp;G350&amp;"', MethodID = "&amp;IF(H350="","NULL",H350)&amp; ", CalcGroupId = "&amp;IF(I350="","NULL",I350)&amp;", CalcGroupListItemID = " &amp;IF(K350="","NULL",K350)&amp;", Description = "&amp;IF(L350&lt;&gt;"NULL","'"&amp;SUBSTITUTE(L350,"'","''")&amp;"'","NULL")&amp;", DataTypeID = "&amp;M350&amp;",Precision = "&amp;N350&amp;", Scale = "&amp;O350&amp;", Length="&amp;P350&amp;", UOMID = "&amp;Q350&amp;", GlossaryTermID = "&amp;V350&amp;", DisplayOrderID = "&amp;W350&amp;", DomainValueListID = "&amp;AB350&amp;", WidthPixels = "&amp;AC350&amp;", IsDisplayable = "&amp;AD350&amp;", ShowGraphForWatershed= "&amp;AE350&amp;",ShowGraphForProgram="&amp;AF350&amp;",ShowGraphForVisit="&amp;AG350&amp;",IsPrivateInformation="&amp;AM350&amp;", IsCalculated="&amp;AN350&amp;",IsInternal="&amp;AO350&amp;", ExpectedValueMin = "&amp;IF(R350&lt;&gt;"",R350,"NULL")&amp;",  ExpectedValueMax = "&amp;IF(S350&lt;&gt;"",S350,"NULL")&amp;",  AcceptedValueMin = "&amp;IF(T350&lt;&gt;"",T350,"NULL")&amp;",   AcceptedValueMax  = "&amp;IF(U350&lt;&gt;"",U350,"NULL")&amp;", GraphAllowX="&amp;AH350&amp;", GraphAllowY="&amp;AI350&amp;", GraphAllowZ="&amp;AJ350&amp;", MapAllowSize="&amp;AK350&amp;", MapAllowColor = "&amp;AL350&amp;", RbtXpath = "&amp;IF(AP350&lt;&gt;"", "'"&amp;AP350&amp;"'", "NULL")&amp;", RbtIsRequired = "&amp;IF(AP350&lt;&gt;"", AQ350, "NULL")&amp;", MRMetric = "&amp;AR350&amp;
", Protocol1_ID = "&amp;IF(AS350="","NULL",#REF!)&amp;", Protocol1_IterationIDStart = "&amp;IF(AS350="","NULL",AT350)&amp;", Protocol1_IterationIDEnd = "&amp;IF(AU350="","NULL",AV350)&amp;
", Protocol2_ID = "&amp;IF(AW350="","NULL",#REF!)&amp;", Protocol2_IterationIDStart = "&amp;IF(AW350="","NULL",AX350)&amp;", Protocol2_IterationIDEnd = "&amp;IF(AY350="","NULL",AZ350)&amp;
", Protocol3_ID = "&amp;IF(BA350="","NULL",#REF!)&amp;", Protocol3_IterationIDStart = "&amp;IF(BA350="","NULL",BB350)&amp;", Protocol3_IterationIDEnd = "&amp;IF(BC350="","NULL",BD350)&amp;
", Protocol4_ID = "&amp;IF(BE350="","NULL",#REF!)&amp;", Protocol4_IterationIDStart = "&amp;IF(BE350="","NULL",BF350)&amp;", Protocol4_IterationIDEnd = "&amp;IF(BG350="","NULL",BH350)&amp;
", Protocol5_ID = "&amp;IF(BI350="","NULL",#REF!)&amp;", Protocol5_IterationIDStart = "&amp;IF(BI350="","NULL",BJ350)&amp;", Protocol5_IterationIDEnd = "&amp;IF(BK350="","NULL",BL350)&amp;
", Protocol6_ID = "&amp;IF(BM350="","NULL",#REF!)&amp;", Protocol6_IterationIDStart = "&amp;IF(BM350="","NULL",BN350)&amp;", Protocol6_IterationIDEnd = "&amp;IF(BO350="","NULL",BP350)&amp;
", Protocol7_ID = "&amp;IF(BQ350="","NULL",#REF!)&amp;", Protocol7_IterationIDStart = "&amp;IF(BQ350="","NULL",BR350)&amp;", Protocol7_IterationIDEnd = "&amp;IF(BS350="","NULL",BT350)&amp;
", Protocol8_ID = "&amp;IF(BU350="","NULL",#REF!)&amp;", Protocol8_IterationIDStart = "&amp;IF(BU350="","NULL",BV350)&amp;", Protocol8_IterationIDEnd = "&amp;IF(BW350="","NULL",BX350)&amp;
", Protocol9_ID = "&amp;IF(BY350="","NULL",#REF!)&amp;", Protocol9_IterationIDStart = "&amp;IF(BY350="","NULL",BZ350)&amp;", Protocol9_IterationIDEnd = "&amp;IF(CA350="","NULL",CB350)&amp;
", Protocol10_ID = "&amp;IF(CC350="","NULL",#REF!)&amp;", Protocol10_IterationIDStart = "&amp;IF(CC350="","NULL",CD350)&amp;", Protocol10_IterationIDEnd = "&amp;IF(CE350="","NULL",CF350)&amp;
", Protocol11_ID = "&amp;IF(CG350="","NULL",#REF!)&amp;", Protocol11_IterationIDStart = "&amp;IF(CG350="","NULL",CH350)&amp;", Protocol11_IterationIDEnd = "&amp;IF(CI350="","NULL",CJ350)&amp;
", Protocol12_ID = "&amp;IF(CK350="","NULL",#REF!)&amp;", Protocol12_IterationIDStart = "&amp;IF(CK350="","NULL",CL350)&amp;", Protocol12_IterationIDEnd = "&amp;IF(CM350="","NULL",CN350)&amp;
", Protocol13_ID = "&amp;IF(CO350="","NULL",#REF!)&amp;", Protocol13_IterationIDStart = "&amp;IF(CO350="","NULL",CP350)&amp;", Protocol13_IterationIDEnd = "&amp;IF(CQ350="","NULL",CR350)&amp;
", Protocol14_ID = "&amp;IF(CS350="","NULL",#REF!)&amp;", Protocol14_IterationIDStart = "&amp;IF(CS350="","NULL",CT350)&amp;", Protocol14_IterationIDEnd = "&amp;IF(CU350="","NULL",CV350)&amp;
", Protocol15_ID = "&amp;IF(CW350="","NULL",#REF!)&amp;", Protocol15_IterationIDStart = "&amp;IF(CW350="","NULL",CX350)&amp;", Protocol15_IterationIDEnd = "&amp;IF(CY350="","NULL",CZ350)&amp;
", Protocol16_ID = "&amp;IF(DA350="","NULL",#REF!)&amp;", Protocol16_IterationIDStart = "&amp;IF(DA350="","NULL",DB350)&amp;", Protocol16_IterationIDEnd = "&amp;IF(DC350="","NULL",DD350))</f>
        <v>#REF!</v>
      </c>
    </row>
    <row r="351" spans="1:156" s="37" customFormat="1" x14ac:dyDescent="0.4">
      <c r="A351" s="53">
        <v>659</v>
      </c>
      <c r="B351" s="38">
        <v>7</v>
      </c>
      <c r="C351" s="34" t="s">
        <v>1689</v>
      </c>
      <c r="D351" s="38">
        <v>1</v>
      </c>
      <c r="E351" s="74" t="s">
        <v>1694</v>
      </c>
      <c r="F351" s="74" t="s">
        <v>1847</v>
      </c>
      <c r="G351" s="34" t="s">
        <v>1699</v>
      </c>
      <c r="H351" s="34"/>
      <c r="I351" s="74"/>
      <c r="J351" s="47" t="str">
        <f>IF(I351="","",VLOOKUP(I351,MetricCalcGroups!A:D,3, FALSE))</f>
        <v/>
      </c>
      <c r="L351" s="37" t="s">
        <v>78</v>
      </c>
      <c r="M351" s="38">
        <v>10</v>
      </c>
      <c r="N351" s="38" t="s">
        <v>78</v>
      </c>
      <c r="O351" s="38" t="s">
        <v>78</v>
      </c>
      <c r="P351" s="38" t="s">
        <v>78</v>
      </c>
      <c r="Q351" s="75" t="s">
        <v>78</v>
      </c>
      <c r="R351" s="75"/>
      <c r="S351" s="75"/>
      <c r="T351" s="75"/>
      <c r="U351" s="75"/>
      <c r="V351" s="78">
        <v>296</v>
      </c>
      <c r="W351" s="75">
        <v>2050</v>
      </c>
      <c r="X351" s="15">
        <v>2011</v>
      </c>
      <c r="Y351" s="16">
        <f>IF(X351&lt;&gt;"",VLOOKUP(X351,ProgramIterations!D:E,2,FALSE),"NULL")</f>
        <v>1</v>
      </c>
      <c r="Z351" s="15"/>
      <c r="AA351" s="16" t="str">
        <f>IF(Z351&lt;&gt;"",VLOOKUP(Z351,ProgramIterations!D:E,2,FALSE),"NULL")</f>
        <v>NULL</v>
      </c>
      <c r="AB351" s="37" t="s">
        <v>78</v>
      </c>
      <c r="AC351" s="37">
        <v>75</v>
      </c>
      <c r="AD351" s="74">
        <v>1</v>
      </c>
      <c r="AE351" s="37">
        <v>0</v>
      </c>
      <c r="AF351" s="37">
        <v>0</v>
      </c>
      <c r="AG351" s="37">
        <v>0</v>
      </c>
      <c r="AH351" s="52">
        <v>0</v>
      </c>
      <c r="AI351" s="17">
        <v>0</v>
      </c>
      <c r="AJ351" s="38">
        <v>0</v>
      </c>
      <c r="AK351" s="17">
        <f t="shared" si="25"/>
        <v>0</v>
      </c>
      <c r="AL351" s="17">
        <f t="shared" si="26"/>
        <v>0</v>
      </c>
      <c r="AM351" s="38">
        <v>0</v>
      </c>
      <c r="AN351" s="38">
        <v>0</v>
      </c>
      <c r="AO351" s="60">
        <v>1</v>
      </c>
      <c r="AP351" s="40"/>
      <c r="AQ351" s="37">
        <v>0</v>
      </c>
      <c r="AR351" s="49">
        <v>0</v>
      </c>
      <c r="AS351" s="23">
        <v>2011</v>
      </c>
      <c r="AT351" s="55">
        <f>IF(AS351="","",VLOOKUP(AS351,ProgramIterations!$D:$E,2,FALSE))</f>
        <v>1</v>
      </c>
      <c r="AU351" s="23"/>
      <c r="AV351" s="24" t="str">
        <f>IF(AU351="","",VLOOKUP(AU351,ProgramIterations!$D:$E,2,FALSE))</f>
        <v/>
      </c>
      <c r="AW351" s="23">
        <v>2012</v>
      </c>
      <c r="AX351" s="24">
        <f>IF(AW351="","",VLOOKUP(AW351,ProgramIterations!$D:$E,2,FALSE))</f>
        <v>2</v>
      </c>
      <c r="AY351" s="23"/>
      <c r="AZ351" s="24" t="str">
        <f>IF(AY351="","",VLOOKUP(AY351,ProgramIterations!$D:$E,2,FALSE))</f>
        <v/>
      </c>
      <c r="BA351" s="23">
        <v>2013</v>
      </c>
      <c r="BB351" s="24">
        <f>IF(BA351="","",VLOOKUP(BA351,ProgramIterations!$D:$E,2,FALSE))</f>
        <v>3</v>
      </c>
      <c r="BC351" s="23"/>
      <c r="BD351" s="24" t="str">
        <f>IF(BC351="","",VLOOKUP(BC351,ProgramIterations!$D:$E,2,FALSE))</f>
        <v/>
      </c>
      <c r="BE351" s="23">
        <v>2014</v>
      </c>
      <c r="BF351" s="24">
        <f>IF(BE351="","",VLOOKUP(BE351,ProgramIterations!$D:$E,2,FALSE))</f>
        <v>4</v>
      </c>
      <c r="BG351" s="23"/>
      <c r="BH351" s="24" t="str">
        <f>IF(BG351="","",VLOOKUP(BG351,ProgramIterations!$D:$E,2,FALSE))</f>
        <v/>
      </c>
      <c r="BI351" s="23">
        <v>2014</v>
      </c>
      <c r="BJ351" s="24">
        <f>IF(BI351="","",VLOOKUP(BI351,ProgramIterations!$D:$E,2,FALSE))</f>
        <v>4</v>
      </c>
      <c r="BK351" s="23"/>
      <c r="BL351" s="24" t="str">
        <f>IF(BK351="","",VLOOKUP(BK351,ProgramIterations!$D:$E,2,FALSE))</f>
        <v/>
      </c>
      <c r="BM351" s="23"/>
      <c r="BN351" s="24" t="str">
        <f>IF(BM351="","",VLOOKUP(BM351,ProgramIterations!$D:$E,2,FALSE))</f>
        <v/>
      </c>
      <c r="BO351" s="23"/>
      <c r="BP351" s="24" t="str">
        <f>IF(BO351="","",VLOOKUP(BO351,ProgramIterations!$D:$E,2,FALSE))</f>
        <v/>
      </c>
      <c r="BQ351" s="23"/>
      <c r="BR351" s="24" t="str">
        <f>IF(BQ351="","",VLOOKUP(BQ351,ProgramIterations!$D:$E,2,FALSE))</f>
        <v/>
      </c>
      <c r="BS351" s="23"/>
      <c r="BT351" s="24" t="str">
        <f>IF(BS351="","",VLOOKUP(BS351,ProgramIterations!$D:$E,2,FALSE))</f>
        <v/>
      </c>
      <c r="BU351" s="23"/>
      <c r="BV351" s="24" t="str">
        <f>IF(BU351="","",VLOOKUP(BU351,ProgramIterations!$D:$E,2,FALSE))</f>
        <v/>
      </c>
      <c r="BW351" s="23"/>
      <c r="BX351" s="24" t="str">
        <f>IF(BW351="","",VLOOKUP(BW351,ProgramIterations!$D:$E,2,FALSE))</f>
        <v/>
      </c>
      <c r="BY351" s="23">
        <v>2014</v>
      </c>
      <c r="BZ351" s="24">
        <f>IF(BY351="","",VLOOKUP(BY351,ProgramIterations!$D:$E,2,FALSE))</f>
        <v>4</v>
      </c>
      <c r="CA351" s="23"/>
      <c r="CB351" s="24" t="str">
        <f>IF(CA351="","",VLOOKUP(CA351,ProgramIterations!$D:$E,2,FALSE))</f>
        <v/>
      </c>
      <c r="CC351" s="23">
        <v>2014</v>
      </c>
      <c r="CD351" s="24">
        <f>IF(CC351="","",VLOOKUP(CC351,ProgramIterations!$D:$E,2,FALSE))</f>
        <v>4</v>
      </c>
      <c r="CE351" s="23"/>
      <c r="CF351" s="24" t="str">
        <f>IF(CE351="","",VLOOKUP(CE351,ProgramIterations!$D:$E,2,FALSE))</f>
        <v/>
      </c>
      <c r="CG351" s="23">
        <v>2014</v>
      </c>
      <c r="CH351" s="24">
        <f>IF(CG351="","",VLOOKUP(CG351,ProgramIterations!$D:$E,2,FALSE))</f>
        <v>4</v>
      </c>
      <c r="CI351" s="23"/>
      <c r="CJ351" s="24" t="str">
        <f>IF(CI351="","",VLOOKUP(CI351,ProgramIterations!$D:$E,2,FALSE))</f>
        <v/>
      </c>
      <c r="CK351" s="23"/>
      <c r="CL351" s="24" t="str">
        <f>IF(CK351="","",VLOOKUP(CK351,ProgramIterations!$D:$E,2,FALSE))</f>
        <v/>
      </c>
      <c r="CM351" s="23"/>
      <c r="CN351" s="24" t="str">
        <f>IF(CM351="","",VLOOKUP(CM351,ProgramIterations!$D:$E,2,FALSE))</f>
        <v/>
      </c>
      <c r="CO351" s="23"/>
      <c r="CP351" s="24" t="str">
        <f>IF(CO351="","",VLOOKUP(CO351,ProgramIterations!$D:$E,2,FALSE))</f>
        <v/>
      </c>
      <c r="CQ351" s="23"/>
      <c r="CR351" s="24" t="str">
        <f>IF(CQ351="","",VLOOKUP(CQ351,ProgramIterations!$D:$E,2,FALSE))</f>
        <v/>
      </c>
      <c r="CS351" s="23"/>
      <c r="CT351" s="24" t="str">
        <f>IF(CS351="","",VLOOKUP(CS351,ProgramIterations!$D:$E,2,FALSE))</f>
        <v/>
      </c>
      <c r="CU351" s="23"/>
      <c r="CV351" s="24" t="str">
        <f>IF(CU351="","",VLOOKUP(CU351,ProgramIterations!$D:$E,2,FALSE))</f>
        <v/>
      </c>
      <c r="CW351" s="23"/>
      <c r="CX351" s="24" t="str">
        <f>IF(CW351="","",VLOOKUP(CW351,ProgramIterations!$D:$E,2,FALSE))</f>
        <v/>
      </c>
      <c r="CY351" s="23"/>
      <c r="CZ351" s="24" t="str">
        <f>IF(CY351="","",VLOOKUP(CY351,ProgramIterations!$D:$E,2,FALSE))</f>
        <v/>
      </c>
      <c r="DA351" s="23"/>
      <c r="DB351" s="24" t="str">
        <f>IF(DA351="","",VLOOKUP(DA351,ProgramIterations!$D:$E,2,FALSE))</f>
        <v/>
      </c>
      <c r="DC351" s="23"/>
      <c r="DD351" s="25" t="str">
        <f>IF(DC351="","",VLOOKUP(DC351,ProgramIterations!$D:$E,2,FALSE))</f>
        <v/>
      </c>
      <c r="DE351" s="64" t="str">
        <f>CONCATENATE("ALTER TABLE dbo.",LEFT(C351,FIND(".",C351)-1)," ADD ",RIGHT(C351,LEN(C351)-FIND(".",C351))," ",VLOOKUP(M351,DataTypes!$A$2:$F$12,6),IF(VLOOKUP(M351,DataTypes!$A$2:$F$12,3)=1,CONCATENATE("(",N351,",",O351,")"),"")," NULL")</f>
        <v>ALTER TABLE dbo.ChampMetricVisitInformation ADD FileIdWDepthJpg int NULL</v>
      </c>
      <c r="DF351" s="56" t="e">
        <f>IF(A351 = "","",#REF! &amp; " SELECT MetricCalcTypeID = "&amp;A351&amp;", EngineID = "&amp;B351&amp;", Name='"&amp;C351&amp;"', DisplayGroupID = "&amp;D351&amp;", DisplayName='"&amp;E351&amp;"', DisplayNameShort = '"&amp;F351&amp;"', PropertyName = '"&amp;G351&amp;"', MethodID = "&amp;IF(H351="","NULL",H351)&amp; ", CalcGroupId = "&amp;IF(I351="","NULL",I351)&amp;", CalcGroupListItemID = " &amp;IF(K351="","NULL",K351)&amp;", Description = "&amp;IF(L351&lt;&gt;"NULL","'"&amp;SUBSTITUTE(L351,"'","''")&amp;"'","NULL")&amp;", DataTypeID = "&amp;M351&amp;",Precision = "&amp;N351&amp;", Scale = "&amp;O351&amp;", Length="&amp;P351&amp;", UOMID = "&amp;Q351&amp;", GlossaryTermID = "&amp;V351&amp;", DisplayOrderID = "&amp;W351&amp;", DomainValueListID = "&amp;AB351&amp;", WidthPixels = "&amp;AC351&amp;", IsDisplayable = "&amp;AD351&amp;", ShowGraphForWatershed= "&amp;AE351&amp;",ShowGraphForProgram="&amp;AF351&amp;",ShowGraphForVisit="&amp;AG351&amp;",IsPrivateInformation="&amp;AM351&amp;", IsCalculated="&amp;AN351&amp;",IsInternal="&amp;AO351&amp;", ExpectedValueMin = "&amp;IF(R351&lt;&gt;"",R351,"NULL")&amp;",  ExpectedValueMax = "&amp;IF(S351&lt;&gt;"",S351,"NULL")&amp;",  AcceptedValueMin = "&amp;IF(T351&lt;&gt;"",T351,"NULL")&amp;",   AcceptedValueMax  = "&amp;IF(U351&lt;&gt;"",U351,"NULL")&amp;", GraphAllowX="&amp;AH351&amp;", GraphAllowY="&amp;AI351&amp;", GraphAllowZ="&amp;AJ351&amp;", MapAllowSize="&amp;AK351&amp;", MapAllowColor = "&amp;AL351&amp;", RbtXpath = "&amp;IF(AP351&lt;&gt;"", "'"&amp;AP351&amp;"'", "NULL")&amp;", RbtIsRequired = "&amp;IF(AP351&lt;&gt;"", AQ351, "NULL")&amp;", MRMetric = "&amp;AR351&amp;
", Protocol1_ID = "&amp;IF(AS351="","NULL",#REF!)&amp;", Protocol1_IterationIDStart = "&amp;IF(AS351="","NULL",AT351)&amp;", Protocol1_IterationIDEnd = "&amp;IF(AU351="","NULL",AV351)&amp;
", Protocol2_ID = "&amp;IF(AW351="","NULL",#REF!)&amp;", Protocol2_IterationIDStart = "&amp;IF(AW351="","NULL",AX351)&amp;", Protocol2_IterationIDEnd = "&amp;IF(AY351="","NULL",AZ351)&amp;
", Protocol3_ID = "&amp;IF(BA351="","NULL",#REF!)&amp;", Protocol3_IterationIDStart = "&amp;IF(BA351="","NULL",BB351)&amp;", Protocol3_IterationIDEnd = "&amp;IF(BC351="","NULL",BD351)&amp;
", Protocol4_ID = "&amp;IF(BE351="","NULL",#REF!)&amp;", Protocol4_IterationIDStart = "&amp;IF(BE351="","NULL",BF351)&amp;", Protocol4_IterationIDEnd = "&amp;IF(BG351="","NULL",BH351)&amp;
", Protocol5_ID = "&amp;IF(BI351="","NULL",#REF!)&amp;", Protocol5_IterationIDStart = "&amp;IF(BI351="","NULL",BJ351)&amp;", Protocol5_IterationIDEnd = "&amp;IF(BK351="","NULL",BL351)&amp;
", Protocol6_ID = "&amp;IF(BM351="","NULL",#REF!)&amp;", Protocol6_IterationIDStart = "&amp;IF(BM351="","NULL",BN351)&amp;", Protocol6_IterationIDEnd = "&amp;IF(BO351="","NULL",BP351)&amp;
", Protocol7_ID = "&amp;IF(BQ351="","NULL",#REF!)&amp;", Protocol7_IterationIDStart = "&amp;IF(BQ351="","NULL",BR351)&amp;", Protocol7_IterationIDEnd = "&amp;IF(BS351="","NULL",BT351)&amp;
", Protocol8_ID = "&amp;IF(BU351="","NULL",#REF!)&amp;", Protocol8_IterationIDStart = "&amp;IF(BU351="","NULL",BV351)&amp;", Protocol8_IterationIDEnd = "&amp;IF(BW351="","NULL",BX351)&amp;
", Protocol9_ID = "&amp;IF(BY351="","NULL",#REF!)&amp;", Protocol9_IterationIDStart = "&amp;IF(BY351="","NULL",BZ351)&amp;", Protocol9_IterationIDEnd = "&amp;IF(CA351="","NULL",CB351)&amp;
", Protocol10_ID = "&amp;IF(CC351="","NULL",#REF!)&amp;", Protocol10_IterationIDStart = "&amp;IF(CC351="","NULL",CD351)&amp;", Protocol10_IterationIDEnd = "&amp;IF(CE351="","NULL",CF351)&amp;
", Protocol11_ID = "&amp;IF(CG351="","NULL",#REF!)&amp;", Protocol11_IterationIDStart = "&amp;IF(CG351="","NULL",CH351)&amp;", Protocol11_IterationIDEnd = "&amp;IF(CI351="","NULL",CJ351)&amp;
", Protocol12_ID = "&amp;IF(CK351="","NULL",#REF!)&amp;", Protocol12_IterationIDStart = "&amp;IF(CK351="","NULL",CL351)&amp;", Protocol12_IterationIDEnd = "&amp;IF(CM351="","NULL",CN351)&amp;
", Protocol13_ID = "&amp;IF(CO351="","NULL",#REF!)&amp;", Protocol13_IterationIDStart = "&amp;IF(CO351="","NULL",CP351)&amp;", Protocol13_IterationIDEnd = "&amp;IF(CQ351="","NULL",CR351)&amp;
", Protocol14_ID = "&amp;IF(CS351="","NULL",#REF!)&amp;", Protocol14_IterationIDStart = "&amp;IF(CS351="","NULL",CT351)&amp;", Protocol14_IterationIDEnd = "&amp;IF(CU351="","NULL",CV351)&amp;
", Protocol15_ID = "&amp;IF(CW351="","NULL",#REF!)&amp;", Protocol15_IterationIDStart = "&amp;IF(CW351="","NULL",CX351)&amp;", Protocol15_IterationIDEnd = "&amp;IF(CY351="","NULL",CZ351)&amp;
", Protocol16_ID = "&amp;IF(DA351="","NULL",#REF!)&amp;", Protocol16_IterationIDStart = "&amp;IF(DA351="","NULL",DB351)&amp;", Protocol16_IterationIDEnd = "&amp;IF(DC351="","NULL",DD351))</f>
        <v>#REF!</v>
      </c>
    </row>
    <row r="352" spans="1:156" s="37" customFormat="1" hidden="1" x14ac:dyDescent="0.4">
      <c r="A352" s="39">
        <v>377</v>
      </c>
      <c r="B352" s="38">
        <v>1</v>
      </c>
      <c r="C352" s="57" t="str">
        <f>"ChampMetricVisitInformation." &amp; G352</f>
        <v>ChampMetricVisitInformation.PercentErosionForSiteT1</v>
      </c>
      <c r="D352" s="38">
        <v>1</v>
      </c>
      <c r="E352" s="74" t="s">
        <v>1065</v>
      </c>
      <c r="F352" s="74" t="s">
        <v>1066</v>
      </c>
      <c r="G352" s="19" t="s">
        <v>681</v>
      </c>
      <c r="H352" s="19"/>
      <c r="I352" s="45"/>
      <c r="J352" s="47" t="str">
        <f>IF(I352="","",VLOOKUP(I352,MetricCalcGroups!A:D,3, FALSE))</f>
        <v/>
      </c>
      <c r="L352" s="37" t="s">
        <v>78</v>
      </c>
      <c r="M352" s="38">
        <v>3</v>
      </c>
      <c r="N352" s="38">
        <v>10</v>
      </c>
      <c r="O352" s="38">
        <v>2</v>
      </c>
      <c r="P352" s="38" t="s">
        <v>78</v>
      </c>
      <c r="Q352" s="75">
        <v>8</v>
      </c>
      <c r="R352" s="75">
        <v>5</v>
      </c>
      <c r="S352" s="75">
        <v>80</v>
      </c>
      <c r="T352" s="75">
        <v>0</v>
      </c>
      <c r="U352" s="75">
        <v>95</v>
      </c>
      <c r="V352" s="78" t="s">
        <v>78</v>
      </c>
      <c r="W352" s="39">
        <v>2060</v>
      </c>
      <c r="X352" s="15">
        <v>2011</v>
      </c>
      <c r="Y352" s="16">
        <f>IF(X352&lt;&gt;"",VLOOKUP(X352,ProgramIterations!D:E,2,FALSE),"NULL")</f>
        <v>1</v>
      </c>
      <c r="Z352" s="15"/>
      <c r="AA352" s="16" t="str">
        <f>IF(Z352&lt;&gt;"",VLOOKUP(Z352,ProgramIterations!D:E,2,FALSE),"NULL")</f>
        <v>NULL</v>
      </c>
      <c r="AB352" s="37" t="s">
        <v>78</v>
      </c>
      <c r="AC352" s="37">
        <v>75</v>
      </c>
      <c r="AD352" s="49">
        <v>0</v>
      </c>
      <c r="AE352" s="37">
        <v>1</v>
      </c>
      <c r="AF352" s="37">
        <v>1</v>
      </c>
      <c r="AG352" s="37">
        <v>0</v>
      </c>
      <c r="AH352" s="52">
        <v>0</v>
      </c>
      <c r="AI352" s="17">
        <f>AD352</f>
        <v>0</v>
      </c>
      <c r="AJ352" s="38">
        <v>0</v>
      </c>
      <c r="AK352" s="17">
        <f t="shared" si="25"/>
        <v>0</v>
      </c>
      <c r="AL352" s="17">
        <f t="shared" si="26"/>
        <v>0</v>
      </c>
      <c r="AM352" s="38">
        <v>0</v>
      </c>
      <c r="AN352" s="38">
        <v>0</v>
      </c>
      <c r="AO352" s="37">
        <v>0</v>
      </c>
      <c r="AP352" s="74" t="s">
        <v>1499</v>
      </c>
      <c r="AQ352" s="37">
        <v>0</v>
      </c>
      <c r="AR352" s="49">
        <v>0</v>
      </c>
      <c r="AS352" s="23">
        <v>2011</v>
      </c>
      <c r="AT352" s="55">
        <f>IF(AS352="","",VLOOKUP(AS352,ProgramIterations!$D:$E,2,FALSE))</f>
        <v>1</v>
      </c>
      <c r="AU352" s="23"/>
      <c r="AV352" s="24" t="str">
        <f>IF(AU352="","",VLOOKUP(AU352,ProgramIterations!$D:$E,2,FALSE))</f>
        <v/>
      </c>
      <c r="AW352" s="23">
        <v>2012</v>
      </c>
      <c r="AX352" s="24">
        <f>IF(AW352="","",VLOOKUP(AW352,ProgramIterations!$D:$E,2,FALSE))</f>
        <v>2</v>
      </c>
      <c r="AY352" s="23"/>
      <c r="AZ352" s="24" t="str">
        <f>IF(AY352="","",VLOOKUP(AY352,ProgramIterations!$D:$E,2,FALSE))</f>
        <v/>
      </c>
      <c r="BA352" s="23">
        <v>2013</v>
      </c>
      <c r="BB352" s="24">
        <f>IF(BA352="","",VLOOKUP(BA352,ProgramIterations!$D:$E,2,FALSE))</f>
        <v>3</v>
      </c>
      <c r="BC352" s="23"/>
      <c r="BD352" s="24" t="str">
        <f>IF(BC352="","",VLOOKUP(BC352,ProgramIterations!$D:$E,2,FALSE))</f>
        <v/>
      </c>
      <c r="BE352" s="23">
        <v>2014</v>
      </c>
      <c r="BF352" s="24">
        <f>IF(BE352="","",VLOOKUP(BE352,ProgramIterations!$D:$E,2,FALSE))</f>
        <v>4</v>
      </c>
      <c r="BG352" s="23"/>
      <c r="BH352" s="24" t="str">
        <f>IF(BG352="","",VLOOKUP(BG352,ProgramIterations!$D:$E,2,FALSE))</f>
        <v/>
      </c>
      <c r="BI352" s="23">
        <v>2014</v>
      </c>
      <c r="BJ352" s="24">
        <f>IF(BI352="","",VLOOKUP(BI352,ProgramIterations!$D:$E,2,FALSE))</f>
        <v>4</v>
      </c>
      <c r="BK352" s="23"/>
      <c r="BL352" s="24" t="str">
        <f>IF(BK352="","",VLOOKUP(BK352,ProgramIterations!$D:$E,2,FALSE))</f>
        <v/>
      </c>
      <c r="BM352" s="23"/>
      <c r="BN352" s="24" t="str">
        <f>IF(BM352="","",VLOOKUP(BM352,ProgramIterations!$D:$E,2,FALSE))</f>
        <v/>
      </c>
      <c r="BO352" s="23"/>
      <c r="BP352" s="24" t="str">
        <f>IF(BO352="","",VLOOKUP(BO352,ProgramIterations!$D:$E,2,FALSE))</f>
        <v/>
      </c>
      <c r="BQ352" s="23"/>
      <c r="BR352" s="24" t="str">
        <f>IF(BQ352="","",VLOOKUP(BQ352,ProgramIterations!$D:$E,2,FALSE))</f>
        <v/>
      </c>
      <c r="BS352" s="23"/>
      <c r="BT352" s="24" t="str">
        <f>IF(BS352="","",VLOOKUP(BS352,ProgramIterations!$D:$E,2,FALSE))</f>
        <v/>
      </c>
      <c r="BU352" s="23"/>
      <c r="BV352" s="24" t="str">
        <f>IF(BU352="","",VLOOKUP(BU352,ProgramIterations!$D:$E,2,FALSE))</f>
        <v/>
      </c>
      <c r="BW352" s="23"/>
      <c r="BX352" s="24" t="str">
        <f>IF(BW352="","",VLOOKUP(BW352,ProgramIterations!$D:$E,2,FALSE))</f>
        <v/>
      </c>
      <c r="BY352" s="23">
        <v>2014</v>
      </c>
      <c r="BZ352" s="24">
        <f>IF(BY352="","",VLOOKUP(BY352,ProgramIterations!$D:$E,2,FALSE))</f>
        <v>4</v>
      </c>
      <c r="CA352" s="23"/>
      <c r="CB352" s="24" t="str">
        <f>IF(CA352="","",VLOOKUP(CA352,ProgramIterations!$D:$E,2,FALSE))</f>
        <v/>
      </c>
      <c r="CC352" s="23">
        <v>2014</v>
      </c>
      <c r="CD352" s="24">
        <f>IF(CC352="","",VLOOKUP(CC352,ProgramIterations!$D:$E,2,FALSE))</f>
        <v>4</v>
      </c>
      <c r="CE352" s="23"/>
      <c r="CF352" s="24" t="str">
        <f>IF(CE352="","",VLOOKUP(CE352,ProgramIterations!$D:$E,2,FALSE))</f>
        <v/>
      </c>
      <c r="CG352" s="23">
        <v>2014</v>
      </c>
      <c r="CH352" s="24">
        <f>IF(CG352="","",VLOOKUP(CG352,ProgramIterations!$D:$E,2,FALSE))</f>
        <v>4</v>
      </c>
      <c r="CI352" s="23"/>
      <c r="CJ352" s="24" t="str">
        <f>IF(CI352="","",VLOOKUP(CI352,ProgramIterations!$D:$E,2,FALSE))</f>
        <v/>
      </c>
      <c r="CK352" s="23"/>
      <c r="CL352" s="24" t="str">
        <f>IF(CK352="","",VLOOKUP(CK352,ProgramIterations!$D:$E,2,FALSE))</f>
        <v/>
      </c>
      <c r="CM352" s="23"/>
      <c r="CN352" s="24" t="str">
        <f>IF(CM352="","",VLOOKUP(CM352,ProgramIterations!$D:$E,2,FALSE))</f>
        <v/>
      </c>
      <c r="CO352" s="23"/>
      <c r="CP352" s="24" t="str">
        <f>IF(CO352="","",VLOOKUP(CO352,ProgramIterations!$D:$E,2,FALSE))</f>
        <v/>
      </c>
      <c r="CQ352" s="23"/>
      <c r="CR352" s="24" t="str">
        <f>IF(CQ352="","",VLOOKUP(CQ352,ProgramIterations!$D:$E,2,FALSE))</f>
        <v/>
      </c>
      <c r="CS352" s="23"/>
      <c r="CT352" s="24" t="str">
        <f>IF(CS352="","",VLOOKUP(CS352,ProgramIterations!$D:$E,2,FALSE))</f>
        <v/>
      </c>
      <c r="CU352" s="23"/>
      <c r="CV352" s="24" t="str">
        <f>IF(CU352="","",VLOOKUP(CU352,ProgramIterations!$D:$E,2,FALSE))</f>
        <v/>
      </c>
      <c r="CW352" s="23"/>
      <c r="CX352" s="24" t="str">
        <f>IF(CW352="","",VLOOKUP(CW352,ProgramIterations!$D:$E,2,FALSE))</f>
        <v/>
      </c>
      <c r="CY352" s="23"/>
      <c r="CZ352" s="24" t="str">
        <f>IF(CY352="","",VLOOKUP(CY352,ProgramIterations!$D:$E,2,FALSE))</f>
        <v/>
      </c>
      <c r="DA352" s="23"/>
      <c r="DB352" s="24" t="str">
        <f>IF(DA352="","",VLOOKUP(DA352,ProgramIterations!$D:$E,2,FALSE))</f>
        <v/>
      </c>
      <c r="DC352" s="23"/>
      <c r="DD352" s="25" t="str">
        <f>IF(DC352="","",VLOOKUP(DC352,ProgramIterations!$D:$E,2,FALSE))</f>
        <v/>
      </c>
      <c r="DE352" s="64" t="str">
        <f>CONCATENATE("ALTER TABLE dbo.",LEFT(C352,FIND(".",C352)-1)," ADD ",RIGHT(C352,LEN(C352)-FIND(".",C352))," ",VLOOKUP(M352,DataTypes!$A$2:$F$12,6),IF(VLOOKUP(M352,DataTypes!$A$2:$F$12,3)=1,CONCATENATE("(",N352,",",O352,")"),"")," NULL")</f>
        <v>ALTER TABLE dbo.ChampMetricVisitInformation ADD PercentErosionForSiteT1 decimal(10,2) NULL</v>
      </c>
      <c r="DF352" s="56" t="e">
        <f>IF(A352 = "","",#REF! &amp; " SELECT MetricCalcTypeID = "&amp;A352&amp;", EngineID = "&amp;B352&amp;", Name='"&amp;C352&amp;"', DisplayGroupID = "&amp;D352&amp;", DisplayName='"&amp;E352&amp;"', DisplayNameShort = '"&amp;F352&amp;"', PropertyName = '"&amp;G352&amp;"', MethodID = "&amp;IF(H352="","NULL",H352)&amp; ", CalcGroupId = "&amp;IF(I352="","NULL",I352)&amp;", CalcGroupListItemID = " &amp;IF(K352="","NULL",K352)&amp;", Description = "&amp;IF(L352&lt;&gt;"NULL","'"&amp;SUBSTITUTE(L352,"'","''")&amp;"'","NULL")&amp;", DataTypeID = "&amp;M352&amp;",Precision = "&amp;N352&amp;", Scale = "&amp;O352&amp;", Length="&amp;P352&amp;", UOMID = "&amp;Q352&amp;", GlossaryTermID = "&amp;V352&amp;", DisplayOrderID = "&amp;W352&amp;", DomainValueListID = "&amp;AB352&amp;", WidthPixels = "&amp;AC352&amp;", IsDisplayable = "&amp;AD352&amp;", ShowGraphForWatershed= "&amp;AE352&amp;",ShowGraphForProgram="&amp;AF352&amp;",ShowGraphForVisit="&amp;AG352&amp;",IsPrivateInformation="&amp;AM352&amp;", IsCalculated="&amp;AN352&amp;",IsInternal="&amp;AO352&amp;", ExpectedValueMin = "&amp;IF(R352&lt;&gt;"",R352,"NULL")&amp;",  ExpectedValueMax = "&amp;IF(S352&lt;&gt;"",S352,"NULL")&amp;",  AcceptedValueMin = "&amp;IF(T352&lt;&gt;"",T352,"NULL")&amp;",   AcceptedValueMax  = "&amp;IF(U352&lt;&gt;"",U352,"NULL")&amp;", GraphAllowX="&amp;AH352&amp;", GraphAllowY="&amp;AI352&amp;", GraphAllowZ="&amp;AJ352&amp;", MapAllowSize="&amp;AK352&amp;", MapAllowColor = "&amp;AL352&amp;", RbtXpath = "&amp;IF(AP352&lt;&gt;"", "'"&amp;AP352&amp;"'", "NULL")&amp;", RbtIsRequired = "&amp;IF(AP352&lt;&gt;"", AQ352, "NULL")&amp;", MRMetric = "&amp;AR352&amp;
", Protocol1_ID = "&amp;IF(AS352="","NULL",#REF!)&amp;", Protocol1_IterationIDStart = "&amp;IF(AS352="","NULL",AT352)&amp;", Protocol1_IterationIDEnd = "&amp;IF(AU352="","NULL",AV352)&amp;
", Protocol2_ID = "&amp;IF(AW352="","NULL",#REF!)&amp;", Protocol2_IterationIDStart = "&amp;IF(AW352="","NULL",AX352)&amp;", Protocol2_IterationIDEnd = "&amp;IF(AY352="","NULL",AZ352)&amp;
", Protocol3_ID = "&amp;IF(BA352="","NULL",#REF!)&amp;", Protocol3_IterationIDStart = "&amp;IF(BA352="","NULL",BB352)&amp;", Protocol3_IterationIDEnd = "&amp;IF(BC352="","NULL",BD352)&amp;
", Protocol4_ID = "&amp;IF(BE352="","NULL",#REF!)&amp;", Protocol4_IterationIDStart = "&amp;IF(BE352="","NULL",BF352)&amp;", Protocol4_IterationIDEnd = "&amp;IF(BG352="","NULL",BH352)&amp;
", Protocol5_ID = "&amp;IF(BI352="","NULL",#REF!)&amp;", Protocol5_IterationIDStart = "&amp;IF(BI352="","NULL",BJ352)&amp;", Protocol5_IterationIDEnd = "&amp;IF(BK352="","NULL",BL352)&amp;
", Protocol6_ID = "&amp;IF(BM352="","NULL",#REF!)&amp;", Protocol6_IterationIDStart = "&amp;IF(BM352="","NULL",BN352)&amp;", Protocol6_IterationIDEnd = "&amp;IF(BO352="","NULL",BP352)&amp;
", Protocol7_ID = "&amp;IF(BQ352="","NULL",#REF!)&amp;", Protocol7_IterationIDStart = "&amp;IF(BQ352="","NULL",BR352)&amp;", Protocol7_IterationIDEnd = "&amp;IF(BS352="","NULL",BT352)&amp;
", Protocol8_ID = "&amp;IF(BU352="","NULL",#REF!)&amp;", Protocol8_IterationIDStart = "&amp;IF(BU352="","NULL",BV352)&amp;", Protocol8_IterationIDEnd = "&amp;IF(BW352="","NULL",BX352)&amp;
", Protocol9_ID = "&amp;IF(BY352="","NULL",#REF!)&amp;", Protocol9_IterationIDStart = "&amp;IF(BY352="","NULL",BZ352)&amp;", Protocol9_IterationIDEnd = "&amp;IF(CA352="","NULL",CB352)&amp;
", Protocol10_ID = "&amp;IF(CC352="","NULL",#REF!)&amp;", Protocol10_IterationIDStart = "&amp;IF(CC352="","NULL",CD352)&amp;", Protocol10_IterationIDEnd = "&amp;IF(CE352="","NULL",CF352)&amp;
", Protocol11_ID = "&amp;IF(CG352="","NULL",#REF!)&amp;", Protocol11_IterationIDStart = "&amp;IF(CG352="","NULL",CH352)&amp;", Protocol11_IterationIDEnd = "&amp;IF(CI352="","NULL",CJ352)&amp;
", Protocol12_ID = "&amp;IF(CK352="","NULL",#REF!)&amp;", Protocol12_IterationIDStart = "&amp;IF(CK352="","NULL",CL352)&amp;", Protocol12_IterationIDEnd = "&amp;IF(CM352="","NULL",CN352)&amp;
", Protocol13_ID = "&amp;IF(CO352="","NULL",#REF!)&amp;", Protocol13_IterationIDStart = "&amp;IF(CO352="","NULL",CP352)&amp;", Protocol13_IterationIDEnd = "&amp;IF(CQ352="","NULL",CR352)&amp;
", Protocol14_ID = "&amp;IF(CS352="","NULL",#REF!)&amp;", Protocol14_IterationIDStart = "&amp;IF(CS352="","NULL",CT352)&amp;", Protocol14_IterationIDEnd = "&amp;IF(CU352="","NULL",CV352)&amp;
", Protocol15_ID = "&amp;IF(CW352="","NULL",#REF!)&amp;", Protocol15_IterationIDStart = "&amp;IF(CW352="","NULL",CX352)&amp;", Protocol15_IterationIDEnd = "&amp;IF(CY352="","NULL",CZ352)&amp;
", Protocol16_ID = "&amp;IF(DA352="","NULL",#REF!)&amp;", Protocol16_IterationIDStart = "&amp;IF(DA352="","NULL",DB352)&amp;", Protocol16_IterationIDEnd = "&amp;IF(DC352="","NULL",DD352))</f>
        <v>#REF!</v>
      </c>
    </row>
    <row r="353" spans="1:156" s="37" customFormat="1" x14ac:dyDescent="0.4">
      <c r="A353" s="53">
        <v>660</v>
      </c>
      <c r="B353" s="38">
        <v>7</v>
      </c>
      <c r="C353" s="34" t="s">
        <v>1690</v>
      </c>
      <c r="D353" s="38">
        <v>1</v>
      </c>
      <c r="E353" s="74" t="s">
        <v>1695</v>
      </c>
      <c r="F353" s="74" t="s">
        <v>1848</v>
      </c>
      <c r="G353" s="34" t="s">
        <v>1700</v>
      </c>
      <c r="H353" s="34"/>
      <c r="I353" s="74"/>
      <c r="J353" s="47" t="str">
        <f>IF(I353="","",VLOOKUP(I353,MetricCalcGroups!A:D,3, FALSE))</f>
        <v/>
      </c>
      <c r="L353" s="37" t="s">
        <v>78</v>
      </c>
      <c r="M353" s="38">
        <v>10</v>
      </c>
      <c r="N353" s="38" t="s">
        <v>78</v>
      </c>
      <c r="O353" s="38" t="s">
        <v>78</v>
      </c>
      <c r="P353" s="38" t="s">
        <v>78</v>
      </c>
      <c r="Q353" s="75" t="s">
        <v>78</v>
      </c>
      <c r="R353" s="75"/>
      <c r="S353" s="75"/>
      <c r="T353" s="75"/>
      <c r="U353" s="75"/>
      <c r="V353" s="78">
        <v>308</v>
      </c>
      <c r="W353" s="75">
        <v>2060</v>
      </c>
      <c r="X353" s="15">
        <v>2011</v>
      </c>
      <c r="Y353" s="16">
        <f>IF(X353&lt;&gt;"",VLOOKUP(X353,ProgramIterations!D:E,2,FALSE),"NULL")</f>
        <v>1</v>
      </c>
      <c r="Z353" s="15"/>
      <c r="AA353" s="16" t="str">
        <f>IF(Z353&lt;&gt;"",VLOOKUP(Z353,ProgramIterations!D:E,2,FALSE),"NULL")</f>
        <v>NULL</v>
      </c>
      <c r="AB353" s="49" t="s">
        <v>78</v>
      </c>
      <c r="AC353" s="49">
        <v>75</v>
      </c>
      <c r="AD353" s="49">
        <v>1</v>
      </c>
      <c r="AE353" s="49">
        <v>0</v>
      </c>
      <c r="AF353" s="49">
        <v>0</v>
      </c>
      <c r="AG353" s="37">
        <v>0</v>
      </c>
      <c r="AH353" s="52">
        <v>0</v>
      </c>
      <c r="AI353" s="52">
        <v>0</v>
      </c>
      <c r="AJ353" s="53">
        <v>0</v>
      </c>
      <c r="AK353" s="17">
        <f t="shared" si="25"/>
        <v>0</v>
      </c>
      <c r="AL353" s="17">
        <f t="shared" si="26"/>
        <v>0</v>
      </c>
      <c r="AM353" s="53">
        <v>0</v>
      </c>
      <c r="AN353" s="53">
        <v>0</v>
      </c>
      <c r="AO353" s="60">
        <v>1</v>
      </c>
      <c r="AP353" s="40"/>
      <c r="AQ353" s="37">
        <v>0</v>
      </c>
      <c r="AR353" s="49">
        <v>0</v>
      </c>
      <c r="AS353" s="23">
        <v>2011</v>
      </c>
      <c r="AT353" s="55">
        <f>IF(AS353="","",VLOOKUP(AS353,ProgramIterations!$D:$E,2,FALSE))</f>
        <v>1</v>
      </c>
      <c r="AU353" s="23"/>
      <c r="AV353" s="24" t="str">
        <f>IF(AU353="","",VLOOKUP(AU353,ProgramIterations!$D:$E,2,FALSE))</f>
        <v/>
      </c>
      <c r="AW353" s="23">
        <v>2012</v>
      </c>
      <c r="AX353" s="24">
        <f>IF(AW353="","",VLOOKUP(AW353,ProgramIterations!$D:$E,2,FALSE))</f>
        <v>2</v>
      </c>
      <c r="AY353" s="23"/>
      <c r="AZ353" s="24" t="str">
        <f>IF(AY353="","",VLOOKUP(AY353,ProgramIterations!$D:$E,2,FALSE))</f>
        <v/>
      </c>
      <c r="BA353" s="23">
        <v>2013</v>
      </c>
      <c r="BB353" s="24">
        <f>IF(BA353="","",VLOOKUP(BA353,ProgramIterations!$D:$E,2,FALSE))</f>
        <v>3</v>
      </c>
      <c r="BC353" s="23"/>
      <c r="BD353" s="24" t="str">
        <f>IF(BC353="","",VLOOKUP(BC353,ProgramIterations!$D:$E,2,FALSE))</f>
        <v/>
      </c>
      <c r="BE353" s="23">
        <v>2014</v>
      </c>
      <c r="BF353" s="24">
        <f>IF(BE353="","",VLOOKUP(BE353,ProgramIterations!$D:$E,2,FALSE))</f>
        <v>4</v>
      </c>
      <c r="BG353" s="23"/>
      <c r="BH353" s="24" t="str">
        <f>IF(BG353="","",VLOOKUP(BG353,ProgramIterations!$D:$E,2,FALSE))</f>
        <v/>
      </c>
      <c r="BI353" s="23">
        <v>2014</v>
      </c>
      <c r="BJ353" s="24">
        <f>IF(BI353="","",VLOOKUP(BI353,ProgramIterations!$D:$E,2,FALSE))</f>
        <v>4</v>
      </c>
      <c r="BK353" s="23"/>
      <c r="BL353" s="24" t="str">
        <f>IF(BK353="","",VLOOKUP(BK353,ProgramIterations!$D:$E,2,FALSE))</f>
        <v/>
      </c>
      <c r="BM353" s="23"/>
      <c r="BN353" s="24" t="str">
        <f>IF(BM353="","",VLOOKUP(BM353,ProgramIterations!$D:$E,2,FALSE))</f>
        <v/>
      </c>
      <c r="BO353" s="23"/>
      <c r="BP353" s="24" t="str">
        <f>IF(BO353="","",VLOOKUP(BO353,ProgramIterations!$D:$E,2,FALSE))</f>
        <v/>
      </c>
      <c r="BQ353" s="23"/>
      <c r="BR353" s="24" t="str">
        <f>IF(BQ353="","",VLOOKUP(BQ353,ProgramIterations!$D:$E,2,FALSE))</f>
        <v/>
      </c>
      <c r="BS353" s="23"/>
      <c r="BT353" s="24" t="str">
        <f>IF(BS353="","",VLOOKUP(BS353,ProgramIterations!$D:$E,2,FALSE))</f>
        <v/>
      </c>
      <c r="BU353" s="23"/>
      <c r="BV353" s="24" t="str">
        <f>IF(BU353="","",VLOOKUP(BU353,ProgramIterations!$D:$E,2,FALSE))</f>
        <v/>
      </c>
      <c r="BW353" s="23"/>
      <c r="BX353" s="24" t="str">
        <f>IF(BW353="","",VLOOKUP(BW353,ProgramIterations!$D:$E,2,FALSE))</f>
        <v/>
      </c>
      <c r="BY353" s="23">
        <v>2014</v>
      </c>
      <c r="BZ353" s="24">
        <f>IF(BY353="","",VLOOKUP(BY353,ProgramIterations!$D:$E,2,FALSE))</f>
        <v>4</v>
      </c>
      <c r="CA353" s="23"/>
      <c r="CB353" s="24" t="str">
        <f>IF(CA353="","",VLOOKUP(CA353,ProgramIterations!$D:$E,2,FALSE))</f>
        <v/>
      </c>
      <c r="CC353" s="23">
        <v>2014</v>
      </c>
      <c r="CD353" s="24">
        <f>IF(CC353="","",VLOOKUP(CC353,ProgramIterations!$D:$E,2,FALSE))</f>
        <v>4</v>
      </c>
      <c r="CE353" s="23"/>
      <c r="CF353" s="24" t="str">
        <f>IF(CE353="","",VLOOKUP(CE353,ProgramIterations!$D:$E,2,FALSE))</f>
        <v/>
      </c>
      <c r="CG353" s="23">
        <v>2014</v>
      </c>
      <c r="CH353" s="24">
        <f>IF(CG353="","",VLOOKUP(CG353,ProgramIterations!$D:$E,2,FALSE))</f>
        <v>4</v>
      </c>
      <c r="CI353" s="23"/>
      <c r="CJ353" s="24" t="str">
        <f>IF(CI353="","",VLOOKUP(CI353,ProgramIterations!$D:$E,2,FALSE))</f>
        <v/>
      </c>
      <c r="CK353" s="23"/>
      <c r="CL353" s="24" t="str">
        <f>IF(CK353="","",VLOOKUP(CK353,ProgramIterations!$D:$E,2,FALSE))</f>
        <v/>
      </c>
      <c r="CM353" s="23"/>
      <c r="CN353" s="24" t="str">
        <f>IF(CM353="","",VLOOKUP(CM353,ProgramIterations!$D:$E,2,FALSE))</f>
        <v/>
      </c>
      <c r="CO353" s="23"/>
      <c r="CP353" s="24" t="str">
        <f>IF(CO353="","",VLOOKUP(CO353,ProgramIterations!$D:$E,2,FALSE))</f>
        <v/>
      </c>
      <c r="CQ353" s="23"/>
      <c r="CR353" s="24" t="str">
        <f>IF(CQ353="","",VLOOKUP(CQ353,ProgramIterations!$D:$E,2,FALSE))</f>
        <v/>
      </c>
      <c r="CS353" s="23"/>
      <c r="CT353" s="24" t="str">
        <f>IF(CS353="","",VLOOKUP(CS353,ProgramIterations!$D:$E,2,FALSE))</f>
        <v/>
      </c>
      <c r="CU353" s="23"/>
      <c r="CV353" s="24" t="str">
        <f>IF(CU353="","",VLOOKUP(CU353,ProgramIterations!$D:$E,2,FALSE))</f>
        <v/>
      </c>
      <c r="CW353" s="23"/>
      <c r="CX353" s="24" t="str">
        <f>IF(CW353="","",VLOOKUP(CW353,ProgramIterations!$D:$E,2,FALSE))</f>
        <v/>
      </c>
      <c r="CY353" s="23"/>
      <c r="CZ353" s="24" t="str">
        <f>IF(CY353="","",VLOOKUP(CY353,ProgramIterations!$D:$E,2,FALSE))</f>
        <v/>
      </c>
      <c r="DA353" s="23"/>
      <c r="DB353" s="24" t="str">
        <f>IF(DA353="","",VLOOKUP(DA353,ProgramIterations!$D:$E,2,FALSE))</f>
        <v/>
      </c>
      <c r="DC353" s="23"/>
      <c r="DD353" s="25" t="str">
        <f>IF(DC353="","",VLOOKUP(DC353,ProgramIterations!$D:$E,2,FALSE))</f>
        <v/>
      </c>
      <c r="DE353" s="64" t="str">
        <f>CONCATENATE("ALTER TABLE dbo.",LEFT(C353,FIND(".",C353)-1)," ADD ",RIGHT(C353,LEN(C353)-FIND(".",C353))," ",VLOOKUP(M353,DataTypes!$A$2:$F$12,6),IF(VLOOKUP(M353,DataTypes!$A$2:$F$12,3)=1,CONCATENATE("(",N353,",",O353,")"),"")," NULL")</f>
        <v>ALTER TABLE dbo.ChampMetricVisitInformation ADD FileIdWsElevJpg int NULL</v>
      </c>
      <c r="DF353" s="56" t="e">
        <f>IF(A353 = "","",#REF! &amp; " SELECT MetricCalcTypeID = "&amp;A353&amp;", EngineID = "&amp;B353&amp;", Name='"&amp;C353&amp;"', DisplayGroupID = "&amp;D353&amp;", DisplayName='"&amp;E353&amp;"', DisplayNameShort = '"&amp;F353&amp;"', PropertyName = '"&amp;G353&amp;"', MethodID = "&amp;IF(H353="","NULL",H353)&amp; ", CalcGroupId = "&amp;IF(I353="","NULL",I353)&amp;", CalcGroupListItemID = " &amp;IF(K353="","NULL",K353)&amp;", Description = "&amp;IF(L353&lt;&gt;"NULL","'"&amp;SUBSTITUTE(L353,"'","''")&amp;"'","NULL")&amp;", DataTypeID = "&amp;M353&amp;",Precision = "&amp;N353&amp;", Scale = "&amp;O353&amp;", Length="&amp;P353&amp;", UOMID = "&amp;Q353&amp;", GlossaryTermID = "&amp;V353&amp;", DisplayOrderID = "&amp;W353&amp;", DomainValueListID = "&amp;AB353&amp;", WidthPixels = "&amp;AC353&amp;", IsDisplayable = "&amp;AD353&amp;", ShowGraphForWatershed= "&amp;AE353&amp;",ShowGraphForProgram="&amp;AF353&amp;",ShowGraphForVisit="&amp;AG353&amp;",IsPrivateInformation="&amp;AM353&amp;", IsCalculated="&amp;AN353&amp;",IsInternal="&amp;AO353&amp;", ExpectedValueMin = "&amp;IF(R353&lt;&gt;"",R353,"NULL")&amp;",  ExpectedValueMax = "&amp;IF(S353&lt;&gt;"",S353,"NULL")&amp;",  AcceptedValueMin = "&amp;IF(T353&lt;&gt;"",T353,"NULL")&amp;",   AcceptedValueMax  = "&amp;IF(U353&lt;&gt;"",U353,"NULL")&amp;", GraphAllowX="&amp;AH353&amp;", GraphAllowY="&amp;AI353&amp;", GraphAllowZ="&amp;AJ353&amp;", MapAllowSize="&amp;AK353&amp;", MapAllowColor = "&amp;AL353&amp;", RbtXpath = "&amp;IF(AP353&lt;&gt;"", "'"&amp;AP353&amp;"'", "NULL")&amp;", RbtIsRequired = "&amp;IF(AP353&lt;&gt;"", AQ353, "NULL")&amp;", MRMetric = "&amp;AR353&amp;
", Protocol1_ID = "&amp;IF(AS353="","NULL",#REF!)&amp;", Protocol1_IterationIDStart = "&amp;IF(AS353="","NULL",AT353)&amp;", Protocol1_IterationIDEnd = "&amp;IF(AU353="","NULL",AV353)&amp;
", Protocol2_ID = "&amp;IF(AW353="","NULL",#REF!)&amp;", Protocol2_IterationIDStart = "&amp;IF(AW353="","NULL",AX353)&amp;", Protocol2_IterationIDEnd = "&amp;IF(AY353="","NULL",AZ353)&amp;
", Protocol3_ID = "&amp;IF(BA353="","NULL",#REF!)&amp;", Protocol3_IterationIDStart = "&amp;IF(BA353="","NULL",BB353)&amp;", Protocol3_IterationIDEnd = "&amp;IF(BC353="","NULL",BD353)&amp;
", Protocol4_ID = "&amp;IF(BE353="","NULL",#REF!)&amp;", Protocol4_IterationIDStart = "&amp;IF(BE353="","NULL",BF353)&amp;", Protocol4_IterationIDEnd = "&amp;IF(BG353="","NULL",BH353)&amp;
", Protocol5_ID = "&amp;IF(BI353="","NULL",#REF!)&amp;", Protocol5_IterationIDStart = "&amp;IF(BI353="","NULL",BJ353)&amp;", Protocol5_IterationIDEnd = "&amp;IF(BK353="","NULL",BL353)&amp;
", Protocol6_ID = "&amp;IF(BM353="","NULL",#REF!)&amp;", Protocol6_IterationIDStart = "&amp;IF(BM353="","NULL",BN353)&amp;", Protocol6_IterationIDEnd = "&amp;IF(BO353="","NULL",BP353)&amp;
", Protocol7_ID = "&amp;IF(BQ353="","NULL",#REF!)&amp;", Protocol7_IterationIDStart = "&amp;IF(BQ353="","NULL",BR353)&amp;", Protocol7_IterationIDEnd = "&amp;IF(BS353="","NULL",BT353)&amp;
", Protocol8_ID = "&amp;IF(BU353="","NULL",#REF!)&amp;", Protocol8_IterationIDStart = "&amp;IF(BU353="","NULL",BV353)&amp;", Protocol8_IterationIDEnd = "&amp;IF(BW353="","NULL",BX353)&amp;
", Protocol9_ID = "&amp;IF(BY353="","NULL",#REF!)&amp;", Protocol9_IterationIDStart = "&amp;IF(BY353="","NULL",BZ353)&amp;", Protocol9_IterationIDEnd = "&amp;IF(CA353="","NULL",CB353)&amp;
", Protocol10_ID = "&amp;IF(CC353="","NULL",#REF!)&amp;", Protocol10_IterationIDStart = "&amp;IF(CC353="","NULL",CD353)&amp;", Protocol10_IterationIDEnd = "&amp;IF(CE353="","NULL",CF353)&amp;
", Protocol11_ID = "&amp;IF(CG353="","NULL",#REF!)&amp;", Protocol11_IterationIDStart = "&amp;IF(CG353="","NULL",CH353)&amp;", Protocol11_IterationIDEnd = "&amp;IF(CI353="","NULL",CJ353)&amp;
", Protocol12_ID = "&amp;IF(CK353="","NULL",#REF!)&amp;", Protocol12_IterationIDStart = "&amp;IF(CK353="","NULL",CL353)&amp;", Protocol12_IterationIDEnd = "&amp;IF(CM353="","NULL",CN353)&amp;
", Protocol13_ID = "&amp;IF(CO353="","NULL",#REF!)&amp;", Protocol13_IterationIDStart = "&amp;IF(CO353="","NULL",CP353)&amp;", Protocol13_IterationIDEnd = "&amp;IF(CQ353="","NULL",CR353)&amp;
", Protocol14_ID = "&amp;IF(CS353="","NULL",#REF!)&amp;", Protocol14_IterationIDStart = "&amp;IF(CS353="","NULL",CT353)&amp;", Protocol14_IterationIDEnd = "&amp;IF(CU353="","NULL",CV353)&amp;
", Protocol15_ID = "&amp;IF(CW353="","NULL",#REF!)&amp;", Protocol15_IterationIDStart = "&amp;IF(CW353="","NULL",CX353)&amp;", Protocol15_IterationIDEnd = "&amp;IF(CY353="","NULL",CZ353)&amp;
", Protocol16_ID = "&amp;IF(DA353="","NULL",#REF!)&amp;", Protocol16_IterationIDStart = "&amp;IF(DA353="","NULL",DB353)&amp;", Protocol16_IterationIDEnd = "&amp;IF(DC353="","NULL",DD353))</f>
        <v>#REF!</v>
      </c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  <c r="DS353" s="49"/>
      <c r="DT353" s="49"/>
      <c r="DU353" s="49"/>
      <c r="DV353" s="49"/>
      <c r="DW353" s="49"/>
      <c r="DX353" s="49"/>
      <c r="DY353" s="49"/>
      <c r="DZ353" s="49"/>
      <c r="EA353" s="49"/>
      <c r="EB353" s="49"/>
      <c r="EC353" s="49"/>
      <c r="ED353" s="49"/>
      <c r="EE353" s="49"/>
      <c r="EF353" s="49"/>
      <c r="EG353" s="49"/>
      <c r="EH353" s="49"/>
      <c r="EI353" s="49"/>
      <c r="EJ353" s="49"/>
      <c r="EK353" s="49"/>
      <c r="EL353" s="49"/>
      <c r="EM353" s="49"/>
      <c r="EN353" s="49"/>
      <c r="EO353" s="49"/>
      <c r="EP353" s="49"/>
      <c r="EQ353" s="49"/>
      <c r="ER353" s="49"/>
      <c r="ES353" s="49"/>
      <c r="ET353" s="49"/>
      <c r="EU353" s="49"/>
      <c r="EV353" s="49"/>
      <c r="EW353" s="49"/>
      <c r="EX353" s="49"/>
      <c r="EY353" s="49"/>
      <c r="EZ353" s="49"/>
    </row>
    <row r="354" spans="1:156" s="37" customFormat="1" x14ac:dyDescent="0.4">
      <c r="A354" s="53">
        <v>661</v>
      </c>
      <c r="B354" s="38">
        <v>7</v>
      </c>
      <c r="C354" s="34" t="s">
        <v>1691</v>
      </c>
      <c r="D354" s="38">
        <v>1</v>
      </c>
      <c r="E354" s="74" t="s">
        <v>1696</v>
      </c>
      <c r="F354" s="74" t="s">
        <v>1850</v>
      </c>
      <c r="G354" s="34" t="s">
        <v>1701</v>
      </c>
      <c r="H354" s="34"/>
      <c r="I354" s="74"/>
      <c r="J354" s="47" t="str">
        <f>IF(I354="","",VLOOKUP(I354,MetricCalcGroups!A:D,3, FALSE))</f>
        <v/>
      </c>
      <c r="L354" s="37" t="s">
        <v>78</v>
      </c>
      <c r="M354" s="38">
        <v>10</v>
      </c>
      <c r="N354" s="38" t="s">
        <v>78</v>
      </c>
      <c r="O354" s="38" t="s">
        <v>78</v>
      </c>
      <c r="P354" s="38" t="s">
        <v>78</v>
      </c>
      <c r="Q354" s="75" t="s">
        <v>78</v>
      </c>
      <c r="R354" s="75"/>
      <c r="S354" s="75"/>
      <c r="T354" s="75"/>
      <c r="U354" s="75"/>
      <c r="V354" s="78">
        <v>233</v>
      </c>
      <c r="W354" s="75">
        <v>2070</v>
      </c>
      <c r="X354" s="15">
        <v>2011</v>
      </c>
      <c r="Y354" s="16">
        <f>IF(X354&lt;&gt;"",VLOOKUP(X354,ProgramIterations!D:E,2,FALSE),"NULL")</f>
        <v>1</v>
      </c>
      <c r="Z354" s="15"/>
      <c r="AA354" s="16" t="str">
        <f>IF(Z354&lt;&gt;"",VLOOKUP(Z354,ProgramIterations!D:E,2,FALSE),"NULL")</f>
        <v>NULL</v>
      </c>
      <c r="AB354" s="49" t="s">
        <v>78</v>
      </c>
      <c r="AC354" s="49">
        <v>75</v>
      </c>
      <c r="AD354" s="49">
        <v>1</v>
      </c>
      <c r="AE354" s="49">
        <v>0</v>
      </c>
      <c r="AF354" s="49">
        <v>0</v>
      </c>
      <c r="AG354" s="37">
        <v>0</v>
      </c>
      <c r="AH354" s="52">
        <v>0</v>
      </c>
      <c r="AI354" s="52">
        <v>0</v>
      </c>
      <c r="AJ354" s="53">
        <v>0</v>
      </c>
      <c r="AK354" s="17">
        <f t="shared" si="25"/>
        <v>0</v>
      </c>
      <c r="AL354" s="17">
        <f t="shared" si="26"/>
        <v>0</v>
      </c>
      <c r="AM354" s="53">
        <v>0</v>
      </c>
      <c r="AN354" s="53">
        <v>0</v>
      </c>
      <c r="AO354" s="60">
        <v>1</v>
      </c>
      <c r="AP354" s="40"/>
      <c r="AQ354" s="37">
        <v>0</v>
      </c>
      <c r="AR354" s="49">
        <v>0</v>
      </c>
      <c r="AS354" s="23">
        <v>2011</v>
      </c>
      <c r="AT354" s="55">
        <f>IF(AS354="","",VLOOKUP(AS354,ProgramIterations!$D:$E,2,FALSE))</f>
        <v>1</v>
      </c>
      <c r="AU354" s="23"/>
      <c r="AV354" s="24" t="str">
        <f>IF(AU354="","",VLOOKUP(AU354,ProgramIterations!$D:$E,2,FALSE))</f>
        <v/>
      </c>
      <c r="AW354" s="23">
        <v>2012</v>
      </c>
      <c r="AX354" s="24">
        <f>IF(AW354="","",VLOOKUP(AW354,ProgramIterations!$D:$E,2,FALSE))</f>
        <v>2</v>
      </c>
      <c r="AY354" s="23"/>
      <c r="AZ354" s="24" t="str">
        <f>IF(AY354="","",VLOOKUP(AY354,ProgramIterations!$D:$E,2,FALSE))</f>
        <v/>
      </c>
      <c r="BA354" s="23">
        <v>2013</v>
      </c>
      <c r="BB354" s="24">
        <f>IF(BA354="","",VLOOKUP(BA354,ProgramIterations!$D:$E,2,FALSE))</f>
        <v>3</v>
      </c>
      <c r="BC354" s="23"/>
      <c r="BD354" s="24" t="str">
        <f>IF(BC354="","",VLOOKUP(BC354,ProgramIterations!$D:$E,2,FALSE))</f>
        <v/>
      </c>
      <c r="BE354" s="23">
        <v>2014</v>
      </c>
      <c r="BF354" s="24">
        <f>IF(BE354="","",VLOOKUP(BE354,ProgramIterations!$D:$E,2,FALSE))</f>
        <v>4</v>
      </c>
      <c r="BG354" s="23"/>
      <c r="BH354" s="24" t="str">
        <f>IF(BG354="","",VLOOKUP(BG354,ProgramIterations!$D:$E,2,FALSE))</f>
        <v/>
      </c>
      <c r="BI354" s="23">
        <v>2014</v>
      </c>
      <c r="BJ354" s="24">
        <f>IF(BI354="","",VLOOKUP(BI354,ProgramIterations!$D:$E,2,FALSE))</f>
        <v>4</v>
      </c>
      <c r="BK354" s="23"/>
      <c r="BL354" s="24" t="str">
        <f>IF(BK354="","",VLOOKUP(BK354,ProgramIterations!$D:$E,2,FALSE))</f>
        <v/>
      </c>
      <c r="BM354" s="23"/>
      <c r="BN354" s="24" t="str">
        <f>IF(BM354="","",VLOOKUP(BM354,ProgramIterations!$D:$E,2,FALSE))</f>
        <v/>
      </c>
      <c r="BO354" s="23"/>
      <c r="BP354" s="24" t="str">
        <f>IF(BO354="","",VLOOKUP(BO354,ProgramIterations!$D:$E,2,FALSE))</f>
        <v/>
      </c>
      <c r="BQ354" s="23"/>
      <c r="BR354" s="24" t="str">
        <f>IF(BQ354="","",VLOOKUP(BQ354,ProgramIterations!$D:$E,2,FALSE))</f>
        <v/>
      </c>
      <c r="BS354" s="23"/>
      <c r="BT354" s="24" t="str">
        <f>IF(BS354="","",VLOOKUP(BS354,ProgramIterations!$D:$E,2,FALSE))</f>
        <v/>
      </c>
      <c r="BU354" s="23"/>
      <c r="BV354" s="24" t="str">
        <f>IF(BU354="","",VLOOKUP(BU354,ProgramIterations!$D:$E,2,FALSE))</f>
        <v/>
      </c>
      <c r="BW354" s="23"/>
      <c r="BX354" s="24" t="str">
        <f>IF(BW354="","",VLOOKUP(BW354,ProgramIterations!$D:$E,2,FALSE))</f>
        <v/>
      </c>
      <c r="BY354" s="23">
        <v>2014</v>
      </c>
      <c r="BZ354" s="24">
        <f>IF(BY354="","",VLOOKUP(BY354,ProgramIterations!$D:$E,2,FALSE))</f>
        <v>4</v>
      </c>
      <c r="CA354" s="23"/>
      <c r="CB354" s="24" t="str">
        <f>IF(CA354="","",VLOOKUP(CA354,ProgramIterations!$D:$E,2,FALSE))</f>
        <v/>
      </c>
      <c r="CC354" s="23">
        <v>2014</v>
      </c>
      <c r="CD354" s="24">
        <f>IF(CC354="","",VLOOKUP(CC354,ProgramIterations!$D:$E,2,FALSE))</f>
        <v>4</v>
      </c>
      <c r="CE354" s="23"/>
      <c r="CF354" s="24" t="str">
        <f>IF(CE354="","",VLOOKUP(CE354,ProgramIterations!$D:$E,2,FALSE))</f>
        <v/>
      </c>
      <c r="CG354" s="23">
        <v>2014</v>
      </c>
      <c r="CH354" s="24">
        <f>IF(CG354="","",VLOOKUP(CG354,ProgramIterations!$D:$E,2,FALSE))</f>
        <v>4</v>
      </c>
      <c r="CI354" s="23"/>
      <c r="CJ354" s="24" t="str">
        <f>IF(CI354="","",VLOOKUP(CI354,ProgramIterations!$D:$E,2,FALSE))</f>
        <v/>
      </c>
      <c r="CK354" s="23"/>
      <c r="CL354" s="24" t="str">
        <f>IF(CK354="","",VLOOKUP(CK354,ProgramIterations!$D:$E,2,FALSE))</f>
        <v/>
      </c>
      <c r="CM354" s="23"/>
      <c r="CN354" s="24" t="str">
        <f>IF(CM354="","",VLOOKUP(CM354,ProgramIterations!$D:$E,2,FALSE))</f>
        <v/>
      </c>
      <c r="CO354" s="23"/>
      <c r="CP354" s="24" t="str">
        <f>IF(CO354="","",VLOOKUP(CO354,ProgramIterations!$D:$E,2,FALSE))</f>
        <v/>
      </c>
      <c r="CQ354" s="23"/>
      <c r="CR354" s="24" t="str">
        <f>IF(CQ354="","",VLOOKUP(CQ354,ProgramIterations!$D:$E,2,FALSE))</f>
        <v/>
      </c>
      <c r="CS354" s="23"/>
      <c r="CT354" s="24" t="str">
        <f>IF(CS354="","",VLOOKUP(CS354,ProgramIterations!$D:$E,2,FALSE))</f>
        <v/>
      </c>
      <c r="CU354" s="23"/>
      <c r="CV354" s="24" t="str">
        <f>IF(CU354="","",VLOOKUP(CU354,ProgramIterations!$D:$E,2,FALSE))</f>
        <v/>
      </c>
      <c r="CW354" s="23"/>
      <c r="CX354" s="24" t="str">
        <f>IF(CW354="","",VLOOKUP(CW354,ProgramIterations!$D:$E,2,FALSE))</f>
        <v/>
      </c>
      <c r="CY354" s="23"/>
      <c r="CZ354" s="24" t="str">
        <f>IF(CY354="","",VLOOKUP(CY354,ProgramIterations!$D:$E,2,FALSE))</f>
        <v/>
      </c>
      <c r="DA354" s="23"/>
      <c r="DB354" s="24" t="str">
        <f>IF(DA354="","",VLOOKUP(DA354,ProgramIterations!$D:$E,2,FALSE))</f>
        <v/>
      </c>
      <c r="DC354" s="23"/>
      <c r="DD354" s="25" t="str">
        <f>IF(DC354="","",VLOOKUP(DC354,ProgramIterations!$D:$E,2,FALSE))</f>
        <v/>
      </c>
      <c r="DE354" s="64" t="str">
        <f>CONCATENATE("ALTER TABLE dbo.",LEFT(C354,FIND(".",C354)-1)," ADD ",RIGHT(C354,LEN(C354)-FIND(".",C354))," ",VLOOKUP(M354,DataTypes!$A$2:$F$12,6),IF(VLOOKUP(M354,DataTypes!$A$2:$F$12,3)=1,CONCATENATE("(",N354,",",O354,")"),"")," NULL")</f>
        <v>ALTER TABLE dbo.ChampMetricVisitInformation ADD FileIdDepthPng int NULL</v>
      </c>
      <c r="DF354" s="56" t="e">
        <f>IF(A354 = "","",#REF! &amp; " SELECT MetricCalcTypeID = "&amp;A354&amp;", EngineID = "&amp;B354&amp;", Name='"&amp;C354&amp;"', DisplayGroupID = "&amp;D354&amp;", DisplayName='"&amp;E354&amp;"', DisplayNameShort = '"&amp;F354&amp;"', PropertyName = '"&amp;G354&amp;"', MethodID = "&amp;IF(H354="","NULL",H354)&amp; ", CalcGroupId = "&amp;IF(I354="","NULL",I354)&amp;", CalcGroupListItemID = " &amp;IF(K354="","NULL",K354)&amp;", Description = "&amp;IF(L354&lt;&gt;"NULL","'"&amp;SUBSTITUTE(L354,"'","''")&amp;"'","NULL")&amp;", DataTypeID = "&amp;M354&amp;",Precision = "&amp;N354&amp;", Scale = "&amp;O354&amp;", Length="&amp;P354&amp;", UOMID = "&amp;Q354&amp;", GlossaryTermID = "&amp;V354&amp;", DisplayOrderID = "&amp;W354&amp;", DomainValueListID = "&amp;AB354&amp;", WidthPixels = "&amp;AC354&amp;", IsDisplayable = "&amp;AD354&amp;", ShowGraphForWatershed= "&amp;AE354&amp;",ShowGraphForProgram="&amp;AF354&amp;",ShowGraphForVisit="&amp;AG354&amp;",IsPrivateInformation="&amp;AM354&amp;", IsCalculated="&amp;AN354&amp;",IsInternal="&amp;AO354&amp;", ExpectedValueMin = "&amp;IF(R354&lt;&gt;"",R354,"NULL")&amp;",  ExpectedValueMax = "&amp;IF(S354&lt;&gt;"",S354,"NULL")&amp;",  AcceptedValueMin = "&amp;IF(T354&lt;&gt;"",T354,"NULL")&amp;",   AcceptedValueMax  = "&amp;IF(U354&lt;&gt;"",U354,"NULL")&amp;", GraphAllowX="&amp;AH354&amp;", GraphAllowY="&amp;AI354&amp;", GraphAllowZ="&amp;AJ354&amp;", MapAllowSize="&amp;AK354&amp;", MapAllowColor = "&amp;AL354&amp;", RbtXpath = "&amp;IF(AP354&lt;&gt;"", "'"&amp;AP354&amp;"'", "NULL")&amp;", RbtIsRequired = "&amp;IF(AP354&lt;&gt;"", AQ354, "NULL")&amp;", MRMetric = "&amp;AR354&amp;
", Protocol1_ID = "&amp;IF(AS354="","NULL",#REF!)&amp;", Protocol1_IterationIDStart = "&amp;IF(AS354="","NULL",AT354)&amp;", Protocol1_IterationIDEnd = "&amp;IF(AU354="","NULL",AV354)&amp;
", Protocol2_ID = "&amp;IF(AW354="","NULL",#REF!)&amp;", Protocol2_IterationIDStart = "&amp;IF(AW354="","NULL",AX354)&amp;", Protocol2_IterationIDEnd = "&amp;IF(AY354="","NULL",AZ354)&amp;
", Protocol3_ID = "&amp;IF(BA354="","NULL",#REF!)&amp;", Protocol3_IterationIDStart = "&amp;IF(BA354="","NULL",BB354)&amp;", Protocol3_IterationIDEnd = "&amp;IF(BC354="","NULL",BD354)&amp;
", Protocol4_ID = "&amp;IF(BE354="","NULL",#REF!)&amp;", Protocol4_IterationIDStart = "&amp;IF(BE354="","NULL",BF354)&amp;", Protocol4_IterationIDEnd = "&amp;IF(BG354="","NULL",BH354)&amp;
", Protocol5_ID = "&amp;IF(BI354="","NULL",#REF!)&amp;", Protocol5_IterationIDStart = "&amp;IF(BI354="","NULL",BJ354)&amp;", Protocol5_IterationIDEnd = "&amp;IF(BK354="","NULL",BL354)&amp;
", Protocol6_ID = "&amp;IF(BM354="","NULL",#REF!)&amp;", Protocol6_IterationIDStart = "&amp;IF(BM354="","NULL",BN354)&amp;", Protocol6_IterationIDEnd = "&amp;IF(BO354="","NULL",BP354)&amp;
", Protocol7_ID = "&amp;IF(BQ354="","NULL",#REF!)&amp;", Protocol7_IterationIDStart = "&amp;IF(BQ354="","NULL",BR354)&amp;", Protocol7_IterationIDEnd = "&amp;IF(BS354="","NULL",BT354)&amp;
", Protocol8_ID = "&amp;IF(BU354="","NULL",#REF!)&amp;", Protocol8_IterationIDStart = "&amp;IF(BU354="","NULL",BV354)&amp;", Protocol8_IterationIDEnd = "&amp;IF(BW354="","NULL",BX354)&amp;
", Protocol9_ID = "&amp;IF(BY354="","NULL",#REF!)&amp;", Protocol9_IterationIDStart = "&amp;IF(BY354="","NULL",BZ354)&amp;", Protocol9_IterationIDEnd = "&amp;IF(CA354="","NULL",CB354)&amp;
", Protocol10_ID = "&amp;IF(CC354="","NULL",#REF!)&amp;", Protocol10_IterationIDStart = "&amp;IF(CC354="","NULL",CD354)&amp;", Protocol10_IterationIDEnd = "&amp;IF(CE354="","NULL",CF354)&amp;
", Protocol11_ID = "&amp;IF(CG354="","NULL",#REF!)&amp;", Protocol11_IterationIDStart = "&amp;IF(CG354="","NULL",CH354)&amp;", Protocol11_IterationIDEnd = "&amp;IF(CI354="","NULL",CJ354)&amp;
", Protocol12_ID = "&amp;IF(CK354="","NULL",#REF!)&amp;", Protocol12_IterationIDStart = "&amp;IF(CK354="","NULL",CL354)&amp;", Protocol12_IterationIDEnd = "&amp;IF(CM354="","NULL",CN354)&amp;
", Protocol13_ID = "&amp;IF(CO354="","NULL",#REF!)&amp;", Protocol13_IterationIDStart = "&amp;IF(CO354="","NULL",CP354)&amp;", Protocol13_IterationIDEnd = "&amp;IF(CQ354="","NULL",CR354)&amp;
", Protocol14_ID = "&amp;IF(CS354="","NULL",#REF!)&amp;", Protocol14_IterationIDStart = "&amp;IF(CS354="","NULL",CT354)&amp;", Protocol14_IterationIDEnd = "&amp;IF(CU354="","NULL",CV354)&amp;
", Protocol15_ID = "&amp;IF(CW354="","NULL",#REF!)&amp;", Protocol15_IterationIDStart = "&amp;IF(CW354="","NULL",CX354)&amp;", Protocol15_IterationIDEnd = "&amp;IF(CY354="","NULL",CZ354)&amp;
", Protocol16_ID = "&amp;IF(DA354="","NULL",#REF!)&amp;", Protocol16_IterationIDStart = "&amp;IF(DA354="","NULL",DB354)&amp;", Protocol16_IterationIDEnd = "&amp;IF(DC354="","NULL",DD354))</f>
        <v>#REF!</v>
      </c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  <c r="DS354" s="49"/>
      <c r="DT354" s="49"/>
      <c r="DU354" s="49"/>
      <c r="DV354" s="49"/>
      <c r="DW354" s="49"/>
      <c r="DX354" s="49"/>
      <c r="DY354" s="49"/>
      <c r="DZ354" s="49"/>
      <c r="EA354" s="49"/>
      <c r="EB354" s="49"/>
      <c r="EC354" s="49"/>
      <c r="ED354" s="49"/>
      <c r="EE354" s="49"/>
      <c r="EF354" s="49"/>
      <c r="EG354" s="49"/>
      <c r="EH354" s="49"/>
      <c r="EI354" s="49"/>
      <c r="EJ354" s="49"/>
      <c r="EK354" s="49"/>
      <c r="EL354" s="49"/>
      <c r="EM354" s="49"/>
      <c r="EN354" s="49"/>
      <c r="EO354" s="49"/>
      <c r="EP354" s="49"/>
      <c r="EQ354" s="49"/>
      <c r="ER354" s="49"/>
      <c r="ES354" s="49"/>
      <c r="ET354" s="49"/>
      <c r="EU354" s="49"/>
      <c r="EV354" s="49"/>
      <c r="EW354" s="49"/>
      <c r="EX354" s="49"/>
      <c r="EY354" s="49"/>
      <c r="EZ354" s="49"/>
    </row>
    <row r="355" spans="1:156" s="37" customFormat="1" hidden="1" x14ac:dyDescent="0.4">
      <c r="A355" s="39">
        <v>378</v>
      </c>
      <c r="B355" s="38">
        <v>1</v>
      </c>
      <c r="C355" s="57" t="str">
        <f>"ChampMetricVisitInformation." &amp; G355</f>
        <v>ChampMetricVisitInformation.PercentDepositionForSiteT1</v>
      </c>
      <c r="D355" s="38">
        <v>1</v>
      </c>
      <c r="E355" s="74" t="s">
        <v>1067</v>
      </c>
      <c r="F355" s="74" t="s">
        <v>1068</v>
      </c>
      <c r="G355" s="19" t="s">
        <v>682</v>
      </c>
      <c r="H355" s="19"/>
      <c r="I355" s="45"/>
      <c r="J355" s="47" t="str">
        <f>IF(I355="","",VLOOKUP(I355,MetricCalcGroups!A:D,3, FALSE))</f>
        <v/>
      </c>
      <c r="L355" s="37" t="s">
        <v>78</v>
      </c>
      <c r="M355" s="38">
        <v>3</v>
      </c>
      <c r="N355" s="38">
        <v>10</v>
      </c>
      <c r="O355" s="38">
        <v>2</v>
      </c>
      <c r="P355" s="38" t="s">
        <v>78</v>
      </c>
      <c r="Q355" s="75">
        <v>8</v>
      </c>
      <c r="R355" s="75">
        <v>5</v>
      </c>
      <c r="S355" s="75">
        <v>80</v>
      </c>
      <c r="T355" s="75">
        <v>0</v>
      </c>
      <c r="U355" s="75">
        <v>95</v>
      </c>
      <c r="V355" s="78" t="s">
        <v>78</v>
      </c>
      <c r="W355" s="39">
        <v>2070</v>
      </c>
      <c r="X355" s="15">
        <v>2011</v>
      </c>
      <c r="Y355" s="16">
        <f>IF(X355&lt;&gt;"",VLOOKUP(X355,ProgramIterations!D:E,2,FALSE),"NULL")</f>
        <v>1</v>
      </c>
      <c r="Z355" s="15"/>
      <c r="AA355" s="16" t="str">
        <f>IF(Z355&lt;&gt;"",VLOOKUP(Z355,ProgramIterations!D:E,2,FALSE),"NULL")</f>
        <v>NULL</v>
      </c>
      <c r="AB355" s="37" t="s">
        <v>78</v>
      </c>
      <c r="AC355" s="37">
        <v>75</v>
      </c>
      <c r="AD355" s="49">
        <v>0</v>
      </c>
      <c r="AE355" s="37">
        <v>1</v>
      </c>
      <c r="AF355" s="37">
        <v>1</v>
      </c>
      <c r="AG355" s="37">
        <v>0</v>
      </c>
      <c r="AH355" s="52">
        <v>0</v>
      </c>
      <c r="AI355" s="17">
        <f>AD355</f>
        <v>0</v>
      </c>
      <c r="AJ355" s="38">
        <v>0</v>
      </c>
      <c r="AK355" s="17">
        <f t="shared" si="25"/>
        <v>0</v>
      </c>
      <c r="AL355" s="17">
        <f t="shared" si="26"/>
        <v>0</v>
      </c>
      <c r="AM355" s="38">
        <v>0</v>
      </c>
      <c r="AN355" s="38">
        <v>0</v>
      </c>
      <c r="AO355" s="37">
        <v>0</v>
      </c>
      <c r="AP355" s="49" t="s">
        <v>1500</v>
      </c>
      <c r="AQ355" s="37">
        <v>0</v>
      </c>
      <c r="AR355" s="49">
        <v>0</v>
      </c>
      <c r="AS355" s="23">
        <v>2011</v>
      </c>
      <c r="AT355" s="55">
        <f>IF(AS355="","",VLOOKUP(AS355,ProgramIterations!$D:$E,2,FALSE))</f>
        <v>1</v>
      </c>
      <c r="AU355" s="23"/>
      <c r="AV355" s="24" t="str">
        <f>IF(AU355="","",VLOOKUP(AU355,ProgramIterations!$D:$E,2,FALSE))</f>
        <v/>
      </c>
      <c r="AW355" s="23">
        <v>2012</v>
      </c>
      <c r="AX355" s="24">
        <f>IF(AW355="","",VLOOKUP(AW355,ProgramIterations!$D:$E,2,FALSE))</f>
        <v>2</v>
      </c>
      <c r="AY355" s="23"/>
      <c r="AZ355" s="24" t="str">
        <f>IF(AY355="","",VLOOKUP(AY355,ProgramIterations!$D:$E,2,FALSE))</f>
        <v/>
      </c>
      <c r="BA355" s="23">
        <v>2013</v>
      </c>
      <c r="BB355" s="24">
        <f>IF(BA355="","",VLOOKUP(BA355,ProgramIterations!$D:$E,2,FALSE))</f>
        <v>3</v>
      </c>
      <c r="BC355" s="23"/>
      <c r="BD355" s="24" t="str">
        <f>IF(BC355="","",VLOOKUP(BC355,ProgramIterations!$D:$E,2,FALSE))</f>
        <v/>
      </c>
      <c r="BE355" s="23">
        <v>2014</v>
      </c>
      <c r="BF355" s="24">
        <f>IF(BE355="","",VLOOKUP(BE355,ProgramIterations!$D:$E,2,FALSE))</f>
        <v>4</v>
      </c>
      <c r="BG355" s="23"/>
      <c r="BH355" s="24" t="str">
        <f>IF(BG355="","",VLOOKUP(BG355,ProgramIterations!$D:$E,2,FALSE))</f>
        <v/>
      </c>
      <c r="BI355" s="23">
        <v>2014</v>
      </c>
      <c r="BJ355" s="24">
        <f>IF(BI355="","",VLOOKUP(BI355,ProgramIterations!$D:$E,2,FALSE))</f>
        <v>4</v>
      </c>
      <c r="BK355" s="23"/>
      <c r="BL355" s="24" t="str">
        <f>IF(BK355="","",VLOOKUP(BK355,ProgramIterations!$D:$E,2,FALSE))</f>
        <v/>
      </c>
      <c r="BM355" s="23"/>
      <c r="BN355" s="24" t="str">
        <f>IF(BM355="","",VLOOKUP(BM355,ProgramIterations!$D:$E,2,FALSE))</f>
        <v/>
      </c>
      <c r="BO355" s="23"/>
      <c r="BP355" s="24" t="str">
        <f>IF(BO355="","",VLOOKUP(BO355,ProgramIterations!$D:$E,2,FALSE))</f>
        <v/>
      </c>
      <c r="BQ355" s="23"/>
      <c r="BR355" s="24" t="str">
        <f>IF(BQ355="","",VLOOKUP(BQ355,ProgramIterations!$D:$E,2,FALSE))</f>
        <v/>
      </c>
      <c r="BS355" s="23"/>
      <c r="BT355" s="24" t="str">
        <f>IF(BS355="","",VLOOKUP(BS355,ProgramIterations!$D:$E,2,FALSE))</f>
        <v/>
      </c>
      <c r="BU355" s="23"/>
      <c r="BV355" s="24" t="str">
        <f>IF(BU355="","",VLOOKUP(BU355,ProgramIterations!$D:$E,2,FALSE))</f>
        <v/>
      </c>
      <c r="BW355" s="23"/>
      <c r="BX355" s="24" t="str">
        <f>IF(BW355="","",VLOOKUP(BW355,ProgramIterations!$D:$E,2,FALSE))</f>
        <v/>
      </c>
      <c r="BY355" s="23">
        <v>2014</v>
      </c>
      <c r="BZ355" s="24">
        <f>IF(BY355="","",VLOOKUP(BY355,ProgramIterations!$D:$E,2,FALSE))</f>
        <v>4</v>
      </c>
      <c r="CA355" s="23"/>
      <c r="CB355" s="24" t="str">
        <f>IF(CA355="","",VLOOKUP(CA355,ProgramIterations!$D:$E,2,FALSE))</f>
        <v/>
      </c>
      <c r="CC355" s="23">
        <v>2014</v>
      </c>
      <c r="CD355" s="24">
        <f>IF(CC355="","",VLOOKUP(CC355,ProgramIterations!$D:$E,2,FALSE))</f>
        <v>4</v>
      </c>
      <c r="CE355" s="23"/>
      <c r="CF355" s="24" t="str">
        <f>IF(CE355="","",VLOOKUP(CE355,ProgramIterations!$D:$E,2,FALSE))</f>
        <v/>
      </c>
      <c r="CG355" s="23">
        <v>2014</v>
      </c>
      <c r="CH355" s="24">
        <f>IF(CG355="","",VLOOKUP(CG355,ProgramIterations!$D:$E,2,FALSE))</f>
        <v>4</v>
      </c>
      <c r="CI355" s="23"/>
      <c r="CJ355" s="24" t="str">
        <f>IF(CI355="","",VLOOKUP(CI355,ProgramIterations!$D:$E,2,FALSE))</f>
        <v/>
      </c>
      <c r="CK355" s="23"/>
      <c r="CL355" s="24" t="str">
        <f>IF(CK355="","",VLOOKUP(CK355,ProgramIterations!$D:$E,2,FALSE))</f>
        <v/>
      </c>
      <c r="CM355" s="23"/>
      <c r="CN355" s="24" t="str">
        <f>IF(CM355="","",VLOOKUP(CM355,ProgramIterations!$D:$E,2,FALSE))</f>
        <v/>
      </c>
      <c r="CO355" s="23"/>
      <c r="CP355" s="24" t="str">
        <f>IF(CO355="","",VLOOKUP(CO355,ProgramIterations!$D:$E,2,FALSE))</f>
        <v/>
      </c>
      <c r="CQ355" s="23"/>
      <c r="CR355" s="24" t="str">
        <f>IF(CQ355="","",VLOOKUP(CQ355,ProgramIterations!$D:$E,2,FALSE))</f>
        <v/>
      </c>
      <c r="CS355" s="23"/>
      <c r="CT355" s="24" t="str">
        <f>IF(CS355="","",VLOOKUP(CS355,ProgramIterations!$D:$E,2,FALSE))</f>
        <v/>
      </c>
      <c r="CU355" s="23"/>
      <c r="CV355" s="24" t="str">
        <f>IF(CU355="","",VLOOKUP(CU355,ProgramIterations!$D:$E,2,FALSE))</f>
        <v/>
      </c>
      <c r="CW355" s="23"/>
      <c r="CX355" s="24" t="str">
        <f>IF(CW355="","",VLOOKUP(CW355,ProgramIterations!$D:$E,2,FALSE))</f>
        <v/>
      </c>
      <c r="CY355" s="23"/>
      <c r="CZ355" s="24" t="str">
        <f>IF(CY355="","",VLOOKUP(CY355,ProgramIterations!$D:$E,2,FALSE))</f>
        <v/>
      </c>
      <c r="DA355" s="23"/>
      <c r="DB355" s="24" t="str">
        <f>IF(DA355="","",VLOOKUP(DA355,ProgramIterations!$D:$E,2,FALSE))</f>
        <v/>
      </c>
      <c r="DC355" s="23"/>
      <c r="DD355" s="25" t="str">
        <f>IF(DC355="","",VLOOKUP(DC355,ProgramIterations!$D:$E,2,FALSE))</f>
        <v/>
      </c>
      <c r="DE355" s="64" t="str">
        <f>CONCATENATE("ALTER TABLE dbo.",LEFT(C355,FIND(".",C355)-1)," ADD ",RIGHT(C355,LEN(C355)-FIND(".",C355))," ",VLOOKUP(M355,DataTypes!$A$2:$F$12,6),IF(VLOOKUP(M355,DataTypes!$A$2:$F$12,3)=1,CONCATENATE("(",N355,",",O355,")"),"")," NULL")</f>
        <v>ALTER TABLE dbo.ChampMetricVisitInformation ADD PercentDepositionForSiteT1 decimal(10,2) NULL</v>
      </c>
      <c r="DF355" s="56" t="e">
        <f>IF(A355 = "","",#REF! &amp; " SELECT MetricCalcTypeID = "&amp;A355&amp;", EngineID = "&amp;B355&amp;", Name='"&amp;C355&amp;"', DisplayGroupID = "&amp;D355&amp;", DisplayName='"&amp;E355&amp;"', DisplayNameShort = '"&amp;F355&amp;"', PropertyName = '"&amp;G355&amp;"', MethodID = "&amp;IF(H355="","NULL",H355)&amp; ", CalcGroupId = "&amp;IF(I355="","NULL",I355)&amp;", CalcGroupListItemID = " &amp;IF(K355="","NULL",K355)&amp;", Description = "&amp;IF(L355&lt;&gt;"NULL","'"&amp;SUBSTITUTE(L355,"'","''")&amp;"'","NULL")&amp;", DataTypeID = "&amp;M355&amp;",Precision = "&amp;N355&amp;", Scale = "&amp;O355&amp;", Length="&amp;P355&amp;", UOMID = "&amp;Q355&amp;", GlossaryTermID = "&amp;V355&amp;", DisplayOrderID = "&amp;W355&amp;", DomainValueListID = "&amp;AB355&amp;", WidthPixels = "&amp;AC355&amp;", IsDisplayable = "&amp;AD355&amp;", ShowGraphForWatershed= "&amp;AE355&amp;",ShowGraphForProgram="&amp;AF355&amp;",ShowGraphForVisit="&amp;AG355&amp;",IsPrivateInformation="&amp;AM355&amp;", IsCalculated="&amp;AN355&amp;",IsInternal="&amp;AO355&amp;", ExpectedValueMin = "&amp;IF(R355&lt;&gt;"",R355,"NULL")&amp;",  ExpectedValueMax = "&amp;IF(S355&lt;&gt;"",S355,"NULL")&amp;",  AcceptedValueMin = "&amp;IF(T355&lt;&gt;"",T355,"NULL")&amp;",   AcceptedValueMax  = "&amp;IF(U355&lt;&gt;"",U355,"NULL")&amp;", GraphAllowX="&amp;AH355&amp;", GraphAllowY="&amp;AI355&amp;", GraphAllowZ="&amp;AJ355&amp;", MapAllowSize="&amp;AK355&amp;", MapAllowColor = "&amp;AL355&amp;", RbtXpath = "&amp;IF(AP355&lt;&gt;"", "'"&amp;AP355&amp;"'", "NULL")&amp;", RbtIsRequired = "&amp;IF(AP355&lt;&gt;"", AQ355, "NULL")&amp;", MRMetric = "&amp;AR355&amp;
", Protocol1_ID = "&amp;IF(AS355="","NULL",#REF!)&amp;", Protocol1_IterationIDStart = "&amp;IF(AS355="","NULL",AT355)&amp;", Protocol1_IterationIDEnd = "&amp;IF(AU355="","NULL",AV355)&amp;
", Protocol2_ID = "&amp;IF(AW355="","NULL",#REF!)&amp;", Protocol2_IterationIDStart = "&amp;IF(AW355="","NULL",AX355)&amp;", Protocol2_IterationIDEnd = "&amp;IF(AY355="","NULL",AZ355)&amp;
", Protocol3_ID = "&amp;IF(BA355="","NULL",#REF!)&amp;", Protocol3_IterationIDStart = "&amp;IF(BA355="","NULL",BB355)&amp;", Protocol3_IterationIDEnd = "&amp;IF(BC355="","NULL",BD355)&amp;
", Protocol4_ID = "&amp;IF(BE355="","NULL",#REF!)&amp;", Protocol4_IterationIDStart = "&amp;IF(BE355="","NULL",BF355)&amp;", Protocol4_IterationIDEnd = "&amp;IF(BG355="","NULL",BH355)&amp;
", Protocol5_ID = "&amp;IF(BI355="","NULL",#REF!)&amp;", Protocol5_IterationIDStart = "&amp;IF(BI355="","NULL",BJ355)&amp;", Protocol5_IterationIDEnd = "&amp;IF(BK355="","NULL",BL355)&amp;
", Protocol6_ID = "&amp;IF(BM355="","NULL",#REF!)&amp;", Protocol6_IterationIDStart = "&amp;IF(BM355="","NULL",BN355)&amp;", Protocol6_IterationIDEnd = "&amp;IF(BO355="","NULL",BP355)&amp;
", Protocol7_ID = "&amp;IF(BQ355="","NULL",#REF!)&amp;", Protocol7_IterationIDStart = "&amp;IF(BQ355="","NULL",BR355)&amp;", Protocol7_IterationIDEnd = "&amp;IF(BS355="","NULL",BT355)&amp;
", Protocol8_ID = "&amp;IF(BU355="","NULL",#REF!)&amp;", Protocol8_IterationIDStart = "&amp;IF(BU355="","NULL",BV355)&amp;", Protocol8_IterationIDEnd = "&amp;IF(BW355="","NULL",BX355)&amp;
", Protocol9_ID = "&amp;IF(BY355="","NULL",#REF!)&amp;", Protocol9_IterationIDStart = "&amp;IF(BY355="","NULL",BZ355)&amp;", Protocol9_IterationIDEnd = "&amp;IF(CA355="","NULL",CB355)&amp;
", Protocol10_ID = "&amp;IF(CC355="","NULL",#REF!)&amp;", Protocol10_IterationIDStart = "&amp;IF(CC355="","NULL",CD355)&amp;", Protocol10_IterationIDEnd = "&amp;IF(CE355="","NULL",CF355)&amp;
", Protocol11_ID = "&amp;IF(CG355="","NULL",#REF!)&amp;", Protocol11_IterationIDStart = "&amp;IF(CG355="","NULL",CH355)&amp;", Protocol11_IterationIDEnd = "&amp;IF(CI355="","NULL",CJ355)&amp;
", Protocol12_ID = "&amp;IF(CK355="","NULL",#REF!)&amp;", Protocol12_IterationIDStart = "&amp;IF(CK355="","NULL",CL355)&amp;", Protocol12_IterationIDEnd = "&amp;IF(CM355="","NULL",CN355)&amp;
", Protocol13_ID = "&amp;IF(CO355="","NULL",#REF!)&amp;", Protocol13_IterationIDStart = "&amp;IF(CO355="","NULL",CP355)&amp;", Protocol13_IterationIDEnd = "&amp;IF(CQ355="","NULL",CR355)&amp;
", Protocol14_ID = "&amp;IF(CS355="","NULL",#REF!)&amp;", Protocol14_IterationIDStart = "&amp;IF(CS355="","NULL",CT355)&amp;", Protocol14_IterationIDEnd = "&amp;IF(CU355="","NULL",CV355)&amp;
", Protocol15_ID = "&amp;IF(CW355="","NULL",#REF!)&amp;", Protocol15_IterationIDStart = "&amp;IF(CW355="","NULL",CX355)&amp;", Protocol15_IterationIDEnd = "&amp;IF(CY355="","NULL",CZ355)&amp;
", Protocol16_ID = "&amp;IF(DA355="","NULL",#REF!)&amp;", Protocol16_IterationIDStart = "&amp;IF(DA355="","NULL",DB355)&amp;", Protocol16_IterationIDEnd = "&amp;IF(DC355="","NULL",DD355))</f>
        <v>#REF!</v>
      </c>
    </row>
    <row r="356" spans="1:156" s="37" customFormat="1" hidden="1" x14ac:dyDescent="0.4">
      <c r="A356" s="39">
        <v>395</v>
      </c>
      <c r="B356" s="39">
        <v>1</v>
      </c>
      <c r="C356" s="57" t="str">
        <f>"ChampMetricVisitInformation." &amp; G356</f>
        <v>ChampMetricVisitInformation.VolumeofErosionForPoolsT1</v>
      </c>
      <c r="D356" s="38">
        <v>1</v>
      </c>
      <c r="E356" s="74" t="s">
        <v>1101</v>
      </c>
      <c r="F356" s="74" t="s">
        <v>1102</v>
      </c>
      <c r="G356" s="19" t="s">
        <v>699</v>
      </c>
      <c r="H356" s="19"/>
      <c r="I356" s="45"/>
      <c r="J356" s="47" t="str">
        <f>IF(I356="","",VLOOKUP(I356,MetricCalcGroups!A:D,3, FALSE))</f>
        <v/>
      </c>
      <c r="L356" s="37" t="s">
        <v>78</v>
      </c>
      <c r="M356" s="38">
        <v>3</v>
      </c>
      <c r="N356" s="38">
        <v>10</v>
      </c>
      <c r="O356" s="38">
        <v>2</v>
      </c>
      <c r="P356" s="38" t="s">
        <v>78</v>
      </c>
      <c r="Q356" s="75">
        <v>17</v>
      </c>
      <c r="R356" s="75"/>
      <c r="S356" s="75"/>
      <c r="T356" s="75"/>
      <c r="U356" s="75"/>
      <c r="V356" s="78" t="s">
        <v>78</v>
      </c>
      <c r="W356" s="39">
        <v>2080</v>
      </c>
      <c r="X356" s="15">
        <v>2011</v>
      </c>
      <c r="Y356" s="16">
        <f>IF(X356&lt;&gt;"",VLOOKUP(X356,ProgramIterations!D:E,2,FALSE),"NULL")</f>
        <v>1</v>
      </c>
      <c r="Z356" s="15"/>
      <c r="AA356" s="16" t="str">
        <f>IF(Z356&lt;&gt;"",VLOOKUP(Z356,ProgramIterations!D:E,2,FALSE),"NULL")</f>
        <v>NULL</v>
      </c>
      <c r="AB356" s="74" t="s">
        <v>78</v>
      </c>
      <c r="AC356" s="74">
        <v>75</v>
      </c>
      <c r="AD356" s="49">
        <v>0</v>
      </c>
      <c r="AE356" s="37">
        <v>1</v>
      </c>
      <c r="AF356" s="37">
        <v>1</v>
      </c>
      <c r="AG356" s="37">
        <v>0</v>
      </c>
      <c r="AH356" s="17">
        <v>0</v>
      </c>
      <c r="AI356" s="17">
        <f>AD356</f>
        <v>0</v>
      </c>
      <c r="AJ356" s="38">
        <v>0</v>
      </c>
      <c r="AK356" s="17">
        <f t="shared" si="25"/>
        <v>0</v>
      </c>
      <c r="AL356" s="17">
        <f t="shared" si="26"/>
        <v>0</v>
      </c>
      <c r="AM356" s="38">
        <v>0</v>
      </c>
      <c r="AN356" s="38">
        <v>0</v>
      </c>
      <c r="AO356" s="37">
        <v>0</v>
      </c>
      <c r="AP356" s="74" t="s">
        <v>1507</v>
      </c>
      <c r="AQ356" s="37">
        <v>0</v>
      </c>
      <c r="AR356" s="49">
        <v>0</v>
      </c>
      <c r="AS356" s="23">
        <v>2011</v>
      </c>
      <c r="AT356" s="55">
        <f>IF(AS356="","",VLOOKUP(AS356,ProgramIterations!$D:$E,2,FALSE))</f>
        <v>1</v>
      </c>
      <c r="AU356" s="23"/>
      <c r="AV356" s="24" t="str">
        <f>IF(AU356="","",VLOOKUP(AU356,ProgramIterations!$D:$E,2,FALSE))</f>
        <v/>
      </c>
      <c r="AW356" s="23">
        <v>2012</v>
      </c>
      <c r="AX356" s="24">
        <f>IF(AW356="","",VLOOKUP(AW356,ProgramIterations!$D:$E,2,FALSE))</f>
        <v>2</v>
      </c>
      <c r="AY356" s="23"/>
      <c r="AZ356" s="24" t="str">
        <f>IF(AY356="","",VLOOKUP(AY356,ProgramIterations!$D:$E,2,FALSE))</f>
        <v/>
      </c>
      <c r="BA356" s="23">
        <v>2013</v>
      </c>
      <c r="BB356" s="24">
        <f>IF(BA356="","",VLOOKUP(BA356,ProgramIterations!$D:$E,2,FALSE))</f>
        <v>3</v>
      </c>
      <c r="BC356" s="23"/>
      <c r="BD356" s="24" t="str">
        <f>IF(BC356="","",VLOOKUP(BC356,ProgramIterations!$D:$E,2,FALSE))</f>
        <v/>
      </c>
      <c r="BE356" s="23">
        <v>2014</v>
      </c>
      <c r="BF356" s="24">
        <f>IF(BE356="","",VLOOKUP(BE356,ProgramIterations!$D:$E,2,FALSE))</f>
        <v>4</v>
      </c>
      <c r="BG356" s="23"/>
      <c r="BH356" s="24" t="str">
        <f>IF(BG356="","",VLOOKUP(BG356,ProgramIterations!$D:$E,2,FALSE))</f>
        <v/>
      </c>
      <c r="BI356" s="23">
        <v>2014</v>
      </c>
      <c r="BJ356" s="24">
        <f>IF(BI356="","",VLOOKUP(BI356,ProgramIterations!$D:$E,2,FALSE))</f>
        <v>4</v>
      </c>
      <c r="BK356" s="23"/>
      <c r="BL356" s="24" t="str">
        <f>IF(BK356="","",VLOOKUP(BK356,ProgramIterations!$D:$E,2,FALSE))</f>
        <v/>
      </c>
      <c r="BM356" s="23"/>
      <c r="BN356" s="24" t="str">
        <f>IF(BM356="","",VLOOKUP(BM356,ProgramIterations!$D:$E,2,FALSE))</f>
        <v/>
      </c>
      <c r="BO356" s="23"/>
      <c r="BP356" s="24" t="str">
        <f>IF(BO356="","",VLOOKUP(BO356,ProgramIterations!$D:$E,2,FALSE))</f>
        <v/>
      </c>
      <c r="BQ356" s="23"/>
      <c r="BR356" s="24" t="str">
        <f>IF(BQ356="","",VLOOKUP(BQ356,ProgramIterations!$D:$E,2,FALSE))</f>
        <v/>
      </c>
      <c r="BS356" s="23"/>
      <c r="BT356" s="24" t="str">
        <f>IF(BS356="","",VLOOKUP(BS356,ProgramIterations!$D:$E,2,FALSE))</f>
        <v/>
      </c>
      <c r="BU356" s="23"/>
      <c r="BV356" s="24" t="str">
        <f>IF(BU356="","",VLOOKUP(BU356,ProgramIterations!$D:$E,2,FALSE))</f>
        <v/>
      </c>
      <c r="BW356" s="23"/>
      <c r="BX356" s="24" t="str">
        <f>IF(BW356="","",VLOOKUP(BW356,ProgramIterations!$D:$E,2,FALSE))</f>
        <v/>
      </c>
      <c r="BY356" s="23">
        <v>2014</v>
      </c>
      <c r="BZ356" s="24">
        <f>IF(BY356="","",VLOOKUP(BY356,ProgramIterations!$D:$E,2,FALSE))</f>
        <v>4</v>
      </c>
      <c r="CA356" s="23"/>
      <c r="CB356" s="24" t="str">
        <f>IF(CA356="","",VLOOKUP(CA356,ProgramIterations!$D:$E,2,FALSE))</f>
        <v/>
      </c>
      <c r="CC356" s="23">
        <v>2014</v>
      </c>
      <c r="CD356" s="24">
        <f>IF(CC356="","",VLOOKUP(CC356,ProgramIterations!$D:$E,2,FALSE))</f>
        <v>4</v>
      </c>
      <c r="CE356" s="23"/>
      <c r="CF356" s="24" t="str">
        <f>IF(CE356="","",VLOOKUP(CE356,ProgramIterations!$D:$E,2,FALSE))</f>
        <v/>
      </c>
      <c r="CG356" s="23">
        <v>2014</v>
      </c>
      <c r="CH356" s="24">
        <f>IF(CG356="","",VLOOKUP(CG356,ProgramIterations!$D:$E,2,FALSE))</f>
        <v>4</v>
      </c>
      <c r="CI356" s="23"/>
      <c r="CJ356" s="24" t="str">
        <f>IF(CI356="","",VLOOKUP(CI356,ProgramIterations!$D:$E,2,FALSE))</f>
        <v/>
      </c>
      <c r="CK356" s="23"/>
      <c r="CL356" s="24" t="str">
        <f>IF(CK356="","",VLOOKUP(CK356,ProgramIterations!$D:$E,2,FALSE))</f>
        <v/>
      </c>
      <c r="CM356" s="23"/>
      <c r="CN356" s="24" t="str">
        <f>IF(CM356="","",VLOOKUP(CM356,ProgramIterations!$D:$E,2,FALSE))</f>
        <v/>
      </c>
      <c r="CO356" s="23"/>
      <c r="CP356" s="24" t="str">
        <f>IF(CO356="","",VLOOKUP(CO356,ProgramIterations!$D:$E,2,FALSE))</f>
        <v/>
      </c>
      <c r="CQ356" s="23"/>
      <c r="CR356" s="24" t="str">
        <f>IF(CQ356="","",VLOOKUP(CQ356,ProgramIterations!$D:$E,2,FALSE))</f>
        <v/>
      </c>
      <c r="CS356" s="23"/>
      <c r="CT356" s="24" t="str">
        <f>IF(CS356="","",VLOOKUP(CS356,ProgramIterations!$D:$E,2,FALSE))</f>
        <v/>
      </c>
      <c r="CU356" s="23"/>
      <c r="CV356" s="24" t="str">
        <f>IF(CU356="","",VLOOKUP(CU356,ProgramIterations!$D:$E,2,FALSE))</f>
        <v/>
      </c>
      <c r="CW356" s="23"/>
      <c r="CX356" s="24" t="str">
        <f>IF(CW356="","",VLOOKUP(CW356,ProgramIterations!$D:$E,2,FALSE))</f>
        <v/>
      </c>
      <c r="CY356" s="23"/>
      <c r="CZ356" s="24" t="str">
        <f>IF(CY356="","",VLOOKUP(CY356,ProgramIterations!$D:$E,2,FALSE))</f>
        <v/>
      </c>
      <c r="DA356" s="23"/>
      <c r="DB356" s="24" t="str">
        <f>IF(DA356="","",VLOOKUP(DA356,ProgramIterations!$D:$E,2,FALSE))</f>
        <v/>
      </c>
      <c r="DC356" s="23"/>
      <c r="DD356" s="25" t="str">
        <f>IF(DC356="","",VLOOKUP(DC356,ProgramIterations!$D:$E,2,FALSE))</f>
        <v/>
      </c>
      <c r="DE356" s="64" t="str">
        <f>CONCATENATE("ALTER TABLE dbo.",LEFT(C356,FIND(".",C356)-1)," ADD ",RIGHT(C356,LEN(C356)-FIND(".",C356))," ",VLOOKUP(M356,DataTypes!$A$2:$F$12,6),IF(VLOOKUP(M356,DataTypes!$A$2:$F$12,3)=1,CONCATENATE("(",N356,",",O356,")"),"")," NULL")</f>
        <v>ALTER TABLE dbo.ChampMetricVisitInformation ADD VolumeofErosionForPoolsT1 decimal(10,2) NULL</v>
      </c>
      <c r="DF356" s="56" t="e">
        <f>IF(A356 = "","",#REF! &amp; " SELECT MetricCalcTypeID = "&amp;A356&amp;", EngineID = "&amp;B356&amp;", Name='"&amp;C356&amp;"', DisplayGroupID = "&amp;D356&amp;", DisplayName='"&amp;E356&amp;"', DisplayNameShort = '"&amp;F356&amp;"', PropertyName = '"&amp;G356&amp;"', MethodID = "&amp;IF(H356="","NULL",H356)&amp; ", CalcGroupId = "&amp;IF(I356="","NULL",I356)&amp;", CalcGroupListItemID = " &amp;IF(K356="","NULL",K356)&amp;", Description = "&amp;IF(L356&lt;&gt;"NULL","'"&amp;SUBSTITUTE(L356,"'","''")&amp;"'","NULL")&amp;", DataTypeID = "&amp;M356&amp;",Precision = "&amp;N356&amp;", Scale = "&amp;O356&amp;", Length="&amp;P356&amp;", UOMID = "&amp;Q356&amp;", GlossaryTermID = "&amp;V356&amp;", DisplayOrderID = "&amp;W356&amp;", DomainValueListID = "&amp;AB356&amp;", WidthPixels = "&amp;AC356&amp;", IsDisplayable = "&amp;AD356&amp;", ShowGraphForWatershed= "&amp;AE356&amp;",ShowGraphForProgram="&amp;AF356&amp;",ShowGraphForVisit="&amp;AG356&amp;",IsPrivateInformation="&amp;AM356&amp;", IsCalculated="&amp;AN356&amp;",IsInternal="&amp;AO356&amp;", ExpectedValueMin = "&amp;IF(R356&lt;&gt;"",R356,"NULL")&amp;",  ExpectedValueMax = "&amp;IF(S356&lt;&gt;"",S356,"NULL")&amp;",  AcceptedValueMin = "&amp;IF(T356&lt;&gt;"",T356,"NULL")&amp;",   AcceptedValueMax  = "&amp;IF(U356&lt;&gt;"",U356,"NULL")&amp;", GraphAllowX="&amp;AH356&amp;", GraphAllowY="&amp;AI356&amp;", GraphAllowZ="&amp;AJ356&amp;", MapAllowSize="&amp;AK356&amp;", MapAllowColor = "&amp;AL356&amp;", RbtXpath = "&amp;IF(AP356&lt;&gt;"", "'"&amp;AP356&amp;"'", "NULL")&amp;", RbtIsRequired = "&amp;IF(AP356&lt;&gt;"", AQ356, "NULL")&amp;", MRMetric = "&amp;AR356&amp;
", Protocol1_ID = "&amp;IF(AS356="","NULL",#REF!)&amp;", Protocol1_IterationIDStart = "&amp;IF(AS356="","NULL",AT356)&amp;", Protocol1_IterationIDEnd = "&amp;IF(AU356="","NULL",AV356)&amp;
", Protocol2_ID = "&amp;IF(AW356="","NULL",#REF!)&amp;", Protocol2_IterationIDStart = "&amp;IF(AW356="","NULL",AX356)&amp;", Protocol2_IterationIDEnd = "&amp;IF(AY356="","NULL",AZ356)&amp;
", Protocol3_ID = "&amp;IF(BA356="","NULL",#REF!)&amp;", Protocol3_IterationIDStart = "&amp;IF(BA356="","NULL",BB356)&amp;", Protocol3_IterationIDEnd = "&amp;IF(BC356="","NULL",BD356)&amp;
", Protocol4_ID = "&amp;IF(BE356="","NULL",#REF!)&amp;", Protocol4_IterationIDStart = "&amp;IF(BE356="","NULL",BF356)&amp;", Protocol4_IterationIDEnd = "&amp;IF(BG356="","NULL",BH356)&amp;
", Protocol5_ID = "&amp;IF(BI356="","NULL",#REF!)&amp;", Protocol5_IterationIDStart = "&amp;IF(BI356="","NULL",BJ356)&amp;", Protocol5_IterationIDEnd = "&amp;IF(BK356="","NULL",BL356)&amp;
", Protocol6_ID = "&amp;IF(BM356="","NULL",#REF!)&amp;", Protocol6_IterationIDStart = "&amp;IF(BM356="","NULL",BN356)&amp;", Protocol6_IterationIDEnd = "&amp;IF(BO356="","NULL",BP356)&amp;
", Protocol7_ID = "&amp;IF(BQ356="","NULL",#REF!)&amp;", Protocol7_IterationIDStart = "&amp;IF(BQ356="","NULL",BR356)&amp;", Protocol7_IterationIDEnd = "&amp;IF(BS356="","NULL",BT356)&amp;
", Protocol8_ID = "&amp;IF(BU356="","NULL",#REF!)&amp;", Protocol8_IterationIDStart = "&amp;IF(BU356="","NULL",BV356)&amp;", Protocol8_IterationIDEnd = "&amp;IF(BW356="","NULL",BX356)&amp;
", Protocol9_ID = "&amp;IF(BY356="","NULL",#REF!)&amp;", Protocol9_IterationIDStart = "&amp;IF(BY356="","NULL",BZ356)&amp;", Protocol9_IterationIDEnd = "&amp;IF(CA356="","NULL",CB356)&amp;
", Protocol10_ID = "&amp;IF(CC356="","NULL",#REF!)&amp;", Protocol10_IterationIDStart = "&amp;IF(CC356="","NULL",CD356)&amp;", Protocol10_IterationIDEnd = "&amp;IF(CE356="","NULL",CF356)&amp;
", Protocol11_ID = "&amp;IF(CG356="","NULL",#REF!)&amp;", Protocol11_IterationIDStart = "&amp;IF(CG356="","NULL",CH356)&amp;", Protocol11_IterationIDEnd = "&amp;IF(CI356="","NULL",CJ356)&amp;
", Protocol12_ID = "&amp;IF(CK356="","NULL",#REF!)&amp;", Protocol12_IterationIDStart = "&amp;IF(CK356="","NULL",CL356)&amp;", Protocol12_IterationIDEnd = "&amp;IF(CM356="","NULL",CN356)&amp;
", Protocol13_ID = "&amp;IF(CO356="","NULL",#REF!)&amp;", Protocol13_IterationIDStart = "&amp;IF(CO356="","NULL",CP356)&amp;", Protocol13_IterationIDEnd = "&amp;IF(CQ356="","NULL",CR356)&amp;
", Protocol14_ID = "&amp;IF(CS356="","NULL",#REF!)&amp;", Protocol14_IterationIDStart = "&amp;IF(CS356="","NULL",CT356)&amp;", Protocol14_IterationIDEnd = "&amp;IF(CU356="","NULL",CV356)&amp;
", Protocol15_ID = "&amp;IF(CW356="","NULL",#REF!)&amp;", Protocol15_IterationIDStart = "&amp;IF(CW356="","NULL",CX356)&amp;", Protocol15_IterationIDEnd = "&amp;IF(CY356="","NULL",CZ356)&amp;
", Protocol16_ID = "&amp;IF(DA356="","NULL",#REF!)&amp;", Protocol16_IterationIDStart = "&amp;IF(DA356="","NULL",DB356)&amp;", Protocol16_IterationIDEnd = "&amp;IF(DC356="","NULL",DD356))</f>
        <v>#REF!</v>
      </c>
    </row>
    <row r="357" spans="1:156" s="37" customFormat="1" x14ac:dyDescent="0.4">
      <c r="A357" s="53">
        <v>662</v>
      </c>
      <c r="B357" s="38">
        <v>7</v>
      </c>
      <c r="C357" s="34" t="s">
        <v>1692</v>
      </c>
      <c r="D357" s="38">
        <v>1</v>
      </c>
      <c r="E357" s="74" t="s">
        <v>1697</v>
      </c>
      <c r="F357" s="74" t="s">
        <v>1851</v>
      </c>
      <c r="G357" s="34" t="s">
        <v>1702</v>
      </c>
      <c r="H357" s="34"/>
      <c r="I357" s="74"/>
      <c r="J357" s="47" t="str">
        <f>IF(I357="","",VLOOKUP(I357,MetricCalcGroups!A:D,3, FALSE))</f>
        <v/>
      </c>
      <c r="L357" s="37" t="s">
        <v>78</v>
      </c>
      <c r="M357" s="38">
        <v>10</v>
      </c>
      <c r="N357" s="38" t="s">
        <v>78</v>
      </c>
      <c r="O357" s="38" t="s">
        <v>78</v>
      </c>
      <c r="P357" s="38" t="s">
        <v>78</v>
      </c>
      <c r="Q357" s="75" t="s">
        <v>78</v>
      </c>
      <c r="R357" s="75"/>
      <c r="S357" s="75"/>
      <c r="T357" s="75"/>
      <c r="U357" s="75"/>
      <c r="V357" s="78">
        <v>286</v>
      </c>
      <c r="W357" s="75">
        <v>2080</v>
      </c>
      <c r="X357" s="15">
        <v>2011</v>
      </c>
      <c r="Y357" s="16">
        <f>IF(X357&lt;&gt;"",VLOOKUP(X357,ProgramIterations!D:E,2,FALSE),"NULL")</f>
        <v>1</v>
      </c>
      <c r="Z357" s="15"/>
      <c r="AA357" s="16" t="str">
        <f>IF(Z357&lt;&gt;"",VLOOKUP(Z357,ProgramIterations!D:E,2,FALSE),"NULL")</f>
        <v>NULL</v>
      </c>
      <c r="AB357" s="74" t="s">
        <v>78</v>
      </c>
      <c r="AC357" s="74">
        <v>75</v>
      </c>
      <c r="AD357" s="49">
        <v>1</v>
      </c>
      <c r="AE357" s="37">
        <v>0</v>
      </c>
      <c r="AF357" s="37">
        <v>0</v>
      </c>
      <c r="AG357" s="37">
        <v>0</v>
      </c>
      <c r="AH357" s="52">
        <v>0</v>
      </c>
      <c r="AI357" s="52">
        <v>0</v>
      </c>
      <c r="AJ357" s="38">
        <v>0</v>
      </c>
      <c r="AK357" s="52">
        <f t="shared" si="25"/>
        <v>0</v>
      </c>
      <c r="AL357" s="52">
        <f t="shared" si="26"/>
        <v>0</v>
      </c>
      <c r="AM357" s="38">
        <v>0</v>
      </c>
      <c r="AN357" s="38">
        <v>0</v>
      </c>
      <c r="AO357" s="60">
        <v>1</v>
      </c>
      <c r="AP357" s="40"/>
      <c r="AQ357" s="37">
        <v>0</v>
      </c>
      <c r="AR357" s="49">
        <v>0</v>
      </c>
      <c r="AS357" s="23">
        <v>2011</v>
      </c>
      <c r="AT357" s="55">
        <f>IF(AS357="","",VLOOKUP(AS357,ProgramIterations!$D:$E,2,FALSE))</f>
        <v>1</v>
      </c>
      <c r="AU357" s="23"/>
      <c r="AV357" s="24" t="str">
        <f>IF(AU357="","",VLOOKUP(AU357,ProgramIterations!$D:$E,2,FALSE))</f>
        <v/>
      </c>
      <c r="AW357" s="23">
        <v>2012</v>
      </c>
      <c r="AX357" s="24">
        <f>IF(AW357="","",VLOOKUP(AW357,ProgramIterations!$D:$E,2,FALSE))</f>
        <v>2</v>
      </c>
      <c r="AY357" s="23"/>
      <c r="AZ357" s="24" t="str">
        <f>IF(AY357="","",VLOOKUP(AY357,ProgramIterations!$D:$E,2,FALSE))</f>
        <v/>
      </c>
      <c r="BA357" s="23">
        <v>2013</v>
      </c>
      <c r="BB357" s="24">
        <f>IF(BA357="","",VLOOKUP(BA357,ProgramIterations!$D:$E,2,FALSE))</f>
        <v>3</v>
      </c>
      <c r="BC357" s="23"/>
      <c r="BD357" s="24" t="str">
        <f>IF(BC357="","",VLOOKUP(BC357,ProgramIterations!$D:$E,2,FALSE))</f>
        <v/>
      </c>
      <c r="BE357" s="23">
        <v>2014</v>
      </c>
      <c r="BF357" s="24">
        <f>IF(BE357="","",VLOOKUP(BE357,ProgramIterations!$D:$E,2,FALSE))</f>
        <v>4</v>
      </c>
      <c r="BG357" s="23"/>
      <c r="BH357" s="24" t="str">
        <f>IF(BG357="","",VLOOKUP(BG357,ProgramIterations!$D:$E,2,FALSE))</f>
        <v/>
      </c>
      <c r="BI357" s="23">
        <v>2014</v>
      </c>
      <c r="BJ357" s="24">
        <f>IF(BI357="","",VLOOKUP(BI357,ProgramIterations!$D:$E,2,FALSE))</f>
        <v>4</v>
      </c>
      <c r="BK357" s="23"/>
      <c r="BL357" s="24" t="str">
        <f>IF(BK357="","",VLOOKUP(BK357,ProgramIterations!$D:$E,2,FALSE))</f>
        <v/>
      </c>
      <c r="BM357" s="23"/>
      <c r="BN357" s="24" t="str">
        <f>IF(BM357="","",VLOOKUP(BM357,ProgramIterations!$D:$E,2,FALSE))</f>
        <v/>
      </c>
      <c r="BO357" s="23"/>
      <c r="BP357" s="24" t="str">
        <f>IF(BO357="","",VLOOKUP(BO357,ProgramIterations!$D:$E,2,FALSE))</f>
        <v/>
      </c>
      <c r="BQ357" s="23"/>
      <c r="BR357" s="24" t="str">
        <f>IF(BQ357="","",VLOOKUP(BQ357,ProgramIterations!$D:$E,2,FALSE))</f>
        <v/>
      </c>
      <c r="BS357" s="23"/>
      <c r="BT357" s="24" t="str">
        <f>IF(BS357="","",VLOOKUP(BS357,ProgramIterations!$D:$E,2,FALSE))</f>
        <v/>
      </c>
      <c r="BU357" s="23"/>
      <c r="BV357" s="24" t="str">
        <f>IF(BU357="","",VLOOKUP(BU357,ProgramIterations!$D:$E,2,FALSE))</f>
        <v/>
      </c>
      <c r="BW357" s="23"/>
      <c r="BX357" s="24" t="str">
        <f>IF(BW357="","",VLOOKUP(BW357,ProgramIterations!$D:$E,2,FALSE))</f>
        <v/>
      </c>
      <c r="BY357" s="23">
        <v>2014</v>
      </c>
      <c r="BZ357" s="24">
        <f>IF(BY357="","",VLOOKUP(BY357,ProgramIterations!$D:$E,2,FALSE))</f>
        <v>4</v>
      </c>
      <c r="CA357" s="23"/>
      <c r="CB357" s="24" t="str">
        <f>IF(CA357="","",VLOOKUP(CA357,ProgramIterations!$D:$E,2,FALSE))</f>
        <v/>
      </c>
      <c r="CC357" s="23">
        <v>2014</v>
      </c>
      <c r="CD357" s="24">
        <f>IF(CC357="","",VLOOKUP(CC357,ProgramIterations!$D:$E,2,FALSE))</f>
        <v>4</v>
      </c>
      <c r="CE357" s="23"/>
      <c r="CF357" s="24" t="str">
        <f>IF(CE357="","",VLOOKUP(CE357,ProgramIterations!$D:$E,2,FALSE))</f>
        <v/>
      </c>
      <c r="CG357" s="23">
        <v>2014</v>
      </c>
      <c r="CH357" s="24">
        <f>IF(CG357="","",VLOOKUP(CG357,ProgramIterations!$D:$E,2,FALSE))</f>
        <v>4</v>
      </c>
      <c r="CI357" s="23"/>
      <c r="CJ357" s="24" t="str">
        <f>IF(CI357="","",VLOOKUP(CI357,ProgramIterations!$D:$E,2,FALSE))</f>
        <v/>
      </c>
      <c r="CK357" s="23"/>
      <c r="CL357" s="24" t="str">
        <f>IF(CK357="","",VLOOKUP(CK357,ProgramIterations!$D:$E,2,FALSE))</f>
        <v/>
      </c>
      <c r="CM357" s="23"/>
      <c r="CN357" s="24" t="str">
        <f>IF(CM357="","",VLOOKUP(CM357,ProgramIterations!$D:$E,2,FALSE))</f>
        <v/>
      </c>
      <c r="CO357" s="23"/>
      <c r="CP357" s="24" t="str">
        <f>IF(CO357="","",VLOOKUP(CO357,ProgramIterations!$D:$E,2,FALSE))</f>
        <v/>
      </c>
      <c r="CQ357" s="23"/>
      <c r="CR357" s="24" t="str">
        <f>IF(CQ357="","",VLOOKUP(CQ357,ProgramIterations!$D:$E,2,FALSE))</f>
        <v/>
      </c>
      <c r="CS357" s="23"/>
      <c r="CT357" s="24" t="str">
        <f>IF(CS357="","",VLOOKUP(CS357,ProgramIterations!$D:$E,2,FALSE))</f>
        <v/>
      </c>
      <c r="CU357" s="23"/>
      <c r="CV357" s="24" t="str">
        <f>IF(CU357="","",VLOOKUP(CU357,ProgramIterations!$D:$E,2,FALSE))</f>
        <v/>
      </c>
      <c r="CW357" s="23"/>
      <c r="CX357" s="24" t="str">
        <f>IF(CW357="","",VLOOKUP(CW357,ProgramIterations!$D:$E,2,FALSE))</f>
        <v/>
      </c>
      <c r="CY357" s="23"/>
      <c r="CZ357" s="24" t="str">
        <f>IF(CY357="","",VLOOKUP(CY357,ProgramIterations!$D:$E,2,FALSE))</f>
        <v/>
      </c>
      <c r="DA357" s="23"/>
      <c r="DB357" s="24" t="str">
        <f>IF(DA357="","",VLOOKUP(DA357,ProgramIterations!$D:$E,2,FALSE))</f>
        <v/>
      </c>
      <c r="DC357" s="23"/>
      <c r="DD357" s="25" t="str">
        <f>IF(DC357="","",VLOOKUP(DC357,ProgramIterations!$D:$E,2,FALSE))</f>
        <v/>
      </c>
      <c r="DE357" s="64" t="str">
        <f>CONCATENATE("ALTER TABLE dbo.",LEFT(C357,FIND(".",C357)-1)," ADD ",RIGHT(C357,LEN(C357)-FIND(".",C357))," ",VLOOKUP(M357,DataTypes!$A$2:$F$12,6),IF(VLOOKUP(M357,DataTypes!$A$2:$F$12,3)=1,CONCATENATE("(",N357,",",O357,")"),"")," NULL")</f>
        <v>ALTER TABLE dbo.ChampMetricVisitInformation ADD FileIdVelocityPng int NULL</v>
      </c>
      <c r="DF357" s="56" t="e">
        <f>IF(A357 = "","",#REF! &amp; " SELECT MetricCalcTypeID = "&amp;A357&amp;", EngineID = "&amp;B357&amp;", Name='"&amp;C357&amp;"', DisplayGroupID = "&amp;D357&amp;", DisplayName='"&amp;E357&amp;"', DisplayNameShort = '"&amp;F357&amp;"', PropertyName = '"&amp;G357&amp;"', MethodID = "&amp;IF(H357="","NULL",H357)&amp; ", CalcGroupId = "&amp;IF(I357="","NULL",I357)&amp;", CalcGroupListItemID = " &amp;IF(K357="","NULL",K357)&amp;", Description = "&amp;IF(L357&lt;&gt;"NULL","'"&amp;SUBSTITUTE(L357,"'","''")&amp;"'","NULL")&amp;", DataTypeID = "&amp;M357&amp;",Precision = "&amp;N357&amp;", Scale = "&amp;O357&amp;", Length="&amp;P357&amp;", UOMID = "&amp;Q357&amp;", GlossaryTermID = "&amp;V357&amp;", DisplayOrderID = "&amp;W357&amp;", DomainValueListID = "&amp;AB357&amp;", WidthPixels = "&amp;AC357&amp;", IsDisplayable = "&amp;AD357&amp;", ShowGraphForWatershed= "&amp;AE357&amp;",ShowGraphForProgram="&amp;AF357&amp;",ShowGraphForVisit="&amp;AG357&amp;",IsPrivateInformation="&amp;AM357&amp;", IsCalculated="&amp;AN357&amp;",IsInternal="&amp;AO357&amp;", ExpectedValueMin = "&amp;IF(R357&lt;&gt;"",R357,"NULL")&amp;",  ExpectedValueMax = "&amp;IF(S357&lt;&gt;"",S357,"NULL")&amp;",  AcceptedValueMin = "&amp;IF(T357&lt;&gt;"",T357,"NULL")&amp;",   AcceptedValueMax  = "&amp;IF(U357&lt;&gt;"",U357,"NULL")&amp;", GraphAllowX="&amp;AH357&amp;", GraphAllowY="&amp;AI357&amp;", GraphAllowZ="&amp;AJ357&amp;", MapAllowSize="&amp;AK357&amp;", MapAllowColor = "&amp;AL357&amp;", RbtXpath = "&amp;IF(AP357&lt;&gt;"", "'"&amp;AP357&amp;"'", "NULL")&amp;", RbtIsRequired = "&amp;IF(AP357&lt;&gt;"", AQ357, "NULL")&amp;", MRMetric = "&amp;AR357&amp;
", Protocol1_ID = "&amp;IF(AS357="","NULL",#REF!)&amp;", Protocol1_IterationIDStart = "&amp;IF(AS357="","NULL",AT357)&amp;", Protocol1_IterationIDEnd = "&amp;IF(AU357="","NULL",AV357)&amp;
", Protocol2_ID = "&amp;IF(AW357="","NULL",#REF!)&amp;", Protocol2_IterationIDStart = "&amp;IF(AW357="","NULL",AX357)&amp;", Protocol2_IterationIDEnd = "&amp;IF(AY357="","NULL",AZ357)&amp;
", Protocol3_ID = "&amp;IF(BA357="","NULL",#REF!)&amp;", Protocol3_IterationIDStart = "&amp;IF(BA357="","NULL",BB357)&amp;", Protocol3_IterationIDEnd = "&amp;IF(BC357="","NULL",BD357)&amp;
", Protocol4_ID = "&amp;IF(BE357="","NULL",#REF!)&amp;", Protocol4_IterationIDStart = "&amp;IF(BE357="","NULL",BF357)&amp;", Protocol4_IterationIDEnd = "&amp;IF(BG357="","NULL",BH357)&amp;
", Protocol5_ID = "&amp;IF(BI357="","NULL",#REF!)&amp;", Protocol5_IterationIDStart = "&amp;IF(BI357="","NULL",BJ357)&amp;", Protocol5_IterationIDEnd = "&amp;IF(BK357="","NULL",BL357)&amp;
", Protocol6_ID = "&amp;IF(BM357="","NULL",#REF!)&amp;", Protocol6_IterationIDStart = "&amp;IF(BM357="","NULL",BN357)&amp;", Protocol6_IterationIDEnd = "&amp;IF(BO357="","NULL",BP357)&amp;
", Protocol7_ID = "&amp;IF(BQ357="","NULL",#REF!)&amp;", Protocol7_IterationIDStart = "&amp;IF(BQ357="","NULL",BR357)&amp;", Protocol7_IterationIDEnd = "&amp;IF(BS357="","NULL",BT357)&amp;
", Protocol8_ID = "&amp;IF(BU357="","NULL",#REF!)&amp;", Protocol8_IterationIDStart = "&amp;IF(BU357="","NULL",BV357)&amp;", Protocol8_IterationIDEnd = "&amp;IF(BW357="","NULL",BX357)&amp;
", Protocol9_ID = "&amp;IF(BY357="","NULL",#REF!)&amp;", Protocol9_IterationIDStart = "&amp;IF(BY357="","NULL",BZ357)&amp;", Protocol9_IterationIDEnd = "&amp;IF(CA357="","NULL",CB357)&amp;
", Protocol10_ID = "&amp;IF(CC357="","NULL",#REF!)&amp;", Protocol10_IterationIDStart = "&amp;IF(CC357="","NULL",CD357)&amp;", Protocol10_IterationIDEnd = "&amp;IF(CE357="","NULL",CF357)&amp;
", Protocol11_ID = "&amp;IF(CG357="","NULL",#REF!)&amp;", Protocol11_IterationIDStart = "&amp;IF(CG357="","NULL",CH357)&amp;", Protocol11_IterationIDEnd = "&amp;IF(CI357="","NULL",CJ357)&amp;
", Protocol12_ID = "&amp;IF(CK357="","NULL",#REF!)&amp;", Protocol12_IterationIDStart = "&amp;IF(CK357="","NULL",CL357)&amp;", Protocol12_IterationIDEnd = "&amp;IF(CM357="","NULL",CN357)&amp;
", Protocol13_ID = "&amp;IF(CO357="","NULL",#REF!)&amp;", Protocol13_IterationIDStart = "&amp;IF(CO357="","NULL",CP357)&amp;", Protocol13_IterationIDEnd = "&amp;IF(CQ357="","NULL",CR357)&amp;
", Protocol14_ID = "&amp;IF(CS357="","NULL",#REF!)&amp;", Protocol14_IterationIDStart = "&amp;IF(CS357="","NULL",CT357)&amp;", Protocol14_IterationIDEnd = "&amp;IF(CU357="","NULL",CV357)&amp;
", Protocol15_ID = "&amp;IF(CW357="","NULL",#REF!)&amp;", Protocol15_IterationIDStart = "&amp;IF(CW357="","NULL",CX357)&amp;", Protocol15_IterationIDEnd = "&amp;IF(CY357="","NULL",CZ357)&amp;
", Protocol16_ID = "&amp;IF(DA357="","NULL",#REF!)&amp;", Protocol16_IterationIDStart = "&amp;IF(DA357="","NULL",DB357)&amp;", Protocol16_IterationIDEnd = "&amp;IF(DC357="","NULL",DD357))</f>
        <v>#REF!</v>
      </c>
    </row>
    <row r="358" spans="1:156" s="37" customFormat="1" hidden="1" x14ac:dyDescent="0.4">
      <c r="A358" s="39">
        <v>396</v>
      </c>
      <c r="B358" s="39">
        <v>1</v>
      </c>
      <c r="C358" s="57" t="str">
        <f t="shared" ref="C358:C367" si="27">"ChampMetricVisitInformation." &amp; G358</f>
        <v>ChampMetricVisitInformation.VolumeofErosionForFastNonTurbulentT1</v>
      </c>
      <c r="D358" s="38">
        <v>1</v>
      </c>
      <c r="E358" s="84" t="s">
        <v>1882</v>
      </c>
      <c r="F358" s="74" t="s">
        <v>1103</v>
      </c>
      <c r="G358" s="19" t="s">
        <v>700</v>
      </c>
      <c r="H358" s="19"/>
      <c r="I358" s="45"/>
      <c r="J358" s="47" t="str">
        <f>IF(I358="","",VLOOKUP(I358,MetricCalcGroups!A:D,3, FALSE))</f>
        <v/>
      </c>
      <c r="L358" s="37" t="s">
        <v>78</v>
      </c>
      <c r="M358" s="38">
        <v>3</v>
      </c>
      <c r="N358" s="38">
        <v>10</v>
      </c>
      <c r="O358" s="38">
        <v>2</v>
      </c>
      <c r="P358" s="38" t="s">
        <v>78</v>
      </c>
      <c r="Q358" s="75">
        <v>17</v>
      </c>
      <c r="R358" s="75"/>
      <c r="S358" s="75"/>
      <c r="T358" s="75"/>
      <c r="U358" s="75"/>
      <c r="V358" s="78" t="s">
        <v>78</v>
      </c>
      <c r="W358" s="39">
        <v>2090</v>
      </c>
      <c r="X358" s="15">
        <v>2011</v>
      </c>
      <c r="Y358" s="16">
        <f>IF(X358&lt;&gt;"",VLOOKUP(X358,ProgramIterations!D:E,2,FALSE),"NULL")</f>
        <v>1</v>
      </c>
      <c r="Z358" s="15"/>
      <c r="AA358" s="16" t="str">
        <f>IF(Z358&lt;&gt;"",VLOOKUP(Z358,ProgramIterations!D:E,2,FALSE),"NULL")</f>
        <v>NULL</v>
      </c>
      <c r="AB358" s="74" t="s">
        <v>78</v>
      </c>
      <c r="AC358" s="74">
        <v>75</v>
      </c>
      <c r="AD358" s="49">
        <v>0</v>
      </c>
      <c r="AE358" s="37">
        <v>1</v>
      </c>
      <c r="AF358" s="37">
        <v>1</v>
      </c>
      <c r="AG358" s="37">
        <v>0</v>
      </c>
      <c r="AH358" s="52">
        <v>0</v>
      </c>
      <c r="AI358" s="17">
        <f t="shared" ref="AI358:AI389" si="28">AD358</f>
        <v>0</v>
      </c>
      <c r="AJ358" s="38">
        <v>0</v>
      </c>
      <c r="AK358" s="17">
        <f t="shared" si="25"/>
        <v>0</v>
      </c>
      <c r="AL358" s="17">
        <f t="shared" si="26"/>
        <v>0</v>
      </c>
      <c r="AM358" s="38">
        <v>0</v>
      </c>
      <c r="AN358" s="38">
        <v>0</v>
      </c>
      <c r="AO358" s="37">
        <v>0</v>
      </c>
      <c r="AP358" s="74" t="s">
        <v>1508</v>
      </c>
      <c r="AQ358" s="37">
        <v>0</v>
      </c>
      <c r="AR358" s="49">
        <v>0</v>
      </c>
      <c r="AS358" s="23">
        <v>2011</v>
      </c>
      <c r="AT358" s="55">
        <f>IF(AS358="","",VLOOKUP(AS358,ProgramIterations!$D:$E,2,FALSE))</f>
        <v>1</v>
      </c>
      <c r="AU358" s="23"/>
      <c r="AV358" s="24" t="str">
        <f>IF(AU358="","",VLOOKUP(AU358,ProgramIterations!$D:$E,2,FALSE))</f>
        <v/>
      </c>
      <c r="AW358" s="23">
        <v>2012</v>
      </c>
      <c r="AX358" s="24">
        <f>IF(AW358="","",VLOOKUP(AW358,ProgramIterations!$D:$E,2,FALSE))</f>
        <v>2</v>
      </c>
      <c r="AY358" s="23"/>
      <c r="AZ358" s="24" t="str">
        <f>IF(AY358="","",VLOOKUP(AY358,ProgramIterations!$D:$E,2,FALSE))</f>
        <v/>
      </c>
      <c r="BA358" s="23">
        <v>2013</v>
      </c>
      <c r="BB358" s="24">
        <f>IF(BA358="","",VLOOKUP(BA358,ProgramIterations!$D:$E,2,FALSE))</f>
        <v>3</v>
      </c>
      <c r="BC358" s="23"/>
      <c r="BD358" s="24" t="str">
        <f>IF(BC358="","",VLOOKUP(BC358,ProgramIterations!$D:$E,2,FALSE))</f>
        <v/>
      </c>
      <c r="BE358" s="23">
        <v>2014</v>
      </c>
      <c r="BF358" s="24">
        <f>IF(BE358="","",VLOOKUP(BE358,ProgramIterations!$D:$E,2,FALSE))</f>
        <v>4</v>
      </c>
      <c r="BG358" s="23"/>
      <c r="BH358" s="24" t="str">
        <f>IF(BG358="","",VLOOKUP(BG358,ProgramIterations!$D:$E,2,FALSE))</f>
        <v/>
      </c>
      <c r="BI358" s="23">
        <v>2014</v>
      </c>
      <c r="BJ358" s="24">
        <f>IF(BI358="","",VLOOKUP(BI358,ProgramIterations!$D:$E,2,FALSE))</f>
        <v>4</v>
      </c>
      <c r="BK358" s="23"/>
      <c r="BL358" s="24" t="str">
        <f>IF(BK358="","",VLOOKUP(BK358,ProgramIterations!$D:$E,2,FALSE))</f>
        <v/>
      </c>
      <c r="BM358" s="23"/>
      <c r="BN358" s="24" t="str">
        <f>IF(BM358="","",VLOOKUP(BM358,ProgramIterations!$D:$E,2,FALSE))</f>
        <v/>
      </c>
      <c r="BO358" s="23"/>
      <c r="BP358" s="24" t="str">
        <f>IF(BO358="","",VLOOKUP(BO358,ProgramIterations!$D:$E,2,FALSE))</f>
        <v/>
      </c>
      <c r="BQ358" s="23"/>
      <c r="BR358" s="24" t="str">
        <f>IF(BQ358="","",VLOOKUP(BQ358,ProgramIterations!$D:$E,2,FALSE))</f>
        <v/>
      </c>
      <c r="BS358" s="23"/>
      <c r="BT358" s="24" t="str">
        <f>IF(BS358="","",VLOOKUP(BS358,ProgramIterations!$D:$E,2,FALSE))</f>
        <v/>
      </c>
      <c r="BU358" s="23"/>
      <c r="BV358" s="24" t="str">
        <f>IF(BU358="","",VLOOKUP(BU358,ProgramIterations!$D:$E,2,FALSE))</f>
        <v/>
      </c>
      <c r="BW358" s="23"/>
      <c r="BX358" s="24" t="str">
        <f>IF(BW358="","",VLOOKUP(BW358,ProgramIterations!$D:$E,2,FALSE))</f>
        <v/>
      </c>
      <c r="BY358" s="23">
        <v>2014</v>
      </c>
      <c r="BZ358" s="24">
        <f>IF(BY358="","",VLOOKUP(BY358,ProgramIterations!$D:$E,2,FALSE))</f>
        <v>4</v>
      </c>
      <c r="CA358" s="23"/>
      <c r="CB358" s="24" t="str">
        <f>IF(CA358="","",VLOOKUP(CA358,ProgramIterations!$D:$E,2,FALSE))</f>
        <v/>
      </c>
      <c r="CC358" s="23">
        <v>2014</v>
      </c>
      <c r="CD358" s="24">
        <f>IF(CC358="","",VLOOKUP(CC358,ProgramIterations!$D:$E,2,FALSE))</f>
        <v>4</v>
      </c>
      <c r="CE358" s="23"/>
      <c r="CF358" s="24" t="str">
        <f>IF(CE358="","",VLOOKUP(CE358,ProgramIterations!$D:$E,2,FALSE))</f>
        <v/>
      </c>
      <c r="CG358" s="23">
        <v>2014</v>
      </c>
      <c r="CH358" s="24">
        <f>IF(CG358="","",VLOOKUP(CG358,ProgramIterations!$D:$E,2,FALSE))</f>
        <v>4</v>
      </c>
      <c r="CI358" s="23"/>
      <c r="CJ358" s="24" t="str">
        <f>IF(CI358="","",VLOOKUP(CI358,ProgramIterations!$D:$E,2,FALSE))</f>
        <v/>
      </c>
      <c r="CK358" s="23"/>
      <c r="CL358" s="24" t="str">
        <f>IF(CK358="","",VLOOKUP(CK358,ProgramIterations!$D:$E,2,FALSE))</f>
        <v/>
      </c>
      <c r="CM358" s="23"/>
      <c r="CN358" s="24" t="str">
        <f>IF(CM358="","",VLOOKUP(CM358,ProgramIterations!$D:$E,2,FALSE))</f>
        <v/>
      </c>
      <c r="CO358" s="23"/>
      <c r="CP358" s="24" t="str">
        <f>IF(CO358="","",VLOOKUP(CO358,ProgramIterations!$D:$E,2,FALSE))</f>
        <v/>
      </c>
      <c r="CQ358" s="23"/>
      <c r="CR358" s="24" t="str">
        <f>IF(CQ358="","",VLOOKUP(CQ358,ProgramIterations!$D:$E,2,FALSE))</f>
        <v/>
      </c>
      <c r="CS358" s="23"/>
      <c r="CT358" s="24" t="str">
        <f>IF(CS358="","",VLOOKUP(CS358,ProgramIterations!$D:$E,2,FALSE))</f>
        <v/>
      </c>
      <c r="CU358" s="23"/>
      <c r="CV358" s="24" t="str">
        <f>IF(CU358="","",VLOOKUP(CU358,ProgramIterations!$D:$E,2,FALSE))</f>
        <v/>
      </c>
      <c r="CW358" s="23"/>
      <c r="CX358" s="24" t="str">
        <f>IF(CW358="","",VLOOKUP(CW358,ProgramIterations!$D:$E,2,FALSE))</f>
        <v/>
      </c>
      <c r="CY358" s="23"/>
      <c r="CZ358" s="24" t="str">
        <f>IF(CY358="","",VLOOKUP(CY358,ProgramIterations!$D:$E,2,FALSE))</f>
        <v/>
      </c>
      <c r="DA358" s="23"/>
      <c r="DB358" s="24" t="str">
        <f>IF(DA358="","",VLOOKUP(DA358,ProgramIterations!$D:$E,2,FALSE))</f>
        <v/>
      </c>
      <c r="DC358" s="23"/>
      <c r="DD358" s="25" t="str">
        <f>IF(DC358="","",VLOOKUP(DC358,ProgramIterations!$D:$E,2,FALSE))</f>
        <v/>
      </c>
      <c r="DE358" s="64" t="str">
        <f>CONCATENATE("ALTER TABLE dbo.",LEFT(C358,FIND(".",C358)-1)," ADD ",RIGHT(C358,LEN(C358)-FIND(".",C358))," ",VLOOKUP(M358,DataTypes!$A$2:$F$12,6),IF(VLOOKUP(M358,DataTypes!$A$2:$F$12,3)=1,CONCATENATE("(",N358,",",O358,")"),"")," NULL")</f>
        <v>ALTER TABLE dbo.ChampMetricVisitInformation ADD VolumeofErosionForFastNonTurbulentT1 decimal(10,2) NULL</v>
      </c>
      <c r="DF358" s="56" t="e">
        <f>IF(A358 = "","",#REF! &amp; " SELECT MetricCalcTypeID = "&amp;A358&amp;", EngineID = "&amp;B358&amp;", Name='"&amp;C358&amp;"', DisplayGroupID = "&amp;D358&amp;", DisplayName='"&amp;E358&amp;"', DisplayNameShort = '"&amp;F358&amp;"', PropertyName = '"&amp;G358&amp;"', MethodID = "&amp;IF(H358="","NULL",H358)&amp; ", CalcGroupId = "&amp;IF(I358="","NULL",I358)&amp;", CalcGroupListItemID = " &amp;IF(K358="","NULL",K358)&amp;", Description = "&amp;IF(L358&lt;&gt;"NULL","'"&amp;SUBSTITUTE(L358,"'","''")&amp;"'","NULL")&amp;", DataTypeID = "&amp;M358&amp;",Precision = "&amp;N358&amp;", Scale = "&amp;O358&amp;", Length="&amp;P358&amp;", UOMID = "&amp;Q358&amp;", GlossaryTermID = "&amp;V358&amp;", DisplayOrderID = "&amp;W358&amp;", DomainValueListID = "&amp;AB358&amp;", WidthPixels = "&amp;AC358&amp;", IsDisplayable = "&amp;AD358&amp;", ShowGraphForWatershed= "&amp;AE358&amp;",ShowGraphForProgram="&amp;AF358&amp;",ShowGraphForVisit="&amp;AG358&amp;",IsPrivateInformation="&amp;AM358&amp;", IsCalculated="&amp;AN358&amp;",IsInternal="&amp;AO358&amp;", ExpectedValueMin = "&amp;IF(R358&lt;&gt;"",R358,"NULL")&amp;",  ExpectedValueMax = "&amp;IF(S358&lt;&gt;"",S358,"NULL")&amp;",  AcceptedValueMin = "&amp;IF(T358&lt;&gt;"",T358,"NULL")&amp;",   AcceptedValueMax  = "&amp;IF(U358&lt;&gt;"",U358,"NULL")&amp;", GraphAllowX="&amp;AH358&amp;", GraphAllowY="&amp;AI358&amp;", GraphAllowZ="&amp;AJ358&amp;", MapAllowSize="&amp;AK358&amp;", MapAllowColor = "&amp;AL358&amp;", RbtXpath = "&amp;IF(AP358&lt;&gt;"", "'"&amp;AP358&amp;"'", "NULL")&amp;", RbtIsRequired = "&amp;IF(AP358&lt;&gt;"", AQ358, "NULL")&amp;", MRMetric = "&amp;AR358&amp;
", Protocol1_ID = "&amp;IF(AS358="","NULL",#REF!)&amp;", Protocol1_IterationIDStart = "&amp;IF(AS358="","NULL",AT358)&amp;", Protocol1_IterationIDEnd = "&amp;IF(AU358="","NULL",AV358)&amp;
", Protocol2_ID = "&amp;IF(AW358="","NULL",#REF!)&amp;", Protocol2_IterationIDStart = "&amp;IF(AW358="","NULL",AX358)&amp;", Protocol2_IterationIDEnd = "&amp;IF(AY358="","NULL",AZ358)&amp;
", Protocol3_ID = "&amp;IF(BA358="","NULL",#REF!)&amp;", Protocol3_IterationIDStart = "&amp;IF(BA358="","NULL",BB358)&amp;", Protocol3_IterationIDEnd = "&amp;IF(BC358="","NULL",BD358)&amp;
", Protocol4_ID = "&amp;IF(BE358="","NULL",#REF!)&amp;", Protocol4_IterationIDStart = "&amp;IF(BE358="","NULL",BF358)&amp;", Protocol4_IterationIDEnd = "&amp;IF(BG358="","NULL",BH358)&amp;
", Protocol5_ID = "&amp;IF(BI358="","NULL",#REF!)&amp;", Protocol5_IterationIDStart = "&amp;IF(BI358="","NULL",BJ358)&amp;", Protocol5_IterationIDEnd = "&amp;IF(BK358="","NULL",BL358)&amp;
", Protocol6_ID = "&amp;IF(BM358="","NULL",#REF!)&amp;", Protocol6_IterationIDStart = "&amp;IF(BM358="","NULL",BN358)&amp;", Protocol6_IterationIDEnd = "&amp;IF(BO358="","NULL",BP358)&amp;
", Protocol7_ID = "&amp;IF(BQ358="","NULL",#REF!)&amp;", Protocol7_IterationIDStart = "&amp;IF(BQ358="","NULL",BR358)&amp;", Protocol7_IterationIDEnd = "&amp;IF(BS358="","NULL",BT358)&amp;
", Protocol8_ID = "&amp;IF(BU358="","NULL",#REF!)&amp;", Protocol8_IterationIDStart = "&amp;IF(BU358="","NULL",BV358)&amp;", Protocol8_IterationIDEnd = "&amp;IF(BW358="","NULL",BX358)&amp;
", Protocol9_ID = "&amp;IF(BY358="","NULL",#REF!)&amp;", Protocol9_IterationIDStart = "&amp;IF(BY358="","NULL",BZ358)&amp;", Protocol9_IterationIDEnd = "&amp;IF(CA358="","NULL",CB358)&amp;
", Protocol10_ID = "&amp;IF(CC358="","NULL",#REF!)&amp;", Protocol10_IterationIDStart = "&amp;IF(CC358="","NULL",CD358)&amp;", Protocol10_IterationIDEnd = "&amp;IF(CE358="","NULL",CF358)&amp;
", Protocol11_ID = "&amp;IF(CG358="","NULL",#REF!)&amp;", Protocol11_IterationIDStart = "&amp;IF(CG358="","NULL",CH358)&amp;", Protocol11_IterationIDEnd = "&amp;IF(CI358="","NULL",CJ358)&amp;
", Protocol12_ID = "&amp;IF(CK358="","NULL",#REF!)&amp;", Protocol12_IterationIDStart = "&amp;IF(CK358="","NULL",CL358)&amp;", Protocol12_IterationIDEnd = "&amp;IF(CM358="","NULL",CN358)&amp;
", Protocol13_ID = "&amp;IF(CO358="","NULL",#REF!)&amp;", Protocol13_IterationIDStart = "&amp;IF(CO358="","NULL",CP358)&amp;", Protocol13_IterationIDEnd = "&amp;IF(CQ358="","NULL",CR358)&amp;
", Protocol14_ID = "&amp;IF(CS358="","NULL",#REF!)&amp;", Protocol14_IterationIDStart = "&amp;IF(CS358="","NULL",CT358)&amp;", Protocol14_IterationIDEnd = "&amp;IF(CU358="","NULL",CV358)&amp;
", Protocol15_ID = "&amp;IF(CW358="","NULL",#REF!)&amp;", Protocol15_IterationIDStart = "&amp;IF(CW358="","NULL",CX358)&amp;", Protocol15_IterationIDEnd = "&amp;IF(CY358="","NULL",CZ358)&amp;
", Protocol16_ID = "&amp;IF(DA358="","NULL",#REF!)&amp;", Protocol16_IterationIDStart = "&amp;IF(DA358="","NULL",DB358)&amp;", Protocol16_IterationIDEnd = "&amp;IF(DC358="","NULL",DD358))</f>
        <v>#REF!</v>
      </c>
    </row>
    <row r="359" spans="1:156" s="37" customFormat="1" hidden="1" x14ac:dyDescent="0.4">
      <c r="A359" s="39">
        <v>397</v>
      </c>
      <c r="B359" s="39">
        <v>1</v>
      </c>
      <c r="C359" s="57" t="str">
        <f t="shared" si="27"/>
        <v>ChampMetricVisitInformation.VolumeofErosionForFastTurbulentT1</v>
      </c>
      <c r="D359" s="38">
        <v>1</v>
      </c>
      <c r="E359" s="74" t="s">
        <v>1104</v>
      </c>
      <c r="F359" s="74" t="s">
        <v>1105</v>
      </c>
      <c r="G359" s="19" t="s">
        <v>701</v>
      </c>
      <c r="H359" s="19"/>
      <c r="I359" s="45"/>
      <c r="J359" s="47" t="str">
        <f>IF(I359="","",VLOOKUP(I359,MetricCalcGroups!A:D,3, FALSE))</f>
        <v/>
      </c>
      <c r="L359" s="37" t="s">
        <v>78</v>
      </c>
      <c r="M359" s="38">
        <v>3</v>
      </c>
      <c r="N359" s="38">
        <v>10</v>
      </c>
      <c r="O359" s="38">
        <v>2</v>
      </c>
      <c r="P359" s="38" t="s">
        <v>78</v>
      </c>
      <c r="Q359" s="38">
        <v>17</v>
      </c>
      <c r="R359" s="75"/>
      <c r="S359" s="75"/>
      <c r="T359" s="75"/>
      <c r="U359" s="75"/>
      <c r="V359" s="78" t="s">
        <v>78</v>
      </c>
      <c r="W359" s="39">
        <v>2100</v>
      </c>
      <c r="X359" s="15">
        <v>2011</v>
      </c>
      <c r="Y359" s="16">
        <f>IF(X359&lt;&gt;"",VLOOKUP(X359,ProgramIterations!D:E,2,FALSE),"NULL")</f>
        <v>1</v>
      </c>
      <c r="Z359" s="15"/>
      <c r="AA359" s="16" t="str">
        <f>IF(Z359&lt;&gt;"",VLOOKUP(Z359,ProgramIterations!D:E,2,FALSE),"NULL")</f>
        <v>NULL</v>
      </c>
      <c r="AB359" s="74" t="s">
        <v>78</v>
      </c>
      <c r="AC359" s="74">
        <v>75</v>
      </c>
      <c r="AD359" s="74">
        <v>0</v>
      </c>
      <c r="AE359" s="37">
        <v>1</v>
      </c>
      <c r="AF359" s="37">
        <v>1</v>
      </c>
      <c r="AG359" s="37">
        <v>0</v>
      </c>
      <c r="AH359" s="52">
        <v>0</v>
      </c>
      <c r="AI359" s="52">
        <f t="shared" si="28"/>
        <v>0</v>
      </c>
      <c r="AJ359" s="38">
        <v>0</v>
      </c>
      <c r="AK359" s="17">
        <f t="shared" si="25"/>
        <v>0</v>
      </c>
      <c r="AL359" s="17">
        <f t="shared" si="26"/>
        <v>0</v>
      </c>
      <c r="AM359" s="38">
        <v>0</v>
      </c>
      <c r="AN359" s="38">
        <v>0</v>
      </c>
      <c r="AO359" s="37">
        <v>0</v>
      </c>
      <c r="AP359" s="74" t="s">
        <v>1509</v>
      </c>
      <c r="AQ359" s="37">
        <v>0</v>
      </c>
      <c r="AR359" s="49">
        <v>0</v>
      </c>
      <c r="AS359" s="23">
        <v>2011</v>
      </c>
      <c r="AT359" s="55">
        <f>IF(AS359="","",VLOOKUP(AS359,ProgramIterations!$D:$E,2,FALSE))</f>
        <v>1</v>
      </c>
      <c r="AU359" s="23"/>
      <c r="AV359" s="24" t="str">
        <f>IF(AU359="","",VLOOKUP(AU359,ProgramIterations!$D:$E,2,FALSE))</f>
        <v/>
      </c>
      <c r="AW359" s="23">
        <v>2012</v>
      </c>
      <c r="AX359" s="24">
        <f>IF(AW359="","",VLOOKUP(AW359,ProgramIterations!$D:$E,2,FALSE))</f>
        <v>2</v>
      </c>
      <c r="AY359" s="23"/>
      <c r="AZ359" s="24" t="str">
        <f>IF(AY359="","",VLOOKUP(AY359,ProgramIterations!$D:$E,2,FALSE))</f>
        <v/>
      </c>
      <c r="BA359" s="23">
        <v>2013</v>
      </c>
      <c r="BB359" s="24">
        <f>IF(BA359="","",VLOOKUP(BA359,ProgramIterations!$D:$E,2,FALSE))</f>
        <v>3</v>
      </c>
      <c r="BC359" s="23"/>
      <c r="BD359" s="24" t="str">
        <f>IF(BC359="","",VLOOKUP(BC359,ProgramIterations!$D:$E,2,FALSE))</f>
        <v/>
      </c>
      <c r="BE359" s="23">
        <v>2014</v>
      </c>
      <c r="BF359" s="24">
        <f>IF(BE359="","",VLOOKUP(BE359,ProgramIterations!$D:$E,2,FALSE))</f>
        <v>4</v>
      </c>
      <c r="BG359" s="23"/>
      <c r="BH359" s="24" t="str">
        <f>IF(BG359="","",VLOOKUP(BG359,ProgramIterations!$D:$E,2,FALSE))</f>
        <v/>
      </c>
      <c r="BI359" s="23">
        <v>2014</v>
      </c>
      <c r="BJ359" s="24">
        <f>IF(BI359="","",VLOOKUP(BI359,ProgramIterations!$D:$E,2,FALSE))</f>
        <v>4</v>
      </c>
      <c r="BK359" s="23"/>
      <c r="BL359" s="24" t="str">
        <f>IF(BK359="","",VLOOKUP(BK359,ProgramIterations!$D:$E,2,FALSE))</f>
        <v/>
      </c>
      <c r="BM359" s="23"/>
      <c r="BN359" s="24" t="str">
        <f>IF(BM359="","",VLOOKUP(BM359,ProgramIterations!$D:$E,2,FALSE))</f>
        <v/>
      </c>
      <c r="BO359" s="23"/>
      <c r="BP359" s="24" t="str">
        <f>IF(BO359="","",VLOOKUP(BO359,ProgramIterations!$D:$E,2,FALSE))</f>
        <v/>
      </c>
      <c r="BQ359" s="23"/>
      <c r="BR359" s="24" t="str">
        <f>IF(BQ359="","",VLOOKUP(BQ359,ProgramIterations!$D:$E,2,FALSE))</f>
        <v/>
      </c>
      <c r="BS359" s="23"/>
      <c r="BT359" s="24" t="str">
        <f>IF(BS359="","",VLOOKUP(BS359,ProgramIterations!$D:$E,2,FALSE))</f>
        <v/>
      </c>
      <c r="BU359" s="23"/>
      <c r="BV359" s="24" t="str">
        <f>IF(BU359="","",VLOOKUP(BU359,ProgramIterations!$D:$E,2,FALSE))</f>
        <v/>
      </c>
      <c r="BW359" s="23"/>
      <c r="BX359" s="24" t="str">
        <f>IF(BW359="","",VLOOKUP(BW359,ProgramIterations!$D:$E,2,FALSE))</f>
        <v/>
      </c>
      <c r="BY359" s="23">
        <v>2014</v>
      </c>
      <c r="BZ359" s="24">
        <f>IF(BY359="","",VLOOKUP(BY359,ProgramIterations!$D:$E,2,FALSE))</f>
        <v>4</v>
      </c>
      <c r="CA359" s="23"/>
      <c r="CB359" s="24" t="str">
        <f>IF(CA359="","",VLOOKUP(CA359,ProgramIterations!$D:$E,2,FALSE))</f>
        <v/>
      </c>
      <c r="CC359" s="23">
        <v>2014</v>
      </c>
      <c r="CD359" s="24">
        <f>IF(CC359="","",VLOOKUP(CC359,ProgramIterations!$D:$E,2,FALSE))</f>
        <v>4</v>
      </c>
      <c r="CE359" s="23"/>
      <c r="CF359" s="24" t="str">
        <f>IF(CE359="","",VLOOKUP(CE359,ProgramIterations!$D:$E,2,FALSE))</f>
        <v/>
      </c>
      <c r="CG359" s="23">
        <v>2014</v>
      </c>
      <c r="CH359" s="24">
        <f>IF(CG359="","",VLOOKUP(CG359,ProgramIterations!$D:$E,2,FALSE))</f>
        <v>4</v>
      </c>
      <c r="CI359" s="23"/>
      <c r="CJ359" s="24" t="str">
        <f>IF(CI359="","",VLOOKUP(CI359,ProgramIterations!$D:$E,2,FALSE))</f>
        <v/>
      </c>
      <c r="CK359" s="23"/>
      <c r="CL359" s="24" t="str">
        <f>IF(CK359="","",VLOOKUP(CK359,ProgramIterations!$D:$E,2,FALSE))</f>
        <v/>
      </c>
      <c r="CM359" s="23"/>
      <c r="CN359" s="24" t="str">
        <f>IF(CM359="","",VLOOKUP(CM359,ProgramIterations!$D:$E,2,FALSE))</f>
        <v/>
      </c>
      <c r="CO359" s="23"/>
      <c r="CP359" s="24" t="str">
        <f>IF(CO359="","",VLOOKUP(CO359,ProgramIterations!$D:$E,2,FALSE))</f>
        <v/>
      </c>
      <c r="CQ359" s="23"/>
      <c r="CR359" s="24" t="str">
        <f>IF(CQ359="","",VLOOKUP(CQ359,ProgramIterations!$D:$E,2,FALSE))</f>
        <v/>
      </c>
      <c r="CS359" s="23"/>
      <c r="CT359" s="24" t="str">
        <f>IF(CS359="","",VLOOKUP(CS359,ProgramIterations!$D:$E,2,FALSE))</f>
        <v/>
      </c>
      <c r="CU359" s="23"/>
      <c r="CV359" s="24" t="str">
        <f>IF(CU359="","",VLOOKUP(CU359,ProgramIterations!$D:$E,2,FALSE))</f>
        <v/>
      </c>
      <c r="CW359" s="23"/>
      <c r="CX359" s="24" t="str">
        <f>IF(CW359="","",VLOOKUP(CW359,ProgramIterations!$D:$E,2,FALSE))</f>
        <v/>
      </c>
      <c r="CY359" s="23"/>
      <c r="CZ359" s="24" t="str">
        <f>IF(CY359="","",VLOOKUP(CY359,ProgramIterations!$D:$E,2,FALSE))</f>
        <v/>
      </c>
      <c r="DA359" s="23"/>
      <c r="DB359" s="24" t="str">
        <f>IF(DA359="","",VLOOKUP(DA359,ProgramIterations!$D:$E,2,FALSE))</f>
        <v/>
      </c>
      <c r="DC359" s="23"/>
      <c r="DD359" s="25" t="str">
        <f>IF(DC359="","",VLOOKUP(DC359,ProgramIterations!$D:$E,2,FALSE))</f>
        <v/>
      </c>
      <c r="DE359" s="64" t="str">
        <f>CONCATENATE("ALTER TABLE dbo.",LEFT(C359,FIND(".",C359)-1)," ADD ",RIGHT(C359,LEN(C359)-FIND(".",C359))," ",VLOOKUP(M359,DataTypes!$A$2:$F$12,6),IF(VLOOKUP(M359,DataTypes!$A$2:$F$12,3)=1,CONCATENATE("(",N359,",",O359,")"),"")," NULL")</f>
        <v>ALTER TABLE dbo.ChampMetricVisitInformation ADD VolumeofErosionForFastTurbulentT1 decimal(10,2) NULL</v>
      </c>
      <c r="DF359" s="56" t="e">
        <f>IF(A359 = "","",#REF! &amp; " SELECT MetricCalcTypeID = "&amp;A359&amp;", EngineID = "&amp;B359&amp;", Name='"&amp;C359&amp;"', DisplayGroupID = "&amp;D359&amp;", DisplayName='"&amp;E359&amp;"', DisplayNameShort = '"&amp;F359&amp;"', PropertyName = '"&amp;G359&amp;"', MethodID = "&amp;IF(H359="","NULL",H359)&amp; ", CalcGroupId = "&amp;IF(I359="","NULL",I359)&amp;", CalcGroupListItemID = " &amp;IF(K359="","NULL",K359)&amp;", Description = "&amp;IF(L359&lt;&gt;"NULL","'"&amp;SUBSTITUTE(L359,"'","''")&amp;"'","NULL")&amp;", DataTypeID = "&amp;M359&amp;",Precision = "&amp;N359&amp;", Scale = "&amp;O359&amp;", Length="&amp;P359&amp;", UOMID = "&amp;Q359&amp;", GlossaryTermID = "&amp;V359&amp;", DisplayOrderID = "&amp;W359&amp;", DomainValueListID = "&amp;AB359&amp;", WidthPixels = "&amp;AC359&amp;", IsDisplayable = "&amp;AD359&amp;", ShowGraphForWatershed= "&amp;AE359&amp;",ShowGraphForProgram="&amp;AF359&amp;",ShowGraphForVisit="&amp;AG359&amp;",IsPrivateInformation="&amp;AM359&amp;", IsCalculated="&amp;AN359&amp;",IsInternal="&amp;AO359&amp;", ExpectedValueMin = "&amp;IF(R359&lt;&gt;"",R359,"NULL")&amp;",  ExpectedValueMax = "&amp;IF(S359&lt;&gt;"",S359,"NULL")&amp;",  AcceptedValueMin = "&amp;IF(T359&lt;&gt;"",T359,"NULL")&amp;",   AcceptedValueMax  = "&amp;IF(U359&lt;&gt;"",U359,"NULL")&amp;", GraphAllowX="&amp;AH359&amp;", GraphAllowY="&amp;AI359&amp;", GraphAllowZ="&amp;AJ359&amp;", MapAllowSize="&amp;AK359&amp;", MapAllowColor = "&amp;AL359&amp;", RbtXpath = "&amp;IF(AP359&lt;&gt;"", "'"&amp;AP359&amp;"'", "NULL")&amp;", RbtIsRequired = "&amp;IF(AP359&lt;&gt;"", AQ359, "NULL")&amp;", MRMetric = "&amp;AR359&amp;
", Protocol1_ID = "&amp;IF(AS359="","NULL",#REF!)&amp;", Protocol1_IterationIDStart = "&amp;IF(AS359="","NULL",AT359)&amp;", Protocol1_IterationIDEnd = "&amp;IF(AU359="","NULL",AV359)&amp;
", Protocol2_ID = "&amp;IF(AW359="","NULL",#REF!)&amp;", Protocol2_IterationIDStart = "&amp;IF(AW359="","NULL",AX359)&amp;", Protocol2_IterationIDEnd = "&amp;IF(AY359="","NULL",AZ359)&amp;
", Protocol3_ID = "&amp;IF(BA359="","NULL",#REF!)&amp;", Protocol3_IterationIDStart = "&amp;IF(BA359="","NULL",BB359)&amp;", Protocol3_IterationIDEnd = "&amp;IF(BC359="","NULL",BD359)&amp;
", Protocol4_ID = "&amp;IF(BE359="","NULL",#REF!)&amp;", Protocol4_IterationIDStart = "&amp;IF(BE359="","NULL",BF359)&amp;", Protocol4_IterationIDEnd = "&amp;IF(BG359="","NULL",BH359)&amp;
", Protocol5_ID = "&amp;IF(BI359="","NULL",#REF!)&amp;", Protocol5_IterationIDStart = "&amp;IF(BI359="","NULL",BJ359)&amp;", Protocol5_IterationIDEnd = "&amp;IF(BK359="","NULL",BL359)&amp;
", Protocol6_ID = "&amp;IF(BM359="","NULL",#REF!)&amp;", Protocol6_IterationIDStart = "&amp;IF(BM359="","NULL",BN359)&amp;", Protocol6_IterationIDEnd = "&amp;IF(BO359="","NULL",BP359)&amp;
", Protocol7_ID = "&amp;IF(BQ359="","NULL",#REF!)&amp;", Protocol7_IterationIDStart = "&amp;IF(BQ359="","NULL",BR359)&amp;", Protocol7_IterationIDEnd = "&amp;IF(BS359="","NULL",BT359)&amp;
", Protocol8_ID = "&amp;IF(BU359="","NULL",#REF!)&amp;", Protocol8_IterationIDStart = "&amp;IF(BU359="","NULL",BV359)&amp;", Protocol8_IterationIDEnd = "&amp;IF(BW359="","NULL",BX359)&amp;
", Protocol9_ID = "&amp;IF(BY359="","NULL",#REF!)&amp;", Protocol9_IterationIDStart = "&amp;IF(BY359="","NULL",BZ359)&amp;", Protocol9_IterationIDEnd = "&amp;IF(CA359="","NULL",CB359)&amp;
", Protocol10_ID = "&amp;IF(CC359="","NULL",#REF!)&amp;", Protocol10_IterationIDStart = "&amp;IF(CC359="","NULL",CD359)&amp;", Protocol10_IterationIDEnd = "&amp;IF(CE359="","NULL",CF359)&amp;
", Protocol11_ID = "&amp;IF(CG359="","NULL",#REF!)&amp;", Protocol11_IterationIDStart = "&amp;IF(CG359="","NULL",CH359)&amp;", Protocol11_IterationIDEnd = "&amp;IF(CI359="","NULL",CJ359)&amp;
", Protocol12_ID = "&amp;IF(CK359="","NULL",#REF!)&amp;", Protocol12_IterationIDStart = "&amp;IF(CK359="","NULL",CL359)&amp;", Protocol12_IterationIDEnd = "&amp;IF(CM359="","NULL",CN359)&amp;
", Protocol13_ID = "&amp;IF(CO359="","NULL",#REF!)&amp;", Protocol13_IterationIDStart = "&amp;IF(CO359="","NULL",CP359)&amp;", Protocol13_IterationIDEnd = "&amp;IF(CQ359="","NULL",CR359)&amp;
", Protocol14_ID = "&amp;IF(CS359="","NULL",#REF!)&amp;", Protocol14_IterationIDStart = "&amp;IF(CS359="","NULL",CT359)&amp;", Protocol14_IterationIDEnd = "&amp;IF(CU359="","NULL",CV359)&amp;
", Protocol15_ID = "&amp;IF(CW359="","NULL",#REF!)&amp;", Protocol15_IterationIDStart = "&amp;IF(CW359="","NULL",CX359)&amp;", Protocol15_IterationIDEnd = "&amp;IF(CY359="","NULL",CZ359)&amp;
", Protocol16_ID = "&amp;IF(DA359="","NULL",#REF!)&amp;", Protocol16_IterationIDStart = "&amp;IF(DA359="","NULL",DB359)&amp;", Protocol16_IterationIDEnd = "&amp;IF(DC359="","NULL",DD359))</f>
        <v>#REF!</v>
      </c>
    </row>
    <row r="360" spans="1:156" s="37" customFormat="1" hidden="1" x14ac:dyDescent="0.4">
      <c r="A360" s="39">
        <v>398</v>
      </c>
      <c r="B360" s="39">
        <v>1</v>
      </c>
      <c r="C360" s="57" t="str">
        <f t="shared" si="27"/>
        <v>ChampMetricVisitInformation.VolumeofDepositionForPoolsT1</v>
      </c>
      <c r="D360" s="38">
        <v>1</v>
      </c>
      <c r="E360" s="74" t="s">
        <v>1106</v>
      </c>
      <c r="F360" s="74" t="s">
        <v>1107</v>
      </c>
      <c r="G360" s="19" t="s">
        <v>702</v>
      </c>
      <c r="H360" s="19"/>
      <c r="I360" s="45"/>
      <c r="J360" s="47" t="str">
        <f>IF(I360="","",VLOOKUP(I360,MetricCalcGroups!A:D,3, FALSE))</f>
        <v/>
      </c>
      <c r="L360" s="37" t="s">
        <v>78</v>
      </c>
      <c r="M360" s="38">
        <v>3</v>
      </c>
      <c r="N360" s="38">
        <v>10</v>
      </c>
      <c r="O360" s="38">
        <v>2</v>
      </c>
      <c r="P360" s="38" t="s">
        <v>78</v>
      </c>
      <c r="Q360" s="38">
        <v>17</v>
      </c>
      <c r="R360" s="75"/>
      <c r="S360" s="75"/>
      <c r="T360" s="75"/>
      <c r="U360" s="75"/>
      <c r="V360" s="78" t="s">
        <v>78</v>
      </c>
      <c r="W360" s="39">
        <v>2110</v>
      </c>
      <c r="X360" s="15">
        <v>2011</v>
      </c>
      <c r="Y360" s="16">
        <f>IF(X360&lt;&gt;"",VLOOKUP(X360,ProgramIterations!D:E,2,FALSE),"NULL")</f>
        <v>1</v>
      </c>
      <c r="Z360" s="15"/>
      <c r="AA360" s="16" t="str">
        <f>IF(Z360&lt;&gt;"",VLOOKUP(Z360,ProgramIterations!D:E,2,FALSE),"NULL")</f>
        <v>NULL</v>
      </c>
      <c r="AB360" s="37" t="s">
        <v>78</v>
      </c>
      <c r="AC360" s="37">
        <v>75</v>
      </c>
      <c r="AD360" s="74">
        <v>0</v>
      </c>
      <c r="AE360" s="37">
        <v>1</v>
      </c>
      <c r="AF360" s="37">
        <v>1</v>
      </c>
      <c r="AG360" s="37">
        <v>0</v>
      </c>
      <c r="AH360" s="52">
        <v>0</v>
      </c>
      <c r="AI360" s="52">
        <f t="shared" si="28"/>
        <v>0</v>
      </c>
      <c r="AJ360" s="38">
        <v>0</v>
      </c>
      <c r="AK360" s="52">
        <f t="shared" si="25"/>
        <v>0</v>
      </c>
      <c r="AL360" s="52">
        <f t="shared" si="26"/>
        <v>0</v>
      </c>
      <c r="AM360" s="38">
        <v>0</v>
      </c>
      <c r="AN360" s="38">
        <v>0</v>
      </c>
      <c r="AO360" s="74">
        <v>0</v>
      </c>
      <c r="AP360" s="74" t="s">
        <v>1510</v>
      </c>
      <c r="AQ360" s="37">
        <v>0</v>
      </c>
      <c r="AR360" s="49">
        <v>0</v>
      </c>
      <c r="AS360" s="23">
        <v>2011</v>
      </c>
      <c r="AT360" s="55">
        <f>IF(AS360="","",VLOOKUP(AS360,ProgramIterations!$D:$E,2,FALSE))</f>
        <v>1</v>
      </c>
      <c r="AU360" s="23"/>
      <c r="AV360" s="24" t="str">
        <f>IF(AU360="","",VLOOKUP(AU360,ProgramIterations!$D:$E,2,FALSE))</f>
        <v/>
      </c>
      <c r="AW360" s="23">
        <v>2012</v>
      </c>
      <c r="AX360" s="24">
        <f>IF(AW360="","",VLOOKUP(AW360,ProgramIterations!$D:$E,2,FALSE))</f>
        <v>2</v>
      </c>
      <c r="AY360" s="23"/>
      <c r="AZ360" s="24" t="str">
        <f>IF(AY360="","",VLOOKUP(AY360,ProgramIterations!$D:$E,2,FALSE))</f>
        <v/>
      </c>
      <c r="BA360" s="23">
        <v>2013</v>
      </c>
      <c r="BB360" s="24">
        <f>IF(BA360="","",VLOOKUP(BA360,ProgramIterations!$D:$E,2,FALSE))</f>
        <v>3</v>
      </c>
      <c r="BC360" s="23"/>
      <c r="BD360" s="24" t="str">
        <f>IF(BC360="","",VLOOKUP(BC360,ProgramIterations!$D:$E,2,FALSE))</f>
        <v/>
      </c>
      <c r="BE360" s="23">
        <v>2014</v>
      </c>
      <c r="BF360" s="24">
        <f>IF(BE360="","",VLOOKUP(BE360,ProgramIterations!$D:$E,2,FALSE))</f>
        <v>4</v>
      </c>
      <c r="BG360" s="23"/>
      <c r="BH360" s="24" t="str">
        <f>IF(BG360="","",VLOOKUP(BG360,ProgramIterations!$D:$E,2,FALSE))</f>
        <v/>
      </c>
      <c r="BI360" s="23">
        <v>2014</v>
      </c>
      <c r="BJ360" s="24">
        <f>IF(BI360="","",VLOOKUP(BI360,ProgramIterations!$D:$E,2,FALSE))</f>
        <v>4</v>
      </c>
      <c r="BK360" s="23"/>
      <c r="BL360" s="24" t="str">
        <f>IF(BK360="","",VLOOKUP(BK360,ProgramIterations!$D:$E,2,FALSE))</f>
        <v/>
      </c>
      <c r="BM360" s="23"/>
      <c r="BN360" s="24" t="str">
        <f>IF(BM360="","",VLOOKUP(BM360,ProgramIterations!$D:$E,2,FALSE))</f>
        <v/>
      </c>
      <c r="BO360" s="23"/>
      <c r="BP360" s="24" t="str">
        <f>IF(BO360="","",VLOOKUP(BO360,ProgramIterations!$D:$E,2,FALSE))</f>
        <v/>
      </c>
      <c r="BQ360" s="23"/>
      <c r="BR360" s="24" t="str">
        <f>IF(BQ360="","",VLOOKUP(BQ360,ProgramIterations!$D:$E,2,FALSE))</f>
        <v/>
      </c>
      <c r="BS360" s="23"/>
      <c r="BT360" s="24" t="str">
        <f>IF(BS360="","",VLOOKUP(BS360,ProgramIterations!$D:$E,2,FALSE))</f>
        <v/>
      </c>
      <c r="BU360" s="23"/>
      <c r="BV360" s="24" t="str">
        <f>IF(BU360="","",VLOOKUP(BU360,ProgramIterations!$D:$E,2,FALSE))</f>
        <v/>
      </c>
      <c r="BW360" s="23"/>
      <c r="BX360" s="24" t="str">
        <f>IF(BW360="","",VLOOKUP(BW360,ProgramIterations!$D:$E,2,FALSE))</f>
        <v/>
      </c>
      <c r="BY360" s="23">
        <v>2014</v>
      </c>
      <c r="BZ360" s="24">
        <f>IF(BY360="","",VLOOKUP(BY360,ProgramIterations!$D:$E,2,FALSE))</f>
        <v>4</v>
      </c>
      <c r="CA360" s="23"/>
      <c r="CB360" s="24" t="str">
        <f>IF(CA360="","",VLOOKUP(CA360,ProgramIterations!$D:$E,2,FALSE))</f>
        <v/>
      </c>
      <c r="CC360" s="23">
        <v>2014</v>
      </c>
      <c r="CD360" s="24">
        <f>IF(CC360="","",VLOOKUP(CC360,ProgramIterations!$D:$E,2,FALSE))</f>
        <v>4</v>
      </c>
      <c r="CE360" s="23"/>
      <c r="CF360" s="24" t="str">
        <f>IF(CE360="","",VLOOKUP(CE360,ProgramIterations!$D:$E,2,FALSE))</f>
        <v/>
      </c>
      <c r="CG360" s="23">
        <v>2014</v>
      </c>
      <c r="CH360" s="24">
        <f>IF(CG360="","",VLOOKUP(CG360,ProgramIterations!$D:$E,2,FALSE))</f>
        <v>4</v>
      </c>
      <c r="CI360" s="23"/>
      <c r="CJ360" s="24" t="str">
        <f>IF(CI360="","",VLOOKUP(CI360,ProgramIterations!$D:$E,2,FALSE))</f>
        <v/>
      </c>
      <c r="CK360" s="23"/>
      <c r="CL360" s="24" t="str">
        <f>IF(CK360="","",VLOOKUP(CK360,ProgramIterations!$D:$E,2,FALSE))</f>
        <v/>
      </c>
      <c r="CM360" s="23"/>
      <c r="CN360" s="24" t="str">
        <f>IF(CM360="","",VLOOKUP(CM360,ProgramIterations!$D:$E,2,FALSE))</f>
        <v/>
      </c>
      <c r="CO360" s="23"/>
      <c r="CP360" s="24" t="str">
        <f>IF(CO360="","",VLOOKUP(CO360,ProgramIterations!$D:$E,2,FALSE))</f>
        <v/>
      </c>
      <c r="CQ360" s="23"/>
      <c r="CR360" s="24" t="str">
        <f>IF(CQ360="","",VLOOKUP(CQ360,ProgramIterations!$D:$E,2,FALSE))</f>
        <v/>
      </c>
      <c r="CS360" s="23"/>
      <c r="CT360" s="24" t="str">
        <f>IF(CS360="","",VLOOKUP(CS360,ProgramIterations!$D:$E,2,FALSE))</f>
        <v/>
      </c>
      <c r="CU360" s="23"/>
      <c r="CV360" s="24" t="str">
        <f>IF(CU360="","",VLOOKUP(CU360,ProgramIterations!$D:$E,2,FALSE))</f>
        <v/>
      </c>
      <c r="CW360" s="23"/>
      <c r="CX360" s="24" t="str">
        <f>IF(CW360="","",VLOOKUP(CW360,ProgramIterations!$D:$E,2,FALSE))</f>
        <v/>
      </c>
      <c r="CY360" s="23"/>
      <c r="CZ360" s="24" t="str">
        <f>IF(CY360="","",VLOOKUP(CY360,ProgramIterations!$D:$E,2,FALSE))</f>
        <v/>
      </c>
      <c r="DA360" s="23"/>
      <c r="DB360" s="24" t="str">
        <f>IF(DA360="","",VLOOKUP(DA360,ProgramIterations!$D:$E,2,FALSE))</f>
        <v/>
      </c>
      <c r="DC360" s="23"/>
      <c r="DD360" s="25" t="str">
        <f>IF(DC360="","",VLOOKUP(DC360,ProgramIterations!$D:$E,2,FALSE))</f>
        <v/>
      </c>
      <c r="DE360" s="64" t="str">
        <f>CONCATENATE("ALTER TABLE dbo.",LEFT(C360,FIND(".",C360)-1)," ADD ",RIGHT(C360,LEN(C360)-FIND(".",C360))," ",VLOOKUP(M360,DataTypes!$A$2:$F$12,6),IF(VLOOKUP(M360,DataTypes!$A$2:$F$12,3)=1,CONCATENATE("(",N360,",",O360,")"),"")," NULL")</f>
        <v>ALTER TABLE dbo.ChampMetricVisitInformation ADD VolumeofDepositionForPoolsT1 decimal(10,2) NULL</v>
      </c>
      <c r="DF360" s="56" t="e">
        <f>IF(A360 = "","",#REF! &amp; " SELECT MetricCalcTypeID = "&amp;A360&amp;", EngineID = "&amp;B360&amp;", Name='"&amp;C360&amp;"', DisplayGroupID = "&amp;D360&amp;", DisplayName='"&amp;E360&amp;"', DisplayNameShort = '"&amp;F360&amp;"', PropertyName = '"&amp;G360&amp;"', MethodID = "&amp;IF(H360="","NULL",H360)&amp; ", CalcGroupId = "&amp;IF(I360="","NULL",I360)&amp;", CalcGroupListItemID = " &amp;IF(K360="","NULL",K360)&amp;", Description = "&amp;IF(L360&lt;&gt;"NULL","'"&amp;SUBSTITUTE(L360,"'","''")&amp;"'","NULL")&amp;", DataTypeID = "&amp;M360&amp;",Precision = "&amp;N360&amp;", Scale = "&amp;O360&amp;", Length="&amp;P360&amp;", UOMID = "&amp;Q360&amp;", GlossaryTermID = "&amp;V360&amp;", DisplayOrderID = "&amp;W360&amp;", DomainValueListID = "&amp;AB360&amp;", WidthPixels = "&amp;AC360&amp;", IsDisplayable = "&amp;AD360&amp;", ShowGraphForWatershed= "&amp;AE360&amp;",ShowGraphForProgram="&amp;AF360&amp;",ShowGraphForVisit="&amp;AG360&amp;",IsPrivateInformation="&amp;AM360&amp;", IsCalculated="&amp;AN360&amp;",IsInternal="&amp;AO360&amp;", ExpectedValueMin = "&amp;IF(R360&lt;&gt;"",R360,"NULL")&amp;",  ExpectedValueMax = "&amp;IF(S360&lt;&gt;"",S360,"NULL")&amp;",  AcceptedValueMin = "&amp;IF(T360&lt;&gt;"",T360,"NULL")&amp;",   AcceptedValueMax  = "&amp;IF(U360&lt;&gt;"",U360,"NULL")&amp;", GraphAllowX="&amp;AH360&amp;", GraphAllowY="&amp;AI360&amp;", GraphAllowZ="&amp;AJ360&amp;", MapAllowSize="&amp;AK360&amp;", MapAllowColor = "&amp;AL360&amp;", RbtXpath = "&amp;IF(AP360&lt;&gt;"", "'"&amp;AP360&amp;"'", "NULL")&amp;", RbtIsRequired = "&amp;IF(AP360&lt;&gt;"", AQ360, "NULL")&amp;", MRMetric = "&amp;AR360&amp;
", Protocol1_ID = "&amp;IF(AS360="","NULL",#REF!)&amp;", Protocol1_IterationIDStart = "&amp;IF(AS360="","NULL",AT360)&amp;", Protocol1_IterationIDEnd = "&amp;IF(AU360="","NULL",AV360)&amp;
", Protocol2_ID = "&amp;IF(AW360="","NULL",#REF!)&amp;", Protocol2_IterationIDStart = "&amp;IF(AW360="","NULL",AX360)&amp;", Protocol2_IterationIDEnd = "&amp;IF(AY360="","NULL",AZ360)&amp;
", Protocol3_ID = "&amp;IF(BA360="","NULL",#REF!)&amp;", Protocol3_IterationIDStart = "&amp;IF(BA360="","NULL",BB360)&amp;", Protocol3_IterationIDEnd = "&amp;IF(BC360="","NULL",BD360)&amp;
", Protocol4_ID = "&amp;IF(BE360="","NULL",#REF!)&amp;", Protocol4_IterationIDStart = "&amp;IF(BE360="","NULL",BF360)&amp;", Protocol4_IterationIDEnd = "&amp;IF(BG360="","NULL",BH360)&amp;
", Protocol5_ID = "&amp;IF(BI360="","NULL",#REF!)&amp;", Protocol5_IterationIDStart = "&amp;IF(BI360="","NULL",BJ360)&amp;", Protocol5_IterationIDEnd = "&amp;IF(BK360="","NULL",BL360)&amp;
", Protocol6_ID = "&amp;IF(BM360="","NULL",#REF!)&amp;", Protocol6_IterationIDStart = "&amp;IF(BM360="","NULL",BN360)&amp;", Protocol6_IterationIDEnd = "&amp;IF(BO360="","NULL",BP360)&amp;
", Protocol7_ID = "&amp;IF(BQ360="","NULL",#REF!)&amp;", Protocol7_IterationIDStart = "&amp;IF(BQ360="","NULL",BR360)&amp;", Protocol7_IterationIDEnd = "&amp;IF(BS360="","NULL",BT360)&amp;
", Protocol8_ID = "&amp;IF(BU360="","NULL",#REF!)&amp;", Protocol8_IterationIDStart = "&amp;IF(BU360="","NULL",BV360)&amp;", Protocol8_IterationIDEnd = "&amp;IF(BW360="","NULL",BX360)&amp;
", Protocol9_ID = "&amp;IF(BY360="","NULL",#REF!)&amp;", Protocol9_IterationIDStart = "&amp;IF(BY360="","NULL",BZ360)&amp;", Protocol9_IterationIDEnd = "&amp;IF(CA360="","NULL",CB360)&amp;
", Protocol10_ID = "&amp;IF(CC360="","NULL",#REF!)&amp;", Protocol10_IterationIDStart = "&amp;IF(CC360="","NULL",CD360)&amp;", Protocol10_IterationIDEnd = "&amp;IF(CE360="","NULL",CF360)&amp;
", Protocol11_ID = "&amp;IF(CG360="","NULL",#REF!)&amp;", Protocol11_IterationIDStart = "&amp;IF(CG360="","NULL",CH360)&amp;", Protocol11_IterationIDEnd = "&amp;IF(CI360="","NULL",CJ360)&amp;
", Protocol12_ID = "&amp;IF(CK360="","NULL",#REF!)&amp;", Protocol12_IterationIDStart = "&amp;IF(CK360="","NULL",CL360)&amp;", Protocol12_IterationIDEnd = "&amp;IF(CM360="","NULL",CN360)&amp;
", Protocol13_ID = "&amp;IF(CO360="","NULL",#REF!)&amp;", Protocol13_IterationIDStart = "&amp;IF(CO360="","NULL",CP360)&amp;", Protocol13_IterationIDEnd = "&amp;IF(CQ360="","NULL",CR360)&amp;
", Protocol14_ID = "&amp;IF(CS360="","NULL",#REF!)&amp;", Protocol14_IterationIDStart = "&amp;IF(CS360="","NULL",CT360)&amp;", Protocol14_IterationIDEnd = "&amp;IF(CU360="","NULL",CV360)&amp;
", Protocol15_ID = "&amp;IF(CW360="","NULL",#REF!)&amp;", Protocol15_IterationIDStart = "&amp;IF(CW360="","NULL",CX360)&amp;", Protocol15_IterationIDEnd = "&amp;IF(CY360="","NULL",CZ360)&amp;
", Protocol16_ID = "&amp;IF(DA360="","NULL",#REF!)&amp;", Protocol16_IterationIDStart = "&amp;IF(DA360="","NULL",DB360)&amp;", Protocol16_IterationIDEnd = "&amp;IF(DC360="","NULL",DD360))</f>
        <v>#REF!</v>
      </c>
    </row>
    <row r="361" spans="1:156" s="37" customFormat="1" hidden="1" x14ac:dyDescent="0.4">
      <c r="A361" s="39">
        <v>399</v>
      </c>
      <c r="B361" s="39">
        <v>1</v>
      </c>
      <c r="C361" s="57" t="str">
        <f t="shared" si="27"/>
        <v>ChampMetricVisitInformation.VolumeofDepositionForFastNonTurbulentT1</v>
      </c>
      <c r="D361" s="38">
        <v>1</v>
      </c>
      <c r="E361" s="84" t="s">
        <v>1883</v>
      </c>
      <c r="F361" s="74" t="s">
        <v>1108</v>
      </c>
      <c r="G361" s="19" t="s">
        <v>703</v>
      </c>
      <c r="H361" s="19"/>
      <c r="I361" s="45"/>
      <c r="J361" s="47" t="str">
        <f>IF(I361="","",VLOOKUP(I361,MetricCalcGroups!A:D,3, FALSE))</f>
        <v/>
      </c>
      <c r="L361" s="37" t="s">
        <v>78</v>
      </c>
      <c r="M361" s="38">
        <v>3</v>
      </c>
      <c r="N361" s="38">
        <v>10</v>
      </c>
      <c r="O361" s="38">
        <v>2</v>
      </c>
      <c r="P361" s="38" t="s">
        <v>78</v>
      </c>
      <c r="Q361" s="38">
        <v>17</v>
      </c>
      <c r="R361" s="75"/>
      <c r="S361" s="75"/>
      <c r="T361" s="75"/>
      <c r="U361" s="75"/>
      <c r="V361" s="78" t="s">
        <v>78</v>
      </c>
      <c r="W361" s="39">
        <v>2120</v>
      </c>
      <c r="X361" s="15">
        <v>2011</v>
      </c>
      <c r="Y361" s="16">
        <f>IF(X361&lt;&gt;"",VLOOKUP(X361,ProgramIterations!D:E,2,FALSE),"NULL")</f>
        <v>1</v>
      </c>
      <c r="Z361" s="15"/>
      <c r="AA361" s="16" t="str">
        <f>IF(Z361&lt;&gt;"",VLOOKUP(Z361,ProgramIterations!D:E,2,FALSE),"NULL")</f>
        <v>NULL</v>
      </c>
      <c r="AB361" s="37" t="s">
        <v>78</v>
      </c>
      <c r="AC361" s="37">
        <v>75</v>
      </c>
      <c r="AD361" s="49">
        <v>0</v>
      </c>
      <c r="AE361" s="37">
        <v>1</v>
      </c>
      <c r="AF361" s="37">
        <v>1</v>
      </c>
      <c r="AG361" s="37">
        <v>0</v>
      </c>
      <c r="AH361" s="17">
        <v>0</v>
      </c>
      <c r="AI361" s="17">
        <f t="shared" si="28"/>
        <v>0</v>
      </c>
      <c r="AJ361" s="38">
        <v>0</v>
      </c>
      <c r="AK361" s="17">
        <f t="shared" si="25"/>
        <v>0</v>
      </c>
      <c r="AL361" s="17">
        <f t="shared" si="26"/>
        <v>0</v>
      </c>
      <c r="AM361" s="38">
        <v>0</v>
      </c>
      <c r="AN361" s="38">
        <v>0</v>
      </c>
      <c r="AO361" s="37">
        <v>0</v>
      </c>
      <c r="AP361" s="40" t="s">
        <v>1511</v>
      </c>
      <c r="AQ361" s="37">
        <v>0</v>
      </c>
      <c r="AR361" s="49">
        <v>0</v>
      </c>
      <c r="AS361" s="23">
        <v>2011</v>
      </c>
      <c r="AT361" s="55">
        <f>IF(AS361="","",VLOOKUP(AS361,ProgramIterations!$D:$E,2,FALSE))</f>
        <v>1</v>
      </c>
      <c r="AU361" s="23"/>
      <c r="AV361" s="24" t="str">
        <f>IF(AU361="","",VLOOKUP(AU361,ProgramIterations!$D:$E,2,FALSE))</f>
        <v/>
      </c>
      <c r="AW361" s="23">
        <v>2012</v>
      </c>
      <c r="AX361" s="24">
        <f>IF(AW361="","",VLOOKUP(AW361,ProgramIterations!$D:$E,2,FALSE))</f>
        <v>2</v>
      </c>
      <c r="AY361" s="23"/>
      <c r="AZ361" s="24" t="str">
        <f>IF(AY361="","",VLOOKUP(AY361,ProgramIterations!$D:$E,2,FALSE))</f>
        <v/>
      </c>
      <c r="BA361" s="23">
        <v>2013</v>
      </c>
      <c r="BB361" s="24">
        <f>IF(BA361="","",VLOOKUP(BA361,ProgramIterations!$D:$E,2,FALSE))</f>
        <v>3</v>
      </c>
      <c r="BC361" s="23"/>
      <c r="BD361" s="24" t="str">
        <f>IF(BC361="","",VLOOKUP(BC361,ProgramIterations!$D:$E,2,FALSE))</f>
        <v/>
      </c>
      <c r="BE361" s="23">
        <v>2014</v>
      </c>
      <c r="BF361" s="24">
        <f>IF(BE361="","",VLOOKUP(BE361,ProgramIterations!$D:$E,2,FALSE))</f>
        <v>4</v>
      </c>
      <c r="BG361" s="23"/>
      <c r="BH361" s="24" t="str">
        <f>IF(BG361="","",VLOOKUP(BG361,ProgramIterations!$D:$E,2,FALSE))</f>
        <v/>
      </c>
      <c r="BI361" s="23">
        <v>2014</v>
      </c>
      <c r="BJ361" s="24">
        <f>IF(BI361="","",VLOOKUP(BI361,ProgramIterations!$D:$E,2,FALSE))</f>
        <v>4</v>
      </c>
      <c r="BK361" s="23"/>
      <c r="BL361" s="24" t="str">
        <f>IF(BK361="","",VLOOKUP(BK361,ProgramIterations!$D:$E,2,FALSE))</f>
        <v/>
      </c>
      <c r="BM361" s="23"/>
      <c r="BN361" s="24" t="str">
        <f>IF(BM361="","",VLOOKUP(BM361,ProgramIterations!$D:$E,2,FALSE))</f>
        <v/>
      </c>
      <c r="BO361" s="23"/>
      <c r="BP361" s="24" t="str">
        <f>IF(BO361="","",VLOOKUP(BO361,ProgramIterations!$D:$E,2,FALSE))</f>
        <v/>
      </c>
      <c r="BQ361" s="23"/>
      <c r="BR361" s="24" t="str">
        <f>IF(BQ361="","",VLOOKUP(BQ361,ProgramIterations!$D:$E,2,FALSE))</f>
        <v/>
      </c>
      <c r="BS361" s="23"/>
      <c r="BT361" s="24" t="str">
        <f>IF(BS361="","",VLOOKUP(BS361,ProgramIterations!$D:$E,2,FALSE))</f>
        <v/>
      </c>
      <c r="BU361" s="23"/>
      <c r="BV361" s="24" t="str">
        <f>IF(BU361="","",VLOOKUP(BU361,ProgramIterations!$D:$E,2,FALSE))</f>
        <v/>
      </c>
      <c r="BW361" s="23"/>
      <c r="BX361" s="24" t="str">
        <f>IF(BW361="","",VLOOKUP(BW361,ProgramIterations!$D:$E,2,FALSE))</f>
        <v/>
      </c>
      <c r="BY361" s="23">
        <v>2014</v>
      </c>
      <c r="BZ361" s="24">
        <f>IF(BY361="","",VLOOKUP(BY361,ProgramIterations!$D:$E,2,FALSE))</f>
        <v>4</v>
      </c>
      <c r="CA361" s="23"/>
      <c r="CB361" s="24" t="str">
        <f>IF(CA361="","",VLOOKUP(CA361,ProgramIterations!$D:$E,2,FALSE))</f>
        <v/>
      </c>
      <c r="CC361" s="23">
        <v>2014</v>
      </c>
      <c r="CD361" s="24">
        <f>IF(CC361="","",VLOOKUP(CC361,ProgramIterations!$D:$E,2,FALSE))</f>
        <v>4</v>
      </c>
      <c r="CE361" s="23"/>
      <c r="CF361" s="24" t="str">
        <f>IF(CE361="","",VLOOKUP(CE361,ProgramIterations!$D:$E,2,FALSE))</f>
        <v/>
      </c>
      <c r="CG361" s="23">
        <v>2014</v>
      </c>
      <c r="CH361" s="24">
        <f>IF(CG361="","",VLOOKUP(CG361,ProgramIterations!$D:$E,2,FALSE))</f>
        <v>4</v>
      </c>
      <c r="CI361" s="23"/>
      <c r="CJ361" s="24" t="str">
        <f>IF(CI361="","",VLOOKUP(CI361,ProgramIterations!$D:$E,2,FALSE))</f>
        <v/>
      </c>
      <c r="CK361" s="23"/>
      <c r="CL361" s="24" t="str">
        <f>IF(CK361="","",VLOOKUP(CK361,ProgramIterations!$D:$E,2,FALSE))</f>
        <v/>
      </c>
      <c r="CM361" s="23"/>
      <c r="CN361" s="24" t="str">
        <f>IF(CM361="","",VLOOKUP(CM361,ProgramIterations!$D:$E,2,FALSE))</f>
        <v/>
      </c>
      <c r="CO361" s="23"/>
      <c r="CP361" s="24" t="str">
        <f>IF(CO361="","",VLOOKUP(CO361,ProgramIterations!$D:$E,2,FALSE))</f>
        <v/>
      </c>
      <c r="CQ361" s="23"/>
      <c r="CR361" s="24" t="str">
        <f>IF(CQ361="","",VLOOKUP(CQ361,ProgramIterations!$D:$E,2,FALSE))</f>
        <v/>
      </c>
      <c r="CS361" s="23"/>
      <c r="CT361" s="24" t="str">
        <f>IF(CS361="","",VLOOKUP(CS361,ProgramIterations!$D:$E,2,FALSE))</f>
        <v/>
      </c>
      <c r="CU361" s="23"/>
      <c r="CV361" s="24" t="str">
        <f>IF(CU361="","",VLOOKUP(CU361,ProgramIterations!$D:$E,2,FALSE))</f>
        <v/>
      </c>
      <c r="CW361" s="23"/>
      <c r="CX361" s="24" t="str">
        <f>IF(CW361="","",VLOOKUP(CW361,ProgramIterations!$D:$E,2,FALSE))</f>
        <v/>
      </c>
      <c r="CY361" s="23"/>
      <c r="CZ361" s="24" t="str">
        <f>IF(CY361="","",VLOOKUP(CY361,ProgramIterations!$D:$E,2,FALSE))</f>
        <v/>
      </c>
      <c r="DA361" s="23"/>
      <c r="DB361" s="24" t="str">
        <f>IF(DA361="","",VLOOKUP(DA361,ProgramIterations!$D:$E,2,FALSE))</f>
        <v/>
      </c>
      <c r="DC361" s="23"/>
      <c r="DD361" s="25" t="str">
        <f>IF(DC361="","",VLOOKUP(DC361,ProgramIterations!$D:$E,2,FALSE))</f>
        <v/>
      </c>
      <c r="DE361" s="64" t="str">
        <f>CONCATENATE("ALTER TABLE dbo.",LEFT(C361,FIND(".",C361)-1)," ADD ",RIGHT(C361,LEN(C361)-FIND(".",C361))," ",VLOOKUP(M361,DataTypes!$A$2:$F$12,6),IF(VLOOKUP(M361,DataTypes!$A$2:$F$12,3)=1,CONCATENATE("(",N361,",",O361,")"),"")," NULL")</f>
        <v>ALTER TABLE dbo.ChampMetricVisitInformation ADD VolumeofDepositionForFastNonTurbulentT1 decimal(10,2) NULL</v>
      </c>
      <c r="DF361" s="56" t="e">
        <f>IF(A361 = "","",#REF! &amp; " SELECT MetricCalcTypeID = "&amp;A361&amp;", EngineID = "&amp;B361&amp;", Name='"&amp;C361&amp;"', DisplayGroupID = "&amp;D361&amp;", DisplayName='"&amp;E361&amp;"', DisplayNameShort = '"&amp;F361&amp;"', PropertyName = '"&amp;G361&amp;"', MethodID = "&amp;IF(H361="","NULL",H361)&amp; ", CalcGroupId = "&amp;IF(I361="","NULL",I361)&amp;", CalcGroupListItemID = " &amp;IF(K361="","NULL",K361)&amp;", Description = "&amp;IF(L361&lt;&gt;"NULL","'"&amp;SUBSTITUTE(L361,"'","''")&amp;"'","NULL")&amp;", DataTypeID = "&amp;M361&amp;",Precision = "&amp;N361&amp;", Scale = "&amp;O361&amp;", Length="&amp;P361&amp;", UOMID = "&amp;Q361&amp;", GlossaryTermID = "&amp;V361&amp;", DisplayOrderID = "&amp;W361&amp;", DomainValueListID = "&amp;AB361&amp;", WidthPixels = "&amp;AC361&amp;", IsDisplayable = "&amp;AD361&amp;", ShowGraphForWatershed= "&amp;AE361&amp;",ShowGraphForProgram="&amp;AF361&amp;",ShowGraphForVisit="&amp;AG361&amp;",IsPrivateInformation="&amp;AM361&amp;", IsCalculated="&amp;AN361&amp;",IsInternal="&amp;AO361&amp;", ExpectedValueMin = "&amp;IF(R361&lt;&gt;"",R361,"NULL")&amp;",  ExpectedValueMax = "&amp;IF(S361&lt;&gt;"",S361,"NULL")&amp;",  AcceptedValueMin = "&amp;IF(T361&lt;&gt;"",T361,"NULL")&amp;",   AcceptedValueMax  = "&amp;IF(U361&lt;&gt;"",U361,"NULL")&amp;", GraphAllowX="&amp;AH361&amp;", GraphAllowY="&amp;AI361&amp;", GraphAllowZ="&amp;AJ361&amp;", MapAllowSize="&amp;AK361&amp;", MapAllowColor = "&amp;AL361&amp;", RbtXpath = "&amp;IF(AP361&lt;&gt;"", "'"&amp;AP361&amp;"'", "NULL")&amp;", RbtIsRequired = "&amp;IF(AP361&lt;&gt;"", AQ361, "NULL")&amp;", MRMetric = "&amp;AR361&amp;
", Protocol1_ID = "&amp;IF(AS361="","NULL",#REF!)&amp;", Protocol1_IterationIDStart = "&amp;IF(AS361="","NULL",AT361)&amp;", Protocol1_IterationIDEnd = "&amp;IF(AU361="","NULL",AV361)&amp;
", Protocol2_ID = "&amp;IF(AW361="","NULL",#REF!)&amp;", Protocol2_IterationIDStart = "&amp;IF(AW361="","NULL",AX361)&amp;", Protocol2_IterationIDEnd = "&amp;IF(AY361="","NULL",AZ361)&amp;
", Protocol3_ID = "&amp;IF(BA361="","NULL",#REF!)&amp;", Protocol3_IterationIDStart = "&amp;IF(BA361="","NULL",BB361)&amp;", Protocol3_IterationIDEnd = "&amp;IF(BC361="","NULL",BD361)&amp;
", Protocol4_ID = "&amp;IF(BE361="","NULL",#REF!)&amp;", Protocol4_IterationIDStart = "&amp;IF(BE361="","NULL",BF361)&amp;", Protocol4_IterationIDEnd = "&amp;IF(BG361="","NULL",BH361)&amp;
", Protocol5_ID = "&amp;IF(BI361="","NULL",#REF!)&amp;", Protocol5_IterationIDStart = "&amp;IF(BI361="","NULL",BJ361)&amp;", Protocol5_IterationIDEnd = "&amp;IF(BK361="","NULL",BL361)&amp;
", Protocol6_ID = "&amp;IF(BM361="","NULL",#REF!)&amp;", Protocol6_IterationIDStart = "&amp;IF(BM361="","NULL",BN361)&amp;", Protocol6_IterationIDEnd = "&amp;IF(BO361="","NULL",BP361)&amp;
", Protocol7_ID = "&amp;IF(BQ361="","NULL",#REF!)&amp;", Protocol7_IterationIDStart = "&amp;IF(BQ361="","NULL",BR361)&amp;", Protocol7_IterationIDEnd = "&amp;IF(BS361="","NULL",BT361)&amp;
", Protocol8_ID = "&amp;IF(BU361="","NULL",#REF!)&amp;", Protocol8_IterationIDStart = "&amp;IF(BU361="","NULL",BV361)&amp;", Protocol8_IterationIDEnd = "&amp;IF(BW361="","NULL",BX361)&amp;
", Protocol9_ID = "&amp;IF(BY361="","NULL",#REF!)&amp;", Protocol9_IterationIDStart = "&amp;IF(BY361="","NULL",BZ361)&amp;", Protocol9_IterationIDEnd = "&amp;IF(CA361="","NULL",CB361)&amp;
", Protocol10_ID = "&amp;IF(CC361="","NULL",#REF!)&amp;", Protocol10_IterationIDStart = "&amp;IF(CC361="","NULL",CD361)&amp;", Protocol10_IterationIDEnd = "&amp;IF(CE361="","NULL",CF361)&amp;
", Protocol11_ID = "&amp;IF(CG361="","NULL",#REF!)&amp;", Protocol11_IterationIDStart = "&amp;IF(CG361="","NULL",CH361)&amp;", Protocol11_IterationIDEnd = "&amp;IF(CI361="","NULL",CJ361)&amp;
", Protocol12_ID = "&amp;IF(CK361="","NULL",#REF!)&amp;", Protocol12_IterationIDStart = "&amp;IF(CK361="","NULL",CL361)&amp;", Protocol12_IterationIDEnd = "&amp;IF(CM361="","NULL",CN361)&amp;
", Protocol13_ID = "&amp;IF(CO361="","NULL",#REF!)&amp;", Protocol13_IterationIDStart = "&amp;IF(CO361="","NULL",CP361)&amp;", Protocol13_IterationIDEnd = "&amp;IF(CQ361="","NULL",CR361)&amp;
", Protocol14_ID = "&amp;IF(CS361="","NULL",#REF!)&amp;", Protocol14_IterationIDStart = "&amp;IF(CS361="","NULL",CT361)&amp;", Protocol14_IterationIDEnd = "&amp;IF(CU361="","NULL",CV361)&amp;
", Protocol15_ID = "&amp;IF(CW361="","NULL",#REF!)&amp;", Protocol15_IterationIDStart = "&amp;IF(CW361="","NULL",CX361)&amp;", Protocol15_IterationIDEnd = "&amp;IF(CY361="","NULL",CZ361)&amp;
", Protocol16_ID = "&amp;IF(DA361="","NULL",#REF!)&amp;", Protocol16_IterationIDStart = "&amp;IF(DA361="","NULL",DB361)&amp;", Protocol16_IterationIDEnd = "&amp;IF(DC361="","NULL",DD361))</f>
        <v>#REF!</v>
      </c>
    </row>
    <row r="362" spans="1:156" s="37" customFormat="1" hidden="1" x14ac:dyDescent="0.4">
      <c r="A362" s="39">
        <v>400</v>
      </c>
      <c r="B362" s="39">
        <v>1</v>
      </c>
      <c r="C362" s="57" t="str">
        <f t="shared" si="27"/>
        <v>ChampMetricVisitInformation.VolumeofDepositionForFastTurbulentT1</v>
      </c>
      <c r="D362" s="38">
        <v>1</v>
      </c>
      <c r="E362" s="74" t="s">
        <v>1109</v>
      </c>
      <c r="F362" s="74" t="s">
        <v>1110</v>
      </c>
      <c r="G362" s="19" t="s">
        <v>704</v>
      </c>
      <c r="H362" s="19"/>
      <c r="I362" s="45"/>
      <c r="J362" s="47" t="str">
        <f>IF(I362="","",VLOOKUP(I362,MetricCalcGroups!A:D,3, FALSE))</f>
        <v/>
      </c>
      <c r="L362" s="37" t="s">
        <v>78</v>
      </c>
      <c r="M362" s="38">
        <v>3</v>
      </c>
      <c r="N362" s="38">
        <v>10</v>
      </c>
      <c r="O362" s="38">
        <v>2</v>
      </c>
      <c r="P362" s="38" t="s">
        <v>78</v>
      </c>
      <c r="Q362" s="38">
        <v>17</v>
      </c>
      <c r="R362" s="75"/>
      <c r="S362" s="75"/>
      <c r="T362" s="75"/>
      <c r="U362" s="75"/>
      <c r="V362" s="78" t="s">
        <v>78</v>
      </c>
      <c r="W362" s="39">
        <v>2130</v>
      </c>
      <c r="X362" s="15">
        <v>2011</v>
      </c>
      <c r="Y362" s="16">
        <f>IF(X362&lt;&gt;"",VLOOKUP(X362,ProgramIterations!D:E,2,FALSE),"NULL")</f>
        <v>1</v>
      </c>
      <c r="Z362" s="15"/>
      <c r="AA362" s="16" t="str">
        <f>IF(Z362&lt;&gt;"",VLOOKUP(Z362,ProgramIterations!D:E,2,FALSE),"NULL")</f>
        <v>NULL</v>
      </c>
      <c r="AB362" s="37" t="s">
        <v>78</v>
      </c>
      <c r="AC362" s="37">
        <v>75</v>
      </c>
      <c r="AD362" s="49">
        <v>0</v>
      </c>
      <c r="AE362" s="37">
        <v>1</v>
      </c>
      <c r="AF362" s="37">
        <v>1</v>
      </c>
      <c r="AG362" s="37">
        <v>0</v>
      </c>
      <c r="AH362" s="52">
        <v>0</v>
      </c>
      <c r="AI362" s="17">
        <f t="shared" si="28"/>
        <v>0</v>
      </c>
      <c r="AJ362" s="38">
        <v>0</v>
      </c>
      <c r="AK362" s="17">
        <f t="shared" si="25"/>
        <v>0</v>
      </c>
      <c r="AL362" s="17">
        <f t="shared" si="26"/>
        <v>0</v>
      </c>
      <c r="AM362" s="38">
        <v>0</v>
      </c>
      <c r="AN362" s="38">
        <v>0</v>
      </c>
      <c r="AO362" s="74">
        <v>0</v>
      </c>
      <c r="AP362" s="74"/>
      <c r="AQ362" s="37">
        <v>0</v>
      </c>
      <c r="AR362" s="49">
        <v>0</v>
      </c>
      <c r="AS362" s="23">
        <v>2011</v>
      </c>
      <c r="AT362" s="55">
        <f>IF(AS362="","",VLOOKUP(AS362,ProgramIterations!$D:$E,2,FALSE))</f>
        <v>1</v>
      </c>
      <c r="AU362" s="23"/>
      <c r="AV362" s="24" t="str">
        <f>IF(AU362="","",VLOOKUP(AU362,ProgramIterations!$D:$E,2,FALSE))</f>
        <v/>
      </c>
      <c r="AW362" s="23">
        <v>2012</v>
      </c>
      <c r="AX362" s="24">
        <f>IF(AW362="","",VLOOKUP(AW362,ProgramIterations!$D:$E,2,FALSE))</f>
        <v>2</v>
      </c>
      <c r="AY362" s="23"/>
      <c r="AZ362" s="24" t="str">
        <f>IF(AY362="","",VLOOKUP(AY362,ProgramIterations!$D:$E,2,FALSE))</f>
        <v/>
      </c>
      <c r="BA362" s="23">
        <v>2013</v>
      </c>
      <c r="BB362" s="24">
        <f>IF(BA362="","",VLOOKUP(BA362,ProgramIterations!$D:$E,2,FALSE))</f>
        <v>3</v>
      </c>
      <c r="BC362" s="23"/>
      <c r="BD362" s="24" t="str">
        <f>IF(BC362="","",VLOOKUP(BC362,ProgramIterations!$D:$E,2,FALSE))</f>
        <v/>
      </c>
      <c r="BE362" s="23">
        <v>2014</v>
      </c>
      <c r="BF362" s="24">
        <f>IF(BE362="","",VLOOKUP(BE362,ProgramIterations!$D:$E,2,FALSE))</f>
        <v>4</v>
      </c>
      <c r="BG362" s="23"/>
      <c r="BH362" s="24" t="str">
        <f>IF(BG362="","",VLOOKUP(BG362,ProgramIterations!$D:$E,2,FALSE))</f>
        <v/>
      </c>
      <c r="BI362" s="23">
        <v>2014</v>
      </c>
      <c r="BJ362" s="24">
        <f>IF(BI362="","",VLOOKUP(BI362,ProgramIterations!$D:$E,2,FALSE))</f>
        <v>4</v>
      </c>
      <c r="BK362" s="23"/>
      <c r="BL362" s="24" t="str">
        <f>IF(BK362="","",VLOOKUP(BK362,ProgramIterations!$D:$E,2,FALSE))</f>
        <v/>
      </c>
      <c r="BM362" s="23"/>
      <c r="BN362" s="24" t="str">
        <f>IF(BM362="","",VLOOKUP(BM362,ProgramIterations!$D:$E,2,FALSE))</f>
        <v/>
      </c>
      <c r="BO362" s="23"/>
      <c r="BP362" s="24" t="str">
        <f>IF(BO362="","",VLOOKUP(BO362,ProgramIterations!$D:$E,2,FALSE))</f>
        <v/>
      </c>
      <c r="BQ362" s="23"/>
      <c r="BR362" s="24" t="str">
        <f>IF(BQ362="","",VLOOKUP(BQ362,ProgramIterations!$D:$E,2,FALSE))</f>
        <v/>
      </c>
      <c r="BS362" s="23"/>
      <c r="BT362" s="24" t="str">
        <f>IF(BS362="","",VLOOKUP(BS362,ProgramIterations!$D:$E,2,FALSE))</f>
        <v/>
      </c>
      <c r="BU362" s="23"/>
      <c r="BV362" s="24" t="str">
        <f>IF(BU362="","",VLOOKUP(BU362,ProgramIterations!$D:$E,2,FALSE))</f>
        <v/>
      </c>
      <c r="BW362" s="23"/>
      <c r="BX362" s="24" t="str">
        <f>IF(BW362="","",VLOOKUP(BW362,ProgramIterations!$D:$E,2,FALSE))</f>
        <v/>
      </c>
      <c r="BY362" s="23">
        <v>2014</v>
      </c>
      <c r="BZ362" s="24">
        <f>IF(BY362="","",VLOOKUP(BY362,ProgramIterations!$D:$E,2,FALSE))</f>
        <v>4</v>
      </c>
      <c r="CA362" s="23"/>
      <c r="CB362" s="24" t="str">
        <f>IF(CA362="","",VLOOKUP(CA362,ProgramIterations!$D:$E,2,FALSE))</f>
        <v/>
      </c>
      <c r="CC362" s="23">
        <v>2014</v>
      </c>
      <c r="CD362" s="24">
        <f>IF(CC362="","",VLOOKUP(CC362,ProgramIterations!$D:$E,2,FALSE))</f>
        <v>4</v>
      </c>
      <c r="CE362" s="23"/>
      <c r="CF362" s="24" t="str">
        <f>IF(CE362="","",VLOOKUP(CE362,ProgramIterations!$D:$E,2,FALSE))</f>
        <v/>
      </c>
      <c r="CG362" s="23">
        <v>2014</v>
      </c>
      <c r="CH362" s="24">
        <f>IF(CG362="","",VLOOKUP(CG362,ProgramIterations!$D:$E,2,FALSE))</f>
        <v>4</v>
      </c>
      <c r="CI362" s="23"/>
      <c r="CJ362" s="24" t="str">
        <f>IF(CI362="","",VLOOKUP(CI362,ProgramIterations!$D:$E,2,FALSE))</f>
        <v/>
      </c>
      <c r="CK362" s="23"/>
      <c r="CL362" s="24" t="str">
        <f>IF(CK362="","",VLOOKUP(CK362,ProgramIterations!$D:$E,2,FALSE))</f>
        <v/>
      </c>
      <c r="CM362" s="23"/>
      <c r="CN362" s="24" t="str">
        <f>IF(CM362="","",VLOOKUP(CM362,ProgramIterations!$D:$E,2,FALSE))</f>
        <v/>
      </c>
      <c r="CO362" s="23"/>
      <c r="CP362" s="24" t="str">
        <f>IF(CO362="","",VLOOKUP(CO362,ProgramIterations!$D:$E,2,FALSE))</f>
        <v/>
      </c>
      <c r="CQ362" s="23"/>
      <c r="CR362" s="24" t="str">
        <f>IF(CQ362="","",VLOOKUP(CQ362,ProgramIterations!$D:$E,2,FALSE))</f>
        <v/>
      </c>
      <c r="CS362" s="23"/>
      <c r="CT362" s="24" t="str">
        <f>IF(CS362="","",VLOOKUP(CS362,ProgramIterations!$D:$E,2,FALSE))</f>
        <v/>
      </c>
      <c r="CU362" s="23"/>
      <c r="CV362" s="24" t="str">
        <f>IF(CU362="","",VLOOKUP(CU362,ProgramIterations!$D:$E,2,FALSE))</f>
        <v/>
      </c>
      <c r="CW362" s="23"/>
      <c r="CX362" s="24" t="str">
        <f>IF(CW362="","",VLOOKUP(CW362,ProgramIterations!$D:$E,2,FALSE))</f>
        <v/>
      </c>
      <c r="CY362" s="23"/>
      <c r="CZ362" s="24" t="str">
        <f>IF(CY362="","",VLOOKUP(CY362,ProgramIterations!$D:$E,2,FALSE))</f>
        <v/>
      </c>
      <c r="DA362" s="23"/>
      <c r="DB362" s="24" t="str">
        <f>IF(DA362="","",VLOOKUP(DA362,ProgramIterations!$D:$E,2,FALSE))</f>
        <v/>
      </c>
      <c r="DC362" s="23"/>
      <c r="DD362" s="25" t="str">
        <f>IF(DC362="","",VLOOKUP(DC362,ProgramIterations!$D:$E,2,FALSE))</f>
        <v/>
      </c>
      <c r="DE362" s="64" t="str">
        <f>CONCATENATE("ALTER TABLE dbo.",LEFT(C362,FIND(".",C362)-1)," ADD ",RIGHT(C362,LEN(C362)-FIND(".",C362))," ",VLOOKUP(M362,DataTypes!$A$2:$F$12,6),IF(VLOOKUP(M362,DataTypes!$A$2:$F$12,3)=1,CONCATENATE("(",N362,",",O362,")"),"")," NULL")</f>
        <v>ALTER TABLE dbo.ChampMetricVisitInformation ADD VolumeofDepositionForFastTurbulentT1 decimal(10,2) NULL</v>
      </c>
      <c r="DF362" s="56" t="e">
        <f>IF(A362 = "","",#REF! &amp; " SELECT MetricCalcTypeID = "&amp;A362&amp;", EngineID = "&amp;B362&amp;", Name='"&amp;C362&amp;"', DisplayGroupID = "&amp;D362&amp;", DisplayName='"&amp;E362&amp;"', DisplayNameShort = '"&amp;F362&amp;"', PropertyName = '"&amp;G362&amp;"', MethodID = "&amp;IF(H362="","NULL",H362)&amp; ", CalcGroupId = "&amp;IF(I362="","NULL",I362)&amp;", CalcGroupListItemID = " &amp;IF(K362="","NULL",K362)&amp;", Description = "&amp;IF(L362&lt;&gt;"NULL","'"&amp;SUBSTITUTE(L362,"'","''")&amp;"'","NULL")&amp;", DataTypeID = "&amp;M362&amp;",Precision = "&amp;N362&amp;", Scale = "&amp;O362&amp;", Length="&amp;P362&amp;", UOMID = "&amp;Q362&amp;", GlossaryTermID = "&amp;V362&amp;", DisplayOrderID = "&amp;W362&amp;", DomainValueListID = "&amp;AB362&amp;", WidthPixels = "&amp;AC362&amp;", IsDisplayable = "&amp;AD362&amp;", ShowGraphForWatershed= "&amp;AE362&amp;",ShowGraphForProgram="&amp;AF362&amp;",ShowGraphForVisit="&amp;AG362&amp;",IsPrivateInformation="&amp;AM362&amp;", IsCalculated="&amp;AN362&amp;",IsInternal="&amp;AO362&amp;", ExpectedValueMin = "&amp;IF(R362&lt;&gt;"",R362,"NULL")&amp;",  ExpectedValueMax = "&amp;IF(S362&lt;&gt;"",S362,"NULL")&amp;",  AcceptedValueMin = "&amp;IF(T362&lt;&gt;"",T362,"NULL")&amp;",   AcceptedValueMax  = "&amp;IF(U362&lt;&gt;"",U362,"NULL")&amp;", GraphAllowX="&amp;AH362&amp;", GraphAllowY="&amp;AI362&amp;", GraphAllowZ="&amp;AJ362&amp;", MapAllowSize="&amp;AK362&amp;", MapAllowColor = "&amp;AL362&amp;", RbtXpath = "&amp;IF(AP362&lt;&gt;"", "'"&amp;AP362&amp;"'", "NULL")&amp;", RbtIsRequired = "&amp;IF(AP362&lt;&gt;"", AQ362, "NULL")&amp;", MRMetric = "&amp;AR362&amp;
", Protocol1_ID = "&amp;IF(AS362="","NULL",#REF!)&amp;", Protocol1_IterationIDStart = "&amp;IF(AS362="","NULL",AT362)&amp;", Protocol1_IterationIDEnd = "&amp;IF(AU362="","NULL",AV362)&amp;
", Protocol2_ID = "&amp;IF(AW362="","NULL",#REF!)&amp;", Protocol2_IterationIDStart = "&amp;IF(AW362="","NULL",AX362)&amp;", Protocol2_IterationIDEnd = "&amp;IF(AY362="","NULL",AZ362)&amp;
", Protocol3_ID = "&amp;IF(BA362="","NULL",#REF!)&amp;", Protocol3_IterationIDStart = "&amp;IF(BA362="","NULL",BB362)&amp;", Protocol3_IterationIDEnd = "&amp;IF(BC362="","NULL",BD362)&amp;
", Protocol4_ID = "&amp;IF(BE362="","NULL",#REF!)&amp;", Protocol4_IterationIDStart = "&amp;IF(BE362="","NULL",BF362)&amp;", Protocol4_IterationIDEnd = "&amp;IF(BG362="","NULL",BH362)&amp;
", Protocol5_ID = "&amp;IF(BI362="","NULL",#REF!)&amp;", Protocol5_IterationIDStart = "&amp;IF(BI362="","NULL",BJ362)&amp;", Protocol5_IterationIDEnd = "&amp;IF(BK362="","NULL",BL362)&amp;
", Protocol6_ID = "&amp;IF(BM362="","NULL",#REF!)&amp;", Protocol6_IterationIDStart = "&amp;IF(BM362="","NULL",BN362)&amp;", Protocol6_IterationIDEnd = "&amp;IF(BO362="","NULL",BP362)&amp;
", Protocol7_ID = "&amp;IF(BQ362="","NULL",#REF!)&amp;", Protocol7_IterationIDStart = "&amp;IF(BQ362="","NULL",BR362)&amp;", Protocol7_IterationIDEnd = "&amp;IF(BS362="","NULL",BT362)&amp;
", Protocol8_ID = "&amp;IF(BU362="","NULL",#REF!)&amp;", Protocol8_IterationIDStart = "&amp;IF(BU362="","NULL",BV362)&amp;", Protocol8_IterationIDEnd = "&amp;IF(BW362="","NULL",BX362)&amp;
", Protocol9_ID = "&amp;IF(BY362="","NULL",#REF!)&amp;", Protocol9_IterationIDStart = "&amp;IF(BY362="","NULL",BZ362)&amp;", Protocol9_IterationIDEnd = "&amp;IF(CA362="","NULL",CB362)&amp;
", Protocol10_ID = "&amp;IF(CC362="","NULL",#REF!)&amp;", Protocol10_IterationIDStart = "&amp;IF(CC362="","NULL",CD362)&amp;", Protocol10_IterationIDEnd = "&amp;IF(CE362="","NULL",CF362)&amp;
", Protocol11_ID = "&amp;IF(CG362="","NULL",#REF!)&amp;", Protocol11_IterationIDStart = "&amp;IF(CG362="","NULL",CH362)&amp;", Protocol11_IterationIDEnd = "&amp;IF(CI362="","NULL",CJ362)&amp;
", Protocol12_ID = "&amp;IF(CK362="","NULL",#REF!)&amp;", Protocol12_IterationIDStart = "&amp;IF(CK362="","NULL",CL362)&amp;", Protocol12_IterationIDEnd = "&amp;IF(CM362="","NULL",CN362)&amp;
", Protocol13_ID = "&amp;IF(CO362="","NULL",#REF!)&amp;", Protocol13_IterationIDStart = "&amp;IF(CO362="","NULL",CP362)&amp;", Protocol13_IterationIDEnd = "&amp;IF(CQ362="","NULL",CR362)&amp;
", Protocol14_ID = "&amp;IF(CS362="","NULL",#REF!)&amp;", Protocol14_IterationIDStart = "&amp;IF(CS362="","NULL",CT362)&amp;", Protocol14_IterationIDEnd = "&amp;IF(CU362="","NULL",CV362)&amp;
", Protocol15_ID = "&amp;IF(CW362="","NULL",#REF!)&amp;", Protocol15_IterationIDStart = "&amp;IF(CW362="","NULL",CX362)&amp;", Protocol15_IterationIDEnd = "&amp;IF(CY362="","NULL",CZ362)&amp;
", Protocol16_ID = "&amp;IF(DA362="","NULL",#REF!)&amp;", Protocol16_IterationIDStart = "&amp;IF(DA362="","NULL",DB362)&amp;", Protocol16_IterationIDEnd = "&amp;IF(DC362="","NULL",DD362))</f>
        <v>#REF!</v>
      </c>
    </row>
    <row r="363" spans="1:156" s="37" customFormat="1" hidden="1" x14ac:dyDescent="0.4">
      <c r="A363" s="39">
        <v>401</v>
      </c>
      <c r="B363" s="38">
        <v>1</v>
      </c>
      <c r="C363" s="57" t="str">
        <f t="shared" si="27"/>
        <v>ChampMetricVisitInformation.AreaofErosionForSiteT0</v>
      </c>
      <c r="D363" s="38">
        <v>1</v>
      </c>
      <c r="E363" s="74" t="s">
        <v>1111</v>
      </c>
      <c r="F363" s="74" t="s">
        <v>1112</v>
      </c>
      <c r="G363" s="19" t="s">
        <v>638</v>
      </c>
      <c r="H363" s="19"/>
      <c r="I363" s="45"/>
      <c r="J363" s="47" t="str">
        <f>IF(I363="","",VLOOKUP(I363,MetricCalcGroups!A:D,3, FALSE))</f>
        <v/>
      </c>
      <c r="L363" s="37" t="s">
        <v>78</v>
      </c>
      <c r="M363" s="38">
        <v>3</v>
      </c>
      <c r="N363" s="38">
        <v>10</v>
      </c>
      <c r="O363" s="38">
        <v>2</v>
      </c>
      <c r="P363" s="38" t="s">
        <v>78</v>
      </c>
      <c r="Q363" s="38">
        <v>16</v>
      </c>
      <c r="R363" s="75">
        <v>0</v>
      </c>
      <c r="S363" s="75">
        <v>1000</v>
      </c>
      <c r="T363" s="75">
        <v>0</v>
      </c>
      <c r="U363" s="75">
        <v>2000</v>
      </c>
      <c r="V363" s="78" t="s">
        <v>78</v>
      </c>
      <c r="W363" s="39">
        <v>2140</v>
      </c>
      <c r="X363" s="15">
        <v>2011</v>
      </c>
      <c r="Y363" s="16">
        <f>IF(X363&lt;&gt;"",VLOOKUP(X363,ProgramIterations!D:E,2,FALSE),"NULL")</f>
        <v>1</v>
      </c>
      <c r="Z363" s="15"/>
      <c r="AA363" s="16" t="str">
        <f>IF(Z363&lt;&gt;"",VLOOKUP(Z363,ProgramIterations!D:E,2,FALSE),"NULL")</f>
        <v>NULL</v>
      </c>
      <c r="AB363" s="37" t="s">
        <v>78</v>
      </c>
      <c r="AC363" s="37">
        <v>75</v>
      </c>
      <c r="AD363" s="49">
        <v>0</v>
      </c>
      <c r="AE363" s="37">
        <v>1</v>
      </c>
      <c r="AF363" s="37">
        <v>1</v>
      </c>
      <c r="AG363" s="37">
        <v>0</v>
      </c>
      <c r="AH363" s="17">
        <v>0</v>
      </c>
      <c r="AI363" s="17">
        <f t="shared" si="28"/>
        <v>0</v>
      </c>
      <c r="AJ363" s="38">
        <v>0</v>
      </c>
      <c r="AK363" s="17">
        <f t="shared" si="25"/>
        <v>0</v>
      </c>
      <c r="AL363" s="17">
        <f t="shared" si="26"/>
        <v>0</v>
      </c>
      <c r="AM363" s="38">
        <v>0</v>
      </c>
      <c r="AN363" s="38">
        <v>0</v>
      </c>
      <c r="AO363" s="74">
        <v>0</v>
      </c>
      <c r="AP363" s="40" t="s">
        <v>1512</v>
      </c>
      <c r="AQ363" s="37">
        <v>0</v>
      </c>
      <c r="AR363" s="49">
        <v>0</v>
      </c>
      <c r="AS363" s="23">
        <v>2011</v>
      </c>
      <c r="AT363" s="55">
        <f>IF(AS363="","",VLOOKUP(AS363,ProgramIterations!$D:$E,2,FALSE))</f>
        <v>1</v>
      </c>
      <c r="AU363" s="23"/>
      <c r="AV363" s="24" t="str">
        <f>IF(AU363="","",VLOOKUP(AU363,ProgramIterations!$D:$E,2,FALSE))</f>
        <v/>
      </c>
      <c r="AW363" s="23">
        <v>2012</v>
      </c>
      <c r="AX363" s="24">
        <f>IF(AW363="","",VLOOKUP(AW363,ProgramIterations!$D:$E,2,FALSE))</f>
        <v>2</v>
      </c>
      <c r="AY363" s="23"/>
      <c r="AZ363" s="24" t="str">
        <f>IF(AY363="","",VLOOKUP(AY363,ProgramIterations!$D:$E,2,FALSE))</f>
        <v/>
      </c>
      <c r="BA363" s="23">
        <v>2013</v>
      </c>
      <c r="BB363" s="24">
        <f>IF(BA363="","",VLOOKUP(BA363,ProgramIterations!$D:$E,2,FALSE))</f>
        <v>3</v>
      </c>
      <c r="BC363" s="23"/>
      <c r="BD363" s="24" t="str">
        <f>IF(BC363="","",VLOOKUP(BC363,ProgramIterations!$D:$E,2,FALSE))</f>
        <v/>
      </c>
      <c r="BE363" s="23">
        <v>2014</v>
      </c>
      <c r="BF363" s="24">
        <f>IF(BE363="","",VLOOKUP(BE363,ProgramIterations!$D:$E,2,FALSE))</f>
        <v>4</v>
      </c>
      <c r="BG363" s="23"/>
      <c r="BH363" s="24" t="str">
        <f>IF(BG363="","",VLOOKUP(BG363,ProgramIterations!$D:$E,2,FALSE))</f>
        <v/>
      </c>
      <c r="BI363" s="23">
        <v>2014</v>
      </c>
      <c r="BJ363" s="24">
        <f>IF(BI363="","",VLOOKUP(BI363,ProgramIterations!$D:$E,2,FALSE))</f>
        <v>4</v>
      </c>
      <c r="BK363" s="23"/>
      <c r="BL363" s="24" t="str">
        <f>IF(BK363="","",VLOOKUP(BK363,ProgramIterations!$D:$E,2,FALSE))</f>
        <v/>
      </c>
      <c r="BM363" s="23"/>
      <c r="BN363" s="24" t="str">
        <f>IF(BM363="","",VLOOKUP(BM363,ProgramIterations!$D:$E,2,FALSE))</f>
        <v/>
      </c>
      <c r="BO363" s="23"/>
      <c r="BP363" s="24" t="str">
        <f>IF(BO363="","",VLOOKUP(BO363,ProgramIterations!$D:$E,2,FALSE))</f>
        <v/>
      </c>
      <c r="BQ363" s="23"/>
      <c r="BR363" s="24" t="str">
        <f>IF(BQ363="","",VLOOKUP(BQ363,ProgramIterations!$D:$E,2,FALSE))</f>
        <v/>
      </c>
      <c r="BS363" s="23"/>
      <c r="BT363" s="24" t="str">
        <f>IF(BS363="","",VLOOKUP(BS363,ProgramIterations!$D:$E,2,FALSE))</f>
        <v/>
      </c>
      <c r="BU363" s="23"/>
      <c r="BV363" s="24" t="str">
        <f>IF(BU363="","",VLOOKUP(BU363,ProgramIterations!$D:$E,2,FALSE))</f>
        <v/>
      </c>
      <c r="BW363" s="23"/>
      <c r="BX363" s="24" t="str">
        <f>IF(BW363="","",VLOOKUP(BW363,ProgramIterations!$D:$E,2,FALSE))</f>
        <v/>
      </c>
      <c r="BY363" s="23">
        <v>2014</v>
      </c>
      <c r="BZ363" s="24">
        <f>IF(BY363="","",VLOOKUP(BY363,ProgramIterations!$D:$E,2,FALSE))</f>
        <v>4</v>
      </c>
      <c r="CA363" s="23"/>
      <c r="CB363" s="24" t="str">
        <f>IF(CA363="","",VLOOKUP(CA363,ProgramIterations!$D:$E,2,FALSE))</f>
        <v/>
      </c>
      <c r="CC363" s="23">
        <v>2014</v>
      </c>
      <c r="CD363" s="24">
        <f>IF(CC363="","",VLOOKUP(CC363,ProgramIterations!$D:$E,2,FALSE))</f>
        <v>4</v>
      </c>
      <c r="CE363" s="23"/>
      <c r="CF363" s="24" t="str">
        <f>IF(CE363="","",VLOOKUP(CE363,ProgramIterations!$D:$E,2,FALSE))</f>
        <v/>
      </c>
      <c r="CG363" s="23">
        <v>2014</v>
      </c>
      <c r="CH363" s="24">
        <f>IF(CG363="","",VLOOKUP(CG363,ProgramIterations!$D:$E,2,FALSE))</f>
        <v>4</v>
      </c>
      <c r="CI363" s="23"/>
      <c r="CJ363" s="24" t="str">
        <f>IF(CI363="","",VLOOKUP(CI363,ProgramIterations!$D:$E,2,FALSE))</f>
        <v/>
      </c>
      <c r="CK363" s="23"/>
      <c r="CL363" s="24" t="str">
        <f>IF(CK363="","",VLOOKUP(CK363,ProgramIterations!$D:$E,2,FALSE))</f>
        <v/>
      </c>
      <c r="CM363" s="23"/>
      <c r="CN363" s="24" t="str">
        <f>IF(CM363="","",VLOOKUP(CM363,ProgramIterations!$D:$E,2,FALSE))</f>
        <v/>
      </c>
      <c r="CO363" s="23"/>
      <c r="CP363" s="24" t="str">
        <f>IF(CO363="","",VLOOKUP(CO363,ProgramIterations!$D:$E,2,FALSE))</f>
        <v/>
      </c>
      <c r="CQ363" s="23"/>
      <c r="CR363" s="24" t="str">
        <f>IF(CQ363="","",VLOOKUP(CQ363,ProgramIterations!$D:$E,2,FALSE))</f>
        <v/>
      </c>
      <c r="CS363" s="23"/>
      <c r="CT363" s="24" t="str">
        <f>IF(CS363="","",VLOOKUP(CS363,ProgramIterations!$D:$E,2,FALSE))</f>
        <v/>
      </c>
      <c r="CU363" s="23"/>
      <c r="CV363" s="24" t="str">
        <f>IF(CU363="","",VLOOKUP(CU363,ProgramIterations!$D:$E,2,FALSE))</f>
        <v/>
      </c>
      <c r="CW363" s="23"/>
      <c r="CX363" s="24" t="str">
        <f>IF(CW363="","",VLOOKUP(CW363,ProgramIterations!$D:$E,2,FALSE))</f>
        <v/>
      </c>
      <c r="CY363" s="23"/>
      <c r="CZ363" s="24" t="str">
        <f>IF(CY363="","",VLOOKUP(CY363,ProgramIterations!$D:$E,2,FALSE))</f>
        <v/>
      </c>
      <c r="DA363" s="23"/>
      <c r="DB363" s="24" t="str">
        <f>IF(DA363="","",VLOOKUP(DA363,ProgramIterations!$D:$E,2,FALSE))</f>
        <v/>
      </c>
      <c r="DC363" s="23"/>
      <c r="DD363" s="25" t="str">
        <f>IF(DC363="","",VLOOKUP(DC363,ProgramIterations!$D:$E,2,FALSE))</f>
        <v/>
      </c>
      <c r="DE363" s="64" t="str">
        <f>CONCATENATE("ALTER TABLE dbo.",LEFT(C363,FIND(".",C363)-1)," ADD ",RIGHT(C363,LEN(C363)-FIND(".",C363))," ",VLOOKUP(M363,DataTypes!$A$2:$F$12,6),IF(VLOOKUP(M363,DataTypes!$A$2:$F$12,3)=1,CONCATENATE("(",N363,",",O363,")"),"")," NULL")</f>
        <v>ALTER TABLE dbo.ChampMetricVisitInformation ADD AreaofErosionForSiteT0 decimal(10,2) NULL</v>
      </c>
      <c r="DF363" s="56" t="e">
        <f>IF(A363 = "","",#REF! &amp; " SELECT MetricCalcTypeID = "&amp;A363&amp;", EngineID = "&amp;B363&amp;", Name='"&amp;C363&amp;"', DisplayGroupID = "&amp;D363&amp;", DisplayName='"&amp;E363&amp;"', DisplayNameShort = '"&amp;F363&amp;"', PropertyName = '"&amp;G363&amp;"', MethodID = "&amp;IF(H363="","NULL",H363)&amp; ", CalcGroupId = "&amp;IF(I363="","NULL",I363)&amp;", CalcGroupListItemID = " &amp;IF(K363="","NULL",K363)&amp;", Description = "&amp;IF(L363&lt;&gt;"NULL","'"&amp;SUBSTITUTE(L363,"'","''")&amp;"'","NULL")&amp;", DataTypeID = "&amp;M363&amp;",Precision = "&amp;N363&amp;", Scale = "&amp;O363&amp;", Length="&amp;P363&amp;", UOMID = "&amp;Q363&amp;", GlossaryTermID = "&amp;V363&amp;", DisplayOrderID = "&amp;W363&amp;", DomainValueListID = "&amp;AB363&amp;", WidthPixels = "&amp;AC363&amp;", IsDisplayable = "&amp;AD363&amp;", ShowGraphForWatershed= "&amp;AE363&amp;",ShowGraphForProgram="&amp;AF363&amp;",ShowGraphForVisit="&amp;AG363&amp;",IsPrivateInformation="&amp;AM363&amp;", IsCalculated="&amp;AN363&amp;",IsInternal="&amp;AO363&amp;", ExpectedValueMin = "&amp;IF(R363&lt;&gt;"",R363,"NULL")&amp;",  ExpectedValueMax = "&amp;IF(S363&lt;&gt;"",S363,"NULL")&amp;",  AcceptedValueMin = "&amp;IF(T363&lt;&gt;"",T363,"NULL")&amp;",   AcceptedValueMax  = "&amp;IF(U363&lt;&gt;"",U363,"NULL")&amp;", GraphAllowX="&amp;AH363&amp;", GraphAllowY="&amp;AI363&amp;", GraphAllowZ="&amp;AJ363&amp;", MapAllowSize="&amp;AK363&amp;", MapAllowColor = "&amp;AL363&amp;", RbtXpath = "&amp;IF(AP363&lt;&gt;"", "'"&amp;AP363&amp;"'", "NULL")&amp;", RbtIsRequired = "&amp;IF(AP363&lt;&gt;"", AQ363, "NULL")&amp;", MRMetric = "&amp;AR363&amp;
", Protocol1_ID = "&amp;IF(AS363="","NULL",#REF!)&amp;", Protocol1_IterationIDStart = "&amp;IF(AS363="","NULL",AT363)&amp;", Protocol1_IterationIDEnd = "&amp;IF(AU363="","NULL",AV363)&amp;
", Protocol2_ID = "&amp;IF(AW363="","NULL",#REF!)&amp;", Protocol2_IterationIDStart = "&amp;IF(AW363="","NULL",AX363)&amp;", Protocol2_IterationIDEnd = "&amp;IF(AY363="","NULL",AZ363)&amp;
", Protocol3_ID = "&amp;IF(BA363="","NULL",#REF!)&amp;", Protocol3_IterationIDStart = "&amp;IF(BA363="","NULL",BB363)&amp;", Protocol3_IterationIDEnd = "&amp;IF(BC363="","NULL",BD363)&amp;
", Protocol4_ID = "&amp;IF(BE363="","NULL",#REF!)&amp;", Protocol4_IterationIDStart = "&amp;IF(BE363="","NULL",BF363)&amp;", Protocol4_IterationIDEnd = "&amp;IF(BG363="","NULL",BH363)&amp;
", Protocol5_ID = "&amp;IF(BI363="","NULL",#REF!)&amp;", Protocol5_IterationIDStart = "&amp;IF(BI363="","NULL",BJ363)&amp;", Protocol5_IterationIDEnd = "&amp;IF(BK363="","NULL",BL363)&amp;
", Protocol6_ID = "&amp;IF(BM363="","NULL",#REF!)&amp;", Protocol6_IterationIDStart = "&amp;IF(BM363="","NULL",BN363)&amp;", Protocol6_IterationIDEnd = "&amp;IF(BO363="","NULL",BP363)&amp;
", Protocol7_ID = "&amp;IF(BQ363="","NULL",#REF!)&amp;", Protocol7_IterationIDStart = "&amp;IF(BQ363="","NULL",BR363)&amp;", Protocol7_IterationIDEnd = "&amp;IF(BS363="","NULL",BT363)&amp;
", Protocol8_ID = "&amp;IF(BU363="","NULL",#REF!)&amp;", Protocol8_IterationIDStart = "&amp;IF(BU363="","NULL",BV363)&amp;", Protocol8_IterationIDEnd = "&amp;IF(BW363="","NULL",BX363)&amp;
", Protocol9_ID = "&amp;IF(BY363="","NULL",#REF!)&amp;", Protocol9_IterationIDStart = "&amp;IF(BY363="","NULL",BZ363)&amp;", Protocol9_IterationIDEnd = "&amp;IF(CA363="","NULL",CB363)&amp;
", Protocol10_ID = "&amp;IF(CC363="","NULL",#REF!)&amp;", Protocol10_IterationIDStart = "&amp;IF(CC363="","NULL",CD363)&amp;", Protocol10_IterationIDEnd = "&amp;IF(CE363="","NULL",CF363)&amp;
", Protocol11_ID = "&amp;IF(CG363="","NULL",#REF!)&amp;", Protocol11_IterationIDStart = "&amp;IF(CG363="","NULL",CH363)&amp;", Protocol11_IterationIDEnd = "&amp;IF(CI363="","NULL",CJ363)&amp;
", Protocol12_ID = "&amp;IF(CK363="","NULL",#REF!)&amp;", Protocol12_IterationIDStart = "&amp;IF(CK363="","NULL",CL363)&amp;", Protocol12_IterationIDEnd = "&amp;IF(CM363="","NULL",CN363)&amp;
", Protocol13_ID = "&amp;IF(CO363="","NULL",#REF!)&amp;", Protocol13_IterationIDStart = "&amp;IF(CO363="","NULL",CP363)&amp;", Protocol13_IterationIDEnd = "&amp;IF(CQ363="","NULL",CR363)&amp;
", Protocol14_ID = "&amp;IF(CS363="","NULL",#REF!)&amp;", Protocol14_IterationIDStart = "&amp;IF(CS363="","NULL",CT363)&amp;", Protocol14_IterationIDEnd = "&amp;IF(CU363="","NULL",CV363)&amp;
", Protocol15_ID = "&amp;IF(CW363="","NULL",#REF!)&amp;", Protocol15_IterationIDStart = "&amp;IF(CW363="","NULL",CX363)&amp;", Protocol15_IterationIDEnd = "&amp;IF(CY363="","NULL",CZ363)&amp;
", Protocol16_ID = "&amp;IF(DA363="","NULL",#REF!)&amp;", Protocol16_IterationIDStart = "&amp;IF(DA363="","NULL",DB363)&amp;", Protocol16_IterationIDEnd = "&amp;IF(DC363="","NULL",DD363))</f>
        <v>#REF!</v>
      </c>
    </row>
    <row r="364" spans="1:156" s="37" customFormat="1" hidden="1" x14ac:dyDescent="0.4">
      <c r="A364" s="39">
        <v>402</v>
      </c>
      <c r="B364" s="38">
        <v>1</v>
      </c>
      <c r="C364" s="57" t="str">
        <f t="shared" si="27"/>
        <v>ChampMetricVisitInformation.AreaofDepositionForSiteT0</v>
      </c>
      <c r="D364" s="38">
        <v>1</v>
      </c>
      <c r="E364" s="74" t="s">
        <v>1113</v>
      </c>
      <c r="F364" s="74" t="s">
        <v>1114</v>
      </c>
      <c r="G364" s="19" t="s">
        <v>639</v>
      </c>
      <c r="H364" s="19"/>
      <c r="I364" s="45"/>
      <c r="J364" s="47" t="str">
        <f>IF(I364="","",VLOOKUP(I364,MetricCalcGroups!A:D,3, FALSE))</f>
        <v/>
      </c>
      <c r="L364" s="37" t="s">
        <v>78</v>
      </c>
      <c r="M364" s="38">
        <v>3</v>
      </c>
      <c r="N364" s="38">
        <v>10</v>
      </c>
      <c r="O364" s="38">
        <v>2</v>
      </c>
      <c r="P364" s="38" t="s">
        <v>78</v>
      </c>
      <c r="Q364" s="38">
        <v>16</v>
      </c>
      <c r="R364" s="75">
        <v>0</v>
      </c>
      <c r="S364" s="75">
        <v>1000</v>
      </c>
      <c r="T364" s="75">
        <v>0</v>
      </c>
      <c r="U364" s="75">
        <v>2000</v>
      </c>
      <c r="V364" s="78" t="s">
        <v>78</v>
      </c>
      <c r="W364" s="39">
        <v>2150</v>
      </c>
      <c r="X364" s="15">
        <v>2011</v>
      </c>
      <c r="Y364" s="16">
        <f>IF(X364&lt;&gt;"",VLOOKUP(X364,ProgramIterations!D:E,2,FALSE),"NULL")</f>
        <v>1</v>
      </c>
      <c r="Z364" s="15"/>
      <c r="AA364" s="16" t="str">
        <f>IF(Z364&lt;&gt;"",VLOOKUP(Z364,ProgramIterations!D:E,2,FALSE),"NULL")</f>
        <v>NULL</v>
      </c>
      <c r="AB364" s="37" t="s">
        <v>78</v>
      </c>
      <c r="AC364" s="37">
        <v>75</v>
      </c>
      <c r="AD364" s="49">
        <v>0</v>
      </c>
      <c r="AE364" s="37">
        <v>1</v>
      </c>
      <c r="AF364" s="37">
        <v>1</v>
      </c>
      <c r="AG364" s="37">
        <v>0</v>
      </c>
      <c r="AH364" s="52">
        <v>0</v>
      </c>
      <c r="AI364" s="17">
        <f t="shared" si="28"/>
        <v>0</v>
      </c>
      <c r="AJ364" s="38">
        <v>0</v>
      </c>
      <c r="AK364" s="17">
        <f t="shared" si="25"/>
        <v>0</v>
      </c>
      <c r="AL364" s="17">
        <f t="shared" si="26"/>
        <v>0</v>
      </c>
      <c r="AM364" s="38">
        <v>0</v>
      </c>
      <c r="AN364" s="38">
        <v>0</v>
      </c>
      <c r="AO364" s="74">
        <v>0</v>
      </c>
      <c r="AP364" s="40" t="s">
        <v>1513</v>
      </c>
      <c r="AQ364" s="37">
        <v>0</v>
      </c>
      <c r="AR364" s="49">
        <v>0</v>
      </c>
      <c r="AS364" s="23">
        <v>2011</v>
      </c>
      <c r="AT364" s="55">
        <f>IF(AS364="","",VLOOKUP(AS364,ProgramIterations!$D:$E,2,FALSE))</f>
        <v>1</v>
      </c>
      <c r="AU364" s="23"/>
      <c r="AV364" s="24" t="str">
        <f>IF(AU364="","",VLOOKUP(AU364,ProgramIterations!$D:$E,2,FALSE))</f>
        <v/>
      </c>
      <c r="AW364" s="23">
        <v>2012</v>
      </c>
      <c r="AX364" s="24">
        <f>IF(AW364="","",VLOOKUP(AW364,ProgramIterations!$D:$E,2,FALSE))</f>
        <v>2</v>
      </c>
      <c r="AY364" s="23"/>
      <c r="AZ364" s="24" t="str">
        <f>IF(AY364="","",VLOOKUP(AY364,ProgramIterations!$D:$E,2,FALSE))</f>
        <v/>
      </c>
      <c r="BA364" s="23">
        <v>2013</v>
      </c>
      <c r="BB364" s="24">
        <f>IF(BA364="","",VLOOKUP(BA364,ProgramIterations!$D:$E,2,FALSE))</f>
        <v>3</v>
      </c>
      <c r="BC364" s="23"/>
      <c r="BD364" s="24" t="str">
        <f>IF(BC364="","",VLOOKUP(BC364,ProgramIterations!$D:$E,2,FALSE))</f>
        <v/>
      </c>
      <c r="BE364" s="23">
        <v>2014</v>
      </c>
      <c r="BF364" s="24">
        <f>IF(BE364="","",VLOOKUP(BE364,ProgramIterations!$D:$E,2,FALSE))</f>
        <v>4</v>
      </c>
      <c r="BG364" s="23"/>
      <c r="BH364" s="24" t="str">
        <f>IF(BG364="","",VLOOKUP(BG364,ProgramIterations!$D:$E,2,FALSE))</f>
        <v/>
      </c>
      <c r="BI364" s="23">
        <v>2014</v>
      </c>
      <c r="BJ364" s="24">
        <f>IF(BI364="","",VLOOKUP(BI364,ProgramIterations!$D:$E,2,FALSE))</f>
        <v>4</v>
      </c>
      <c r="BK364" s="23"/>
      <c r="BL364" s="24" t="str">
        <f>IF(BK364="","",VLOOKUP(BK364,ProgramIterations!$D:$E,2,FALSE))</f>
        <v/>
      </c>
      <c r="BM364" s="23"/>
      <c r="BN364" s="24" t="str">
        <f>IF(BM364="","",VLOOKUP(BM364,ProgramIterations!$D:$E,2,FALSE))</f>
        <v/>
      </c>
      <c r="BO364" s="23"/>
      <c r="BP364" s="24" t="str">
        <f>IF(BO364="","",VLOOKUP(BO364,ProgramIterations!$D:$E,2,FALSE))</f>
        <v/>
      </c>
      <c r="BQ364" s="23"/>
      <c r="BR364" s="24" t="str">
        <f>IF(BQ364="","",VLOOKUP(BQ364,ProgramIterations!$D:$E,2,FALSE))</f>
        <v/>
      </c>
      <c r="BS364" s="23"/>
      <c r="BT364" s="24" t="str">
        <f>IF(BS364="","",VLOOKUP(BS364,ProgramIterations!$D:$E,2,FALSE))</f>
        <v/>
      </c>
      <c r="BU364" s="23"/>
      <c r="BV364" s="24" t="str">
        <f>IF(BU364="","",VLOOKUP(BU364,ProgramIterations!$D:$E,2,FALSE))</f>
        <v/>
      </c>
      <c r="BW364" s="23"/>
      <c r="BX364" s="24" t="str">
        <f>IF(BW364="","",VLOOKUP(BW364,ProgramIterations!$D:$E,2,FALSE))</f>
        <v/>
      </c>
      <c r="BY364" s="23">
        <v>2014</v>
      </c>
      <c r="BZ364" s="24">
        <f>IF(BY364="","",VLOOKUP(BY364,ProgramIterations!$D:$E,2,FALSE))</f>
        <v>4</v>
      </c>
      <c r="CA364" s="23"/>
      <c r="CB364" s="24" t="str">
        <f>IF(CA364="","",VLOOKUP(CA364,ProgramIterations!$D:$E,2,FALSE))</f>
        <v/>
      </c>
      <c r="CC364" s="23">
        <v>2014</v>
      </c>
      <c r="CD364" s="24">
        <f>IF(CC364="","",VLOOKUP(CC364,ProgramIterations!$D:$E,2,FALSE))</f>
        <v>4</v>
      </c>
      <c r="CE364" s="23"/>
      <c r="CF364" s="24" t="str">
        <f>IF(CE364="","",VLOOKUP(CE364,ProgramIterations!$D:$E,2,FALSE))</f>
        <v/>
      </c>
      <c r="CG364" s="23">
        <v>2014</v>
      </c>
      <c r="CH364" s="24">
        <f>IF(CG364="","",VLOOKUP(CG364,ProgramIterations!$D:$E,2,FALSE))</f>
        <v>4</v>
      </c>
      <c r="CI364" s="23"/>
      <c r="CJ364" s="24" t="str">
        <f>IF(CI364="","",VLOOKUP(CI364,ProgramIterations!$D:$E,2,FALSE))</f>
        <v/>
      </c>
      <c r="CK364" s="23"/>
      <c r="CL364" s="24" t="str">
        <f>IF(CK364="","",VLOOKUP(CK364,ProgramIterations!$D:$E,2,FALSE))</f>
        <v/>
      </c>
      <c r="CM364" s="23"/>
      <c r="CN364" s="24" t="str">
        <f>IF(CM364="","",VLOOKUP(CM364,ProgramIterations!$D:$E,2,FALSE))</f>
        <v/>
      </c>
      <c r="CO364" s="23"/>
      <c r="CP364" s="24" t="str">
        <f>IF(CO364="","",VLOOKUP(CO364,ProgramIterations!$D:$E,2,FALSE))</f>
        <v/>
      </c>
      <c r="CQ364" s="23"/>
      <c r="CR364" s="24" t="str">
        <f>IF(CQ364="","",VLOOKUP(CQ364,ProgramIterations!$D:$E,2,FALSE))</f>
        <v/>
      </c>
      <c r="CS364" s="23"/>
      <c r="CT364" s="24" t="str">
        <f>IF(CS364="","",VLOOKUP(CS364,ProgramIterations!$D:$E,2,FALSE))</f>
        <v/>
      </c>
      <c r="CU364" s="23"/>
      <c r="CV364" s="24" t="str">
        <f>IF(CU364="","",VLOOKUP(CU364,ProgramIterations!$D:$E,2,FALSE))</f>
        <v/>
      </c>
      <c r="CW364" s="23"/>
      <c r="CX364" s="24" t="str">
        <f>IF(CW364="","",VLOOKUP(CW364,ProgramIterations!$D:$E,2,FALSE))</f>
        <v/>
      </c>
      <c r="CY364" s="23"/>
      <c r="CZ364" s="24" t="str">
        <f>IF(CY364="","",VLOOKUP(CY364,ProgramIterations!$D:$E,2,FALSE))</f>
        <v/>
      </c>
      <c r="DA364" s="23"/>
      <c r="DB364" s="24" t="str">
        <f>IF(DA364="","",VLOOKUP(DA364,ProgramIterations!$D:$E,2,FALSE))</f>
        <v/>
      </c>
      <c r="DC364" s="23"/>
      <c r="DD364" s="25" t="str">
        <f>IF(DC364="","",VLOOKUP(DC364,ProgramIterations!$D:$E,2,FALSE))</f>
        <v/>
      </c>
      <c r="DE364" s="64" t="str">
        <f>CONCATENATE("ALTER TABLE dbo.",LEFT(C364,FIND(".",C364)-1)," ADD ",RIGHT(C364,LEN(C364)-FIND(".",C364))," ",VLOOKUP(M364,DataTypes!$A$2:$F$12,6),IF(VLOOKUP(M364,DataTypes!$A$2:$F$12,3)=1,CONCATENATE("(",N364,",",O364,")"),"")," NULL")</f>
        <v>ALTER TABLE dbo.ChampMetricVisitInformation ADD AreaofDepositionForSiteT0 decimal(10,2) NULL</v>
      </c>
      <c r="DF364" s="56" t="e">
        <f>IF(A364 = "","",#REF! &amp; " SELECT MetricCalcTypeID = "&amp;A364&amp;", EngineID = "&amp;B364&amp;", Name='"&amp;C364&amp;"', DisplayGroupID = "&amp;D364&amp;", DisplayName='"&amp;E364&amp;"', DisplayNameShort = '"&amp;F364&amp;"', PropertyName = '"&amp;G364&amp;"', MethodID = "&amp;IF(H364="","NULL",H364)&amp; ", CalcGroupId = "&amp;IF(I364="","NULL",I364)&amp;", CalcGroupListItemID = " &amp;IF(K364="","NULL",K364)&amp;", Description = "&amp;IF(L364&lt;&gt;"NULL","'"&amp;SUBSTITUTE(L364,"'","''")&amp;"'","NULL")&amp;", DataTypeID = "&amp;M364&amp;",Precision = "&amp;N364&amp;", Scale = "&amp;O364&amp;", Length="&amp;P364&amp;", UOMID = "&amp;Q364&amp;", GlossaryTermID = "&amp;V364&amp;", DisplayOrderID = "&amp;W364&amp;", DomainValueListID = "&amp;AB364&amp;", WidthPixels = "&amp;AC364&amp;", IsDisplayable = "&amp;AD364&amp;", ShowGraphForWatershed= "&amp;AE364&amp;",ShowGraphForProgram="&amp;AF364&amp;",ShowGraphForVisit="&amp;AG364&amp;",IsPrivateInformation="&amp;AM364&amp;", IsCalculated="&amp;AN364&amp;",IsInternal="&amp;AO364&amp;", ExpectedValueMin = "&amp;IF(R364&lt;&gt;"",R364,"NULL")&amp;",  ExpectedValueMax = "&amp;IF(S364&lt;&gt;"",S364,"NULL")&amp;",  AcceptedValueMin = "&amp;IF(T364&lt;&gt;"",T364,"NULL")&amp;",   AcceptedValueMax  = "&amp;IF(U364&lt;&gt;"",U364,"NULL")&amp;", GraphAllowX="&amp;AH364&amp;", GraphAllowY="&amp;AI364&amp;", GraphAllowZ="&amp;AJ364&amp;", MapAllowSize="&amp;AK364&amp;", MapAllowColor = "&amp;AL364&amp;", RbtXpath = "&amp;IF(AP364&lt;&gt;"", "'"&amp;AP364&amp;"'", "NULL")&amp;", RbtIsRequired = "&amp;IF(AP364&lt;&gt;"", AQ364, "NULL")&amp;", MRMetric = "&amp;AR364&amp;
", Protocol1_ID = "&amp;IF(AS364="","NULL",#REF!)&amp;", Protocol1_IterationIDStart = "&amp;IF(AS364="","NULL",AT364)&amp;", Protocol1_IterationIDEnd = "&amp;IF(AU364="","NULL",AV364)&amp;
", Protocol2_ID = "&amp;IF(AW364="","NULL",#REF!)&amp;", Protocol2_IterationIDStart = "&amp;IF(AW364="","NULL",AX364)&amp;", Protocol2_IterationIDEnd = "&amp;IF(AY364="","NULL",AZ364)&amp;
", Protocol3_ID = "&amp;IF(BA364="","NULL",#REF!)&amp;", Protocol3_IterationIDStart = "&amp;IF(BA364="","NULL",BB364)&amp;", Protocol3_IterationIDEnd = "&amp;IF(BC364="","NULL",BD364)&amp;
", Protocol4_ID = "&amp;IF(BE364="","NULL",#REF!)&amp;", Protocol4_IterationIDStart = "&amp;IF(BE364="","NULL",BF364)&amp;", Protocol4_IterationIDEnd = "&amp;IF(BG364="","NULL",BH364)&amp;
", Protocol5_ID = "&amp;IF(BI364="","NULL",#REF!)&amp;", Protocol5_IterationIDStart = "&amp;IF(BI364="","NULL",BJ364)&amp;", Protocol5_IterationIDEnd = "&amp;IF(BK364="","NULL",BL364)&amp;
", Protocol6_ID = "&amp;IF(BM364="","NULL",#REF!)&amp;", Protocol6_IterationIDStart = "&amp;IF(BM364="","NULL",BN364)&amp;", Protocol6_IterationIDEnd = "&amp;IF(BO364="","NULL",BP364)&amp;
", Protocol7_ID = "&amp;IF(BQ364="","NULL",#REF!)&amp;", Protocol7_IterationIDStart = "&amp;IF(BQ364="","NULL",BR364)&amp;", Protocol7_IterationIDEnd = "&amp;IF(BS364="","NULL",BT364)&amp;
", Protocol8_ID = "&amp;IF(BU364="","NULL",#REF!)&amp;", Protocol8_IterationIDStart = "&amp;IF(BU364="","NULL",BV364)&amp;", Protocol8_IterationIDEnd = "&amp;IF(BW364="","NULL",BX364)&amp;
", Protocol9_ID = "&amp;IF(BY364="","NULL",#REF!)&amp;", Protocol9_IterationIDStart = "&amp;IF(BY364="","NULL",BZ364)&amp;", Protocol9_IterationIDEnd = "&amp;IF(CA364="","NULL",CB364)&amp;
", Protocol10_ID = "&amp;IF(CC364="","NULL",#REF!)&amp;", Protocol10_IterationIDStart = "&amp;IF(CC364="","NULL",CD364)&amp;", Protocol10_IterationIDEnd = "&amp;IF(CE364="","NULL",CF364)&amp;
", Protocol11_ID = "&amp;IF(CG364="","NULL",#REF!)&amp;", Protocol11_IterationIDStart = "&amp;IF(CG364="","NULL",CH364)&amp;", Protocol11_IterationIDEnd = "&amp;IF(CI364="","NULL",CJ364)&amp;
", Protocol12_ID = "&amp;IF(CK364="","NULL",#REF!)&amp;", Protocol12_IterationIDStart = "&amp;IF(CK364="","NULL",CL364)&amp;", Protocol12_IterationIDEnd = "&amp;IF(CM364="","NULL",CN364)&amp;
", Protocol13_ID = "&amp;IF(CO364="","NULL",#REF!)&amp;", Protocol13_IterationIDStart = "&amp;IF(CO364="","NULL",CP364)&amp;", Protocol13_IterationIDEnd = "&amp;IF(CQ364="","NULL",CR364)&amp;
", Protocol14_ID = "&amp;IF(CS364="","NULL",#REF!)&amp;", Protocol14_IterationIDStart = "&amp;IF(CS364="","NULL",CT364)&amp;", Protocol14_IterationIDEnd = "&amp;IF(CU364="","NULL",CV364)&amp;
", Protocol15_ID = "&amp;IF(CW364="","NULL",#REF!)&amp;", Protocol15_IterationIDStart = "&amp;IF(CW364="","NULL",CX364)&amp;", Protocol15_IterationIDEnd = "&amp;IF(CY364="","NULL",CZ364)&amp;
", Protocol16_ID = "&amp;IF(DA364="","NULL",#REF!)&amp;", Protocol16_IterationIDStart = "&amp;IF(DA364="","NULL",DB364)&amp;", Protocol16_IterationIDEnd = "&amp;IF(DC364="","NULL",DD364))</f>
        <v>#REF!</v>
      </c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  <c r="DS364" s="49"/>
      <c r="DT364" s="49"/>
      <c r="DU364" s="49"/>
      <c r="DV364" s="49"/>
      <c r="DW364" s="49"/>
      <c r="DX364" s="49"/>
      <c r="DY364" s="49"/>
      <c r="DZ364" s="49"/>
      <c r="EA364" s="49"/>
      <c r="EB364" s="49"/>
      <c r="EC364" s="49"/>
      <c r="ED364" s="49"/>
      <c r="EE364" s="49"/>
      <c r="EF364" s="49"/>
      <c r="EG364" s="49"/>
      <c r="EH364" s="49"/>
      <c r="EI364" s="49"/>
      <c r="EJ364" s="49"/>
      <c r="EK364" s="49"/>
      <c r="EL364" s="49"/>
      <c r="EM364" s="49"/>
      <c r="EN364" s="49"/>
      <c r="EO364" s="49"/>
      <c r="EP364" s="49"/>
      <c r="EQ364" s="49"/>
      <c r="ER364" s="49"/>
      <c r="ES364" s="49"/>
      <c r="ET364" s="49"/>
      <c r="EU364" s="49"/>
      <c r="EV364" s="49"/>
      <c r="EW364" s="49"/>
      <c r="EX364" s="49"/>
      <c r="EY364" s="49"/>
      <c r="EZ364" s="49"/>
    </row>
    <row r="365" spans="1:156" s="37" customFormat="1" hidden="1" x14ac:dyDescent="0.4">
      <c r="A365" s="39">
        <v>403</v>
      </c>
      <c r="B365" s="38">
        <v>1</v>
      </c>
      <c r="C365" s="57" t="str">
        <f t="shared" si="27"/>
        <v>ChampMetricVisitInformation.VolumeofErosionForSiteT0</v>
      </c>
      <c r="D365" s="38">
        <v>1</v>
      </c>
      <c r="E365" s="74" t="s">
        <v>1115</v>
      </c>
      <c r="F365" s="74" t="s">
        <v>1116</v>
      </c>
      <c r="G365" s="19" t="s">
        <v>640</v>
      </c>
      <c r="H365" s="19"/>
      <c r="I365" s="45"/>
      <c r="J365" s="47" t="str">
        <f>IF(I365="","",VLOOKUP(I365,MetricCalcGroups!A:D,3, FALSE))</f>
        <v/>
      </c>
      <c r="L365" s="37" t="s">
        <v>78</v>
      </c>
      <c r="M365" s="38">
        <v>3</v>
      </c>
      <c r="N365" s="38">
        <v>10</v>
      </c>
      <c r="O365" s="38">
        <v>2</v>
      </c>
      <c r="P365" s="38" t="s">
        <v>78</v>
      </c>
      <c r="Q365" s="38">
        <v>17</v>
      </c>
      <c r="R365" s="75"/>
      <c r="S365" s="75"/>
      <c r="T365" s="75"/>
      <c r="U365" s="75"/>
      <c r="V365" s="78" t="s">
        <v>78</v>
      </c>
      <c r="W365" s="39">
        <v>2160</v>
      </c>
      <c r="X365" s="15">
        <v>2011</v>
      </c>
      <c r="Y365" s="16">
        <f>IF(X365&lt;&gt;"",VLOOKUP(X365,ProgramIterations!D:E,2,FALSE),"NULL")</f>
        <v>1</v>
      </c>
      <c r="Z365" s="15"/>
      <c r="AA365" s="16" t="str">
        <f>IF(Z365&lt;&gt;"",VLOOKUP(Z365,ProgramIterations!D:E,2,FALSE),"NULL")</f>
        <v>NULL</v>
      </c>
      <c r="AB365" s="37" t="s">
        <v>78</v>
      </c>
      <c r="AC365" s="37">
        <v>75</v>
      </c>
      <c r="AD365" s="49">
        <v>0</v>
      </c>
      <c r="AE365" s="37">
        <v>1</v>
      </c>
      <c r="AF365" s="37">
        <v>1</v>
      </c>
      <c r="AG365" s="37">
        <v>0</v>
      </c>
      <c r="AH365" s="17">
        <v>0</v>
      </c>
      <c r="AI365" s="17">
        <f t="shared" si="28"/>
        <v>0</v>
      </c>
      <c r="AJ365" s="38">
        <v>0</v>
      </c>
      <c r="AK365" s="17">
        <f t="shared" si="25"/>
        <v>0</v>
      </c>
      <c r="AL365" s="17">
        <f t="shared" si="26"/>
        <v>0</v>
      </c>
      <c r="AM365" s="38">
        <v>0</v>
      </c>
      <c r="AN365" s="38">
        <v>0</v>
      </c>
      <c r="AO365" s="37">
        <v>0</v>
      </c>
      <c r="AP365" s="40" t="s">
        <v>1514</v>
      </c>
      <c r="AQ365" s="37">
        <v>0</v>
      </c>
      <c r="AR365" s="49">
        <v>0</v>
      </c>
      <c r="AS365" s="23">
        <v>2011</v>
      </c>
      <c r="AT365" s="55">
        <f>IF(AS365="","",VLOOKUP(AS365,ProgramIterations!$D:$E,2,FALSE))</f>
        <v>1</v>
      </c>
      <c r="AU365" s="23"/>
      <c r="AV365" s="24" t="str">
        <f>IF(AU365="","",VLOOKUP(AU365,ProgramIterations!$D:$E,2,FALSE))</f>
        <v/>
      </c>
      <c r="AW365" s="23">
        <v>2012</v>
      </c>
      <c r="AX365" s="24">
        <f>IF(AW365="","",VLOOKUP(AW365,ProgramIterations!$D:$E,2,FALSE))</f>
        <v>2</v>
      </c>
      <c r="AY365" s="23"/>
      <c r="AZ365" s="24" t="str">
        <f>IF(AY365="","",VLOOKUP(AY365,ProgramIterations!$D:$E,2,FALSE))</f>
        <v/>
      </c>
      <c r="BA365" s="23">
        <v>2013</v>
      </c>
      <c r="BB365" s="24">
        <f>IF(BA365="","",VLOOKUP(BA365,ProgramIterations!$D:$E,2,FALSE))</f>
        <v>3</v>
      </c>
      <c r="BC365" s="23"/>
      <c r="BD365" s="24" t="str">
        <f>IF(BC365="","",VLOOKUP(BC365,ProgramIterations!$D:$E,2,FALSE))</f>
        <v/>
      </c>
      <c r="BE365" s="23">
        <v>2014</v>
      </c>
      <c r="BF365" s="24">
        <f>IF(BE365="","",VLOOKUP(BE365,ProgramIterations!$D:$E,2,FALSE))</f>
        <v>4</v>
      </c>
      <c r="BG365" s="23"/>
      <c r="BH365" s="24" t="str">
        <f>IF(BG365="","",VLOOKUP(BG365,ProgramIterations!$D:$E,2,FALSE))</f>
        <v/>
      </c>
      <c r="BI365" s="23">
        <v>2014</v>
      </c>
      <c r="BJ365" s="24">
        <f>IF(BI365="","",VLOOKUP(BI365,ProgramIterations!$D:$E,2,FALSE))</f>
        <v>4</v>
      </c>
      <c r="BK365" s="23"/>
      <c r="BL365" s="24" t="str">
        <f>IF(BK365="","",VLOOKUP(BK365,ProgramIterations!$D:$E,2,FALSE))</f>
        <v/>
      </c>
      <c r="BM365" s="23"/>
      <c r="BN365" s="24" t="str">
        <f>IF(BM365="","",VLOOKUP(BM365,ProgramIterations!$D:$E,2,FALSE))</f>
        <v/>
      </c>
      <c r="BO365" s="23"/>
      <c r="BP365" s="24" t="str">
        <f>IF(BO365="","",VLOOKUP(BO365,ProgramIterations!$D:$E,2,FALSE))</f>
        <v/>
      </c>
      <c r="BQ365" s="23"/>
      <c r="BR365" s="24" t="str">
        <f>IF(BQ365="","",VLOOKUP(BQ365,ProgramIterations!$D:$E,2,FALSE))</f>
        <v/>
      </c>
      <c r="BS365" s="23"/>
      <c r="BT365" s="24" t="str">
        <f>IF(BS365="","",VLOOKUP(BS365,ProgramIterations!$D:$E,2,FALSE))</f>
        <v/>
      </c>
      <c r="BU365" s="23"/>
      <c r="BV365" s="24" t="str">
        <f>IF(BU365="","",VLOOKUP(BU365,ProgramIterations!$D:$E,2,FALSE))</f>
        <v/>
      </c>
      <c r="BW365" s="23"/>
      <c r="BX365" s="24" t="str">
        <f>IF(BW365="","",VLOOKUP(BW365,ProgramIterations!$D:$E,2,FALSE))</f>
        <v/>
      </c>
      <c r="BY365" s="23">
        <v>2014</v>
      </c>
      <c r="BZ365" s="24">
        <f>IF(BY365="","",VLOOKUP(BY365,ProgramIterations!$D:$E,2,FALSE))</f>
        <v>4</v>
      </c>
      <c r="CA365" s="23"/>
      <c r="CB365" s="24" t="str">
        <f>IF(CA365="","",VLOOKUP(CA365,ProgramIterations!$D:$E,2,FALSE))</f>
        <v/>
      </c>
      <c r="CC365" s="23">
        <v>2014</v>
      </c>
      <c r="CD365" s="24">
        <f>IF(CC365="","",VLOOKUP(CC365,ProgramIterations!$D:$E,2,FALSE))</f>
        <v>4</v>
      </c>
      <c r="CE365" s="23"/>
      <c r="CF365" s="24" t="str">
        <f>IF(CE365="","",VLOOKUP(CE365,ProgramIterations!$D:$E,2,FALSE))</f>
        <v/>
      </c>
      <c r="CG365" s="23">
        <v>2014</v>
      </c>
      <c r="CH365" s="24">
        <f>IF(CG365="","",VLOOKUP(CG365,ProgramIterations!$D:$E,2,FALSE))</f>
        <v>4</v>
      </c>
      <c r="CI365" s="23"/>
      <c r="CJ365" s="24" t="str">
        <f>IF(CI365="","",VLOOKUP(CI365,ProgramIterations!$D:$E,2,FALSE))</f>
        <v/>
      </c>
      <c r="CK365" s="23"/>
      <c r="CL365" s="24" t="str">
        <f>IF(CK365="","",VLOOKUP(CK365,ProgramIterations!$D:$E,2,FALSE))</f>
        <v/>
      </c>
      <c r="CM365" s="23"/>
      <c r="CN365" s="24" t="str">
        <f>IF(CM365="","",VLOOKUP(CM365,ProgramIterations!$D:$E,2,FALSE))</f>
        <v/>
      </c>
      <c r="CO365" s="23"/>
      <c r="CP365" s="24" t="str">
        <f>IF(CO365="","",VLOOKUP(CO365,ProgramIterations!$D:$E,2,FALSE))</f>
        <v/>
      </c>
      <c r="CQ365" s="23"/>
      <c r="CR365" s="24" t="str">
        <f>IF(CQ365="","",VLOOKUP(CQ365,ProgramIterations!$D:$E,2,FALSE))</f>
        <v/>
      </c>
      <c r="CS365" s="23"/>
      <c r="CT365" s="24" t="str">
        <f>IF(CS365="","",VLOOKUP(CS365,ProgramIterations!$D:$E,2,FALSE))</f>
        <v/>
      </c>
      <c r="CU365" s="23"/>
      <c r="CV365" s="24" t="str">
        <f>IF(CU365="","",VLOOKUP(CU365,ProgramIterations!$D:$E,2,FALSE))</f>
        <v/>
      </c>
      <c r="CW365" s="23"/>
      <c r="CX365" s="24" t="str">
        <f>IF(CW365="","",VLOOKUP(CW365,ProgramIterations!$D:$E,2,FALSE))</f>
        <v/>
      </c>
      <c r="CY365" s="23"/>
      <c r="CZ365" s="24" t="str">
        <f>IF(CY365="","",VLOOKUP(CY365,ProgramIterations!$D:$E,2,FALSE))</f>
        <v/>
      </c>
      <c r="DA365" s="23"/>
      <c r="DB365" s="24" t="str">
        <f>IF(DA365="","",VLOOKUP(DA365,ProgramIterations!$D:$E,2,FALSE))</f>
        <v/>
      </c>
      <c r="DC365" s="23"/>
      <c r="DD365" s="25" t="str">
        <f>IF(DC365="","",VLOOKUP(DC365,ProgramIterations!$D:$E,2,FALSE))</f>
        <v/>
      </c>
      <c r="DE365" s="64" t="str">
        <f>CONCATENATE("ALTER TABLE dbo.",LEFT(C365,FIND(".",C365)-1)," ADD ",RIGHT(C365,LEN(C365)-FIND(".",C365))," ",VLOOKUP(M365,DataTypes!$A$2:$F$12,6),IF(VLOOKUP(M365,DataTypes!$A$2:$F$12,3)=1,CONCATENATE("(",N365,",",O365,")"),"")," NULL")</f>
        <v>ALTER TABLE dbo.ChampMetricVisitInformation ADD VolumeofErosionForSiteT0 decimal(10,2) NULL</v>
      </c>
      <c r="DF365" s="56" t="e">
        <f>IF(A365 = "","",#REF! &amp; " SELECT MetricCalcTypeID = "&amp;A365&amp;", EngineID = "&amp;B365&amp;", Name='"&amp;C365&amp;"', DisplayGroupID = "&amp;D365&amp;", DisplayName='"&amp;E365&amp;"', DisplayNameShort = '"&amp;F365&amp;"', PropertyName = '"&amp;G365&amp;"', MethodID = "&amp;IF(H365="","NULL",H365)&amp; ", CalcGroupId = "&amp;IF(I365="","NULL",I365)&amp;", CalcGroupListItemID = " &amp;IF(K365="","NULL",K365)&amp;", Description = "&amp;IF(L365&lt;&gt;"NULL","'"&amp;SUBSTITUTE(L365,"'","''")&amp;"'","NULL")&amp;", DataTypeID = "&amp;M365&amp;",Precision = "&amp;N365&amp;", Scale = "&amp;O365&amp;", Length="&amp;P365&amp;", UOMID = "&amp;Q365&amp;", GlossaryTermID = "&amp;V365&amp;", DisplayOrderID = "&amp;W365&amp;", DomainValueListID = "&amp;AB365&amp;", WidthPixels = "&amp;AC365&amp;", IsDisplayable = "&amp;AD365&amp;", ShowGraphForWatershed= "&amp;AE365&amp;",ShowGraphForProgram="&amp;AF365&amp;",ShowGraphForVisit="&amp;AG365&amp;",IsPrivateInformation="&amp;AM365&amp;", IsCalculated="&amp;AN365&amp;",IsInternal="&amp;AO365&amp;", ExpectedValueMin = "&amp;IF(R365&lt;&gt;"",R365,"NULL")&amp;",  ExpectedValueMax = "&amp;IF(S365&lt;&gt;"",S365,"NULL")&amp;",  AcceptedValueMin = "&amp;IF(T365&lt;&gt;"",T365,"NULL")&amp;",   AcceptedValueMax  = "&amp;IF(U365&lt;&gt;"",U365,"NULL")&amp;", GraphAllowX="&amp;AH365&amp;", GraphAllowY="&amp;AI365&amp;", GraphAllowZ="&amp;AJ365&amp;", MapAllowSize="&amp;AK365&amp;", MapAllowColor = "&amp;AL365&amp;", RbtXpath = "&amp;IF(AP365&lt;&gt;"", "'"&amp;AP365&amp;"'", "NULL")&amp;", RbtIsRequired = "&amp;IF(AP365&lt;&gt;"", AQ365, "NULL")&amp;", MRMetric = "&amp;AR365&amp;
", Protocol1_ID = "&amp;IF(AS365="","NULL",#REF!)&amp;", Protocol1_IterationIDStart = "&amp;IF(AS365="","NULL",AT365)&amp;", Protocol1_IterationIDEnd = "&amp;IF(AU365="","NULL",AV365)&amp;
", Protocol2_ID = "&amp;IF(AW365="","NULL",#REF!)&amp;", Protocol2_IterationIDStart = "&amp;IF(AW365="","NULL",AX365)&amp;", Protocol2_IterationIDEnd = "&amp;IF(AY365="","NULL",AZ365)&amp;
", Protocol3_ID = "&amp;IF(BA365="","NULL",#REF!)&amp;", Protocol3_IterationIDStart = "&amp;IF(BA365="","NULL",BB365)&amp;", Protocol3_IterationIDEnd = "&amp;IF(BC365="","NULL",BD365)&amp;
", Protocol4_ID = "&amp;IF(BE365="","NULL",#REF!)&amp;", Protocol4_IterationIDStart = "&amp;IF(BE365="","NULL",BF365)&amp;", Protocol4_IterationIDEnd = "&amp;IF(BG365="","NULL",BH365)&amp;
", Protocol5_ID = "&amp;IF(BI365="","NULL",#REF!)&amp;", Protocol5_IterationIDStart = "&amp;IF(BI365="","NULL",BJ365)&amp;", Protocol5_IterationIDEnd = "&amp;IF(BK365="","NULL",BL365)&amp;
", Protocol6_ID = "&amp;IF(BM365="","NULL",#REF!)&amp;", Protocol6_IterationIDStart = "&amp;IF(BM365="","NULL",BN365)&amp;", Protocol6_IterationIDEnd = "&amp;IF(BO365="","NULL",BP365)&amp;
", Protocol7_ID = "&amp;IF(BQ365="","NULL",#REF!)&amp;", Protocol7_IterationIDStart = "&amp;IF(BQ365="","NULL",BR365)&amp;", Protocol7_IterationIDEnd = "&amp;IF(BS365="","NULL",BT365)&amp;
", Protocol8_ID = "&amp;IF(BU365="","NULL",#REF!)&amp;", Protocol8_IterationIDStart = "&amp;IF(BU365="","NULL",BV365)&amp;", Protocol8_IterationIDEnd = "&amp;IF(BW365="","NULL",BX365)&amp;
", Protocol9_ID = "&amp;IF(BY365="","NULL",#REF!)&amp;", Protocol9_IterationIDStart = "&amp;IF(BY365="","NULL",BZ365)&amp;", Protocol9_IterationIDEnd = "&amp;IF(CA365="","NULL",CB365)&amp;
", Protocol10_ID = "&amp;IF(CC365="","NULL",#REF!)&amp;", Protocol10_IterationIDStart = "&amp;IF(CC365="","NULL",CD365)&amp;", Protocol10_IterationIDEnd = "&amp;IF(CE365="","NULL",CF365)&amp;
", Protocol11_ID = "&amp;IF(CG365="","NULL",#REF!)&amp;", Protocol11_IterationIDStart = "&amp;IF(CG365="","NULL",CH365)&amp;", Protocol11_IterationIDEnd = "&amp;IF(CI365="","NULL",CJ365)&amp;
", Protocol12_ID = "&amp;IF(CK365="","NULL",#REF!)&amp;", Protocol12_IterationIDStart = "&amp;IF(CK365="","NULL",CL365)&amp;", Protocol12_IterationIDEnd = "&amp;IF(CM365="","NULL",CN365)&amp;
", Protocol13_ID = "&amp;IF(CO365="","NULL",#REF!)&amp;", Protocol13_IterationIDStart = "&amp;IF(CO365="","NULL",CP365)&amp;", Protocol13_IterationIDEnd = "&amp;IF(CQ365="","NULL",CR365)&amp;
", Protocol14_ID = "&amp;IF(CS365="","NULL",#REF!)&amp;", Protocol14_IterationIDStart = "&amp;IF(CS365="","NULL",CT365)&amp;", Protocol14_IterationIDEnd = "&amp;IF(CU365="","NULL",CV365)&amp;
", Protocol15_ID = "&amp;IF(CW365="","NULL",#REF!)&amp;", Protocol15_IterationIDStart = "&amp;IF(CW365="","NULL",CX365)&amp;", Protocol15_IterationIDEnd = "&amp;IF(CY365="","NULL",CZ365)&amp;
", Protocol16_ID = "&amp;IF(DA365="","NULL",#REF!)&amp;", Protocol16_IterationIDStart = "&amp;IF(DA365="","NULL",DB365)&amp;", Protocol16_IterationIDEnd = "&amp;IF(DC365="","NULL",DD365))</f>
        <v>#REF!</v>
      </c>
    </row>
    <row r="366" spans="1:156" s="37" customFormat="1" hidden="1" x14ac:dyDescent="0.4">
      <c r="A366" s="39">
        <v>404</v>
      </c>
      <c r="B366" s="38">
        <v>1</v>
      </c>
      <c r="C366" s="57" t="str">
        <f t="shared" si="27"/>
        <v>ChampMetricVisitInformation.VolumeofDepositionForSiteT0</v>
      </c>
      <c r="D366" s="38">
        <v>1</v>
      </c>
      <c r="E366" s="40" t="s">
        <v>1117</v>
      </c>
      <c r="F366" s="74" t="s">
        <v>1118</v>
      </c>
      <c r="G366" s="19" t="s">
        <v>641</v>
      </c>
      <c r="H366" s="19"/>
      <c r="I366" s="45"/>
      <c r="J366" s="47" t="str">
        <f>IF(I366="","",VLOOKUP(I366,MetricCalcGroups!A:D,3, FALSE))</f>
        <v/>
      </c>
      <c r="L366" s="37" t="s">
        <v>78</v>
      </c>
      <c r="M366" s="38">
        <v>3</v>
      </c>
      <c r="N366" s="38">
        <v>10</v>
      </c>
      <c r="O366" s="38">
        <v>2</v>
      </c>
      <c r="P366" s="38" t="s">
        <v>78</v>
      </c>
      <c r="Q366" s="38">
        <v>17</v>
      </c>
      <c r="R366" s="75"/>
      <c r="S366" s="75"/>
      <c r="T366" s="75"/>
      <c r="U366" s="75"/>
      <c r="V366" s="78" t="s">
        <v>78</v>
      </c>
      <c r="W366" s="39">
        <v>2170</v>
      </c>
      <c r="X366" s="15">
        <v>2011</v>
      </c>
      <c r="Y366" s="16">
        <f>IF(X366&lt;&gt;"",VLOOKUP(X366,ProgramIterations!D:E,2,FALSE),"NULL")</f>
        <v>1</v>
      </c>
      <c r="Z366" s="15"/>
      <c r="AA366" s="16" t="str">
        <f>IF(Z366&lt;&gt;"",VLOOKUP(Z366,ProgramIterations!D:E,2,FALSE),"NULL")</f>
        <v>NULL</v>
      </c>
      <c r="AB366" s="37" t="s">
        <v>78</v>
      </c>
      <c r="AC366" s="37">
        <v>75</v>
      </c>
      <c r="AD366" s="49">
        <v>0</v>
      </c>
      <c r="AE366" s="37">
        <v>1</v>
      </c>
      <c r="AF366" s="37">
        <v>1</v>
      </c>
      <c r="AG366" s="37">
        <v>0</v>
      </c>
      <c r="AH366" s="52">
        <v>0</v>
      </c>
      <c r="AI366" s="17">
        <f t="shared" si="28"/>
        <v>0</v>
      </c>
      <c r="AJ366" s="38">
        <v>0</v>
      </c>
      <c r="AK366" s="17">
        <f t="shared" si="25"/>
        <v>0</v>
      </c>
      <c r="AL366" s="17">
        <f t="shared" si="26"/>
        <v>0</v>
      </c>
      <c r="AM366" s="38">
        <v>0</v>
      </c>
      <c r="AN366" s="38">
        <v>0</v>
      </c>
      <c r="AO366" s="37">
        <v>0</v>
      </c>
      <c r="AP366" s="40" t="s">
        <v>1515</v>
      </c>
      <c r="AQ366" s="37">
        <v>0</v>
      </c>
      <c r="AR366" s="49">
        <v>0</v>
      </c>
      <c r="AS366" s="23">
        <v>2011</v>
      </c>
      <c r="AT366" s="55">
        <f>IF(AS366="","",VLOOKUP(AS366,ProgramIterations!$D:$E,2,FALSE))</f>
        <v>1</v>
      </c>
      <c r="AU366" s="23"/>
      <c r="AV366" s="24" t="str">
        <f>IF(AU366="","",VLOOKUP(AU366,ProgramIterations!$D:$E,2,FALSE))</f>
        <v/>
      </c>
      <c r="AW366" s="23">
        <v>2012</v>
      </c>
      <c r="AX366" s="24">
        <f>IF(AW366="","",VLOOKUP(AW366,ProgramIterations!$D:$E,2,FALSE))</f>
        <v>2</v>
      </c>
      <c r="AY366" s="23"/>
      <c r="AZ366" s="24" t="str">
        <f>IF(AY366="","",VLOOKUP(AY366,ProgramIterations!$D:$E,2,FALSE))</f>
        <v/>
      </c>
      <c r="BA366" s="23">
        <v>2013</v>
      </c>
      <c r="BB366" s="24">
        <f>IF(BA366="","",VLOOKUP(BA366,ProgramIterations!$D:$E,2,FALSE))</f>
        <v>3</v>
      </c>
      <c r="BC366" s="23"/>
      <c r="BD366" s="24" t="str">
        <f>IF(BC366="","",VLOOKUP(BC366,ProgramIterations!$D:$E,2,FALSE))</f>
        <v/>
      </c>
      <c r="BE366" s="23">
        <v>2014</v>
      </c>
      <c r="BF366" s="24">
        <f>IF(BE366="","",VLOOKUP(BE366,ProgramIterations!$D:$E,2,FALSE))</f>
        <v>4</v>
      </c>
      <c r="BG366" s="23"/>
      <c r="BH366" s="24" t="str">
        <f>IF(BG366="","",VLOOKUP(BG366,ProgramIterations!$D:$E,2,FALSE))</f>
        <v/>
      </c>
      <c r="BI366" s="23">
        <v>2014</v>
      </c>
      <c r="BJ366" s="24">
        <f>IF(BI366="","",VLOOKUP(BI366,ProgramIterations!$D:$E,2,FALSE))</f>
        <v>4</v>
      </c>
      <c r="BK366" s="23"/>
      <c r="BL366" s="24" t="str">
        <f>IF(BK366="","",VLOOKUP(BK366,ProgramIterations!$D:$E,2,FALSE))</f>
        <v/>
      </c>
      <c r="BM366" s="23"/>
      <c r="BN366" s="24" t="str">
        <f>IF(BM366="","",VLOOKUP(BM366,ProgramIterations!$D:$E,2,FALSE))</f>
        <v/>
      </c>
      <c r="BO366" s="23"/>
      <c r="BP366" s="24" t="str">
        <f>IF(BO366="","",VLOOKUP(BO366,ProgramIterations!$D:$E,2,FALSE))</f>
        <v/>
      </c>
      <c r="BQ366" s="23"/>
      <c r="BR366" s="24" t="str">
        <f>IF(BQ366="","",VLOOKUP(BQ366,ProgramIterations!$D:$E,2,FALSE))</f>
        <v/>
      </c>
      <c r="BS366" s="23"/>
      <c r="BT366" s="24" t="str">
        <f>IF(BS366="","",VLOOKUP(BS366,ProgramIterations!$D:$E,2,FALSE))</f>
        <v/>
      </c>
      <c r="BU366" s="23"/>
      <c r="BV366" s="24" t="str">
        <f>IF(BU366="","",VLOOKUP(BU366,ProgramIterations!$D:$E,2,FALSE))</f>
        <v/>
      </c>
      <c r="BW366" s="23"/>
      <c r="BX366" s="24" t="str">
        <f>IF(BW366="","",VLOOKUP(BW366,ProgramIterations!$D:$E,2,FALSE))</f>
        <v/>
      </c>
      <c r="BY366" s="23">
        <v>2014</v>
      </c>
      <c r="BZ366" s="24">
        <f>IF(BY366="","",VLOOKUP(BY366,ProgramIterations!$D:$E,2,FALSE))</f>
        <v>4</v>
      </c>
      <c r="CA366" s="23"/>
      <c r="CB366" s="24" t="str">
        <f>IF(CA366="","",VLOOKUP(CA366,ProgramIterations!$D:$E,2,FALSE))</f>
        <v/>
      </c>
      <c r="CC366" s="23">
        <v>2014</v>
      </c>
      <c r="CD366" s="24">
        <f>IF(CC366="","",VLOOKUP(CC366,ProgramIterations!$D:$E,2,FALSE))</f>
        <v>4</v>
      </c>
      <c r="CE366" s="23"/>
      <c r="CF366" s="24" t="str">
        <f>IF(CE366="","",VLOOKUP(CE366,ProgramIterations!$D:$E,2,FALSE))</f>
        <v/>
      </c>
      <c r="CG366" s="23">
        <v>2014</v>
      </c>
      <c r="CH366" s="24">
        <f>IF(CG366="","",VLOOKUP(CG366,ProgramIterations!$D:$E,2,FALSE))</f>
        <v>4</v>
      </c>
      <c r="CI366" s="23"/>
      <c r="CJ366" s="24" t="str">
        <f>IF(CI366="","",VLOOKUP(CI366,ProgramIterations!$D:$E,2,FALSE))</f>
        <v/>
      </c>
      <c r="CK366" s="23"/>
      <c r="CL366" s="24" t="str">
        <f>IF(CK366="","",VLOOKUP(CK366,ProgramIterations!$D:$E,2,FALSE))</f>
        <v/>
      </c>
      <c r="CM366" s="23"/>
      <c r="CN366" s="24" t="str">
        <f>IF(CM366="","",VLOOKUP(CM366,ProgramIterations!$D:$E,2,FALSE))</f>
        <v/>
      </c>
      <c r="CO366" s="23"/>
      <c r="CP366" s="24" t="str">
        <f>IF(CO366="","",VLOOKUP(CO366,ProgramIterations!$D:$E,2,FALSE))</f>
        <v/>
      </c>
      <c r="CQ366" s="23"/>
      <c r="CR366" s="24" t="str">
        <f>IF(CQ366="","",VLOOKUP(CQ366,ProgramIterations!$D:$E,2,FALSE))</f>
        <v/>
      </c>
      <c r="CS366" s="23"/>
      <c r="CT366" s="24" t="str">
        <f>IF(CS366="","",VLOOKUP(CS366,ProgramIterations!$D:$E,2,FALSE))</f>
        <v/>
      </c>
      <c r="CU366" s="23"/>
      <c r="CV366" s="24" t="str">
        <f>IF(CU366="","",VLOOKUP(CU366,ProgramIterations!$D:$E,2,FALSE))</f>
        <v/>
      </c>
      <c r="CW366" s="23"/>
      <c r="CX366" s="24" t="str">
        <f>IF(CW366="","",VLOOKUP(CW366,ProgramIterations!$D:$E,2,FALSE))</f>
        <v/>
      </c>
      <c r="CY366" s="23"/>
      <c r="CZ366" s="24" t="str">
        <f>IF(CY366="","",VLOOKUP(CY366,ProgramIterations!$D:$E,2,FALSE))</f>
        <v/>
      </c>
      <c r="DA366" s="23"/>
      <c r="DB366" s="24" t="str">
        <f>IF(DA366="","",VLOOKUP(DA366,ProgramIterations!$D:$E,2,FALSE))</f>
        <v/>
      </c>
      <c r="DC366" s="23"/>
      <c r="DD366" s="25" t="str">
        <f>IF(DC366="","",VLOOKUP(DC366,ProgramIterations!$D:$E,2,FALSE))</f>
        <v/>
      </c>
      <c r="DE366" s="64" t="str">
        <f>CONCATENATE("ALTER TABLE dbo.",LEFT(C366,FIND(".",C366)-1)," ADD ",RIGHT(C366,LEN(C366)-FIND(".",C366))," ",VLOOKUP(M366,DataTypes!$A$2:$F$12,6),IF(VLOOKUP(M366,DataTypes!$A$2:$F$12,3)=1,CONCATENATE("(",N366,",",O366,")"),"")," NULL")</f>
        <v>ALTER TABLE dbo.ChampMetricVisitInformation ADD VolumeofDepositionForSiteT0 decimal(10,2) NULL</v>
      </c>
      <c r="DF366" s="56" t="e">
        <f>IF(A366 = "","",#REF! &amp; " SELECT MetricCalcTypeID = "&amp;A366&amp;", EngineID = "&amp;B366&amp;", Name='"&amp;C366&amp;"', DisplayGroupID = "&amp;D366&amp;", DisplayName='"&amp;E366&amp;"', DisplayNameShort = '"&amp;F366&amp;"', PropertyName = '"&amp;G366&amp;"', MethodID = "&amp;IF(H366="","NULL",H366)&amp; ", CalcGroupId = "&amp;IF(I366="","NULL",I366)&amp;", CalcGroupListItemID = " &amp;IF(K366="","NULL",K366)&amp;", Description = "&amp;IF(L366&lt;&gt;"NULL","'"&amp;SUBSTITUTE(L366,"'","''")&amp;"'","NULL")&amp;", DataTypeID = "&amp;M366&amp;",Precision = "&amp;N366&amp;", Scale = "&amp;O366&amp;", Length="&amp;P366&amp;", UOMID = "&amp;Q366&amp;", GlossaryTermID = "&amp;V366&amp;", DisplayOrderID = "&amp;W366&amp;", DomainValueListID = "&amp;AB366&amp;", WidthPixels = "&amp;AC366&amp;", IsDisplayable = "&amp;AD366&amp;", ShowGraphForWatershed= "&amp;AE366&amp;",ShowGraphForProgram="&amp;AF366&amp;",ShowGraphForVisit="&amp;AG366&amp;",IsPrivateInformation="&amp;AM366&amp;", IsCalculated="&amp;AN366&amp;",IsInternal="&amp;AO366&amp;", ExpectedValueMin = "&amp;IF(R366&lt;&gt;"",R366,"NULL")&amp;",  ExpectedValueMax = "&amp;IF(S366&lt;&gt;"",S366,"NULL")&amp;",  AcceptedValueMin = "&amp;IF(T366&lt;&gt;"",T366,"NULL")&amp;",   AcceptedValueMax  = "&amp;IF(U366&lt;&gt;"",U366,"NULL")&amp;", GraphAllowX="&amp;AH366&amp;", GraphAllowY="&amp;AI366&amp;", GraphAllowZ="&amp;AJ366&amp;", MapAllowSize="&amp;AK366&amp;", MapAllowColor = "&amp;AL366&amp;", RbtXpath = "&amp;IF(AP366&lt;&gt;"", "'"&amp;AP366&amp;"'", "NULL")&amp;", RbtIsRequired = "&amp;IF(AP366&lt;&gt;"", AQ366, "NULL")&amp;", MRMetric = "&amp;AR366&amp;
", Protocol1_ID = "&amp;IF(AS366="","NULL",#REF!)&amp;", Protocol1_IterationIDStart = "&amp;IF(AS366="","NULL",AT366)&amp;", Protocol1_IterationIDEnd = "&amp;IF(AU366="","NULL",AV366)&amp;
", Protocol2_ID = "&amp;IF(AW366="","NULL",#REF!)&amp;", Protocol2_IterationIDStart = "&amp;IF(AW366="","NULL",AX366)&amp;", Protocol2_IterationIDEnd = "&amp;IF(AY366="","NULL",AZ366)&amp;
", Protocol3_ID = "&amp;IF(BA366="","NULL",#REF!)&amp;", Protocol3_IterationIDStart = "&amp;IF(BA366="","NULL",BB366)&amp;", Protocol3_IterationIDEnd = "&amp;IF(BC366="","NULL",BD366)&amp;
", Protocol4_ID = "&amp;IF(BE366="","NULL",#REF!)&amp;", Protocol4_IterationIDStart = "&amp;IF(BE366="","NULL",BF366)&amp;", Protocol4_IterationIDEnd = "&amp;IF(BG366="","NULL",BH366)&amp;
", Protocol5_ID = "&amp;IF(BI366="","NULL",#REF!)&amp;", Protocol5_IterationIDStart = "&amp;IF(BI366="","NULL",BJ366)&amp;", Protocol5_IterationIDEnd = "&amp;IF(BK366="","NULL",BL366)&amp;
", Protocol6_ID = "&amp;IF(BM366="","NULL",#REF!)&amp;", Protocol6_IterationIDStart = "&amp;IF(BM366="","NULL",BN366)&amp;", Protocol6_IterationIDEnd = "&amp;IF(BO366="","NULL",BP366)&amp;
", Protocol7_ID = "&amp;IF(BQ366="","NULL",#REF!)&amp;", Protocol7_IterationIDStart = "&amp;IF(BQ366="","NULL",BR366)&amp;", Protocol7_IterationIDEnd = "&amp;IF(BS366="","NULL",BT366)&amp;
", Protocol8_ID = "&amp;IF(BU366="","NULL",#REF!)&amp;", Protocol8_IterationIDStart = "&amp;IF(BU366="","NULL",BV366)&amp;", Protocol8_IterationIDEnd = "&amp;IF(BW366="","NULL",BX366)&amp;
", Protocol9_ID = "&amp;IF(BY366="","NULL",#REF!)&amp;", Protocol9_IterationIDStart = "&amp;IF(BY366="","NULL",BZ366)&amp;", Protocol9_IterationIDEnd = "&amp;IF(CA366="","NULL",CB366)&amp;
", Protocol10_ID = "&amp;IF(CC366="","NULL",#REF!)&amp;", Protocol10_IterationIDStart = "&amp;IF(CC366="","NULL",CD366)&amp;", Protocol10_IterationIDEnd = "&amp;IF(CE366="","NULL",CF366)&amp;
", Protocol11_ID = "&amp;IF(CG366="","NULL",#REF!)&amp;", Protocol11_IterationIDStart = "&amp;IF(CG366="","NULL",CH366)&amp;", Protocol11_IterationIDEnd = "&amp;IF(CI366="","NULL",CJ366)&amp;
", Protocol12_ID = "&amp;IF(CK366="","NULL",#REF!)&amp;", Protocol12_IterationIDStart = "&amp;IF(CK366="","NULL",CL366)&amp;", Protocol12_IterationIDEnd = "&amp;IF(CM366="","NULL",CN366)&amp;
", Protocol13_ID = "&amp;IF(CO366="","NULL",#REF!)&amp;", Protocol13_IterationIDStart = "&amp;IF(CO366="","NULL",CP366)&amp;", Protocol13_IterationIDEnd = "&amp;IF(CQ366="","NULL",CR366)&amp;
", Protocol14_ID = "&amp;IF(CS366="","NULL",#REF!)&amp;", Protocol14_IterationIDStart = "&amp;IF(CS366="","NULL",CT366)&amp;", Protocol14_IterationIDEnd = "&amp;IF(CU366="","NULL",CV366)&amp;
", Protocol15_ID = "&amp;IF(CW366="","NULL",#REF!)&amp;", Protocol15_IterationIDStart = "&amp;IF(CW366="","NULL",CX366)&amp;", Protocol15_IterationIDEnd = "&amp;IF(CY366="","NULL",CZ366)&amp;
", Protocol16_ID = "&amp;IF(DA366="","NULL",#REF!)&amp;", Protocol16_IterationIDStart = "&amp;IF(DA366="","NULL",DB366)&amp;", Protocol16_IterationIDEnd = "&amp;IF(DC366="","NULL",DD366))</f>
        <v>#REF!</v>
      </c>
    </row>
    <row r="367" spans="1:156" s="37" customFormat="1" hidden="1" x14ac:dyDescent="0.4">
      <c r="A367" s="39">
        <v>405</v>
      </c>
      <c r="B367" s="38">
        <v>1</v>
      </c>
      <c r="C367" s="57" t="str">
        <f t="shared" si="27"/>
        <v>ChampMetricVisitInformation.VolumeofDifferenceForSiteT0</v>
      </c>
      <c r="D367" s="38">
        <v>1</v>
      </c>
      <c r="E367" s="40" t="s">
        <v>1119</v>
      </c>
      <c r="F367" s="74" t="s">
        <v>1120</v>
      </c>
      <c r="G367" s="19" t="s">
        <v>642</v>
      </c>
      <c r="H367" s="19"/>
      <c r="I367" s="45"/>
      <c r="J367" s="47" t="str">
        <f>IF(I367="","",VLOOKUP(I367,MetricCalcGroups!A:D,3, FALSE))</f>
        <v/>
      </c>
      <c r="L367" s="37" t="s">
        <v>78</v>
      </c>
      <c r="M367" s="38">
        <v>3</v>
      </c>
      <c r="N367" s="38">
        <v>10</v>
      </c>
      <c r="O367" s="38">
        <v>2</v>
      </c>
      <c r="P367" s="38" t="s">
        <v>78</v>
      </c>
      <c r="Q367" s="38">
        <v>17</v>
      </c>
      <c r="R367" s="75"/>
      <c r="S367" s="75"/>
      <c r="T367" s="75"/>
      <c r="U367" s="75"/>
      <c r="V367" s="78" t="s">
        <v>78</v>
      </c>
      <c r="W367" s="39">
        <v>2180</v>
      </c>
      <c r="X367" s="15">
        <v>2011</v>
      </c>
      <c r="Y367" s="16">
        <f>IF(X367&lt;&gt;"",VLOOKUP(X367,ProgramIterations!D:E,2,FALSE),"NULL")</f>
        <v>1</v>
      </c>
      <c r="Z367" s="15"/>
      <c r="AA367" s="16" t="str">
        <f>IF(Z367&lt;&gt;"",VLOOKUP(Z367,ProgramIterations!D:E,2,FALSE),"NULL")</f>
        <v>NULL</v>
      </c>
      <c r="AB367" s="37" t="s">
        <v>78</v>
      </c>
      <c r="AC367" s="37">
        <v>75</v>
      </c>
      <c r="AD367" s="49">
        <v>0</v>
      </c>
      <c r="AE367" s="37">
        <v>1</v>
      </c>
      <c r="AF367" s="37">
        <v>1</v>
      </c>
      <c r="AG367" s="37">
        <v>0</v>
      </c>
      <c r="AH367" s="52">
        <v>0</v>
      </c>
      <c r="AI367" s="17">
        <f t="shared" si="28"/>
        <v>0</v>
      </c>
      <c r="AJ367" s="38">
        <v>0</v>
      </c>
      <c r="AK367" s="17">
        <f t="shared" si="25"/>
        <v>0</v>
      </c>
      <c r="AL367" s="17">
        <f t="shared" si="26"/>
        <v>0</v>
      </c>
      <c r="AM367" s="38">
        <v>0</v>
      </c>
      <c r="AN367" s="38">
        <v>0</v>
      </c>
      <c r="AO367" s="37">
        <v>0</v>
      </c>
      <c r="AP367" s="40" t="s">
        <v>1516</v>
      </c>
      <c r="AQ367" s="37">
        <v>0</v>
      </c>
      <c r="AR367" s="49">
        <v>0</v>
      </c>
      <c r="AS367" s="23">
        <v>2011</v>
      </c>
      <c r="AT367" s="55">
        <f>IF(AS367="","",VLOOKUP(AS367,ProgramIterations!$D:$E,2,FALSE))</f>
        <v>1</v>
      </c>
      <c r="AU367" s="23"/>
      <c r="AV367" s="24" t="str">
        <f>IF(AU367="","",VLOOKUP(AU367,ProgramIterations!$D:$E,2,FALSE))</f>
        <v/>
      </c>
      <c r="AW367" s="23">
        <v>2012</v>
      </c>
      <c r="AX367" s="24">
        <f>IF(AW367="","",VLOOKUP(AW367,ProgramIterations!$D:$E,2,FALSE))</f>
        <v>2</v>
      </c>
      <c r="AY367" s="23"/>
      <c r="AZ367" s="24" t="str">
        <f>IF(AY367="","",VLOOKUP(AY367,ProgramIterations!$D:$E,2,FALSE))</f>
        <v/>
      </c>
      <c r="BA367" s="23">
        <v>2013</v>
      </c>
      <c r="BB367" s="24">
        <f>IF(BA367="","",VLOOKUP(BA367,ProgramIterations!$D:$E,2,FALSE))</f>
        <v>3</v>
      </c>
      <c r="BC367" s="23"/>
      <c r="BD367" s="24" t="str">
        <f>IF(BC367="","",VLOOKUP(BC367,ProgramIterations!$D:$E,2,FALSE))</f>
        <v/>
      </c>
      <c r="BE367" s="23">
        <v>2014</v>
      </c>
      <c r="BF367" s="24">
        <f>IF(BE367="","",VLOOKUP(BE367,ProgramIterations!$D:$E,2,FALSE))</f>
        <v>4</v>
      </c>
      <c r="BG367" s="23"/>
      <c r="BH367" s="24" t="str">
        <f>IF(BG367="","",VLOOKUP(BG367,ProgramIterations!$D:$E,2,FALSE))</f>
        <v/>
      </c>
      <c r="BI367" s="23">
        <v>2014</v>
      </c>
      <c r="BJ367" s="24">
        <f>IF(BI367="","",VLOOKUP(BI367,ProgramIterations!$D:$E,2,FALSE))</f>
        <v>4</v>
      </c>
      <c r="BK367" s="23"/>
      <c r="BL367" s="24" t="str">
        <f>IF(BK367="","",VLOOKUP(BK367,ProgramIterations!$D:$E,2,FALSE))</f>
        <v/>
      </c>
      <c r="BM367" s="23"/>
      <c r="BN367" s="24" t="str">
        <f>IF(BM367="","",VLOOKUP(BM367,ProgramIterations!$D:$E,2,FALSE))</f>
        <v/>
      </c>
      <c r="BO367" s="23"/>
      <c r="BP367" s="24" t="str">
        <f>IF(BO367="","",VLOOKUP(BO367,ProgramIterations!$D:$E,2,FALSE))</f>
        <v/>
      </c>
      <c r="BQ367" s="23"/>
      <c r="BR367" s="24" t="str">
        <f>IF(BQ367="","",VLOOKUP(BQ367,ProgramIterations!$D:$E,2,FALSE))</f>
        <v/>
      </c>
      <c r="BS367" s="23"/>
      <c r="BT367" s="24" t="str">
        <f>IF(BS367="","",VLOOKUP(BS367,ProgramIterations!$D:$E,2,FALSE))</f>
        <v/>
      </c>
      <c r="BU367" s="23"/>
      <c r="BV367" s="24" t="str">
        <f>IF(BU367="","",VLOOKUP(BU367,ProgramIterations!$D:$E,2,FALSE))</f>
        <v/>
      </c>
      <c r="BW367" s="23"/>
      <c r="BX367" s="24" t="str">
        <f>IF(BW367="","",VLOOKUP(BW367,ProgramIterations!$D:$E,2,FALSE))</f>
        <v/>
      </c>
      <c r="BY367" s="23">
        <v>2014</v>
      </c>
      <c r="BZ367" s="24">
        <f>IF(BY367="","",VLOOKUP(BY367,ProgramIterations!$D:$E,2,FALSE))</f>
        <v>4</v>
      </c>
      <c r="CA367" s="23"/>
      <c r="CB367" s="24" t="str">
        <f>IF(CA367="","",VLOOKUP(CA367,ProgramIterations!$D:$E,2,FALSE))</f>
        <v/>
      </c>
      <c r="CC367" s="23">
        <v>2014</v>
      </c>
      <c r="CD367" s="24">
        <f>IF(CC367="","",VLOOKUP(CC367,ProgramIterations!$D:$E,2,FALSE))</f>
        <v>4</v>
      </c>
      <c r="CE367" s="23"/>
      <c r="CF367" s="24" t="str">
        <f>IF(CE367="","",VLOOKUP(CE367,ProgramIterations!$D:$E,2,FALSE))</f>
        <v/>
      </c>
      <c r="CG367" s="23">
        <v>2014</v>
      </c>
      <c r="CH367" s="24">
        <f>IF(CG367="","",VLOOKUP(CG367,ProgramIterations!$D:$E,2,FALSE))</f>
        <v>4</v>
      </c>
      <c r="CI367" s="23"/>
      <c r="CJ367" s="24" t="str">
        <f>IF(CI367="","",VLOOKUP(CI367,ProgramIterations!$D:$E,2,FALSE))</f>
        <v/>
      </c>
      <c r="CK367" s="23"/>
      <c r="CL367" s="24" t="str">
        <f>IF(CK367="","",VLOOKUP(CK367,ProgramIterations!$D:$E,2,FALSE))</f>
        <v/>
      </c>
      <c r="CM367" s="23"/>
      <c r="CN367" s="24" t="str">
        <f>IF(CM367="","",VLOOKUP(CM367,ProgramIterations!$D:$E,2,FALSE))</f>
        <v/>
      </c>
      <c r="CO367" s="23"/>
      <c r="CP367" s="24" t="str">
        <f>IF(CO367="","",VLOOKUP(CO367,ProgramIterations!$D:$E,2,FALSE))</f>
        <v/>
      </c>
      <c r="CQ367" s="23"/>
      <c r="CR367" s="24" t="str">
        <f>IF(CQ367="","",VLOOKUP(CQ367,ProgramIterations!$D:$E,2,FALSE))</f>
        <v/>
      </c>
      <c r="CS367" s="23"/>
      <c r="CT367" s="24" t="str">
        <f>IF(CS367="","",VLOOKUP(CS367,ProgramIterations!$D:$E,2,FALSE))</f>
        <v/>
      </c>
      <c r="CU367" s="23"/>
      <c r="CV367" s="24" t="str">
        <f>IF(CU367="","",VLOOKUP(CU367,ProgramIterations!$D:$E,2,FALSE))</f>
        <v/>
      </c>
      <c r="CW367" s="23"/>
      <c r="CX367" s="24" t="str">
        <f>IF(CW367="","",VLOOKUP(CW367,ProgramIterations!$D:$E,2,FALSE))</f>
        <v/>
      </c>
      <c r="CY367" s="23"/>
      <c r="CZ367" s="24" t="str">
        <f>IF(CY367="","",VLOOKUP(CY367,ProgramIterations!$D:$E,2,FALSE))</f>
        <v/>
      </c>
      <c r="DA367" s="23"/>
      <c r="DB367" s="24" t="str">
        <f>IF(DA367="","",VLOOKUP(DA367,ProgramIterations!$D:$E,2,FALSE))</f>
        <v/>
      </c>
      <c r="DC367" s="23"/>
      <c r="DD367" s="25" t="str">
        <f>IF(DC367="","",VLOOKUP(DC367,ProgramIterations!$D:$E,2,FALSE))</f>
        <v/>
      </c>
      <c r="DE367" s="64" t="str">
        <f>CONCATENATE("ALTER TABLE dbo.",LEFT(C367,FIND(".",C367)-1)," ADD ",RIGHT(C367,LEN(C367)-FIND(".",C367))," ",VLOOKUP(M367,DataTypes!$A$2:$F$12,6),IF(VLOOKUP(M367,DataTypes!$A$2:$F$12,3)=1,CONCATENATE("(",N367,",",O367,")"),"")," NULL")</f>
        <v>ALTER TABLE dbo.ChampMetricVisitInformation ADD VolumeofDifferenceForSiteT0 decimal(10,2) NULL</v>
      </c>
      <c r="DF367" s="56" t="e">
        <f>IF(A367 = "","",#REF! &amp; " SELECT MetricCalcTypeID = "&amp;A367&amp;", EngineID = "&amp;B367&amp;", Name='"&amp;C367&amp;"', DisplayGroupID = "&amp;D367&amp;", DisplayName='"&amp;E367&amp;"', DisplayNameShort = '"&amp;F367&amp;"', PropertyName = '"&amp;G367&amp;"', MethodID = "&amp;IF(H367="","NULL",H367)&amp; ", CalcGroupId = "&amp;IF(I367="","NULL",I367)&amp;", CalcGroupListItemID = " &amp;IF(K367="","NULL",K367)&amp;", Description = "&amp;IF(L367&lt;&gt;"NULL","'"&amp;SUBSTITUTE(L367,"'","''")&amp;"'","NULL")&amp;", DataTypeID = "&amp;M367&amp;",Precision = "&amp;N367&amp;", Scale = "&amp;O367&amp;", Length="&amp;P367&amp;", UOMID = "&amp;Q367&amp;", GlossaryTermID = "&amp;V367&amp;", DisplayOrderID = "&amp;W367&amp;", DomainValueListID = "&amp;AB367&amp;", WidthPixels = "&amp;AC367&amp;", IsDisplayable = "&amp;AD367&amp;", ShowGraphForWatershed= "&amp;AE367&amp;",ShowGraphForProgram="&amp;AF367&amp;",ShowGraphForVisit="&amp;AG367&amp;",IsPrivateInformation="&amp;AM367&amp;", IsCalculated="&amp;AN367&amp;",IsInternal="&amp;AO367&amp;", ExpectedValueMin = "&amp;IF(R367&lt;&gt;"",R367,"NULL")&amp;",  ExpectedValueMax = "&amp;IF(S367&lt;&gt;"",S367,"NULL")&amp;",  AcceptedValueMin = "&amp;IF(T367&lt;&gt;"",T367,"NULL")&amp;",   AcceptedValueMax  = "&amp;IF(U367&lt;&gt;"",U367,"NULL")&amp;", GraphAllowX="&amp;AH367&amp;", GraphAllowY="&amp;AI367&amp;", GraphAllowZ="&amp;AJ367&amp;", MapAllowSize="&amp;AK367&amp;", MapAllowColor = "&amp;AL367&amp;", RbtXpath = "&amp;IF(AP367&lt;&gt;"", "'"&amp;AP367&amp;"'", "NULL")&amp;", RbtIsRequired = "&amp;IF(AP367&lt;&gt;"", AQ367, "NULL")&amp;", MRMetric = "&amp;AR367&amp;
", Protocol1_ID = "&amp;IF(AS367="","NULL",#REF!)&amp;", Protocol1_IterationIDStart = "&amp;IF(AS367="","NULL",AT367)&amp;", Protocol1_IterationIDEnd = "&amp;IF(AU367="","NULL",AV367)&amp;
", Protocol2_ID = "&amp;IF(AW367="","NULL",#REF!)&amp;", Protocol2_IterationIDStart = "&amp;IF(AW367="","NULL",AX367)&amp;", Protocol2_IterationIDEnd = "&amp;IF(AY367="","NULL",AZ367)&amp;
", Protocol3_ID = "&amp;IF(BA367="","NULL",#REF!)&amp;", Protocol3_IterationIDStart = "&amp;IF(BA367="","NULL",BB367)&amp;", Protocol3_IterationIDEnd = "&amp;IF(BC367="","NULL",BD367)&amp;
", Protocol4_ID = "&amp;IF(BE367="","NULL",#REF!)&amp;", Protocol4_IterationIDStart = "&amp;IF(BE367="","NULL",BF367)&amp;", Protocol4_IterationIDEnd = "&amp;IF(BG367="","NULL",BH367)&amp;
", Protocol5_ID = "&amp;IF(BI367="","NULL",#REF!)&amp;", Protocol5_IterationIDStart = "&amp;IF(BI367="","NULL",BJ367)&amp;", Protocol5_IterationIDEnd = "&amp;IF(BK367="","NULL",BL367)&amp;
", Protocol6_ID = "&amp;IF(BM367="","NULL",#REF!)&amp;", Protocol6_IterationIDStart = "&amp;IF(BM367="","NULL",BN367)&amp;", Protocol6_IterationIDEnd = "&amp;IF(BO367="","NULL",BP367)&amp;
", Protocol7_ID = "&amp;IF(BQ367="","NULL",#REF!)&amp;", Protocol7_IterationIDStart = "&amp;IF(BQ367="","NULL",BR367)&amp;", Protocol7_IterationIDEnd = "&amp;IF(BS367="","NULL",BT367)&amp;
", Protocol8_ID = "&amp;IF(BU367="","NULL",#REF!)&amp;", Protocol8_IterationIDStart = "&amp;IF(BU367="","NULL",BV367)&amp;", Protocol8_IterationIDEnd = "&amp;IF(BW367="","NULL",BX367)&amp;
", Protocol9_ID = "&amp;IF(BY367="","NULL",#REF!)&amp;", Protocol9_IterationIDStart = "&amp;IF(BY367="","NULL",BZ367)&amp;", Protocol9_IterationIDEnd = "&amp;IF(CA367="","NULL",CB367)&amp;
", Protocol10_ID = "&amp;IF(CC367="","NULL",#REF!)&amp;", Protocol10_IterationIDStart = "&amp;IF(CC367="","NULL",CD367)&amp;", Protocol10_IterationIDEnd = "&amp;IF(CE367="","NULL",CF367)&amp;
", Protocol11_ID = "&amp;IF(CG367="","NULL",#REF!)&amp;", Protocol11_IterationIDStart = "&amp;IF(CG367="","NULL",CH367)&amp;", Protocol11_IterationIDEnd = "&amp;IF(CI367="","NULL",CJ367)&amp;
", Protocol12_ID = "&amp;IF(CK367="","NULL",#REF!)&amp;", Protocol12_IterationIDStart = "&amp;IF(CK367="","NULL",CL367)&amp;", Protocol12_IterationIDEnd = "&amp;IF(CM367="","NULL",CN367)&amp;
", Protocol13_ID = "&amp;IF(CO367="","NULL",#REF!)&amp;", Protocol13_IterationIDStart = "&amp;IF(CO367="","NULL",CP367)&amp;", Protocol13_IterationIDEnd = "&amp;IF(CQ367="","NULL",CR367)&amp;
", Protocol14_ID = "&amp;IF(CS367="","NULL",#REF!)&amp;", Protocol14_IterationIDStart = "&amp;IF(CS367="","NULL",CT367)&amp;", Protocol14_IterationIDEnd = "&amp;IF(CU367="","NULL",CV367)&amp;
", Protocol15_ID = "&amp;IF(CW367="","NULL",#REF!)&amp;", Protocol15_IterationIDStart = "&amp;IF(CW367="","NULL",CX367)&amp;", Protocol15_IterationIDEnd = "&amp;IF(CY367="","NULL",CZ367)&amp;
", Protocol16_ID = "&amp;IF(DA367="","NULL",#REF!)&amp;", Protocol16_IterationIDStart = "&amp;IF(DA367="","NULL",DB367)&amp;", Protocol16_IterationIDEnd = "&amp;IF(DC367="","NULL",DD367))</f>
        <v>#REF!</v>
      </c>
    </row>
    <row r="368" spans="1:156" s="37" customFormat="1" x14ac:dyDescent="0.4">
      <c r="A368" s="38">
        <v>663</v>
      </c>
      <c r="B368" s="38">
        <v>2</v>
      </c>
      <c r="C368" s="57" t="str">
        <f>"MetricStructureType." &amp; G368</f>
        <v>MetricStructureType.StructureTypeListItemID</v>
      </c>
      <c r="D368" s="38">
        <v>7</v>
      </c>
      <c r="E368" s="49" t="s">
        <v>1707</v>
      </c>
      <c r="F368" s="37" t="s">
        <v>1707</v>
      </c>
      <c r="G368" s="34" t="s">
        <v>1706</v>
      </c>
      <c r="H368" s="34"/>
      <c r="I368" s="74"/>
      <c r="J368" s="47" t="str">
        <f>IF(I368="","",VLOOKUP(I368,MetricCalcGroups!A:D,3, FALSE))</f>
        <v/>
      </c>
      <c r="L368" s="37" t="s">
        <v>78</v>
      </c>
      <c r="M368" s="38">
        <v>2</v>
      </c>
      <c r="N368" s="38" t="s">
        <v>78</v>
      </c>
      <c r="O368" s="38" t="s">
        <v>78</v>
      </c>
      <c r="P368" s="38" t="s">
        <v>78</v>
      </c>
      <c r="Q368" s="38" t="s">
        <v>78</v>
      </c>
      <c r="R368" s="38" t="s">
        <v>78</v>
      </c>
      <c r="S368" s="38" t="s">
        <v>78</v>
      </c>
      <c r="T368" s="38" t="s">
        <v>78</v>
      </c>
      <c r="U368" s="38" t="s">
        <v>78</v>
      </c>
      <c r="V368" s="78" t="s">
        <v>78</v>
      </c>
      <c r="W368" s="53">
        <v>10</v>
      </c>
      <c r="X368" s="15">
        <v>2014</v>
      </c>
      <c r="Y368" s="16">
        <f>IF(X368&lt;&gt;"",VLOOKUP(X368,ProgramIterations!D:E,2,FALSE),"NULL")</f>
        <v>4</v>
      </c>
      <c r="Z368" s="15"/>
      <c r="AA368" s="16" t="str">
        <f>IF(Z368&lt;&gt;"",VLOOKUP(Z368,ProgramIterations!D:E,2,FALSE),"NULL")</f>
        <v>NULL</v>
      </c>
      <c r="AB368" s="37">
        <v>51</v>
      </c>
      <c r="AC368" s="37">
        <v>75</v>
      </c>
      <c r="AD368" s="49">
        <v>1</v>
      </c>
      <c r="AE368" s="37">
        <v>1</v>
      </c>
      <c r="AF368" s="37">
        <v>1</v>
      </c>
      <c r="AG368" s="37">
        <v>1</v>
      </c>
      <c r="AH368" s="17">
        <v>1</v>
      </c>
      <c r="AI368" s="17">
        <f t="shared" si="28"/>
        <v>1</v>
      </c>
      <c r="AJ368" s="38">
        <v>1</v>
      </c>
      <c r="AK368" s="17">
        <f t="shared" si="25"/>
        <v>1</v>
      </c>
      <c r="AL368" s="17">
        <f t="shared" si="26"/>
        <v>1</v>
      </c>
      <c r="AM368" s="38">
        <v>0</v>
      </c>
      <c r="AN368" s="38">
        <v>0</v>
      </c>
      <c r="AO368" s="37">
        <v>1</v>
      </c>
      <c r="AP368" s="49"/>
      <c r="AQ368" s="37">
        <v>0</v>
      </c>
      <c r="AR368" s="49">
        <v>0</v>
      </c>
      <c r="AS368" s="23"/>
      <c r="AT368" s="55" t="str">
        <f>IF(AS368="","",VLOOKUP(AS368,ProgramIterations!$D:$E,2,FALSE))</f>
        <v/>
      </c>
      <c r="AU368" s="23"/>
      <c r="AV368" s="24" t="str">
        <f>IF(AU368="","",VLOOKUP(AU368,ProgramIterations!$D:$E,2,FALSE))</f>
        <v/>
      </c>
      <c r="AW368" s="23"/>
      <c r="AX368" s="24" t="str">
        <f>IF(AW368="","",VLOOKUP(AW368,ProgramIterations!$D:$E,2,FALSE))</f>
        <v/>
      </c>
      <c r="AY368" s="23"/>
      <c r="AZ368" s="24" t="str">
        <f>IF(AY368="","",VLOOKUP(AY368,ProgramIterations!$D:$E,2,FALSE))</f>
        <v/>
      </c>
      <c r="BA368" s="23"/>
      <c r="BB368" s="24" t="str">
        <f>IF(BA368="","",VLOOKUP(BA368,ProgramIterations!$D:$E,2,FALSE))</f>
        <v/>
      </c>
      <c r="BC368" s="23"/>
      <c r="BD368" s="24" t="str">
        <f>IF(BC368="","",VLOOKUP(BC368,ProgramIterations!$D:$E,2,FALSE))</f>
        <v/>
      </c>
      <c r="BE368" s="23">
        <v>2014</v>
      </c>
      <c r="BF368" s="24">
        <f>IF(BE368="","",VLOOKUP(BE368,ProgramIterations!$D:$E,2,FALSE))</f>
        <v>4</v>
      </c>
      <c r="BG368" s="23"/>
      <c r="BH368" s="24" t="str">
        <f>IF(BG368="","",VLOOKUP(BG368,ProgramIterations!$D:$E,2,FALSE))</f>
        <v/>
      </c>
      <c r="BI368" s="23">
        <v>2014</v>
      </c>
      <c r="BJ368" s="24">
        <f>IF(BI368="","",VLOOKUP(BI368,ProgramIterations!$D:$E,2,FALSE))</f>
        <v>4</v>
      </c>
      <c r="BK368" s="23"/>
      <c r="BL368" s="24" t="str">
        <f>IF(BK368="","",VLOOKUP(BK368,ProgramIterations!$D:$E,2,FALSE))</f>
        <v/>
      </c>
      <c r="BM368" s="23">
        <v>2014</v>
      </c>
      <c r="BN368" s="24">
        <f>IF(BM368="","",VLOOKUP(BM368,ProgramIterations!$D:$E,2,FALSE))</f>
        <v>4</v>
      </c>
      <c r="BO368" s="23"/>
      <c r="BP368" s="24" t="str">
        <f>IF(BO368="","",VLOOKUP(BO368,ProgramIterations!$D:$E,2,FALSE))</f>
        <v/>
      </c>
      <c r="BQ368" s="23"/>
      <c r="BR368" s="24" t="str">
        <f>IF(BQ368="","",VLOOKUP(BQ368,ProgramIterations!$D:$E,2,FALSE))</f>
        <v/>
      </c>
      <c r="BS368" s="23"/>
      <c r="BT368" s="24" t="str">
        <f>IF(BS368="","",VLOOKUP(BS368,ProgramIterations!$D:$E,2,FALSE))</f>
        <v/>
      </c>
      <c r="BU368" s="23">
        <v>2014</v>
      </c>
      <c r="BV368" s="24">
        <f>IF(BU368="","",VLOOKUP(BU368,ProgramIterations!$D:$E,2,FALSE))</f>
        <v>4</v>
      </c>
      <c r="BW368" s="23"/>
      <c r="BX368" s="24" t="str">
        <f>IF(BW368="","",VLOOKUP(BW368,ProgramIterations!$D:$E,2,FALSE))</f>
        <v/>
      </c>
      <c r="BY368" s="23"/>
      <c r="BZ368" s="24" t="str">
        <f>IF(BY368="","",VLOOKUP(BY368,ProgramIterations!$D:$E,2,FALSE))</f>
        <v/>
      </c>
      <c r="CA368" s="23"/>
      <c r="CB368" s="24" t="str">
        <f>IF(CA368="","",VLOOKUP(CA368,ProgramIterations!$D:$E,2,FALSE))</f>
        <v/>
      </c>
      <c r="CC368" s="23">
        <v>2014</v>
      </c>
      <c r="CD368" s="24">
        <f>IF(CC368="","",VLOOKUP(CC368,ProgramIterations!$D:$E,2,FALSE))</f>
        <v>4</v>
      </c>
      <c r="CE368" s="23"/>
      <c r="CF368" s="24" t="str">
        <f>IF(CE368="","",VLOOKUP(CE368,ProgramIterations!$D:$E,2,FALSE))</f>
        <v/>
      </c>
      <c r="CG368" s="23">
        <v>2014</v>
      </c>
      <c r="CH368" s="24">
        <f>IF(CG368="","",VLOOKUP(CG368,ProgramIterations!$D:$E,2,FALSE))</f>
        <v>4</v>
      </c>
      <c r="CI368" s="23"/>
      <c r="CJ368" s="24" t="str">
        <f>IF(CI368="","",VLOOKUP(CI368,ProgramIterations!$D:$E,2,FALSE))</f>
        <v/>
      </c>
      <c r="CK368" s="23"/>
      <c r="CL368" s="24" t="str">
        <f>IF(CK368="","",VLOOKUP(CK368,ProgramIterations!$D:$E,2,FALSE))</f>
        <v/>
      </c>
      <c r="CM368" s="23"/>
      <c r="CN368" s="24" t="str">
        <f>IF(CM368="","",VLOOKUP(CM368,ProgramIterations!$D:$E,2,FALSE))</f>
        <v/>
      </c>
      <c r="CO368" s="23">
        <v>2014</v>
      </c>
      <c r="CP368" s="24">
        <f>IF(CO368="","",VLOOKUP(CO368,ProgramIterations!$D:$E,2,FALSE))</f>
        <v>4</v>
      </c>
      <c r="CQ368" s="23"/>
      <c r="CR368" s="24" t="str">
        <f>IF(CQ368="","",VLOOKUP(CQ368,ProgramIterations!$D:$E,2,FALSE))</f>
        <v/>
      </c>
      <c r="CS368" s="23">
        <v>2014</v>
      </c>
      <c r="CT368" s="24">
        <f>IF(CS368="","",VLOOKUP(CS368,ProgramIterations!$D:$E,2,FALSE))</f>
        <v>4</v>
      </c>
      <c r="CU368" s="23"/>
      <c r="CV368" s="24" t="str">
        <f>IF(CU368="","",VLOOKUP(CU368,ProgramIterations!$D:$E,2,FALSE))</f>
        <v/>
      </c>
      <c r="CW368" s="23"/>
      <c r="CX368" s="24" t="str">
        <f>IF(CW368="","",VLOOKUP(CW368,ProgramIterations!$D:$E,2,FALSE))</f>
        <v/>
      </c>
      <c r="CY368" s="23"/>
      <c r="CZ368" s="24" t="str">
        <f>IF(CY368="","",VLOOKUP(CY368,ProgramIterations!$D:$E,2,FALSE))</f>
        <v/>
      </c>
      <c r="DA368" s="23"/>
      <c r="DB368" s="24" t="str">
        <f>IF(DA368="","",VLOOKUP(DA368,ProgramIterations!$D:$E,2,FALSE))</f>
        <v/>
      </c>
      <c r="DC368" s="23"/>
      <c r="DD368" s="25" t="str">
        <f>IF(DC368="","",VLOOKUP(DC368,ProgramIterations!$D:$E,2,FALSE))</f>
        <v/>
      </c>
      <c r="DE368" s="64" t="str">
        <f>CONCATENATE("ALTER TABLE dbo.",LEFT(C368,FIND(".",C368)-1)," ADD ",RIGHT(C368,LEN(C368)-FIND(".",C368))," ",VLOOKUP(M368,DataTypes!$A$2:$F$12,6),IF(VLOOKUP(M368,DataTypes!$A$2:$F$12,3)=1,CONCATENATE("(",N368,",",O368,")"),"")," NULL")</f>
        <v>ALTER TABLE dbo.MetricStructureType ADD StructureTypeListItemID int NULL</v>
      </c>
      <c r="DF368" s="56" t="e">
        <f>IF(A368 = "","",#REF! &amp; " SELECT MetricCalcTypeID = "&amp;A368&amp;", EngineID = "&amp;B368&amp;", Name='"&amp;C368&amp;"', DisplayGroupID = "&amp;D368&amp;", DisplayName='"&amp;E368&amp;"', DisplayNameShort = '"&amp;F368&amp;"', PropertyName = '"&amp;G368&amp;"', MethodID = "&amp;IF(H368="","NULL",H368)&amp; ", CalcGroupId = "&amp;IF(I368="","NULL",I368)&amp;", CalcGroupListItemID = " &amp;IF(K368="","NULL",K368)&amp;", Description = "&amp;IF(L368&lt;&gt;"NULL","'"&amp;SUBSTITUTE(L368,"'","''")&amp;"'","NULL")&amp;", DataTypeID = "&amp;M368&amp;",Precision = "&amp;N368&amp;", Scale = "&amp;O368&amp;", Length="&amp;P368&amp;", UOMID = "&amp;Q368&amp;", GlossaryTermID = "&amp;V368&amp;", DisplayOrderID = "&amp;W368&amp;", DomainValueListID = "&amp;AB368&amp;", WidthPixels = "&amp;AC368&amp;", IsDisplayable = "&amp;AD368&amp;", ShowGraphForWatershed= "&amp;AE368&amp;",ShowGraphForProgram="&amp;AF368&amp;",ShowGraphForVisit="&amp;AG368&amp;",IsPrivateInformation="&amp;AM368&amp;", IsCalculated="&amp;AN368&amp;",IsInternal="&amp;AO368&amp;", ExpectedValueMin = "&amp;IF(R368&lt;&gt;"",R368,"NULL")&amp;",  ExpectedValueMax = "&amp;IF(S368&lt;&gt;"",S368,"NULL")&amp;",  AcceptedValueMin = "&amp;IF(T368&lt;&gt;"",T368,"NULL")&amp;",   AcceptedValueMax  = "&amp;IF(U368&lt;&gt;"",U368,"NULL")&amp;", GraphAllowX="&amp;AH368&amp;", GraphAllowY="&amp;AI368&amp;", GraphAllowZ="&amp;AJ368&amp;", MapAllowSize="&amp;AK368&amp;", MapAllowColor = "&amp;AL368&amp;", RbtXpath = "&amp;IF(AP368&lt;&gt;"", "'"&amp;AP368&amp;"'", "NULL")&amp;", RbtIsRequired = "&amp;IF(AP368&lt;&gt;"", AQ368, "NULL")&amp;", MRMetric = "&amp;AR368&amp;
", Protocol1_ID = "&amp;IF(AS368="","NULL",#REF!)&amp;", Protocol1_IterationIDStart = "&amp;IF(AS368="","NULL",AT368)&amp;", Protocol1_IterationIDEnd = "&amp;IF(AU368="","NULL",AV368)&amp;
", Protocol2_ID = "&amp;IF(AW368="","NULL",#REF!)&amp;", Protocol2_IterationIDStart = "&amp;IF(AW368="","NULL",AX368)&amp;", Protocol2_IterationIDEnd = "&amp;IF(AY368="","NULL",AZ368)&amp;
", Protocol3_ID = "&amp;IF(BA368="","NULL",#REF!)&amp;", Protocol3_IterationIDStart = "&amp;IF(BA368="","NULL",BB368)&amp;", Protocol3_IterationIDEnd = "&amp;IF(BC368="","NULL",BD368)&amp;
", Protocol4_ID = "&amp;IF(BE368="","NULL",#REF!)&amp;", Protocol4_IterationIDStart = "&amp;IF(BE368="","NULL",BF368)&amp;", Protocol4_IterationIDEnd = "&amp;IF(BG368="","NULL",BH368)&amp;
", Protocol5_ID = "&amp;IF(BI368="","NULL",#REF!)&amp;", Protocol5_IterationIDStart = "&amp;IF(BI368="","NULL",BJ368)&amp;", Protocol5_IterationIDEnd = "&amp;IF(BK368="","NULL",BL368)&amp;
", Protocol6_ID = "&amp;IF(BM368="","NULL",#REF!)&amp;", Protocol6_IterationIDStart = "&amp;IF(BM368="","NULL",BN368)&amp;", Protocol6_IterationIDEnd = "&amp;IF(BO368="","NULL",BP368)&amp;
", Protocol7_ID = "&amp;IF(BQ368="","NULL",#REF!)&amp;", Protocol7_IterationIDStart = "&amp;IF(BQ368="","NULL",BR368)&amp;", Protocol7_IterationIDEnd = "&amp;IF(BS368="","NULL",BT368)&amp;
", Protocol8_ID = "&amp;IF(BU368="","NULL",#REF!)&amp;", Protocol8_IterationIDStart = "&amp;IF(BU368="","NULL",BV368)&amp;", Protocol8_IterationIDEnd = "&amp;IF(BW368="","NULL",BX368)&amp;
", Protocol9_ID = "&amp;IF(BY368="","NULL",#REF!)&amp;", Protocol9_IterationIDStart = "&amp;IF(BY368="","NULL",BZ368)&amp;", Protocol9_IterationIDEnd = "&amp;IF(CA368="","NULL",CB368)&amp;
", Protocol10_ID = "&amp;IF(CC368="","NULL",#REF!)&amp;", Protocol10_IterationIDStart = "&amp;IF(CC368="","NULL",CD368)&amp;", Protocol10_IterationIDEnd = "&amp;IF(CE368="","NULL",CF368)&amp;
", Protocol11_ID = "&amp;IF(CG368="","NULL",#REF!)&amp;", Protocol11_IterationIDStart = "&amp;IF(CG368="","NULL",CH368)&amp;", Protocol11_IterationIDEnd = "&amp;IF(CI368="","NULL",CJ368)&amp;
", Protocol12_ID = "&amp;IF(CK368="","NULL",#REF!)&amp;", Protocol12_IterationIDStart = "&amp;IF(CK368="","NULL",CL368)&amp;", Protocol12_IterationIDEnd = "&amp;IF(CM368="","NULL",CN368)&amp;
", Protocol13_ID = "&amp;IF(CO368="","NULL",#REF!)&amp;", Protocol13_IterationIDStart = "&amp;IF(CO368="","NULL",CP368)&amp;", Protocol13_IterationIDEnd = "&amp;IF(CQ368="","NULL",CR368)&amp;
", Protocol14_ID = "&amp;IF(CS368="","NULL",#REF!)&amp;", Protocol14_IterationIDStart = "&amp;IF(CS368="","NULL",CT368)&amp;", Protocol14_IterationIDEnd = "&amp;IF(CU368="","NULL",CV368)&amp;
", Protocol15_ID = "&amp;IF(CW368="","NULL",#REF!)&amp;", Protocol15_IterationIDStart = "&amp;IF(CW368="","NULL",CX368)&amp;", Protocol15_IterationIDEnd = "&amp;IF(CY368="","NULL",CZ368)&amp;
", Protocol16_ID = "&amp;IF(DA368="","NULL",#REF!)&amp;", Protocol16_IterationIDStart = "&amp;IF(DA368="","NULL",DB368)&amp;", Protocol16_IterationIDEnd = "&amp;IF(DC368="","NULL",DD368))</f>
        <v>#REF!</v>
      </c>
    </row>
    <row r="369" spans="1:110" s="37" customFormat="1" hidden="1" x14ac:dyDescent="0.4">
      <c r="A369" s="39">
        <v>406</v>
      </c>
      <c r="B369" s="38">
        <v>1</v>
      </c>
      <c r="C369" s="57" t="str">
        <f>"ChampMetricVisitInformation." &amp; G369</f>
        <v>ChampMetricVisitInformation.NetVolumeofDifferenceForSiteT0</v>
      </c>
      <c r="D369" s="38">
        <v>1</v>
      </c>
      <c r="E369" s="40" t="s">
        <v>1121</v>
      </c>
      <c r="F369" s="74" t="s">
        <v>1122</v>
      </c>
      <c r="G369" s="19" t="s">
        <v>643</v>
      </c>
      <c r="H369" s="19"/>
      <c r="I369" s="45"/>
      <c r="J369" s="47" t="str">
        <f>IF(I369="","",VLOOKUP(I369,MetricCalcGroups!A:D,3, FALSE))</f>
        <v/>
      </c>
      <c r="L369" s="37" t="s">
        <v>78</v>
      </c>
      <c r="M369" s="38">
        <v>3</v>
      </c>
      <c r="N369" s="38">
        <v>10</v>
      </c>
      <c r="O369" s="38">
        <v>2</v>
      </c>
      <c r="P369" s="38" t="s">
        <v>78</v>
      </c>
      <c r="Q369" s="38">
        <v>17</v>
      </c>
      <c r="R369" s="75"/>
      <c r="S369" s="75"/>
      <c r="T369" s="75"/>
      <c r="U369" s="75"/>
      <c r="V369" s="78" t="s">
        <v>78</v>
      </c>
      <c r="W369" s="39">
        <v>2190</v>
      </c>
      <c r="X369" s="15">
        <v>2011</v>
      </c>
      <c r="Y369" s="16">
        <f>IF(X369&lt;&gt;"",VLOOKUP(X369,ProgramIterations!D:E,2,FALSE),"NULL")</f>
        <v>1</v>
      </c>
      <c r="Z369" s="15"/>
      <c r="AA369" s="16" t="str">
        <f>IF(Z369&lt;&gt;"",VLOOKUP(Z369,ProgramIterations!D:E,2,FALSE),"NULL")</f>
        <v>NULL</v>
      </c>
      <c r="AB369" s="37" t="s">
        <v>78</v>
      </c>
      <c r="AC369" s="37">
        <v>75</v>
      </c>
      <c r="AD369" s="49">
        <v>0</v>
      </c>
      <c r="AE369" s="37">
        <v>1</v>
      </c>
      <c r="AF369" s="37">
        <v>1</v>
      </c>
      <c r="AG369" s="37">
        <v>0</v>
      </c>
      <c r="AH369" s="52">
        <v>0</v>
      </c>
      <c r="AI369" s="17">
        <f t="shared" si="28"/>
        <v>0</v>
      </c>
      <c r="AJ369" s="38">
        <v>0</v>
      </c>
      <c r="AK369" s="17">
        <f t="shared" si="25"/>
        <v>0</v>
      </c>
      <c r="AL369" s="17">
        <f t="shared" si="26"/>
        <v>0</v>
      </c>
      <c r="AM369" s="38">
        <v>0</v>
      </c>
      <c r="AN369" s="38">
        <v>0</v>
      </c>
      <c r="AO369" s="37">
        <v>0</v>
      </c>
      <c r="AP369" s="40"/>
      <c r="AQ369" s="37">
        <v>0</v>
      </c>
      <c r="AR369" s="49">
        <v>0</v>
      </c>
      <c r="AS369" s="23">
        <v>2011</v>
      </c>
      <c r="AT369" s="55">
        <f>IF(AS369="","",VLOOKUP(AS369,ProgramIterations!$D:$E,2,FALSE))</f>
        <v>1</v>
      </c>
      <c r="AU369" s="23"/>
      <c r="AV369" s="24" t="str">
        <f>IF(AU369="","",VLOOKUP(AU369,ProgramIterations!$D:$E,2,FALSE))</f>
        <v/>
      </c>
      <c r="AW369" s="23">
        <v>2012</v>
      </c>
      <c r="AX369" s="24">
        <f>IF(AW369="","",VLOOKUP(AW369,ProgramIterations!$D:$E,2,FALSE))</f>
        <v>2</v>
      </c>
      <c r="AY369" s="23"/>
      <c r="AZ369" s="24" t="str">
        <f>IF(AY369="","",VLOOKUP(AY369,ProgramIterations!$D:$E,2,FALSE))</f>
        <v/>
      </c>
      <c r="BA369" s="23">
        <v>2013</v>
      </c>
      <c r="BB369" s="24">
        <f>IF(BA369="","",VLOOKUP(BA369,ProgramIterations!$D:$E,2,FALSE))</f>
        <v>3</v>
      </c>
      <c r="BC369" s="23"/>
      <c r="BD369" s="24" t="str">
        <f>IF(BC369="","",VLOOKUP(BC369,ProgramIterations!$D:$E,2,FALSE))</f>
        <v/>
      </c>
      <c r="BE369" s="23">
        <v>2014</v>
      </c>
      <c r="BF369" s="24">
        <f>IF(BE369="","",VLOOKUP(BE369,ProgramIterations!$D:$E,2,FALSE))</f>
        <v>4</v>
      </c>
      <c r="BG369" s="23"/>
      <c r="BH369" s="24" t="str">
        <f>IF(BG369="","",VLOOKUP(BG369,ProgramIterations!$D:$E,2,FALSE))</f>
        <v/>
      </c>
      <c r="BI369" s="23">
        <v>2014</v>
      </c>
      <c r="BJ369" s="24">
        <f>IF(BI369="","",VLOOKUP(BI369,ProgramIterations!$D:$E,2,FALSE))</f>
        <v>4</v>
      </c>
      <c r="BK369" s="23"/>
      <c r="BL369" s="24" t="str">
        <f>IF(BK369="","",VLOOKUP(BK369,ProgramIterations!$D:$E,2,FALSE))</f>
        <v/>
      </c>
      <c r="BM369" s="23"/>
      <c r="BN369" s="24" t="str">
        <f>IF(BM369="","",VLOOKUP(BM369,ProgramIterations!$D:$E,2,FALSE))</f>
        <v/>
      </c>
      <c r="BO369" s="23"/>
      <c r="BP369" s="24" t="str">
        <f>IF(BO369="","",VLOOKUP(BO369,ProgramIterations!$D:$E,2,FALSE))</f>
        <v/>
      </c>
      <c r="BQ369" s="23"/>
      <c r="BR369" s="24" t="str">
        <f>IF(BQ369="","",VLOOKUP(BQ369,ProgramIterations!$D:$E,2,FALSE))</f>
        <v/>
      </c>
      <c r="BS369" s="23"/>
      <c r="BT369" s="24" t="str">
        <f>IF(BS369="","",VLOOKUP(BS369,ProgramIterations!$D:$E,2,FALSE))</f>
        <v/>
      </c>
      <c r="BU369" s="23"/>
      <c r="BV369" s="24" t="str">
        <f>IF(BU369="","",VLOOKUP(BU369,ProgramIterations!$D:$E,2,FALSE))</f>
        <v/>
      </c>
      <c r="BW369" s="23"/>
      <c r="BX369" s="24" t="str">
        <f>IF(BW369="","",VLOOKUP(BW369,ProgramIterations!$D:$E,2,FALSE))</f>
        <v/>
      </c>
      <c r="BY369" s="23">
        <v>2014</v>
      </c>
      <c r="BZ369" s="24">
        <f>IF(BY369="","",VLOOKUP(BY369,ProgramIterations!$D:$E,2,FALSE))</f>
        <v>4</v>
      </c>
      <c r="CA369" s="23"/>
      <c r="CB369" s="24" t="str">
        <f>IF(CA369="","",VLOOKUP(CA369,ProgramIterations!$D:$E,2,FALSE))</f>
        <v/>
      </c>
      <c r="CC369" s="23">
        <v>2014</v>
      </c>
      <c r="CD369" s="24">
        <f>IF(CC369="","",VLOOKUP(CC369,ProgramIterations!$D:$E,2,FALSE))</f>
        <v>4</v>
      </c>
      <c r="CE369" s="23"/>
      <c r="CF369" s="24" t="str">
        <f>IF(CE369="","",VLOOKUP(CE369,ProgramIterations!$D:$E,2,FALSE))</f>
        <v/>
      </c>
      <c r="CG369" s="23">
        <v>2014</v>
      </c>
      <c r="CH369" s="24">
        <f>IF(CG369="","",VLOOKUP(CG369,ProgramIterations!$D:$E,2,FALSE))</f>
        <v>4</v>
      </c>
      <c r="CI369" s="23"/>
      <c r="CJ369" s="24" t="str">
        <f>IF(CI369="","",VLOOKUP(CI369,ProgramIterations!$D:$E,2,FALSE))</f>
        <v/>
      </c>
      <c r="CK369" s="23"/>
      <c r="CL369" s="24" t="str">
        <f>IF(CK369="","",VLOOKUP(CK369,ProgramIterations!$D:$E,2,FALSE))</f>
        <v/>
      </c>
      <c r="CM369" s="23"/>
      <c r="CN369" s="24" t="str">
        <f>IF(CM369="","",VLOOKUP(CM369,ProgramIterations!$D:$E,2,FALSE))</f>
        <v/>
      </c>
      <c r="CO369" s="23"/>
      <c r="CP369" s="24" t="str">
        <f>IF(CO369="","",VLOOKUP(CO369,ProgramIterations!$D:$E,2,FALSE))</f>
        <v/>
      </c>
      <c r="CQ369" s="23"/>
      <c r="CR369" s="24" t="str">
        <f>IF(CQ369="","",VLOOKUP(CQ369,ProgramIterations!$D:$E,2,FALSE))</f>
        <v/>
      </c>
      <c r="CS369" s="23"/>
      <c r="CT369" s="24" t="str">
        <f>IF(CS369="","",VLOOKUP(CS369,ProgramIterations!$D:$E,2,FALSE))</f>
        <v/>
      </c>
      <c r="CU369" s="23"/>
      <c r="CV369" s="24" t="str">
        <f>IF(CU369="","",VLOOKUP(CU369,ProgramIterations!$D:$E,2,FALSE))</f>
        <v/>
      </c>
      <c r="CW369" s="23"/>
      <c r="CX369" s="24" t="str">
        <f>IF(CW369="","",VLOOKUP(CW369,ProgramIterations!$D:$E,2,FALSE))</f>
        <v/>
      </c>
      <c r="CY369" s="23"/>
      <c r="CZ369" s="24" t="str">
        <f>IF(CY369="","",VLOOKUP(CY369,ProgramIterations!$D:$E,2,FALSE))</f>
        <v/>
      </c>
      <c r="DA369" s="23"/>
      <c r="DB369" s="24" t="str">
        <f>IF(DA369="","",VLOOKUP(DA369,ProgramIterations!$D:$E,2,FALSE))</f>
        <v/>
      </c>
      <c r="DC369" s="23"/>
      <c r="DD369" s="25" t="str">
        <f>IF(DC369="","",VLOOKUP(DC369,ProgramIterations!$D:$E,2,FALSE))</f>
        <v/>
      </c>
      <c r="DE369" s="64" t="str">
        <f>CONCATENATE("ALTER TABLE dbo.",LEFT(C369,FIND(".",C369)-1)," ADD ",RIGHT(C369,LEN(C369)-FIND(".",C369))," ",VLOOKUP(M369,DataTypes!$A$2:$F$12,6),IF(VLOOKUP(M369,DataTypes!$A$2:$F$12,3)=1,CONCATENATE("(",N369,",",O369,")"),"")," NULL")</f>
        <v>ALTER TABLE dbo.ChampMetricVisitInformation ADD NetVolumeofDifferenceForSiteT0 decimal(10,2) NULL</v>
      </c>
      <c r="DF369" s="56" t="e">
        <f>IF(A369 = "","",#REF! &amp; " SELECT MetricCalcTypeID = "&amp;A369&amp;", EngineID = "&amp;B369&amp;", Name='"&amp;C369&amp;"', DisplayGroupID = "&amp;D369&amp;", DisplayName='"&amp;E369&amp;"', DisplayNameShort = '"&amp;F369&amp;"', PropertyName = '"&amp;G369&amp;"', MethodID = "&amp;IF(H369="","NULL",H369)&amp; ", CalcGroupId = "&amp;IF(I369="","NULL",I369)&amp;", CalcGroupListItemID = " &amp;IF(K369="","NULL",K369)&amp;", Description = "&amp;IF(L369&lt;&gt;"NULL","'"&amp;SUBSTITUTE(L369,"'","''")&amp;"'","NULL")&amp;", DataTypeID = "&amp;M369&amp;",Precision = "&amp;N369&amp;", Scale = "&amp;O369&amp;", Length="&amp;P369&amp;", UOMID = "&amp;Q369&amp;", GlossaryTermID = "&amp;V369&amp;", DisplayOrderID = "&amp;W369&amp;", DomainValueListID = "&amp;AB369&amp;", WidthPixels = "&amp;AC369&amp;", IsDisplayable = "&amp;AD369&amp;", ShowGraphForWatershed= "&amp;AE369&amp;",ShowGraphForProgram="&amp;AF369&amp;",ShowGraphForVisit="&amp;AG369&amp;",IsPrivateInformation="&amp;AM369&amp;", IsCalculated="&amp;AN369&amp;",IsInternal="&amp;AO369&amp;", ExpectedValueMin = "&amp;IF(R369&lt;&gt;"",R369,"NULL")&amp;",  ExpectedValueMax = "&amp;IF(S369&lt;&gt;"",S369,"NULL")&amp;",  AcceptedValueMin = "&amp;IF(T369&lt;&gt;"",T369,"NULL")&amp;",   AcceptedValueMax  = "&amp;IF(U369&lt;&gt;"",U369,"NULL")&amp;", GraphAllowX="&amp;AH369&amp;", GraphAllowY="&amp;AI369&amp;", GraphAllowZ="&amp;AJ369&amp;", MapAllowSize="&amp;AK369&amp;", MapAllowColor = "&amp;AL369&amp;", RbtXpath = "&amp;IF(AP369&lt;&gt;"", "'"&amp;AP369&amp;"'", "NULL")&amp;", RbtIsRequired = "&amp;IF(AP369&lt;&gt;"", AQ369, "NULL")&amp;", MRMetric = "&amp;AR369&amp;
", Protocol1_ID = "&amp;IF(AS369="","NULL",#REF!)&amp;", Protocol1_IterationIDStart = "&amp;IF(AS369="","NULL",AT369)&amp;", Protocol1_IterationIDEnd = "&amp;IF(AU369="","NULL",AV369)&amp;
", Protocol2_ID = "&amp;IF(AW369="","NULL",#REF!)&amp;", Protocol2_IterationIDStart = "&amp;IF(AW369="","NULL",AX369)&amp;", Protocol2_IterationIDEnd = "&amp;IF(AY369="","NULL",AZ369)&amp;
", Protocol3_ID = "&amp;IF(BA369="","NULL",#REF!)&amp;", Protocol3_IterationIDStart = "&amp;IF(BA369="","NULL",BB369)&amp;", Protocol3_IterationIDEnd = "&amp;IF(BC369="","NULL",BD369)&amp;
", Protocol4_ID = "&amp;IF(BE369="","NULL",#REF!)&amp;", Protocol4_IterationIDStart = "&amp;IF(BE369="","NULL",BF369)&amp;", Protocol4_IterationIDEnd = "&amp;IF(BG369="","NULL",BH369)&amp;
", Protocol5_ID = "&amp;IF(BI369="","NULL",#REF!)&amp;", Protocol5_IterationIDStart = "&amp;IF(BI369="","NULL",BJ369)&amp;", Protocol5_IterationIDEnd = "&amp;IF(BK369="","NULL",BL369)&amp;
", Protocol6_ID = "&amp;IF(BM369="","NULL",#REF!)&amp;", Protocol6_IterationIDStart = "&amp;IF(BM369="","NULL",BN369)&amp;", Protocol6_IterationIDEnd = "&amp;IF(BO369="","NULL",BP369)&amp;
", Protocol7_ID = "&amp;IF(BQ369="","NULL",#REF!)&amp;", Protocol7_IterationIDStart = "&amp;IF(BQ369="","NULL",BR369)&amp;", Protocol7_IterationIDEnd = "&amp;IF(BS369="","NULL",BT369)&amp;
", Protocol8_ID = "&amp;IF(BU369="","NULL",#REF!)&amp;", Protocol8_IterationIDStart = "&amp;IF(BU369="","NULL",BV369)&amp;", Protocol8_IterationIDEnd = "&amp;IF(BW369="","NULL",BX369)&amp;
", Protocol9_ID = "&amp;IF(BY369="","NULL",#REF!)&amp;", Protocol9_IterationIDStart = "&amp;IF(BY369="","NULL",BZ369)&amp;", Protocol9_IterationIDEnd = "&amp;IF(CA369="","NULL",CB369)&amp;
", Protocol10_ID = "&amp;IF(CC369="","NULL",#REF!)&amp;", Protocol10_IterationIDStart = "&amp;IF(CC369="","NULL",CD369)&amp;", Protocol10_IterationIDEnd = "&amp;IF(CE369="","NULL",CF369)&amp;
", Protocol11_ID = "&amp;IF(CG369="","NULL",#REF!)&amp;", Protocol11_IterationIDStart = "&amp;IF(CG369="","NULL",CH369)&amp;", Protocol11_IterationIDEnd = "&amp;IF(CI369="","NULL",CJ369)&amp;
", Protocol12_ID = "&amp;IF(CK369="","NULL",#REF!)&amp;", Protocol12_IterationIDStart = "&amp;IF(CK369="","NULL",CL369)&amp;", Protocol12_IterationIDEnd = "&amp;IF(CM369="","NULL",CN369)&amp;
", Protocol13_ID = "&amp;IF(CO369="","NULL",#REF!)&amp;", Protocol13_IterationIDStart = "&amp;IF(CO369="","NULL",CP369)&amp;", Protocol13_IterationIDEnd = "&amp;IF(CQ369="","NULL",CR369)&amp;
", Protocol14_ID = "&amp;IF(CS369="","NULL",#REF!)&amp;", Protocol14_IterationIDStart = "&amp;IF(CS369="","NULL",CT369)&amp;", Protocol14_IterationIDEnd = "&amp;IF(CU369="","NULL",CV369)&amp;
", Protocol15_ID = "&amp;IF(CW369="","NULL",#REF!)&amp;", Protocol15_IterationIDStart = "&amp;IF(CW369="","NULL",CX369)&amp;", Protocol15_IterationIDEnd = "&amp;IF(CY369="","NULL",CZ369)&amp;
", Protocol16_ID = "&amp;IF(DA369="","NULL",#REF!)&amp;", Protocol16_IterationIDStart = "&amp;IF(DA369="","NULL",DB369)&amp;", Protocol16_IterationIDEnd = "&amp;IF(DC369="","NULL",DD369))</f>
        <v>#REF!</v>
      </c>
    </row>
    <row r="370" spans="1:110" s="37" customFormat="1" hidden="1" x14ac:dyDescent="0.4">
      <c r="A370" s="39">
        <v>407</v>
      </c>
      <c r="B370" s="38">
        <v>1</v>
      </c>
      <c r="C370" s="57" t="str">
        <f>"ChampMetricVisitInformation." &amp; G370</f>
        <v>ChampMetricVisitInformation.PercentErosionForSiteT0</v>
      </c>
      <c r="D370" s="38">
        <v>1</v>
      </c>
      <c r="E370" s="40" t="s">
        <v>1123</v>
      </c>
      <c r="F370" s="74" t="s">
        <v>1124</v>
      </c>
      <c r="G370" s="19" t="s">
        <v>644</v>
      </c>
      <c r="H370" s="19"/>
      <c r="I370" s="45"/>
      <c r="J370" s="47" t="str">
        <f>IF(I370="","",VLOOKUP(I370,MetricCalcGroups!A:D,3, FALSE))</f>
        <v/>
      </c>
      <c r="L370" s="37" t="s">
        <v>78</v>
      </c>
      <c r="M370" s="38">
        <v>3</v>
      </c>
      <c r="N370" s="38">
        <v>10</v>
      </c>
      <c r="O370" s="38">
        <v>2</v>
      </c>
      <c r="P370" s="38" t="s">
        <v>78</v>
      </c>
      <c r="Q370" s="75">
        <v>8</v>
      </c>
      <c r="R370" s="75">
        <v>5</v>
      </c>
      <c r="S370" s="75">
        <v>80</v>
      </c>
      <c r="T370" s="75">
        <v>0</v>
      </c>
      <c r="U370" s="75">
        <v>95</v>
      </c>
      <c r="V370" s="78" t="s">
        <v>78</v>
      </c>
      <c r="W370" s="39">
        <v>2200</v>
      </c>
      <c r="X370" s="15">
        <v>2011</v>
      </c>
      <c r="Y370" s="16">
        <f>IF(X370&lt;&gt;"",VLOOKUP(X370,ProgramIterations!D:E,2,FALSE),"NULL")</f>
        <v>1</v>
      </c>
      <c r="Z370" s="15"/>
      <c r="AA370" s="16" t="str">
        <f>IF(Z370&lt;&gt;"",VLOOKUP(Z370,ProgramIterations!D:E,2,FALSE),"NULL")</f>
        <v>NULL</v>
      </c>
      <c r="AB370" s="37" t="s">
        <v>78</v>
      </c>
      <c r="AC370" s="37">
        <v>75</v>
      </c>
      <c r="AD370" s="49">
        <v>0</v>
      </c>
      <c r="AE370" s="37">
        <v>1</v>
      </c>
      <c r="AF370" s="37">
        <v>1</v>
      </c>
      <c r="AG370" s="37">
        <v>0</v>
      </c>
      <c r="AH370" s="52">
        <v>0</v>
      </c>
      <c r="AI370" s="17">
        <f t="shared" si="28"/>
        <v>0</v>
      </c>
      <c r="AJ370" s="38">
        <v>0</v>
      </c>
      <c r="AK370" s="17">
        <f t="shared" si="25"/>
        <v>0</v>
      </c>
      <c r="AL370" s="17">
        <f t="shared" si="26"/>
        <v>0</v>
      </c>
      <c r="AM370" s="38">
        <v>0</v>
      </c>
      <c r="AN370" s="38">
        <v>0</v>
      </c>
      <c r="AO370" s="37">
        <v>0</v>
      </c>
      <c r="AP370" s="74" t="s">
        <v>1517</v>
      </c>
      <c r="AQ370" s="37">
        <v>0</v>
      </c>
      <c r="AR370" s="49">
        <v>0</v>
      </c>
      <c r="AS370" s="23">
        <v>2011</v>
      </c>
      <c r="AT370" s="55">
        <f>IF(AS370="","",VLOOKUP(AS370,ProgramIterations!$D:$E,2,FALSE))</f>
        <v>1</v>
      </c>
      <c r="AU370" s="23"/>
      <c r="AV370" s="24" t="str">
        <f>IF(AU370="","",VLOOKUP(AU370,ProgramIterations!$D:$E,2,FALSE))</f>
        <v/>
      </c>
      <c r="AW370" s="23">
        <v>2012</v>
      </c>
      <c r="AX370" s="24">
        <f>IF(AW370="","",VLOOKUP(AW370,ProgramIterations!$D:$E,2,FALSE))</f>
        <v>2</v>
      </c>
      <c r="AY370" s="23"/>
      <c r="AZ370" s="24" t="str">
        <f>IF(AY370="","",VLOOKUP(AY370,ProgramIterations!$D:$E,2,FALSE))</f>
        <v/>
      </c>
      <c r="BA370" s="23">
        <v>2013</v>
      </c>
      <c r="BB370" s="24">
        <f>IF(BA370="","",VLOOKUP(BA370,ProgramIterations!$D:$E,2,FALSE))</f>
        <v>3</v>
      </c>
      <c r="BC370" s="23"/>
      <c r="BD370" s="24" t="str">
        <f>IF(BC370="","",VLOOKUP(BC370,ProgramIterations!$D:$E,2,FALSE))</f>
        <v/>
      </c>
      <c r="BE370" s="23">
        <v>2014</v>
      </c>
      <c r="BF370" s="24">
        <f>IF(BE370="","",VLOOKUP(BE370,ProgramIterations!$D:$E,2,FALSE))</f>
        <v>4</v>
      </c>
      <c r="BG370" s="23"/>
      <c r="BH370" s="24" t="str">
        <f>IF(BG370="","",VLOOKUP(BG370,ProgramIterations!$D:$E,2,FALSE))</f>
        <v/>
      </c>
      <c r="BI370" s="23">
        <v>2014</v>
      </c>
      <c r="BJ370" s="24">
        <f>IF(BI370="","",VLOOKUP(BI370,ProgramIterations!$D:$E,2,FALSE))</f>
        <v>4</v>
      </c>
      <c r="BK370" s="23"/>
      <c r="BL370" s="24" t="str">
        <f>IF(BK370="","",VLOOKUP(BK370,ProgramIterations!$D:$E,2,FALSE))</f>
        <v/>
      </c>
      <c r="BM370" s="23"/>
      <c r="BN370" s="24" t="str">
        <f>IF(BM370="","",VLOOKUP(BM370,ProgramIterations!$D:$E,2,FALSE))</f>
        <v/>
      </c>
      <c r="BO370" s="23"/>
      <c r="BP370" s="24" t="str">
        <f>IF(BO370="","",VLOOKUP(BO370,ProgramIterations!$D:$E,2,FALSE))</f>
        <v/>
      </c>
      <c r="BQ370" s="23"/>
      <c r="BR370" s="24" t="str">
        <f>IF(BQ370="","",VLOOKUP(BQ370,ProgramIterations!$D:$E,2,FALSE))</f>
        <v/>
      </c>
      <c r="BS370" s="23"/>
      <c r="BT370" s="24" t="str">
        <f>IF(BS370="","",VLOOKUP(BS370,ProgramIterations!$D:$E,2,FALSE))</f>
        <v/>
      </c>
      <c r="BU370" s="23"/>
      <c r="BV370" s="24" t="str">
        <f>IF(BU370="","",VLOOKUP(BU370,ProgramIterations!$D:$E,2,FALSE))</f>
        <v/>
      </c>
      <c r="BW370" s="23"/>
      <c r="BX370" s="24" t="str">
        <f>IF(BW370="","",VLOOKUP(BW370,ProgramIterations!$D:$E,2,FALSE))</f>
        <v/>
      </c>
      <c r="BY370" s="23">
        <v>2014</v>
      </c>
      <c r="BZ370" s="24">
        <f>IF(BY370="","",VLOOKUP(BY370,ProgramIterations!$D:$E,2,FALSE))</f>
        <v>4</v>
      </c>
      <c r="CA370" s="23"/>
      <c r="CB370" s="24" t="str">
        <f>IF(CA370="","",VLOOKUP(CA370,ProgramIterations!$D:$E,2,FALSE))</f>
        <v/>
      </c>
      <c r="CC370" s="23">
        <v>2014</v>
      </c>
      <c r="CD370" s="24">
        <f>IF(CC370="","",VLOOKUP(CC370,ProgramIterations!$D:$E,2,FALSE))</f>
        <v>4</v>
      </c>
      <c r="CE370" s="23"/>
      <c r="CF370" s="24" t="str">
        <f>IF(CE370="","",VLOOKUP(CE370,ProgramIterations!$D:$E,2,FALSE))</f>
        <v/>
      </c>
      <c r="CG370" s="23">
        <v>2014</v>
      </c>
      <c r="CH370" s="24">
        <f>IF(CG370="","",VLOOKUP(CG370,ProgramIterations!$D:$E,2,FALSE))</f>
        <v>4</v>
      </c>
      <c r="CI370" s="23"/>
      <c r="CJ370" s="24" t="str">
        <f>IF(CI370="","",VLOOKUP(CI370,ProgramIterations!$D:$E,2,FALSE))</f>
        <v/>
      </c>
      <c r="CK370" s="23"/>
      <c r="CL370" s="24" t="str">
        <f>IF(CK370="","",VLOOKUP(CK370,ProgramIterations!$D:$E,2,FALSE))</f>
        <v/>
      </c>
      <c r="CM370" s="23"/>
      <c r="CN370" s="24" t="str">
        <f>IF(CM370="","",VLOOKUP(CM370,ProgramIterations!$D:$E,2,FALSE))</f>
        <v/>
      </c>
      <c r="CO370" s="23"/>
      <c r="CP370" s="24" t="str">
        <f>IF(CO370="","",VLOOKUP(CO370,ProgramIterations!$D:$E,2,FALSE))</f>
        <v/>
      </c>
      <c r="CQ370" s="23"/>
      <c r="CR370" s="24" t="str">
        <f>IF(CQ370="","",VLOOKUP(CQ370,ProgramIterations!$D:$E,2,FALSE))</f>
        <v/>
      </c>
      <c r="CS370" s="23"/>
      <c r="CT370" s="24" t="str">
        <f>IF(CS370="","",VLOOKUP(CS370,ProgramIterations!$D:$E,2,FALSE))</f>
        <v/>
      </c>
      <c r="CU370" s="23"/>
      <c r="CV370" s="24" t="str">
        <f>IF(CU370="","",VLOOKUP(CU370,ProgramIterations!$D:$E,2,FALSE))</f>
        <v/>
      </c>
      <c r="CW370" s="23"/>
      <c r="CX370" s="24" t="str">
        <f>IF(CW370="","",VLOOKUP(CW370,ProgramIterations!$D:$E,2,FALSE))</f>
        <v/>
      </c>
      <c r="CY370" s="23"/>
      <c r="CZ370" s="24" t="str">
        <f>IF(CY370="","",VLOOKUP(CY370,ProgramIterations!$D:$E,2,FALSE))</f>
        <v/>
      </c>
      <c r="DA370" s="23"/>
      <c r="DB370" s="24" t="str">
        <f>IF(DA370="","",VLOOKUP(DA370,ProgramIterations!$D:$E,2,FALSE))</f>
        <v/>
      </c>
      <c r="DC370" s="23"/>
      <c r="DD370" s="25" t="str">
        <f>IF(DC370="","",VLOOKUP(DC370,ProgramIterations!$D:$E,2,FALSE))</f>
        <v/>
      </c>
      <c r="DE370" s="64" t="str">
        <f>CONCATENATE("ALTER TABLE dbo.",LEFT(C370,FIND(".",C370)-1)," ADD ",RIGHT(C370,LEN(C370)-FIND(".",C370))," ",VLOOKUP(M370,DataTypes!$A$2:$F$12,6),IF(VLOOKUP(M370,DataTypes!$A$2:$F$12,3)=1,CONCATENATE("(",N370,",",O370,")"),"")," NULL")</f>
        <v>ALTER TABLE dbo.ChampMetricVisitInformation ADD PercentErosionForSiteT0 decimal(10,2) NULL</v>
      </c>
      <c r="DF370" s="56" t="e">
        <f>IF(A370 = "","",#REF! &amp; " SELECT MetricCalcTypeID = "&amp;A370&amp;", EngineID = "&amp;B370&amp;", Name='"&amp;C370&amp;"', DisplayGroupID = "&amp;D370&amp;", DisplayName='"&amp;E370&amp;"', DisplayNameShort = '"&amp;F370&amp;"', PropertyName = '"&amp;G370&amp;"', MethodID = "&amp;IF(H370="","NULL",H370)&amp; ", CalcGroupId = "&amp;IF(I370="","NULL",I370)&amp;", CalcGroupListItemID = " &amp;IF(K370="","NULL",K370)&amp;", Description = "&amp;IF(L370&lt;&gt;"NULL","'"&amp;SUBSTITUTE(L370,"'","''")&amp;"'","NULL")&amp;", DataTypeID = "&amp;M370&amp;",Precision = "&amp;N370&amp;", Scale = "&amp;O370&amp;", Length="&amp;P370&amp;", UOMID = "&amp;Q370&amp;", GlossaryTermID = "&amp;V370&amp;", DisplayOrderID = "&amp;W370&amp;", DomainValueListID = "&amp;AB370&amp;", WidthPixels = "&amp;AC370&amp;", IsDisplayable = "&amp;AD370&amp;", ShowGraphForWatershed= "&amp;AE370&amp;",ShowGraphForProgram="&amp;AF370&amp;",ShowGraphForVisit="&amp;AG370&amp;",IsPrivateInformation="&amp;AM370&amp;", IsCalculated="&amp;AN370&amp;",IsInternal="&amp;AO370&amp;", ExpectedValueMin = "&amp;IF(R370&lt;&gt;"",R370,"NULL")&amp;",  ExpectedValueMax = "&amp;IF(S370&lt;&gt;"",S370,"NULL")&amp;",  AcceptedValueMin = "&amp;IF(T370&lt;&gt;"",T370,"NULL")&amp;",   AcceptedValueMax  = "&amp;IF(U370&lt;&gt;"",U370,"NULL")&amp;", GraphAllowX="&amp;AH370&amp;", GraphAllowY="&amp;AI370&amp;", GraphAllowZ="&amp;AJ370&amp;", MapAllowSize="&amp;AK370&amp;", MapAllowColor = "&amp;AL370&amp;", RbtXpath = "&amp;IF(AP370&lt;&gt;"", "'"&amp;AP370&amp;"'", "NULL")&amp;", RbtIsRequired = "&amp;IF(AP370&lt;&gt;"", AQ370, "NULL")&amp;", MRMetric = "&amp;AR370&amp;
", Protocol1_ID = "&amp;IF(AS370="","NULL",#REF!)&amp;", Protocol1_IterationIDStart = "&amp;IF(AS370="","NULL",AT370)&amp;", Protocol1_IterationIDEnd = "&amp;IF(AU370="","NULL",AV370)&amp;
", Protocol2_ID = "&amp;IF(AW370="","NULL",#REF!)&amp;", Protocol2_IterationIDStart = "&amp;IF(AW370="","NULL",AX370)&amp;", Protocol2_IterationIDEnd = "&amp;IF(AY370="","NULL",AZ370)&amp;
", Protocol3_ID = "&amp;IF(BA370="","NULL",#REF!)&amp;", Protocol3_IterationIDStart = "&amp;IF(BA370="","NULL",BB370)&amp;", Protocol3_IterationIDEnd = "&amp;IF(BC370="","NULL",BD370)&amp;
", Protocol4_ID = "&amp;IF(BE370="","NULL",#REF!)&amp;", Protocol4_IterationIDStart = "&amp;IF(BE370="","NULL",BF370)&amp;", Protocol4_IterationIDEnd = "&amp;IF(BG370="","NULL",BH370)&amp;
", Protocol5_ID = "&amp;IF(BI370="","NULL",#REF!)&amp;", Protocol5_IterationIDStart = "&amp;IF(BI370="","NULL",BJ370)&amp;", Protocol5_IterationIDEnd = "&amp;IF(BK370="","NULL",BL370)&amp;
", Protocol6_ID = "&amp;IF(BM370="","NULL",#REF!)&amp;", Protocol6_IterationIDStart = "&amp;IF(BM370="","NULL",BN370)&amp;", Protocol6_IterationIDEnd = "&amp;IF(BO370="","NULL",BP370)&amp;
", Protocol7_ID = "&amp;IF(BQ370="","NULL",#REF!)&amp;", Protocol7_IterationIDStart = "&amp;IF(BQ370="","NULL",BR370)&amp;", Protocol7_IterationIDEnd = "&amp;IF(BS370="","NULL",BT370)&amp;
", Protocol8_ID = "&amp;IF(BU370="","NULL",#REF!)&amp;", Protocol8_IterationIDStart = "&amp;IF(BU370="","NULL",BV370)&amp;", Protocol8_IterationIDEnd = "&amp;IF(BW370="","NULL",BX370)&amp;
", Protocol9_ID = "&amp;IF(BY370="","NULL",#REF!)&amp;", Protocol9_IterationIDStart = "&amp;IF(BY370="","NULL",BZ370)&amp;", Protocol9_IterationIDEnd = "&amp;IF(CA370="","NULL",CB370)&amp;
", Protocol10_ID = "&amp;IF(CC370="","NULL",#REF!)&amp;", Protocol10_IterationIDStart = "&amp;IF(CC370="","NULL",CD370)&amp;", Protocol10_IterationIDEnd = "&amp;IF(CE370="","NULL",CF370)&amp;
", Protocol11_ID = "&amp;IF(CG370="","NULL",#REF!)&amp;", Protocol11_IterationIDStart = "&amp;IF(CG370="","NULL",CH370)&amp;", Protocol11_IterationIDEnd = "&amp;IF(CI370="","NULL",CJ370)&amp;
", Protocol12_ID = "&amp;IF(CK370="","NULL",#REF!)&amp;", Protocol12_IterationIDStart = "&amp;IF(CK370="","NULL",CL370)&amp;", Protocol12_IterationIDEnd = "&amp;IF(CM370="","NULL",CN370)&amp;
", Protocol13_ID = "&amp;IF(CO370="","NULL",#REF!)&amp;", Protocol13_IterationIDStart = "&amp;IF(CO370="","NULL",CP370)&amp;", Protocol13_IterationIDEnd = "&amp;IF(CQ370="","NULL",CR370)&amp;
", Protocol14_ID = "&amp;IF(CS370="","NULL",#REF!)&amp;", Protocol14_IterationIDStart = "&amp;IF(CS370="","NULL",CT370)&amp;", Protocol14_IterationIDEnd = "&amp;IF(CU370="","NULL",CV370)&amp;
", Protocol15_ID = "&amp;IF(CW370="","NULL",#REF!)&amp;", Protocol15_IterationIDStart = "&amp;IF(CW370="","NULL",CX370)&amp;", Protocol15_IterationIDEnd = "&amp;IF(CY370="","NULL",CZ370)&amp;
", Protocol16_ID = "&amp;IF(DA370="","NULL",#REF!)&amp;", Protocol16_IterationIDStart = "&amp;IF(DA370="","NULL",DB370)&amp;", Protocol16_IterationIDEnd = "&amp;IF(DC370="","NULL",DD370))</f>
        <v>#REF!</v>
      </c>
    </row>
    <row r="371" spans="1:110" s="37" customFormat="1" hidden="1" x14ac:dyDescent="0.4">
      <c r="A371" s="39">
        <v>408</v>
      </c>
      <c r="B371" s="38">
        <v>1</v>
      </c>
      <c r="C371" s="57" t="str">
        <f>"ChampMetricVisitInformation." &amp; G371</f>
        <v>ChampMetricVisitInformation.PercentDepositionForSiteT0</v>
      </c>
      <c r="D371" s="38">
        <v>1</v>
      </c>
      <c r="E371" s="40" t="s">
        <v>1125</v>
      </c>
      <c r="F371" s="74" t="s">
        <v>1126</v>
      </c>
      <c r="G371" s="19" t="s">
        <v>645</v>
      </c>
      <c r="H371" s="19"/>
      <c r="I371" s="45"/>
      <c r="J371" s="47" t="str">
        <f>IF(I371="","",VLOOKUP(I371,MetricCalcGroups!A:D,3, FALSE))</f>
        <v/>
      </c>
      <c r="L371" s="37" t="s">
        <v>78</v>
      </c>
      <c r="M371" s="38">
        <v>3</v>
      </c>
      <c r="N371" s="38">
        <v>10</v>
      </c>
      <c r="O371" s="38">
        <v>2</v>
      </c>
      <c r="P371" s="38" t="s">
        <v>78</v>
      </c>
      <c r="Q371" s="75">
        <v>8</v>
      </c>
      <c r="R371" s="75">
        <v>5</v>
      </c>
      <c r="S371" s="75">
        <v>80</v>
      </c>
      <c r="T371" s="75">
        <v>0</v>
      </c>
      <c r="U371" s="75">
        <v>95</v>
      </c>
      <c r="V371" s="78" t="s">
        <v>78</v>
      </c>
      <c r="W371" s="39">
        <v>2210</v>
      </c>
      <c r="X371" s="15">
        <v>2011</v>
      </c>
      <c r="Y371" s="16">
        <f>IF(X371&lt;&gt;"",VLOOKUP(X371,ProgramIterations!D:E,2,FALSE),"NULL")</f>
        <v>1</v>
      </c>
      <c r="Z371" s="15"/>
      <c r="AA371" s="16" t="str">
        <f>IF(Z371&lt;&gt;"",VLOOKUP(Z371,ProgramIterations!D:E,2,FALSE),"NULL")</f>
        <v>NULL</v>
      </c>
      <c r="AB371" s="37" t="s">
        <v>78</v>
      </c>
      <c r="AC371" s="37">
        <v>75</v>
      </c>
      <c r="AD371" s="49">
        <v>0</v>
      </c>
      <c r="AE371" s="37">
        <v>1</v>
      </c>
      <c r="AF371" s="37">
        <v>1</v>
      </c>
      <c r="AG371" s="37">
        <v>0</v>
      </c>
      <c r="AH371" s="52">
        <v>0</v>
      </c>
      <c r="AI371" s="17">
        <f t="shared" si="28"/>
        <v>0</v>
      </c>
      <c r="AJ371" s="38">
        <v>0</v>
      </c>
      <c r="AK371" s="17">
        <f t="shared" si="25"/>
        <v>0</v>
      </c>
      <c r="AL371" s="17">
        <f t="shared" si="26"/>
        <v>0</v>
      </c>
      <c r="AM371" s="38">
        <v>0</v>
      </c>
      <c r="AN371" s="38">
        <v>0</v>
      </c>
      <c r="AO371" s="37">
        <v>0</v>
      </c>
      <c r="AP371" s="40" t="s">
        <v>1518</v>
      </c>
      <c r="AQ371" s="37">
        <v>0</v>
      </c>
      <c r="AR371" s="49">
        <v>0</v>
      </c>
      <c r="AS371" s="23">
        <v>2011</v>
      </c>
      <c r="AT371" s="55">
        <f>IF(AS371="","",VLOOKUP(AS371,ProgramIterations!$D:$E,2,FALSE))</f>
        <v>1</v>
      </c>
      <c r="AU371" s="23"/>
      <c r="AV371" s="24" t="str">
        <f>IF(AU371="","",VLOOKUP(AU371,ProgramIterations!$D:$E,2,FALSE))</f>
        <v/>
      </c>
      <c r="AW371" s="23">
        <v>2012</v>
      </c>
      <c r="AX371" s="24">
        <f>IF(AW371="","",VLOOKUP(AW371,ProgramIterations!$D:$E,2,FALSE))</f>
        <v>2</v>
      </c>
      <c r="AY371" s="23"/>
      <c r="AZ371" s="24" t="str">
        <f>IF(AY371="","",VLOOKUP(AY371,ProgramIterations!$D:$E,2,FALSE))</f>
        <v/>
      </c>
      <c r="BA371" s="23">
        <v>2013</v>
      </c>
      <c r="BB371" s="24">
        <f>IF(BA371="","",VLOOKUP(BA371,ProgramIterations!$D:$E,2,FALSE))</f>
        <v>3</v>
      </c>
      <c r="BC371" s="23"/>
      <c r="BD371" s="24" t="str">
        <f>IF(BC371="","",VLOOKUP(BC371,ProgramIterations!$D:$E,2,FALSE))</f>
        <v/>
      </c>
      <c r="BE371" s="23">
        <v>2014</v>
      </c>
      <c r="BF371" s="24">
        <f>IF(BE371="","",VLOOKUP(BE371,ProgramIterations!$D:$E,2,FALSE))</f>
        <v>4</v>
      </c>
      <c r="BG371" s="23"/>
      <c r="BH371" s="24" t="str">
        <f>IF(BG371="","",VLOOKUP(BG371,ProgramIterations!$D:$E,2,FALSE))</f>
        <v/>
      </c>
      <c r="BI371" s="23">
        <v>2014</v>
      </c>
      <c r="BJ371" s="24">
        <f>IF(BI371="","",VLOOKUP(BI371,ProgramIterations!$D:$E,2,FALSE))</f>
        <v>4</v>
      </c>
      <c r="BK371" s="23"/>
      <c r="BL371" s="24" t="str">
        <f>IF(BK371="","",VLOOKUP(BK371,ProgramIterations!$D:$E,2,FALSE))</f>
        <v/>
      </c>
      <c r="BM371" s="23"/>
      <c r="BN371" s="24" t="str">
        <f>IF(BM371="","",VLOOKUP(BM371,ProgramIterations!$D:$E,2,FALSE))</f>
        <v/>
      </c>
      <c r="BO371" s="23"/>
      <c r="BP371" s="24" t="str">
        <f>IF(BO371="","",VLOOKUP(BO371,ProgramIterations!$D:$E,2,FALSE))</f>
        <v/>
      </c>
      <c r="BQ371" s="23"/>
      <c r="BR371" s="24" t="str">
        <f>IF(BQ371="","",VLOOKUP(BQ371,ProgramIterations!$D:$E,2,FALSE))</f>
        <v/>
      </c>
      <c r="BS371" s="23"/>
      <c r="BT371" s="24" t="str">
        <f>IF(BS371="","",VLOOKUP(BS371,ProgramIterations!$D:$E,2,FALSE))</f>
        <v/>
      </c>
      <c r="BU371" s="23"/>
      <c r="BV371" s="24" t="str">
        <f>IF(BU371="","",VLOOKUP(BU371,ProgramIterations!$D:$E,2,FALSE))</f>
        <v/>
      </c>
      <c r="BW371" s="23"/>
      <c r="BX371" s="24" t="str">
        <f>IF(BW371="","",VLOOKUP(BW371,ProgramIterations!$D:$E,2,FALSE))</f>
        <v/>
      </c>
      <c r="BY371" s="23">
        <v>2014</v>
      </c>
      <c r="BZ371" s="24">
        <f>IF(BY371="","",VLOOKUP(BY371,ProgramIterations!$D:$E,2,FALSE))</f>
        <v>4</v>
      </c>
      <c r="CA371" s="23"/>
      <c r="CB371" s="24" t="str">
        <f>IF(CA371="","",VLOOKUP(CA371,ProgramIterations!$D:$E,2,FALSE))</f>
        <v/>
      </c>
      <c r="CC371" s="23">
        <v>2014</v>
      </c>
      <c r="CD371" s="24">
        <f>IF(CC371="","",VLOOKUP(CC371,ProgramIterations!$D:$E,2,FALSE))</f>
        <v>4</v>
      </c>
      <c r="CE371" s="23"/>
      <c r="CF371" s="24" t="str">
        <f>IF(CE371="","",VLOOKUP(CE371,ProgramIterations!$D:$E,2,FALSE))</f>
        <v/>
      </c>
      <c r="CG371" s="23">
        <v>2014</v>
      </c>
      <c r="CH371" s="24">
        <f>IF(CG371="","",VLOOKUP(CG371,ProgramIterations!$D:$E,2,FALSE))</f>
        <v>4</v>
      </c>
      <c r="CI371" s="23"/>
      <c r="CJ371" s="24" t="str">
        <f>IF(CI371="","",VLOOKUP(CI371,ProgramIterations!$D:$E,2,FALSE))</f>
        <v/>
      </c>
      <c r="CK371" s="23"/>
      <c r="CL371" s="24" t="str">
        <f>IF(CK371="","",VLOOKUP(CK371,ProgramIterations!$D:$E,2,FALSE))</f>
        <v/>
      </c>
      <c r="CM371" s="23"/>
      <c r="CN371" s="24" t="str">
        <f>IF(CM371="","",VLOOKUP(CM371,ProgramIterations!$D:$E,2,FALSE))</f>
        <v/>
      </c>
      <c r="CO371" s="23"/>
      <c r="CP371" s="24" t="str">
        <f>IF(CO371="","",VLOOKUP(CO371,ProgramIterations!$D:$E,2,FALSE))</f>
        <v/>
      </c>
      <c r="CQ371" s="23"/>
      <c r="CR371" s="24" t="str">
        <f>IF(CQ371="","",VLOOKUP(CQ371,ProgramIterations!$D:$E,2,FALSE))</f>
        <v/>
      </c>
      <c r="CS371" s="23"/>
      <c r="CT371" s="24" t="str">
        <f>IF(CS371="","",VLOOKUP(CS371,ProgramIterations!$D:$E,2,FALSE))</f>
        <v/>
      </c>
      <c r="CU371" s="23"/>
      <c r="CV371" s="24" t="str">
        <f>IF(CU371="","",VLOOKUP(CU371,ProgramIterations!$D:$E,2,FALSE))</f>
        <v/>
      </c>
      <c r="CW371" s="23"/>
      <c r="CX371" s="24" t="str">
        <f>IF(CW371="","",VLOOKUP(CW371,ProgramIterations!$D:$E,2,FALSE))</f>
        <v/>
      </c>
      <c r="CY371" s="23"/>
      <c r="CZ371" s="24" t="str">
        <f>IF(CY371="","",VLOOKUP(CY371,ProgramIterations!$D:$E,2,FALSE))</f>
        <v/>
      </c>
      <c r="DA371" s="23"/>
      <c r="DB371" s="24" t="str">
        <f>IF(DA371="","",VLOOKUP(DA371,ProgramIterations!$D:$E,2,FALSE))</f>
        <v/>
      </c>
      <c r="DC371" s="23"/>
      <c r="DD371" s="25" t="str">
        <f>IF(DC371="","",VLOOKUP(DC371,ProgramIterations!$D:$E,2,FALSE))</f>
        <v/>
      </c>
      <c r="DE371" s="64" t="str">
        <f>CONCATENATE("ALTER TABLE dbo.",LEFT(C371,FIND(".",C371)-1)," ADD ",RIGHT(C371,LEN(C371)-FIND(".",C371))," ",VLOOKUP(M371,DataTypes!$A$2:$F$12,6),IF(VLOOKUP(M371,DataTypes!$A$2:$F$12,3)=1,CONCATENATE("(",N371,",",O371,")"),"")," NULL")</f>
        <v>ALTER TABLE dbo.ChampMetricVisitInformation ADD PercentDepositionForSiteT0 decimal(10,2) NULL</v>
      </c>
      <c r="DF371" s="56" t="e">
        <f>IF(A371 = "","",#REF! &amp; " SELECT MetricCalcTypeID = "&amp;A371&amp;", EngineID = "&amp;B371&amp;", Name='"&amp;C371&amp;"', DisplayGroupID = "&amp;D371&amp;", DisplayName='"&amp;E371&amp;"', DisplayNameShort = '"&amp;F371&amp;"', PropertyName = '"&amp;G371&amp;"', MethodID = "&amp;IF(H371="","NULL",H371)&amp; ", CalcGroupId = "&amp;IF(I371="","NULL",I371)&amp;", CalcGroupListItemID = " &amp;IF(K371="","NULL",K371)&amp;", Description = "&amp;IF(L371&lt;&gt;"NULL","'"&amp;SUBSTITUTE(L371,"'","''")&amp;"'","NULL")&amp;", DataTypeID = "&amp;M371&amp;",Precision = "&amp;N371&amp;", Scale = "&amp;O371&amp;", Length="&amp;P371&amp;", UOMID = "&amp;Q371&amp;", GlossaryTermID = "&amp;V371&amp;", DisplayOrderID = "&amp;W371&amp;", DomainValueListID = "&amp;AB371&amp;", WidthPixels = "&amp;AC371&amp;", IsDisplayable = "&amp;AD371&amp;", ShowGraphForWatershed= "&amp;AE371&amp;",ShowGraphForProgram="&amp;AF371&amp;",ShowGraphForVisit="&amp;AG371&amp;",IsPrivateInformation="&amp;AM371&amp;", IsCalculated="&amp;AN371&amp;",IsInternal="&amp;AO371&amp;", ExpectedValueMin = "&amp;IF(R371&lt;&gt;"",R371,"NULL")&amp;",  ExpectedValueMax = "&amp;IF(S371&lt;&gt;"",S371,"NULL")&amp;",  AcceptedValueMin = "&amp;IF(T371&lt;&gt;"",T371,"NULL")&amp;",   AcceptedValueMax  = "&amp;IF(U371&lt;&gt;"",U371,"NULL")&amp;", GraphAllowX="&amp;AH371&amp;", GraphAllowY="&amp;AI371&amp;", GraphAllowZ="&amp;AJ371&amp;", MapAllowSize="&amp;AK371&amp;", MapAllowColor = "&amp;AL371&amp;", RbtXpath = "&amp;IF(AP371&lt;&gt;"", "'"&amp;AP371&amp;"'", "NULL")&amp;", RbtIsRequired = "&amp;IF(AP371&lt;&gt;"", AQ371, "NULL")&amp;", MRMetric = "&amp;AR371&amp;
", Protocol1_ID = "&amp;IF(AS371="","NULL",#REF!)&amp;", Protocol1_IterationIDStart = "&amp;IF(AS371="","NULL",AT371)&amp;", Protocol1_IterationIDEnd = "&amp;IF(AU371="","NULL",AV371)&amp;
", Protocol2_ID = "&amp;IF(AW371="","NULL",#REF!)&amp;", Protocol2_IterationIDStart = "&amp;IF(AW371="","NULL",AX371)&amp;", Protocol2_IterationIDEnd = "&amp;IF(AY371="","NULL",AZ371)&amp;
", Protocol3_ID = "&amp;IF(BA371="","NULL",#REF!)&amp;", Protocol3_IterationIDStart = "&amp;IF(BA371="","NULL",BB371)&amp;", Protocol3_IterationIDEnd = "&amp;IF(BC371="","NULL",BD371)&amp;
", Protocol4_ID = "&amp;IF(BE371="","NULL",#REF!)&amp;", Protocol4_IterationIDStart = "&amp;IF(BE371="","NULL",BF371)&amp;", Protocol4_IterationIDEnd = "&amp;IF(BG371="","NULL",BH371)&amp;
", Protocol5_ID = "&amp;IF(BI371="","NULL",#REF!)&amp;", Protocol5_IterationIDStart = "&amp;IF(BI371="","NULL",BJ371)&amp;", Protocol5_IterationIDEnd = "&amp;IF(BK371="","NULL",BL371)&amp;
", Protocol6_ID = "&amp;IF(BM371="","NULL",#REF!)&amp;", Protocol6_IterationIDStart = "&amp;IF(BM371="","NULL",BN371)&amp;", Protocol6_IterationIDEnd = "&amp;IF(BO371="","NULL",BP371)&amp;
", Protocol7_ID = "&amp;IF(BQ371="","NULL",#REF!)&amp;", Protocol7_IterationIDStart = "&amp;IF(BQ371="","NULL",BR371)&amp;", Protocol7_IterationIDEnd = "&amp;IF(BS371="","NULL",BT371)&amp;
", Protocol8_ID = "&amp;IF(BU371="","NULL",#REF!)&amp;", Protocol8_IterationIDStart = "&amp;IF(BU371="","NULL",BV371)&amp;", Protocol8_IterationIDEnd = "&amp;IF(BW371="","NULL",BX371)&amp;
", Protocol9_ID = "&amp;IF(BY371="","NULL",#REF!)&amp;", Protocol9_IterationIDStart = "&amp;IF(BY371="","NULL",BZ371)&amp;", Protocol9_IterationIDEnd = "&amp;IF(CA371="","NULL",CB371)&amp;
", Protocol10_ID = "&amp;IF(CC371="","NULL",#REF!)&amp;", Protocol10_IterationIDStart = "&amp;IF(CC371="","NULL",CD371)&amp;", Protocol10_IterationIDEnd = "&amp;IF(CE371="","NULL",CF371)&amp;
", Protocol11_ID = "&amp;IF(CG371="","NULL",#REF!)&amp;", Protocol11_IterationIDStart = "&amp;IF(CG371="","NULL",CH371)&amp;", Protocol11_IterationIDEnd = "&amp;IF(CI371="","NULL",CJ371)&amp;
", Protocol12_ID = "&amp;IF(CK371="","NULL",#REF!)&amp;", Protocol12_IterationIDStart = "&amp;IF(CK371="","NULL",CL371)&amp;", Protocol12_IterationIDEnd = "&amp;IF(CM371="","NULL",CN371)&amp;
", Protocol13_ID = "&amp;IF(CO371="","NULL",#REF!)&amp;", Protocol13_IterationIDStart = "&amp;IF(CO371="","NULL",CP371)&amp;", Protocol13_IterationIDEnd = "&amp;IF(CQ371="","NULL",CR371)&amp;
", Protocol14_ID = "&amp;IF(CS371="","NULL",#REF!)&amp;", Protocol14_IterationIDStart = "&amp;IF(CS371="","NULL",CT371)&amp;", Protocol14_IterationIDEnd = "&amp;IF(CU371="","NULL",CV371)&amp;
", Protocol15_ID = "&amp;IF(CW371="","NULL",#REF!)&amp;", Protocol15_IterationIDStart = "&amp;IF(CW371="","NULL",CX371)&amp;", Protocol15_IterationIDEnd = "&amp;IF(CY371="","NULL",CZ371)&amp;
", Protocol16_ID = "&amp;IF(DA371="","NULL",#REF!)&amp;", Protocol16_IterationIDStart = "&amp;IF(DA371="","NULL",DB371)&amp;", Protocol16_IterationIDEnd = "&amp;IF(DC371="","NULL",DD371))</f>
        <v>#REF!</v>
      </c>
    </row>
    <row r="372" spans="1:110" s="37" customFormat="1" x14ac:dyDescent="0.4">
      <c r="A372" s="38">
        <v>445</v>
      </c>
      <c r="B372" s="38">
        <v>3</v>
      </c>
      <c r="C372" s="34" t="s">
        <v>726</v>
      </c>
      <c r="D372" s="38">
        <v>3</v>
      </c>
      <c r="E372" s="40" t="s">
        <v>1183</v>
      </c>
      <c r="F372" s="37" t="s">
        <v>1184</v>
      </c>
      <c r="G372" s="37" t="s">
        <v>722</v>
      </c>
      <c r="H372" s="74"/>
      <c r="I372" s="44"/>
      <c r="J372" s="47" t="str">
        <f>IF(I372="","",VLOOKUP(I372,MetricCalcGroups!A:D,3, FALSE))</f>
        <v/>
      </c>
      <c r="L372" s="37" t="s">
        <v>78</v>
      </c>
      <c r="M372" s="38">
        <v>1</v>
      </c>
      <c r="N372" s="38">
        <v>10</v>
      </c>
      <c r="O372" s="38">
        <v>0</v>
      </c>
      <c r="P372" s="38" t="s">
        <v>78</v>
      </c>
      <c r="Q372" s="75">
        <v>8</v>
      </c>
      <c r="R372" s="39"/>
      <c r="S372" s="39"/>
      <c r="T372" s="38"/>
      <c r="U372" s="38"/>
      <c r="V372" s="78">
        <v>133</v>
      </c>
      <c r="W372" s="53">
        <v>120</v>
      </c>
      <c r="X372" s="15">
        <v>2011</v>
      </c>
      <c r="Y372" s="16">
        <f>IF(X372&lt;&gt;"",VLOOKUP(X372,ProgramIterations!D:E,2,FALSE),"NULL")</f>
        <v>1</v>
      </c>
      <c r="Z372" s="15"/>
      <c r="AA372" s="16" t="str">
        <f>IF(Z372&lt;&gt;"",VLOOKUP(Z372,ProgramIterations!D:E,2,FALSE),"NULL")</f>
        <v>NULL</v>
      </c>
      <c r="AB372" s="37" t="s">
        <v>78</v>
      </c>
      <c r="AC372" s="37">
        <v>75</v>
      </c>
      <c r="AD372" s="49">
        <v>1</v>
      </c>
      <c r="AE372" s="37">
        <v>1</v>
      </c>
      <c r="AF372" s="37">
        <v>1</v>
      </c>
      <c r="AG372" s="37">
        <v>1</v>
      </c>
      <c r="AH372" s="17">
        <v>0</v>
      </c>
      <c r="AI372" s="17">
        <f t="shared" si="28"/>
        <v>1</v>
      </c>
      <c r="AJ372" s="38">
        <v>0</v>
      </c>
      <c r="AK372" s="17">
        <f t="shared" si="25"/>
        <v>1</v>
      </c>
      <c r="AL372" s="17">
        <f t="shared" si="26"/>
        <v>1</v>
      </c>
      <c r="AM372" s="38">
        <v>0</v>
      </c>
      <c r="AN372" s="38">
        <v>0</v>
      </c>
      <c r="AO372" s="37">
        <v>0</v>
      </c>
      <c r="AP372" s="49"/>
      <c r="AQ372" s="37">
        <v>0</v>
      </c>
      <c r="AR372" s="49">
        <v>0</v>
      </c>
      <c r="AS372" s="23">
        <v>2011</v>
      </c>
      <c r="AT372" s="55">
        <f>IF(AS372="","",VLOOKUP(AS372,ProgramIterations!$D:$E,2,FALSE))</f>
        <v>1</v>
      </c>
      <c r="AU372" s="23"/>
      <c r="AV372" s="24" t="str">
        <f>IF(AU372="","",VLOOKUP(AU372,ProgramIterations!$D:$E,2,FALSE))</f>
        <v/>
      </c>
      <c r="AW372" s="23">
        <v>2012</v>
      </c>
      <c r="AX372" s="24">
        <f>IF(AW372="","",VLOOKUP(AW372,ProgramIterations!$D:$E,2,FALSE))</f>
        <v>2</v>
      </c>
      <c r="AY372" s="23"/>
      <c r="AZ372" s="24" t="str">
        <f>IF(AY372="","",VLOOKUP(AY372,ProgramIterations!$D:$E,2,FALSE))</f>
        <v/>
      </c>
      <c r="BA372" s="23">
        <v>2013</v>
      </c>
      <c r="BB372" s="24">
        <f>IF(BA372="","",VLOOKUP(BA372,ProgramIterations!$D:$E,2,FALSE))</f>
        <v>3</v>
      </c>
      <c r="BC372" s="23"/>
      <c r="BD372" s="24" t="str">
        <f>IF(BC372="","",VLOOKUP(BC372,ProgramIterations!$D:$E,2,FALSE))</f>
        <v/>
      </c>
      <c r="BE372" s="23">
        <v>2014</v>
      </c>
      <c r="BF372" s="24">
        <f>IF(BE372="","",VLOOKUP(BE372,ProgramIterations!$D:$E,2,FALSE))</f>
        <v>4</v>
      </c>
      <c r="BG372" s="23"/>
      <c r="BH372" s="24" t="str">
        <f>IF(BG372="","",VLOOKUP(BG372,ProgramIterations!$D:$E,2,FALSE))</f>
        <v/>
      </c>
      <c r="BI372" s="23">
        <v>2014</v>
      </c>
      <c r="BJ372" s="24">
        <f>IF(BI372="","",VLOOKUP(BI372,ProgramIterations!$D:$E,2,FALSE))</f>
        <v>4</v>
      </c>
      <c r="BK372" s="23"/>
      <c r="BL372" s="24" t="str">
        <f>IF(BK372="","",VLOOKUP(BK372,ProgramIterations!$D:$E,2,FALSE))</f>
        <v/>
      </c>
      <c r="BM372" s="23"/>
      <c r="BN372" s="24" t="str">
        <f>IF(BM372="","",VLOOKUP(BM372,ProgramIterations!$D:$E,2,FALSE))</f>
        <v/>
      </c>
      <c r="BO372" s="23"/>
      <c r="BP372" s="24" t="str">
        <f>IF(BO372="","",VLOOKUP(BO372,ProgramIterations!$D:$E,2,FALSE))</f>
        <v/>
      </c>
      <c r="BQ372" s="23"/>
      <c r="BR372" s="24" t="str">
        <f>IF(BQ372="","",VLOOKUP(BQ372,ProgramIterations!$D:$E,2,FALSE))</f>
        <v/>
      </c>
      <c r="BS372" s="23"/>
      <c r="BT372" s="24" t="str">
        <f>IF(BS372="","",VLOOKUP(BS372,ProgramIterations!$D:$E,2,FALSE))</f>
        <v/>
      </c>
      <c r="BU372" s="23"/>
      <c r="BV372" s="24" t="str">
        <f>IF(BU372="","",VLOOKUP(BU372,ProgramIterations!$D:$E,2,FALSE))</f>
        <v/>
      </c>
      <c r="BW372" s="23"/>
      <c r="BX372" s="24" t="str">
        <f>IF(BW372="","",VLOOKUP(BW372,ProgramIterations!$D:$E,2,FALSE))</f>
        <v/>
      </c>
      <c r="BY372" s="23">
        <v>2014</v>
      </c>
      <c r="BZ372" s="24">
        <f>IF(BY372="","",VLOOKUP(BY372,ProgramIterations!$D:$E,2,FALSE))</f>
        <v>4</v>
      </c>
      <c r="CA372" s="23"/>
      <c r="CB372" s="24" t="str">
        <f>IF(CA372="","",VLOOKUP(CA372,ProgramIterations!$D:$E,2,FALSE))</f>
        <v/>
      </c>
      <c r="CC372" s="23">
        <v>2014</v>
      </c>
      <c r="CD372" s="24">
        <f>IF(CC372="","",VLOOKUP(CC372,ProgramIterations!$D:$E,2,FALSE))</f>
        <v>4</v>
      </c>
      <c r="CE372" s="23"/>
      <c r="CF372" s="24" t="str">
        <f>IF(CE372="","",VLOOKUP(CE372,ProgramIterations!$D:$E,2,FALSE))</f>
        <v/>
      </c>
      <c r="CG372" s="23">
        <v>2014</v>
      </c>
      <c r="CH372" s="24">
        <f>IF(CG372="","",VLOOKUP(CG372,ProgramIterations!$D:$E,2,FALSE))</f>
        <v>4</v>
      </c>
      <c r="CI372" s="23"/>
      <c r="CJ372" s="24" t="str">
        <f>IF(CI372="","",VLOOKUP(CI372,ProgramIterations!$D:$E,2,FALSE))</f>
        <v/>
      </c>
      <c r="CK372" s="23"/>
      <c r="CL372" s="24" t="str">
        <f>IF(CK372="","",VLOOKUP(CK372,ProgramIterations!$D:$E,2,FALSE))</f>
        <v/>
      </c>
      <c r="CM372" s="23"/>
      <c r="CN372" s="24" t="str">
        <f>IF(CM372="","",VLOOKUP(CM372,ProgramIterations!$D:$E,2,FALSE))</f>
        <v/>
      </c>
      <c r="CO372" s="23"/>
      <c r="CP372" s="24" t="str">
        <f>IF(CO372="","",VLOOKUP(CO372,ProgramIterations!$D:$E,2,FALSE))</f>
        <v/>
      </c>
      <c r="CQ372" s="23"/>
      <c r="CR372" s="24" t="str">
        <f>IF(CQ372="","",VLOOKUP(CQ372,ProgramIterations!$D:$E,2,FALSE))</f>
        <v/>
      </c>
      <c r="CS372" s="23"/>
      <c r="CT372" s="24" t="str">
        <f>IF(CS372="","",VLOOKUP(CS372,ProgramIterations!$D:$E,2,FALSE))</f>
        <v/>
      </c>
      <c r="CU372" s="23"/>
      <c r="CV372" s="24" t="str">
        <f>IF(CU372="","",VLOOKUP(CU372,ProgramIterations!$D:$E,2,FALSE))</f>
        <v/>
      </c>
      <c r="CW372" s="23"/>
      <c r="CX372" s="24" t="str">
        <f>IF(CW372="","",VLOOKUP(CW372,ProgramIterations!$D:$E,2,FALSE))</f>
        <v/>
      </c>
      <c r="CY372" s="23"/>
      <c r="CZ372" s="24" t="str">
        <f>IF(CY372="","",VLOOKUP(CY372,ProgramIterations!$D:$E,2,FALSE))</f>
        <v/>
      </c>
      <c r="DA372" s="23"/>
      <c r="DB372" s="24" t="str">
        <f>IF(DA372="","",VLOOKUP(DA372,ProgramIterations!$D:$E,2,FALSE))</f>
        <v/>
      </c>
      <c r="DC372" s="23"/>
      <c r="DD372" s="25" t="str">
        <f>IF(DC372="","",VLOOKUP(DC372,ProgramIterations!$D:$E,2,FALSE))</f>
        <v/>
      </c>
      <c r="DE372" s="64" t="str">
        <f>CONCATENATE("ALTER TABLE dbo.",LEFT(C372,FIND(".",C372)-1)," ADD ",RIGHT(C372,LEN(C372)-FIND(".",C372))," ",VLOOKUP(M372,DataTypes!$A$2:$F$12,6),IF(VLOOKUP(M372,DataTypes!$A$2:$F$12,3)=1,CONCATENATE("(",N372,",",O372,")"),"")," NULL")</f>
        <v>ALTER TABLE dbo.ChampMetricChannelUnitTier1Summary ADD Boulders decimal(10,0) NULL</v>
      </c>
      <c r="DF372" s="56" t="e">
        <f>IF(A372 = "","",#REF! &amp; " SELECT MetricCalcTypeID = "&amp;A372&amp;", EngineID = "&amp;B372&amp;", Name='"&amp;C372&amp;"', DisplayGroupID = "&amp;D372&amp;", DisplayName='"&amp;E372&amp;"', DisplayNameShort = '"&amp;F372&amp;"', PropertyName = '"&amp;G372&amp;"', MethodID = "&amp;IF(H372="","NULL",H372)&amp; ", CalcGroupId = "&amp;IF(I372="","NULL",I372)&amp;", CalcGroupListItemID = " &amp;IF(K372="","NULL",K372)&amp;", Description = "&amp;IF(L372&lt;&gt;"NULL","'"&amp;SUBSTITUTE(L372,"'","''")&amp;"'","NULL")&amp;", DataTypeID = "&amp;M372&amp;",Precision = "&amp;N372&amp;", Scale = "&amp;O372&amp;", Length="&amp;P372&amp;", UOMID = "&amp;Q372&amp;", GlossaryTermID = "&amp;V372&amp;", DisplayOrderID = "&amp;W372&amp;", DomainValueListID = "&amp;AB372&amp;", WidthPixels = "&amp;AC372&amp;", IsDisplayable = "&amp;AD372&amp;", ShowGraphForWatershed= "&amp;AE372&amp;",ShowGraphForProgram="&amp;AF372&amp;",ShowGraphForVisit="&amp;AG372&amp;",IsPrivateInformation="&amp;AM372&amp;", IsCalculated="&amp;AN372&amp;",IsInternal="&amp;AO372&amp;", ExpectedValueMin = "&amp;IF(R372&lt;&gt;"",R372,"NULL")&amp;",  ExpectedValueMax = "&amp;IF(S372&lt;&gt;"",S372,"NULL")&amp;",  AcceptedValueMin = "&amp;IF(T372&lt;&gt;"",T372,"NULL")&amp;",   AcceptedValueMax  = "&amp;IF(U372&lt;&gt;"",U372,"NULL")&amp;", GraphAllowX="&amp;AH372&amp;", GraphAllowY="&amp;AI372&amp;", GraphAllowZ="&amp;AJ372&amp;", MapAllowSize="&amp;AK372&amp;", MapAllowColor = "&amp;AL372&amp;", RbtXpath = "&amp;IF(AP372&lt;&gt;"", "'"&amp;AP372&amp;"'", "NULL")&amp;", RbtIsRequired = "&amp;IF(AP372&lt;&gt;"", AQ372, "NULL")&amp;", MRMetric = "&amp;AR372&amp;
", Protocol1_ID = "&amp;IF(AS372="","NULL",#REF!)&amp;", Protocol1_IterationIDStart = "&amp;IF(AS372="","NULL",AT372)&amp;", Protocol1_IterationIDEnd = "&amp;IF(AU372="","NULL",AV372)&amp;
", Protocol2_ID = "&amp;IF(AW372="","NULL",#REF!)&amp;", Protocol2_IterationIDStart = "&amp;IF(AW372="","NULL",AX372)&amp;", Protocol2_IterationIDEnd = "&amp;IF(AY372="","NULL",AZ372)&amp;
", Protocol3_ID = "&amp;IF(BA372="","NULL",#REF!)&amp;", Protocol3_IterationIDStart = "&amp;IF(BA372="","NULL",BB372)&amp;", Protocol3_IterationIDEnd = "&amp;IF(BC372="","NULL",BD372)&amp;
", Protocol4_ID = "&amp;IF(BE372="","NULL",#REF!)&amp;", Protocol4_IterationIDStart = "&amp;IF(BE372="","NULL",BF372)&amp;", Protocol4_IterationIDEnd = "&amp;IF(BG372="","NULL",BH372)&amp;
", Protocol5_ID = "&amp;IF(BI372="","NULL",#REF!)&amp;", Protocol5_IterationIDStart = "&amp;IF(BI372="","NULL",BJ372)&amp;", Protocol5_IterationIDEnd = "&amp;IF(BK372="","NULL",BL372)&amp;
", Protocol6_ID = "&amp;IF(BM372="","NULL",#REF!)&amp;", Protocol6_IterationIDStart = "&amp;IF(BM372="","NULL",BN372)&amp;", Protocol6_IterationIDEnd = "&amp;IF(BO372="","NULL",BP372)&amp;
", Protocol7_ID = "&amp;IF(BQ372="","NULL",#REF!)&amp;", Protocol7_IterationIDStart = "&amp;IF(BQ372="","NULL",BR372)&amp;", Protocol7_IterationIDEnd = "&amp;IF(BS372="","NULL",BT372)&amp;
", Protocol8_ID = "&amp;IF(BU372="","NULL",#REF!)&amp;", Protocol8_IterationIDStart = "&amp;IF(BU372="","NULL",BV372)&amp;", Protocol8_IterationIDEnd = "&amp;IF(BW372="","NULL",BX372)&amp;
", Protocol9_ID = "&amp;IF(BY372="","NULL",#REF!)&amp;", Protocol9_IterationIDStart = "&amp;IF(BY372="","NULL",BZ372)&amp;", Protocol9_IterationIDEnd = "&amp;IF(CA372="","NULL",CB372)&amp;
", Protocol10_ID = "&amp;IF(CC372="","NULL",#REF!)&amp;", Protocol10_IterationIDStart = "&amp;IF(CC372="","NULL",CD372)&amp;", Protocol10_IterationIDEnd = "&amp;IF(CE372="","NULL",CF372)&amp;
", Protocol11_ID = "&amp;IF(CG372="","NULL",#REF!)&amp;", Protocol11_IterationIDStart = "&amp;IF(CG372="","NULL",CH372)&amp;", Protocol11_IterationIDEnd = "&amp;IF(CI372="","NULL",CJ372)&amp;
", Protocol12_ID = "&amp;IF(CK372="","NULL",#REF!)&amp;", Protocol12_IterationIDStart = "&amp;IF(CK372="","NULL",CL372)&amp;", Protocol12_IterationIDEnd = "&amp;IF(CM372="","NULL",CN372)&amp;
", Protocol13_ID = "&amp;IF(CO372="","NULL",#REF!)&amp;", Protocol13_IterationIDStart = "&amp;IF(CO372="","NULL",CP372)&amp;", Protocol13_IterationIDEnd = "&amp;IF(CQ372="","NULL",CR372)&amp;
", Protocol14_ID = "&amp;IF(CS372="","NULL",#REF!)&amp;", Protocol14_IterationIDStart = "&amp;IF(CS372="","NULL",CT372)&amp;", Protocol14_IterationIDEnd = "&amp;IF(CU372="","NULL",CV372)&amp;
", Protocol15_ID = "&amp;IF(CW372="","NULL",#REF!)&amp;", Protocol15_IterationIDStart = "&amp;IF(CW372="","NULL",CX372)&amp;", Protocol15_IterationIDEnd = "&amp;IF(CY372="","NULL",CZ372)&amp;
", Protocol16_ID = "&amp;IF(DA372="","NULL",#REF!)&amp;", Protocol16_IterationIDStart = "&amp;IF(DA372="","NULL",DB372)&amp;", Protocol16_IterationIDEnd = "&amp;IF(DC372="","NULL",DD372))</f>
        <v>#REF!</v>
      </c>
    </row>
    <row r="373" spans="1:110" s="37" customFormat="1" hidden="1" x14ac:dyDescent="0.4">
      <c r="A373" s="39">
        <v>425</v>
      </c>
      <c r="B373" s="39">
        <v>1</v>
      </c>
      <c r="C373" s="57" t="str">
        <f>"ChampMetricVisitInformation." &amp; G373</f>
        <v>ChampMetricVisitInformation.VolumeofErosionForPoolsT0</v>
      </c>
      <c r="D373" s="38">
        <v>1</v>
      </c>
      <c r="E373" s="40" t="s">
        <v>1159</v>
      </c>
      <c r="F373" s="74" t="s">
        <v>1160</v>
      </c>
      <c r="G373" s="19" t="s">
        <v>662</v>
      </c>
      <c r="H373" s="19"/>
      <c r="I373" s="45"/>
      <c r="J373" s="47" t="str">
        <f>IF(I373="","",VLOOKUP(I373,MetricCalcGroups!A:D,3, FALSE))</f>
        <v/>
      </c>
      <c r="L373" s="37" t="s">
        <v>78</v>
      </c>
      <c r="M373" s="38">
        <v>3</v>
      </c>
      <c r="N373" s="38">
        <v>10</v>
      </c>
      <c r="O373" s="38">
        <v>2</v>
      </c>
      <c r="P373" s="38" t="s">
        <v>78</v>
      </c>
      <c r="Q373" s="75">
        <v>17</v>
      </c>
      <c r="R373" s="75"/>
      <c r="S373" s="75"/>
      <c r="T373" s="75"/>
      <c r="U373" s="75"/>
      <c r="V373" s="78" t="s">
        <v>78</v>
      </c>
      <c r="W373" s="39">
        <v>2220</v>
      </c>
      <c r="X373" s="15">
        <v>2011</v>
      </c>
      <c r="Y373" s="16">
        <f>IF(X373&lt;&gt;"",VLOOKUP(X373,ProgramIterations!D:E,2,FALSE),"NULL")</f>
        <v>1</v>
      </c>
      <c r="Z373" s="15"/>
      <c r="AA373" s="16" t="str">
        <f>IF(Z373&lt;&gt;"",VLOOKUP(Z373,ProgramIterations!D:E,2,FALSE),"NULL")</f>
        <v>NULL</v>
      </c>
      <c r="AB373" s="37" t="s">
        <v>78</v>
      </c>
      <c r="AC373" s="37">
        <v>75</v>
      </c>
      <c r="AD373" s="49">
        <v>0</v>
      </c>
      <c r="AE373" s="37">
        <v>1</v>
      </c>
      <c r="AF373" s="37">
        <v>1</v>
      </c>
      <c r="AG373" s="37">
        <v>0</v>
      </c>
      <c r="AH373" s="52">
        <v>0</v>
      </c>
      <c r="AI373" s="17">
        <f t="shared" si="28"/>
        <v>0</v>
      </c>
      <c r="AJ373" s="38">
        <v>0</v>
      </c>
      <c r="AK373" s="17">
        <f t="shared" si="25"/>
        <v>0</v>
      </c>
      <c r="AL373" s="17">
        <f t="shared" si="26"/>
        <v>0</v>
      </c>
      <c r="AM373" s="38">
        <v>0</v>
      </c>
      <c r="AN373" s="38">
        <v>0</v>
      </c>
      <c r="AO373" s="37">
        <v>0</v>
      </c>
      <c r="AP373" s="74" t="s">
        <v>1526</v>
      </c>
      <c r="AQ373" s="37">
        <v>0</v>
      </c>
      <c r="AR373" s="49">
        <v>0</v>
      </c>
      <c r="AS373" s="23">
        <v>2011</v>
      </c>
      <c r="AT373" s="55">
        <f>IF(AS373="","",VLOOKUP(AS373,ProgramIterations!$D:$E,2,FALSE))</f>
        <v>1</v>
      </c>
      <c r="AU373" s="23"/>
      <c r="AV373" s="24" t="str">
        <f>IF(AU373="","",VLOOKUP(AU373,ProgramIterations!$D:$E,2,FALSE))</f>
        <v/>
      </c>
      <c r="AW373" s="23">
        <v>2012</v>
      </c>
      <c r="AX373" s="24">
        <f>IF(AW373="","",VLOOKUP(AW373,ProgramIterations!$D:$E,2,FALSE))</f>
        <v>2</v>
      </c>
      <c r="AY373" s="23"/>
      <c r="AZ373" s="24" t="str">
        <f>IF(AY373="","",VLOOKUP(AY373,ProgramIterations!$D:$E,2,FALSE))</f>
        <v/>
      </c>
      <c r="BA373" s="23">
        <v>2013</v>
      </c>
      <c r="BB373" s="24">
        <f>IF(BA373="","",VLOOKUP(BA373,ProgramIterations!$D:$E,2,FALSE))</f>
        <v>3</v>
      </c>
      <c r="BC373" s="23"/>
      <c r="BD373" s="24" t="str">
        <f>IF(BC373="","",VLOOKUP(BC373,ProgramIterations!$D:$E,2,FALSE))</f>
        <v/>
      </c>
      <c r="BE373" s="23">
        <v>2014</v>
      </c>
      <c r="BF373" s="24">
        <f>IF(BE373="","",VLOOKUP(BE373,ProgramIterations!$D:$E,2,FALSE))</f>
        <v>4</v>
      </c>
      <c r="BG373" s="23"/>
      <c r="BH373" s="24" t="str">
        <f>IF(BG373="","",VLOOKUP(BG373,ProgramIterations!$D:$E,2,FALSE))</f>
        <v/>
      </c>
      <c r="BI373" s="23">
        <v>2014</v>
      </c>
      <c r="BJ373" s="24">
        <f>IF(BI373="","",VLOOKUP(BI373,ProgramIterations!$D:$E,2,FALSE))</f>
        <v>4</v>
      </c>
      <c r="BK373" s="23"/>
      <c r="BL373" s="24" t="str">
        <f>IF(BK373="","",VLOOKUP(BK373,ProgramIterations!$D:$E,2,FALSE))</f>
        <v/>
      </c>
      <c r="BM373" s="23"/>
      <c r="BN373" s="24" t="str">
        <f>IF(BM373="","",VLOOKUP(BM373,ProgramIterations!$D:$E,2,FALSE))</f>
        <v/>
      </c>
      <c r="BO373" s="23"/>
      <c r="BP373" s="24" t="str">
        <f>IF(BO373="","",VLOOKUP(BO373,ProgramIterations!$D:$E,2,FALSE))</f>
        <v/>
      </c>
      <c r="BQ373" s="23"/>
      <c r="BR373" s="24" t="str">
        <f>IF(BQ373="","",VLOOKUP(BQ373,ProgramIterations!$D:$E,2,FALSE))</f>
        <v/>
      </c>
      <c r="BS373" s="23"/>
      <c r="BT373" s="24" t="str">
        <f>IF(BS373="","",VLOOKUP(BS373,ProgramIterations!$D:$E,2,FALSE))</f>
        <v/>
      </c>
      <c r="BU373" s="23"/>
      <c r="BV373" s="24" t="str">
        <f>IF(BU373="","",VLOOKUP(BU373,ProgramIterations!$D:$E,2,FALSE))</f>
        <v/>
      </c>
      <c r="BW373" s="23"/>
      <c r="BX373" s="24" t="str">
        <f>IF(BW373="","",VLOOKUP(BW373,ProgramIterations!$D:$E,2,FALSE))</f>
        <v/>
      </c>
      <c r="BY373" s="23">
        <v>2014</v>
      </c>
      <c r="BZ373" s="24">
        <f>IF(BY373="","",VLOOKUP(BY373,ProgramIterations!$D:$E,2,FALSE))</f>
        <v>4</v>
      </c>
      <c r="CA373" s="23"/>
      <c r="CB373" s="24" t="str">
        <f>IF(CA373="","",VLOOKUP(CA373,ProgramIterations!$D:$E,2,FALSE))</f>
        <v/>
      </c>
      <c r="CC373" s="23">
        <v>2014</v>
      </c>
      <c r="CD373" s="24">
        <f>IF(CC373="","",VLOOKUP(CC373,ProgramIterations!$D:$E,2,FALSE))</f>
        <v>4</v>
      </c>
      <c r="CE373" s="23"/>
      <c r="CF373" s="24" t="str">
        <f>IF(CE373="","",VLOOKUP(CE373,ProgramIterations!$D:$E,2,FALSE))</f>
        <v/>
      </c>
      <c r="CG373" s="23">
        <v>2014</v>
      </c>
      <c r="CH373" s="24">
        <f>IF(CG373="","",VLOOKUP(CG373,ProgramIterations!$D:$E,2,FALSE))</f>
        <v>4</v>
      </c>
      <c r="CI373" s="23"/>
      <c r="CJ373" s="24" t="str">
        <f>IF(CI373="","",VLOOKUP(CI373,ProgramIterations!$D:$E,2,FALSE))</f>
        <v/>
      </c>
      <c r="CK373" s="23"/>
      <c r="CL373" s="24" t="str">
        <f>IF(CK373="","",VLOOKUP(CK373,ProgramIterations!$D:$E,2,FALSE))</f>
        <v/>
      </c>
      <c r="CM373" s="23"/>
      <c r="CN373" s="24" t="str">
        <f>IF(CM373="","",VLOOKUP(CM373,ProgramIterations!$D:$E,2,FALSE))</f>
        <v/>
      </c>
      <c r="CO373" s="23"/>
      <c r="CP373" s="24" t="str">
        <f>IF(CO373="","",VLOOKUP(CO373,ProgramIterations!$D:$E,2,FALSE))</f>
        <v/>
      </c>
      <c r="CQ373" s="23"/>
      <c r="CR373" s="24" t="str">
        <f>IF(CQ373="","",VLOOKUP(CQ373,ProgramIterations!$D:$E,2,FALSE))</f>
        <v/>
      </c>
      <c r="CS373" s="23"/>
      <c r="CT373" s="24" t="str">
        <f>IF(CS373="","",VLOOKUP(CS373,ProgramIterations!$D:$E,2,FALSE))</f>
        <v/>
      </c>
      <c r="CU373" s="23"/>
      <c r="CV373" s="24" t="str">
        <f>IF(CU373="","",VLOOKUP(CU373,ProgramIterations!$D:$E,2,FALSE))</f>
        <v/>
      </c>
      <c r="CW373" s="23"/>
      <c r="CX373" s="24" t="str">
        <f>IF(CW373="","",VLOOKUP(CW373,ProgramIterations!$D:$E,2,FALSE))</f>
        <v/>
      </c>
      <c r="CY373" s="23"/>
      <c r="CZ373" s="24" t="str">
        <f>IF(CY373="","",VLOOKUP(CY373,ProgramIterations!$D:$E,2,FALSE))</f>
        <v/>
      </c>
      <c r="DA373" s="23"/>
      <c r="DB373" s="24" t="str">
        <f>IF(DA373="","",VLOOKUP(DA373,ProgramIterations!$D:$E,2,FALSE))</f>
        <v/>
      </c>
      <c r="DC373" s="23"/>
      <c r="DD373" s="25" t="str">
        <f>IF(DC373="","",VLOOKUP(DC373,ProgramIterations!$D:$E,2,FALSE))</f>
        <v/>
      </c>
      <c r="DE373" s="64" t="str">
        <f>CONCATENATE("ALTER TABLE dbo.",LEFT(C373,FIND(".",C373)-1)," ADD ",RIGHT(C373,LEN(C373)-FIND(".",C373))," ",VLOOKUP(M373,DataTypes!$A$2:$F$12,6),IF(VLOOKUP(M373,DataTypes!$A$2:$F$12,3)=1,CONCATENATE("(",N373,",",O373,")"),"")," NULL")</f>
        <v>ALTER TABLE dbo.ChampMetricVisitInformation ADD VolumeofErosionForPoolsT0 decimal(10,2) NULL</v>
      </c>
      <c r="DF373" s="56" t="e">
        <f>IF(A373 = "","",#REF! &amp; " SELECT MetricCalcTypeID = "&amp;A373&amp;", EngineID = "&amp;B373&amp;", Name='"&amp;C373&amp;"', DisplayGroupID = "&amp;D373&amp;", DisplayName='"&amp;E373&amp;"', DisplayNameShort = '"&amp;F373&amp;"', PropertyName = '"&amp;G373&amp;"', MethodID = "&amp;IF(H373="","NULL",H373)&amp; ", CalcGroupId = "&amp;IF(I373="","NULL",I373)&amp;", CalcGroupListItemID = " &amp;IF(K373="","NULL",K373)&amp;", Description = "&amp;IF(L373&lt;&gt;"NULL","'"&amp;SUBSTITUTE(L373,"'","''")&amp;"'","NULL")&amp;", DataTypeID = "&amp;M373&amp;",Precision = "&amp;N373&amp;", Scale = "&amp;O373&amp;", Length="&amp;P373&amp;", UOMID = "&amp;Q373&amp;", GlossaryTermID = "&amp;V373&amp;", DisplayOrderID = "&amp;W373&amp;", DomainValueListID = "&amp;AB373&amp;", WidthPixels = "&amp;AC373&amp;", IsDisplayable = "&amp;AD373&amp;", ShowGraphForWatershed= "&amp;AE373&amp;",ShowGraphForProgram="&amp;AF373&amp;",ShowGraphForVisit="&amp;AG373&amp;",IsPrivateInformation="&amp;AM373&amp;", IsCalculated="&amp;AN373&amp;",IsInternal="&amp;AO373&amp;", ExpectedValueMin = "&amp;IF(R373&lt;&gt;"",R373,"NULL")&amp;",  ExpectedValueMax = "&amp;IF(S373&lt;&gt;"",S373,"NULL")&amp;",  AcceptedValueMin = "&amp;IF(T373&lt;&gt;"",T373,"NULL")&amp;",   AcceptedValueMax  = "&amp;IF(U373&lt;&gt;"",U373,"NULL")&amp;", GraphAllowX="&amp;AH373&amp;", GraphAllowY="&amp;AI373&amp;", GraphAllowZ="&amp;AJ373&amp;", MapAllowSize="&amp;AK373&amp;", MapAllowColor = "&amp;AL373&amp;", RbtXpath = "&amp;IF(AP373&lt;&gt;"", "'"&amp;AP373&amp;"'", "NULL")&amp;", RbtIsRequired = "&amp;IF(AP373&lt;&gt;"", AQ373, "NULL")&amp;", MRMetric = "&amp;AR373&amp;
", Protocol1_ID = "&amp;IF(AS373="","NULL",#REF!)&amp;", Protocol1_IterationIDStart = "&amp;IF(AS373="","NULL",AT373)&amp;", Protocol1_IterationIDEnd = "&amp;IF(AU373="","NULL",AV373)&amp;
", Protocol2_ID = "&amp;IF(AW373="","NULL",#REF!)&amp;", Protocol2_IterationIDStart = "&amp;IF(AW373="","NULL",AX373)&amp;", Protocol2_IterationIDEnd = "&amp;IF(AY373="","NULL",AZ373)&amp;
", Protocol3_ID = "&amp;IF(BA373="","NULL",#REF!)&amp;", Protocol3_IterationIDStart = "&amp;IF(BA373="","NULL",BB373)&amp;", Protocol3_IterationIDEnd = "&amp;IF(BC373="","NULL",BD373)&amp;
", Protocol4_ID = "&amp;IF(BE373="","NULL",#REF!)&amp;", Protocol4_IterationIDStart = "&amp;IF(BE373="","NULL",BF373)&amp;", Protocol4_IterationIDEnd = "&amp;IF(BG373="","NULL",BH373)&amp;
", Protocol5_ID = "&amp;IF(BI373="","NULL",#REF!)&amp;", Protocol5_IterationIDStart = "&amp;IF(BI373="","NULL",BJ373)&amp;", Protocol5_IterationIDEnd = "&amp;IF(BK373="","NULL",BL373)&amp;
", Protocol6_ID = "&amp;IF(BM373="","NULL",#REF!)&amp;", Protocol6_IterationIDStart = "&amp;IF(BM373="","NULL",BN373)&amp;", Protocol6_IterationIDEnd = "&amp;IF(BO373="","NULL",BP373)&amp;
", Protocol7_ID = "&amp;IF(BQ373="","NULL",#REF!)&amp;", Protocol7_IterationIDStart = "&amp;IF(BQ373="","NULL",BR373)&amp;", Protocol7_IterationIDEnd = "&amp;IF(BS373="","NULL",BT373)&amp;
", Protocol8_ID = "&amp;IF(BU373="","NULL",#REF!)&amp;", Protocol8_IterationIDStart = "&amp;IF(BU373="","NULL",BV373)&amp;", Protocol8_IterationIDEnd = "&amp;IF(BW373="","NULL",BX373)&amp;
", Protocol9_ID = "&amp;IF(BY373="","NULL",#REF!)&amp;", Protocol9_IterationIDStart = "&amp;IF(BY373="","NULL",BZ373)&amp;", Protocol9_IterationIDEnd = "&amp;IF(CA373="","NULL",CB373)&amp;
", Protocol10_ID = "&amp;IF(CC373="","NULL",#REF!)&amp;", Protocol10_IterationIDStart = "&amp;IF(CC373="","NULL",CD373)&amp;", Protocol10_IterationIDEnd = "&amp;IF(CE373="","NULL",CF373)&amp;
", Protocol11_ID = "&amp;IF(CG373="","NULL",#REF!)&amp;", Protocol11_IterationIDStart = "&amp;IF(CG373="","NULL",CH373)&amp;", Protocol11_IterationIDEnd = "&amp;IF(CI373="","NULL",CJ373)&amp;
", Protocol12_ID = "&amp;IF(CK373="","NULL",#REF!)&amp;", Protocol12_IterationIDStart = "&amp;IF(CK373="","NULL",CL373)&amp;", Protocol12_IterationIDEnd = "&amp;IF(CM373="","NULL",CN373)&amp;
", Protocol13_ID = "&amp;IF(CO373="","NULL",#REF!)&amp;", Protocol13_IterationIDStart = "&amp;IF(CO373="","NULL",CP373)&amp;", Protocol13_IterationIDEnd = "&amp;IF(CQ373="","NULL",CR373)&amp;
", Protocol14_ID = "&amp;IF(CS373="","NULL",#REF!)&amp;", Protocol14_IterationIDStart = "&amp;IF(CS373="","NULL",CT373)&amp;", Protocol14_IterationIDEnd = "&amp;IF(CU373="","NULL",CV373)&amp;
", Protocol15_ID = "&amp;IF(CW373="","NULL",#REF!)&amp;", Protocol15_IterationIDStart = "&amp;IF(CW373="","NULL",CX373)&amp;", Protocol15_IterationIDEnd = "&amp;IF(CY373="","NULL",CZ373)&amp;
", Protocol16_ID = "&amp;IF(DA373="","NULL",#REF!)&amp;", Protocol16_IterationIDStart = "&amp;IF(DA373="","NULL",DB373)&amp;", Protocol16_IterationIDEnd = "&amp;IF(DC373="","NULL",DD373))</f>
        <v>#REF!</v>
      </c>
    </row>
    <row r="374" spans="1:110" s="37" customFormat="1" hidden="1" x14ac:dyDescent="0.4">
      <c r="A374" s="38">
        <v>206</v>
      </c>
      <c r="B374" s="38">
        <v>3</v>
      </c>
      <c r="C374" s="34" t="s">
        <v>227</v>
      </c>
      <c r="D374" s="38">
        <v>3</v>
      </c>
      <c r="E374" s="40" t="s">
        <v>899</v>
      </c>
      <c r="F374" s="37" t="s">
        <v>900</v>
      </c>
      <c r="G374" s="37" t="s">
        <v>222</v>
      </c>
      <c r="H374" s="74"/>
      <c r="I374" s="44"/>
      <c r="J374" s="47" t="str">
        <f>IF(I374="","",VLOOKUP(I374,MetricCalcGroups!A:D,3, FALSE))</f>
        <v/>
      </c>
      <c r="L374" s="37" t="s">
        <v>78</v>
      </c>
      <c r="M374" s="38">
        <v>1</v>
      </c>
      <c r="N374" s="38">
        <v>10</v>
      </c>
      <c r="O374" s="38">
        <v>0</v>
      </c>
      <c r="P374" s="38" t="s">
        <v>78</v>
      </c>
      <c r="Q374" s="75">
        <v>8</v>
      </c>
      <c r="R374" s="38"/>
      <c r="S374" s="38"/>
      <c r="T374" s="38"/>
      <c r="U374" s="38"/>
      <c r="V374" s="78" t="s">
        <v>78</v>
      </c>
      <c r="W374" s="53">
        <v>110</v>
      </c>
      <c r="X374" s="15">
        <v>2011</v>
      </c>
      <c r="Y374" s="16">
        <f>IF(X374&lt;&gt;"",VLOOKUP(X374,ProgramIterations!D:E,2,FALSE),"NULL")</f>
        <v>1</v>
      </c>
      <c r="Z374" s="15"/>
      <c r="AA374" s="16" t="str">
        <f>IF(Z374&lt;&gt;"",VLOOKUP(Z374,ProgramIterations!D:E,2,FALSE),"NULL")</f>
        <v>NULL</v>
      </c>
      <c r="AB374" s="37" t="s">
        <v>78</v>
      </c>
      <c r="AC374" s="37">
        <v>75</v>
      </c>
      <c r="AD374" s="49">
        <v>0</v>
      </c>
      <c r="AE374" s="37">
        <v>1</v>
      </c>
      <c r="AF374" s="37">
        <v>1</v>
      </c>
      <c r="AG374" s="37">
        <v>1</v>
      </c>
      <c r="AH374" s="17">
        <v>0</v>
      </c>
      <c r="AI374" s="17">
        <f t="shared" si="28"/>
        <v>0</v>
      </c>
      <c r="AJ374" s="38">
        <v>0</v>
      </c>
      <c r="AK374" s="17">
        <f t="shared" si="25"/>
        <v>0</v>
      </c>
      <c r="AL374" s="17">
        <f t="shared" si="26"/>
        <v>0</v>
      </c>
      <c r="AM374" s="38">
        <v>0</v>
      </c>
      <c r="AN374" s="38">
        <v>0</v>
      </c>
      <c r="AO374" s="37">
        <v>0</v>
      </c>
      <c r="AP374" s="49"/>
      <c r="AQ374" s="37">
        <v>0</v>
      </c>
      <c r="AR374" s="49">
        <v>0</v>
      </c>
      <c r="AS374" s="23">
        <v>2011</v>
      </c>
      <c r="AT374" s="55">
        <f>IF(AS374="","",VLOOKUP(AS374,ProgramIterations!$D:$E,2,FALSE))</f>
        <v>1</v>
      </c>
      <c r="AU374" s="23"/>
      <c r="AV374" s="24" t="str">
        <f>IF(AU374="","",VLOOKUP(AU374,ProgramIterations!$D:$E,2,FALSE))</f>
        <v/>
      </c>
      <c r="AW374" s="23">
        <v>2012</v>
      </c>
      <c r="AX374" s="24">
        <f>IF(AW374="","",VLOOKUP(AW374,ProgramIterations!$D:$E,2,FALSE))</f>
        <v>2</v>
      </c>
      <c r="AY374" s="23"/>
      <c r="AZ374" s="24" t="str">
        <f>IF(AY374="","",VLOOKUP(AY374,ProgramIterations!$D:$E,2,FALSE))</f>
        <v/>
      </c>
      <c r="BA374" s="23">
        <v>2013</v>
      </c>
      <c r="BB374" s="24">
        <f>IF(BA374="","",VLOOKUP(BA374,ProgramIterations!$D:$E,2,FALSE))</f>
        <v>3</v>
      </c>
      <c r="BC374" s="23"/>
      <c r="BD374" s="24" t="str">
        <f>IF(BC374="","",VLOOKUP(BC374,ProgramIterations!$D:$E,2,FALSE))</f>
        <v/>
      </c>
      <c r="BE374" s="23">
        <v>2014</v>
      </c>
      <c r="BF374" s="24">
        <f>IF(BE374="","",VLOOKUP(BE374,ProgramIterations!$D:$E,2,FALSE))</f>
        <v>4</v>
      </c>
      <c r="BG374" s="23"/>
      <c r="BH374" s="24" t="str">
        <f>IF(BG374="","",VLOOKUP(BG374,ProgramIterations!$D:$E,2,FALSE))</f>
        <v/>
      </c>
      <c r="BI374" s="23">
        <v>2014</v>
      </c>
      <c r="BJ374" s="24">
        <f>IF(BI374="","",VLOOKUP(BI374,ProgramIterations!$D:$E,2,FALSE))</f>
        <v>4</v>
      </c>
      <c r="BK374" s="23"/>
      <c r="BL374" s="24" t="str">
        <f>IF(BK374="","",VLOOKUP(BK374,ProgramIterations!$D:$E,2,FALSE))</f>
        <v/>
      </c>
      <c r="BM374" s="23"/>
      <c r="BN374" s="24" t="str">
        <f>IF(BM374="","",VLOOKUP(BM374,ProgramIterations!$D:$E,2,FALSE))</f>
        <v/>
      </c>
      <c r="BO374" s="23"/>
      <c r="BP374" s="24" t="str">
        <f>IF(BO374="","",VLOOKUP(BO374,ProgramIterations!$D:$E,2,FALSE))</f>
        <v/>
      </c>
      <c r="BQ374" s="23"/>
      <c r="BR374" s="24" t="str">
        <f>IF(BQ374="","",VLOOKUP(BQ374,ProgramIterations!$D:$E,2,FALSE))</f>
        <v/>
      </c>
      <c r="BS374" s="23"/>
      <c r="BT374" s="24" t="str">
        <f>IF(BS374="","",VLOOKUP(BS374,ProgramIterations!$D:$E,2,FALSE))</f>
        <v/>
      </c>
      <c r="BU374" s="23"/>
      <c r="BV374" s="24" t="str">
        <f>IF(BU374="","",VLOOKUP(BU374,ProgramIterations!$D:$E,2,FALSE))</f>
        <v/>
      </c>
      <c r="BW374" s="23"/>
      <c r="BX374" s="24" t="str">
        <f>IF(BW374="","",VLOOKUP(BW374,ProgramIterations!$D:$E,2,FALSE))</f>
        <v/>
      </c>
      <c r="BY374" s="23">
        <v>2014</v>
      </c>
      <c r="BZ374" s="24">
        <f>IF(BY374="","",VLOOKUP(BY374,ProgramIterations!$D:$E,2,FALSE))</f>
        <v>4</v>
      </c>
      <c r="CA374" s="23"/>
      <c r="CB374" s="24" t="str">
        <f>IF(CA374="","",VLOOKUP(CA374,ProgramIterations!$D:$E,2,FALSE))</f>
        <v/>
      </c>
      <c r="CC374" s="23">
        <v>2014</v>
      </c>
      <c r="CD374" s="24">
        <f>IF(CC374="","",VLOOKUP(CC374,ProgramIterations!$D:$E,2,FALSE))</f>
        <v>4</v>
      </c>
      <c r="CE374" s="23"/>
      <c r="CF374" s="24" t="str">
        <f>IF(CE374="","",VLOOKUP(CE374,ProgramIterations!$D:$E,2,FALSE))</f>
        <v/>
      </c>
      <c r="CG374" s="23">
        <v>2014</v>
      </c>
      <c r="CH374" s="24">
        <f>IF(CG374="","",VLOOKUP(CG374,ProgramIterations!$D:$E,2,FALSE))</f>
        <v>4</v>
      </c>
      <c r="CI374" s="23"/>
      <c r="CJ374" s="24" t="str">
        <f>IF(CI374="","",VLOOKUP(CI374,ProgramIterations!$D:$E,2,FALSE))</f>
        <v/>
      </c>
      <c r="CK374" s="23"/>
      <c r="CL374" s="24" t="str">
        <f>IF(CK374="","",VLOOKUP(CK374,ProgramIterations!$D:$E,2,FALSE))</f>
        <v/>
      </c>
      <c r="CM374" s="23"/>
      <c r="CN374" s="24" t="str">
        <f>IF(CM374="","",VLOOKUP(CM374,ProgramIterations!$D:$E,2,FALSE))</f>
        <v/>
      </c>
      <c r="CO374" s="23"/>
      <c r="CP374" s="24" t="str">
        <f>IF(CO374="","",VLOOKUP(CO374,ProgramIterations!$D:$E,2,FALSE))</f>
        <v/>
      </c>
      <c r="CQ374" s="23"/>
      <c r="CR374" s="24" t="str">
        <f>IF(CQ374="","",VLOOKUP(CQ374,ProgramIterations!$D:$E,2,FALSE))</f>
        <v/>
      </c>
      <c r="CS374" s="23"/>
      <c r="CT374" s="24" t="str">
        <f>IF(CS374="","",VLOOKUP(CS374,ProgramIterations!$D:$E,2,FALSE))</f>
        <v/>
      </c>
      <c r="CU374" s="23"/>
      <c r="CV374" s="24" t="str">
        <f>IF(CU374="","",VLOOKUP(CU374,ProgramIterations!$D:$E,2,FALSE))</f>
        <v/>
      </c>
      <c r="CW374" s="23"/>
      <c r="CX374" s="24" t="str">
        <f>IF(CW374="","",VLOOKUP(CW374,ProgramIterations!$D:$E,2,FALSE))</f>
        <v/>
      </c>
      <c r="CY374" s="23"/>
      <c r="CZ374" s="24" t="str">
        <f>IF(CY374="","",VLOOKUP(CY374,ProgramIterations!$D:$E,2,FALSE))</f>
        <v/>
      </c>
      <c r="DA374" s="23"/>
      <c r="DB374" s="24" t="str">
        <f>IF(DA374="","",VLOOKUP(DA374,ProgramIterations!$D:$E,2,FALSE))</f>
        <v/>
      </c>
      <c r="DC374" s="23"/>
      <c r="DD374" s="25" t="str">
        <f>IF(DC374="","",VLOOKUP(DC374,ProgramIterations!$D:$E,2,FALSE))</f>
        <v/>
      </c>
      <c r="DE374" s="64" t="str">
        <f>CONCATENATE("ALTER TABLE dbo.",LEFT(C374,FIND(".",C374)-1)," ADD ",RIGHT(C374,LEN(C374)-FIND(".",C374))," ",VLOOKUP(M374,DataTypes!$A$2:$F$12,6),IF(VLOOKUP(M374,DataTypes!$A$2:$F$12,3)=1,CONCATENATE("(",N374,",",O374,")"),"")," NULL")</f>
        <v>ALTER TABLE dbo.ChampMetricChannelUnitTier1Summary ADD BoulderAndCobbles decimal(10,0) NULL</v>
      </c>
      <c r="DF374" s="56" t="e">
        <f>IF(A374 = "","",#REF! &amp; " SELECT MetricCalcTypeID = "&amp;A374&amp;", EngineID = "&amp;B374&amp;", Name='"&amp;C374&amp;"', DisplayGroupID = "&amp;D374&amp;", DisplayName='"&amp;E374&amp;"', DisplayNameShort = '"&amp;F374&amp;"', PropertyName = '"&amp;G374&amp;"', MethodID = "&amp;IF(H374="","NULL",H374)&amp; ", CalcGroupId = "&amp;IF(I374="","NULL",I374)&amp;", CalcGroupListItemID = " &amp;IF(K374="","NULL",K374)&amp;", Description = "&amp;IF(L374&lt;&gt;"NULL","'"&amp;SUBSTITUTE(L374,"'","''")&amp;"'","NULL")&amp;", DataTypeID = "&amp;M374&amp;",Precision = "&amp;N374&amp;", Scale = "&amp;O374&amp;", Length="&amp;P374&amp;", UOMID = "&amp;Q374&amp;", GlossaryTermID = "&amp;V374&amp;", DisplayOrderID = "&amp;W374&amp;", DomainValueListID = "&amp;AB374&amp;", WidthPixels = "&amp;AC374&amp;", IsDisplayable = "&amp;AD374&amp;", ShowGraphForWatershed= "&amp;AE374&amp;",ShowGraphForProgram="&amp;AF374&amp;",ShowGraphForVisit="&amp;AG374&amp;",IsPrivateInformation="&amp;AM374&amp;", IsCalculated="&amp;AN374&amp;",IsInternal="&amp;AO374&amp;", ExpectedValueMin = "&amp;IF(R374&lt;&gt;"",R374,"NULL")&amp;",  ExpectedValueMax = "&amp;IF(S374&lt;&gt;"",S374,"NULL")&amp;",  AcceptedValueMin = "&amp;IF(T374&lt;&gt;"",T374,"NULL")&amp;",   AcceptedValueMax  = "&amp;IF(U374&lt;&gt;"",U374,"NULL")&amp;", GraphAllowX="&amp;AH374&amp;", GraphAllowY="&amp;AI374&amp;", GraphAllowZ="&amp;AJ374&amp;", MapAllowSize="&amp;AK374&amp;", MapAllowColor = "&amp;AL374&amp;", RbtXpath = "&amp;IF(AP374&lt;&gt;"", "'"&amp;AP374&amp;"'", "NULL")&amp;", RbtIsRequired = "&amp;IF(AP374&lt;&gt;"", AQ374, "NULL")&amp;", MRMetric = "&amp;AR374&amp;
", Protocol1_ID = "&amp;IF(AS374="","NULL",#REF!)&amp;", Protocol1_IterationIDStart = "&amp;IF(AS374="","NULL",AT374)&amp;", Protocol1_IterationIDEnd = "&amp;IF(AU374="","NULL",AV374)&amp;
", Protocol2_ID = "&amp;IF(AW374="","NULL",#REF!)&amp;", Protocol2_IterationIDStart = "&amp;IF(AW374="","NULL",AX374)&amp;", Protocol2_IterationIDEnd = "&amp;IF(AY374="","NULL",AZ374)&amp;
", Protocol3_ID = "&amp;IF(BA374="","NULL",#REF!)&amp;", Protocol3_IterationIDStart = "&amp;IF(BA374="","NULL",BB374)&amp;", Protocol3_IterationIDEnd = "&amp;IF(BC374="","NULL",BD374)&amp;
", Protocol4_ID = "&amp;IF(BE374="","NULL",#REF!)&amp;", Protocol4_IterationIDStart = "&amp;IF(BE374="","NULL",BF374)&amp;", Protocol4_IterationIDEnd = "&amp;IF(BG374="","NULL",BH374)&amp;
", Protocol5_ID = "&amp;IF(BI374="","NULL",#REF!)&amp;", Protocol5_IterationIDStart = "&amp;IF(BI374="","NULL",BJ374)&amp;", Protocol5_IterationIDEnd = "&amp;IF(BK374="","NULL",BL374)&amp;
", Protocol6_ID = "&amp;IF(BM374="","NULL",#REF!)&amp;", Protocol6_IterationIDStart = "&amp;IF(BM374="","NULL",BN374)&amp;", Protocol6_IterationIDEnd = "&amp;IF(BO374="","NULL",BP374)&amp;
", Protocol7_ID = "&amp;IF(BQ374="","NULL",#REF!)&amp;", Protocol7_IterationIDStart = "&amp;IF(BQ374="","NULL",BR374)&amp;", Protocol7_IterationIDEnd = "&amp;IF(BS374="","NULL",BT374)&amp;
", Protocol8_ID = "&amp;IF(BU374="","NULL",#REF!)&amp;", Protocol8_IterationIDStart = "&amp;IF(BU374="","NULL",BV374)&amp;", Protocol8_IterationIDEnd = "&amp;IF(BW374="","NULL",BX374)&amp;
", Protocol9_ID = "&amp;IF(BY374="","NULL",#REF!)&amp;", Protocol9_IterationIDStart = "&amp;IF(BY374="","NULL",BZ374)&amp;", Protocol9_IterationIDEnd = "&amp;IF(CA374="","NULL",CB374)&amp;
", Protocol10_ID = "&amp;IF(CC374="","NULL",#REF!)&amp;", Protocol10_IterationIDStart = "&amp;IF(CC374="","NULL",CD374)&amp;", Protocol10_IterationIDEnd = "&amp;IF(CE374="","NULL",CF374)&amp;
", Protocol11_ID = "&amp;IF(CG374="","NULL",#REF!)&amp;", Protocol11_IterationIDStart = "&amp;IF(CG374="","NULL",CH374)&amp;", Protocol11_IterationIDEnd = "&amp;IF(CI374="","NULL",CJ374)&amp;
", Protocol12_ID = "&amp;IF(CK374="","NULL",#REF!)&amp;", Protocol12_IterationIDStart = "&amp;IF(CK374="","NULL",CL374)&amp;", Protocol12_IterationIDEnd = "&amp;IF(CM374="","NULL",CN374)&amp;
", Protocol13_ID = "&amp;IF(CO374="","NULL",#REF!)&amp;", Protocol13_IterationIDStart = "&amp;IF(CO374="","NULL",CP374)&amp;", Protocol13_IterationIDEnd = "&amp;IF(CQ374="","NULL",CR374)&amp;
", Protocol14_ID = "&amp;IF(CS374="","NULL",#REF!)&amp;", Protocol14_IterationIDStart = "&amp;IF(CS374="","NULL",CT374)&amp;", Protocol14_IterationIDEnd = "&amp;IF(CU374="","NULL",CV374)&amp;
", Protocol15_ID = "&amp;IF(CW374="","NULL",#REF!)&amp;", Protocol15_IterationIDStart = "&amp;IF(CW374="","NULL",CX374)&amp;", Protocol15_IterationIDEnd = "&amp;IF(CY374="","NULL",CZ374)&amp;
", Protocol16_ID = "&amp;IF(DA374="","NULL",#REF!)&amp;", Protocol16_IterationIDStart = "&amp;IF(DA374="","NULL",DB374)&amp;", Protocol16_IterationIDEnd = "&amp;IF(DC374="","NULL",DD374))</f>
        <v>#REF!</v>
      </c>
    </row>
    <row r="375" spans="1:110" s="37" customFormat="1" hidden="1" x14ac:dyDescent="0.4">
      <c r="A375" s="39">
        <v>426</v>
      </c>
      <c r="B375" s="39">
        <v>1</v>
      </c>
      <c r="C375" s="57" t="str">
        <f>"ChampMetricVisitInformation." &amp; G375</f>
        <v>ChampMetricVisitInformation.VolumeofErosionForFastNonTurbulentT0</v>
      </c>
      <c r="D375" s="38">
        <v>1</v>
      </c>
      <c r="E375" s="89" t="s">
        <v>1884</v>
      </c>
      <c r="F375" s="74" t="s">
        <v>1161</v>
      </c>
      <c r="G375" s="19" t="s">
        <v>671</v>
      </c>
      <c r="H375" s="19"/>
      <c r="I375" s="45"/>
      <c r="J375" s="47" t="str">
        <f>IF(I375="","",VLOOKUP(I375,MetricCalcGroups!A:D,3, FALSE))</f>
        <v/>
      </c>
      <c r="L375" s="37" t="s">
        <v>78</v>
      </c>
      <c r="M375" s="38">
        <v>3</v>
      </c>
      <c r="N375" s="38">
        <v>10</v>
      </c>
      <c r="O375" s="38">
        <v>2</v>
      </c>
      <c r="P375" s="38" t="s">
        <v>78</v>
      </c>
      <c r="Q375" s="75">
        <v>17</v>
      </c>
      <c r="R375" s="75"/>
      <c r="S375" s="75"/>
      <c r="T375" s="75"/>
      <c r="U375" s="75"/>
      <c r="V375" s="78" t="s">
        <v>78</v>
      </c>
      <c r="W375" s="39">
        <v>2230</v>
      </c>
      <c r="X375" s="15">
        <v>2011</v>
      </c>
      <c r="Y375" s="16">
        <f>IF(X375&lt;&gt;"",VLOOKUP(X375,ProgramIterations!D:E,2,FALSE),"NULL")</f>
        <v>1</v>
      </c>
      <c r="Z375" s="15"/>
      <c r="AA375" s="16" t="str">
        <f>IF(Z375&lt;&gt;"",VLOOKUP(Z375,ProgramIterations!D:E,2,FALSE),"NULL")</f>
        <v>NULL</v>
      </c>
      <c r="AB375" s="37" t="s">
        <v>78</v>
      </c>
      <c r="AC375" s="37">
        <v>75</v>
      </c>
      <c r="AD375" s="49">
        <v>0</v>
      </c>
      <c r="AE375" s="37">
        <v>1</v>
      </c>
      <c r="AF375" s="37">
        <v>1</v>
      </c>
      <c r="AG375" s="37">
        <v>0</v>
      </c>
      <c r="AH375" s="52">
        <v>0</v>
      </c>
      <c r="AI375" s="17">
        <f t="shared" si="28"/>
        <v>0</v>
      </c>
      <c r="AJ375" s="38">
        <v>0</v>
      </c>
      <c r="AK375" s="17">
        <f t="shared" si="25"/>
        <v>0</v>
      </c>
      <c r="AL375" s="17">
        <f t="shared" si="26"/>
        <v>0</v>
      </c>
      <c r="AM375" s="38">
        <v>0</v>
      </c>
      <c r="AN375" s="38">
        <v>0</v>
      </c>
      <c r="AO375" s="37">
        <v>0</v>
      </c>
      <c r="AP375" s="49" t="s">
        <v>1527</v>
      </c>
      <c r="AQ375" s="37">
        <v>0</v>
      </c>
      <c r="AR375" s="49">
        <v>0</v>
      </c>
      <c r="AS375" s="23">
        <v>2011</v>
      </c>
      <c r="AT375" s="55">
        <f>IF(AS375="","",VLOOKUP(AS375,ProgramIterations!$D:$E,2,FALSE))</f>
        <v>1</v>
      </c>
      <c r="AU375" s="23"/>
      <c r="AV375" s="24" t="str">
        <f>IF(AU375="","",VLOOKUP(AU375,ProgramIterations!$D:$E,2,FALSE))</f>
        <v/>
      </c>
      <c r="AW375" s="23">
        <v>2012</v>
      </c>
      <c r="AX375" s="24">
        <f>IF(AW375="","",VLOOKUP(AW375,ProgramIterations!$D:$E,2,FALSE))</f>
        <v>2</v>
      </c>
      <c r="AY375" s="23"/>
      <c r="AZ375" s="24" t="str">
        <f>IF(AY375="","",VLOOKUP(AY375,ProgramIterations!$D:$E,2,FALSE))</f>
        <v/>
      </c>
      <c r="BA375" s="23">
        <v>2013</v>
      </c>
      <c r="BB375" s="24">
        <f>IF(BA375="","",VLOOKUP(BA375,ProgramIterations!$D:$E,2,FALSE))</f>
        <v>3</v>
      </c>
      <c r="BC375" s="23"/>
      <c r="BD375" s="24" t="str">
        <f>IF(BC375="","",VLOOKUP(BC375,ProgramIterations!$D:$E,2,FALSE))</f>
        <v/>
      </c>
      <c r="BE375" s="23">
        <v>2014</v>
      </c>
      <c r="BF375" s="24">
        <f>IF(BE375="","",VLOOKUP(BE375,ProgramIterations!$D:$E,2,FALSE))</f>
        <v>4</v>
      </c>
      <c r="BG375" s="23"/>
      <c r="BH375" s="24" t="str">
        <f>IF(BG375="","",VLOOKUP(BG375,ProgramIterations!$D:$E,2,FALSE))</f>
        <v/>
      </c>
      <c r="BI375" s="23">
        <v>2014</v>
      </c>
      <c r="BJ375" s="24">
        <f>IF(BI375="","",VLOOKUP(BI375,ProgramIterations!$D:$E,2,FALSE))</f>
        <v>4</v>
      </c>
      <c r="BK375" s="23"/>
      <c r="BL375" s="24" t="str">
        <f>IF(BK375="","",VLOOKUP(BK375,ProgramIterations!$D:$E,2,FALSE))</f>
        <v/>
      </c>
      <c r="BM375" s="23"/>
      <c r="BN375" s="24" t="str">
        <f>IF(BM375="","",VLOOKUP(BM375,ProgramIterations!$D:$E,2,FALSE))</f>
        <v/>
      </c>
      <c r="BO375" s="23"/>
      <c r="BP375" s="24" t="str">
        <f>IF(BO375="","",VLOOKUP(BO375,ProgramIterations!$D:$E,2,FALSE))</f>
        <v/>
      </c>
      <c r="BQ375" s="23"/>
      <c r="BR375" s="24" t="str">
        <f>IF(BQ375="","",VLOOKUP(BQ375,ProgramIterations!$D:$E,2,FALSE))</f>
        <v/>
      </c>
      <c r="BS375" s="23"/>
      <c r="BT375" s="24" t="str">
        <f>IF(BS375="","",VLOOKUP(BS375,ProgramIterations!$D:$E,2,FALSE))</f>
        <v/>
      </c>
      <c r="BU375" s="23"/>
      <c r="BV375" s="24" t="str">
        <f>IF(BU375="","",VLOOKUP(BU375,ProgramIterations!$D:$E,2,FALSE))</f>
        <v/>
      </c>
      <c r="BW375" s="23"/>
      <c r="BX375" s="24" t="str">
        <f>IF(BW375="","",VLOOKUP(BW375,ProgramIterations!$D:$E,2,FALSE))</f>
        <v/>
      </c>
      <c r="BY375" s="23">
        <v>2014</v>
      </c>
      <c r="BZ375" s="24">
        <f>IF(BY375="","",VLOOKUP(BY375,ProgramIterations!$D:$E,2,FALSE))</f>
        <v>4</v>
      </c>
      <c r="CA375" s="23"/>
      <c r="CB375" s="24" t="str">
        <f>IF(CA375="","",VLOOKUP(CA375,ProgramIterations!$D:$E,2,FALSE))</f>
        <v/>
      </c>
      <c r="CC375" s="23">
        <v>2014</v>
      </c>
      <c r="CD375" s="24">
        <f>IF(CC375="","",VLOOKUP(CC375,ProgramIterations!$D:$E,2,FALSE))</f>
        <v>4</v>
      </c>
      <c r="CE375" s="23"/>
      <c r="CF375" s="24" t="str">
        <f>IF(CE375="","",VLOOKUP(CE375,ProgramIterations!$D:$E,2,FALSE))</f>
        <v/>
      </c>
      <c r="CG375" s="23">
        <v>2014</v>
      </c>
      <c r="CH375" s="24">
        <f>IF(CG375="","",VLOOKUP(CG375,ProgramIterations!$D:$E,2,FALSE))</f>
        <v>4</v>
      </c>
      <c r="CI375" s="23"/>
      <c r="CJ375" s="24" t="str">
        <f>IF(CI375="","",VLOOKUP(CI375,ProgramIterations!$D:$E,2,FALSE))</f>
        <v/>
      </c>
      <c r="CK375" s="23"/>
      <c r="CL375" s="24" t="str">
        <f>IF(CK375="","",VLOOKUP(CK375,ProgramIterations!$D:$E,2,FALSE))</f>
        <v/>
      </c>
      <c r="CM375" s="23"/>
      <c r="CN375" s="24" t="str">
        <f>IF(CM375="","",VLOOKUP(CM375,ProgramIterations!$D:$E,2,FALSE))</f>
        <v/>
      </c>
      <c r="CO375" s="23"/>
      <c r="CP375" s="24" t="str">
        <f>IF(CO375="","",VLOOKUP(CO375,ProgramIterations!$D:$E,2,FALSE))</f>
        <v/>
      </c>
      <c r="CQ375" s="23"/>
      <c r="CR375" s="24" t="str">
        <f>IF(CQ375="","",VLOOKUP(CQ375,ProgramIterations!$D:$E,2,FALSE))</f>
        <v/>
      </c>
      <c r="CS375" s="23"/>
      <c r="CT375" s="24" t="str">
        <f>IF(CS375="","",VLOOKUP(CS375,ProgramIterations!$D:$E,2,FALSE))</f>
        <v/>
      </c>
      <c r="CU375" s="23"/>
      <c r="CV375" s="24" t="str">
        <f>IF(CU375="","",VLOOKUP(CU375,ProgramIterations!$D:$E,2,FALSE))</f>
        <v/>
      </c>
      <c r="CW375" s="23"/>
      <c r="CX375" s="24" t="str">
        <f>IF(CW375="","",VLOOKUP(CW375,ProgramIterations!$D:$E,2,FALSE))</f>
        <v/>
      </c>
      <c r="CY375" s="23"/>
      <c r="CZ375" s="24" t="str">
        <f>IF(CY375="","",VLOOKUP(CY375,ProgramIterations!$D:$E,2,FALSE))</f>
        <v/>
      </c>
      <c r="DA375" s="23"/>
      <c r="DB375" s="24" t="str">
        <f>IF(DA375="","",VLOOKUP(DA375,ProgramIterations!$D:$E,2,FALSE))</f>
        <v/>
      </c>
      <c r="DC375" s="23"/>
      <c r="DD375" s="25" t="str">
        <f>IF(DC375="","",VLOOKUP(DC375,ProgramIterations!$D:$E,2,FALSE))</f>
        <v/>
      </c>
      <c r="DE375" s="64" t="str">
        <f>CONCATENATE("ALTER TABLE dbo.",LEFT(C375,FIND(".",C375)-1)," ADD ",RIGHT(C375,LEN(C375)-FIND(".",C375))," ",VLOOKUP(M375,DataTypes!$A$2:$F$12,6),IF(VLOOKUP(M375,DataTypes!$A$2:$F$12,3)=1,CONCATENATE("(",N375,",",O375,")"),"")," NULL")</f>
        <v>ALTER TABLE dbo.ChampMetricVisitInformation ADD VolumeofErosionForFastNonTurbulentT0 decimal(10,2) NULL</v>
      </c>
      <c r="DF375" s="56" t="e">
        <f>IF(A375 = "","",#REF! &amp; " SELECT MetricCalcTypeID = "&amp;A375&amp;", EngineID = "&amp;B375&amp;", Name='"&amp;C375&amp;"', DisplayGroupID = "&amp;D375&amp;", DisplayName='"&amp;E375&amp;"', DisplayNameShort = '"&amp;F375&amp;"', PropertyName = '"&amp;G375&amp;"', MethodID = "&amp;IF(H375="","NULL",H375)&amp; ", CalcGroupId = "&amp;IF(I375="","NULL",I375)&amp;", CalcGroupListItemID = " &amp;IF(K375="","NULL",K375)&amp;", Description = "&amp;IF(L375&lt;&gt;"NULL","'"&amp;SUBSTITUTE(L375,"'","''")&amp;"'","NULL")&amp;", DataTypeID = "&amp;M375&amp;",Precision = "&amp;N375&amp;", Scale = "&amp;O375&amp;", Length="&amp;P375&amp;", UOMID = "&amp;Q375&amp;", GlossaryTermID = "&amp;V375&amp;", DisplayOrderID = "&amp;W375&amp;", DomainValueListID = "&amp;AB375&amp;", WidthPixels = "&amp;AC375&amp;", IsDisplayable = "&amp;AD375&amp;", ShowGraphForWatershed= "&amp;AE375&amp;",ShowGraphForProgram="&amp;AF375&amp;",ShowGraphForVisit="&amp;AG375&amp;",IsPrivateInformation="&amp;AM375&amp;", IsCalculated="&amp;AN375&amp;",IsInternal="&amp;AO375&amp;", ExpectedValueMin = "&amp;IF(R375&lt;&gt;"",R375,"NULL")&amp;",  ExpectedValueMax = "&amp;IF(S375&lt;&gt;"",S375,"NULL")&amp;",  AcceptedValueMin = "&amp;IF(T375&lt;&gt;"",T375,"NULL")&amp;",   AcceptedValueMax  = "&amp;IF(U375&lt;&gt;"",U375,"NULL")&amp;", GraphAllowX="&amp;AH375&amp;", GraphAllowY="&amp;AI375&amp;", GraphAllowZ="&amp;AJ375&amp;", MapAllowSize="&amp;AK375&amp;", MapAllowColor = "&amp;AL375&amp;", RbtXpath = "&amp;IF(AP375&lt;&gt;"", "'"&amp;AP375&amp;"'", "NULL")&amp;", RbtIsRequired = "&amp;IF(AP375&lt;&gt;"", AQ375, "NULL")&amp;", MRMetric = "&amp;AR375&amp;
", Protocol1_ID = "&amp;IF(AS375="","NULL",#REF!)&amp;", Protocol1_IterationIDStart = "&amp;IF(AS375="","NULL",AT375)&amp;", Protocol1_IterationIDEnd = "&amp;IF(AU375="","NULL",AV375)&amp;
", Protocol2_ID = "&amp;IF(AW375="","NULL",#REF!)&amp;", Protocol2_IterationIDStart = "&amp;IF(AW375="","NULL",AX375)&amp;", Protocol2_IterationIDEnd = "&amp;IF(AY375="","NULL",AZ375)&amp;
", Protocol3_ID = "&amp;IF(BA375="","NULL",#REF!)&amp;", Protocol3_IterationIDStart = "&amp;IF(BA375="","NULL",BB375)&amp;", Protocol3_IterationIDEnd = "&amp;IF(BC375="","NULL",BD375)&amp;
", Protocol4_ID = "&amp;IF(BE375="","NULL",#REF!)&amp;", Protocol4_IterationIDStart = "&amp;IF(BE375="","NULL",BF375)&amp;", Protocol4_IterationIDEnd = "&amp;IF(BG375="","NULL",BH375)&amp;
", Protocol5_ID = "&amp;IF(BI375="","NULL",#REF!)&amp;", Protocol5_IterationIDStart = "&amp;IF(BI375="","NULL",BJ375)&amp;", Protocol5_IterationIDEnd = "&amp;IF(BK375="","NULL",BL375)&amp;
", Protocol6_ID = "&amp;IF(BM375="","NULL",#REF!)&amp;", Protocol6_IterationIDStart = "&amp;IF(BM375="","NULL",BN375)&amp;", Protocol6_IterationIDEnd = "&amp;IF(BO375="","NULL",BP375)&amp;
", Protocol7_ID = "&amp;IF(BQ375="","NULL",#REF!)&amp;", Protocol7_IterationIDStart = "&amp;IF(BQ375="","NULL",BR375)&amp;", Protocol7_IterationIDEnd = "&amp;IF(BS375="","NULL",BT375)&amp;
", Protocol8_ID = "&amp;IF(BU375="","NULL",#REF!)&amp;", Protocol8_IterationIDStart = "&amp;IF(BU375="","NULL",BV375)&amp;", Protocol8_IterationIDEnd = "&amp;IF(BW375="","NULL",BX375)&amp;
", Protocol9_ID = "&amp;IF(BY375="","NULL",#REF!)&amp;", Protocol9_IterationIDStart = "&amp;IF(BY375="","NULL",BZ375)&amp;", Protocol9_IterationIDEnd = "&amp;IF(CA375="","NULL",CB375)&amp;
", Protocol10_ID = "&amp;IF(CC375="","NULL",#REF!)&amp;", Protocol10_IterationIDStart = "&amp;IF(CC375="","NULL",CD375)&amp;", Protocol10_IterationIDEnd = "&amp;IF(CE375="","NULL",CF375)&amp;
", Protocol11_ID = "&amp;IF(CG375="","NULL",#REF!)&amp;", Protocol11_IterationIDStart = "&amp;IF(CG375="","NULL",CH375)&amp;", Protocol11_IterationIDEnd = "&amp;IF(CI375="","NULL",CJ375)&amp;
", Protocol12_ID = "&amp;IF(CK375="","NULL",#REF!)&amp;", Protocol12_IterationIDStart = "&amp;IF(CK375="","NULL",CL375)&amp;", Protocol12_IterationIDEnd = "&amp;IF(CM375="","NULL",CN375)&amp;
", Protocol13_ID = "&amp;IF(CO375="","NULL",#REF!)&amp;", Protocol13_IterationIDStart = "&amp;IF(CO375="","NULL",CP375)&amp;", Protocol13_IterationIDEnd = "&amp;IF(CQ375="","NULL",CR375)&amp;
", Protocol14_ID = "&amp;IF(CS375="","NULL",#REF!)&amp;", Protocol14_IterationIDStart = "&amp;IF(CS375="","NULL",CT375)&amp;", Protocol14_IterationIDEnd = "&amp;IF(CU375="","NULL",CV375)&amp;
", Protocol15_ID = "&amp;IF(CW375="","NULL",#REF!)&amp;", Protocol15_IterationIDStart = "&amp;IF(CW375="","NULL",CX375)&amp;", Protocol15_IterationIDEnd = "&amp;IF(CY375="","NULL",CZ375)&amp;
", Protocol16_ID = "&amp;IF(DA375="","NULL",#REF!)&amp;", Protocol16_IterationIDStart = "&amp;IF(DA375="","NULL",DB375)&amp;", Protocol16_IterationIDEnd = "&amp;IF(DC375="","NULL",DD375))</f>
        <v>#REF!</v>
      </c>
    </row>
    <row r="376" spans="1:110" s="37" customFormat="1" x14ac:dyDescent="0.4">
      <c r="A376" s="38">
        <v>207</v>
      </c>
      <c r="B376" s="38">
        <v>3</v>
      </c>
      <c r="C376" s="34" t="s">
        <v>228</v>
      </c>
      <c r="D376" s="38">
        <v>3</v>
      </c>
      <c r="E376" s="40" t="s">
        <v>901</v>
      </c>
      <c r="F376" s="37" t="s">
        <v>902</v>
      </c>
      <c r="G376" s="37" t="s">
        <v>223</v>
      </c>
      <c r="H376" s="74"/>
      <c r="I376" s="44"/>
      <c r="J376" s="47" t="str">
        <f>IF(I376="","",VLOOKUP(I376,MetricCalcGroups!A:D,3, FALSE))</f>
        <v/>
      </c>
      <c r="L376" s="37" t="s">
        <v>78</v>
      </c>
      <c r="M376" s="38">
        <v>1</v>
      </c>
      <c r="N376" s="38">
        <v>10</v>
      </c>
      <c r="O376" s="38">
        <v>0</v>
      </c>
      <c r="P376" s="38" t="s">
        <v>78</v>
      </c>
      <c r="Q376" s="75">
        <v>8</v>
      </c>
      <c r="R376" s="38"/>
      <c r="S376" s="38"/>
      <c r="T376" s="38"/>
      <c r="U376" s="38"/>
      <c r="V376" s="78">
        <v>65</v>
      </c>
      <c r="W376" s="53">
        <v>140</v>
      </c>
      <c r="X376" s="15">
        <v>2011</v>
      </c>
      <c r="Y376" s="16">
        <f>IF(X376&lt;&gt;"",VLOOKUP(X376,ProgramIterations!D:E,2,FALSE),"NULL")</f>
        <v>1</v>
      </c>
      <c r="Z376" s="15"/>
      <c r="AA376" s="16" t="str">
        <f>IF(Z376&lt;&gt;"",VLOOKUP(Z376,ProgramIterations!D:E,2,FALSE),"NULL")</f>
        <v>NULL</v>
      </c>
      <c r="AB376" s="37" t="s">
        <v>78</v>
      </c>
      <c r="AC376" s="37">
        <v>75</v>
      </c>
      <c r="AD376" s="49">
        <v>1</v>
      </c>
      <c r="AE376" s="37">
        <v>1</v>
      </c>
      <c r="AF376" s="37">
        <v>1</v>
      </c>
      <c r="AG376" s="37">
        <v>1</v>
      </c>
      <c r="AH376" s="17">
        <v>0</v>
      </c>
      <c r="AI376" s="17">
        <f t="shared" si="28"/>
        <v>1</v>
      </c>
      <c r="AJ376" s="38">
        <v>0</v>
      </c>
      <c r="AK376" s="17">
        <f t="shared" si="25"/>
        <v>1</v>
      </c>
      <c r="AL376" s="17">
        <f t="shared" si="26"/>
        <v>1</v>
      </c>
      <c r="AM376" s="38">
        <v>0</v>
      </c>
      <c r="AN376" s="38">
        <v>0</v>
      </c>
      <c r="AO376" s="37">
        <v>0</v>
      </c>
      <c r="AP376" s="49"/>
      <c r="AQ376" s="37">
        <v>0</v>
      </c>
      <c r="AR376" s="49">
        <v>0</v>
      </c>
      <c r="AS376" s="23">
        <v>2011</v>
      </c>
      <c r="AT376" s="55">
        <f>IF(AS376="","",VLOOKUP(AS376,ProgramIterations!$D:$E,2,FALSE))</f>
        <v>1</v>
      </c>
      <c r="AU376" s="23"/>
      <c r="AV376" s="24" t="str">
        <f>IF(AU376="","",VLOOKUP(AU376,ProgramIterations!$D:$E,2,FALSE))</f>
        <v/>
      </c>
      <c r="AW376" s="23">
        <v>2012</v>
      </c>
      <c r="AX376" s="24">
        <f>IF(AW376="","",VLOOKUP(AW376,ProgramIterations!$D:$E,2,FALSE))</f>
        <v>2</v>
      </c>
      <c r="AY376" s="23"/>
      <c r="AZ376" s="24" t="str">
        <f>IF(AY376="","",VLOOKUP(AY376,ProgramIterations!$D:$E,2,FALSE))</f>
        <v/>
      </c>
      <c r="BA376" s="23">
        <v>2013</v>
      </c>
      <c r="BB376" s="24">
        <f>IF(BA376="","",VLOOKUP(BA376,ProgramIterations!$D:$E,2,FALSE))</f>
        <v>3</v>
      </c>
      <c r="BC376" s="23"/>
      <c r="BD376" s="24" t="str">
        <f>IF(BC376="","",VLOOKUP(BC376,ProgramIterations!$D:$E,2,FALSE))</f>
        <v/>
      </c>
      <c r="BE376" s="23">
        <v>2014</v>
      </c>
      <c r="BF376" s="24">
        <f>IF(BE376="","",VLOOKUP(BE376,ProgramIterations!$D:$E,2,FALSE))</f>
        <v>4</v>
      </c>
      <c r="BG376" s="23"/>
      <c r="BH376" s="24" t="str">
        <f>IF(BG376="","",VLOOKUP(BG376,ProgramIterations!$D:$E,2,FALSE))</f>
        <v/>
      </c>
      <c r="BI376" s="23">
        <v>2014</v>
      </c>
      <c r="BJ376" s="24">
        <f>IF(BI376="","",VLOOKUP(BI376,ProgramIterations!$D:$E,2,FALSE))</f>
        <v>4</v>
      </c>
      <c r="BK376" s="23"/>
      <c r="BL376" s="24" t="str">
        <f>IF(BK376="","",VLOOKUP(BK376,ProgramIterations!$D:$E,2,FALSE))</f>
        <v/>
      </c>
      <c r="BM376" s="23"/>
      <c r="BN376" s="24" t="str">
        <f>IF(BM376="","",VLOOKUP(BM376,ProgramIterations!$D:$E,2,FALSE))</f>
        <v/>
      </c>
      <c r="BO376" s="23"/>
      <c r="BP376" s="24" t="str">
        <f>IF(BO376="","",VLOOKUP(BO376,ProgramIterations!$D:$E,2,FALSE))</f>
        <v/>
      </c>
      <c r="BQ376" s="23"/>
      <c r="BR376" s="24" t="str">
        <f>IF(BQ376="","",VLOOKUP(BQ376,ProgramIterations!$D:$E,2,FALSE))</f>
        <v/>
      </c>
      <c r="BS376" s="23"/>
      <c r="BT376" s="24" t="str">
        <f>IF(BS376="","",VLOOKUP(BS376,ProgramIterations!$D:$E,2,FALSE))</f>
        <v/>
      </c>
      <c r="BU376" s="23"/>
      <c r="BV376" s="24" t="str">
        <f>IF(BU376="","",VLOOKUP(BU376,ProgramIterations!$D:$E,2,FALSE))</f>
        <v/>
      </c>
      <c r="BW376" s="23"/>
      <c r="BX376" s="24" t="str">
        <f>IF(BW376="","",VLOOKUP(BW376,ProgramIterations!$D:$E,2,FALSE))</f>
        <v/>
      </c>
      <c r="BY376" s="23">
        <v>2014</v>
      </c>
      <c r="BZ376" s="24">
        <f>IF(BY376="","",VLOOKUP(BY376,ProgramIterations!$D:$E,2,FALSE))</f>
        <v>4</v>
      </c>
      <c r="CA376" s="23"/>
      <c r="CB376" s="24" t="str">
        <f>IF(CA376="","",VLOOKUP(CA376,ProgramIterations!$D:$E,2,FALSE))</f>
        <v/>
      </c>
      <c r="CC376" s="23">
        <v>2014</v>
      </c>
      <c r="CD376" s="24">
        <f>IF(CC376="","",VLOOKUP(CC376,ProgramIterations!$D:$E,2,FALSE))</f>
        <v>4</v>
      </c>
      <c r="CE376" s="23"/>
      <c r="CF376" s="24" t="str">
        <f>IF(CE376="","",VLOOKUP(CE376,ProgramIterations!$D:$E,2,FALSE))</f>
        <v/>
      </c>
      <c r="CG376" s="23">
        <v>2014</v>
      </c>
      <c r="CH376" s="24">
        <f>IF(CG376="","",VLOOKUP(CG376,ProgramIterations!$D:$E,2,FALSE))</f>
        <v>4</v>
      </c>
      <c r="CI376" s="23"/>
      <c r="CJ376" s="24" t="str">
        <f>IF(CI376="","",VLOOKUP(CI376,ProgramIterations!$D:$E,2,FALSE))</f>
        <v/>
      </c>
      <c r="CK376" s="23"/>
      <c r="CL376" s="24" t="str">
        <f>IF(CK376="","",VLOOKUP(CK376,ProgramIterations!$D:$E,2,FALSE))</f>
        <v/>
      </c>
      <c r="CM376" s="23"/>
      <c r="CN376" s="24" t="str">
        <f>IF(CM376="","",VLOOKUP(CM376,ProgramIterations!$D:$E,2,FALSE))</f>
        <v/>
      </c>
      <c r="CO376" s="23"/>
      <c r="CP376" s="24" t="str">
        <f>IF(CO376="","",VLOOKUP(CO376,ProgramIterations!$D:$E,2,FALSE))</f>
        <v/>
      </c>
      <c r="CQ376" s="23"/>
      <c r="CR376" s="24" t="str">
        <f>IF(CQ376="","",VLOOKUP(CQ376,ProgramIterations!$D:$E,2,FALSE))</f>
        <v/>
      </c>
      <c r="CS376" s="23"/>
      <c r="CT376" s="24" t="str">
        <f>IF(CS376="","",VLOOKUP(CS376,ProgramIterations!$D:$E,2,FALSE))</f>
        <v/>
      </c>
      <c r="CU376" s="23"/>
      <c r="CV376" s="24" t="str">
        <f>IF(CU376="","",VLOOKUP(CU376,ProgramIterations!$D:$E,2,FALSE))</f>
        <v/>
      </c>
      <c r="CW376" s="23"/>
      <c r="CX376" s="24" t="str">
        <f>IF(CW376="","",VLOOKUP(CW376,ProgramIterations!$D:$E,2,FALSE))</f>
        <v/>
      </c>
      <c r="CY376" s="23"/>
      <c r="CZ376" s="24" t="str">
        <f>IF(CY376="","",VLOOKUP(CY376,ProgramIterations!$D:$E,2,FALSE))</f>
        <v/>
      </c>
      <c r="DA376" s="23"/>
      <c r="DB376" s="24" t="str">
        <f>IF(DA376="","",VLOOKUP(DA376,ProgramIterations!$D:$E,2,FALSE))</f>
        <v/>
      </c>
      <c r="DC376" s="23"/>
      <c r="DD376" s="25" t="str">
        <f>IF(DC376="","",VLOOKUP(DC376,ProgramIterations!$D:$E,2,FALSE))</f>
        <v/>
      </c>
      <c r="DE376" s="64" t="str">
        <f>CONCATENATE("ALTER TABLE dbo.",LEFT(C376,FIND(".",C376)-1)," ADD ",RIGHT(C376,LEN(C376)-FIND(".",C376))," ",VLOOKUP(M376,DataTypes!$A$2:$F$12,6),IF(VLOOKUP(M376,DataTypes!$A$2:$F$12,3)=1,CONCATENATE("(",N376,",",O376,")"),"")," NULL")</f>
        <v>ALTER TABLE dbo.ChampMetricChannelUnitTier1Summary ADD CourseAndFineGravel decimal(10,0) NULL</v>
      </c>
      <c r="DF376" s="56" t="e">
        <f>IF(A376 = "","",#REF! &amp; " SELECT MetricCalcTypeID = "&amp;A376&amp;", EngineID = "&amp;B376&amp;", Name='"&amp;C376&amp;"', DisplayGroupID = "&amp;D376&amp;", DisplayName='"&amp;E376&amp;"', DisplayNameShort = '"&amp;F376&amp;"', PropertyName = '"&amp;G376&amp;"', MethodID = "&amp;IF(H376="","NULL",H376)&amp; ", CalcGroupId = "&amp;IF(I376="","NULL",I376)&amp;", CalcGroupListItemID = " &amp;IF(K376="","NULL",K376)&amp;", Description = "&amp;IF(L376&lt;&gt;"NULL","'"&amp;SUBSTITUTE(L376,"'","''")&amp;"'","NULL")&amp;", DataTypeID = "&amp;M376&amp;",Precision = "&amp;N376&amp;", Scale = "&amp;O376&amp;", Length="&amp;P376&amp;", UOMID = "&amp;Q376&amp;", GlossaryTermID = "&amp;V376&amp;", DisplayOrderID = "&amp;W376&amp;", DomainValueListID = "&amp;AB376&amp;", WidthPixels = "&amp;AC376&amp;", IsDisplayable = "&amp;AD376&amp;", ShowGraphForWatershed= "&amp;AE376&amp;",ShowGraphForProgram="&amp;AF376&amp;",ShowGraphForVisit="&amp;AG376&amp;",IsPrivateInformation="&amp;AM376&amp;", IsCalculated="&amp;AN376&amp;",IsInternal="&amp;AO376&amp;", ExpectedValueMin = "&amp;IF(R376&lt;&gt;"",R376,"NULL")&amp;",  ExpectedValueMax = "&amp;IF(S376&lt;&gt;"",S376,"NULL")&amp;",  AcceptedValueMin = "&amp;IF(T376&lt;&gt;"",T376,"NULL")&amp;",   AcceptedValueMax  = "&amp;IF(U376&lt;&gt;"",U376,"NULL")&amp;", GraphAllowX="&amp;AH376&amp;", GraphAllowY="&amp;AI376&amp;", GraphAllowZ="&amp;AJ376&amp;", MapAllowSize="&amp;AK376&amp;", MapAllowColor = "&amp;AL376&amp;", RbtXpath = "&amp;IF(AP376&lt;&gt;"", "'"&amp;AP376&amp;"'", "NULL")&amp;", RbtIsRequired = "&amp;IF(AP376&lt;&gt;"", AQ376, "NULL")&amp;", MRMetric = "&amp;AR376&amp;
", Protocol1_ID = "&amp;IF(AS376="","NULL",#REF!)&amp;", Protocol1_IterationIDStart = "&amp;IF(AS376="","NULL",AT376)&amp;", Protocol1_IterationIDEnd = "&amp;IF(AU376="","NULL",AV376)&amp;
", Protocol2_ID = "&amp;IF(AW376="","NULL",#REF!)&amp;", Protocol2_IterationIDStart = "&amp;IF(AW376="","NULL",AX376)&amp;", Protocol2_IterationIDEnd = "&amp;IF(AY376="","NULL",AZ376)&amp;
", Protocol3_ID = "&amp;IF(BA376="","NULL",#REF!)&amp;", Protocol3_IterationIDStart = "&amp;IF(BA376="","NULL",BB376)&amp;", Protocol3_IterationIDEnd = "&amp;IF(BC376="","NULL",BD376)&amp;
", Protocol4_ID = "&amp;IF(BE376="","NULL",#REF!)&amp;", Protocol4_IterationIDStart = "&amp;IF(BE376="","NULL",BF376)&amp;", Protocol4_IterationIDEnd = "&amp;IF(BG376="","NULL",BH376)&amp;
", Protocol5_ID = "&amp;IF(BI376="","NULL",#REF!)&amp;", Protocol5_IterationIDStart = "&amp;IF(BI376="","NULL",BJ376)&amp;", Protocol5_IterationIDEnd = "&amp;IF(BK376="","NULL",BL376)&amp;
", Protocol6_ID = "&amp;IF(BM376="","NULL",#REF!)&amp;", Protocol6_IterationIDStart = "&amp;IF(BM376="","NULL",BN376)&amp;", Protocol6_IterationIDEnd = "&amp;IF(BO376="","NULL",BP376)&amp;
", Protocol7_ID = "&amp;IF(BQ376="","NULL",#REF!)&amp;", Protocol7_IterationIDStart = "&amp;IF(BQ376="","NULL",BR376)&amp;", Protocol7_IterationIDEnd = "&amp;IF(BS376="","NULL",BT376)&amp;
", Protocol8_ID = "&amp;IF(BU376="","NULL",#REF!)&amp;", Protocol8_IterationIDStart = "&amp;IF(BU376="","NULL",BV376)&amp;", Protocol8_IterationIDEnd = "&amp;IF(BW376="","NULL",BX376)&amp;
", Protocol9_ID = "&amp;IF(BY376="","NULL",#REF!)&amp;", Protocol9_IterationIDStart = "&amp;IF(BY376="","NULL",BZ376)&amp;", Protocol9_IterationIDEnd = "&amp;IF(CA376="","NULL",CB376)&amp;
", Protocol10_ID = "&amp;IF(CC376="","NULL",#REF!)&amp;", Protocol10_IterationIDStart = "&amp;IF(CC376="","NULL",CD376)&amp;", Protocol10_IterationIDEnd = "&amp;IF(CE376="","NULL",CF376)&amp;
", Protocol11_ID = "&amp;IF(CG376="","NULL",#REF!)&amp;", Protocol11_IterationIDStart = "&amp;IF(CG376="","NULL",CH376)&amp;", Protocol11_IterationIDEnd = "&amp;IF(CI376="","NULL",CJ376)&amp;
", Protocol12_ID = "&amp;IF(CK376="","NULL",#REF!)&amp;", Protocol12_IterationIDStart = "&amp;IF(CK376="","NULL",CL376)&amp;", Protocol12_IterationIDEnd = "&amp;IF(CM376="","NULL",CN376)&amp;
", Protocol13_ID = "&amp;IF(CO376="","NULL",#REF!)&amp;", Protocol13_IterationIDStart = "&amp;IF(CO376="","NULL",CP376)&amp;", Protocol13_IterationIDEnd = "&amp;IF(CQ376="","NULL",CR376)&amp;
", Protocol14_ID = "&amp;IF(CS376="","NULL",#REF!)&amp;", Protocol14_IterationIDStart = "&amp;IF(CS376="","NULL",CT376)&amp;", Protocol14_IterationIDEnd = "&amp;IF(CU376="","NULL",CV376)&amp;
", Protocol15_ID = "&amp;IF(CW376="","NULL",#REF!)&amp;", Protocol15_IterationIDStart = "&amp;IF(CW376="","NULL",CX376)&amp;", Protocol15_IterationIDEnd = "&amp;IF(CY376="","NULL",CZ376)&amp;
", Protocol16_ID = "&amp;IF(DA376="","NULL",#REF!)&amp;", Protocol16_IterationIDStart = "&amp;IF(DA376="","NULL",DB376)&amp;", Protocol16_IterationIDEnd = "&amp;IF(DC376="","NULL",DD376))</f>
        <v>#REF!</v>
      </c>
    </row>
    <row r="377" spans="1:110" s="37" customFormat="1" hidden="1" x14ac:dyDescent="0.4">
      <c r="A377" s="39">
        <v>427</v>
      </c>
      <c r="B377" s="39">
        <v>1</v>
      </c>
      <c r="C377" s="57" t="str">
        <f>"ChampMetricVisitInformation." &amp; G377</f>
        <v>ChampMetricVisitInformation.VolumeofErosionForFastTurbulentT0</v>
      </c>
      <c r="D377" s="38">
        <v>1</v>
      </c>
      <c r="E377" s="40" t="s">
        <v>1162</v>
      </c>
      <c r="F377" s="74" t="s">
        <v>1163</v>
      </c>
      <c r="G377" s="19" t="s">
        <v>663</v>
      </c>
      <c r="H377" s="19"/>
      <c r="I377" s="45"/>
      <c r="J377" s="47" t="str">
        <f>IF(I377="","",VLOOKUP(I377,MetricCalcGroups!A:D,3, FALSE))</f>
        <v/>
      </c>
      <c r="L377" s="37" t="s">
        <v>78</v>
      </c>
      <c r="M377" s="38">
        <v>3</v>
      </c>
      <c r="N377" s="38">
        <v>10</v>
      </c>
      <c r="O377" s="38">
        <v>2</v>
      </c>
      <c r="P377" s="38" t="s">
        <v>78</v>
      </c>
      <c r="Q377" s="75">
        <v>17</v>
      </c>
      <c r="R377" s="75"/>
      <c r="S377" s="75"/>
      <c r="T377" s="75"/>
      <c r="U377" s="75"/>
      <c r="V377" s="78" t="s">
        <v>78</v>
      </c>
      <c r="W377" s="39">
        <v>2240</v>
      </c>
      <c r="X377" s="15">
        <v>2011</v>
      </c>
      <c r="Y377" s="16">
        <f>IF(X377&lt;&gt;"",VLOOKUP(X377,ProgramIterations!D:E,2,FALSE),"NULL")</f>
        <v>1</v>
      </c>
      <c r="Z377" s="15"/>
      <c r="AA377" s="16" t="str">
        <f>IF(Z377&lt;&gt;"",VLOOKUP(Z377,ProgramIterations!D:E,2,FALSE),"NULL")</f>
        <v>NULL</v>
      </c>
      <c r="AB377" s="37" t="s">
        <v>78</v>
      </c>
      <c r="AC377" s="37">
        <v>75</v>
      </c>
      <c r="AD377" s="49">
        <v>0</v>
      </c>
      <c r="AE377" s="37">
        <v>1</v>
      </c>
      <c r="AF377" s="37">
        <v>1</v>
      </c>
      <c r="AG377" s="37">
        <v>0</v>
      </c>
      <c r="AH377" s="52">
        <v>0</v>
      </c>
      <c r="AI377" s="17">
        <f t="shared" si="28"/>
        <v>0</v>
      </c>
      <c r="AJ377" s="38">
        <v>0</v>
      </c>
      <c r="AK377" s="17">
        <f t="shared" si="25"/>
        <v>0</v>
      </c>
      <c r="AL377" s="17">
        <f t="shared" si="26"/>
        <v>0</v>
      </c>
      <c r="AM377" s="38">
        <v>0</v>
      </c>
      <c r="AN377" s="38">
        <v>0</v>
      </c>
      <c r="AO377" s="37">
        <v>0</v>
      </c>
      <c r="AP377" s="74" t="s">
        <v>1528</v>
      </c>
      <c r="AQ377" s="37">
        <v>0</v>
      </c>
      <c r="AR377" s="49">
        <v>0</v>
      </c>
      <c r="AS377" s="23">
        <v>2011</v>
      </c>
      <c r="AT377" s="55">
        <f>IF(AS377="","",VLOOKUP(AS377,ProgramIterations!$D:$E,2,FALSE))</f>
        <v>1</v>
      </c>
      <c r="AU377" s="23"/>
      <c r="AV377" s="24" t="str">
        <f>IF(AU377="","",VLOOKUP(AU377,ProgramIterations!$D:$E,2,FALSE))</f>
        <v/>
      </c>
      <c r="AW377" s="23">
        <v>2012</v>
      </c>
      <c r="AX377" s="24">
        <f>IF(AW377="","",VLOOKUP(AW377,ProgramIterations!$D:$E,2,FALSE))</f>
        <v>2</v>
      </c>
      <c r="AY377" s="23"/>
      <c r="AZ377" s="24" t="str">
        <f>IF(AY377="","",VLOOKUP(AY377,ProgramIterations!$D:$E,2,FALSE))</f>
        <v/>
      </c>
      <c r="BA377" s="23">
        <v>2013</v>
      </c>
      <c r="BB377" s="24">
        <f>IF(BA377="","",VLOOKUP(BA377,ProgramIterations!$D:$E,2,FALSE))</f>
        <v>3</v>
      </c>
      <c r="BC377" s="23"/>
      <c r="BD377" s="24" t="str">
        <f>IF(BC377="","",VLOOKUP(BC377,ProgramIterations!$D:$E,2,FALSE))</f>
        <v/>
      </c>
      <c r="BE377" s="23">
        <v>2014</v>
      </c>
      <c r="BF377" s="24">
        <f>IF(BE377="","",VLOOKUP(BE377,ProgramIterations!$D:$E,2,FALSE))</f>
        <v>4</v>
      </c>
      <c r="BG377" s="23"/>
      <c r="BH377" s="24" t="str">
        <f>IF(BG377="","",VLOOKUP(BG377,ProgramIterations!$D:$E,2,FALSE))</f>
        <v/>
      </c>
      <c r="BI377" s="23">
        <v>2014</v>
      </c>
      <c r="BJ377" s="24">
        <f>IF(BI377="","",VLOOKUP(BI377,ProgramIterations!$D:$E,2,FALSE))</f>
        <v>4</v>
      </c>
      <c r="BK377" s="23"/>
      <c r="BL377" s="24" t="str">
        <f>IF(BK377="","",VLOOKUP(BK377,ProgramIterations!$D:$E,2,FALSE))</f>
        <v/>
      </c>
      <c r="BM377" s="23"/>
      <c r="BN377" s="24" t="str">
        <f>IF(BM377="","",VLOOKUP(BM377,ProgramIterations!$D:$E,2,FALSE))</f>
        <v/>
      </c>
      <c r="BO377" s="23"/>
      <c r="BP377" s="24" t="str">
        <f>IF(BO377="","",VLOOKUP(BO377,ProgramIterations!$D:$E,2,FALSE))</f>
        <v/>
      </c>
      <c r="BQ377" s="23"/>
      <c r="BR377" s="24" t="str">
        <f>IF(BQ377="","",VLOOKUP(BQ377,ProgramIterations!$D:$E,2,FALSE))</f>
        <v/>
      </c>
      <c r="BS377" s="23"/>
      <c r="BT377" s="24" t="str">
        <f>IF(BS377="","",VLOOKUP(BS377,ProgramIterations!$D:$E,2,FALSE))</f>
        <v/>
      </c>
      <c r="BU377" s="23"/>
      <c r="BV377" s="24" t="str">
        <f>IF(BU377="","",VLOOKUP(BU377,ProgramIterations!$D:$E,2,FALSE))</f>
        <v/>
      </c>
      <c r="BW377" s="23"/>
      <c r="BX377" s="24" t="str">
        <f>IF(BW377="","",VLOOKUP(BW377,ProgramIterations!$D:$E,2,FALSE))</f>
        <v/>
      </c>
      <c r="BY377" s="23">
        <v>2014</v>
      </c>
      <c r="BZ377" s="24">
        <f>IF(BY377="","",VLOOKUP(BY377,ProgramIterations!$D:$E,2,FALSE))</f>
        <v>4</v>
      </c>
      <c r="CA377" s="23"/>
      <c r="CB377" s="24" t="str">
        <f>IF(CA377="","",VLOOKUP(CA377,ProgramIterations!$D:$E,2,FALSE))</f>
        <v/>
      </c>
      <c r="CC377" s="23">
        <v>2014</v>
      </c>
      <c r="CD377" s="24">
        <f>IF(CC377="","",VLOOKUP(CC377,ProgramIterations!$D:$E,2,FALSE))</f>
        <v>4</v>
      </c>
      <c r="CE377" s="23"/>
      <c r="CF377" s="24" t="str">
        <f>IF(CE377="","",VLOOKUP(CE377,ProgramIterations!$D:$E,2,FALSE))</f>
        <v/>
      </c>
      <c r="CG377" s="23">
        <v>2014</v>
      </c>
      <c r="CH377" s="24">
        <f>IF(CG377="","",VLOOKUP(CG377,ProgramIterations!$D:$E,2,FALSE))</f>
        <v>4</v>
      </c>
      <c r="CI377" s="23"/>
      <c r="CJ377" s="24" t="str">
        <f>IF(CI377="","",VLOOKUP(CI377,ProgramIterations!$D:$E,2,FALSE))</f>
        <v/>
      </c>
      <c r="CK377" s="23"/>
      <c r="CL377" s="24" t="str">
        <f>IF(CK377="","",VLOOKUP(CK377,ProgramIterations!$D:$E,2,FALSE))</f>
        <v/>
      </c>
      <c r="CM377" s="23"/>
      <c r="CN377" s="24" t="str">
        <f>IF(CM377="","",VLOOKUP(CM377,ProgramIterations!$D:$E,2,FALSE))</f>
        <v/>
      </c>
      <c r="CO377" s="23"/>
      <c r="CP377" s="24" t="str">
        <f>IF(CO377="","",VLOOKUP(CO377,ProgramIterations!$D:$E,2,FALSE))</f>
        <v/>
      </c>
      <c r="CQ377" s="23"/>
      <c r="CR377" s="24" t="str">
        <f>IF(CQ377="","",VLOOKUP(CQ377,ProgramIterations!$D:$E,2,FALSE))</f>
        <v/>
      </c>
      <c r="CS377" s="23"/>
      <c r="CT377" s="24" t="str">
        <f>IF(CS377="","",VLOOKUP(CS377,ProgramIterations!$D:$E,2,FALSE))</f>
        <v/>
      </c>
      <c r="CU377" s="23"/>
      <c r="CV377" s="24" t="str">
        <f>IF(CU377="","",VLOOKUP(CU377,ProgramIterations!$D:$E,2,FALSE))</f>
        <v/>
      </c>
      <c r="CW377" s="23"/>
      <c r="CX377" s="24" t="str">
        <f>IF(CW377="","",VLOOKUP(CW377,ProgramIterations!$D:$E,2,FALSE))</f>
        <v/>
      </c>
      <c r="CY377" s="23"/>
      <c r="CZ377" s="24" t="str">
        <f>IF(CY377="","",VLOOKUP(CY377,ProgramIterations!$D:$E,2,FALSE))</f>
        <v/>
      </c>
      <c r="DA377" s="23"/>
      <c r="DB377" s="24" t="str">
        <f>IF(DA377="","",VLOOKUP(DA377,ProgramIterations!$D:$E,2,FALSE))</f>
        <v/>
      </c>
      <c r="DC377" s="23"/>
      <c r="DD377" s="25" t="str">
        <f>IF(DC377="","",VLOOKUP(DC377,ProgramIterations!$D:$E,2,FALSE))</f>
        <v/>
      </c>
      <c r="DE377" s="64" t="str">
        <f>CONCATENATE("ALTER TABLE dbo.",LEFT(C377,FIND(".",C377)-1)," ADD ",RIGHT(C377,LEN(C377)-FIND(".",C377))," ",VLOOKUP(M377,DataTypes!$A$2:$F$12,6),IF(VLOOKUP(M377,DataTypes!$A$2:$F$12,3)=1,CONCATENATE("(",N377,",",O377,")"),"")," NULL")</f>
        <v>ALTER TABLE dbo.ChampMetricVisitInformation ADD VolumeofErosionForFastTurbulentT0 decimal(10,2) NULL</v>
      </c>
      <c r="DF377" s="56" t="e">
        <f>IF(A377 = "","",#REF! &amp; " SELECT MetricCalcTypeID = "&amp;A377&amp;", EngineID = "&amp;B377&amp;", Name='"&amp;C377&amp;"', DisplayGroupID = "&amp;D377&amp;", DisplayName='"&amp;E377&amp;"', DisplayNameShort = '"&amp;F377&amp;"', PropertyName = '"&amp;G377&amp;"', MethodID = "&amp;IF(H377="","NULL",H377)&amp; ", CalcGroupId = "&amp;IF(I377="","NULL",I377)&amp;", CalcGroupListItemID = " &amp;IF(K377="","NULL",K377)&amp;", Description = "&amp;IF(L377&lt;&gt;"NULL","'"&amp;SUBSTITUTE(L377,"'","''")&amp;"'","NULL")&amp;", DataTypeID = "&amp;M377&amp;",Precision = "&amp;N377&amp;", Scale = "&amp;O377&amp;", Length="&amp;P377&amp;", UOMID = "&amp;Q377&amp;", GlossaryTermID = "&amp;V377&amp;", DisplayOrderID = "&amp;W377&amp;", DomainValueListID = "&amp;AB377&amp;", WidthPixels = "&amp;AC377&amp;", IsDisplayable = "&amp;AD377&amp;", ShowGraphForWatershed= "&amp;AE377&amp;",ShowGraphForProgram="&amp;AF377&amp;",ShowGraphForVisit="&amp;AG377&amp;",IsPrivateInformation="&amp;AM377&amp;", IsCalculated="&amp;AN377&amp;",IsInternal="&amp;AO377&amp;", ExpectedValueMin = "&amp;IF(R377&lt;&gt;"",R377,"NULL")&amp;",  ExpectedValueMax = "&amp;IF(S377&lt;&gt;"",S377,"NULL")&amp;",  AcceptedValueMin = "&amp;IF(T377&lt;&gt;"",T377,"NULL")&amp;",   AcceptedValueMax  = "&amp;IF(U377&lt;&gt;"",U377,"NULL")&amp;", GraphAllowX="&amp;AH377&amp;", GraphAllowY="&amp;AI377&amp;", GraphAllowZ="&amp;AJ377&amp;", MapAllowSize="&amp;AK377&amp;", MapAllowColor = "&amp;AL377&amp;", RbtXpath = "&amp;IF(AP377&lt;&gt;"", "'"&amp;AP377&amp;"'", "NULL")&amp;", RbtIsRequired = "&amp;IF(AP377&lt;&gt;"", AQ377, "NULL")&amp;", MRMetric = "&amp;AR377&amp;
", Protocol1_ID = "&amp;IF(AS377="","NULL",#REF!)&amp;", Protocol1_IterationIDStart = "&amp;IF(AS377="","NULL",AT377)&amp;", Protocol1_IterationIDEnd = "&amp;IF(AU377="","NULL",AV377)&amp;
", Protocol2_ID = "&amp;IF(AW377="","NULL",#REF!)&amp;", Protocol2_IterationIDStart = "&amp;IF(AW377="","NULL",AX377)&amp;", Protocol2_IterationIDEnd = "&amp;IF(AY377="","NULL",AZ377)&amp;
", Protocol3_ID = "&amp;IF(BA377="","NULL",#REF!)&amp;", Protocol3_IterationIDStart = "&amp;IF(BA377="","NULL",BB377)&amp;", Protocol3_IterationIDEnd = "&amp;IF(BC377="","NULL",BD377)&amp;
", Protocol4_ID = "&amp;IF(BE377="","NULL",#REF!)&amp;", Protocol4_IterationIDStart = "&amp;IF(BE377="","NULL",BF377)&amp;", Protocol4_IterationIDEnd = "&amp;IF(BG377="","NULL",BH377)&amp;
", Protocol5_ID = "&amp;IF(BI377="","NULL",#REF!)&amp;", Protocol5_IterationIDStart = "&amp;IF(BI377="","NULL",BJ377)&amp;", Protocol5_IterationIDEnd = "&amp;IF(BK377="","NULL",BL377)&amp;
", Protocol6_ID = "&amp;IF(BM377="","NULL",#REF!)&amp;", Protocol6_IterationIDStart = "&amp;IF(BM377="","NULL",BN377)&amp;", Protocol6_IterationIDEnd = "&amp;IF(BO377="","NULL",BP377)&amp;
", Protocol7_ID = "&amp;IF(BQ377="","NULL",#REF!)&amp;", Protocol7_IterationIDStart = "&amp;IF(BQ377="","NULL",BR377)&amp;", Protocol7_IterationIDEnd = "&amp;IF(BS377="","NULL",BT377)&amp;
", Protocol8_ID = "&amp;IF(BU377="","NULL",#REF!)&amp;", Protocol8_IterationIDStart = "&amp;IF(BU377="","NULL",BV377)&amp;", Protocol8_IterationIDEnd = "&amp;IF(BW377="","NULL",BX377)&amp;
", Protocol9_ID = "&amp;IF(BY377="","NULL",#REF!)&amp;", Protocol9_IterationIDStart = "&amp;IF(BY377="","NULL",BZ377)&amp;", Protocol9_IterationIDEnd = "&amp;IF(CA377="","NULL",CB377)&amp;
", Protocol10_ID = "&amp;IF(CC377="","NULL",#REF!)&amp;", Protocol10_IterationIDStart = "&amp;IF(CC377="","NULL",CD377)&amp;", Protocol10_IterationIDEnd = "&amp;IF(CE377="","NULL",CF377)&amp;
", Protocol11_ID = "&amp;IF(CG377="","NULL",#REF!)&amp;", Protocol11_IterationIDStart = "&amp;IF(CG377="","NULL",CH377)&amp;", Protocol11_IterationIDEnd = "&amp;IF(CI377="","NULL",CJ377)&amp;
", Protocol12_ID = "&amp;IF(CK377="","NULL",#REF!)&amp;", Protocol12_IterationIDStart = "&amp;IF(CK377="","NULL",CL377)&amp;", Protocol12_IterationIDEnd = "&amp;IF(CM377="","NULL",CN377)&amp;
", Protocol13_ID = "&amp;IF(CO377="","NULL",#REF!)&amp;", Protocol13_IterationIDStart = "&amp;IF(CO377="","NULL",CP377)&amp;", Protocol13_IterationIDEnd = "&amp;IF(CQ377="","NULL",CR377)&amp;
", Protocol14_ID = "&amp;IF(CS377="","NULL",#REF!)&amp;", Protocol14_IterationIDStart = "&amp;IF(CS377="","NULL",CT377)&amp;", Protocol14_IterationIDEnd = "&amp;IF(CU377="","NULL",CV377)&amp;
", Protocol15_ID = "&amp;IF(CW377="","NULL",#REF!)&amp;", Protocol15_IterationIDStart = "&amp;IF(CW377="","NULL",CX377)&amp;", Protocol15_IterationIDEnd = "&amp;IF(CY377="","NULL",CZ377)&amp;
", Protocol16_ID = "&amp;IF(DA377="","NULL",#REF!)&amp;", Protocol16_IterationIDStart = "&amp;IF(DA377="","NULL",DB377)&amp;", Protocol16_IterationIDEnd = "&amp;IF(DC377="","NULL",DD377))</f>
        <v>#REF!</v>
      </c>
    </row>
    <row r="378" spans="1:110" s="37" customFormat="1" x14ac:dyDescent="0.4">
      <c r="A378" s="38">
        <v>446</v>
      </c>
      <c r="B378" s="38">
        <v>3</v>
      </c>
      <c r="C378" s="34" t="s">
        <v>727</v>
      </c>
      <c r="D378" s="38">
        <v>3</v>
      </c>
      <c r="E378" s="40" t="s">
        <v>1185</v>
      </c>
      <c r="F378" s="37" t="s">
        <v>1186</v>
      </c>
      <c r="G378" s="37" t="s">
        <v>724</v>
      </c>
      <c r="H378" s="74"/>
      <c r="I378" s="44"/>
      <c r="J378" s="47" t="str">
        <f>IF(I378="","",VLOOKUP(I378,MetricCalcGroups!A:D,3, FALSE))</f>
        <v/>
      </c>
      <c r="L378" s="37" t="s">
        <v>78</v>
      </c>
      <c r="M378" s="38">
        <v>1</v>
      </c>
      <c r="N378" s="38">
        <v>10</v>
      </c>
      <c r="O378" s="38">
        <v>0</v>
      </c>
      <c r="P378" s="38" t="s">
        <v>78</v>
      </c>
      <c r="Q378" s="75">
        <v>8</v>
      </c>
      <c r="R378" s="39"/>
      <c r="S378" s="39"/>
      <c r="T378" s="38"/>
      <c r="U378" s="38"/>
      <c r="V378" s="78">
        <v>134</v>
      </c>
      <c r="W378" s="53">
        <v>130</v>
      </c>
      <c r="X378" s="15">
        <v>2011</v>
      </c>
      <c r="Y378" s="16">
        <f>IF(X378&lt;&gt;"",VLOOKUP(X378,ProgramIterations!D:E,2,FALSE),"NULL")</f>
        <v>1</v>
      </c>
      <c r="Z378" s="15"/>
      <c r="AA378" s="16" t="str">
        <f>IF(Z378&lt;&gt;"",VLOOKUP(Z378,ProgramIterations!D:E,2,FALSE),"NULL")</f>
        <v>NULL</v>
      </c>
      <c r="AB378" s="37" t="s">
        <v>78</v>
      </c>
      <c r="AC378" s="37">
        <v>75</v>
      </c>
      <c r="AD378" s="49">
        <v>1</v>
      </c>
      <c r="AE378" s="37">
        <v>1</v>
      </c>
      <c r="AF378" s="37">
        <v>1</v>
      </c>
      <c r="AG378" s="37">
        <v>1</v>
      </c>
      <c r="AH378" s="17">
        <v>0</v>
      </c>
      <c r="AI378" s="17">
        <f t="shared" si="28"/>
        <v>1</v>
      </c>
      <c r="AJ378" s="38">
        <v>0</v>
      </c>
      <c r="AK378" s="17">
        <f t="shared" si="25"/>
        <v>1</v>
      </c>
      <c r="AL378" s="17">
        <f t="shared" si="26"/>
        <v>1</v>
      </c>
      <c r="AM378" s="38">
        <v>0</v>
      </c>
      <c r="AN378" s="38">
        <v>0</v>
      </c>
      <c r="AO378" s="37">
        <v>0</v>
      </c>
      <c r="AP378" s="74"/>
      <c r="AQ378" s="37">
        <v>0</v>
      </c>
      <c r="AR378" s="49">
        <v>0</v>
      </c>
      <c r="AS378" s="23">
        <v>2011</v>
      </c>
      <c r="AT378" s="55">
        <f>IF(AS378="","",VLOOKUP(AS378,ProgramIterations!$D:$E,2,FALSE))</f>
        <v>1</v>
      </c>
      <c r="AU378" s="23"/>
      <c r="AV378" s="24" t="str">
        <f>IF(AU378="","",VLOOKUP(AU378,ProgramIterations!$D:$E,2,FALSE))</f>
        <v/>
      </c>
      <c r="AW378" s="23">
        <v>2012</v>
      </c>
      <c r="AX378" s="24">
        <f>IF(AW378="","",VLOOKUP(AW378,ProgramIterations!$D:$E,2,FALSE))</f>
        <v>2</v>
      </c>
      <c r="AY378" s="23"/>
      <c r="AZ378" s="24" t="str">
        <f>IF(AY378="","",VLOOKUP(AY378,ProgramIterations!$D:$E,2,FALSE))</f>
        <v/>
      </c>
      <c r="BA378" s="23">
        <v>2013</v>
      </c>
      <c r="BB378" s="24">
        <f>IF(BA378="","",VLOOKUP(BA378,ProgramIterations!$D:$E,2,FALSE))</f>
        <v>3</v>
      </c>
      <c r="BC378" s="23"/>
      <c r="BD378" s="24" t="str">
        <f>IF(BC378="","",VLOOKUP(BC378,ProgramIterations!$D:$E,2,FALSE))</f>
        <v/>
      </c>
      <c r="BE378" s="23">
        <v>2014</v>
      </c>
      <c r="BF378" s="24">
        <f>IF(BE378="","",VLOOKUP(BE378,ProgramIterations!$D:$E,2,FALSE))</f>
        <v>4</v>
      </c>
      <c r="BG378" s="23"/>
      <c r="BH378" s="24" t="str">
        <f>IF(BG378="","",VLOOKUP(BG378,ProgramIterations!$D:$E,2,FALSE))</f>
        <v/>
      </c>
      <c r="BI378" s="23">
        <v>2014</v>
      </c>
      <c r="BJ378" s="24">
        <f>IF(BI378="","",VLOOKUP(BI378,ProgramIterations!$D:$E,2,FALSE))</f>
        <v>4</v>
      </c>
      <c r="BK378" s="23"/>
      <c r="BL378" s="24" t="str">
        <f>IF(BK378="","",VLOOKUP(BK378,ProgramIterations!$D:$E,2,FALSE))</f>
        <v/>
      </c>
      <c r="BM378" s="23"/>
      <c r="BN378" s="24" t="str">
        <f>IF(BM378="","",VLOOKUP(BM378,ProgramIterations!$D:$E,2,FALSE))</f>
        <v/>
      </c>
      <c r="BO378" s="23"/>
      <c r="BP378" s="24" t="str">
        <f>IF(BO378="","",VLOOKUP(BO378,ProgramIterations!$D:$E,2,FALSE))</f>
        <v/>
      </c>
      <c r="BQ378" s="23"/>
      <c r="BR378" s="24" t="str">
        <f>IF(BQ378="","",VLOOKUP(BQ378,ProgramIterations!$D:$E,2,FALSE))</f>
        <v/>
      </c>
      <c r="BS378" s="23"/>
      <c r="BT378" s="24" t="str">
        <f>IF(BS378="","",VLOOKUP(BS378,ProgramIterations!$D:$E,2,FALSE))</f>
        <v/>
      </c>
      <c r="BU378" s="23"/>
      <c r="BV378" s="24" t="str">
        <f>IF(BU378="","",VLOOKUP(BU378,ProgramIterations!$D:$E,2,FALSE))</f>
        <v/>
      </c>
      <c r="BW378" s="23"/>
      <c r="BX378" s="24" t="str">
        <f>IF(BW378="","",VLOOKUP(BW378,ProgramIterations!$D:$E,2,FALSE))</f>
        <v/>
      </c>
      <c r="BY378" s="23">
        <v>2014</v>
      </c>
      <c r="BZ378" s="24">
        <f>IF(BY378="","",VLOOKUP(BY378,ProgramIterations!$D:$E,2,FALSE))</f>
        <v>4</v>
      </c>
      <c r="CA378" s="23"/>
      <c r="CB378" s="24" t="str">
        <f>IF(CA378="","",VLOOKUP(CA378,ProgramIterations!$D:$E,2,FALSE))</f>
        <v/>
      </c>
      <c r="CC378" s="23">
        <v>2014</v>
      </c>
      <c r="CD378" s="24">
        <f>IF(CC378="","",VLOOKUP(CC378,ProgramIterations!$D:$E,2,FALSE))</f>
        <v>4</v>
      </c>
      <c r="CE378" s="23"/>
      <c r="CF378" s="24" t="str">
        <f>IF(CE378="","",VLOOKUP(CE378,ProgramIterations!$D:$E,2,FALSE))</f>
        <v/>
      </c>
      <c r="CG378" s="23">
        <v>2014</v>
      </c>
      <c r="CH378" s="24">
        <f>IF(CG378="","",VLOOKUP(CG378,ProgramIterations!$D:$E,2,FALSE))</f>
        <v>4</v>
      </c>
      <c r="CI378" s="23"/>
      <c r="CJ378" s="24" t="str">
        <f>IF(CI378="","",VLOOKUP(CI378,ProgramIterations!$D:$E,2,FALSE))</f>
        <v/>
      </c>
      <c r="CK378" s="23"/>
      <c r="CL378" s="24" t="str">
        <f>IF(CK378="","",VLOOKUP(CK378,ProgramIterations!$D:$E,2,FALSE))</f>
        <v/>
      </c>
      <c r="CM378" s="23"/>
      <c r="CN378" s="24" t="str">
        <f>IF(CM378="","",VLOOKUP(CM378,ProgramIterations!$D:$E,2,FALSE))</f>
        <v/>
      </c>
      <c r="CO378" s="23"/>
      <c r="CP378" s="24" t="str">
        <f>IF(CO378="","",VLOOKUP(CO378,ProgramIterations!$D:$E,2,FALSE))</f>
        <v/>
      </c>
      <c r="CQ378" s="23"/>
      <c r="CR378" s="24" t="str">
        <f>IF(CQ378="","",VLOOKUP(CQ378,ProgramIterations!$D:$E,2,FALSE))</f>
        <v/>
      </c>
      <c r="CS378" s="23"/>
      <c r="CT378" s="24" t="str">
        <f>IF(CS378="","",VLOOKUP(CS378,ProgramIterations!$D:$E,2,FALSE))</f>
        <v/>
      </c>
      <c r="CU378" s="23"/>
      <c r="CV378" s="24" t="str">
        <f>IF(CU378="","",VLOOKUP(CU378,ProgramIterations!$D:$E,2,FALSE))</f>
        <v/>
      </c>
      <c r="CW378" s="23"/>
      <c r="CX378" s="24" t="str">
        <f>IF(CW378="","",VLOOKUP(CW378,ProgramIterations!$D:$E,2,FALSE))</f>
        <v/>
      </c>
      <c r="CY378" s="23"/>
      <c r="CZ378" s="24" t="str">
        <f>IF(CY378="","",VLOOKUP(CY378,ProgramIterations!$D:$E,2,FALSE))</f>
        <v/>
      </c>
      <c r="DA378" s="23"/>
      <c r="DB378" s="24" t="str">
        <f>IF(DA378="","",VLOOKUP(DA378,ProgramIterations!$D:$E,2,FALSE))</f>
        <v/>
      </c>
      <c r="DC378" s="23"/>
      <c r="DD378" s="25" t="str">
        <f>IF(DC378="","",VLOOKUP(DC378,ProgramIterations!$D:$E,2,FALSE))</f>
        <v/>
      </c>
      <c r="DE378" s="64" t="str">
        <f>CONCATENATE("ALTER TABLE dbo.",LEFT(C378,FIND(".",C378)-1)," ADD ",RIGHT(C378,LEN(C378)-FIND(".",C378))," ",VLOOKUP(M378,DataTypes!$A$2:$F$12,6),IF(VLOOKUP(M378,DataTypes!$A$2:$F$12,3)=1,CONCATENATE("(",N378,",",O378,")"),"")," NULL")</f>
        <v>ALTER TABLE dbo.ChampMetricChannelUnitTier1Summary ADD Cobbles decimal(10,0) NULL</v>
      </c>
      <c r="DF378" s="56" t="e">
        <f>IF(A378 = "","",#REF! &amp; " SELECT MetricCalcTypeID = "&amp;A378&amp;", EngineID = "&amp;B378&amp;", Name='"&amp;C378&amp;"', DisplayGroupID = "&amp;D378&amp;", DisplayName='"&amp;E378&amp;"', DisplayNameShort = '"&amp;F378&amp;"', PropertyName = '"&amp;G378&amp;"', MethodID = "&amp;IF(H378="","NULL",H378)&amp; ", CalcGroupId = "&amp;IF(I378="","NULL",I378)&amp;", CalcGroupListItemID = " &amp;IF(K378="","NULL",K378)&amp;", Description = "&amp;IF(L378&lt;&gt;"NULL","'"&amp;SUBSTITUTE(L378,"'","''")&amp;"'","NULL")&amp;", DataTypeID = "&amp;M378&amp;",Precision = "&amp;N378&amp;", Scale = "&amp;O378&amp;", Length="&amp;P378&amp;", UOMID = "&amp;Q378&amp;", GlossaryTermID = "&amp;V378&amp;", DisplayOrderID = "&amp;W378&amp;", DomainValueListID = "&amp;AB378&amp;", WidthPixels = "&amp;AC378&amp;", IsDisplayable = "&amp;AD378&amp;", ShowGraphForWatershed= "&amp;AE378&amp;",ShowGraphForProgram="&amp;AF378&amp;",ShowGraphForVisit="&amp;AG378&amp;",IsPrivateInformation="&amp;AM378&amp;", IsCalculated="&amp;AN378&amp;",IsInternal="&amp;AO378&amp;", ExpectedValueMin = "&amp;IF(R378&lt;&gt;"",R378,"NULL")&amp;",  ExpectedValueMax = "&amp;IF(S378&lt;&gt;"",S378,"NULL")&amp;",  AcceptedValueMin = "&amp;IF(T378&lt;&gt;"",T378,"NULL")&amp;",   AcceptedValueMax  = "&amp;IF(U378&lt;&gt;"",U378,"NULL")&amp;", GraphAllowX="&amp;AH378&amp;", GraphAllowY="&amp;AI378&amp;", GraphAllowZ="&amp;AJ378&amp;", MapAllowSize="&amp;AK378&amp;", MapAllowColor = "&amp;AL378&amp;", RbtXpath = "&amp;IF(AP378&lt;&gt;"", "'"&amp;AP378&amp;"'", "NULL")&amp;", RbtIsRequired = "&amp;IF(AP378&lt;&gt;"", AQ378, "NULL")&amp;", MRMetric = "&amp;AR378&amp;
", Protocol1_ID = "&amp;IF(AS378="","NULL",#REF!)&amp;", Protocol1_IterationIDStart = "&amp;IF(AS378="","NULL",AT378)&amp;", Protocol1_IterationIDEnd = "&amp;IF(AU378="","NULL",AV378)&amp;
", Protocol2_ID = "&amp;IF(AW378="","NULL",#REF!)&amp;", Protocol2_IterationIDStart = "&amp;IF(AW378="","NULL",AX378)&amp;", Protocol2_IterationIDEnd = "&amp;IF(AY378="","NULL",AZ378)&amp;
", Protocol3_ID = "&amp;IF(BA378="","NULL",#REF!)&amp;", Protocol3_IterationIDStart = "&amp;IF(BA378="","NULL",BB378)&amp;", Protocol3_IterationIDEnd = "&amp;IF(BC378="","NULL",BD378)&amp;
", Protocol4_ID = "&amp;IF(BE378="","NULL",#REF!)&amp;", Protocol4_IterationIDStart = "&amp;IF(BE378="","NULL",BF378)&amp;", Protocol4_IterationIDEnd = "&amp;IF(BG378="","NULL",BH378)&amp;
", Protocol5_ID = "&amp;IF(BI378="","NULL",#REF!)&amp;", Protocol5_IterationIDStart = "&amp;IF(BI378="","NULL",BJ378)&amp;", Protocol5_IterationIDEnd = "&amp;IF(BK378="","NULL",BL378)&amp;
", Protocol6_ID = "&amp;IF(BM378="","NULL",#REF!)&amp;", Protocol6_IterationIDStart = "&amp;IF(BM378="","NULL",BN378)&amp;", Protocol6_IterationIDEnd = "&amp;IF(BO378="","NULL",BP378)&amp;
", Protocol7_ID = "&amp;IF(BQ378="","NULL",#REF!)&amp;", Protocol7_IterationIDStart = "&amp;IF(BQ378="","NULL",BR378)&amp;", Protocol7_IterationIDEnd = "&amp;IF(BS378="","NULL",BT378)&amp;
", Protocol8_ID = "&amp;IF(BU378="","NULL",#REF!)&amp;", Protocol8_IterationIDStart = "&amp;IF(BU378="","NULL",BV378)&amp;", Protocol8_IterationIDEnd = "&amp;IF(BW378="","NULL",BX378)&amp;
", Protocol9_ID = "&amp;IF(BY378="","NULL",#REF!)&amp;", Protocol9_IterationIDStart = "&amp;IF(BY378="","NULL",BZ378)&amp;", Protocol9_IterationIDEnd = "&amp;IF(CA378="","NULL",CB378)&amp;
", Protocol10_ID = "&amp;IF(CC378="","NULL",#REF!)&amp;", Protocol10_IterationIDStart = "&amp;IF(CC378="","NULL",CD378)&amp;", Protocol10_IterationIDEnd = "&amp;IF(CE378="","NULL",CF378)&amp;
", Protocol11_ID = "&amp;IF(CG378="","NULL",#REF!)&amp;", Protocol11_IterationIDStart = "&amp;IF(CG378="","NULL",CH378)&amp;", Protocol11_IterationIDEnd = "&amp;IF(CI378="","NULL",CJ378)&amp;
", Protocol12_ID = "&amp;IF(CK378="","NULL",#REF!)&amp;", Protocol12_IterationIDStart = "&amp;IF(CK378="","NULL",CL378)&amp;", Protocol12_IterationIDEnd = "&amp;IF(CM378="","NULL",CN378)&amp;
", Protocol13_ID = "&amp;IF(CO378="","NULL",#REF!)&amp;", Protocol13_IterationIDStart = "&amp;IF(CO378="","NULL",CP378)&amp;", Protocol13_IterationIDEnd = "&amp;IF(CQ378="","NULL",CR378)&amp;
", Protocol14_ID = "&amp;IF(CS378="","NULL",#REF!)&amp;", Protocol14_IterationIDStart = "&amp;IF(CS378="","NULL",CT378)&amp;", Protocol14_IterationIDEnd = "&amp;IF(CU378="","NULL",CV378)&amp;
", Protocol15_ID = "&amp;IF(CW378="","NULL",#REF!)&amp;", Protocol15_IterationIDStart = "&amp;IF(CW378="","NULL",CX378)&amp;", Protocol15_IterationIDEnd = "&amp;IF(CY378="","NULL",CZ378)&amp;
", Protocol16_ID = "&amp;IF(DA378="","NULL",#REF!)&amp;", Protocol16_IterationIDStart = "&amp;IF(DA378="","NULL",DB378)&amp;", Protocol16_IterationIDEnd = "&amp;IF(DC378="","NULL",DD378))</f>
        <v>#REF!</v>
      </c>
    </row>
    <row r="379" spans="1:110" s="37" customFormat="1" hidden="1" x14ac:dyDescent="0.4">
      <c r="A379" s="39">
        <v>428</v>
      </c>
      <c r="B379" s="39">
        <v>1</v>
      </c>
      <c r="C379" s="57" t="str">
        <f>"ChampMetricVisitInformation." &amp; G379</f>
        <v>ChampMetricVisitInformation.VolumeofDepositionForPoolsT0</v>
      </c>
      <c r="D379" s="38">
        <v>1</v>
      </c>
      <c r="E379" s="40" t="s">
        <v>1164</v>
      </c>
      <c r="F379" s="74" t="s">
        <v>1165</v>
      </c>
      <c r="G379" s="19" t="s">
        <v>664</v>
      </c>
      <c r="H379" s="19"/>
      <c r="I379" s="45"/>
      <c r="J379" s="47" t="str">
        <f>IF(I379="","",VLOOKUP(I379,MetricCalcGroups!A:D,3, FALSE))</f>
        <v/>
      </c>
      <c r="L379" s="37" t="s">
        <v>78</v>
      </c>
      <c r="M379" s="38">
        <v>3</v>
      </c>
      <c r="N379" s="38">
        <v>10</v>
      </c>
      <c r="O379" s="38">
        <v>2</v>
      </c>
      <c r="P379" s="38" t="s">
        <v>78</v>
      </c>
      <c r="Q379" s="75">
        <v>17</v>
      </c>
      <c r="R379" s="75"/>
      <c r="S379" s="75"/>
      <c r="T379" s="75"/>
      <c r="U379" s="75"/>
      <c r="V379" s="78" t="s">
        <v>78</v>
      </c>
      <c r="W379" s="39">
        <v>2250</v>
      </c>
      <c r="X379" s="15">
        <v>2011</v>
      </c>
      <c r="Y379" s="16">
        <f>IF(X379&lt;&gt;"",VLOOKUP(X379,ProgramIterations!D:E,2,FALSE),"NULL")</f>
        <v>1</v>
      </c>
      <c r="Z379" s="15"/>
      <c r="AA379" s="16" t="str">
        <f>IF(Z379&lt;&gt;"",VLOOKUP(Z379,ProgramIterations!D:E,2,FALSE),"NULL")</f>
        <v>NULL</v>
      </c>
      <c r="AB379" s="37" t="s">
        <v>78</v>
      </c>
      <c r="AC379" s="37">
        <v>75</v>
      </c>
      <c r="AD379" s="49">
        <v>0</v>
      </c>
      <c r="AE379" s="37">
        <v>1</v>
      </c>
      <c r="AF379" s="37">
        <v>1</v>
      </c>
      <c r="AG379" s="37">
        <v>0</v>
      </c>
      <c r="AH379" s="52">
        <v>0</v>
      </c>
      <c r="AI379" s="52">
        <f t="shared" si="28"/>
        <v>0</v>
      </c>
      <c r="AJ379" s="38">
        <v>0</v>
      </c>
      <c r="AK379" s="52">
        <f t="shared" si="25"/>
        <v>0</v>
      </c>
      <c r="AL379" s="52">
        <f t="shared" si="26"/>
        <v>0</v>
      </c>
      <c r="AM379" s="38">
        <v>0</v>
      </c>
      <c r="AN379" s="38">
        <v>0</v>
      </c>
      <c r="AO379" s="74">
        <v>0</v>
      </c>
      <c r="AP379" s="74" t="s">
        <v>1529</v>
      </c>
      <c r="AQ379" s="37">
        <v>0</v>
      </c>
      <c r="AR379" s="49">
        <v>0</v>
      </c>
      <c r="AS379" s="23">
        <v>2011</v>
      </c>
      <c r="AT379" s="55">
        <f>IF(AS379="","",VLOOKUP(AS379,ProgramIterations!$D:$E,2,FALSE))</f>
        <v>1</v>
      </c>
      <c r="AU379" s="23"/>
      <c r="AV379" s="24" t="str">
        <f>IF(AU379="","",VLOOKUP(AU379,ProgramIterations!$D:$E,2,FALSE))</f>
        <v/>
      </c>
      <c r="AW379" s="23">
        <v>2012</v>
      </c>
      <c r="AX379" s="24">
        <f>IF(AW379="","",VLOOKUP(AW379,ProgramIterations!$D:$E,2,FALSE))</f>
        <v>2</v>
      </c>
      <c r="AY379" s="23"/>
      <c r="AZ379" s="24" t="str">
        <f>IF(AY379="","",VLOOKUP(AY379,ProgramIterations!$D:$E,2,FALSE))</f>
        <v/>
      </c>
      <c r="BA379" s="23">
        <v>2013</v>
      </c>
      <c r="BB379" s="24">
        <f>IF(BA379="","",VLOOKUP(BA379,ProgramIterations!$D:$E,2,FALSE))</f>
        <v>3</v>
      </c>
      <c r="BC379" s="23"/>
      <c r="BD379" s="24" t="str">
        <f>IF(BC379="","",VLOOKUP(BC379,ProgramIterations!$D:$E,2,FALSE))</f>
        <v/>
      </c>
      <c r="BE379" s="23">
        <v>2014</v>
      </c>
      <c r="BF379" s="24">
        <f>IF(BE379="","",VLOOKUP(BE379,ProgramIterations!$D:$E,2,FALSE))</f>
        <v>4</v>
      </c>
      <c r="BG379" s="23"/>
      <c r="BH379" s="24" t="str">
        <f>IF(BG379="","",VLOOKUP(BG379,ProgramIterations!$D:$E,2,FALSE))</f>
        <v/>
      </c>
      <c r="BI379" s="23">
        <v>2014</v>
      </c>
      <c r="BJ379" s="24">
        <f>IF(BI379="","",VLOOKUP(BI379,ProgramIterations!$D:$E,2,FALSE))</f>
        <v>4</v>
      </c>
      <c r="BK379" s="23"/>
      <c r="BL379" s="24" t="str">
        <f>IF(BK379="","",VLOOKUP(BK379,ProgramIterations!$D:$E,2,FALSE))</f>
        <v/>
      </c>
      <c r="BM379" s="23"/>
      <c r="BN379" s="24" t="str">
        <f>IF(BM379="","",VLOOKUP(BM379,ProgramIterations!$D:$E,2,FALSE))</f>
        <v/>
      </c>
      <c r="BO379" s="23"/>
      <c r="BP379" s="24" t="str">
        <f>IF(BO379="","",VLOOKUP(BO379,ProgramIterations!$D:$E,2,FALSE))</f>
        <v/>
      </c>
      <c r="BQ379" s="23"/>
      <c r="BR379" s="24" t="str">
        <f>IF(BQ379="","",VLOOKUP(BQ379,ProgramIterations!$D:$E,2,FALSE))</f>
        <v/>
      </c>
      <c r="BS379" s="23"/>
      <c r="BT379" s="24" t="str">
        <f>IF(BS379="","",VLOOKUP(BS379,ProgramIterations!$D:$E,2,FALSE))</f>
        <v/>
      </c>
      <c r="BU379" s="23"/>
      <c r="BV379" s="24" t="str">
        <f>IF(BU379="","",VLOOKUP(BU379,ProgramIterations!$D:$E,2,FALSE))</f>
        <v/>
      </c>
      <c r="BW379" s="23"/>
      <c r="BX379" s="24" t="str">
        <f>IF(BW379="","",VLOOKUP(BW379,ProgramIterations!$D:$E,2,FALSE))</f>
        <v/>
      </c>
      <c r="BY379" s="23">
        <v>2014</v>
      </c>
      <c r="BZ379" s="24">
        <f>IF(BY379="","",VLOOKUP(BY379,ProgramIterations!$D:$E,2,FALSE))</f>
        <v>4</v>
      </c>
      <c r="CA379" s="23"/>
      <c r="CB379" s="24" t="str">
        <f>IF(CA379="","",VLOOKUP(CA379,ProgramIterations!$D:$E,2,FALSE))</f>
        <v/>
      </c>
      <c r="CC379" s="23">
        <v>2014</v>
      </c>
      <c r="CD379" s="24">
        <f>IF(CC379="","",VLOOKUP(CC379,ProgramIterations!$D:$E,2,FALSE))</f>
        <v>4</v>
      </c>
      <c r="CE379" s="23"/>
      <c r="CF379" s="24" t="str">
        <f>IF(CE379="","",VLOOKUP(CE379,ProgramIterations!$D:$E,2,FALSE))</f>
        <v/>
      </c>
      <c r="CG379" s="23">
        <v>2014</v>
      </c>
      <c r="CH379" s="24">
        <f>IF(CG379="","",VLOOKUP(CG379,ProgramIterations!$D:$E,2,FALSE))</f>
        <v>4</v>
      </c>
      <c r="CI379" s="23"/>
      <c r="CJ379" s="24" t="str">
        <f>IF(CI379="","",VLOOKUP(CI379,ProgramIterations!$D:$E,2,FALSE))</f>
        <v/>
      </c>
      <c r="CK379" s="23"/>
      <c r="CL379" s="24" t="str">
        <f>IF(CK379="","",VLOOKUP(CK379,ProgramIterations!$D:$E,2,FALSE))</f>
        <v/>
      </c>
      <c r="CM379" s="23"/>
      <c r="CN379" s="24" t="str">
        <f>IF(CM379="","",VLOOKUP(CM379,ProgramIterations!$D:$E,2,FALSE))</f>
        <v/>
      </c>
      <c r="CO379" s="23"/>
      <c r="CP379" s="24" t="str">
        <f>IF(CO379="","",VLOOKUP(CO379,ProgramIterations!$D:$E,2,FALSE))</f>
        <v/>
      </c>
      <c r="CQ379" s="23"/>
      <c r="CR379" s="24" t="str">
        <f>IF(CQ379="","",VLOOKUP(CQ379,ProgramIterations!$D:$E,2,FALSE))</f>
        <v/>
      </c>
      <c r="CS379" s="23"/>
      <c r="CT379" s="24" t="str">
        <f>IF(CS379="","",VLOOKUP(CS379,ProgramIterations!$D:$E,2,FALSE))</f>
        <v/>
      </c>
      <c r="CU379" s="23"/>
      <c r="CV379" s="24" t="str">
        <f>IF(CU379="","",VLOOKUP(CU379,ProgramIterations!$D:$E,2,FALSE))</f>
        <v/>
      </c>
      <c r="CW379" s="23"/>
      <c r="CX379" s="24" t="str">
        <f>IF(CW379="","",VLOOKUP(CW379,ProgramIterations!$D:$E,2,FALSE))</f>
        <v/>
      </c>
      <c r="CY379" s="23"/>
      <c r="CZ379" s="24" t="str">
        <f>IF(CY379="","",VLOOKUP(CY379,ProgramIterations!$D:$E,2,FALSE))</f>
        <v/>
      </c>
      <c r="DA379" s="23"/>
      <c r="DB379" s="24" t="str">
        <f>IF(DA379="","",VLOOKUP(DA379,ProgramIterations!$D:$E,2,FALSE))</f>
        <v/>
      </c>
      <c r="DC379" s="23"/>
      <c r="DD379" s="25" t="str">
        <f>IF(DC379="","",VLOOKUP(DC379,ProgramIterations!$D:$E,2,FALSE))</f>
        <v/>
      </c>
      <c r="DE379" s="64" t="str">
        <f>CONCATENATE("ALTER TABLE dbo.",LEFT(C379,FIND(".",C379)-1)," ADD ",RIGHT(C379,LEN(C379)-FIND(".",C379))," ",VLOOKUP(M379,DataTypes!$A$2:$F$12,6),IF(VLOOKUP(M379,DataTypes!$A$2:$F$12,3)=1,CONCATENATE("(",N379,",",O379,")"),"")," NULL")</f>
        <v>ALTER TABLE dbo.ChampMetricVisitInformation ADD VolumeofDepositionForPoolsT0 decimal(10,2) NULL</v>
      </c>
      <c r="DF379" s="56" t="e">
        <f>IF(A379 = "","",#REF! &amp; " SELECT MetricCalcTypeID = "&amp;A379&amp;", EngineID = "&amp;B379&amp;", Name='"&amp;C379&amp;"', DisplayGroupID = "&amp;D379&amp;", DisplayName='"&amp;E379&amp;"', DisplayNameShort = '"&amp;F379&amp;"', PropertyName = '"&amp;G379&amp;"', MethodID = "&amp;IF(H379="","NULL",H379)&amp; ", CalcGroupId = "&amp;IF(I379="","NULL",I379)&amp;", CalcGroupListItemID = " &amp;IF(K379="","NULL",K379)&amp;", Description = "&amp;IF(L379&lt;&gt;"NULL","'"&amp;SUBSTITUTE(L379,"'","''")&amp;"'","NULL")&amp;", DataTypeID = "&amp;M379&amp;",Precision = "&amp;N379&amp;", Scale = "&amp;O379&amp;", Length="&amp;P379&amp;", UOMID = "&amp;Q379&amp;", GlossaryTermID = "&amp;V379&amp;", DisplayOrderID = "&amp;W379&amp;", DomainValueListID = "&amp;AB379&amp;", WidthPixels = "&amp;AC379&amp;", IsDisplayable = "&amp;AD379&amp;", ShowGraphForWatershed= "&amp;AE379&amp;",ShowGraphForProgram="&amp;AF379&amp;",ShowGraphForVisit="&amp;AG379&amp;",IsPrivateInformation="&amp;AM379&amp;", IsCalculated="&amp;AN379&amp;",IsInternal="&amp;AO379&amp;", ExpectedValueMin = "&amp;IF(R379&lt;&gt;"",R379,"NULL")&amp;",  ExpectedValueMax = "&amp;IF(S379&lt;&gt;"",S379,"NULL")&amp;",  AcceptedValueMin = "&amp;IF(T379&lt;&gt;"",T379,"NULL")&amp;",   AcceptedValueMax  = "&amp;IF(U379&lt;&gt;"",U379,"NULL")&amp;", GraphAllowX="&amp;AH379&amp;", GraphAllowY="&amp;AI379&amp;", GraphAllowZ="&amp;AJ379&amp;", MapAllowSize="&amp;AK379&amp;", MapAllowColor = "&amp;AL379&amp;", RbtXpath = "&amp;IF(AP379&lt;&gt;"", "'"&amp;AP379&amp;"'", "NULL")&amp;", RbtIsRequired = "&amp;IF(AP379&lt;&gt;"", AQ379, "NULL")&amp;", MRMetric = "&amp;AR379&amp;
", Protocol1_ID = "&amp;IF(AS379="","NULL",#REF!)&amp;", Protocol1_IterationIDStart = "&amp;IF(AS379="","NULL",AT379)&amp;", Protocol1_IterationIDEnd = "&amp;IF(AU379="","NULL",AV379)&amp;
", Protocol2_ID = "&amp;IF(AW379="","NULL",#REF!)&amp;", Protocol2_IterationIDStart = "&amp;IF(AW379="","NULL",AX379)&amp;", Protocol2_IterationIDEnd = "&amp;IF(AY379="","NULL",AZ379)&amp;
", Protocol3_ID = "&amp;IF(BA379="","NULL",#REF!)&amp;", Protocol3_IterationIDStart = "&amp;IF(BA379="","NULL",BB379)&amp;", Protocol3_IterationIDEnd = "&amp;IF(BC379="","NULL",BD379)&amp;
", Protocol4_ID = "&amp;IF(BE379="","NULL",#REF!)&amp;", Protocol4_IterationIDStart = "&amp;IF(BE379="","NULL",BF379)&amp;", Protocol4_IterationIDEnd = "&amp;IF(BG379="","NULL",BH379)&amp;
", Protocol5_ID = "&amp;IF(BI379="","NULL",#REF!)&amp;", Protocol5_IterationIDStart = "&amp;IF(BI379="","NULL",BJ379)&amp;", Protocol5_IterationIDEnd = "&amp;IF(BK379="","NULL",BL379)&amp;
", Protocol6_ID = "&amp;IF(BM379="","NULL",#REF!)&amp;", Protocol6_IterationIDStart = "&amp;IF(BM379="","NULL",BN379)&amp;", Protocol6_IterationIDEnd = "&amp;IF(BO379="","NULL",BP379)&amp;
", Protocol7_ID = "&amp;IF(BQ379="","NULL",#REF!)&amp;", Protocol7_IterationIDStart = "&amp;IF(BQ379="","NULL",BR379)&amp;", Protocol7_IterationIDEnd = "&amp;IF(BS379="","NULL",BT379)&amp;
", Protocol8_ID = "&amp;IF(BU379="","NULL",#REF!)&amp;", Protocol8_IterationIDStart = "&amp;IF(BU379="","NULL",BV379)&amp;", Protocol8_IterationIDEnd = "&amp;IF(BW379="","NULL",BX379)&amp;
", Protocol9_ID = "&amp;IF(BY379="","NULL",#REF!)&amp;", Protocol9_IterationIDStart = "&amp;IF(BY379="","NULL",BZ379)&amp;", Protocol9_IterationIDEnd = "&amp;IF(CA379="","NULL",CB379)&amp;
", Protocol10_ID = "&amp;IF(CC379="","NULL",#REF!)&amp;", Protocol10_IterationIDStart = "&amp;IF(CC379="","NULL",CD379)&amp;", Protocol10_IterationIDEnd = "&amp;IF(CE379="","NULL",CF379)&amp;
", Protocol11_ID = "&amp;IF(CG379="","NULL",#REF!)&amp;", Protocol11_IterationIDStart = "&amp;IF(CG379="","NULL",CH379)&amp;", Protocol11_IterationIDEnd = "&amp;IF(CI379="","NULL",CJ379)&amp;
", Protocol12_ID = "&amp;IF(CK379="","NULL",#REF!)&amp;", Protocol12_IterationIDStart = "&amp;IF(CK379="","NULL",CL379)&amp;", Protocol12_IterationIDEnd = "&amp;IF(CM379="","NULL",CN379)&amp;
", Protocol13_ID = "&amp;IF(CO379="","NULL",#REF!)&amp;", Protocol13_IterationIDStart = "&amp;IF(CO379="","NULL",CP379)&amp;", Protocol13_IterationIDEnd = "&amp;IF(CQ379="","NULL",CR379)&amp;
", Protocol14_ID = "&amp;IF(CS379="","NULL",#REF!)&amp;", Protocol14_IterationIDStart = "&amp;IF(CS379="","NULL",CT379)&amp;", Protocol14_IterationIDEnd = "&amp;IF(CU379="","NULL",CV379)&amp;
", Protocol15_ID = "&amp;IF(CW379="","NULL",#REF!)&amp;", Protocol15_IterationIDStart = "&amp;IF(CW379="","NULL",CX379)&amp;", Protocol15_IterationIDEnd = "&amp;IF(CY379="","NULL",CZ379)&amp;
", Protocol16_ID = "&amp;IF(DA379="","NULL",#REF!)&amp;", Protocol16_IterationIDStart = "&amp;IF(DA379="","NULL",DB379)&amp;", Protocol16_IterationIDEnd = "&amp;IF(DC379="","NULL",DD379))</f>
        <v>#REF!</v>
      </c>
    </row>
    <row r="380" spans="1:110" s="37" customFormat="1" x14ac:dyDescent="0.4">
      <c r="A380" s="38">
        <v>211</v>
      </c>
      <c r="B380" s="38">
        <v>3</v>
      </c>
      <c r="C380" s="34" t="s">
        <v>229</v>
      </c>
      <c r="D380" s="38">
        <v>3</v>
      </c>
      <c r="E380" s="40" t="s">
        <v>905</v>
      </c>
      <c r="F380" s="37" t="s">
        <v>906</v>
      </c>
      <c r="G380" s="37" t="s">
        <v>224</v>
      </c>
      <c r="H380" s="74"/>
      <c r="I380" s="44"/>
      <c r="J380" s="47" t="str">
        <f>IF(I380="","",VLOOKUP(I380,MetricCalcGroups!A:D,3, FALSE))</f>
        <v/>
      </c>
      <c r="L380" s="37" t="s">
        <v>78</v>
      </c>
      <c r="M380" s="38">
        <v>1</v>
      </c>
      <c r="N380" s="38">
        <v>10</v>
      </c>
      <c r="O380" s="38">
        <v>0</v>
      </c>
      <c r="P380" s="38" t="s">
        <v>78</v>
      </c>
      <c r="Q380" s="75">
        <v>8</v>
      </c>
      <c r="R380" s="38">
        <v>0</v>
      </c>
      <c r="S380" s="38">
        <v>75</v>
      </c>
      <c r="T380" s="38">
        <v>0</v>
      </c>
      <c r="U380" s="38">
        <v>100</v>
      </c>
      <c r="V380" s="78">
        <v>66</v>
      </c>
      <c r="W380" s="53">
        <v>150</v>
      </c>
      <c r="X380" s="15">
        <v>2011</v>
      </c>
      <c r="Y380" s="16">
        <f>IF(X380&lt;&gt;"",VLOOKUP(X380,ProgramIterations!D:E,2,FALSE),"NULL")</f>
        <v>1</v>
      </c>
      <c r="Z380" s="15"/>
      <c r="AA380" s="16" t="str">
        <f>IF(Z380&lt;&gt;"",VLOOKUP(Z380,ProgramIterations!D:E,2,FALSE),"NULL")</f>
        <v>NULL</v>
      </c>
      <c r="AB380" s="37" t="s">
        <v>78</v>
      </c>
      <c r="AC380" s="37">
        <v>75</v>
      </c>
      <c r="AD380" s="49">
        <v>1</v>
      </c>
      <c r="AE380" s="37">
        <v>1</v>
      </c>
      <c r="AF380" s="37">
        <v>1</v>
      </c>
      <c r="AG380" s="37">
        <v>1</v>
      </c>
      <c r="AH380" s="17">
        <v>0</v>
      </c>
      <c r="AI380" s="17">
        <f t="shared" si="28"/>
        <v>1</v>
      </c>
      <c r="AJ380" s="38">
        <v>0</v>
      </c>
      <c r="AK380" s="17">
        <f t="shared" si="25"/>
        <v>1</v>
      </c>
      <c r="AL380" s="17">
        <f t="shared" si="26"/>
        <v>1</v>
      </c>
      <c r="AM380" s="38">
        <v>0</v>
      </c>
      <c r="AN380" s="38">
        <v>0</v>
      </c>
      <c r="AO380" s="37">
        <v>0</v>
      </c>
      <c r="AP380" s="74"/>
      <c r="AQ380" s="37">
        <v>0</v>
      </c>
      <c r="AR380" s="49">
        <v>0</v>
      </c>
      <c r="AS380" s="23">
        <v>2011</v>
      </c>
      <c r="AT380" s="55">
        <f>IF(AS380="","",VLOOKUP(AS380,ProgramIterations!$D:$E,2,FALSE))</f>
        <v>1</v>
      </c>
      <c r="AU380" s="23"/>
      <c r="AV380" s="24" t="str">
        <f>IF(AU380="","",VLOOKUP(AU380,ProgramIterations!$D:$E,2,FALSE))</f>
        <v/>
      </c>
      <c r="AW380" s="23">
        <v>2012</v>
      </c>
      <c r="AX380" s="24">
        <f>IF(AW380="","",VLOOKUP(AW380,ProgramIterations!$D:$E,2,FALSE))</f>
        <v>2</v>
      </c>
      <c r="AY380" s="23"/>
      <c r="AZ380" s="24" t="str">
        <f>IF(AY380="","",VLOOKUP(AY380,ProgramIterations!$D:$E,2,FALSE))</f>
        <v/>
      </c>
      <c r="BA380" s="23">
        <v>2013</v>
      </c>
      <c r="BB380" s="24">
        <f>IF(BA380="","",VLOOKUP(BA380,ProgramIterations!$D:$E,2,FALSE))</f>
        <v>3</v>
      </c>
      <c r="BC380" s="23"/>
      <c r="BD380" s="24" t="str">
        <f>IF(BC380="","",VLOOKUP(BC380,ProgramIterations!$D:$E,2,FALSE))</f>
        <v/>
      </c>
      <c r="BE380" s="23">
        <v>2014</v>
      </c>
      <c r="BF380" s="24">
        <f>IF(BE380="","",VLOOKUP(BE380,ProgramIterations!$D:$E,2,FALSE))</f>
        <v>4</v>
      </c>
      <c r="BG380" s="23"/>
      <c r="BH380" s="24" t="str">
        <f>IF(BG380="","",VLOOKUP(BG380,ProgramIterations!$D:$E,2,FALSE))</f>
        <v/>
      </c>
      <c r="BI380" s="23">
        <v>2014</v>
      </c>
      <c r="BJ380" s="24">
        <f>IF(BI380="","",VLOOKUP(BI380,ProgramIterations!$D:$E,2,FALSE))</f>
        <v>4</v>
      </c>
      <c r="BK380" s="23"/>
      <c r="BL380" s="24" t="str">
        <f>IF(BK380="","",VLOOKUP(BK380,ProgramIterations!$D:$E,2,FALSE))</f>
        <v/>
      </c>
      <c r="BM380" s="23"/>
      <c r="BN380" s="24" t="str">
        <f>IF(BM380="","",VLOOKUP(BM380,ProgramIterations!$D:$E,2,FALSE))</f>
        <v/>
      </c>
      <c r="BO380" s="23"/>
      <c r="BP380" s="24" t="str">
        <f>IF(BO380="","",VLOOKUP(BO380,ProgramIterations!$D:$E,2,FALSE))</f>
        <v/>
      </c>
      <c r="BQ380" s="23"/>
      <c r="BR380" s="24" t="str">
        <f>IF(BQ380="","",VLOOKUP(BQ380,ProgramIterations!$D:$E,2,FALSE))</f>
        <v/>
      </c>
      <c r="BS380" s="23"/>
      <c r="BT380" s="24" t="str">
        <f>IF(BS380="","",VLOOKUP(BS380,ProgramIterations!$D:$E,2,FALSE))</f>
        <v/>
      </c>
      <c r="BU380" s="23"/>
      <c r="BV380" s="24" t="str">
        <f>IF(BU380="","",VLOOKUP(BU380,ProgramIterations!$D:$E,2,FALSE))</f>
        <v/>
      </c>
      <c r="BW380" s="23"/>
      <c r="BX380" s="24" t="str">
        <f>IF(BW380="","",VLOOKUP(BW380,ProgramIterations!$D:$E,2,FALSE))</f>
        <v/>
      </c>
      <c r="BY380" s="23">
        <v>2014</v>
      </c>
      <c r="BZ380" s="24">
        <f>IF(BY380="","",VLOOKUP(BY380,ProgramIterations!$D:$E,2,FALSE))</f>
        <v>4</v>
      </c>
      <c r="CA380" s="23"/>
      <c r="CB380" s="24" t="str">
        <f>IF(CA380="","",VLOOKUP(CA380,ProgramIterations!$D:$E,2,FALSE))</f>
        <v/>
      </c>
      <c r="CC380" s="23">
        <v>2014</v>
      </c>
      <c r="CD380" s="24">
        <f>IF(CC380="","",VLOOKUP(CC380,ProgramIterations!$D:$E,2,FALSE))</f>
        <v>4</v>
      </c>
      <c r="CE380" s="23"/>
      <c r="CF380" s="24" t="str">
        <f>IF(CE380="","",VLOOKUP(CE380,ProgramIterations!$D:$E,2,FALSE))</f>
        <v/>
      </c>
      <c r="CG380" s="23">
        <v>2014</v>
      </c>
      <c r="CH380" s="24">
        <f>IF(CG380="","",VLOOKUP(CG380,ProgramIterations!$D:$E,2,FALSE))</f>
        <v>4</v>
      </c>
      <c r="CI380" s="23"/>
      <c r="CJ380" s="24" t="str">
        <f>IF(CI380="","",VLOOKUP(CI380,ProgramIterations!$D:$E,2,FALSE))</f>
        <v/>
      </c>
      <c r="CK380" s="23"/>
      <c r="CL380" s="24" t="str">
        <f>IF(CK380="","",VLOOKUP(CK380,ProgramIterations!$D:$E,2,FALSE))</f>
        <v/>
      </c>
      <c r="CM380" s="23"/>
      <c r="CN380" s="24" t="str">
        <f>IF(CM380="","",VLOOKUP(CM380,ProgramIterations!$D:$E,2,FALSE))</f>
        <v/>
      </c>
      <c r="CO380" s="23"/>
      <c r="CP380" s="24" t="str">
        <f>IF(CO380="","",VLOOKUP(CO380,ProgramIterations!$D:$E,2,FALSE))</f>
        <v/>
      </c>
      <c r="CQ380" s="23"/>
      <c r="CR380" s="24" t="str">
        <f>IF(CQ380="","",VLOOKUP(CQ380,ProgramIterations!$D:$E,2,FALSE))</f>
        <v/>
      </c>
      <c r="CS380" s="23"/>
      <c r="CT380" s="24" t="str">
        <f>IF(CS380="","",VLOOKUP(CS380,ProgramIterations!$D:$E,2,FALSE))</f>
        <v/>
      </c>
      <c r="CU380" s="23"/>
      <c r="CV380" s="24" t="str">
        <f>IF(CU380="","",VLOOKUP(CU380,ProgramIterations!$D:$E,2,FALSE))</f>
        <v/>
      </c>
      <c r="CW380" s="23"/>
      <c r="CX380" s="24" t="str">
        <f>IF(CW380="","",VLOOKUP(CW380,ProgramIterations!$D:$E,2,FALSE))</f>
        <v/>
      </c>
      <c r="CY380" s="23"/>
      <c r="CZ380" s="24" t="str">
        <f>IF(CY380="","",VLOOKUP(CY380,ProgramIterations!$D:$E,2,FALSE))</f>
        <v/>
      </c>
      <c r="DA380" s="23"/>
      <c r="DB380" s="24" t="str">
        <f>IF(DA380="","",VLOOKUP(DA380,ProgramIterations!$D:$E,2,FALSE))</f>
        <v/>
      </c>
      <c r="DC380" s="23"/>
      <c r="DD380" s="25" t="str">
        <f>IF(DC380="","",VLOOKUP(DC380,ProgramIterations!$D:$E,2,FALSE))</f>
        <v/>
      </c>
      <c r="DE380" s="64" t="str">
        <f>CONCATENATE("ALTER TABLE dbo.",LEFT(C380,FIND(".",C380)-1)," ADD ",RIGHT(C380,LEN(C380)-FIND(".",C380))," ",VLOOKUP(M380,DataTypes!$A$2:$F$12,6),IF(VLOOKUP(M380,DataTypes!$A$2:$F$12,3)=1,CONCATENATE("(",N380,",",O380,")"),"")," NULL")</f>
        <v>ALTER TABLE dbo.ChampMetricChannelUnitTier1Summary ADD SandAndFines decimal(10,0) NULL</v>
      </c>
      <c r="DF380" s="56" t="e">
        <f>IF(A380 = "","",#REF! &amp; " SELECT MetricCalcTypeID = "&amp;A380&amp;", EngineID = "&amp;B380&amp;", Name='"&amp;C380&amp;"', DisplayGroupID = "&amp;D380&amp;", DisplayName='"&amp;E380&amp;"', DisplayNameShort = '"&amp;F380&amp;"', PropertyName = '"&amp;G380&amp;"', MethodID = "&amp;IF(H380="","NULL",H380)&amp; ", CalcGroupId = "&amp;IF(I380="","NULL",I380)&amp;", CalcGroupListItemID = " &amp;IF(K380="","NULL",K380)&amp;", Description = "&amp;IF(L380&lt;&gt;"NULL","'"&amp;SUBSTITUTE(L380,"'","''")&amp;"'","NULL")&amp;", DataTypeID = "&amp;M380&amp;",Precision = "&amp;N380&amp;", Scale = "&amp;O380&amp;", Length="&amp;P380&amp;", UOMID = "&amp;Q380&amp;", GlossaryTermID = "&amp;V380&amp;", DisplayOrderID = "&amp;W380&amp;", DomainValueListID = "&amp;AB380&amp;", WidthPixels = "&amp;AC380&amp;", IsDisplayable = "&amp;AD380&amp;", ShowGraphForWatershed= "&amp;AE380&amp;",ShowGraphForProgram="&amp;AF380&amp;",ShowGraphForVisit="&amp;AG380&amp;",IsPrivateInformation="&amp;AM380&amp;", IsCalculated="&amp;AN380&amp;",IsInternal="&amp;AO380&amp;", ExpectedValueMin = "&amp;IF(R380&lt;&gt;"",R380,"NULL")&amp;",  ExpectedValueMax = "&amp;IF(S380&lt;&gt;"",S380,"NULL")&amp;",  AcceptedValueMin = "&amp;IF(T380&lt;&gt;"",T380,"NULL")&amp;",   AcceptedValueMax  = "&amp;IF(U380&lt;&gt;"",U380,"NULL")&amp;", GraphAllowX="&amp;AH380&amp;", GraphAllowY="&amp;AI380&amp;", GraphAllowZ="&amp;AJ380&amp;", MapAllowSize="&amp;AK380&amp;", MapAllowColor = "&amp;AL380&amp;", RbtXpath = "&amp;IF(AP380&lt;&gt;"", "'"&amp;AP380&amp;"'", "NULL")&amp;", RbtIsRequired = "&amp;IF(AP380&lt;&gt;"", AQ380, "NULL")&amp;", MRMetric = "&amp;AR380&amp;
", Protocol1_ID = "&amp;IF(AS380="","NULL",#REF!)&amp;", Protocol1_IterationIDStart = "&amp;IF(AS380="","NULL",AT380)&amp;", Protocol1_IterationIDEnd = "&amp;IF(AU380="","NULL",AV380)&amp;
", Protocol2_ID = "&amp;IF(AW380="","NULL",#REF!)&amp;", Protocol2_IterationIDStart = "&amp;IF(AW380="","NULL",AX380)&amp;", Protocol2_IterationIDEnd = "&amp;IF(AY380="","NULL",AZ380)&amp;
", Protocol3_ID = "&amp;IF(BA380="","NULL",#REF!)&amp;", Protocol3_IterationIDStart = "&amp;IF(BA380="","NULL",BB380)&amp;", Protocol3_IterationIDEnd = "&amp;IF(BC380="","NULL",BD380)&amp;
", Protocol4_ID = "&amp;IF(BE380="","NULL",#REF!)&amp;", Protocol4_IterationIDStart = "&amp;IF(BE380="","NULL",BF380)&amp;", Protocol4_IterationIDEnd = "&amp;IF(BG380="","NULL",BH380)&amp;
", Protocol5_ID = "&amp;IF(BI380="","NULL",#REF!)&amp;", Protocol5_IterationIDStart = "&amp;IF(BI380="","NULL",BJ380)&amp;", Protocol5_IterationIDEnd = "&amp;IF(BK380="","NULL",BL380)&amp;
", Protocol6_ID = "&amp;IF(BM380="","NULL",#REF!)&amp;", Protocol6_IterationIDStart = "&amp;IF(BM380="","NULL",BN380)&amp;", Protocol6_IterationIDEnd = "&amp;IF(BO380="","NULL",BP380)&amp;
", Protocol7_ID = "&amp;IF(BQ380="","NULL",#REF!)&amp;", Protocol7_IterationIDStart = "&amp;IF(BQ380="","NULL",BR380)&amp;", Protocol7_IterationIDEnd = "&amp;IF(BS380="","NULL",BT380)&amp;
", Protocol8_ID = "&amp;IF(BU380="","NULL",#REF!)&amp;", Protocol8_IterationIDStart = "&amp;IF(BU380="","NULL",BV380)&amp;", Protocol8_IterationIDEnd = "&amp;IF(BW380="","NULL",BX380)&amp;
", Protocol9_ID = "&amp;IF(BY380="","NULL",#REF!)&amp;", Protocol9_IterationIDStart = "&amp;IF(BY380="","NULL",BZ380)&amp;", Protocol9_IterationIDEnd = "&amp;IF(CA380="","NULL",CB380)&amp;
", Protocol10_ID = "&amp;IF(CC380="","NULL",#REF!)&amp;", Protocol10_IterationIDStart = "&amp;IF(CC380="","NULL",CD380)&amp;", Protocol10_IterationIDEnd = "&amp;IF(CE380="","NULL",CF380)&amp;
", Protocol11_ID = "&amp;IF(CG380="","NULL",#REF!)&amp;", Protocol11_IterationIDStart = "&amp;IF(CG380="","NULL",CH380)&amp;", Protocol11_IterationIDEnd = "&amp;IF(CI380="","NULL",CJ380)&amp;
", Protocol12_ID = "&amp;IF(CK380="","NULL",#REF!)&amp;", Protocol12_IterationIDStart = "&amp;IF(CK380="","NULL",CL380)&amp;", Protocol12_IterationIDEnd = "&amp;IF(CM380="","NULL",CN380)&amp;
", Protocol13_ID = "&amp;IF(CO380="","NULL",#REF!)&amp;", Protocol13_IterationIDStart = "&amp;IF(CO380="","NULL",CP380)&amp;", Protocol13_IterationIDEnd = "&amp;IF(CQ380="","NULL",CR380)&amp;
", Protocol14_ID = "&amp;IF(CS380="","NULL",#REF!)&amp;", Protocol14_IterationIDStart = "&amp;IF(CS380="","NULL",CT380)&amp;", Protocol14_IterationIDEnd = "&amp;IF(CU380="","NULL",CV380)&amp;
", Protocol15_ID = "&amp;IF(CW380="","NULL",#REF!)&amp;", Protocol15_IterationIDStart = "&amp;IF(CW380="","NULL",CX380)&amp;", Protocol15_IterationIDEnd = "&amp;IF(CY380="","NULL",CZ380)&amp;
", Protocol16_ID = "&amp;IF(DA380="","NULL",#REF!)&amp;", Protocol16_IterationIDStart = "&amp;IF(DA380="","NULL",DB380)&amp;", Protocol16_IterationIDEnd = "&amp;IF(DC380="","NULL",DD380))</f>
        <v>#REF!</v>
      </c>
    </row>
    <row r="381" spans="1:110" s="37" customFormat="1" hidden="1" x14ac:dyDescent="0.4">
      <c r="A381" s="39">
        <v>429</v>
      </c>
      <c r="B381" s="39">
        <v>1</v>
      </c>
      <c r="C381" s="57" t="str">
        <f>"ChampMetricVisitInformation." &amp; G381</f>
        <v>ChampMetricVisitInformation.VolumeofDepositionForFastNonTurbulentT0</v>
      </c>
      <c r="D381" s="38">
        <v>1</v>
      </c>
      <c r="E381" s="89" t="s">
        <v>1885</v>
      </c>
      <c r="F381" s="74" t="s">
        <v>1166</v>
      </c>
      <c r="G381" s="19" t="s">
        <v>672</v>
      </c>
      <c r="H381" s="19"/>
      <c r="I381" s="45"/>
      <c r="J381" s="47" t="str">
        <f>IF(I381="","",VLOOKUP(I381,MetricCalcGroups!A:D,3, FALSE))</f>
        <v/>
      </c>
      <c r="L381" s="37" t="s">
        <v>78</v>
      </c>
      <c r="M381" s="38">
        <v>3</v>
      </c>
      <c r="N381" s="38">
        <v>10</v>
      </c>
      <c r="O381" s="38">
        <v>2</v>
      </c>
      <c r="P381" s="38" t="s">
        <v>78</v>
      </c>
      <c r="Q381" s="38">
        <v>17</v>
      </c>
      <c r="R381" s="75"/>
      <c r="S381" s="75"/>
      <c r="T381" s="75"/>
      <c r="U381" s="75"/>
      <c r="V381" s="78" t="s">
        <v>78</v>
      </c>
      <c r="W381" s="39">
        <v>2260</v>
      </c>
      <c r="X381" s="15">
        <v>2011</v>
      </c>
      <c r="Y381" s="16">
        <f>IF(X381&lt;&gt;"",VLOOKUP(X381,ProgramIterations!D:E,2,FALSE),"NULL")</f>
        <v>1</v>
      </c>
      <c r="Z381" s="15"/>
      <c r="AA381" s="16" t="str">
        <f>IF(Z381&lt;&gt;"",VLOOKUP(Z381,ProgramIterations!D:E,2,FALSE),"NULL")</f>
        <v>NULL</v>
      </c>
      <c r="AB381" s="37" t="s">
        <v>78</v>
      </c>
      <c r="AC381" s="37">
        <v>75</v>
      </c>
      <c r="AD381" s="49">
        <v>0</v>
      </c>
      <c r="AE381" s="37">
        <v>1</v>
      </c>
      <c r="AF381" s="37">
        <v>1</v>
      </c>
      <c r="AG381" s="37">
        <v>0</v>
      </c>
      <c r="AH381" s="52">
        <v>0</v>
      </c>
      <c r="AI381" s="17">
        <f t="shared" si="28"/>
        <v>0</v>
      </c>
      <c r="AJ381" s="38">
        <v>0</v>
      </c>
      <c r="AK381" s="17">
        <f t="shared" si="25"/>
        <v>0</v>
      </c>
      <c r="AL381" s="17">
        <f t="shared" si="26"/>
        <v>0</v>
      </c>
      <c r="AM381" s="38">
        <v>0</v>
      </c>
      <c r="AN381" s="38">
        <v>0</v>
      </c>
      <c r="AO381" s="74">
        <v>0</v>
      </c>
      <c r="AP381" s="74" t="s">
        <v>1530</v>
      </c>
      <c r="AQ381" s="37">
        <v>0</v>
      </c>
      <c r="AR381" s="49">
        <v>0</v>
      </c>
      <c r="AS381" s="23">
        <v>2011</v>
      </c>
      <c r="AT381" s="55">
        <f>IF(AS381="","",VLOOKUP(AS381,ProgramIterations!$D:$E,2,FALSE))</f>
        <v>1</v>
      </c>
      <c r="AU381" s="23"/>
      <c r="AV381" s="24" t="str">
        <f>IF(AU381="","",VLOOKUP(AU381,ProgramIterations!$D:$E,2,FALSE))</f>
        <v/>
      </c>
      <c r="AW381" s="23">
        <v>2012</v>
      </c>
      <c r="AX381" s="24">
        <f>IF(AW381="","",VLOOKUP(AW381,ProgramIterations!$D:$E,2,FALSE))</f>
        <v>2</v>
      </c>
      <c r="AY381" s="23"/>
      <c r="AZ381" s="24" t="str">
        <f>IF(AY381="","",VLOOKUP(AY381,ProgramIterations!$D:$E,2,FALSE))</f>
        <v/>
      </c>
      <c r="BA381" s="23">
        <v>2013</v>
      </c>
      <c r="BB381" s="24">
        <f>IF(BA381="","",VLOOKUP(BA381,ProgramIterations!$D:$E,2,FALSE))</f>
        <v>3</v>
      </c>
      <c r="BC381" s="23"/>
      <c r="BD381" s="24" t="str">
        <f>IF(BC381="","",VLOOKUP(BC381,ProgramIterations!$D:$E,2,FALSE))</f>
        <v/>
      </c>
      <c r="BE381" s="23">
        <v>2014</v>
      </c>
      <c r="BF381" s="24">
        <f>IF(BE381="","",VLOOKUP(BE381,ProgramIterations!$D:$E,2,FALSE))</f>
        <v>4</v>
      </c>
      <c r="BG381" s="23"/>
      <c r="BH381" s="24" t="str">
        <f>IF(BG381="","",VLOOKUP(BG381,ProgramIterations!$D:$E,2,FALSE))</f>
        <v/>
      </c>
      <c r="BI381" s="23">
        <v>2014</v>
      </c>
      <c r="BJ381" s="24">
        <f>IF(BI381="","",VLOOKUP(BI381,ProgramIterations!$D:$E,2,FALSE))</f>
        <v>4</v>
      </c>
      <c r="BK381" s="23"/>
      <c r="BL381" s="24" t="str">
        <f>IF(BK381="","",VLOOKUP(BK381,ProgramIterations!$D:$E,2,FALSE))</f>
        <v/>
      </c>
      <c r="BM381" s="23"/>
      <c r="BN381" s="24" t="str">
        <f>IF(BM381="","",VLOOKUP(BM381,ProgramIterations!$D:$E,2,FALSE))</f>
        <v/>
      </c>
      <c r="BO381" s="23"/>
      <c r="BP381" s="24" t="str">
        <f>IF(BO381="","",VLOOKUP(BO381,ProgramIterations!$D:$E,2,FALSE))</f>
        <v/>
      </c>
      <c r="BQ381" s="23"/>
      <c r="BR381" s="24" t="str">
        <f>IF(BQ381="","",VLOOKUP(BQ381,ProgramIterations!$D:$E,2,FALSE))</f>
        <v/>
      </c>
      <c r="BS381" s="23"/>
      <c r="BT381" s="24" t="str">
        <f>IF(BS381="","",VLOOKUP(BS381,ProgramIterations!$D:$E,2,FALSE))</f>
        <v/>
      </c>
      <c r="BU381" s="23"/>
      <c r="BV381" s="24" t="str">
        <f>IF(BU381="","",VLOOKUP(BU381,ProgramIterations!$D:$E,2,FALSE))</f>
        <v/>
      </c>
      <c r="BW381" s="23"/>
      <c r="BX381" s="24" t="str">
        <f>IF(BW381="","",VLOOKUP(BW381,ProgramIterations!$D:$E,2,FALSE))</f>
        <v/>
      </c>
      <c r="BY381" s="23">
        <v>2014</v>
      </c>
      <c r="BZ381" s="24">
        <f>IF(BY381="","",VLOOKUP(BY381,ProgramIterations!$D:$E,2,FALSE))</f>
        <v>4</v>
      </c>
      <c r="CA381" s="23"/>
      <c r="CB381" s="24" t="str">
        <f>IF(CA381="","",VLOOKUP(CA381,ProgramIterations!$D:$E,2,FALSE))</f>
        <v/>
      </c>
      <c r="CC381" s="23">
        <v>2014</v>
      </c>
      <c r="CD381" s="24">
        <f>IF(CC381="","",VLOOKUP(CC381,ProgramIterations!$D:$E,2,FALSE))</f>
        <v>4</v>
      </c>
      <c r="CE381" s="23"/>
      <c r="CF381" s="24" t="str">
        <f>IF(CE381="","",VLOOKUP(CE381,ProgramIterations!$D:$E,2,FALSE))</f>
        <v/>
      </c>
      <c r="CG381" s="23">
        <v>2014</v>
      </c>
      <c r="CH381" s="24">
        <f>IF(CG381="","",VLOOKUP(CG381,ProgramIterations!$D:$E,2,FALSE))</f>
        <v>4</v>
      </c>
      <c r="CI381" s="23"/>
      <c r="CJ381" s="24" t="str">
        <f>IF(CI381="","",VLOOKUP(CI381,ProgramIterations!$D:$E,2,FALSE))</f>
        <v/>
      </c>
      <c r="CK381" s="23"/>
      <c r="CL381" s="24" t="str">
        <f>IF(CK381="","",VLOOKUP(CK381,ProgramIterations!$D:$E,2,FALSE))</f>
        <v/>
      </c>
      <c r="CM381" s="23"/>
      <c r="CN381" s="24" t="str">
        <f>IF(CM381="","",VLOOKUP(CM381,ProgramIterations!$D:$E,2,FALSE))</f>
        <v/>
      </c>
      <c r="CO381" s="23"/>
      <c r="CP381" s="24" t="str">
        <f>IF(CO381="","",VLOOKUP(CO381,ProgramIterations!$D:$E,2,FALSE))</f>
        <v/>
      </c>
      <c r="CQ381" s="23"/>
      <c r="CR381" s="24" t="str">
        <f>IF(CQ381="","",VLOOKUP(CQ381,ProgramIterations!$D:$E,2,FALSE))</f>
        <v/>
      </c>
      <c r="CS381" s="23"/>
      <c r="CT381" s="24" t="str">
        <f>IF(CS381="","",VLOOKUP(CS381,ProgramIterations!$D:$E,2,FALSE))</f>
        <v/>
      </c>
      <c r="CU381" s="23"/>
      <c r="CV381" s="24" t="str">
        <f>IF(CU381="","",VLOOKUP(CU381,ProgramIterations!$D:$E,2,FALSE))</f>
        <v/>
      </c>
      <c r="CW381" s="23"/>
      <c r="CX381" s="24" t="str">
        <f>IF(CW381="","",VLOOKUP(CW381,ProgramIterations!$D:$E,2,FALSE))</f>
        <v/>
      </c>
      <c r="CY381" s="23"/>
      <c r="CZ381" s="24" t="str">
        <f>IF(CY381="","",VLOOKUP(CY381,ProgramIterations!$D:$E,2,FALSE))</f>
        <v/>
      </c>
      <c r="DA381" s="23"/>
      <c r="DB381" s="24" t="str">
        <f>IF(DA381="","",VLOOKUP(DA381,ProgramIterations!$D:$E,2,FALSE))</f>
        <v/>
      </c>
      <c r="DC381" s="23"/>
      <c r="DD381" s="25" t="str">
        <f>IF(DC381="","",VLOOKUP(DC381,ProgramIterations!$D:$E,2,FALSE))</f>
        <v/>
      </c>
      <c r="DE381" s="64" t="str">
        <f>CONCATENATE("ALTER TABLE dbo.",LEFT(C381,FIND(".",C381)-1)," ADD ",RIGHT(C381,LEN(C381)-FIND(".",C381))," ",VLOOKUP(M381,DataTypes!$A$2:$F$12,6),IF(VLOOKUP(M381,DataTypes!$A$2:$F$12,3)=1,CONCATENATE("(",N381,",",O381,")"),"")," NULL")</f>
        <v>ALTER TABLE dbo.ChampMetricVisitInformation ADD VolumeofDepositionForFastNonTurbulentT0 decimal(10,2) NULL</v>
      </c>
      <c r="DF381" s="56" t="e">
        <f>IF(A381 = "","",#REF! &amp; " SELECT MetricCalcTypeID = "&amp;A381&amp;", EngineID = "&amp;B381&amp;", Name='"&amp;C381&amp;"', DisplayGroupID = "&amp;D381&amp;", DisplayName='"&amp;E381&amp;"', DisplayNameShort = '"&amp;F381&amp;"', PropertyName = '"&amp;G381&amp;"', MethodID = "&amp;IF(H381="","NULL",H381)&amp; ", CalcGroupId = "&amp;IF(I381="","NULL",I381)&amp;", CalcGroupListItemID = " &amp;IF(K381="","NULL",K381)&amp;", Description = "&amp;IF(L381&lt;&gt;"NULL","'"&amp;SUBSTITUTE(L381,"'","''")&amp;"'","NULL")&amp;", DataTypeID = "&amp;M381&amp;",Precision = "&amp;N381&amp;", Scale = "&amp;O381&amp;", Length="&amp;P381&amp;", UOMID = "&amp;Q381&amp;", GlossaryTermID = "&amp;V381&amp;", DisplayOrderID = "&amp;W381&amp;", DomainValueListID = "&amp;AB381&amp;", WidthPixels = "&amp;AC381&amp;", IsDisplayable = "&amp;AD381&amp;", ShowGraphForWatershed= "&amp;AE381&amp;",ShowGraphForProgram="&amp;AF381&amp;",ShowGraphForVisit="&amp;AG381&amp;",IsPrivateInformation="&amp;AM381&amp;", IsCalculated="&amp;AN381&amp;",IsInternal="&amp;AO381&amp;", ExpectedValueMin = "&amp;IF(R381&lt;&gt;"",R381,"NULL")&amp;",  ExpectedValueMax = "&amp;IF(S381&lt;&gt;"",S381,"NULL")&amp;",  AcceptedValueMin = "&amp;IF(T381&lt;&gt;"",T381,"NULL")&amp;",   AcceptedValueMax  = "&amp;IF(U381&lt;&gt;"",U381,"NULL")&amp;", GraphAllowX="&amp;AH381&amp;", GraphAllowY="&amp;AI381&amp;", GraphAllowZ="&amp;AJ381&amp;", MapAllowSize="&amp;AK381&amp;", MapAllowColor = "&amp;AL381&amp;", RbtXpath = "&amp;IF(AP381&lt;&gt;"", "'"&amp;AP381&amp;"'", "NULL")&amp;", RbtIsRequired = "&amp;IF(AP381&lt;&gt;"", AQ381, "NULL")&amp;", MRMetric = "&amp;AR381&amp;
", Protocol1_ID = "&amp;IF(AS381="","NULL",#REF!)&amp;", Protocol1_IterationIDStart = "&amp;IF(AS381="","NULL",AT381)&amp;", Protocol1_IterationIDEnd = "&amp;IF(AU381="","NULL",AV381)&amp;
", Protocol2_ID = "&amp;IF(AW381="","NULL",#REF!)&amp;", Protocol2_IterationIDStart = "&amp;IF(AW381="","NULL",AX381)&amp;", Protocol2_IterationIDEnd = "&amp;IF(AY381="","NULL",AZ381)&amp;
", Protocol3_ID = "&amp;IF(BA381="","NULL",#REF!)&amp;", Protocol3_IterationIDStart = "&amp;IF(BA381="","NULL",BB381)&amp;", Protocol3_IterationIDEnd = "&amp;IF(BC381="","NULL",BD381)&amp;
", Protocol4_ID = "&amp;IF(BE381="","NULL",#REF!)&amp;", Protocol4_IterationIDStart = "&amp;IF(BE381="","NULL",BF381)&amp;", Protocol4_IterationIDEnd = "&amp;IF(BG381="","NULL",BH381)&amp;
", Protocol5_ID = "&amp;IF(BI381="","NULL",#REF!)&amp;", Protocol5_IterationIDStart = "&amp;IF(BI381="","NULL",BJ381)&amp;", Protocol5_IterationIDEnd = "&amp;IF(BK381="","NULL",BL381)&amp;
", Protocol6_ID = "&amp;IF(BM381="","NULL",#REF!)&amp;", Protocol6_IterationIDStart = "&amp;IF(BM381="","NULL",BN381)&amp;", Protocol6_IterationIDEnd = "&amp;IF(BO381="","NULL",BP381)&amp;
", Protocol7_ID = "&amp;IF(BQ381="","NULL",#REF!)&amp;", Protocol7_IterationIDStart = "&amp;IF(BQ381="","NULL",BR381)&amp;", Protocol7_IterationIDEnd = "&amp;IF(BS381="","NULL",BT381)&amp;
", Protocol8_ID = "&amp;IF(BU381="","NULL",#REF!)&amp;", Protocol8_IterationIDStart = "&amp;IF(BU381="","NULL",BV381)&amp;", Protocol8_IterationIDEnd = "&amp;IF(BW381="","NULL",BX381)&amp;
", Protocol9_ID = "&amp;IF(BY381="","NULL",#REF!)&amp;", Protocol9_IterationIDStart = "&amp;IF(BY381="","NULL",BZ381)&amp;", Protocol9_IterationIDEnd = "&amp;IF(CA381="","NULL",CB381)&amp;
", Protocol10_ID = "&amp;IF(CC381="","NULL",#REF!)&amp;", Protocol10_IterationIDStart = "&amp;IF(CC381="","NULL",CD381)&amp;", Protocol10_IterationIDEnd = "&amp;IF(CE381="","NULL",CF381)&amp;
", Protocol11_ID = "&amp;IF(CG381="","NULL",#REF!)&amp;", Protocol11_IterationIDStart = "&amp;IF(CG381="","NULL",CH381)&amp;", Protocol11_IterationIDEnd = "&amp;IF(CI381="","NULL",CJ381)&amp;
", Protocol12_ID = "&amp;IF(CK381="","NULL",#REF!)&amp;", Protocol12_IterationIDStart = "&amp;IF(CK381="","NULL",CL381)&amp;", Protocol12_IterationIDEnd = "&amp;IF(CM381="","NULL",CN381)&amp;
", Protocol13_ID = "&amp;IF(CO381="","NULL",#REF!)&amp;", Protocol13_IterationIDStart = "&amp;IF(CO381="","NULL",CP381)&amp;", Protocol13_IterationIDEnd = "&amp;IF(CQ381="","NULL",CR381)&amp;
", Protocol14_ID = "&amp;IF(CS381="","NULL",#REF!)&amp;", Protocol14_IterationIDStart = "&amp;IF(CS381="","NULL",CT381)&amp;", Protocol14_IterationIDEnd = "&amp;IF(CU381="","NULL",CV381)&amp;
", Protocol15_ID = "&amp;IF(CW381="","NULL",#REF!)&amp;", Protocol15_IterationIDStart = "&amp;IF(CW381="","NULL",CX381)&amp;", Protocol15_IterationIDEnd = "&amp;IF(CY381="","NULL",CZ381)&amp;
", Protocol16_ID = "&amp;IF(DA381="","NULL",#REF!)&amp;", Protocol16_IterationIDStart = "&amp;IF(DA381="","NULL",DB381)&amp;", Protocol16_IterationIDEnd = "&amp;IF(DC381="","NULL",DD381))</f>
        <v>#REF!</v>
      </c>
    </row>
    <row r="382" spans="1:110" s="37" customFormat="1" hidden="1" x14ac:dyDescent="0.4">
      <c r="A382" s="39">
        <v>430</v>
      </c>
      <c r="B382" s="39">
        <v>1</v>
      </c>
      <c r="C382" s="57" t="str">
        <f>"ChampMetricVisitInformation." &amp; G382</f>
        <v>ChampMetricVisitInformation.VolumeofDepositionForFastTurbulentT0</v>
      </c>
      <c r="D382" s="38">
        <v>1</v>
      </c>
      <c r="E382" s="40" t="s">
        <v>1167</v>
      </c>
      <c r="F382" s="74" t="s">
        <v>1168</v>
      </c>
      <c r="G382" s="19" t="s">
        <v>665</v>
      </c>
      <c r="H382" s="19"/>
      <c r="I382" s="45"/>
      <c r="J382" s="47" t="str">
        <f>IF(I382="","",VLOOKUP(I382,MetricCalcGroups!A:D,3, FALSE))</f>
        <v/>
      </c>
      <c r="L382" s="37" t="s">
        <v>78</v>
      </c>
      <c r="M382" s="38">
        <v>3</v>
      </c>
      <c r="N382" s="38">
        <v>10</v>
      </c>
      <c r="O382" s="38">
        <v>2</v>
      </c>
      <c r="P382" s="38" t="s">
        <v>78</v>
      </c>
      <c r="Q382" s="38">
        <v>17</v>
      </c>
      <c r="R382" s="75"/>
      <c r="S382" s="75"/>
      <c r="T382" s="75"/>
      <c r="U382" s="75"/>
      <c r="V382" s="78" t="s">
        <v>78</v>
      </c>
      <c r="W382" s="39">
        <v>2270</v>
      </c>
      <c r="X382" s="15">
        <v>2011</v>
      </c>
      <c r="Y382" s="16">
        <f>IF(X382&lt;&gt;"",VLOOKUP(X382,ProgramIterations!D:E,2,FALSE),"NULL")</f>
        <v>1</v>
      </c>
      <c r="Z382" s="15"/>
      <c r="AA382" s="16" t="str">
        <f>IF(Z382&lt;&gt;"",VLOOKUP(Z382,ProgramIterations!D:E,2,FALSE),"NULL")</f>
        <v>NULL</v>
      </c>
      <c r="AB382" s="37" t="s">
        <v>78</v>
      </c>
      <c r="AC382" s="37">
        <v>75</v>
      </c>
      <c r="AD382" s="49">
        <v>0</v>
      </c>
      <c r="AE382" s="37">
        <v>1</v>
      </c>
      <c r="AF382" s="37">
        <v>1</v>
      </c>
      <c r="AG382" s="37">
        <v>0</v>
      </c>
      <c r="AH382" s="52">
        <v>0</v>
      </c>
      <c r="AI382" s="17">
        <f t="shared" si="28"/>
        <v>0</v>
      </c>
      <c r="AJ382" s="38">
        <v>0</v>
      </c>
      <c r="AK382" s="17">
        <f t="shared" si="25"/>
        <v>0</v>
      </c>
      <c r="AL382" s="17">
        <f t="shared" si="26"/>
        <v>0</v>
      </c>
      <c r="AM382" s="38">
        <v>0</v>
      </c>
      <c r="AN382" s="38">
        <v>0</v>
      </c>
      <c r="AO382" s="37">
        <v>0</v>
      </c>
      <c r="AP382" s="74"/>
      <c r="AQ382" s="37">
        <v>0</v>
      </c>
      <c r="AR382" s="49">
        <v>0</v>
      </c>
      <c r="AS382" s="23">
        <v>2011</v>
      </c>
      <c r="AT382" s="55">
        <f>IF(AS382="","",VLOOKUP(AS382,ProgramIterations!$D:$E,2,FALSE))</f>
        <v>1</v>
      </c>
      <c r="AU382" s="23"/>
      <c r="AV382" s="24" t="str">
        <f>IF(AU382="","",VLOOKUP(AU382,ProgramIterations!$D:$E,2,FALSE))</f>
        <v/>
      </c>
      <c r="AW382" s="23">
        <v>2012</v>
      </c>
      <c r="AX382" s="24">
        <f>IF(AW382="","",VLOOKUP(AW382,ProgramIterations!$D:$E,2,FALSE))</f>
        <v>2</v>
      </c>
      <c r="AY382" s="23"/>
      <c r="AZ382" s="24" t="str">
        <f>IF(AY382="","",VLOOKUP(AY382,ProgramIterations!$D:$E,2,FALSE))</f>
        <v/>
      </c>
      <c r="BA382" s="23">
        <v>2013</v>
      </c>
      <c r="BB382" s="24">
        <f>IF(BA382="","",VLOOKUP(BA382,ProgramIterations!$D:$E,2,FALSE))</f>
        <v>3</v>
      </c>
      <c r="BC382" s="23"/>
      <c r="BD382" s="24" t="str">
        <f>IF(BC382="","",VLOOKUP(BC382,ProgramIterations!$D:$E,2,FALSE))</f>
        <v/>
      </c>
      <c r="BE382" s="23">
        <v>2014</v>
      </c>
      <c r="BF382" s="24">
        <f>IF(BE382="","",VLOOKUP(BE382,ProgramIterations!$D:$E,2,FALSE))</f>
        <v>4</v>
      </c>
      <c r="BG382" s="23"/>
      <c r="BH382" s="24" t="str">
        <f>IF(BG382="","",VLOOKUP(BG382,ProgramIterations!$D:$E,2,FALSE))</f>
        <v/>
      </c>
      <c r="BI382" s="23">
        <v>2014</v>
      </c>
      <c r="BJ382" s="24">
        <f>IF(BI382="","",VLOOKUP(BI382,ProgramIterations!$D:$E,2,FALSE))</f>
        <v>4</v>
      </c>
      <c r="BK382" s="23"/>
      <c r="BL382" s="24" t="str">
        <f>IF(BK382="","",VLOOKUP(BK382,ProgramIterations!$D:$E,2,FALSE))</f>
        <v/>
      </c>
      <c r="BM382" s="23"/>
      <c r="BN382" s="24" t="str">
        <f>IF(BM382="","",VLOOKUP(BM382,ProgramIterations!$D:$E,2,FALSE))</f>
        <v/>
      </c>
      <c r="BO382" s="23"/>
      <c r="BP382" s="24" t="str">
        <f>IF(BO382="","",VLOOKUP(BO382,ProgramIterations!$D:$E,2,FALSE))</f>
        <v/>
      </c>
      <c r="BQ382" s="23"/>
      <c r="BR382" s="24" t="str">
        <f>IF(BQ382="","",VLOOKUP(BQ382,ProgramIterations!$D:$E,2,FALSE))</f>
        <v/>
      </c>
      <c r="BS382" s="23"/>
      <c r="BT382" s="24" t="str">
        <f>IF(BS382="","",VLOOKUP(BS382,ProgramIterations!$D:$E,2,FALSE))</f>
        <v/>
      </c>
      <c r="BU382" s="23"/>
      <c r="BV382" s="24" t="str">
        <f>IF(BU382="","",VLOOKUP(BU382,ProgramIterations!$D:$E,2,FALSE))</f>
        <v/>
      </c>
      <c r="BW382" s="23"/>
      <c r="BX382" s="24" t="str">
        <f>IF(BW382="","",VLOOKUP(BW382,ProgramIterations!$D:$E,2,FALSE))</f>
        <v/>
      </c>
      <c r="BY382" s="23">
        <v>2014</v>
      </c>
      <c r="BZ382" s="24">
        <f>IF(BY382="","",VLOOKUP(BY382,ProgramIterations!$D:$E,2,FALSE))</f>
        <v>4</v>
      </c>
      <c r="CA382" s="23"/>
      <c r="CB382" s="24" t="str">
        <f>IF(CA382="","",VLOOKUP(CA382,ProgramIterations!$D:$E,2,FALSE))</f>
        <v/>
      </c>
      <c r="CC382" s="23">
        <v>2014</v>
      </c>
      <c r="CD382" s="24">
        <f>IF(CC382="","",VLOOKUP(CC382,ProgramIterations!$D:$E,2,FALSE))</f>
        <v>4</v>
      </c>
      <c r="CE382" s="23"/>
      <c r="CF382" s="24" t="str">
        <f>IF(CE382="","",VLOOKUP(CE382,ProgramIterations!$D:$E,2,FALSE))</f>
        <v/>
      </c>
      <c r="CG382" s="23">
        <v>2014</v>
      </c>
      <c r="CH382" s="24">
        <f>IF(CG382="","",VLOOKUP(CG382,ProgramIterations!$D:$E,2,FALSE))</f>
        <v>4</v>
      </c>
      <c r="CI382" s="23"/>
      <c r="CJ382" s="24" t="str">
        <f>IF(CI382="","",VLOOKUP(CI382,ProgramIterations!$D:$E,2,FALSE))</f>
        <v/>
      </c>
      <c r="CK382" s="23"/>
      <c r="CL382" s="24" t="str">
        <f>IF(CK382="","",VLOOKUP(CK382,ProgramIterations!$D:$E,2,FALSE))</f>
        <v/>
      </c>
      <c r="CM382" s="23"/>
      <c r="CN382" s="24" t="str">
        <f>IF(CM382="","",VLOOKUP(CM382,ProgramIterations!$D:$E,2,FALSE))</f>
        <v/>
      </c>
      <c r="CO382" s="23"/>
      <c r="CP382" s="24" t="str">
        <f>IF(CO382="","",VLOOKUP(CO382,ProgramIterations!$D:$E,2,FALSE))</f>
        <v/>
      </c>
      <c r="CQ382" s="23"/>
      <c r="CR382" s="24" t="str">
        <f>IF(CQ382="","",VLOOKUP(CQ382,ProgramIterations!$D:$E,2,FALSE))</f>
        <v/>
      </c>
      <c r="CS382" s="23"/>
      <c r="CT382" s="24" t="str">
        <f>IF(CS382="","",VLOOKUP(CS382,ProgramIterations!$D:$E,2,FALSE))</f>
        <v/>
      </c>
      <c r="CU382" s="23"/>
      <c r="CV382" s="24" t="str">
        <f>IF(CU382="","",VLOOKUP(CU382,ProgramIterations!$D:$E,2,FALSE))</f>
        <v/>
      </c>
      <c r="CW382" s="23"/>
      <c r="CX382" s="24" t="str">
        <f>IF(CW382="","",VLOOKUP(CW382,ProgramIterations!$D:$E,2,FALSE))</f>
        <v/>
      </c>
      <c r="CY382" s="23"/>
      <c r="CZ382" s="24" t="str">
        <f>IF(CY382="","",VLOOKUP(CY382,ProgramIterations!$D:$E,2,FALSE))</f>
        <v/>
      </c>
      <c r="DA382" s="23"/>
      <c r="DB382" s="24" t="str">
        <f>IF(DA382="","",VLOOKUP(DA382,ProgramIterations!$D:$E,2,FALSE))</f>
        <v/>
      </c>
      <c r="DC382" s="23"/>
      <c r="DD382" s="25" t="str">
        <f>IF(DC382="","",VLOOKUP(DC382,ProgramIterations!$D:$E,2,FALSE))</f>
        <v/>
      </c>
      <c r="DE382" s="64" t="str">
        <f>CONCATENATE("ALTER TABLE dbo.",LEFT(C382,FIND(".",C382)-1)," ADD ",RIGHT(C382,LEN(C382)-FIND(".",C382))," ",VLOOKUP(M382,DataTypes!$A$2:$F$12,6),IF(VLOOKUP(M382,DataTypes!$A$2:$F$12,3)=1,CONCATENATE("(",N382,",",O382,")"),"")," NULL")</f>
        <v>ALTER TABLE dbo.ChampMetricVisitInformation ADD VolumeofDepositionForFastTurbulentT0 decimal(10,2) NULL</v>
      </c>
      <c r="DF382" s="56" t="e">
        <f>IF(A382 = "","",#REF! &amp; " SELECT MetricCalcTypeID = "&amp;A382&amp;", EngineID = "&amp;B382&amp;", Name='"&amp;C382&amp;"', DisplayGroupID = "&amp;D382&amp;", DisplayName='"&amp;E382&amp;"', DisplayNameShort = '"&amp;F382&amp;"', PropertyName = '"&amp;G382&amp;"', MethodID = "&amp;IF(H382="","NULL",H382)&amp; ", CalcGroupId = "&amp;IF(I382="","NULL",I382)&amp;", CalcGroupListItemID = " &amp;IF(K382="","NULL",K382)&amp;", Description = "&amp;IF(L382&lt;&gt;"NULL","'"&amp;SUBSTITUTE(L382,"'","''")&amp;"'","NULL")&amp;", DataTypeID = "&amp;M382&amp;",Precision = "&amp;N382&amp;", Scale = "&amp;O382&amp;", Length="&amp;P382&amp;", UOMID = "&amp;Q382&amp;", GlossaryTermID = "&amp;V382&amp;", DisplayOrderID = "&amp;W382&amp;", DomainValueListID = "&amp;AB382&amp;", WidthPixels = "&amp;AC382&amp;", IsDisplayable = "&amp;AD382&amp;", ShowGraphForWatershed= "&amp;AE382&amp;",ShowGraphForProgram="&amp;AF382&amp;",ShowGraphForVisit="&amp;AG382&amp;",IsPrivateInformation="&amp;AM382&amp;", IsCalculated="&amp;AN382&amp;",IsInternal="&amp;AO382&amp;", ExpectedValueMin = "&amp;IF(R382&lt;&gt;"",R382,"NULL")&amp;",  ExpectedValueMax = "&amp;IF(S382&lt;&gt;"",S382,"NULL")&amp;",  AcceptedValueMin = "&amp;IF(T382&lt;&gt;"",T382,"NULL")&amp;",   AcceptedValueMax  = "&amp;IF(U382&lt;&gt;"",U382,"NULL")&amp;", GraphAllowX="&amp;AH382&amp;", GraphAllowY="&amp;AI382&amp;", GraphAllowZ="&amp;AJ382&amp;", MapAllowSize="&amp;AK382&amp;", MapAllowColor = "&amp;AL382&amp;", RbtXpath = "&amp;IF(AP382&lt;&gt;"", "'"&amp;AP382&amp;"'", "NULL")&amp;", RbtIsRequired = "&amp;IF(AP382&lt;&gt;"", AQ382, "NULL")&amp;", MRMetric = "&amp;AR382&amp;
", Protocol1_ID = "&amp;IF(AS382="","NULL",#REF!)&amp;", Protocol1_IterationIDStart = "&amp;IF(AS382="","NULL",AT382)&amp;", Protocol1_IterationIDEnd = "&amp;IF(AU382="","NULL",AV382)&amp;
", Protocol2_ID = "&amp;IF(AW382="","NULL",#REF!)&amp;", Protocol2_IterationIDStart = "&amp;IF(AW382="","NULL",AX382)&amp;", Protocol2_IterationIDEnd = "&amp;IF(AY382="","NULL",AZ382)&amp;
", Protocol3_ID = "&amp;IF(BA382="","NULL",#REF!)&amp;", Protocol3_IterationIDStart = "&amp;IF(BA382="","NULL",BB382)&amp;", Protocol3_IterationIDEnd = "&amp;IF(BC382="","NULL",BD382)&amp;
", Protocol4_ID = "&amp;IF(BE382="","NULL",#REF!)&amp;", Protocol4_IterationIDStart = "&amp;IF(BE382="","NULL",BF382)&amp;", Protocol4_IterationIDEnd = "&amp;IF(BG382="","NULL",BH382)&amp;
", Protocol5_ID = "&amp;IF(BI382="","NULL",#REF!)&amp;", Protocol5_IterationIDStart = "&amp;IF(BI382="","NULL",BJ382)&amp;", Protocol5_IterationIDEnd = "&amp;IF(BK382="","NULL",BL382)&amp;
", Protocol6_ID = "&amp;IF(BM382="","NULL",#REF!)&amp;", Protocol6_IterationIDStart = "&amp;IF(BM382="","NULL",BN382)&amp;", Protocol6_IterationIDEnd = "&amp;IF(BO382="","NULL",BP382)&amp;
", Protocol7_ID = "&amp;IF(BQ382="","NULL",#REF!)&amp;", Protocol7_IterationIDStart = "&amp;IF(BQ382="","NULL",BR382)&amp;", Protocol7_IterationIDEnd = "&amp;IF(BS382="","NULL",BT382)&amp;
", Protocol8_ID = "&amp;IF(BU382="","NULL",#REF!)&amp;", Protocol8_IterationIDStart = "&amp;IF(BU382="","NULL",BV382)&amp;", Protocol8_IterationIDEnd = "&amp;IF(BW382="","NULL",BX382)&amp;
", Protocol9_ID = "&amp;IF(BY382="","NULL",#REF!)&amp;", Protocol9_IterationIDStart = "&amp;IF(BY382="","NULL",BZ382)&amp;", Protocol9_IterationIDEnd = "&amp;IF(CA382="","NULL",CB382)&amp;
", Protocol10_ID = "&amp;IF(CC382="","NULL",#REF!)&amp;", Protocol10_IterationIDStart = "&amp;IF(CC382="","NULL",CD382)&amp;", Protocol10_IterationIDEnd = "&amp;IF(CE382="","NULL",CF382)&amp;
", Protocol11_ID = "&amp;IF(CG382="","NULL",#REF!)&amp;", Protocol11_IterationIDStart = "&amp;IF(CG382="","NULL",CH382)&amp;", Protocol11_IterationIDEnd = "&amp;IF(CI382="","NULL",CJ382)&amp;
", Protocol12_ID = "&amp;IF(CK382="","NULL",#REF!)&amp;", Protocol12_IterationIDStart = "&amp;IF(CK382="","NULL",CL382)&amp;", Protocol12_IterationIDEnd = "&amp;IF(CM382="","NULL",CN382)&amp;
", Protocol13_ID = "&amp;IF(CO382="","NULL",#REF!)&amp;", Protocol13_IterationIDStart = "&amp;IF(CO382="","NULL",CP382)&amp;", Protocol13_IterationIDEnd = "&amp;IF(CQ382="","NULL",CR382)&amp;
", Protocol14_ID = "&amp;IF(CS382="","NULL",#REF!)&amp;", Protocol14_IterationIDStart = "&amp;IF(CS382="","NULL",CT382)&amp;", Protocol14_IterationIDEnd = "&amp;IF(CU382="","NULL",CV382)&amp;
", Protocol15_ID = "&amp;IF(CW382="","NULL",#REF!)&amp;", Protocol15_IterationIDStart = "&amp;IF(CW382="","NULL",CX382)&amp;", Protocol15_IterationIDEnd = "&amp;IF(CY382="","NULL",CZ382)&amp;
", Protocol16_ID = "&amp;IF(DA382="","NULL",#REF!)&amp;", Protocol16_IterationIDStart = "&amp;IF(DA382="","NULL",DB382)&amp;", Protocol16_IterationIDEnd = "&amp;IF(DC382="","NULL",DD382))</f>
        <v>#REF!</v>
      </c>
    </row>
    <row r="383" spans="1:110" s="37" customFormat="1" ht="50.4" hidden="1" x14ac:dyDescent="0.4">
      <c r="A383" s="38">
        <v>491</v>
      </c>
      <c r="B383" s="38">
        <v>1</v>
      </c>
      <c r="C383" s="57" t="str">
        <f>"ChampMetricVisitInformation." &amp; G383</f>
        <v>ChampMetricVisitInformation.GCDAvgNetThickDiffInAreaofDetectableChangeForT0Percent</v>
      </c>
      <c r="D383" s="38">
        <v>1</v>
      </c>
      <c r="E383" s="43" t="s">
        <v>1377</v>
      </c>
      <c r="F383" s="79" t="s">
        <v>1854</v>
      </c>
      <c r="G383" s="37" t="s">
        <v>1353</v>
      </c>
      <c r="H383" s="74"/>
      <c r="I383" s="44"/>
      <c r="J383" s="47" t="str">
        <f>IF(I383="","",VLOOKUP(I383,MetricCalcGroups!A:D,3, FALSE))</f>
        <v/>
      </c>
      <c r="L383" s="37" t="s">
        <v>78</v>
      </c>
      <c r="M383" s="38">
        <v>3</v>
      </c>
      <c r="N383" s="38">
        <v>10</v>
      </c>
      <c r="O383" s="38">
        <v>2</v>
      </c>
      <c r="P383" s="38" t="s">
        <v>78</v>
      </c>
      <c r="Q383" s="38" t="s">
        <v>78</v>
      </c>
      <c r="R383" s="73"/>
      <c r="S383" s="73"/>
      <c r="T383" s="73"/>
      <c r="U383" s="73"/>
      <c r="V383" s="78" t="s">
        <v>78</v>
      </c>
      <c r="W383" s="39">
        <v>2300</v>
      </c>
      <c r="X383" s="15">
        <v>2011</v>
      </c>
      <c r="Y383" s="16">
        <f>IF(X383&lt;&gt;"",VLOOKUP(X383,ProgramIterations!D:E,2,FALSE),"NULL")</f>
        <v>1</v>
      </c>
      <c r="Z383" s="15"/>
      <c r="AA383" s="16" t="str">
        <f>IF(Z383&lt;&gt;"",VLOOKUP(Z383,ProgramIterations!D:E,2,FALSE),"NULL")</f>
        <v>NULL</v>
      </c>
      <c r="AB383" s="74" t="s">
        <v>78</v>
      </c>
      <c r="AC383" s="74">
        <v>75</v>
      </c>
      <c r="AD383" s="49">
        <v>0</v>
      </c>
      <c r="AE383" s="37">
        <v>1</v>
      </c>
      <c r="AF383" s="37">
        <v>1</v>
      </c>
      <c r="AG383" s="37">
        <v>0</v>
      </c>
      <c r="AH383" s="52">
        <v>0</v>
      </c>
      <c r="AI383" s="17">
        <f t="shared" si="28"/>
        <v>0</v>
      </c>
      <c r="AJ383" s="38">
        <v>0</v>
      </c>
      <c r="AK383" s="17">
        <f t="shared" si="25"/>
        <v>0</v>
      </c>
      <c r="AL383" s="17">
        <f t="shared" si="26"/>
        <v>0</v>
      </c>
      <c r="AM383" s="38">
        <v>0</v>
      </c>
      <c r="AN383" s="38">
        <v>0</v>
      </c>
      <c r="AO383" s="37">
        <v>0</v>
      </c>
      <c r="AP383" s="74" t="s">
        <v>1533</v>
      </c>
      <c r="AQ383" s="37">
        <v>0</v>
      </c>
      <c r="AR383" s="49">
        <v>0</v>
      </c>
      <c r="AS383" s="23">
        <v>2011</v>
      </c>
      <c r="AT383" s="55">
        <f>IF(AS383="","",VLOOKUP(AS383,ProgramIterations!$D:$E,2,FALSE))</f>
        <v>1</v>
      </c>
      <c r="AU383" s="23"/>
      <c r="AV383" s="24" t="str">
        <f>IF(AU383="","",VLOOKUP(AU383,ProgramIterations!$D:$E,2,FALSE))</f>
        <v/>
      </c>
      <c r="AW383" s="23">
        <v>2012</v>
      </c>
      <c r="AX383" s="24">
        <f>IF(AW383="","",VLOOKUP(AW383,ProgramIterations!$D:$E,2,FALSE))</f>
        <v>2</v>
      </c>
      <c r="AY383" s="23"/>
      <c r="AZ383" s="24" t="str">
        <f>IF(AY383="","",VLOOKUP(AY383,ProgramIterations!$D:$E,2,FALSE))</f>
        <v/>
      </c>
      <c r="BA383" s="23">
        <v>2013</v>
      </c>
      <c r="BB383" s="24">
        <f>IF(BA383="","",VLOOKUP(BA383,ProgramIterations!$D:$E,2,FALSE))</f>
        <v>3</v>
      </c>
      <c r="BC383" s="23"/>
      <c r="BD383" s="24" t="str">
        <f>IF(BC383="","",VLOOKUP(BC383,ProgramIterations!$D:$E,2,FALSE))</f>
        <v/>
      </c>
      <c r="BE383" s="23">
        <v>2014</v>
      </c>
      <c r="BF383" s="24">
        <f>IF(BE383="","",VLOOKUP(BE383,ProgramIterations!$D:$E,2,FALSE))</f>
        <v>4</v>
      </c>
      <c r="BG383" s="23"/>
      <c r="BH383" s="24" t="str">
        <f>IF(BG383="","",VLOOKUP(BG383,ProgramIterations!$D:$E,2,FALSE))</f>
        <v/>
      </c>
      <c r="BI383" s="23">
        <v>2014</v>
      </c>
      <c r="BJ383" s="24">
        <f>IF(BI383="","",VLOOKUP(BI383,ProgramIterations!$D:$E,2,FALSE))</f>
        <v>4</v>
      </c>
      <c r="BK383" s="23"/>
      <c r="BL383" s="24" t="str">
        <f>IF(BK383="","",VLOOKUP(BK383,ProgramIterations!$D:$E,2,FALSE))</f>
        <v/>
      </c>
      <c r="BM383" s="23"/>
      <c r="BN383" s="24" t="str">
        <f>IF(BM383="","",VLOOKUP(BM383,ProgramIterations!$D:$E,2,FALSE))</f>
        <v/>
      </c>
      <c r="BO383" s="23"/>
      <c r="BP383" s="24" t="str">
        <f>IF(BO383="","",VLOOKUP(BO383,ProgramIterations!$D:$E,2,FALSE))</f>
        <v/>
      </c>
      <c r="BQ383" s="23"/>
      <c r="BR383" s="24" t="str">
        <f>IF(BQ383="","",VLOOKUP(BQ383,ProgramIterations!$D:$E,2,FALSE))</f>
        <v/>
      </c>
      <c r="BS383" s="23"/>
      <c r="BT383" s="24" t="str">
        <f>IF(BS383="","",VLOOKUP(BS383,ProgramIterations!$D:$E,2,FALSE))</f>
        <v/>
      </c>
      <c r="BU383" s="23"/>
      <c r="BV383" s="24" t="str">
        <f>IF(BU383="","",VLOOKUP(BU383,ProgramIterations!$D:$E,2,FALSE))</f>
        <v/>
      </c>
      <c r="BW383" s="23"/>
      <c r="BX383" s="24" t="str">
        <f>IF(BW383="","",VLOOKUP(BW383,ProgramIterations!$D:$E,2,FALSE))</f>
        <v/>
      </c>
      <c r="BY383" s="23">
        <v>2014</v>
      </c>
      <c r="BZ383" s="24">
        <f>IF(BY383="","",VLOOKUP(BY383,ProgramIterations!$D:$E,2,FALSE))</f>
        <v>4</v>
      </c>
      <c r="CA383" s="23"/>
      <c r="CB383" s="24" t="str">
        <f>IF(CA383="","",VLOOKUP(CA383,ProgramIterations!$D:$E,2,FALSE))</f>
        <v/>
      </c>
      <c r="CC383" s="23">
        <v>2014</v>
      </c>
      <c r="CD383" s="24">
        <f>IF(CC383="","",VLOOKUP(CC383,ProgramIterations!$D:$E,2,FALSE))</f>
        <v>4</v>
      </c>
      <c r="CE383" s="23"/>
      <c r="CF383" s="24" t="str">
        <f>IF(CE383="","",VLOOKUP(CE383,ProgramIterations!$D:$E,2,FALSE))</f>
        <v/>
      </c>
      <c r="CG383" s="23">
        <v>2014</v>
      </c>
      <c r="CH383" s="24">
        <f>IF(CG383="","",VLOOKUP(CG383,ProgramIterations!$D:$E,2,FALSE))</f>
        <v>4</v>
      </c>
      <c r="CI383" s="23"/>
      <c r="CJ383" s="24" t="str">
        <f>IF(CI383="","",VLOOKUP(CI383,ProgramIterations!$D:$E,2,FALSE))</f>
        <v/>
      </c>
      <c r="CK383" s="23"/>
      <c r="CL383" s="24" t="str">
        <f>IF(CK383="","",VLOOKUP(CK383,ProgramIterations!$D:$E,2,FALSE))</f>
        <v/>
      </c>
      <c r="CM383" s="23"/>
      <c r="CN383" s="24" t="str">
        <f>IF(CM383="","",VLOOKUP(CM383,ProgramIterations!$D:$E,2,FALSE))</f>
        <v/>
      </c>
      <c r="CO383" s="23"/>
      <c r="CP383" s="24" t="str">
        <f>IF(CO383="","",VLOOKUP(CO383,ProgramIterations!$D:$E,2,FALSE))</f>
        <v/>
      </c>
      <c r="CQ383" s="23"/>
      <c r="CR383" s="24" t="str">
        <f>IF(CQ383="","",VLOOKUP(CQ383,ProgramIterations!$D:$E,2,FALSE))</f>
        <v/>
      </c>
      <c r="CS383" s="23"/>
      <c r="CT383" s="24" t="str">
        <f>IF(CS383="","",VLOOKUP(CS383,ProgramIterations!$D:$E,2,FALSE))</f>
        <v/>
      </c>
      <c r="CU383" s="23"/>
      <c r="CV383" s="24" t="str">
        <f>IF(CU383="","",VLOOKUP(CU383,ProgramIterations!$D:$E,2,FALSE))</f>
        <v/>
      </c>
      <c r="CW383" s="23"/>
      <c r="CX383" s="24" t="str">
        <f>IF(CW383="","",VLOOKUP(CW383,ProgramIterations!$D:$E,2,FALSE))</f>
        <v/>
      </c>
      <c r="CY383" s="23"/>
      <c r="CZ383" s="24" t="str">
        <f>IF(CY383="","",VLOOKUP(CY383,ProgramIterations!$D:$E,2,FALSE))</f>
        <v/>
      </c>
      <c r="DA383" s="23"/>
      <c r="DB383" s="24" t="str">
        <f>IF(DA383="","",VLOOKUP(DA383,ProgramIterations!$D:$E,2,FALSE))</f>
        <v/>
      </c>
      <c r="DC383" s="23"/>
      <c r="DD383" s="25" t="str">
        <f>IF(DC383="","",VLOOKUP(DC383,ProgramIterations!$D:$E,2,FALSE))</f>
        <v/>
      </c>
      <c r="DE383" s="64" t="str">
        <f>CONCATENATE("ALTER TABLE dbo.",LEFT(C383,FIND(".",C383)-1)," ADD ",RIGHT(C383,LEN(C383)-FIND(".",C383))," ",VLOOKUP(M383,DataTypes!$A$2:$F$12,6),IF(VLOOKUP(M383,DataTypes!$A$2:$F$12,3)=1,CONCATENATE("(",N383,",",O383,")"),"")," NULL")</f>
        <v>ALTER TABLE dbo.ChampMetricVisitInformation ADD GCDAvgNetThickDiffInAreaofDetectableChangeForT0Percent decimal(10,2) NULL</v>
      </c>
      <c r="DF383" s="56" t="e">
        <f>IF(A383 = "","",#REF! &amp; " SELECT MetricCalcTypeID = "&amp;A383&amp;", EngineID = "&amp;B383&amp;", Name='"&amp;C383&amp;"', DisplayGroupID = "&amp;D383&amp;", DisplayName='"&amp;E383&amp;"', DisplayNameShort = '"&amp;F383&amp;"', PropertyName = '"&amp;G383&amp;"', MethodID = "&amp;IF(H383="","NULL",H383)&amp; ", CalcGroupId = "&amp;IF(I383="","NULL",I383)&amp;", CalcGroupListItemID = " &amp;IF(K383="","NULL",K383)&amp;", Description = "&amp;IF(L383&lt;&gt;"NULL","'"&amp;SUBSTITUTE(L383,"'","''")&amp;"'","NULL")&amp;", DataTypeID = "&amp;M383&amp;",Precision = "&amp;N383&amp;", Scale = "&amp;O383&amp;", Length="&amp;P383&amp;", UOMID = "&amp;Q383&amp;", GlossaryTermID = "&amp;V383&amp;", DisplayOrderID = "&amp;W383&amp;", DomainValueListID = "&amp;AB383&amp;", WidthPixels = "&amp;AC383&amp;", IsDisplayable = "&amp;AD383&amp;", ShowGraphForWatershed= "&amp;AE383&amp;",ShowGraphForProgram="&amp;AF383&amp;",ShowGraphForVisit="&amp;AG383&amp;",IsPrivateInformation="&amp;AM383&amp;", IsCalculated="&amp;AN383&amp;",IsInternal="&amp;AO383&amp;", ExpectedValueMin = "&amp;IF(R383&lt;&gt;"",R383,"NULL")&amp;",  ExpectedValueMax = "&amp;IF(S383&lt;&gt;"",S383,"NULL")&amp;",  AcceptedValueMin = "&amp;IF(T383&lt;&gt;"",T383,"NULL")&amp;",   AcceptedValueMax  = "&amp;IF(U383&lt;&gt;"",U383,"NULL")&amp;", GraphAllowX="&amp;AH383&amp;", GraphAllowY="&amp;AI383&amp;", GraphAllowZ="&amp;AJ383&amp;", MapAllowSize="&amp;AK383&amp;", MapAllowColor = "&amp;AL383&amp;", RbtXpath = "&amp;IF(AP383&lt;&gt;"", "'"&amp;AP383&amp;"'", "NULL")&amp;", RbtIsRequired = "&amp;IF(AP383&lt;&gt;"", AQ383, "NULL")&amp;", MRMetric = "&amp;AR383&amp;
", Protocol1_ID = "&amp;IF(AS383="","NULL",#REF!)&amp;", Protocol1_IterationIDStart = "&amp;IF(AS383="","NULL",AT383)&amp;", Protocol1_IterationIDEnd = "&amp;IF(AU383="","NULL",AV383)&amp;
", Protocol2_ID = "&amp;IF(AW383="","NULL",#REF!)&amp;", Protocol2_IterationIDStart = "&amp;IF(AW383="","NULL",AX383)&amp;", Protocol2_IterationIDEnd = "&amp;IF(AY383="","NULL",AZ383)&amp;
", Protocol3_ID = "&amp;IF(BA383="","NULL",#REF!)&amp;", Protocol3_IterationIDStart = "&amp;IF(BA383="","NULL",BB383)&amp;", Protocol3_IterationIDEnd = "&amp;IF(BC383="","NULL",BD383)&amp;
", Protocol4_ID = "&amp;IF(BE383="","NULL",#REF!)&amp;", Protocol4_IterationIDStart = "&amp;IF(BE383="","NULL",BF383)&amp;", Protocol4_IterationIDEnd = "&amp;IF(BG383="","NULL",BH383)&amp;
", Protocol5_ID = "&amp;IF(BI383="","NULL",#REF!)&amp;", Protocol5_IterationIDStart = "&amp;IF(BI383="","NULL",BJ383)&amp;", Protocol5_IterationIDEnd = "&amp;IF(BK383="","NULL",BL383)&amp;
", Protocol6_ID = "&amp;IF(BM383="","NULL",#REF!)&amp;", Protocol6_IterationIDStart = "&amp;IF(BM383="","NULL",BN383)&amp;", Protocol6_IterationIDEnd = "&amp;IF(BO383="","NULL",BP383)&amp;
", Protocol7_ID = "&amp;IF(BQ383="","NULL",#REF!)&amp;", Protocol7_IterationIDStart = "&amp;IF(BQ383="","NULL",BR383)&amp;", Protocol7_IterationIDEnd = "&amp;IF(BS383="","NULL",BT383)&amp;
", Protocol8_ID = "&amp;IF(BU383="","NULL",#REF!)&amp;", Protocol8_IterationIDStart = "&amp;IF(BU383="","NULL",BV383)&amp;", Protocol8_IterationIDEnd = "&amp;IF(BW383="","NULL",BX383)&amp;
", Protocol9_ID = "&amp;IF(BY383="","NULL",#REF!)&amp;", Protocol9_IterationIDStart = "&amp;IF(BY383="","NULL",BZ383)&amp;", Protocol9_IterationIDEnd = "&amp;IF(CA383="","NULL",CB383)&amp;
", Protocol10_ID = "&amp;IF(CC383="","NULL",#REF!)&amp;", Protocol10_IterationIDStart = "&amp;IF(CC383="","NULL",CD383)&amp;", Protocol10_IterationIDEnd = "&amp;IF(CE383="","NULL",CF383)&amp;
", Protocol11_ID = "&amp;IF(CG383="","NULL",#REF!)&amp;", Protocol11_IterationIDStart = "&amp;IF(CG383="","NULL",CH383)&amp;", Protocol11_IterationIDEnd = "&amp;IF(CI383="","NULL",CJ383)&amp;
", Protocol12_ID = "&amp;IF(CK383="","NULL",#REF!)&amp;", Protocol12_IterationIDStart = "&amp;IF(CK383="","NULL",CL383)&amp;", Protocol12_IterationIDEnd = "&amp;IF(CM383="","NULL",CN383)&amp;
", Protocol13_ID = "&amp;IF(CO383="","NULL",#REF!)&amp;", Protocol13_IterationIDStart = "&amp;IF(CO383="","NULL",CP383)&amp;", Protocol13_IterationIDEnd = "&amp;IF(CQ383="","NULL",CR383)&amp;
", Protocol14_ID = "&amp;IF(CS383="","NULL",#REF!)&amp;", Protocol14_IterationIDStart = "&amp;IF(CS383="","NULL",CT383)&amp;", Protocol14_IterationIDEnd = "&amp;IF(CU383="","NULL",CV383)&amp;
", Protocol15_ID = "&amp;IF(CW383="","NULL",#REF!)&amp;", Protocol15_IterationIDStart = "&amp;IF(CW383="","NULL",CX383)&amp;", Protocol15_IterationIDEnd = "&amp;IF(CY383="","NULL",CZ383)&amp;
", Protocol16_ID = "&amp;IF(DA383="","NULL",#REF!)&amp;", Protocol16_IterationIDStart = "&amp;IF(DA383="","NULL",DB383)&amp;", Protocol16_IterationIDEnd = "&amp;IF(DC383="","NULL",DD383))</f>
        <v>#REF!</v>
      </c>
    </row>
    <row r="384" spans="1:110" s="37" customFormat="1" ht="50.4" hidden="1" x14ac:dyDescent="0.4">
      <c r="A384" s="38">
        <v>492</v>
      </c>
      <c r="B384" s="38">
        <v>1</v>
      </c>
      <c r="C384" s="57" t="str">
        <f>"ChampMetricVisitInformation." &amp; G384</f>
        <v>ChampMetricVisitInformation.GCDAvgNetThickDiffInAreaofDetectableChangeForT1Percent</v>
      </c>
      <c r="D384" s="38">
        <v>1</v>
      </c>
      <c r="E384" s="43" t="s">
        <v>1378</v>
      </c>
      <c r="F384" s="79" t="s">
        <v>1855</v>
      </c>
      <c r="G384" s="37" t="s">
        <v>1354</v>
      </c>
      <c r="H384" s="74"/>
      <c r="I384" s="44"/>
      <c r="J384" s="47" t="str">
        <f>IF(I384="","",VLOOKUP(I384,MetricCalcGroups!A:D,3, FALSE))</f>
        <v/>
      </c>
      <c r="L384" s="37" t="s">
        <v>78</v>
      </c>
      <c r="M384" s="38">
        <v>3</v>
      </c>
      <c r="N384" s="38">
        <v>10</v>
      </c>
      <c r="O384" s="38">
        <v>2</v>
      </c>
      <c r="P384" s="38" t="s">
        <v>78</v>
      </c>
      <c r="Q384" s="38" t="s">
        <v>78</v>
      </c>
      <c r="R384" s="73"/>
      <c r="S384" s="73"/>
      <c r="T384" s="73"/>
      <c r="U384" s="73"/>
      <c r="V384" s="78" t="s">
        <v>78</v>
      </c>
      <c r="W384" s="39">
        <v>2310</v>
      </c>
      <c r="X384" s="15">
        <v>2011</v>
      </c>
      <c r="Y384" s="16">
        <f>IF(X384&lt;&gt;"",VLOOKUP(X384,ProgramIterations!D:E,2,FALSE),"NULL")</f>
        <v>1</v>
      </c>
      <c r="Z384" s="15"/>
      <c r="AA384" s="16" t="str">
        <f>IF(Z384&lt;&gt;"",VLOOKUP(Z384,ProgramIterations!D:E,2,FALSE),"NULL")</f>
        <v>NULL</v>
      </c>
      <c r="AB384" s="37" t="s">
        <v>78</v>
      </c>
      <c r="AC384" s="37">
        <v>75</v>
      </c>
      <c r="AD384" s="49">
        <v>0</v>
      </c>
      <c r="AE384" s="37">
        <v>1</v>
      </c>
      <c r="AF384" s="37">
        <v>1</v>
      </c>
      <c r="AG384" s="37">
        <v>0</v>
      </c>
      <c r="AH384" s="52">
        <v>0</v>
      </c>
      <c r="AI384" s="17">
        <f t="shared" si="28"/>
        <v>0</v>
      </c>
      <c r="AJ384" s="38">
        <v>0</v>
      </c>
      <c r="AK384" s="17">
        <f t="shared" si="25"/>
        <v>0</v>
      </c>
      <c r="AL384" s="17">
        <f t="shared" si="26"/>
        <v>0</v>
      </c>
      <c r="AM384" s="38">
        <v>0</v>
      </c>
      <c r="AN384" s="38">
        <v>0</v>
      </c>
      <c r="AO384" s="37">
        <v>0</v>
      </c>
      <c r="AP384" s="74" t="s">
        <v>1534</v>
      </c>
      <c r="AQ384" s="37">
        <v>0</v>
      </c>
      <c r="AR384" s="49">
        <v>0</v>
      </c>
      <c r="AS384" s="23">
        <v>2011</v>
      </c>
      <c r="AT384" s="55">
        <f>IF(AS384="","",VLOOKUP(AS384,ProgramIterations!$D:$E,2,FALSE))</f>
        <v>1</v>
      </c>
      <c r="AU384" s="23"/>
      <c r="AV384" s="24" t="str">
        <f>IF(AU384="","",VLOOKUP(AU384,ProgramIterations!$D:$E,2,FALSE))</f>
        <v/>
      </c>
      <c r="AW384" s="23">
        <v>2012</v>
      </c>
      <c r="AX384" s="24">
        <f>IF(AW384="","",VLOOKUP(AW384,ProgramIterations!$D:$E,2,FALSE))</f>
        <v>2</v>
      </c>
      <c r="AY384" s="23"/>
      <c r="AZ384" s="24" t="str">
        <f>IF(AY384="","",VLOOKUP(AY384,ProgramIterations!$D:$E,2,FALSE))</f>
        <v/>
      </c>
      <c r="BA384" s="23">
        <v>2013</v>
      </c>
      <c r="BB384" s="24">
        <f>IF(BA384="","",VLOOKUP(BA384,ProgramIterations!$D:$E,2,FALSE))</f>
        <v>3</v>
      </c>
      <c r="BC384" s="23"/>
      <c r="BD384" s="24" t="str">
        <f>IF(BC384="","",VLOOKUP(BC384,ProgramIterations!$D:$E,2,FALSE))</f>
        <v/>
      </c>
      <c r="BE384" s="23">
        <v>2014</v>
      </c>
      <c r="BF384" s="24">
        <f>IF(BE384="","",VLOOKUP(BE384,ProgramIterations!$D:$E,2,FALSE))</f>
        <v>4</v>
      </c>
      <c r="BG384" s="23"/>
      <c r="BH384" s="24" t="str">
        <f>IF(BG384="","",VLOOKUP(BG384,ProgramIterations!$D:$E,2,FALSE))</f>
        <v/>
      </c>
      <c r="BI384" s="23">
        <v>2014</v>
      </c>
      <c r="BJ384" s="24">
        <f>IF(BI384="","",VLOOKUP(BI384,ProgramIterations!$D:$E,2,FALSE))</f>
        <v>4</v>
      </c>
      <c r="BK384" s="23"/>
      <c r="BL384" s="24" t="str">
        <f>IF(BK384="","",VLOOKUP(BK384,ProgramIterations!$D:$E,2,FALSE))</f>
        <v/>
      </c>
      <c r="BM384" s="23"/>
      <c r="BN384" s="24" t="str">
        <f>IF(BM384="","",VLOOKUP(BM384,ProgramIterations!$D:$E,2,FALSE))</f>
        <v/>
      </c>
      <c r="BO384" s="23"/>
      <c r="BP384" s="24" t="str">
        <f>IF(BO384="","",VLOOKUP(BO384,ProgramIterations!$D:$E,2,FALSE))</f>
        <v/>
      </c>
      <c r="BQ384" s="23"/>
      <c r="BR384" s="24" t="str">
        <f>IF(BQ384="","",VLOOKUP(BQ384,ProgramIterations!$D:$E,2,FALSE))</f>
        <v/>
      </c>
      <c r="BS384" s="23"/>
      <c r="BT384" s="24" t="str">
        <f>IF(BS384="","",VLOOKUP(BS384,ProgramIterations!$D:$E,2,FALSE))</f>
        <v/>
      </c>
      <c r="BU384" s="23"/>
      <c r="BV384" s="24" t="str">
        <f>IF(BU384="","",VLOOKUP(BU384,ProgramIterations!$D:$E,2,FALSE))</f>
        <v/>
      </c>
      <c r="BW384" s="23"/>
      <c r="BX384" s="24" t="str">
        <f>IF(BW384="","",VLOOKUP(BW384,ProgramIterations!$D:$E,2,FALSE))</f>
        <v/>
      </c>
      <c r="BY384" s="23">
        <v>2014</v>
      </c>
      <c r="BZ384" s="24">
        <f>IF(BY384="","",VLOOKUP(BY384,ProgramIterations!$D:$E,2,FALSE))</f>
        <v>4</v>
      </c>
      <c r="CA384" s="23"/>
      <c r="CB384" s="24" t="str">
        <f>IF(CA384="","",VLOOKUP(CA384,ProgramIterations!$D:$E,2,FALSE))</f>
        <v/>
      </c>
      <c r="CC384" s="23">
        <v>2014</v>
      </c>
      <c r="CD384" s="24">
        <f>IF(CC384="","",VLOOKUP(CC384,ProgramIterations!$D:$E,2,FALSE))</f>
        <v>4</v>
      </c>
      <c r="CE384" s="23"/>
      <c r="CF384" s="24" t="str">
        <f>IF(CE384="","",VLOOKUP(CE384,ProgramIterations!$D:$E,2,FALSE))</f>
        <v/>
      </c>
      <c r="CG384" s="23">
        <v>2014</v>
      </c>
      <c r="CH384" s="24">
        <f>IF(CG384="","",VLOOKUP(CG384,ProgramIterations!$D:$E,2,FALSE))</f>
        <v>4</v>
      </c>
      <c r="CI384" s="23"/>
      <c r="CJ384" s="24" t="str">
        <f>IF(CI384="","",VLOOKUP(CI384,ProgramIterations!$D:$E,2,FALSE))</f>
        <v/>
      </c>
      <c r="CK384" s="23"/>
      <c r="CL384" s="24" t="str">
        <f>IF(CK384="","",VLOOKUP(CK384,ProgramIterations!$D:$E,2,FALSE))</f>
        <v/>
      </c>
      <c r="CM384" s="23"/>
      <c r="CN384" s="24" t="str">
        <f>IF(CM384="","",VLOOKUP(CM384,ProgramIterations!$D:$E,2,FALSE))</f>
        <v/>
      </c>
      <c r="CO384" s="23"/>
      <c r="CP384" s="24" t="str">
        <f>IF(CO384="","",VLOOKUP(CO384,ProgramIterations!$D:$E,2,FALSE))</f>
        <v/>
      </c>
      <c r="CQ384" s="23"/>
      <c r="CR384" s="24" t="str">
        <f>IF(CQ384="","",VLOOKUP(CQ384,ProgramIterations!$D:$E,2,FALSE))</f>
        <v/>
      </c>
      <c r="CS384" s="23"/>
      <c r="CT384" s="24" t="str">
        <f>IF(CS384="","",VLOOKUP(CS384,ProgramIterations!$D:$E,2,FALSE))</f>
        <v/>
      </c>
      <c r="CU384" s="23"/>
      <c r="CV384" s="24" t="str">
        <f>IF(CU384="","",VLOOKUP(CU384,ProgramIterations!$D:$E,2,FALSE))</f>
        <v/>
      </c>
      <c r="CW384" s="23"/>
      <c r="CX384" s="24" t="str">
        <f>IF(CW384="","",VLOOKUP(CW384,ProgramIterations!$D:$E,2,FALSE))</f>
        <v/>
      </c>
      <c r="CY384" s="23"/>
      <c r="CZ384" s="24" t="str">
        <f>IF(CY384="","",VLOOKUP(CY384,ProgramIterations!$D:$E,2,FALSE))</f>
        <v/>
      </c>
      <c r="DA384" s="23"/>
      <c r="DB384" s="24" t="str">
        <f>IF(DA384="","",VLOOKUP(DA384,ProgramIterations!$D:$E,2,FALSE))</f>
        <v/>
      </c>
      <c r="DC384" s="23"/>
      <c r="DD384" s="25" t="str">
        <f>IF(DC384="","",VLOOKUP(DC384,ProgramIterations!$D:$E,2,FALSE))</f>
        <v/>
      </c>
      <c r="DE384" s="64" t="str">
        <f>CONCATENATE("ALTER TABLE dbo.",LEFT(C384,FIND(".",C384)-1)," ADD ",RIGHT(C384,LEN(C384)-FIND(".",C384))," ",VLOOKUP(M384,DataTypes!$A$2:$F$12,6),IF(VLOOKUP(M384,DataTypes!$A$2:$F$12,3)=1,CONCATENATE("(",N384,",",O384,")"),"")," NULL")</f>
        <v>ALTER TABLE dbo.ChampMetricVisitInformation ADD GCDAvgNetThickDiffInAreaofDetectableChangeForT1Percent decimal(10,2) NULL</v>
      </c>
      <c r="DF384" s="56" t="e">
        <f>IF(A384 = "","",#REF! &amp; " SELECT MetricCalcTypeID = "&amp;A384&amp;", EngineID = "&amp;B384&amp;", Name='"&amp;C384&amp;"', DisplayGroupID = "&amp;D384&amp;", DisplayName='"&amp;E384&amp;"', DisplayNameShort = '"&amp;F384&amp;"', PropertyName = '"&amp;G384&amp;"', MethodID = "&amp;IF(H384="","NULL",H384)&amp; ", CalcGroupId = "&amp;IF(I384="","NULL",I384)&amp;", CalcGroupListItemID = " &amp;IF(K384="","NULL",K384)&amp;", Description = "&amp;IF(L384&lt;&gt;"NULL","'"&amp;SUBSTITUTE(L384,"'","''")&amp;"'","NULL")&amp;", DataTypeID = "&amp;M384&amp;",Precision = "&amp;N384&amp;", Scale = "&amp;O384&amp;", Length="&amp;P384&amp;", UOMID = "&amp;Q384&amp;", GlossaryTermID = "&amp;V384&amp;", DisplayOrderID = "&amp;W384&amp;", DomainValueListID = "&amp;AB384&amp;", WidthPixels = "&amp;AC384&amp;", IsDisplayable = "&amp;AD384&amp;", ShowGraphForWatershed= "&amp;AE384&amp;",ShowGraphForProgram="&amp;AF384&amp;",ShowGraphForVisit="&amp;AG384&amp;",IsPrivateInformation="&amp;AM384&amp;", IsCalculated="&amp;AN384&amp;",IsInternal="&amp;AO384&amp;", ExpectedValueMin = "&amp;IF(R384&lt;&gt;"",R384,"NULL")&amp;",  ExpectedValueMax = "&amp;IF(S384&lt;&gt;"",S384,"NULL")&amp;",  AcceptedValueMin = "&amp;IF(T384&lt;&gt;"",T384,"NULL")&amp;",   AcceptedValueMax  = "&amp;IF(U384&lt;&gt;"",U384,"NULL")&amp;", GraphAllowX="&amp;AH384&amp;", GraphAllowY="&amp;AI384&amp;", GraphAllowZ="&amp;AJ384&amp;", MapAllowSize="&amp;AK384&amp;", MapAllowColor = "&amp;AL384&amp;", RbtXpath = "&amp;IF(AP384&lt;&gt;"", "'"&amp;AP384&amp;"'", "NULL")&amp;", RbtIsRequired = "&amp;IF(AP384&lt;&gt;"", AQ384, "NULL")&amp;", MRMetric = "&amp;AR384&amp;
", Protocol1_ID = "&amp;IF(AS384="","NULL",#REF!)&amp;", Protocol1_IterationIDStart = "&amp;IF(AS384="","NULL",AT384)&amp;", Protocol1_IterationIDEnd = "&amp;IF(AU384="","NULL",AV384)&amp;
", Protocol2_ID = "&amp;IF(AW384="","NULL",#REF!)&amp;", Protocol2_IterationIDStart = "&amp;IF(AW384="","NULL",AX384)&amp;", Protocol2_IterationIDEnd = "&amp;IF(AY384="","NULL",AZ384)&amp;
", Protocol3_ID = "&amp;IF(BA384="","NULL",#REF!)&amp;", Protocol3_IterationIDStart = "&amp;IF(BA384="","NULL",BB384)&amp;", Protocol3_IterationIDEnd = "&amp;IF(BC384="","NULL",BD384)&amp;
", Protocol4_ID = "&amp;IF(BE384="","NULL",#REF!)&amp;", Protocol4_IterationIDStart = "&amp;IF(BE384="","NULL",BF384)&amp;", Protocol4_IterationIDEnd = "&amp;IF(BG384="","NULL",BH384)&amp;
", Protocol5_ID = "&amp;IF(BI384="","NULL",#REF!)&amp;", Protocol5_IterationIDStart = "&amp;IF(BI384="","NULL",BJ384)&amp;", Protocol5_IterationIDEnd = "&amp;IF(BK384="","NULL",BL384)&amp;
", Protocol6_ID = "&amp;IF(BM384="","NULL",#REF!)&amp;", Protocol6_IterationIDStart = "&amp;IF(BM384="","NULL",BN384)&amp;", Protocol6_IterationIDEnd = "&amp;IF(BO384="","NULL",BP384)&amp;
", Protocol7_ID = "&amp;IF(BQ384="","NULL",#REF!)&amp;", Protocol7_IterationIDStart = "&amp;IF(BQ384="","NULL",BR384)&amp;", Protocol7_IterationIDEnd = "&amp;IF(BS384="","NULL",BT384)&amp;
", Protocol8_ID = "&amp;IF(BU384="","NULL",#REF!)&amp;", Protocol8_IterationIDStart = "&amp;IF(BU384="","NULL",BV384)&amp;", Protocol8_IterationIDEnd = "&amp;IF(BW384="","NULL",BX384)&amp;
", Protocol9_ID = "&amp;IF(BY384="","NULL",#REF!)&amp;", Protocol9_IterationIDStart = "&amp;IF(BY384="","NULL",BZ384)&amp;", Protocol9_IterationIDEnd = "&amp;IF(CA384="","NULL",CB384)&amp;
", Protocol10_ID = "&amp;IF(CC384="","NULL",#REF!)&amp;", Protocol10_IterationIDStart = "&amp;IF(CC384="","NULL",CD384)&amp;", Protocol10_IterationIDEnd = "&amp;IF(CE384="","NULL",CF384)&amp;
", Protocol11_ID = "&amp;IF(CG384="","NULL",#REF!)&amp;", Protocol11_IterationIDStart = "&amp;IF(CG384="","NULL",CH384)&amp;", Protocol11_IterationIDEnd = "&amp;IF(CI384="","NULL",CJ384)&amp;
", Protocol12_ID = "&amp;IF(CK384="","NULL",#REF!)&amp;", Protocol12_IterationIDStart = "&amp;IF(CK384="","NULL",CL384)&amp;", Protocol12_IterationIDEnd = "&amp;IF(CM384="","NULL",CN384)&amp;
", Protocol13_ID = "&amp;IF(CO384="","NULL",#REF!)&amp;", Protocol13_IterationIDStart = "&amp;IF(CO384="","NULL",CP384)&amp;", Protocol13_IterationIDEnd = "&amp;IF(CQ384="","NULL",CR384)&amp;
", Protocol14_ID = "&amp;IF(CS384="","NULL",#REF!)&amp;", Protocol14_IterationIDStart = "&amp;IF(CS384="","NULL",CT384)&amp;", Protocol14_IterationIDEnd = "&amp;IF(CU384="","NULL",CV384)&amp;
", Protocol15_ID = "&amp;IF(CW384="","NULL",#REF!)&amp;", Protocol15_IterationIDStart = "&amp;IF(CW384="","NULL",CX384)&amp;", Protocol15_IterationIDEnd = "&amp;IF(CY384="","NULL",CZ384)&amp;
", Protocol16_ID = "&amp;IF(DA384="","NULL",#REF!)&amp;", Protocol16_IterationIDStart = "&amp;IF(DA384="","NULL",DB384)&amp;", Protocol16_IterationIDEnd = "&amp;IF(DC384="","NULL",DD384))</f>
        <v>#REF!</v>
      </c>
    </row>
    <row r="385" spans="1:156" s="37" customFormat="1" ht="33.6" x14ac:dyDescent="0.4">
      <c r="A385" s="38">
        <v>493</v>
      </c>
      <c r="B385" s="38">
        <v>1</v>
      </c>
      <c r="C385" s="57" t="str">
        <f>"ChampMetricVisitInformation." &amp; G385</f>
        <v>ChampMetricVisitInformation.GCDAvgNetThickDiffInAreaofDetectableChangeForT0</v>
      </c>
      <c r="D385" s="38">
        <v>1</v>
      </c>
      <c r="E385" s="43" t="s">
        <v>1379</v>
      </c>
      <c r="F385" s="79" t="s">
        <v>1856</v>
      </c>
      <c r="G385" s="37" t="s">
        <v>1355</v>
      </c>
      <c r="H385" s="74"/>
      <c r="I385" s="44"/>
      <c r="J385" s="47" t="str">
        <f>IF(I385="","",VLOOKUP(I385,MetricCalcGroups!A:D,3, FALSE))</f>
        <v/>
      </c>
      <c r="L385" s="37" t="s">
        <v>78</v>
      </c>
      <c r="M385" s="38">
        <v>3</v>
      </c>
      <c r="N385" s="38">
        <v>10</v>
      </c>
      <c r="O385" s="38">
        <v>2</v>
      </c>
      <c r="P385" s="38" t="s">
        <v>78</v>
      </c>
      <c r="Q385" s="38">
        <v>1</v>
      </c>
      <c r="R385" s="90">
        <v>-0.4</v>
      </c>
      <c r="S385" s="90">
        <v>0.3</v>
      </c>
      <c r="T385" s="90">
        <v>-0.75</v>
      </c>
      <c r="U385" s="90">
        <v>0.75</v>
      </c>
      <c r="V385" s="78">
        <v>237</v>
      </c>
      <c r="W385" s="39">
        <v>2320</v>
      </c>
      <c r="X385" s="15">
        <v>2011</v>
      </c>
      <c r="Y385" s="16">
        <f>IF(X385&lt;&gt;"",VLOOKUP(X385,ProgramIterations!D:E,2,FALSE),"NULL")</f>
        <v>1</v>
      </c>
      <c r="Z385" s="15"/>
      <c r="AA385" s="16" t="str">
        <f>IF(Z385&lt;&gt;"",VLOOKUP(Z385,ProgramIterations!D:E,2,FALSE),"NULL")</f>
        <v>NULL</v>
      </c>
      <c r="AB385" s="37" t="s">
        <v>78</v>
      </c>
      <c r="AC385" s="37">
        <v>75</v>
      </c>
      <c r="AD385" s="49">
        <v>1</v>
      </c>
      <c r="AE385" s="37">
        <v>1</v>
      </c>
      <c r="AF385" s="37">
        <v>1</v>
      </c>
      <c r="AG385" s="37">
        <v>0</v>
      </c>
      <c r="AH385" s="85">
        <v>1</v>
      </c>
      <c r="AI385" s="17">
        <f t="shared" si="28"/>
        <v>1</v>
      </c>
      <c r="AJ385" s="38">
        <v>0</v>
      </c>
      <c r="AK385" s="17">
        <f t="shared" si="25"/>
        <v>1</v>
      </c>
      <c r="AL385" s="17">
        <f t="shared" si="26"/>
        <v>1</v>
      </c>
      <c r="AM385" s="38">
        <v>0</v>
      </c>
      <c r="AN385" s="38">
        <v>0</v>
      </c>
      <c r="AO385" s="37">
        <v>1</v>
      </c>
      <c r="AP385" s="49" t="s">
        <v>1535</v>
      </c>
      <c r="AQ385" s="37">
        <v>0</v>
      </c>
      <c r="AR385" s="49">
        <v>0</v>
      </c>
      <c r="AS385" s="23">
        <v>2011</v>
      </c>
      <c r="AT385" s="55">
        <f>IF(AS385="","",VLOOKUP(AS385,ProgramIterations!$D:$E,2,FALSE))</f>
        <v>1</v>
      </c>
      <c r="AU385" s="23"/>
      <c r="AV385" s="24" t="str">
        <f>IF(AU385="","",VLOOKUP(AU385,ProgramIterations!$D:$E,2,FALSE))</f>
        <v/>
      </c>
      <c r="AW385" s="23">
        <v>2012</v>
      </c>
      <c r="AX385" s="24">
        <f>IF(AW385="","",VLOOKUP(AW385,ProgramIterations!$D:$E,2,FALSE))</f>
        <v>2</v>
      </c>
      <c r="AY385" s="23"/>
      <c r="AZ385" s="24" t="str">
        <f>IF(AY385="","",VLOOKUP(AY385,ProgramIterations!$D:$E,2,FALSE))</f>
        <v/>
      </c>
      <c r="BA385" s="23">
        <v>2013</v>
      </c>
      <c r="BB385" s="24">
        <f>IF(BA385="","",VLOOKUP(BA385,ProgramIterations!$D:$E,2,FALSE))</f>
        <v>3</v>
      </c>
      <c r="BC385" s="23"/>
      <c r="BD385" s="24" t="str">
        <f>IF(BC385="","",VLOOKUP(BC385,ProgramIterations!$D:$E,2,FALSE))</f>
        <v/>
      </c>
      <c r="BE385" s="23">
        <v>2014</v>
      </c>
      <c r="BF385" s="24">
        <f>IF(BE385="","",VLOOKUP(BE385,ProgramIterations!$D:$E,2,FALSE))</f>
        <v>4</v>
      </c>
      <c r="BG385" s="23"/>
      <c r="BH385" s="24" t="str">
        <f>IF(BG385="","",VLOOKUP(BG385,ProgramIterations!$D:$E,2,FALSE))</f>
        <v/>
      </c>
      <c r="BI385" s="23">
        <v>2014</v>
      </c>
      <c r="BJ385" s="24">
        <f>IF(BI385="","",VLOOKUP(BI385,ProgramIterations!$D:$E,2,FALSE))</f>
        <v>4</v>
      </c>
      <c r="BK385" s="23"/>
      <c r="BL385" s="24" t="str">
        <f>IF(BK385="","",VLOOKUP(BK385,ProgramIterations!$D:$E,2,FALSE))</f>
        <v/>
      </c>
      <c r="BM385" s="23"/>
      <c r="BN385" s="24" t="str">
        <f>IF(BM385="","",VLOOKUP(BM385,ProgramIterations!$D:$E,2,FALSE))</f>
        <v/>
      </c>
      <c r="BO385" s="23"/>
      <c r="BP385" s="24" t="str">
        <f>IF(BO385="","",VLOOKUP(BO385,ProgramIterations!$D:$E,2,FALSE))</f>
        <v/>
      </c>
      <c r="BQ385" s="23"/>
      <c r="BR385" s="24" t="str">
        <f>IF(BQ385="","",VLOOKUP(BQ385,ProgramIterations!$D:$E,2,FALSE))</f>
        <v/>
      </c>
      <c r="BS385" s="23"/>
      <c r="BT385" s="24" t="str">
        <f>IF(BS385="","",VLOOKUP(BS385,ProgramIterations!$D:$E,2,FALSE))</f>
        <v/>
      </c>
      <c r="BU385" s="23"/>
      <c r="BV385" s="24" t="str">
        <f>IF(BU385="","",VLOOKUP(BU385,ProgramIterations!$D:$E,2,FALSE))</f>
        <v/>
      </c>
      <c r="BW385" s="23"/>
      <c r="BX385" s="24" t="str">
        <f>IF(BW385="","",VLOOKUP(BW385,ProgramIterations!$D:$E,2,FALSE))</f>
        <v/>
      </c>
      <c r="BY385" s="23">
        <v>2014</v>
      </c>
      <c r="BZ385" s="24">
        <f>IF(BY385="","",VLOOKUP(BY385,ProgramIterations!$D:$E,2,FALSE))</f>
        <v>4</v>
      </c>
      <c r="CA385" s="23"/>
      <c r="CB385" s="24" t="str">
        <f>IF(CA385="","",VLOOKUP(CA385,ProgramIterations!$D:$E,2,FALSE))</f>
        <v/>
      </c>
      <c r="CC385" s="23">
        <v>2014</v>
      </c>
      <c r="CD385" s="24">
        <f>IF(CC385="","",VLOOKUP(CC385,ProgramIterations!$D:$E,2,FALSE))</f>
        <v>4</v>
      </c>
      <c r="CE385" s="23"/>
      <c r="CF385" s="24" t="str">
        <f>IF(CE385="","",VLOOKUP(CE385,ProgramIterations!$D:$E,2,FALSE))</f>
        <v/>
      </c>
      <c r="CG385" s="23">
        <v>2014</v>
      </c>
      <c r="CH385" s="24">
        <f>IF(CG385="","",VLOOKUP(CG385,ProgramIterations!$D:$E,2,FALSE))</f>
        <v>4</v>
      </c>
      <c r="CI385" s="23"/>
      <c r="CJ385" s="24" t="str">
        <f>IF(CI385="","",VLOOKUP(CI385,ProgramIterations!$D:$E,2,FALSE))</f>
        <v/>
      </c>
      <c r="CK385" s="23"/>
      <c r="CL385" s="24" t="str">
        <f>IF(CK385="","",VLOOKUP(CK385,ProgramIterations!$D:$E,2,FALSE))</f>
        <v/>
      </c>
      <c r="CM385" s="23"/>
      <c r="CN385" s="24" t="str">
        <f>IF(CM385="","",VLOOKUP(CM385,ProgramIterations!$D:$E,2,FALSE))</f>
        <v/>
      </c>
      <c r="CO385" s="23"/>
      <c r="CP385" s="24" t="str">
        <f>IF(CO385="","",VLOOKUP(CO385,ProgramIterations!$D:$E,2,FALSE))</f>
        <v/>
      </c>
      <c r="CQ385" s="23"/>
      <c r="CR385" s="24" t="str">
        <f>IF(CQ385="","",VLOOKUP(CQ385,ProgramIterations!$D:$E,2,FALSE))</f>
        <v/>
      </c>
      <c r="CS385" s="23"/>
      <c r="CT385" s="24" t="str">
        <f>IF(CS385="","",VLOOKUP(CS385,ProgramIterations!$D:$E,2,FALSE))</f>
        <v/>
      </c>
      <c r="CU385" s="23"/>
      <c r="CV385" s="24" t="str">
        <f>IF(CU385="","",VLOOKUP(CU385,ProgramIterations!$D:$E,2,FALSE))</f>
        <v/>
      </c>
      <c r="CW385" s="23"/>
      <c r="CX385" s="24" t="str">
        <f>IF(CW385="","",VLOOKUP(CW385,ProgramIterations!$D:$E,2,FALSE))</f>
        <v/>
      </c>
      <c r="CY385" s="23"/>
      <c r="CZ385" s="24" t="str">
        <f>IF(CY385="","",VLOOKUP(CY385,ProgramIterations!$D:$E,2,FALSE))</f>
        <v/>
      </c>
      <c r="DA385" s="23"/>
      <c r="DB385" s="24" t="str">
        <f>IF(DA385="","",VLOOKUP(DA385,ProgramIterations!$D:$E,2,FALSE))</f>
        <v/>
      </c>
      <c r="DC385" s="23"/>
      <c r="DD385" s="25" t="str">
        <f>IF(DC385="","",VLOOKUP(DC385,ProgramIterations!$D:$E,2,FALSE))</f>
        <v/>
      </c>
      <c r="DE385" s="64" t="str">
        <f>CONCATENATE("ALTER TABLE dbo.",LEFT(C385,FIND(".",C385)-1)," ADD ",RIGHT(C385,LEN(C385)-FIND(".",C385))," ",VLOOKUP(M385,DataTypes!$A$2:$F$12,6),IF(VLOOKUP(M385,DataTypes!$A$2:$F$12,3)=1,CONCATENATE("(",N385,",",O385,")"),"")," NULL")</f>
        <v>ALTER TABLE dbo.ChampMetricVisitInformation ADD GCDAvgNetThickDiffInAreaofDetectableChangeForT0 decimal(10,2) NULL</v>
      </c>
      <c r="DF385" s="56" t="e">
        <f>IF(A385 = "","",#REF! &amp; " SELECT MetricCalcTypeID = "&amp;A385&amp;", EngineID = "&amp;B385&amp;", Name='"&amp;C385&amp;"', DisplayGroupID = "&amp;D385&amp;", DisplayName='"&amp;E385&amp;"', DisplayNameShort = '"&amp;F385&amp;"', PropertyName = '"&amp;G385&amp;"', MethodID = "&amp;IF(H385="","NULL",H385)&amp; ", CalcGroupId = "&amp;IF(I385="","NULL",I385)&amp;", CalcGroupListItemID = " &amp;IF(K385="","NULL",K385)&amp;", Description = "&amp;IF(L385&lt;&gt;"NULL","'"&amp;SUBSTITUTE(L385,"'","''")&amp;"'","NULL")&amp;", DataTypeID = "&amp;M385&amp;",Precision = "&amp;N385&amp;", Scale = "&amp;O385&amp;", Length="&amp;P385&amp;", UOMID = "&amp;Q385&amp;", GlossaryTermID = "&amp;V385&amp;", DisplayOrderID = "&amp;W385&amp;", DomainValueListID = "&amp;AB385&amp;", WidthPixels = "&amp;AC385&amp;", IsDisplayable = "&amp;AD385&amp;", ShowGraphForWatershed= "&amp;AE385&amp;",ShowGraphForProgram="&amp;AF385&amp;",ShowGraphForVisit="&amp;AG385&amp;",IsPrivateInformation="&amp;AM385&amp;", IsCalculated="&amp;AN385&amp;",IsInternal="&amp;AO385&amp;", ExpectedValueMin = "&amp;IF(R385&lt;&gt;"",R385,"NULL")&amp;",  ExpectedValueMax = "&amp;IF(S385&lt;&gt;"",S385,"NULL")&amp;",  AcceptedValueMin = "&amp;IF(T385&lt;&gt;"",T385,"NULL")&amp;",   AcceptedValueMax  = "&amp;IF(U385&lt;&gt;"",U385,"NULL")&amp;", GraphAllowX="&amp;AH385&amp;", GraphAllowY="&amp;AI385&amp;", GraphAllowZ="&amp;AJ385&amp;", MapAllowSize="&amp;AK385&amp;", MapAllowColor = "&amp;AL385&amp;", RbtXpath = "&amp;IF(AP385&lt;&gt;"", "'"&amp;AP385&amp;"'", "NULL")&amp;", RbtIsRequired = "&amp;IF(AP385&lt;&gt;"", AQ385, "NULL")&amp;", MRMetric = "&amp;AR385&amp;
", Protocol1_ID = "&amp;IF(AS385="","NULL",#REF!)&amp;", Protocol1_IterationIDStart = "&amp;IF(AS385="","NULL",AT385)&amp;", Protocol1_IterationIDEnd = "&amp;IF(AU385="","NULL",AV385)&amp;
", Protocol2_ID = "&amp;IF(AW385="","NULL",#REF!)&amp;", Protocol2_IterationIDStart = "&amp;IF(AW385="","NULL",AX385)&amp;", Protocol2_IterationIDEnd = "&amp;IF(AY385="","NULL",AZ385)&amp;
", Protocol3_ID = "&amp;IF(BA385="","NULL",#REF!)&amp;", Protocol3_IterationIDStart = "&amp;IF(BA385="","NULL",BB385)&amp;", Protocol3_IterationIDEnd = "&amp;IF(BC385="","NULL",BD385)&amp;
", Protocol4_ID = "&amp;IF(BE385="","NULL",#REF!)&amp;", Protocol4_IterationIDStart = "&amp;IF(BE385="","NULL",BF385)&amp;", Protocol4_IterationIDEnd = "&amp;IF(BG385="","NULL",BH385)&amp;
", Protocol5_ID = "&amp;IF(BI385="","NULL",#REF!)&amp;", Protocol5_IterationIDStart = "&amp;IF(BI385="","NULL",BJ385)&amp;", Protocol5_IterationIDEnd = "&amp;IF(BK385="","NULL",BL385)&amp;
", Protocol6_ID = "&amp;IF(BM385="","NULL",#REF!)&amp;", Protocol6_IterationIDStart = "&amp;IF(BM385="","NULL",BN385)&amp;", Protocol6_IterationIDEnd = "&amp;IF(BO385="","NULL",BP385)&amp;
", Protocol7_ID = "&amp;IF(BQ385="","NULL",#REF!)&amp;", Protocol7_IterationIDStart = "&amp;IF(BQ385="","NULL",BR385)&amp;", Protocol7_IterationIDEnd = "&amp;IF(BS385="","NULL",BT385)&amp;
", Protocol8_ID = "&amp;IF(BU385="","NULL",#REF!)&amp;", Protocol8_IterationIDStart = "&amp;IF(BU385="","NULL",BV385)&amp;", Protocol8_IterationIDEnd = "&amp;IF(BW385="","NULL",BX385)&amp;
", Protocol9_ID = "&amp;IF(BY385="","NULL",#REF!)&amp;", Protocol9_IterationIDStart = "&amp;IF(BY385="","NULL",BZ385)&amp;", Protocol9_IterationIDEnd = "&amp;IF(CA385="","NULL",CB385)&amp;
", Protocol10_ID = "&amp;IF(CC385="","NULL",#REF!)&amp;", Protocol10_IterationIDStart = "&amp;IF(CC385="","NULL",CD385)&amp;", Protocol10_IterationIDEnd = "&amp;IF(CE385="","NULL",CF385)&amp;
", Protocol11_ID = "&amp;IF(CG385="","NULL",#REF!)&amp;", Protocol11_IterationIDStart = "&amp;IF(CG385="","NULL",CH385)&amp;", Protocol11_IterationIDEnd = "&amp;IF(CI385="","NULL",CJ385)&amp;
", Protocol12_ID = "&amp;IF(CK385="","NULL",#REF!)&amp;", Protocol12_IterationIDStart = "&amp;IF(CK385="","NULL",CL385)&amp;", Protocol12_IterationIDEnd = "&amp;IF(CM385="","NULL",CN385)&amp;
", Protocol13_ID = "&amp;IF(CO385="","NULL",#REF!)&amp;", Protocol13_IterationIDStart = "&amp;IF(CO385="","NULL",CP385)&amp;", Protocol13_IterationIDEnd = "&amp;IF(CQ385="","NULL",CR385)&amp;
", Protocol14_ID = "&amp;IF(CS385="","NULL",#REF!)&amp;", Protocol14_IterationIDStart = "&amp;IF(CS385="","NULL",CT385)&amp;", Protocol14_IterationIDEnd = "&amp;IF(CU385="","NULL",CV385)&amp;
", Protocol15_ID = "&amp;IF(CW385="","NULL",#REF!)&amp;", Protocol15_IterationIDStart = "&amp;IF(CW385="","NULL",CX385)&amp;", Protocol15_IterationIDEnd = "&amp;IF(CY385="","NULL",CZ385)&amp;
", Protocol16_ID = "&amp;IF(DA385="","NULL",#REF!)&amp;", Protocol16_IterationIDStart = "&amp;IF(DA385="","NULL",DB385)&amp;", Protocol16_IterationIDEnd = "&amp;IF(DC385="","NULL",DD385))</f>
        <v>#REF!</v>
      </c>
    </row>
    <row r="386" spans="1:156" s="37" customFormat="1" x14ac:dyDescent="0.4">
      <c r="A386" s="38">
        <v>673</v>
      </c>
      <c r="B386" s="38">
        <v>6</v>
      </c>
      <c r="C386" s="34" t="str">
        <f>"MetricStreamTemp." &amp; G386</f>
        <v>MetricStreamTemp.SummerHourCount</v>
      </c>
      <c r="D386" s="38">
        <v>6</v>
      </c>
      <c r="E386" s="74" t="s">
        <v>1843</v>
      </c>
      <c r="F386" s="37" t="s">
        <v>1843</v>
      </c>
      <c r="G386" s="37" t="s">
        <v>1843</v>
      </c>
      <c r="H386" s="74"/>
      <c r="I386" s="74"/>
      <c r="J386" s="47"/>
      <c r="L386" s="37" t="s">
        <v>78</v>
      </c>
      <c r="M386" s="38">
        <v>2</v>
      </c>
      <c r="N386" s="38" t="s">
        <v>78</v>
      </c>
      <c r="O386" s="38">
        <v>0</v>
      </c>
      <c r="P386" s="38" t="s">
        <v>78</v>
      </c>
      <c r="Q386" s="38">
        <v>13</v>
      </c>
      <c r="R386" s="88">
        <v>756</v>
      </c>
      <c r="S386" s="75">
        <v>1152</v>
      </c>
      <c r="T386" s="38">
        <v>0</v>
      </c>
      <c r="U386" s="38">
        <v>1500</v>
      </c>
      <c r="V386" s="75" t="s">
        <v>78</v>
      </c>
      <c r="W386" s="53">
        <v>70</v>
      </c>
      <c r="X386" s="15">
        <v>2011</v>
      </c>
      <c r="Y386" s="16">
        <f>IF(X386&lt;&gt;"",VLOOKUP(X386,ProgramIterations!D:E,2,FALSE),"NULL")</f>
        <v>1</v>
      </c>
      <c r="Z386" s="15"/>
      <c r="AA386" s="16" t="str">
        <f>IF(Z386&lt;&gt;"",VLOOKUP(Z386,ProgramIterations!D:E,2,FALSE),"NULL")</f>
        <v>NULL</v>
      </c>
      <c r="AB386" s="37" t="s">
        <v>78</v>
      </c>
      <c r="AC386" s="37">
        <v>125</v>
      </c>
      <c r="AD386" s="49">
        <v>1</v>
      </c>
      <c r="AE386" s="37">
        <v>1</v>
      </c>
      <c r="AF386" s="37">
        <v>1</v>
      </c>
      <c r="AG386" s="37">
        <v>0</v>
      </c>
      <c r="AH386" s="85">
        <v>1</v>
      </c>
      <c r="AI386" s="17">
        <f t="shared" si="28"/>
        <v>1</v>
      </c>
      <c r="AJ386" s="38">
        <v>0</v>
      </c>
      <c r="AK386" s="17">
        <f t="shared" si="25"/>
        <v>1</v>
      </c>
      <c r="AL386" s="17">
        <f t="shared" si="26"/>
        <v>1</v>
      </c>
      <c r="AM386" s="38">
        <v>0</v>
      </c>
      <c r="AN386" s="38">
        <v>0</v>
      </c>
      <c r="AO386" s="84">
        <v>0</v>
      </c>
      <c r="AP386" s="40"/>
      <c r="AQ386" s="37">
        <v>0</v>
      </c>
      <c r="AR386" s="49">
        <v>0</v>
      </c>
      <c r="AS386" s="23">
        <v>2011</v>
      </c>
      <c r="AT386" s="55">
        <f>IF(AS386="","",VLOOKUP(AS386,ProgramIterations!$D:$E,2,FALSE))</f>
        <v>1</v>
      </c>
      <c r="AU386" s="23"/>
      <c r="AV386" s="24" t="str">
        <f>IF(AU386="","",VLOOKUP(AU386,ProgramIterations!$D:$E,2,FALSE))</f>
        <v/>
      </c>
      <c r="AW386" s="23">
        <v>2012</v>
      </c>
      <c r="AX386" s="24">
        <f>IF(AW386="","",VLOOKUP(AW386,ProgramIterations!$D:$E,2,FALSE))</f>
        <v>2</v>
      </c>
      <c r="AY386" s="23"/>
      <c r="AZ386" s="24" t="str">
        <f>IF(AY386="","",VLOOKUP(AY386,ProgramIterations!$D:$E,2,FALSE))</f>
        <v/>
      </c>
      <c r="BA386" s="23">
        <v>2013</v>
      </c>
      <c r="BB386" s="24">
        <f>IF(BA386="","",VLOOKUP(BA386,ProgramIterations!$D:$E,2,FALSE))</f>
        <v>3</v>
      </c>
      <c r="BC386" s="23"/>
      <c r="BD386" s="24" t="str">
        <f>IF(BC386="","",VLOOKUP(BC386,ProgramIterations!$D:$E,2,FALSE))</f>
        <v/>
      </c>
      <c r="BE386" s="23"/>
      <c r="BF386" s="24" t="str">
        <f>IF(BE386="","",VLOOKUP(BE386,ProgramIterations!$D:$E,2,FALSE))</f>
        <v/>
      </c>
      <c r="BG386" s="23"/>
      <c r="BH386" s="24" t="str">
        <f>IF(BG386="","",VLOOKUP(BG386,ProgramIterations!$D:$E,2,FALSE))</f>
        <v/>
      </c>
      <c r="BI386" s="23"/>
      <c r="BJ386" s="24" t="str">
        <f>IF(BI386="","",VLOOKUP(BI386,ProgramIterations!$D:$E,2,FALSE))</f>
        <v/>
      </c>
      <c r="BK386" s="23"/>
      <c r="BL386" s="24" t="str">
        <f>IF(BK386="","",VLOOKUP(BK386,ProgramIterations!$D:$E,2,FALSE))</f>
        <v/>
      </c>
      <c r="BM386" s="23"/>
      <c r="BN386" s="24" t="str">
        <f>IF(BM386="","",VLOOKUP(BM386,ProgramIterations!$D:$E,2,FALSE))</f>
        <v/>
      </c>
      <c r="BO386" s="23"/>
      <c r="BP386" s="24" t="str">
        <f>IF(BO386="","",VLOOKUP(BO386,ProgramIterations!$D:$E,2,FALSE))</f>
        <v/>
      </c>
      <c r="BQ386" s="23"/>
      <c r="BR386" s="24" t="str">
        <f>IF(BQ386="","",VLOOKUP(BQ386,ProgramIterations!$D:$E,2,FALSE))</f>
        <v/>
      </c>
      <c r="BS386" s="23"/>
      <c r="BT386" s="24" t="str">
        <f>IF(BS386="","",VLOOKUP(BS386,ProgramIterations!$D:$E,2,FALSE))</f>
        <v/>
      </c>
      <c r="BU386" s="23"/>
      <c r="BV386" s="24" t="str">
        <f>IF(BU386="","",VLOOKUP(BU386,ProgramIterations!$D:$E,2,FALSE))</f>
        <v/>
      </c>
      <c r="BW386" s="23"/>
      <c r="BX386" s="24" t="str">
        <f>IF(BW386="","",VLOOKUP(BW386,ProgramIterations!$D:$E,2,FALSE))</f>
        <v/>
      </c>
      <c r="BY386" s="23">
        <v>2014</v>
      </c>
      <c r="BZ386" s="24">
        <f>IF(BY386="","",VLOOKUP(BY386,ProgramIterations!$D:$E,2,FALSE))</f>
        <v>4</v>
      </c>
      <c r="CA386" s="23"/>
      <c r="CB386" s="24" t="str">
        <f>IF(CA386="","",VLOOKUP(CA386,ProgramIterations!$D:$E,2,FALSE))</f>
        <v/>
      </c>
      <c r="CC386" s="23">
        <v>2014</v>
      </c>
      <c r="CD386" s="24">
        <f>IF(CC386="","",VLOOKUP(CC386,ProgramIterations!$D:$E,2,FALSE))</f>
        <v>4</v>
      </c>
      <c r="CE386" s="23"/>
      <c r="CF386" s="24" t="str">
        <f>IF(CE386="","",VLOOKUP(CE386,ProgramIterations!$D:$E,2,FALSE))</f>
        <v/>
      </c>
      <c r="CG386" s="23"/>
      <c r="CH386" s="24" t="str">
        <f>IF(CG386="","",VLOOKUP(CG386,ProgramIterations!$D:$E,2,FALSE))</f>
        <v/>
      </c>
      <c r="CI386" s="23"/>
      <c r="CJ386" s="24" t="str">
        <f>IF(CI386="","",VLOOKUP(CI386,ProgramIterations!$D:$E,2,FALSE))</f>
        <v/>
      </c>
      <c r="CK386" s="23"/>
      <c r="CL386" s="24" t="str">
        <f>IF(CK386="","",VLOOKUP(CK386,ProgramIterations!$D:$E,2,FALSE))</f>
        <v/>
      </c>
      <c r="CM386" s="23"/>
      <c r="CN386" s="24" t="str">
        <f>IF(CM386="","",VLOOKUP(CM386,ProgramIterations!$D:$E,2,FALSE))</f>
        <v/>
      </c>
      <c r="CO386" s="23"/>
      <c r="CP386" s="24" t="str">
        <f>IF(CO386="","",VLOOKUP(CO386,ProgramIterations!$D:$E,2,FALSE))</f>
        <v/>
      </c>
      <c r="CQ386" s="23"/>
      <c r="CR386" s="24" t="str">
        <f>IF(CQ386="","",VLOOKUP(CQ386,ProgramIterations!$D:$E,2,FALSE))</f>
        <v/>
      </c>
      <c r="CS386" s="23"/>
      <c r="CT386" s="24" t="str">
        <f>IF(CS386="","",VLOOKUP(CS386,ProgramIterations!$D:$E,2,FALSE))</f>
        <v/>
      </c>
      <c r="CU386" s="23"/>
      <c r="CV386" s="24" t="str">
        <f>IF(CU386="","",VLOOKUP(CU386,ProgramIterations!$D:$E,2,FALSE))</f>
        <v/>
      </c>
      <c r="CW386" s="23"/>
      <c r="CX386" s="24" t="str">
        <f>IF(CW386="","",VLOOKUP(CW386,ProgramIterations!$D:$E,2,FALSE))</f>
        <v/>
      </c>
      <c r="CY386" s="23"/>
      <c r="CZ386" s="24" t="str">
        <f>IF(CY386="","",VLOOKUP(CY386,ProgramIterations!$D:$E,2,FALSE))</f>
        <v/>
      </c>
      <c r="DA386" s="23"/>
      <c r="DB386" s="24" t="str">
        <f>IF(DA386="","",VLOOKUP(DA386,ProgramIterations!$D:$E,2,FALSE))</f>
        <v/>
      </c>
      <c r="DC386" s="23"/>
      <c r="DD386" s="25" t="str">
        <f>IF(DC386="","",VLOOKUP(DC386,ProgramIterations!$D:$E,2,FALSE))</f>
        <v/>
      </c>
      <c r="DE386" s="64" t="str">
        <f>CONCATENATE("ALTER TABLE dbo.",LEFT(C386,FIND(".",C386)-1)," ADD ",RIGHT(C386,LEN(C386)-FIND(".",C386))," ",VLOOKUP(M386,DataTypes!$A$2:$F$12,6),IF(VLOOKUP(M386,DataTypes!$A$2:$F$12,3)=1,CONCATENATE("(",N386,",",O386,")"),"")," NULL")</f>
        <v>ALTER TABLE dbo.MetricStreamTemp ADD SummerHourCount int NULL</v>
      </c>
      <c r="DF386" s="56" t="e">
        <f>IF(A386 = "","",#REF! &amp; " SELECT MetricCalcTypeID = "&amp;A386&amp;", EngineID = "&amp;B386&amp;", Name='"&amp;C386&amp;"', DisplayGroupID = "&amp;D386&amp;", DisplayName='"&amp;E386&amp;"', DisplayNameShort = '"&amp;F386&amp;"', PropertyName = '"&amp;G386&amp;"', MethodID = "&amp;IF(H386="","NULL",H386)&amp; ", CalcGroupId = "&amp;IF(I386="","NULL",I386)&amp;", CalcGroupListItemID = " &amp;IF(K386="","NULL",K386)&amp;", Description = "&amp;IF(L386&lt;&gt;"NULL","'"&amp;SUBSTITUTE(L386,"'","''")&amp;"'","NULL")&amp;", DataTypeID = "&amp;M386&amp;",Precision = "&amp;N386&amp;", Scale = "&amp;O386&amp;", Length="&amp;P386&amp;", UOMID = "&amp;Q386&amp;", GlossaryTermID = "&amp;V386&amp;", DisplayOrderID = "&amp;W386&amp;", DomainValueListID = "&amp;AB386&amp;", WidthPixels = "&amp;AC386&amp;", IsDisplayable = "&amp;AD386&amp;", ShowGraphForWatershed= "&amp;AE386&amp;",ShowGraphForProgram="&amp;AF386&amp;",ShowGraphForVisit="&amp;AG386&amp;",IsPrivateInformation="&amp;AM386&amp;", IsCalculated="&amp;AN386&amp;",IsInternal="&amp;AO386&amp;", ExpectedValueMin = "&amp;IF(R386&lt;&gt;"",R386,"NULL")&amp;",  ExpectedValueMax = "&amp;IF(S386&lt;&gt;"",S386,"NULL")&amp;",  AcceptedValueMin = "&amp;IF(T386&lt;&gt;"",T386,"NULL")&amp;",   AcceptedValueMax  = "&amp;IF(U386&lt;&gt;"",U386,"NULL")&amp;", GraphAllowX="&amp;AH386&amp;", GraphAllowY="&amp;AI386&amp;", GraphAllowZ="&amp;AJ386&amp;", MapAllowSize="&amp;AK386&amp;", MapAllowColor = "&amp;AL386&amp;", RbtXpath = "&amp;IF(AP386&lt;&gt;"", "'"&amp;AP386&amp;"'", "NULL")&amp;", RbtIsRequired = "&amp;IF(AP386&lt;&gt;"", AQ386, "NULL")&amp;", MRMetric = "&amp;AR386&amp;
", Protocol1_ID = "&amp;IF(AS386="","NULL",#REF!)&amp;", Protocol1_IterationIDStart = "&amp;IF(AS386="","NULL",AT386)&amp;", Protocol1_IterationIDEnd = "&amp;IF(AU386="","NULL",AV386)&amp;
", Protocol2_ID = "&amp;IF(AW386="","NULL",#REF!)&amp;", Protocol2_IterationIDStart = "&amp;IF(AW386="","NULL",AX386)&amp;", Protocol2_IterationIDEnd = "&amp;IF(AY386="","NULL",AZ386)&amp;
", Protocol3_ID = "&amp;IF(BA386="","NULL",#REF!)&amp;", Protocol3_IterationIDStart = "&amp;IF(BA386="","NULL",BB386)&amp;", Protocol3_IterationIDEnd = "&amp;IF(BC386="","NULL",BD386)&amp;
", Protocol4_ID = "&amp;IF(BE386="","NULL",#REF!)&amp;", Protocol4_IterationIDStart = "&amp;IF(BE386="","NULL",BF386)&amp;", Protocol4_IterationIDEnd = "&amp;IF(BG386="","NULL",BH386)&amp;
", Protocol5_ID = "&amp;IF(BI386="","NULL",#REF!)&amp;", Protocol5_IterationIDStart = "&amp;IF(BI386="","NULL",BJ386)&amp;", Protocol5_IterationIDEnd = "&amp;IF(BK386="","NULL",BL386)&amp;
", Protocol6_ID = "&amp;IF(BM386="","NULL",#REF!)&amp;", Protocol6_IterationIDStart = "&amp;IF(BM386="","NULL",BN386)&amp;", Protocol6_IterationIDEnd = "&amp;IF(BO386="","NULL",BP386)&amp;
", Protocol7_ID = "&amp;IF(BQ386="","NULL",#REF!)&amp;", Protocol7_IterationIDStart = "&amp;IF(BQ386="","NULL",BR386)&amp;", Protocol7_IterationIDEnd = "&amp;IF(BS386="","NULL",BT386)&amp;
", Protocol8_ID = "&amp;IF(BU386="","NULL",#REF!)&amp;", Protocol8_IterationIDStart = "&amp;IF(BU386="","NULL",BV386)&amp;", Protocol8_IterationIDEnd = "&amp;IF(BW386="","NULL",BX386)&amp;
", Protocol9_ID = "&amp;IF(BY386="","NULL",#REF!)&amp;", Protocol9_IterationIDStart = "&amp;IF(BY386="","NULL",BZ386)&amp;", Protocol9_IterationIDEnd = "&amp;IF(CA386="","NULL",CB386)&amp;
", Protocol10_ID = "&amp;IF(CC386="","NULL",#REF!)&amp;", Protocol10_IterationIDStart = "&amp;IF(CC386="","NULL",CD386)&amp;", Protocol10_IterationIDEnd = "&amp;IF(CE386="","NULL",CF386)&amp;
", Protocol11_ID = "&amp;IF(CG386="","NULL",#REF!)&amp;", Protocol11_IterationIDStart = "&amp;IF(CG386="","NULL",CH386)&amp;", Protocol11_IterationIDEnd = "&amp;IF(CI386="","NULL",CJ386)&amp;
", Protocol12_ID = "&amp;IF(CK386="","NULL",#REF!)&amp;", Protocol12_IterationIDStart = "&amp;IF(CK386="","NULL",CL386)&amp;", Protocol12_IterationIDEnd = "&amp;IF(CM386="","NULL",CN386)&amp;
", Protocol13_ID = "&amp;IF(CO386="","NULL",#REF!)&amp;", Protocol13_IterationIDStart = "&amp;IF(CO386="","NULL",CP386)&amp;", Protocol13_IterationIDEnd = "&amp;IF(CQ386="","NULL",CR386)&amp;
", Protocol14_ID = "&amp;IF(CS386="","NULL",#REF!)&amp;", Protocol14_IterationIDStart = "&amp;IF(CS386="","NULL",CT386)&amp;", Protocol14_IterationIDEnd = "&amp;IF(CU386="","NULL",CV386)&amp;
", Protocol15_ID = "&amp;IF(CW386="","NULL",#REF!)&amp;", Protocol15_IterationIDStart = "&amp;IF(CW386="","NULL",CX386)&amp;", Protocol15_IterationIDEnd = "&amp;IF(CY386="","NULL",CZ386)&amp;
", Protocol16_ID = "&amp;IF(DA386="","NULL",#REF!)&amp;", Protocol16_IterationIDStart = "&amp;IF(DA386="","NULL",DB386)&amp;", Protocol16_IterationIDEnd = "&amp;IF(DC386="","NULL",DD386))</f>
        <v>#REF!</v>
      </c>
    </row>
    <row r="387" spans="1:156" s="37" customFormat="1" x14ac:dyDescent="0.4">
      <c r="A387" s="38">
        <v>670</v>
      </c>
      <c r="B387" s="38">
        <v>6</v>
      </c>
      <c r="C387" s="57" t="str">
        <f>"MetricStreamTemp." &amp; G387</f>
        <v>MetricStreamTemp.AverageHourlyTemp</v>
      </c>
      <c r="D387" s="38">
        <v>6</v>
      </c>
      <c r="E387" s="74" t="s">
        <v>1844</v>
      </c>
      <c r="F387" s="37" t="s">
        <v>1791</v>
      </c>
      <c r="G387" s="37" t="s">
        <v>1792</v>
      </c>
      <c r="H387" s="74"/>
      <c r="I387" s="74"/>
      <c r="J387" s="47" t="str">
        <f>IF(I387="","",VLOOKUP(I387,MetricCalcGroups!A:D,3, FALSE))</f>
        <v/>
      </c>
      <c r="L387" s="37" t="s">
        <v>78</v>
      </c>
      <c r="M387" s="38">
        <v>3</v>
      </c>
      <c r="N387" s="38">
        <v>12</v>
      </c>
      <c r="O387" s="88">
        <v>2</v>
      </c>
      <c r="P387" s="38" t="s">
        <v>78</v>
      </c>
      <c r="Q387" s="38">
        <v>3</v>
      </c>
      <c r="R387" s="38">
        <v>12</v>
      </c>
      <c r="S387" s="38">
        <v>18</v>
      </c>
      <c r="T387" s="38">
        <v>-1</v>
      </c>
      <c r="U387" s="38">
        <v>50</v>
      </c>
      <c r="V387" s="78">
        <v>313</v>
      </c>
      <c r="W387" s="53">
        <v>80</v>
      </c>
      <c r="X387" s="15">
        <v>2011</v>
      </c>
      <c r="Y387" s="16">
        <f>IF(X387&lt;&gt;"",VLOOKUP(X387,ProgramIterations!D:E,2,FALSE),"NULL")</f>
        <v>1</v>
      </c>
      <c r="Z387" s="15"/>
      <c r="AA387" s="16" t="str">
        <f>IF(Z387&lt;&gt;"",VLOOKUP(Z387,ProgramIterations!D:E,2,FALSE),"NULL")</f>
        <v>NULL</v>
      </c>
      <c r="AB387" s="37" t="s">
        <v>78</v>
      </c>
      <c r="AC387" s="37">
        <v>125</v>
      </c>
      <c r="AD387" s="49">
        <v>1</v>
      </c>
      <c r="AE387" s="37">
        <v>1</v>
      </c>
      <c r="AF387" s="37">
        <v>1</v>
      </c>
      <c r="AG387" s="37">
        <v>0</v>
      </c>
      <c r="AH387" s="85">
        <v>1</v>
      </c>
      <c r="AI387" s="17">
        <f t="shared" si="28"/>
        <v>1</v>
      </c>
      <c r="AJ387" s="38">
        <v>0</v>
      </c>
      <c r="AK387" s="17">
        <f t="shared" si="25"/>
        <v>1</v>
      </c>
      <c r="AL387" s="17">
        <f t="shared" si="26"/>
        <v>1</v>
      </c>
      <c r="AM387" s="38">
        <v>0</v>
      </c>
      <c r="AN387" s="38">
        <v>0</v>
      </c>
      <c r="AO387" s="84">
        <v>0</v>
      </c>
      <c r="AP387" s="40"/>
      <c r="AQ387" s="37">
        <v>0</v>
      </c>
      <c r="AR387" s="49">
        <v>0</v>
      </c>
      <c r="AS387" s="23">
        <v>2011</v>
      </c>
      <c r="AT387" s="55">
        <f>IF(AS387="","",VLOOKUP(AS387,ProgramIterations!$D:$E,2,FALSE))</f>
        <v>1</v>
      </c>
      <c r="AU387" s="23"/>
      <c r="AV387" s="24" t="str">
        <f>IF(AU387="","",VLOOKUP(AU387,ProgramIterations!$D:$E,2,FALSE))</f>
        <v/>
      </c>
      <c r="AW387" s="23">
        <v>2012</v>
      </c>
      <c r="AX387" s="24">
        <f>IF(AW387="","",VLOOKUP(AW387,ProgramIterations!$D:$E,2,FALSE))</f>
        <v>2</v>
      </c>
      <c r="AY387" s="23"/>
      <c r="AZ387" s="24" t="str">
        <f>IF(AY387="","",VLOOKUP(AY387,ProgramIterations!$D:$E,2,FALSE))</f>
        <v/>
      </c>
      <c r="BA387" s="23">
        <v>2013</v>
      </c>
      <c r="BB387" s="24">
        <f>IF(BA387="","",VLOOKUP(BA387,ProgramIterations!$D:$E,2,FALSE))</f>
        <v>3</v>
      </c>
      <c r="BC387" s="23"/>
      <c r="BD387" s="24" t="str">
        <f>IF(BC387="","",VLOOKUP(BC387,ProgramIterations!$D:$E,2,FALSE))</f>
        <v/>
      </c>
      <c r="BE387" s="23"/>
      <c r="BF387" s="24" t="str">
        <f>IF(BE387="","",VLOOKUP(BE387,ProgramIterations!$D:$E,2,FALSE))</f>
        <v/>
      </c>
      <c r="BG387" s="23"/>
      <c r="BH387" s="24" t="str">
        <f>IF(BG387="","",VLOOKUP(BG387,ProgramIterations!$D:$E,2,FALSE))</f>
        <v/>
      </c>
      <c r="BI387" s="23"/>
      <c r="BJ387" s="24" t="str">
        <f>IF(BI387="","",VLOOKUP(BI387,ProgramIterations!$D:$E,2,FALSE))</f>
        <v/>
      </c>
      <c r="BK387" s="23"/>
      <c r="BL387" s="24" t="str">
        <f>IF(BK387="","",VLOOKUP(BK387,ProgramIterations!$D:$E,2,FALSE))</f>
        <v/>
      </c>
      <c r="BM387" s="23"/>
      <c r="BN387" s="24" t="str">
        <f>IF(BM387="","",VLOOKUP(BM387,ProgramIterations!$D:$E,2,FALSE))</f>
        <v/>
      </c>
      <c r="BO387" s="23"/>
      <c r="BP387" s="24" t="str">
        <f>IF(BO387="","",VLOOKUP(BO387,ProgramIterations!$D:$E,2,FALSE))</f>
        <v/>
      </c>
      <c r="BQ387" s="23"/>
      <c r="BR387" s="24" t="str">
        <f>IF(BQ387="","",VLOOKUP(BQ387,ProgramIterations!$D:$E,2,FALSE))</f>
        <v/>
      </c>
      <c r="BS387" s="23"/>
      <c r="BT387" s="24" t="str">
        <f>IF(BS387="","",VLOOKUP(BS387,ProgramIterations!$D:$E,2,FALSE))</f>
        <v/>
      </c>
      <c r="BU387" s="23"/>
      <c r="BV387" s="24" t="str">
        <f>IF(BU387="","",VLOOKUP(BU387,ProgramIterations!$D:$E,2,FALSE))</f>
        <v/>
      </c>
      <c r="BW387" s="23"/>
      <c r="BX387" s="24" t="str">
        <f>IF(BW387="","",VLOOKUP(BW387,ProgramIterations!$D:$E,2,FALSE))</f>
        <v/>
      </c>
      <c r="BY387" s="23">
        <v>2014</v>
      </c>
      <c r="BZ387" s="24">
        <f>IF(BY387="","",VLOOKUP(BY387,ProgramIterations!$D:$E,2,FALSE))</f>
        <v>4</v>
      </c>
      <c r="CA387" s="23"/>
      <c r="CB387" s="24" t="str">
        <f>IF(CA387="","",VLOOKUP(CA387,ProgramIterations!$D:$E,2,FALSE))</f>
        <v/>
      </c>
      <c r="CC387" s="23">
        <v>2014</v>
      </c>
      <c r="CD387" s="24">
        <f>IF(CC387="","",VLOOKUP(CC387,ProgramIterations!$D:$E,2,FALSE))</f>
        <v>4</v>
      </c>
      <c r="CE387" s="23"/>
      <c r="CF387" s="24" t="str">
        <f>IF(CE387="","",VLOOKUP(CE387,ProgramIterations!$D:$E,2,FALSE))</f>
        <v/>
      </c>
      <c r="CG387" s="23"/>
      <c r="CH387" s="24" t="str">
        <f>IF(CG387="","",VLOOKUP(CG387,ProgramIterations!$D:$E,2,FALSE))</f>
        <v/>
      </c>
      <c r="CI387" s="23"/>
      <c r="CJ387" s="24" t="str">
        <f>IF(CI387="","",VLOOKUP(CI387,ProgramIterations!$D:$E,2,FALSE))</f>
        <v/>
      </c>
      <c r="CK387" s="23"/>
      <c r="CL387" s="24" t="str">
        <f>IF(CK387="","",VLOOKUP(CK387,ProgramIterations!$D:$E,2,FALSE))</f>
        <v/>
      </c>
      <c r="CM387" s="23"/>
      <c r="CN387" s="24" t="str">
        <f>IF(CM387="","",VLOOKUP(CM387,ProgramIterations!$D:$E,2,FALSE))</f>
        <v/>
      </c>
      <c r="CO387" s="23"/>
      <c r="CP387" s="24" t="str">
        <f>IF(CO387="","",VLOOKUP(CO387,ProgramIterations!$D:$E,2,FALSE))</f>
        <v/>
      </c>
      <c r="CQ387" s="23"/>
      <c r="CR387" s="24" t="str">
        <f>IF(CQ387="","",VLOOKUP(CQ387,ProgramIterations!$D:$E,2,FALSE))</f>
        <v/>
      </c>
      <c r="CS387" s="23"/>
      <c r="CT387" s="24" t="str">
        <f>IF(CS387="","",VLOOKUP(CS387,ProgramIterations!$D:$E,2,FALSE))</f>
        <v/>
      </c>
      <c r="CU387" s="23"/>
      <c r="CV387" s="24" t="str">
        <f>IF(CU387="","",VLOOKUP(CU387,ProgramIterations!$D:$E,2,FALSE))</f>
        <v/>
      </c>
      <c r="CW387" s="23"/>
      <c r="CX387" s="24" t="str">
        <f>IF(CW387="","",VLOOKUP(CW387,ProgramIterations!$D:$E,2,FALSE))</f>
        <v/>
      </c>
      <c r="CY387" s="23"/>
      <c r="CZ387" s="24" t="str">
        <f>IF(CY387="","",VLOOKUP(CY387,ProgramIterations!$D:$E,2,FALSE))</f>
        <v/>
      </c>
      <c r="DA387" s="23"/>
      <c r="DB387" s="24" t="str">
        <f>IF(DA387="","",VLOOKUP(DA387,ProgramIterations!$D:$E,2,FALSE))</f>
        <v/>
      </c>
      <c r="DC387" s="23"/>
      <c r="DD387" s="25" t="str">
        <f>IF(DC387="","",VLOOKUP(DC387,ProgramIterations!$D:$E,2,FALSE))</f>
        <v/>
      </c>
      <c r="DE387" s="64" t="str">
        <f>CONCATENATE("ALTER TABLE dbo.",LEFT(C387,FIND(".",C387)-1)," ADD ",RIGHT(C387,LEN(C387)-FIND(".",C387))," ",VLOOKUP(M387,DataTypes!$A$2:$F$12,6),IF(VLOOKUP(M387,DataTypes!$A$2:$F$12,3)=1,CONCATENATE("(",N387,",",O387,")"),"")," NULL")</f>
        <v>ALTER TABLE dbo.MetricStreamTemp ADD AverageHourlyTemp decimal(12,2) NULL</v>
      </c>
      <c r="DF387" s="56" t="e">
        <f>IF(A387 = "","",#REF! &amp; " SELECT MetricCalcTypeID = "&amp;A387&amp;", EngineID = "&amp;B387&amp;", Name='"&amp;C387&amp;"', DisplayGroupID = "&amp;D387&amp;", DisplayName='"&amp;E387&amp;"', DisplayNameShort = '"&amp;F387&amp;"', PropertyName = '"&amp;G387&amp;"', MethodID = "&amp;IF(H387="","NULL",H387)&amp; ", CalcGroupId = "&amp;IF(I387="","NULL",I387)&amp;", CalcGroupListItemID = " &amp;IF(K387="","NULL",K387)&amp;", Description = "&amp;IF(L387&lt;&gt;"NULL","'"&amp;SUBSTITUTE(L387,"'","''")&amp;"'","NULL")&amp;", DataTypeID = "&amp;M387&amp;",Precision = "&amp;N387&amp;", Scale = "&amp;O387&amp;", Length="&amp;P387&amp;", UOMID = "&amp;Q387&amp;", GlossaryTermID = "&amp;V387&amp;", DisplayOrderID = "&amp;W387&amp;", DomainValueListID = "&amp;AB387&amp;", WidthPixels = "&amp;AC387&amp;", IsDisplayable = "&amp;AD387&amp;", ShowGraphForWatershed= "&amp;AE387&amp;",ShowGraphForProgram="&amp;AF387&amp;",ShowGraphForVisit="&amp;AG387&amp;",IsPrivateInformation="&amp;AM387&amp;", IsCalculated="&amp;AN387&amp;",IsInternal="&amp;AO387&amp;", ExpectedValueMin = "&amp;IF(R387&lt;&gt;"",R387,"NULL")&amp;",  ExpectedValueMax = "&amp;IF(S387&lt;&gt;"",S387,"NULL")&amp;",  AcceptedValueMin = "&amp;IF(T387&lt;&gt;"",T387,"NULL")&amp;",   AcceptedValueMax  = "&amp;IF(U387&lt;&gt;"",U387,"NULL")&amp;", GraphAllowX="&amp;AH387&amp;", GraphAllowY="&amp;AI387&amp;", GraphAllowZ="&amp;AJ387&amp;", MapAllowSize="&amp;AK387&amp;", MapAllowColor = "&amp;AL387&amp;", RbtXpath = "&amp;IF(AP387&lt;&gt;"", "'"&amp;AP387&amp;"'", "NULL")&amp;", RbtIsRequired = "&amp;IF(AP387&lt;&gt;"", AQ387, "NULL")&amp;", MRMetric = "&amp;AR387&amp;
", Protocol1_ID = "&amp;IF(AS387="","NULL",#REF!)&amp;", Protocol1_IterationIDStart = "&amp;IF(AS387="","NULL",AT387)&amp;", Protocol1_IterationIDEnd = "&amp;IF(AU387="","NULL",AV387)&amp;
", Protocol2_ID = "&amp;IF(AW387="","NULL",#REF!)&amp;", Protocol2_IterationIDStart = "&amp;IF(AW387="","NULL",AX387)&amp;", Protocol2_IterationIDEnd = "&amp;IF(AY387="","NULL",AZ387)&amp;
", Protocol3_ID = "&amp;IF(BA387="","NULL",#REF!)&amp;", Protocol3_IterationIDStart = "&amp;IF(BA387="","NULL",BB387)&amp;", Protocol3_IterationIDEnd = "&amp;IF(BC387="","NULL",BD387)&amp;
", Protocol4_ID = "&amp;IF(BE387="","NULL",#REF!)&amp;", Protocol4_IterationIDStart = "&amp;IF(BE387="","NULL",BF387)&amp;", Protocol4_IterationIDEnd = "&amp;IF(BG387="","NULL",BH387)&amp;
", Protocol5_ID = "&amp;IF(BI387="","NULL",#REF!)&amp;", Protocol5_IterationIDStart = "&amp;IF(BI387="","NULL",BJ387)&amp;", Protocol5_IterationIDEnd = "&amp;IF(BK387="","NULL",BL387)&amp;
", Protocol6_ID = "&amp;IF(BM387="","NULL",#REF!)&amp;", Protocol6_IterationIDStart = "&amp;IF(BM387="","NULL",BN387)&amp;", Protocol6_IterationIDEnd = "&amp;IF(BO387="","NULL",BP387)&amp;
", Protocol7_ID = "&amp;IF(BQ387="","NULL",#REF!)&amp;", Protocol7_IterationIDStart = "&amp;IF(BQ387="","NULL",BR387)&amp;", Protocol7_IterationIDEnd = "&amp;IF(BS387="","NULL",BT387)&amp;
", Protocol8_ID = "&amp;IF(BU387="","NULL",#REF!)&amp;", Protocol8_IterationIDStart = "&amp;IF(BU387="","NULL",BV387)&amp;", Protocol8_IterationIDEnd = "&amp;IF(BW387="","NULL",BX387)&amp;
", Protocol9_ID = "&amp;IF(BY387="","NULL",#REF!)&amp;", Protocol9_IterationIDStart = "&amp;IF(BY387="","NULL",BZ387)&amp;", Protocol9_IterationIDEnd = "&amp;IF(CA387="","NULL",CB387)&amp;
", Protocol10_ID = "&amp;IF(CC387="","NULL",#REF!)&amp;", Protocol10_IterationIDStart = "&amp;IF(CC387="","NULL",CD387)&amp;", Protocol10_IterationIDEnd = "&amp;IF(CE387="","NULL",CF387)&amp;
", Protocol11_ID = "&amp;IF(CG387="","NULL",#REF!)&amp;", Protocol11_IterationIDStart = "&amp;IF(CG387="","NULL",CH387)&amp;", Protocol11_IterationIDEnd = "&amp;IF(CI387="","NULL",CJ387)&amp;
", Protocol12_ID = "&amp;IF(CK387="","NULL",#REF!)&amp;", Protocol12_IterationIDStart = "&amp;IF(CK387="","NULL",CL387)&amp;", Protocol12_IterationIDEnd = "&amp;IF(CM387="","NULL",CN387)&amp;
", Protocol13_ID = "&amp;IF(CO387="","NULL",#REF!)&amp;", Protocol13_IterationIDStart = "&amp;IF(CO387="","NULL",CP387)&amp;", Protocol13_IterationIDEnd = "&amp;IF(CQ387="","NULL",CR387)&amp;
", Protocol14_ID = "&amp;IF(CS387="","NULL",#REF!)&amp;", Protocol14_IterationIDStart = "&amp;IF(CS387="","NULL",CT387)&amp;", Protocol14_IterationIDEnd = "&amp;IF(CU387="","NULL",CV387)&amp;
", Protocol15_ID = "&amp;IF(CW387="","NULL",#REF!)&amp;", Protocol15_IterationIDStart = "&amp;IF(CW387="","NULL",CX387)&amp;", Protocol15_IterationIDEnd = "&amp;IF(CY387="","NULL",CZ387)&amp;
", Protocol16_ID = "&amp;IF(DA387="","NULL",#REF!)&amp;", Protocol16_IterationIDStart = "&amp;IF(DA387="","NULL",DB387)&amp;", Protocol16_IterationIDEnd = "&amp;IF(DC387="","NULL",DD387))</f>
        <v>#REF!</v>
      </c>
    </row>
    <row r="388" spans="1:156" s="37" customFormat="1" x14ac:dyDescent="0.4">
      <c r="A388" s="38">
        <v>671</v>
      </c>
      <c r="B388" s="38">
        <v>6</v>
      </c>
      <c r="C388" s="57" t="str">
        <f>"MetricStreamTemp." &amp; G388</f>
        <v>MetricStreamTemp.MaxHourlyTemp</v>
      </c>
      <c r="D388" s="38">
        <v>6</v>
      </c>
      <c r="E388" s="74" t="s">
        <v>1845</v>
      </c>
      <c r="F388" s="37" t="s">
        <v>1790</v>
      </c>
      <c r="G388" s="37" t="s">
        <v>1788</v>
      </c>
      <c r="H388" s="74"/>
      <c r="I388" s="74"/>
      <c r="J388" s="47" t="str">
        <f>IF(I388="","",VLOOKUP(I388,MetricCalcGroups!A:D,3, FALSE))</f>
        <v/>
      </c>
      <c r="L388" s="37" t="s">
        <v>78</v>
      </c>
      <c r="M388" s="38">
        <v>3</v>
      </c>
      <c r="N388" s="38">
        <v>12</v>
      </c>
      <c r="O388" s="88">
        <v>2</v>
      </c>
      <c r="P388" s="38" t="s">
        <v>78</v>
      </c>
      <c r="Q388" s="38">
        <v>3</v>
      </c>
      <c r="R388" s="38">
        <v>12</v>
      </c>
      <c r="S388" s="38">
        <v>18</v>
      </c>
      <c r="T388" s="38">
        <v>-1</v>
      </c>
      <c r="U388" s="38">
        <v>50</v>
      </c>
      <c r="V388" s="78">
        <v>312</v>
      </c>
      <c r="W388" s="53">
        <v>90</v>
      </c>
      <c r="X388" s="15">
        <v>2011</v>
      </c>
      <c r="Y388" s="16">
        <f>IF(X388&lt;&gt;"",VLOOKUP(X388,ProgramIterations!D:E,2,FALSE),"NULL")</f>
        <v>1</v>
      </c>
      <c r="Z388" s="15"/>
      <c r="AA388" s="16" t="str">
        <f>IF(Z388&lt;&gt;"",VLOOKUP(Z388,ProgramIterations!D:E,2,FALSE),"NULL")</f>
        <v>NULL</v>
      </c>
      <c r="AB388" s="37" t="s">
        <v>78</v>
      </c>
      <c r="AC388" s="37">
        <v>125</v>
      </c>
      <c r="AD388" s="49">
        <v>1</v>
      </c>
      <c r="AE388" s="37">
        <v>1</v>
      </c>
      <c r="AF388" s="37">
        <v>1</v>
      </c>
      <c r="AG388" s="37">
        <v>0</v>
      </c>
      <c r="AH388" s="85">
        <v>1</v>
      </c>
      <c r="AI388" s="17">
        <f t="shared" si="28"/>
        <v>1</v>
      </c>
      <c r="AJ388" s="38">
        <v>0</v>
      </c>
      <c r="AK388" s="17">
        <f t="shared" si="25"/>
        <v>1</v>
      </c>
      <c r="AL388" s="17">
        <f t="shared" si="26"/>
        <v>1</v>
      </c>
      <c r="AM388" s="38">
        <v>0</v>
      </c>
      <c r="AN388" s="38">
        <v>0</v>
      </c>
      <c r="AO388" s="84">
        <v>0</v>
      </c>
      <c r="AP388" s="40"/>
      <c r="AQ388" s="37">
        <v>0</v>
      </c>
      <c r="AR388" s="49">
        <v>0</v>
      </c>
      <c r="AS388" s="23">
        <v>2011</v>
      </c>
      <c r="AT388" s="55">
        <f>IF(AS388="","",VLOOKUP(AS388,ProgramIterations!$D:$E,2,FALSE))</f>
        <v>1</v>
      </c>
      <c r="AU388" s="23"/>
      <c r="AV388" s="24" t="str">
        <f>IF(AU388="","",VLOOKUP(AU388,ProgramIterations!$D:$E,2,FALSE))</f>
        <v/>
      </c>
      <c r="AW388" s="23">
        <v>2012</v>
      </c>
      <c r="AX388" s="24">
        <f>IF(AW388="","",VLOOKUP(AW388,ProgramIterations!$D:$E,2,FALSE))</f>
        <v>2</v>
      </c>
      <c r="AY388" s="23"/>
      <c r="AZ388" s="24" t="str">
        <f>IF(AY388="","",VLOOKUP(AY388,ProgramIterations!$D:$E,2,FALSE))</f>
        <v/>
      </c>
      <c r="BA388" s="23">
        <v>2013</v>
      </c>
      <c r="BB388" s="24">
        <f>IF(BA388="","",VLOOKUP(BA388,ProgramIterations!$D:$E,2,FALSE))</f>
        <v>3</v>
      </c>
      <c r="BC388" s="23"/>
      <c r="BD388" s="24" t="str">
        <f>IF(BC388="","",VLOOKUP(BC388,ProgramIterations!$D:$E,2,FALSE))</f>
        <v/>
      </c>
      <c r="BE388" s="23"/>
      <c r="BF388" s="24" t="str">
        <f>IF(BE388="","",VLOOKUP(BE388,ProgramIterations!$D:$E,2,FALSE))</f>
        <v/>
      </c>
      <c r="BG388" s="23"/>
      <c r="BH388" s="24" t="str">
        <f>IF(BG388="","",VLOOKUP(BG388,ProgramIterations!$D:$E,2,FALSE))</f>
        <v/>
      </c>
      <c r="BI388" s="23"/>
      <c r="BJ388" s="24" t="str">
        <f>IF(BI388="","",VLOOKUP(BI388,ProgramIterations!$D:$E,2,FALSE))</f>
        <v/>
      </c>
      <c r="BK388" s="23"/>
      <c r="BL388" s="24" t="str">
        <f>IF(BK388="","",VLOOKUP(BK388,ProgramIterations!$D:$E,2,FALSE))</f>
        <v/>
      </c>
      <c r="BM388" s="23"/>
      <c r="BN388" s="24" t="str">
        <f>IF(BM388="","",VLOOKUP(BM388,ProgramIterations!$D:$E,2,FALSE))</f>
        <v/>
      </c>
      <c r="BO388" s="23"/>
      <c r="BP388" s="24" t="str">
        <f>IF(BO388="","",VLOOKUP(BO388,ProgramIterations!$D:$E,2,FALSE))</f>
        <v/>
      </c>
      <c r="BQ388" s="23"/>
      <c r="BR388" s="24" t="str">
        <f>IF(BQ388="","",VLOOKUP(BQ388,ProgramIterations!$D:$E,2,FALSE))</f>
        <v/>
      </c>
      <c r="BS388" s="23"/>
      <c r="BT388" s="24" t="str">
        <f>IF(BS388="","",VLOOKUP(BS388,ProgramIterations!$D:$E,2,FALSE))</f>
        <v/>
      </c>
      <c r="BU388" s="23"/>
      <c r="BV388" s="24" t="str">
        <f>IF(BU388="","",VLOOKUP(BU388,ProgramIterations!$D:$E,2,FALSE))</f>
        <v/>
      </c>
      <c r="BW388" s="23"/>
      <c r="BX388" s="24" t="str">
        <f>IF(BW388="","",VLOOKUP(BW388,ProgramIterations!$D:$E,2,FALSE))</f>
        <v/>
      </c>
      <c r="BY388" s="23">
        <v>2014</v>
      </c>
      <c r="BZ388" s="24">
        <f>IF(BY388="","",VLOOKUP(BY388,ProgramIterations!$D:$E,2,FALSE))</f>
        <v>4</v>
      </c>
      <c r="CA388" s="23"/>
      <c r="CB388" s="24" t="str">
        <f>IF(CA388="","",VLOOKUP(CA388,ProgramIterations!$D:$E,2,FALSE))</f>
        <v/>
      </c>
      <c r="CC388" s="23">
        <v>2014</v>
      </c>
      <c r="CD388" s="24">
        <f>IF(CC388="","",VLOOKUP(CC388,ProgramIterations!$D:$E,2,FALSE))</f>
        <v>4</v>
      </c>
      <c r="CE388" s="23"/>
      <c r="CF388" s="24" t="str">
        <f>IF(CE388="","",VLOOKUP(CE388,ProgramIterations!$D:$E,2,FALSE))</f>
        <v/>
      </c>
      <c r="CG388" s="23"/>
      <c r="CH388" s="24" t="str">
        <f>IF(CG388="","",VLOOKUP(CG388,ProgramIterations!$D:$E,2,FALSE))</f>
        <v/>
      </c>
      <c r="CI388" s="23"/>
      <c r="CJ388" s="24" t="str">
        <f>IF(CI388="","",VLOOKUP(CI388,ProgramIterations!$D:$E,2,FALSE))</f>
        <v/>
      </c>
      <c r="CK388" s="23"/>
      <c r="CL388" s="24" t="str">
        <f>IF(CK388="","",VLOOKUP(CK388,ProgramIterations!$D:$E,2,FALSE))</f>
        <v/>
      </c>
      <c r="CM388" s="23"/>
      <c r="CN388" s="24" t="str">
        <f>IF(CM388="","",VLOOKUP(CM388,ProgramIterations!$D:$E,2,FALSE))</f>
        <v/>
      </c>
      <c r="CO388" s="23"/>
      <c r="CP388" s="24" t="str">
        <f>IF(CO388="","",VLOOKUP(CO388,ProgramIterations!$D:$E,2,FALSE))</f>
        <v/>
      </c>
      <c r="CQ388" s="23"/>
      <c r="CR388" s="24" t="str">
        <f>IF(CQ388="","",VLOOKUP(CQ388,ProgramIterations!$D:$E,2,FALSE))</f>
        <v/>
      </c>
      <c r="CS388" s="23"/>
      <c r="CT388" s="24" t="str">
        <f>IF(CS388="","",VLOOKUP(CS388,ProgramIterations!$D:$E,2,FALSE))</f>
        <v/>
      </c>
      <c r="CU388" s="23"/>
      <c r="CV388" s="24" t="str">
        <f>IF(CU388="","",VLOOKUP(CU388,ProgramIterations!$D:$E,2,FALSE))</f>
        <v/>
      </c>
      <c r="CW388" s="23"/>
      <c r="CX388" s="24" t="str">
        <f>IF(CW388="","",VLOOKUP(CW388,ProgramIterations!$D:$E,2,FALSE))</f>
        <v/>
      </c>
      <c r="CY388" s="23"/>
      <c r="CZ388" s="24" t="str">
        <f>IF(CY388="","",VLOOKUP(CY388,ProgramIterations!$D:$E,2,FALSE))</f>
        <v/>
      </c>
      <c r="DA388" s="23"/>
      <c r="DB388" s="24" t="str">
        <f>IF(DA388="","",VLOOKUP(DA388,ProgramIterations!$D:$E,2,FALSE))</f>
        <v/>
      </c>
      <c r="DC388" s="23"/>
      <c r="DD388" s="25" t="str">
        <f>IF(DC388="","",VLOOKUP(DC388,ProgramIterations!$D:$E,2,FALSE))</f>
        <v/>
      </c>
      <c r="DE388" s="64" t="str">
        <f>CONCATENATE("ALTER TABLE dbo.",LEFT(C388,FIND(".",C388)-1)," ADD ",RIGHT(C388,LEN(C388)-FIND(".",C388))," ",VLOOKUP(M388,DataTypes!$A$2:$F$12,6),IF(VLOOKUP(M388,DataTypes!$A$2:$F$12,3)=1,CONCATENATE("(",N388,",",O388,")"),"")," NULL")</f>
        <v>ALTER TABLE dbo.MetricStreamTemp ADD MaxHourlyTemp decimal(12,2) NULL</v>
      </c>
      <c r="DF388" s="56" t="e">
        <f>IF(A388 = "","",#REF! &amp; " SELECT MetricCalcTypeID = "&amp;A388&amp;", EngineID = "&amp;B388&amp;", Name='"&amp;C388&amp;"', DisplayGroupID = "&amp;D388&amp;", DisplayName='"&amp;E388&amp;"', DisplayNameShort = '"&amp;F388&amp;"', PropertyName = '"&amp;G388&amp;"', MethodID = "&amp;IF(H388="","NULL",H388)&amp; ", CalcGroupId = "&amp;IF(I388="","NULL",I388)&amp;", CalcGroupListItemID = " &amp;IF(K388="","NULL",K388)&amp;", Description = "&amp;IF(L388&lt;&gt;"NULL","'"&amp;SUBSTITUTE(L388,"'","''")&amp;"'","NULL")&amp;", DataTypeID = "&amp;M388&amp;",Precision = "&amp;N388&amp;", Scale = "&amp;O388&amp;", Length="&amp;P388&amp;", UOMID = "&amp;Q388&amp;", GlossaryTermID = "&amp;V388&amp;", DisplayOrderID = "&amp;W388&amp;", DomainValueListID = "&amp;AB388&amp;", WidthPixels = "&amp;AC388&amp;", IsDisplayable = "&amp;AD388&amp;", ShowGraphForWatershed= "&amp;AE388&amp;",ShowGraphForProgram="&amp;AF388&amp;",ShowGraphForVisit="&amp;AG388&amp;",IsPrivateInformation="&amp;AM388&amp;", IsCalculated="&amp;AN388&amp;",IsInternal="&amp;AO388&amp;", ExpectedValueMin = "&amp;IF(R388&lt;&gt;"",R388,"NULL")&amp;",  ExpectedValueMax = "&amp;IF(S388&lt;&gt;"",S388,"NULL")&amp;",  AcceptedValueMin = "&amp;IF(T388&lt;&gt;"",T388,"NULL")&amp;",   AcceptedValueMax  = "&amp;IF(U388&lt;&gt;"",U388,"NULL")&amp;", GraphAllowX="&amp;AH388&amp;", GraphAllowY="&amp;AI388&amp;", GraphAllowZ="&amp;AJ388&amp;", MapAllowSize="&amp;AK388&amp;", MapAllowColor = "&amp;AL388&amp;", RbtXpath = "&amp;IF(AP388&lt;&gt;"", "'"&amp;AP388&amp;"'", "NULL")&amp;", RbtIsRequired = "&amp;IF(AP388&lt;&gt;"", AQ388, "NULL")&amp;", MRMetric = "&amp;AR388&amp;
", Protocol1_ID = "&amp;IF(AS388="","NULL",#REF!)&amp;", Protocol1_IterationIDStart = "&amp;IF(AS388="","NULL",AT388)&amp;", Protocol1_IterationIDEnd = "&amp;IF(AU388="","NULL",AV388)&amp;
", Protocol2_ID = "&amp;IF(AW388="","NULL",#REF!)&amp;", Protocol2_IterationIDStart = "&amp;IF(AW388="","NULL",AX388)&amp;", Protocol2_IterationIDEnd = "&amp;IF(AY388="","NULL",AZ388)&amp;
", Protocol3_ID = "&amp;IF(BA388="","NULL",#REF!)&amp;", Protocol3_IterationIDStart = "&amp;IF(BA388="","NULL",BB388)&amp;", Protocol3_IterationIDEnd = "&amp;IF(BC388="","NULL",BD388)&amp;
", Protocol4_ID = "&amp;IF(BE388="","NULL",#REF!)&amp;", Protocol4_IterationIDStart = "&amp;IF(BE388="","NULL",BF388)&amp;", Protocol4_IterationIDEnd = "&amp;IF(BG388="","NULL",BH388)&amp;
", Protocol5_ID = "&amp;IF(BI388="","NULL",#REF!)&amp;", Protocol5_IterationIDStart = "&amp;IF(BI388="","NULL",BJ388)&amp;", Protocol5_IterationIDEnd = "&amp;IF(BK388="","NULL",BL388)&amp;
", Protocol6_ID = "&amp;IF(BM388="","NULL",#REF!)&amp;", Protocol6_IterationIDStart = "&amp;IF(BM388="","NULL",BN388)&amp;", Protocol6_IterationIDEnd = "&amp;IF(BO388="","NULL",BP388)&amp;
", Protocol7_ID = "&amp;IF(BQ388="","NULL",#REF!)&amp;", Protocol7_IterationIDStart = "&amp;IF(BQ388="","NULL",BR388)&amp;", Protocol7_IterationIDEnd = "&amp;IF(BS388="","NULL",BT388)&amp;
", Protocol8_ID = "&amp;IF(BU388="","NULL",#REF!)&amp;", Protocol8_IterationIDStart = "&amp;IF(BU388="","NULL",BV388)&amp;", Protocol8_IterationIDEnd = "&amp;IF(BW388="","NULL",BX388)&amp;
", Protocol9_ID = "&amp;IF(BY388="","NULL",#REF!)&amp;", Protocol9_IterationIDStart = "&amp;IF(BY388="","NULL",BZ388)&amp;", Protocol9_IterationIDEnd = "&amp;IF(CA388="","NULL",CB388)&amp;
", Protocol10_ID = "&amp;IF(CC388="","NULL",#REF!)&amp;", Protocol10_IterationIDStart = "&amp;IF(CC388="","NULL",CD388)&amp;", Protocol10_IterationIDEnd = "&amp;IF(CE388="","NULL",CF388)&amp;
", Protocol11_ID = "&amp;IF(CG388="","NULL",#REF!)&amp;", Protocol11_IterationIDStart = "&amp;IF(CG388="","NULL",CH388)&amp;", Protocol11_IterationIDEnd = "&amp;IF(CI388="","NULL",CJ388)&amp;
", Protocol12_ID = "&amp;IF(CK388="","NULL",#REF!)&amp;", Protocol12_IterationIDStart = "&amp;IF(CK388="","NULL",CL388)&amp;", Protocol12_IterationIDEnd = "&amp;IF(CM388="","NULL",CN388)&amp;
", Protocol13_ID = "&amp;IF(CO388="","NULL",#REF!)&amp;", Protocol13_IterationIDStart = "&amp;IF(CO388="","NULL",CP388)&amp;", Protocol13_IterationIDEnd = "&amp;IF(CQ388="","NULL",CR388)&amp;
", Protocol14_ID = "&amp;IF(CS388="","NULL",#REF!)&amp;", Protocol14_IterationIDStart = "&amp;IF(CS388="","NULL",CT388)&amp;", Protocol14_IterationIDEnd = "&amp;IF(CU388="","NULL",CV388)&amp;
", Protocol15_ID = "&amp;IF(CW388="","NULL",#REF!)&amp;", Protocol15_IterationIDStart = "&amp;IF(CW388="","NULL",CX388)&amp;", Protocol15_IterationIDEnd = "&amp;IF(CY388="","NULL",CZ388)&amp;
", Protocol16_ID = "&amp;IF(DA388="","NULL",#REF!)&amp;", Protocol16_IterationIDStart = "&amp;IF(DA388="","NULL",DB388)&amp;", Protocol16_IterationIDEnd = "&amp;IF(DC388="","NULL",DD388))</f>
        <v>#REF!</v>
      </c>
    </row>
    <row r="389" spans="1:156" s="37" customFormat="1" ht="50.4" x14ac:dyDescent="0.4">
      <c r="A389" s="38">
        <v>489</v>
      </c>
      <c r="B389" s="38">
        <v>1</v>
      </c>
      <c r="C389" s="57" t="str">
        <f t="shared" ref="C389:C399" si="29">"ChampMetricVisitInformation." &amp; G389</f>
        <v>ChampMetricVisitInformation.GCDAvgNetThickDiffInAreaofDetectableChangeForT0Error</v>
      </c>
      <c r="D389" s="38">
        <v>1</v>
      </c>
      <c r="E389" s="43" t="s">
        <v>1375</v>
      </c>
      <c r="F389" s="79" t="s">
        <v>1852</v>
      </c>
      <c r="G389" s="37" t="s">
        <v>1351</v>
      </c>
      <c r="H389" s="74"/>
      <c r="I389" s="44"/>
      <c r="J389" s="47" t="str">
        <f>IF(I389="","",VLOOKUP(I389,MetricCalcGroups!A:D,3, FALSE))</f>
        <v/>
      </c>
      <c r="L389" s="37" t="s">
        <v>78</v>
      </c>
      <c r="M389" s="38">
        <v>3</v>
      </c>
      <c r="N389" s="38">
        <v>10</v>
      </c>
      <c r="O389" s="38">
        <v>2</v>
      </c>
      <c r="P389" s="38" t="s">
        <v>78</v>
      </c>
      <c r="Q389" s="38">
        <v>1</v>
      </c>
      <c r="R389" s="76">
        <v>0</v>
      </c>
      <c r="S389" s="90">
        <v>0.3</v>
      </c>
      <c r="T389" s="76">
        <v>0</v>
      </c>
      <c r="U389" s="76">
        <v>0.75</v>
      </c>
      <c r="V389" s="78">
        <v>238</v>
      </c>
      <c r="W389" s="39">
        <v>2325</v>
      </c>
      <c r="X389" s="15">
        <v>2011</v>
      </c>
      <c r="Y389" s="16">
        <f>IF(X389&lt;&gt;"",VLOOKUP(X389,ProgramIterations!D:E,2,FALSE),"NULL")</f>
        <v>1</v>
      </c>
      <c r="Z389" s="15"/>
      <c r="AA389" s="16" t="str">
        <f>IF(Z389&lt;&gt;"",VLOOKUP(Z389,ProgramIterations!D:E,2,FALSE),"NULL")</f>
        <v>NULL</v>
      </c>
      <c r="AB389" s="37" t="s">
        <v>78</v>
      </c>
      <c r="AC389" s="37">
        <v>75</v>
      </c>
      <c r="AD389" s="49">
        <v>1</v>
      </c>
      <c r="AE389" s="37">
        <v>1</v>
      </c>
      <c r="AF389" s="37">
        <v>1</v>
      </c>
      <c r="AG389" s="37">
        <v>0</v>
      </c>
      <c r="AH389" s="52">
        <v>0</v>
      </c>
      <c r="AI389" s="17">
        <f t="shared" si="28"/>
        <v>1</v>
      </c>
      <c r="AJ389" s="38">
        <v>0</v>
      </c>
      <c r="AK389" s="17">
        <f t="shared" si="25"/>
        <v>1</v>
      </c>
      <c r="AL389" s="17">
        <f t="shared" si="26"/>
        <v>1</v>
      </c>
      <c r="AM389" s="38">
        <v>0</v>
      </c>
      <c r="AN389" s="38">
        <v>0</v>
      </c>
      <c r="AO389" s="37">
        <v>0</v>
      </c>
      <c r="AP389" s="74" t="s">
        <v>1531</v>
      </c>
      <c r="AQ389" s="37">
        <v>0</v>
      </c>
      <c r="AR389" s="49">
        <v>0</v>
      </c>
      <c r="AS389" s="23">
        <v>2011</v>
      </c>
      <c r="AT389" s="55">
        <f>IF(AS389="","",VLOOKUP(AS389,ProgramIterations!$D:$E,2,FALSE))</f>
        <v>1</v>
      </c>
      <c r="AU389" s="23"/>
      <c r="AV389" s="24" t="str">
        <f>IF(AU389="","",VLOOKUP(AU389,ProgramIterations!$D:$E,2,FALSE))</f>
        <v/>
      </c>
      <c r="AW389" s="23">
        <v>2012</v>
      </c>
      <c r="AX389" s="24">
        <f>IF(AW389="","",VLOOKUP(AW389,ProgramIterations!$D:$E,2,FALSE))</f>
        <v>2</v>
      </c>
      <c r="AY389" s="23"/>
      <c r="AZ389" s="24" t="str">
        <f>IF(AY389="","",VLOOKUP(AY389,ProgramIterations!$D:$E,2,FALSE))</f>
        <v/>
      </c>
      <c r="BA389" s="23">
        <v>2013</v>
      </c>
      <c r="BB389" s="24">
        <f>IF(BA389="","",VLOOKUP(BA389,ProgramIterations!$D:$E,2,FALSE))</f>
        <v>3</v>
      </c>
      <c r="BC389" s="23"/>
      <c r="BD389" s="24" t="str">
        <f>IF(BC389="","",VLOOKUP(BC389,ProgramIterations!$D:$E,2,FALSE))</f>
        <v/>
      </c>
      <c r="BE389" s="23">
        <v>2014</v>
      </c>
      <c r="BF389" s="24">
        <f>IF(BE389="","",VLOOKUP(BE389,ProgramIterations!$D:$E,2,FALSE))</f>
        <v>4</v>
      </c>
      <c r="BG389" s="23"/>
      <c r="BH389" s="24" t="str">
        <f>IF(BG389="","",VLOOKUP(BG389,ProgramIterations!$D:$E,2,FALSE))</f>
        <v/>
      </c>
      <c r="BI389" s="23">
        <v>2014</v>
      </c>
      <c r="BJ389" s="24">
        <f>IF(BI389="","",VLOOKUP(BI389,ProgramIterations!$D:$E,2,FALSE))</f>
        <v>4</v>
      </c>
      <c r="BK389" s="23"/>
      <c r="BL389" s="24" t="str">
        <f>IF(BK389="","",VLOOKUP(BK389,ProgramIterations!$D:$E,2,FALSE))</f>
        <v/>
      </c>
      <c r="BM389" s="23"/>
      <c r="BN389" s="24" t="str">
        <f>IF(BM389="","",VLOOKUP(BM389,ProgramIterations!$D:$E,2,FALSE))</f>
        <v/>
      </c>
      <c r="BO389" s="23"/>
      <c r="BP389" s="24" t="str">
        <f>IF(BO389="","",VLOOKUP(BO389,ProgramIterations!$D:$E,2,FALSE))</f>
        <v/>
      </c>
      <c r="BQ389" s="23"/>
      <c r="BR389" s="24" t="str">
        <f>IF(BQ389="","",VLOOKUP(BQ389,ProgramIterations!$D:$E,2,FALSE))</f>
        <v/>
      </c>
      <c r="BS389" s="23"/>
      <c r="BT389" s="24" t="str">
        <f>IF(BS389="","",VLOOKUP(BS389,ProgramIterations!$D:$E,2,FALSE))</f>
        <v/>
      </c>
      <c r="BU389" s="23"/>
      <c r="BV389" s="24" t="str">
        <f>IF(BU389="","",VLOOKUP(BU389,ProgramIterations!$D:$E,2,FALSE))</f>
        <v/>
      </c>
      <c r="BW389" s="23"/>
      <c r="BX389" s="24" t="str">
        <f>IF(BW389="","",VLOOKUP(BW389,ProgramIterations!$D:$E,2,FALSE))</f>
        <v/>
      </c>
      <c r="BY389" s="23">
        <v>2014</v>
      </c>
      <c r="BZ389" s="24">
        <f>IF(BY389="","",VLOOKUP(BY389,ProgramIterations!$D:$E,2,FALSE))</f>
        <v>4</v>
      </c>
      <c r="CA389" s="23"/>
      <c r="CB389" s="24" t="str">
        <f>IF(CA389="","",VLOOKUP(CA389,ProgramIterations!$D:$E,2,FALSE))</f>
        <v/>
      </c>
      <c r="CC389" s="23">
        <v>2014</v>
      </c>
      <c r="CD389" s="24">
        <f>IF(CC389="","",VLOOKUP(CC389,ProgramIterations!$D:$E,2,FALSE))</f>
        <v>4</v>
      </c>
      <c r="CE389" s="23"/>
      <c r="CF389" s="24" t="str">
        <f>IF(CE389="","",VLOOKUP(CE389,ProgramIterations!$D:$E,2,FALSE))</f>
        <v/>
      </c>
      <c r="CG389" s="23">
        <v>2014</v>
      </c>
      <c r="CH389" s="24">
        <f>IF(CG389="","",VLOOKUP(CG389,ProgramIterations!$D:$E,2,FALSE))</f>
        <v>4</v>
      </c>
      <c r="CI389" s="23"/>
      <c r="CJ389" s="24" t="str">
        <f>IF(CI389="","",VLOOKUP(CI389,ProgramIterations!$D:$E,2,FALSE))</f>
        <v/>
      </c>
      <c r="CK389" s="23"/>
      <c r="CL389" s="24" t="str">
        <f>IF(CK389="","",VLOOKUP(CK389,ProgramIterations!$D:$E,2,FALSE))</f>
        <v/>
      </c>
      <c r="CM389" s="23"/>
      <c r="CN389" s="24" t="str">
        <f>IF(CM389="","",VLOOKUP(CM389,ProgramIterations!$D:$E,2,FALSE))</f>
        <v/>
      </c>
      <c r="CO389" s="23"/>
      <c r="CP389" s="24" t="str">
        <f>IF(CO389="","",VLOOKUP(CO389,ProgramIterations!$D:$E,2,FALSE))</f>
        <v/>
      </c>
      <c r="CQ389" s="23"/>
      <c r="CR389" s="24" t="str">
        <f>IF(CQ389="","",VLOOKUP(CQ389,ProgramIterations!$D:$E,2,FALSE))</f>
        <v/>
      </c>
      <c r="CS389" s="23"/>
      <c r="CT389" s="24" t="str">
        <f>IF(CS389="","",VLOOKUP(CS389,ProgramIterations!$D:$E,2,FALSE))</f>
        <v/>
      </c>
      <c r="CU389" s="23"/>
      <c r="CV389" s="24" t="str">
        <f>IF(CU389="","",VLOOKUP(CU389,ProgramIterations!$D:$E,2,FALSE))</f>
        <v/>
      </c>
      <c r="CW389" s="23"/>
      <c r="CX389" s="24" t="str">
        <f>IF(CW389="","",VLOOKUP(CW389,ProgramIterations!$D:$E,2,FALSE))</f>
        <v/>
      </c>
      <c r="CY389" s="23"/>
      <c r="CZ389" s="24" t="str">
        <f>IF(CY389="","",VLOOKUP(CY389,ProgramIterations!$D:$E,2,FALSE))</f>
        <v/>
      </c>
      <c r="DA389" s="23"/>
      <c r="DB389" s="24" t="str">
        <f>IF(DA389="","",VLOOKUP(DA389,ProgramIterations!$D:$E,2,FALSE))</f>
        <v/>
      </c>
      <c r="DC389" s="23"/>
      <c r="DD389" s="25" t="str">
        <f>IF(DC389="","",VLOOKUP(DC389,ProgramIterations!$D:$E,2,FALSE))</f>
        <v/>
      </c>
      <c r="DE389" s="64" t="str">
        <f>CONCATENATE("ALTER TABLE dbo.",LEFT(C389,FIND(".",C389)-1)," ADD ",RIGHT(C389,LEN(C389)-FIND(".",C389))," ",VLOOKUP(M389,DataTypes!$A$2:$F$12,6),IF(VLOOKUP(M389,DataTypes!$A$2:$F$12,3)=1,CONCATENATE("(",N389,",",O389,")"),"")," NULL")</f>
        <v>ALTER TABLE dbo.ChampMetricVisitInformation ADD GCDAvgNetThickDiffInAreaofDetectableChangeForT0Error decimal(10,2) NULL</v>
      </c>
      <c r="DF389" s="56" t="e">
        <f>IF(A389 = "","",#REF! &amp; " SELECT MetricCalcTypeID = "&amp;A389&amp;", EngineID = "&amp;B389&amp;", Name='"&amp;C389&amp;"', DisplayGroupID = "&amp;D389&amp;", DisplayName='"&amp;E389&amp;"', DisplayNameShort = '"&amp;F389&amp;"', PropertyName = '"&amp;G389&amp;"', MethodID = "&amp;IF(H389="","NULL",H389)&amp; ", CalcGroupId = "&amp;IF(I389="","NULL",I389)&amp;", CalcGroupListItemID = " &amp;IF(K389="","NULL",K389)&amp;", Description = "&amp;IF(L389&lt;&gt;"NULL","'"&amp;SUBSTITUTE(L389,"'","''")&amp;"'","NULL")&amp;", DataTypeID = "&amp;M389&amp;",Precision = "&amp;N389&amp;", Scale = "&amp;O389&amp;", Length="&amp;P389&amp;", UOMID = "&amp;Q389&amp;", GlossaryTermID = "&amp;V389&amp;", DisplayOrderID = "&amp;W389&amp;", DomainValueListID = "&amp;AB389&amp;", WidthPixels = "&amp;AC389&amp;", IsDisplayable = "&amp;AD389&amp;", ShowGraphForWatershed= "&amp;AE389&amp;",ShowGraphForProgram="&amp;AF389&amp;",ShowGraphForVisit="&amp;AG389&amp;",IsPrivateInformation="&amp;AM389&amp;", IsCalculated="&amp;AN389&amp;",IsInternal="&amp;AO389&amp;", ExpectedValueMin = "&amp;IF(R389&lt;&gt;"",R389,"NULL")&amp;",  ExpectedValueMax = "&amp;IF(S389&lt;&gt;"",S389,"NULL")&amp;",  AcceptedValueMin = "&amp;IF(T389&lt;&gt;"",T389,"NULL")&amp;",   AcceptedValueMax  = "&amp;IF(U389&lt;&gt;"",U389,"NULL")&amp;", GraphAllowX="&amp;AH389&amp;", GraphAllowY="&amp;AI389&amp;", GraphAllowZ="&amp;AJ389&amp;", MapAllowSize="&amp;AK389&amp;", MapAllowColor = "&amp;AL389&amp;", RbtXpath = "&amp;IF(AP389&lt;&gt;"", "'"&amp;AP389&amp;"'", "NULL")&amp;", RbtIsRequired = "&amp;IF(AP389&lt;&gt;"", AQ389, "NULL")&amp;", MRMetric = "&amp;AR389&amp;
", Protocol1_ID = "&amp;IF(AS389="","NULL",#REF!)&amp;", Protocol1_IterationIDStart = "&amp;IF(AS389="","NULL",AT389)&amp;", Protocol1_IterationIDEnd = "&amp;IF(AU389="","NULL",AV389)&amp;
", Protocol2_ID = "&amp;IF(AW389="","NULL",#REF!)&amp;", Protocol2_IterationIDStart = "&amp;IF(AW389="","NULL",AX389)&amp;", Protocol2_IterationIDEnd = "&amp;IF(AY389="","NULL",AZ389)&amp;
", Protocol3_ID = "&amp;IF(BA389="","NULL",#REF!)&amp;", Protocol3_IterationIDStart = "&amp;IF(BA389="","NULL",BB389)&amp;", Protocol3_IterationIDEnd = "&amp;IF(BC389="","NULL",BD389)&amp;
", Protocol4_ID = "&amp;IF(BE389="","NULL",#REF!)&amp;", Protocol4_IterationIDStart = "&amp;IF(BE389="","NULL",BF389)&amp;", Protocol4_IterationIDEnd = "&amp;IF(BG389="","NULL",BH389)&amp;
", Protocol5_ID = "&amp;IF(BI389="","NULL",#REF!)&amp;", Protocol5_IterationIDStart = "&amp;IF(BI389="","NULL",BJ389)&amp;", Protocol5_IterationIDEnd = "&amp;IF(BK389="","NULL",BL389)&amp;
", Protocol6_ID = "&amp;IF(BM389="","NULL",#REF!)&amp;", Protocol6_IterationIDStart = "&amp;IF(BM389="","NULL",BN389)&amp;", Protocol6_IterationIDEnd = "&amp;IF(BO389="","NULL",BP389)&amp;
", Protocol7_ID = "&amp;IF(BQ389="","NULL",#REF!)&amp;", Protocol7_IterationIDStart = "&amp;IF(BQ389="","NULL",BR389)&amp;", Protocol7_IterationIDEnd = "&amp;IF(BS389="","NULL",BT389)&amp;
", Protocol8_ID = "&amp;IF(BU389="","NULL",#REF!)&amp;", Protocol8_IterationIDStart = "&amp;IF(BU389="","NULL",BV389)&amp;", Protocol8_IterationIDEnd = "&amp;IF(BW389="","NULL",BX389)&amp;
", Protocol9_ID = "&amp;IF(BY389="","NULL",#REF!)&amp;", Protocol9_IterationIDStart = "&amp;IF(BY389="","NULL",BZ389)&amp;", Protocol9_IterationIDEnd = "&amp;IF(CA389="","NULL",CB389)&amp;
", Protocol10_ID = "&amp;IF(CC389="","NULL",#REF!)&amp;", Protocol10_IterationIDStart = "&amp;IF(CC389="","NULL",CD389)&amp;", Protocol10_IterationIDEnd = "&amp;IF(CE389="","NULL",CF389)&amp;
", Protocol11_ID = "&amp;IF(CG389="","NULL",#REF!)&amp;", Protocol11_IterationIDStart = "&amp;IF(CG389="","NULL",CH389)&amp;", Protocol11_IterationIDEnd = "&amp;IF(CI389="","NULL",CJ389)&amp;
", Protocol12_ID = "&amp;IF(CK389="","NULL",#REF!)&amp;", Protocol12_IterationIDStart = "&amp;IF(CK389="","NULL",CL389)&amp;", Protocol12_IterationIDEnd = "&amp;IF(CM389="","NULL",CN389)&amp;
", Protocol13_ID = "&amp;IF(CO389="","NULL",#REF!)&amp;", Protocol13_IterationIDStart = "&amp;IF(CO389="","NULL",CP389)&amp;", Protocol13_IterationIDEnd = "&amp;IF(CQ389="","NULL",CR389)&amp;
", Protocol14_ID = "&amp;IF(CS389="","NULL",#REF!)&amp;", Protocol14_IterationIDStart = "&amp;IF(CS389="","NULL",CT389)&amp;", Protocol14_IterationIDEnd = "&amp;IF(CU389="","NULL",CV389)&amp;
", Protocol15_ID = "&amp;IF(CW389="","NULL",#REF!)&amp;", Protocol15_IterationIDStart = "&amp;IF(CW389="","NULL",CX389)&amp;", Protocol15_IterationIDEnd = "&amp;IF(CY389="","NULL",CZ389)&amp;
", Protocol16_ID = "&amp;IF(DA389="","NULL",#REF!)&amp;", Protocol16_IterationIDStart = "&amp;IF(DA389="","NULL",DB389)&amp;", Protocol16_IterationIDEnd = "&amp;IF(DC389="","NULL",DD389))</f>
        <v>#REF!</v>
      </c>
    </row>
    <row r="390" spans="1:156" s="37" customFormat="1" ht="33.6" x14ac:dyDescent="0.4">
      <c r="A390" s="38">
        <v>494</v>
      </c>
      <c r="B390" s="38">
        <v>1</v>
      </c>
      <c r="C390" s="57" t="str">
        <f t="shared" si="29"/>
        <v>ChampMetricVisitInformation.GCDAvgNetThickDiffInAreaofDetectableChangeForT1</v>
      </c>
      <c r="D390" s="38">
        <v>1</v>
      </c>
      <c r="E390" s="43" t="s">
        <v>1380</v>
      </c>
      <c r="F390" s="79" t="s">
        <v>1857</v>
      </c>
      <c r="G390" s="37" t="s">
        <v>1356</v>
      </c>
      <c r="H390" s="74"/>
      <c r="I390" s="44"/>
      <c r="J390" s="47" t="str">
        <f>IF(I390="","",VLOOKUP(I390,MetricCalcGroups!A:D,3, FALSE))</f>
        <v/>
      </c>
      <c r="L390" s="37" t="s">
        <v>78</v>
      </c>
      <c r="M390" s="38">
        <v>3</v>
      </c>
      <c r="N390" s="38">
        <v>10</v>
      </c>
      <c r="O390" s="38">
        <v>2</v>
      </c>
      <c r="P390" s="38" t="s">
        <v>78</v>
      </c>
      <c r="Q390" s="38">
        <v>1</v>
      </c>
      <c r="R390" s="90">
        <v>-0.4</v>
      </c>
      <c r="S390" s="90">
        <v>0.3</v>
      </c>
      <c r="T390" s="90">
        <v>-0.75</v>
      </c>
      <c r="U390" s="90">
        <v>0.75</v>
      </c>
      <c r="V390" s="78">
        <v>239</v>
      </c>
      <c r="W390" s="39">
        <v>2330</v>
      </c>
      <c r="X390" s="15">
        <v>2011</v>
      </c>
      <c r="Y390" s="16">
        <f>IF(X390&lt;&gt;"",VLOOKUP(X390,ProgramIterations!D:E,2,FALSE),"NULL")</f>
        <v>1</v>
      </c>
      <c r="Z390" s="15"/>
      <c r="AA390" s="16" t="str">
        <f>IF(Z390&lt;&gt;"",VLOOKUP(Z390,ProgramIterations!D:E,2,FALSE),"NULL")</f>
        <v>NULL</v>
      </c>
      <c r="AB390" s="37" t="s">
        <v>78</v>
      </c>
      <c r="AC390" s="37">
        <v>75</v>
      </c>
      <c r="AD390" s="49">
        <v>1</v>
      </c>
      <c r="AE390" s="37">
        <v>1</v>
      </c>
      <c r="AF390" s="37">
        <v>1</v>
      </c>
      <c r="AG390" s="37">
        <v>0</v>
      </c>
      <c r="AH390" s="17">
        <v>0</v>
      </c>
      <c r="AI390" s="17">
        <f t="shared" ref="AI390:AI421" si="30">AD390</f>
        <v>1</v>
      </c>
      <c r="AJ390" s="38">
        <v>0</v>
      </c>
      <c r="AK390" s="17">
        <f t="shared" si="25"/>
        <v>1</v>
      </c>
      <c r="AL390" s="17">
        <f t="shared" si="26"/>
        <v>1</v>
      </c>
      <c r="AM390" s="38">
        <v>0</v>
      </c>
      <c r="AN390" s="38">
        <v>0</v>
      </c>
      <c r="AO390" s="37">
        <v>1</v>
      </c>
      <c r="AP390" s="74" t="s">
        <v>1536</v>
      </c>
      <c r="AQ390" s="37">
        <v>0</v>
      </c>
      <c r="AR390" s="49">
        <v>0</v>
      </c>
      <c r="AS390" s="23">
        <v>2011</v>
      </c>
      <c r="AT390" s="55">
        <f>IF(AS390="","",VLOOKUP(AS390,ProgramIterations!$D:$E,2,FALSE))</f>
        <v>1</v>
      </c>
      <c r="AU390" s="23"/>
      <c r="AV390" s="24" t="str">
        <f>IF(AU390="","",VLOOKUP(AU390,ProgramIterations!$D:$E,2,FALSE))</f>
        <v/>
      </c>
      <c r="AW390" s="23">
        <v>2012</v>
      </c>
      <c r="AX390" s="24">
        <f>IF(AW390="","",VLOOKUP(AW390,ProgramIterations!$D:$E,2,FALSE))</f>
        <v>2</v>
      </c>
      <c r="AY390" s="23"/>
      <c r="AZ390" s="24" t="str">
        <f>IF(AY390="","",VLOOKUP(AY390,ProgramIterations!$D:$E,2,FALSE))</f>
        <v/>
      </c>
      <c r="BA390" s="23">
        <v>2013</v>
      </c>
      <c r="BB390" s="24">
        <f>IF(BA390="","",VLOOKUP(BA390,ProgramIterations!$D:$E,2,FALSE))</f>
        <v>3</v>
      </c>
      <c r="BC390" s="23"/>
      <c r="BD390" s="24" t="str">
        <f>IF(BC390="","",VLOOKUP(BC390,ProgramIterations!$D:$E,2,FALSE))</f>
        <v/>
      </c>
      <c r="BE390" s="23">
        <v>2014</v>
      </c>
      <c r="BF390" s="24">
        <f>IF(BE390="","",VLOOKUP(BE390,ProgramIterations!$D:$E,2,FALSE))</f>
        <v>4</v>
      </c>
      <c r="BG390" s="23"/>
      <c r="BH390" s="24" t="str">
        <f>IF(BG390="","",VLOOKUP(BG390,ProgramIterations!$D:$E,2,FALSE))</f>
        <v/>
      </c>
      <c r="BI390" s="23">
        <v>2014</v>
      </c>
      <c r="BJ390" s="24">
        <f>IF(BI390="","",VLOOKUP(BI390,ProgramIterations!$D:$E,2,FALSE))</f>
        <v>4</v>
      </c>
      <c r="BK390" s="23"/>
      <c r="BL390" s="24" t="str">
        <f>IF(BK390="","",VLOOKUP(BK390,ProgramIterations!$D:$E,2,FALSE))</f>
        <v/>
      </c>
      <c r="BM390" s="23"/>
      <c r="BN390" s="24" t="str">
        <f>IF(BM390="","",VLOOKUP(BM390,ProgramIterations!$D:$E,2,FALSE))</f>
        <v/>
      </c>
      <c r="BO390" s="23"/>
      <c r="BP390" s="24" t="str">
        <f>IF(BO390="","",VLOOKUP(BO390,ProgramIterations!$D:$E,2,FALSE))</f>
        <v/>
      </c>
      <c r="BQ390" s="23"/>
      <c r="BR390" s="24" t="str">
        <f>IF(BQ390="","",VLOOKUP(BQ390,ProgramIterations!$D:$E,2,FALSE))</f>
        <v/>
      </c>
      <c r="BS390" s="23"/>
      <c r="BT390" s="24" t="str">
        <f>IF(BS390="","",VLOOKUP(BS390,ProgramIterations!$D:$E,2,FALSE))</f>
        <v/>
      </c>
      <c r="BU390" s="23"/>
      <c r="BV390" s="24" t="str">
        <f>IF(BU390="","",VLOOKUP(BU390,ProgramIterations!$D:$E,2,FALSE))</f>
        <v/>
      </c>
      <c r="BW390" s="23"/>
      <c r="BX390" s="24" t="str">
        <f>IF(BW390="","",VLOOKUP(BW390,ProgramIterations!$D:$E,2,FALSE))</f>
        <v/>
      </c>
      <c r="BY390" s="23">
        <v>2014</v>
      </c>
      <c r="BZ390" s="24">
        <f>IF(BY390="","",VLOOKUP(BY390,ProgramIterations!$D:$E,2,FALSE))</f>
        <v>4</v>
      </c>
      <c r="CA390" s="23"/>
      <c r="CB390" s="24" t="str">
        <f>IF(CA390="","",VLOOKUP(CA390,ProgramIterations!$D:$E,2,FALSE))</f>
        <v/>
      </c>
      <c r="CC390" s="23">
        <v>2014</v>
      </c>
      <c r="CD390" s="24">
        <f>IF(CC390="","",VLOOKUP(CC390,ProgramIterations!$D:$E,2,FALSE))</f>
        <v>4</v>
      </c>
      <c r="CE390" s="23"/>
      <c r="CF390" s="24" t="str">
        <f>IF(CE390="","",VLOOKUP(CE390,ProgramIterations!$D:$E,2,FALSE))</f>
        <v/>
      </c>
      <c r="CG390" s="23">
        <v>2014</v>
      </c>
      <c r="CH390" s="24">
        <f>IF(CG390="","",VLOOKUP(CG390,ProgramIterations!$D:$E,2,FALSE))</f>
        <v>4</v>
      </c>
      <c r="CI390" s="23"/>
      <c r="CJ390" s="24" t="str">
        <f>IF(CI390="","",VLOOKUP(CI390,ProgramIterations!$D:$E,2,FALSE))</f>
        <v/>
      </c>
      <c r="CK390" s="23"/>
      <c r="CL390" s="24" t="str">
        <f>IF(CK390="","",VLOOKUP(CK390,ProgramIterations!$D:$E,2,FALSE))</f>
        <v/>
      </c>
      <c r="CM390" s="23"/>
      <c r="CN390" s="24" t="str">
        <f>IF(CM390="","",VLOOKUP(CM390,ProgramIterations!$D:$E,2,FALSE))</f>
        <v/>
      </c>
      <c r="CO390" s="23"/>
      <c r="CP390" s="24" t="str">
        <f>IF(CO390="","",VLOOKUP(CO390,ProgramIterations!$D:$E,2,FALSE))</f>
        <v/>
      </c>
      <c r="CQ390" s="23"/>
      <c r="CR390" s="24" t="str">
        <f>IF(CQ390="","",VLOOKUP(CQ390,ProgramIterations!$D:$E,2,FALSE))</f>
        <v/>
      </c>
      <c r="CS390" s="23"/>
      <c r="CT390" s="24" t="str">
        <f>IF(CS390="","",VLOOKUP(CS390,ProgramIterations!$D:$E,2,FALSE))</f>
        <v/>
      </c>
      <c r="CU390" s="23"/>
      <c r="CV390" s="24" t="str">
        <f>IF(CU390="","",VLOOKUP(CU390,ProgramIterations!$D:$E,2,FALSE))</f>
        <v/>
      </c>
      <c r="CW390" s="23"/>
      <c r="CX390" s="24" t="str">
        <f>IF(CW390="","",VLOOKUP(CW390,ProgramIterations!$D:$E,2,FALSE))</f>
        <v/>
      </c>
      <c r="CY390" s="23"/>
      <c r="CZ390" s="24" t="str">
        <f>IF(CY390="","",VLOOKUP(CY390,ProgramIterations!$D:$E,2,FALSE))</f>
        <v/>
      </c>
      <c r="DA390" s="23"/>
      <c r="DB390" s="24" t="str">
        <f>IF(DA390="","",VLOOKUP(DA390,ProgramIterations!$D:$E,2,FALSE))</f>
        <v/>
      </c>
      <c r="DC390" s="23"/>
      <c r="DD390" s="25" t="str">
        <f>IF(DC390="","",VLOOKUP(DC390,ProgramIterations!$D:$E,2,FALSE))</f>
        <v/>
      </c>
      <c r="DE390" s="64" t="str">
        <f>CONCATENATE("ALTER TABLE dbo.",LEFT(C390,FIND(".",C390)-1)," ADD ",RIGHT(C390,LEN(C390)-FIND(".",C390))," ",VLOOKUP(M390,DataTypes!$A$2:$F$12,6),IF(VLOOKUP(M390,DataTypes!$A$2:$F$12,3)=1,CONCATENATE("(",N390,",",O390,")"),"")," NULL")</f>
        <v>ALTER TABLE dbo.ChampMetricVisitInformation ADD GCDAvgNetThickDiffInAreaofDetectableChangeForT1 decimal(10,2) NULL</v>
      </c>
      <c r="DF390" s="56" t="e">
        <f>IF(A390 = "","",#REF! &amp; " SELECT MetricCalcTypeID = "&amp;A390&amp;", EngineID = "&amp;B390&amp;", Name='"&amp;C390&amp;"', DisplayGroupID = "&amp;D390&amp;", DisplayName='"&amp;E390&amp;"', DisplayNameShort = '"&amp;F390&amp;"', PropertyName = '"&amp;G390&amp;"', MethodID = "&amp;IF(H390="","NULL",H390)&amp; ", CalcGroupId = "&amp;IF(I390="","NULL",I390)&amp;", CalcGroupListItemID = " &amp;IF(K390="","NULL",K390)&amp;", Description = "&amp;IF(L390&lt;&gt;"NULL","'"&amp;SUBSTITUTE(L390,"'","''")&amp;"'","NULL")&amp;", DataTypeID = "&amp;M390&amp;",Precision = "&amp;N390&amp;", Scale = "&amp;O390&amp;", Length="&amp;P390&amp;", UOMID = "&amp;Q390&amp;", GlossaryTermID = "&amp;V390&amp;", DisplayOrderID = "&amp;W390&amp;", DomainValueListID = "&amp;AB390&amp;", WidthPixels = "&amp;AC390&amp;", IsDisplayable = "&amp;AD390&amp;", ShowGraphForWatershed= "&amp;AE390&amp;",ShowGraphForProgram="&amp;AF390&amp;",ShowGraphForVisit="&amp;AG390&amp;",IsPrivateInformation="&amp;AM390&amp;", IsCalculated="&amp;AN390&amp;",IsInternal="&amp;AO390&amp;", ExpectedValueMin = "&amp;IF(R390&lt;&gt;"",R390,"NULL")&amp;",  ExpectedValueMax = "&amp;IF(S390&lt;&gt;"",S390,"NULL")&amp;",  AcceptedValueMin = "&amp;IF(T390&lt;&gt;"",T390,"NULL")&amp;",   AcceptedValueMax  = "&amp;IF(U390&lt;&gt;"",U390,"NULL")&amp;", GraphAllowX="&amp;AH390&amp;", GraphAllowY="&amp;AI390&amp;", GraphAllowZ="&amp;AJ390&amp;", MapAllowSize="&amp;AK390&amp;", MapAllowColor = "&amp;AL390&amp;", RbtXpath = "&amp;IF(AP390&lt;&gt;"", "'"&amp;AP390&amp;"'", "NULL")&amp;", RbtIsRequired = "&amp;IF(AP390&lt;&gt;"", AQ390, "NULL")&amp;", MRMetric = "&amp;AR390&amp;
", Protocol1_ID = "&amp;IF(AS390="","NULL",#REF!)&amp;", Protocol1_IterationIDStart = "&amp;IF(AS390="","NULL",AT390)&amp;", Protocol1_IterationIDEnd = "&amp;IF(AU390="","NULL",AV390)&amp;
", Protocol2_ID = "&amp;IF(AW390="","NULL",#REF!)&amp;", Protocol2_IterationIDStart = "&amp;IF(AW390="","NULL",AX390)&amp;", Protocol2_IterationIDEnd = "&amp;IF(AY390="","NULL",AZ390)&amp;
", Protocol3_ID = "&amp;IF(BA390="","NULL",#REF!)&amp;", Protocol3_IterationIDStart = "&amp;IF(BA390="","NULL",BB390)&amp;", Protocol3_IterationIDEnd = "&amp;IF(BC390="","NULL",BD390)&amp;
", Protocol4_ID = "&amp;IF(BE390="","NULL",#REF!)&amp;", Protocol4_IterationIDStart = "&amp;IF(BE390="","NULL",BF390)&amp;", Protocol4_IterationIDEnd = "&amp;IF(BG390="","NULL",BH390)&amp;
", Protocol5_ID = "&amp;IF(BI390="","NULL",#REF!)&amp;", Protocol5_IterationIDStart = "&amp;IF(BI390="","NULL",BJ390)&amp;", Protocol5_IterationIDEnd = "&amp;IF(BK390="","NULL",BL390)&amp;
", Protocol6_ID = "&amp;IF(BM390="","NULL",#REF!)&amp;", Protocol6_IterationIDStart = "&amp;IF(BM390="","NULL",BN390)&amp;", Protocol6_IterationIDEnd = "&amp;IF(BO390="","NULL",BP390)&amp;
", Protocol7_ID = "&amp;IF(BQ390="","NULL",#REF!)&amp;", Protocol7_IterationIDStart = "&amp;IF(BQ390="","NULL",BR390)&amp;", Protocol7_IterationIDEnd = "&amp;IF(BS390="","NULL",BT390)&amp;
", Protocol8_ID = "&amp;IF(BU390="","NULL",#REF!)&amp;", Protocol8_IterationIDStart = "&amp;IF(BU390="","NULL",BV390)&amp;", Protocol8_IterationIDEnd = "&amp;IF(BW390="","NULL",BX390)&amp;
", Protocol9_ID = "&amp;IF(BY390="","NULL",#REF!)&amp;", Protocol9_IterationIDStart = "&amp;IF(BY390="","NULL",BZ390)&amp;", Protocol9_IterationIDEnd = "&amp;IF(CA390="","NULL",CB390)&amp;
", Protocol10_ID = "&amp;IF(CC390="","NULL",#REF!)&amp;", Protocol10_IterationIDStart = "&amp;IF(CC390="","NULL",CD390)&amp;", Protocol10_IterationIDEnd = "&amp;IF(CE390="","NULL",CF390)&amp;
", Protocol11_ID = "&amp;IF(CG390="","NULL",#REF!)&amp;", Protocol11_IterationIDStart = "&amp;IF(CG390="","NULL",CH390)&amp;", Protocol11_IterationIDEnd = "&amp;IF(CI390="","NULL",CJ390)&amp;
", Protocol12_ID = "&amp;IF(CK390="","NULL",#REF!)&amp;", Protocol12_IterationIDStart = "&amp;IF(CK390="","NULL",CL390)&amp;", Protocol12_IterationIDEnd = "&amp;IF(CM390="","NULL",CN390)&amp;
", Protocol13_ID = "&amp;IF(CO390="","NULL",#REF!)&amp;", Protocol13_IterationIDStart = "&amp;IF(CO390="","NULL",CP390)&amp;", Protocol13_IterationIDEnd = "&amp;IF(CQ390="","NULL",CR390)&amp;
", Protocol14_ID = "&amp;IF(CS390="","NULL",#REF!)&amp;", Protocol14_IterationIDStart = "&amp;IF(CS390="","NULL",CT390)&amp;", Protocol14_IterationIDEnd = "&amp;IF(CU390="","NULL",CV390)&amp;
", Protocol15_ID = "&amp;IF(CW390="","NULL",#REF!)&amp;", Protocol15_IterationIDStart = "&amp;IF(CW390="","NULL",CX390)&amp;", Protocol15_IterationIDEnd = "&amp;IF(CY390="","NULL",CZ390)&amp;
", Protocol16_ID = "&amp;IF(DA390="","NULL",#REF!)&amp;", Protocol16_IterationIDStart = "&amp;IF(DA390="","NULL",DB390)&amp;", Protocol16_IterationIDEnd = "&amp;IF(DC390="","NULL",DD390))</f>
        <v>#REF!</v>
      </c>
    </row>
    <row r="391" spans="1:156" s="37" customFormat="1" ht="50.4" x14ac:dyDescent="0.4">
      <c r="A391" s="38">
        <v>490</v>
      </c>
      <c r="B391" s="38">
        <v>1</v>
      </c>
      <c r="C391" s="57" t="str">
        <f t="shared" si="29"/>
        <v>ChampMetricVisitInformation.GCDAvgNetThickDiffInAreaofDetectableChangeForT1Error</v>
      </c>
      <c r="D391" s="38">
        <v>1</v>
      </c>
      <c r="E391" s="43" t="s">
        <v>1376</v>
      </c>
      <c r="F391" s="79" t="s">
        <v>1853</v>
      </c>
      <c r="G391" s="37" t="s">
        <v>1352</v>
      </c>
      <c r="H391" s="74"/>
      <c r="I391" s="44"/>
      <c r="J391" s="47" t="str">
        <f>IF(I391="","",VLOOKUP(I391,MetricCalcGroups!A:D,3, FALSE))</f>
        <v/>
      </c>
      <c r="L391" s="37" t="s">
        <v>78</v>
      </c>
      <c r="M391" s="38">
        <v>3</v>
      </c>
      <c r="N391" s="38">
        <v>10</v>
      </c>
      <c r="O391" s="38">
        <v>2</v>
      </c>
      <c r="P391" s="38" t="s">
        <v>78</v>
      </c>
      <c r="Q391" s="38">
        <v>1</v>
      </c>
      <c r="R391" s="76">
        <v>0</v>
      </c>
      <c r="S391" s="90">
        <v>0.3</v>
      </c>
      <c r="T391" s="76">
        <v>0</v>
      </c>
      <c r="U391" s="76">
        <v>0.75</v>
      </c>
      <c r="V391" s="78">
        <v>240</v>
      </c>
      <c r="W391" s="39">
        <v>2335</v>
      </c>
      <c r="X391" s="15">
        <v>2011</v>
      </c>
      <c r="Y391" s="16">
        <f>IF(X391&lt;&gt;"",VLOOKUP(X391,ProgramIterations!D:E,2,FALSE),"NULL")</f>
        <v>1</v>
      </c>
      <c r="Z391" s="15"/>
      <c r="AA391" s="16" t="str">
        <f>IF(Z391&lt;&gt;"",VLOOKUP(Z391,ProgramIterations!D:E,2,FALSE),"NULL")</f>
        <v>NULL</v>
      </c>
      <c r="AB391" s="49" t="s">
        <v>78</v>
      </c>
      <c r="AC391" s="49">
        <v>75</v>
      </c>
      <c r="AD391" s="49">
        <v>1</v>
      </c>
      <c r="AE391" s="49">
        <v>1</v>
      </c>
      <c r="AF391" s="49">
        <v>1</v>
      </c>
      <c r="AG391" s="37">
        <v>0</v>
      </c>
      <c r="AH391" s="52">
        <v>0</v>
      </c>
      <c r="AI391" s="52">
        <f t="shared" si="30"/>
        <v>1</v>
      </c>
      <c r="AJ391" s="53">
        <v>0</v>
      </c>
      <c r="AK391" s="17">
        <f t="shared" si="25"/>
        <v>1</v>
      </c>
      <c r="AL391" s="17">
        <f t="shared" si="26"/>
        <v>1</v>
      </c>
      <c r="AM391" s="53">
        <v>0</v>
      </c>
      <c r="AN391" s="53">
        <v>0</v>
      </c>
      <c r="AO391" s="37">
        <v>0</v>
      </c>
      <c r="AP391" s="49" t="s">
        <v>1532</v>
      </c>
      <c r="AQ391" s="37">
        <v>0</v>
      </c>
      <c r="AR391" s="49">
        <v>0</v>
      </c>
      <c r="AS391" s="23">
        <v>2011</v>
      </c>
      <c r="AT391" s="55">
        <f>IF(AS391="","",VLOOKUP(AS391,ProgramIterations!$D:$E,2,FALSE))</f>
        <v>1</v>
      </c>
      <c r="AU391" s="23"/>
      <c r="AV391" s="24" t="str">
        <f>IF(AU391="","",VLOOKUP(AU391,ProgramIterations!$D:$E,2,FALSE))</f>
        <v/>
      </c>
      <c r="AW391" s="23">
        <v>2012</v>
      </c>
      <c r="AX391" s="24">
        <f>IF(AW391="","",VLOOKUP(AW391,ProgramIterations!$D:$E,2,FALSE))</f>
        <v>2</v>
      </c>
      <c r="AY391" s="23"/>
      <c r="AZ391" s="24" t="str">
        <f>IF(AY391="","",VLOOKUP(AY391,ProgramIterations!$D:$E,2,FALSE))</f>
        <v/>
      </c>
      <c r="BA391" s="23">
        <v>2013</v>
      </c>
      <c r="BB391" s="24">
        <f>IF(BA391="","",VLOOKUP(BA391,ProgramIterations!$D:$E,2,FALSE))</f>
        <v>3</v>
      </c>
      <c r="BC391" s="23"/>
      <c r="BD391" s="24" t="str">
        <f>IF(BC391="","",VLOOKUP(BC391,ProgramIterations!$D:$E,2,FALSE))</f>
        <v/>
      </c>
      <c r="BE391" s="23">
        <v>2014</v>
      </c>
      <c r="BF391" s="24">
        <f>IF(BE391="","",VLOOKUP(BE391,ProgramIterations!$D:$E,2,FALSE))</f>
        <v>4</v>
      </c>
      <c r="BG391" s="23"/>
      <c r="BH391" s="24" t="str">
        <f>IF(BG391="","",VLOOKUP(BG391,ProgramIterations!$D:$E,2,FALSE))</f>
        <v/>
      </c>
      <c r="BI391" s="23">
        <v>2014</v>
      </c>
      <c r="BJ391" s="24">
        <f>IF(BI391="","",VLOOKUP(BI391,ProgramIterations!$D:$E,2,FALSE))</f>
        <v>4</v>
      </c>
      <c r="BK391" s="23"/>
      <c r="BL391" s="24" t="str">
        <f>IF(BK391="","",VLOOKUP(BK391,ProgramIterations!$D:$E,2,FALSE))</f>
        <v/>
      </c>
      <c r="BM391" s="23"/>
      <c r="BN391" s="24" t="str">
        <f>IF(BM391="","",VLOOKUP(BM391,ProgramIterations!$D:$E,2,FALSE))</f>
        <v/>
      </c>
      <c r="BO391" s="23"/>
      <c r="BP391" s="24" t="str">
        <f>IF(BO391="","",VLOOKUP(BO391,ProgramIterations!$D:$E,2,FALSE))</f>
        <v/>
      </c>
      <c r="BQ391" s="23"/>
      <c r="BR391" s="24" t="str">
        <f>IF(BQ391="","",VLOOKUP(BQ391,ProgramIterations!$D:$E,2,FALSE))</f>
        <v/>
      </c>
      <c r="BS391" s="23"/>
      <c r="BT391" s="24" t="str">
        <f>IF(BS391="","",VLOOKUP(BS391,ProgramIterations!$D:$E,2,FALSE))</f>
        <v/>
      </c>
      <c r="BU391" s="23"/>
      <c r="BV391" s="24" t="str">
        <f>IF(BU391="","",VLOOKUP(BU391,ProgramIterations!$D:$E,2,FALSE))</f>
        <v/>
      </c>
      <c r="BW391" s="23"/>
      <c r="BX391" s="24" t="str">
        <f>IF(BW391="","",VLOOKUP(BW391,ProgramIterations!$D:$E,2,FALSE))</f>
        <v/>
      </c>
      <c r="BY391" s="23">
        <v>2014</v>
      </c>
      <c r="BZ391" s="24">
        <f>IF(BY391="","",VLOOKUP(BY391,ProgramIterations!$D:$E,2,FALSE))</f>
        <v>4</v>
      </c>
      <c r="CA391" s="23"/>
      <c r="CB391" s="24" t="str">
        <f>IF(CA391="","",VLOOKUP(CA391,ProgramIterations!$D:$E,2,FALSE))</f>
        <v/>
      </c>
      <c r="CC391" s="23">
        <v>2014</v>
      </c>
      <c r="CD391" s="24">
        <f>IF(CC391="","",VLOOKUP(CC391,ProgramIterations!$D:$E,2,FALSE))</f>
        <v>4</v>
      </c>
      <c r="CE391" s="23"/>
      <c r="CF391" s="24" t="str">
        <f>IF(CE391="","",VLOOKUP(CE391,ProgramIterations!$D:$E,2,FALSE))</f>
        <v/>
      </c>
      <c r="CG391" s="23">
        <v>2014</v>
      </c>
      <c r="CH391" s="24">
        <f>IF(CG391="","",VLOOKUP(CG391,ProgramIterations!$D:$E,2,FALSE))</f>
        <v>4</v>
      </c>
      <c r="CI391" s="23"/>
      <c r="CJ391" s="24" t="str">
        <f>IF(CI391="","",VLOOKUP(CI391,ProgramIterations!$D:$E,2,FALSE))</f>
        <v/>
      </c>
      <c r="CK391" s="23"/>
      <c r="CL391" s="24" t="str">
        <f>IF(CK391="","",VLOOKUP(CK391,ProgramIterations!$D:$E,2,FALSE))</f>
        <v/>
      </c>
      <c r="CM391" s="23"/>
      <c r="CN391" s="24" t="str">
        <f>IF(CM391="","",VLOOKUP(CM391,ProgramIterations!$D:$E,2,FALSE))</f>
        <v/>
      </c>
      <c r="CO391" s="23"/>
      <c r="CP391" s="24" t="str">
        <f>IF(CO391="","",VLOOKUP(CO391,ProgramIterations!$D:$E,2,FALSE))</f>
        <v/>
      </c>
      <c r="CQ391" s="23"/>
      <c r="CR391" s="24" t="str">
        <f>IF(CQ391="","",VLOOKUP(CQ391,ProgramIterations!$D:$E,2,FALSE))</f>
        <v/>
      </c>
      <c r="CS391" s="23"/>
      <c r="CT391" s="24" t="str">
        <f>IF(CS391="","",VLOOKUP(CS391,ProgramIterations!$D:$E,2,FALSE))</f>
        <v/>
      </c>
      <c r="CU391" s="23"/>
      <c r="CV391" s="24" t="str">
        <f>IF(CU391="","",VLOOKUP(CU391,ProgramIterations!$D:$E,2,FALSE))</f>
        <v/>
      </c>
      <c r="CW391" s="23"/>
      <c r="CX391" s="24" t="str">
        <f>IF(CW391="","",VLOOKUP(CW391,ProgramIterations!$D:$E,2,FALSE))</f>
        <v/>
      </c>
      <c r="CY391" s="23"/>
      <c r="CZ391" s="24" t="str">
        <f>IF(CY391="","",VLOOKUP(CY391,ProgramIterations!$D:$E,2,FALSE))</f>
        <v/>
      </c>
      <c r="DA391" s="23"/>
      <c r="DB391" s="24" t="str">
        <f>IF(DA391="","",VLOOKUP(DA391,ProgramIterations!$D:$E,2,FALSE))</f>
        <v/>
      </c>
      <c r="DC391" s="23"/>
      <c r="DD391" s="25" t="str">
        <f>IF(DC391="","",VLOOKUP(DC391,ProgramIterations!$D:$E,2,FALSE))</f>
        <v/>
      </c>
      <c r="DE391" s="64" t="str">
        <f>CONCATENATE("ALTER TABLE dbo.",LEFT(C391,FIND(".",C391)-1)," ADD ",RIGHT(C391,LEN(C391)-FIND(".",C391))," ",VLOOKUP(M391,DataTypes!$A$2:$F$12,6),IF(VLOOKUP(M391,DataTypes!$A$2:$F$12,3)=1,CONCATENATE("(",N391,",",O391,")"),"")," NULL")</f>
        <v>ALTER TABLE dbo.ChampMetricVisitInformation ADD GCDAvgNetThickDiffInAreaofDetectableChangeForT1Error decimal(10,2) NULL</v>
      </c>
      <c r="DF391" s="56" t="e">
        <f>IF(A391 = "","",#REF! &amp; " SELECT MetricCalcTypeID = "&amp;A391&amp;", EngineID = "&amp;B391&amp;", Name='"&amp;C391&amp;"', DisplayGroupID = "&amp;D391&amp;", DisplayName='"&amp;E391&amp;"', DisplayNameShort = '"&amp;F391&amp;"', PropertyName = '"&amp;G391&amp;"', MethodID = "&amp;IF(H391="","NULL",H391)&amp; ", CalcGroupId = "&amp;IF(I391="","NULL",I391)&amp;", CalcGroupListItemID = " &amp;IF(K391="","NULL",K391)&amp;", Description = "&amp;IF(L391&lt;&gt;"NULL","'"&amp;SUBSTITUTE(L391,"'","''")&amp;"'","NULL")&amp;", DataTypeID = "&amp;M391&amp;",Precision = "&amp;N391&amp;", Scale = "&amp;O391&amp;", Length="&amp;P391&amp;", UOMID = "&amp;Q391&amp;", GlossaryTermID = "&amp;V391&amp;", DisplayOrderID = "&amp;W391&amp;", DomainValueListID = "&amp;AB391&amp;", WidthPixels = "&amp;AC391&amp;", IsDisplayable = "&amp;AD391&amp;", ShowGraphForWatershed= "&amp;AE391&amp;",ShowGraphForProgram="&amp;AF391&amp;",ShowGraphForVisit="&amp;AG391&amp;",IsPrivateInformation="&amp;AM391&amp;", IsCalculated="&amp;AN391&amp;",IsInternal="&amp;AO391&amp;", ExpectedValueMin = "&amp;IF(R391&lt;&gt;"",R391,"NULL")&amp;",  ExpectedValueMax = "&amp;IF(S391&lt;&gt;"",S391,"NULL")&amp;",  AcceptedValueMin = "&amp;IF(T391&lt;&gt;"",T391,"NULL")&amp;",   AcceptedValueMax  = "&amp;IF(U391&lt;&gt;"",U391,"NULL")&amp;", GraphAllowX="&amp;AH391&amp;", GraphAllowY="&amp;AI391&amp;", GraphAllowZ="&amp;AJ391&amp;", MapAllowSize="&amp;AK391&amp;", MapAllowColor = "&amp;AL391&amp;", RbtXpath = "&amp;IF(AP391&lt;&gt;"", "'"&amp;AP391&amp;"'", "NULL")&amp;", RbtIsRequired = "&amp;IF(AP391&lt;&gt;"", AQ391, "NULL")&amp;", MRMetric = "&amp;AR391&amp;
", Protocol1_ID = "&amp;IF(AS391="","NULL",#REF!)&amp;", Protocol1_IterationIDStart = "&amp;IF(AS391="","NULL",AT391)&amp;", Protocol1_IterationIDEnd = "&amp;IF(AU391="","NULL",AV391)&amp;
", Protocol2_ID = "&amp;IF(AW391="","NULL",#REF!)&amp;", Protocol2_IterationIDStart = "&amp;IF(AW391="","NULL",AX391)&amp;", Protocol2_IterationIDEnd = "&amp;IF(AY391="","NULL",AZ391)&amp;
", Protocol3_ID = "&amp;IF(BA391="","NULL",#REF!)&amp;", Protocol3_IterationIDStart = "&amp;IF(BA391="","NULL",BB391)&amp;", Protocol3_IterationIDEnd = "&amp;IF(BC391="","NULL",BD391)&amp;
", Protocol4_ID = "&amp;IF(BE391="","NULL",#REF!)&amp;", Protocol4_IterationIDStart = "&amp;IF(BE391="","NULL",BF391)&amp;", Protocol4_IterationIDEnd = "&amp;IF(BG391="","NULL",BH391)&amp;
", Protocol5_ID = "&amp;IF(BI391="","NULL",#REF!)&amp;", Protocol5_IterationIDStart = "&amp;IF(BI391="","NULL",BJ391)&amp;", Protocol5_IterationIDEnd = "&amp;IF(BK391="","NULL",BL391)&amp;
", Protocol6_ID = "&amp;IF(BM391="","NULL",#REF!)&amp;", Protocol6_IterationIDStart = "&amp;IF(BM391="","NULL",BN391)&amp;", Protocol6_IterationIDEnd = "&amp;IF(BO391="","NULL",BP391)&amp;
", Protocol7_ID = "&amp;IF(BQ391="","NULL",#REF!)&amp;", Protocol7_IterationIDStart = "&amp;IF(BQ391="","NULL",BR391)&amp;", Protocol7_IterationIDEnd = "&amp;IF(BS391="","NULL",BT391)&amp;
", Protocol8_ID = "&amp;IF(BU391="","NULL",#REF!)&amp;", Protocol8_IterationIDStart = "&amp;IF(BU391="","NULL",BV391)&amp;", Protocol8_IterationIDEnd = "&amp;IF(BW391="","NULL",BX391)&amp;
", Protocol9_ID = "&amp;IF(BY391="","NULL",#REF!)&amp;", Protocol9_IterationIDStart = "&amp;IF(BY391="","NULL",BZ391)&amp;", Protocol9_IterationIDEnd = "&amp;IF(CA391="","NULL",CB391)&amp;
", Protocol10_ID = "&amp;IF(CC391="","NULL",#REF!)&amp;", Protocol10_IterationIDStart = "&amp;IF(CC391="","NULL",CD391)&amp;", Protocol10_IterationIDEnd = "&amp;IF(CE391="","NULL",CF391)&amp;
", Protocol11_ID = "&amp;IF(CG391="","NULL",#REF!)&amp;", Protocol11_IterationIDStart = "&amp;IF(CG391="","NULL",CH391)&amp;", Protocol11_IterationIDEnd = "&amp;IF(CI391="","NULL",CJ391)&amp;
", Protocol12_ID = "&amp;IF(CK391="","NULL",#REF!)&amp;", Protocol12_IterationIDStart = "&amp;IF(CK391="","NULL",CL391)&amp;", Protocol12_IterationIDEnd = "&amp;IF(CM391="","NULL",CN391)&amp;
", Protocol13_ID = "&amp;IF(CO391="","NULL",#REF!)&amp;", Protocol13_IterationIDStart = "&amp;IF(CO391="","NULL",CP391)&amp;", Protocol13_IterationIDEnd = "&amp;IF(CQ391="","NULL",CR391)&amp;
", Protocol14_ID = "&amp;IF(CS391="","NULL",#REF!)&amp;", Protocol14_IterationIDStart = "&amp;IF(CS391="","NULL",CT391)&amp;", Protocol14_IterationIDEnd = "&amp;IF(CU391="","NULL",CV391)&amp;
", Protocol15_ID = "&amp;IF(CW391="","NULL",#REF!)&amp;", Protocol15_IterationIDStart = "&amp;IF(CW391="","NULL",CX391)&amp;", Protocol15_IterationIDEnd = "&amp;IF(CY391="","NULL",CZ391)&amp;
", Protocol16_ID = "&amp;IF(DA391="","NULL",#REF!)&amp;", Protocol16_IterationIDStart = "&amp;IF(DA391="","NULL",DB391)&amp;", Protocol16_IterationIDEnd = "&amp;IF(DC391="","NULL",DD391))</f>
        <v>#REF!</v>
      </c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  <c r="DS391" s="49"/>
      <c r="DT391" s="49"/>
      <c r="DU391" s="49"/>
      <c r="DV391" s="49"/>
      <c r="DW391" s="49"/>
      <c r="DX391" s="49"/>
      <c r="DY391" s="49"/>
      <c r="DZ391" s="49"/>
      <c r="EA391" s="49"/>
      <c r="EB391" s="49"/>
      <c r="EC391" s="49"/>
      <c r="ED391" s="49"/>
      <c r="EE391" s="49"/>
      <c r="EF391" s="49"/>
      <c r="EG391" s="49"/>
      <c r="EH391" s="49"/>
      <c r="EI391" s="49"/>
      <c r="EJ391" s="49"/>
      <c r="EK391" s="49"/>
      <c r="EL391" s="49"/>
      <c r="EM391" s="49"/>
      <c r="EN391" s="49"/>
      <c r="EO391" s="49"/>
      <c r="EP391" s="49"/>
      <c r="EQ391" s="49"/>
      <c r="ER391" s="49"/>
      <c r="ES391" s="49"/>
      <c r="ET391" s="49"/>
      <c r="EU391" s="49"/>
      <c r="EV391" s="49"/>
      <c r="EW391" s="49"/>
      <c r="EX391" s="49"/>
      <c r="EY391" s="49"/>
      <c r="EZ391" s="49"/>
    </row>
    <row r="392" spans="1:156" s="37" customFormat="1" ht="33.6" x14ac:dyDescent="0.4">
      <c r="A392" s="38">
        <v>499</v>
      </c>
      <c r="B392" s="38">
        <v>1</v>
      </c>
      <c r="C392" s="57" t="str">
        <f t="shared" si="29"/>
        <v>ChampMetricVisitInformation.GCDAvgNetThickDiffInAreaofInterestForT0</v>
      </c>
      <c r="D392" s="38">
        <v>1</v>
      </c>
      <c r="E392" s="43" t="s">
        <v>1385</v>
      </c>
      <c r="F392" s="79" t="s">
        <v>1862</v>
      </c>
      <c r="G392" s="37" t="s">
        <v>1361</v>
      </c>
      <c r="H392" s="74"/>
      <c r="I392" s="44"/>
      <c r="J392" s="47" t="str">
        <f>IF(I392="","",VLOOKUP(I392,MetricCalcGroups!A:D,3, FALSE))</f>
        <v/>
      </c>
      <c r="L392" s="37" t="s">
        <v>78</v>
      </c>
      <c r="M392" s="38">
        <v>3</v>
      </c>
      <c r="N392" s="38">
        <v>10</v>
      </c>
      <c r="O392" s="38">
        <v>2</v>
      </c>
      <c r="P392" s="38" t="s">
        <v>78</v>
      </c>
      <c r="Q392" s="75">
        <v>1</v>
      </c>
      <c r="R392" s="90">
        <v>-0.4</v>
      </c>
      <c r="S392" s="90">
        <v>0.2</v>
      </c>
      <c r="T392" s="90">
        <v>-0.75</v>
      </c>
      <c r="U392" s="90">
        <v>0.75</v>
      </c>
      <c r="V392" s="78">
        <v>241</v>
      </c>
      <c r="W392" s="91">
        <v>2336</v>
      </c>
      <c r="X392" s="15">
        <v>2011</v>
      </c>
      <c r="Y392" s="16">
        <f>IF(X392&lt;&gt;"",VLOOKUP(X392,ProgramIterations!D:E,2,FALSE),"NULL")</f>
        <v>1</v>
      </c>
      <c r="Z392" s="15"/>
      <c r="AA392" s="16" t="str">
        <f>IF(Z392&lt;&gt;"",VLOOKUP(Z392,ProgramIterations!D:E,2,FALSE),"NULL")</f>
        <v>NULL</v>
      </c>
      <c r="AB392" s="49" t="s">
        <v>78</v>
      </c>
      <c r="AC392" s="49">
        <v>75</v>
      </c>
      <c r="AD392" s="49">
        <v>1</v>
      </c>
      <c r="AE392" s="49">
        <v>1</v>
      </c>
      <c r="AF392" s="49">
        <v>1</v>
      </c>
      <c r="AG392" s="37">
        <v>0</v>
      </c>
      <c r="AH392" s="85">
        <v>1</v>
      </c>
      <c r="AI392" s="52">
        <f t="shared" si="30"/>
        <v>1</v>
      </c>
      <c r="AJ392" s="53">
        <v>0</v>
      </c>
      <c r="AK392" s="17">
        <f t="shared" ref="AK392:AK428" si="31">AI392</f>
        <v>1</v>
      </c>
      <c r="AL392" s="17">
        <f t="shared" ref="AL392:AL428" si="32">AI392</f>
        <v>1</v>
      </c>
      <c r="AM392" s="53">
        <v>0</v>
      </c>
      <c r="AN392" s="53">
        <v>0</v>
      </c>
      <c r="AO392" s="37">
        <v>1</v>
      </c>
      <c r="AP392" s="74" t="s">
        <v>1541</v>
      </c>
      <c r="AQ392" s="37">
        <v>0</v>
      </c>
      <c r="AR392" s="49">
        <v>0</v>
      </c>
      <c r="AS392" s="23">
        <v>2011</v>
      </c>
      <c r="AT392" s="55">
        <f>IF(AS392="","",VLOOKUP(AS392,ProgramIterations!$D:$E,2,FALSE))</f>
        <v>1</v>
      </c>
      <c r="AU392" s="23"/>
      <c r="AV392" s="24" t="str">
        <f>IF(AU392="","",VLOOKUP(AU392,ProgramIterations!$D:$E,2,FALSE))</f>
        <v/>
      </c>
      <c r="AW392" s="23">
        <v>2012</v>
      </c>
      <c r="AX392" s="24">
        <f>IF(AW392="","",VLOOKUP(AW392,ProgramIterations!$D:$E,2,FALSE))</f>
        <v>2</v>
      </c>
      <c r="AY392" s="23"/>
      <c r="AZ392" s="24" t="str">
        <f>IF(AY392="","",VLOOKUP(AY392,ProgramIterations!$D:$E,2,FALSE))</f>
        <v/>
      </c>
      <c r="BA392" s="23">
        <v>2013</v>
      </c>
      <c r="BB392" s="24">
        <f>IF(BA392="","",VLOOKUP(BA392,ProgramIterations!$D:$E,2,FALSE))</f>
        <v>3</v>
      </c>
      <c r="BC392" s="23"/>
      <c r="BD392" s="24" t="str">
        <f>IF(BC392="","",VLOOKUP(BC392,ProgramIterations!$D:$E,2,FALSE))</f>
        <v/>
      </c>
      <c r="BE392" s="23">
        <v>2014</v>
      </c>
      <c r="BF392" s="24">
        <f>IF(BE392="","",VLOOKUP(BE392,ProgramIterations!$D:$E,2,FALSE))</f>
        <v>4</v>
      </c>
      <c r="BG392" s="23"/>
      <c r="BH392" s="24" t="str">
        <f>IF(BG392="","",VLOOKUP(BG392,ProgramIterations!$D:$E,2,FALSE))</f>
        <v/>
      </c>
      <c r="BI392" s="23">
        <v>2014</v>
      </c>
      <c r="BJ392" s="24">
        <f>IF(BI392="","",VLOOKUP(BI392,ProgramIterations!$D:$E,2,FALSE))</f>
        <v>4</v>
      </c>
      <c r="BK392" s="23"/>
      <c r="BL392" s="24" t="str">
        <f>IF(BK392="","",VLOOKUP(BK392,ProgramIterations!$D:$E,2,FALSE))</f>
        <v/>
      </c>
      <c r="BM392" s="23"/>
      <c r="BN392" s="24" t="str">
        <f>IF(BM392="","",VLOOKUP(BM392,ProgramIterations!$D:$E,2,FALSE))</f>
        <v/>
      </c>
      <c r="BO392" s="23"/>
      <c r="BP392" s="24" t="str">
        <f>IF(BO392="","",VLOOKUP(BO392,ProgramIterations!$D:$E,2,FALSE))</f>
        <v/>
      </c>
      <c r="BQ392" s="23"/>
      <c r="BR392" s="24" t="str">
        <f>IF(BQ392="","",VLOOKUP(BQ392,ProgramIterations!$D:$E,2,FALSE))</f>
        <v/>
      </c>
      <c r="BS392" s="23"/>
      <c r="BT392" s="24" t="str">
        <f>IF(BS392="","",VLOOKUP(BS392,ProgramIterations!$D:$E,2,FALSE))</f>
        <v/>
      </c>
      <c r="BU392" s="23"/>
      <c r="BV392" s="24" t="str">
        <f>IF(BU392="","",VLOOKUP(BU392,ProgramIterations!$D:$E,2,FALSE))</f>
        <v/>
      </c>
      <c r="BW392" s="23"/>
      <c r="BX392" s="24" t="str">
        <f>IF(BW392="","",VLOOKUP(BW392,ProgramIterations!$D:$E,2,FALSE))</f>
        <v/>
      </c>
      <c r="BY392" s="23">
        <v>2014</v>
      </c>
      <c r="BZ392" s="24">
        <f>IF(BY392="","",VLOOKUP(BY392,ProgramIterations!$D:$E,2,FALSE))</f>
        <v>4</v>
      </c>
      <c r="CA392" s="23"/>
      <c r="CB392" s="24" t="str">
        <f>IF(CA392="","",VLOOKUP(CA392,ProgramIterations!$D:$E,2,FALSE))</f>
        <v/>
      </c>
      <c r="CC392" s="23">
        <v>2014</v>
      </c>
      <c r="CD392" s="24">
        <f>IF(CC392="","",VLOOKUP(CC392,ProgramIterations!$D:$E,2,FALSE))</f>
        <v>4</v>
      </c>
      <c r="CE392" s="23"/>
      <c r="CF392" s="24" t="str">
        <f>IF(CE392="","",VLOOKUP(CE392,ProgramIterations!$D:$E,2,FALSE))</f>
        <v/>
      </c>
      <c r="CG392" s="23">
        <v>2014</v>
      </c>
      <c r="CH392" s="24">
        <f>IF(CG392="","",VLOOKUP(CG392,ProgramIterations!$D:$E,2,FALSE))</f>
        <v>4</v>
      </c>
      <c r="CI392" s="23"/>
      <c r="CJ392" s="24" t="str">
        <f>IF(CI392="","",VLOOKUP(CI392,ProgramIterations!$D:$E,2,FALSE))</f>
        <v/>
      </c>
      <c r="CK392" s="23"/>
      <c r="CL392" s="24" t="str">
        <f>IF(CK392="","",VLOOKUP(CK392,ProgramIterations!$D:$E,2,FALSE))</f>
        <v/>
      </c>
      <c r="CM392" s="23"/>
      <c r="CN392" s="24" t="str">
        <f>IF(CM392="","",VLOOKUP(CM392,ProgramIterations!$D:$E,2,FALSE))</f>
        <v/>
      </c>
      <c r="CO392" s="23"/>
      <c r="CP392" s="24" t="str">
        <f>IF(CO392="","",VLOOKUP(CO392,ProgramIterations!$D:$E,2,FALSE))</f>
        <v/>
      </c>
      <c r="CQ392" s="23"/>
      <c r="CR392" s="24" t="str">
        <f>IF(CQ392="","",VLOOKUP(CQ392,ProgramIterations!$D:$E,2,FALSE))</f>
        <v/>
      </c>
      <c r="CS392" s="23"/>
      <c r="CT392" s="24" t="str">
        <f>IF(CS392="","",VLOOKUP(CS392,ProgramIterations!$D:$E,2,FALSE))</f>
        <v/>
      </c>
      <c r="CU392" s="23"/>
      <c r="CV392" s="24" t="str">
        <f>IF(CU392="","",VLOOKUP(CU392,ProgramIterations!$D:$E,2,FALSE))</f>
        <v/>
      </c>
      <c r="CW392" s="23"/>
      <c r="CX392" s="24" t="str">
        <f>IF(CW392="","",VLOOKUP(CW392,ProgramIterations!$D:$E,2,FALSE))</f>
        <v/>
      </c>
      <c r="CY392" s="23"/>
      <c r="CZ392" s="24" t="str">
        <f>IF(CY392="","",VLOOKUP(CY392,ProgramIterations!$D:$E,2,FALSE))</f>
        <v/>
      </c>
      <c r="DA392" s="23"/>
      <c r="DB392" s="24" t="str">
        <f>IF(DA392="","",VLOOKUP(DA392,ProgramIterations!$D:$E,2,FALSE))</f>
        <v/>
      </c>
      <c r="DC392" s="23"/>
      <c r="DD392" s="25" t="str">
        <f>IF(DC392="","",VLOOKUP(DC392,ProgramIterations!$D:$E,2,FALSE))</f>
        <v/>
      </c>
      <c r="DE392" s="64" t="str">
        <f>CONCATENATE("ALTER TABLE dbo.",LEFT(C392,FIND(".",C392)-1)," ADD ",RIGHT(C392,LEN(C392)-FIND(".",C392))," ",VLOOKUP(M392,DataTypes!$A$2:$F$12,6),IF(VLOOKUP(M392,DataTypes!$A$2:$F$12,3)=1,CONCATENATE("(",N392,",",O392,")"),"")," NULL")</f>
        <v>ALTER TABLE dbo.ChampMetricVisitInformation ADD GCDAvgNetThickDiffInAreaofInterestForT0 decimal(10,2) NULL</v>
      </c>
      <c r="DF392" s="56" t="e">
        <f>IF(A392 = "","",#REF! &amp; " SELECT MetricCalcTypeID = "&amp;A392&amp;", EngineID = "&amp;B392&amp;", Name='"&amp;C392&amp;"', DisplayGroupID = "&amp;D392&amp;", DisplayName='"&amp;E392&amp;"', DisplayNameShort = '"&amp;F392&amp;"', PropertyName = '"&amp;G392&amp;"', MethodID = "&amp;IF(H392="","NULL",H392)&amp; ", CalcGroupId = "&amp;IF(I392="","NULL",I392)&amp;", CalcGroupListItemID = " &amp;IF(K392="","NULL",K392)&amp;", Description = "&amp;IF(L392&lt;&gt;"NULL","'"&amp;SUBSTITUTE(L392,"'","''")&amp;"'","NULL")&amp;", DataTypeID = "&amp;M392&amp;",Precision = "&amp;N392&amp;", Scale = "&amp;O392&amp;", Length="&amp;P392&amp;", UOMID = "&amp;Q392&amp;", GlossaryTermID = "&amp;V392&amp;", DisplayOrderID = "&amp;W392&amp;", DomainValueListID = "&amp;AB392&amp;", WidthPixels = "&amp;AC392&amp;", IsDisplayable = "&amp;AD392&amp;", ShowGraphForWatershed= "&amp;AE392&amp;",ShowGraphForProgram="&amp;AF392&amp;",ShowGraphForVisit="&amp;AG392&amp;",IsPrivateInformation="&amp;AM392&amp;", IsCalculated="&amp;AN392&amp;",IsInternal="&amp;AO392&amp;", ExpectedValueMin = "&amp;IF(R392&lt;&gt;"",R392,"NULL")&amp;",  ExpectedValueMax = "&amp;IF(S392&lt;&gt;"",S392,"NULL")&amp;",  AcceptedValueMin = "&amp;IF(T392&lt;&gt;"",T392,"NULL")&amp;",   AcceptedValueMax  = "&amp;IF(U392&lt;&gt;"",U392,"NULL")&amp;", GraphAllowX="&amp;AH392&amp;", GraphAllowY="&amp;AI392&amp;", GraphAllowZ="&amp;AJ392&amp;", MapAllowSize="&amp;AK392&amp;", MapAllowColor = "&amp;AL392&amp;", RbtXpath = "&amp;IF(AP392&lt;&gt;"", "'"&amp;AP392&amp;"'", "NULL")&amp;", RbtIsRequired = "&amp;IF(AP392&lt;&gt;"", AQ392, "NULL")&amp;", MRMetric = "&amp;AR392&amp;
", Protocol1_ID = "&amp;IF(AS392="","NULL",#REF!)&amp;", Protocol1_IterationIDStart = "&amp;IF(AS392="","NULL",AT392)&amp;", Protocol1_IterationIDEnd = "&amp;IF(AU392="","NULL",AV392)&amp;
", Protocol2_ID = "&amp;IF(AW392="","NULL",#REF!)&amp;", Protocol2_IterationIDStart = "&amp;IF(AW392="","NULL",AX392)&amp;", Protocol2_IterationIDEnd = "&amp;IF(AY392="","NULL",AZ392)&amp;
", Protocol3_ID = "&amp;IF(BA392="","NULL",#REF!)&amp;", Protocol3_IterationIDStart = "&amp;IF(BA392="","NULL",BB392)&amp;", Protocol3_IterationIDEnd = "&amp;IF(BC392="","NULL",BD392)&amp;
", Protocol4_ID = "&amp;IF(BE392="","NULL",#REF!)&amp;", Protocol4_IterationIDStart = "&amp;IF(BE392="","NULL",BF392)&amp;", Protocol4_IterationIDEnd = "&amp;IF(BG392="","NULL",BH392)&amp;
", Protocol5_ID = "&amp;IF(BI392="","NULL",#REF!)&amp;", Protocol5_IterationIDStart = "&amp;IF(BI392="","NULL",BJ392)&amp;", Protocol5_IterationIDEnd = "&amp;IF(BK392="","NULL",BL392)&amp;
", Protocol6_ID = "&amp;IF(BM392="","NULL",#REF!)&amp;", Protocol6_IterationIDStart = "&amp;IF(BM392="","NULL",BN392)&amp;", Protocol6_IterationIDEnd = "&amp;IF(BO392="","NULL",BP392)&amp;
", Protocol7_ID = "&amp;IF(BQ392="","NULL",#REF!)&amp;", Protocol7_IterationIDStart = "&amp;IF(BQ392="","NULL",BR392)&amp;", Protocol7_IterationIDEnd = "&amp;IF(BS392="","NULL",BT392)&amp;
", Protocol8_ID = "&amp;IF(BU392="","NULL",#REF!)&amp;", Protocol8_IterationIDStart = "&amp;IF(BU392="","NULL",BV392)&amp;", Protocol8_IterationIDEnd = "&amp;IF(BW392="","NULL",BX392)&amp;
", Protocol9_ID = "&amp;IF(BY392="","NULL",#REF!)&amp;", Protocol9_IterationIDStart = "&amp;IF(BY392="","NULL",BZ392)&amp;", Protocol9_IterationIDEnd = "&amp;IF(CA392="","NULL",CB392)&amp;
", Protocol10_ID = "&amp;IF(CC392="","NULL",#REF!)&amp;", Protocol10_IterationIDStart = "&amp;IF(CC392="","NULL",CD392)&amp;", Protocol10_IterationIDEnd = "&amp;IF(CE392="","NULL",CF392)&amp;
", Protocol11_ID = "&amp;IF(CG392="","NULL",#REF!)&amp;", Protocol11_IterationIDStart = "&amp;IF(CG392="","NULL",CH392)&amp;", Protocol11_IterationIDEnd = "&amp;IF(CI392="","NULL",CJ392)&amp;
", Protocol12_ID = "&amp;IF(CK392="","NULL",#REF!)&amp;", Protocol12_IterationIDStart = "&amp;IF(CK392="","NULL",CL392)&amp;", Protocol12_IterationIDEnd = "&amp;IF(CM392="","NULL",CN392)&amp;
", Protocol13_ID = "&amp;IF(CO392="","NULL",#REF!)&amp;", Protocol13_IterationIDStart = "&amp;IF(CO392="","NULL",CP392)&amp;", Protocol13_IterationIDEnd = "&amp;IF(CQ392="","NULL",CR392)&amp;
", Protocol14_ID = "&amp;IF(CS392="","NULL",#REF!)&amp;", Protocol14_IterationIDStart = "&amp;IF(CS392="","NULL",CT392)&amp;", Protocol14_IterationIDEnd = "&amp;IF(CU392="","NULL",CV392)&amp;
", Protocol15_ID = "&amp;IF(CW392="","NULL",#REF!)&amp;", Protocol15_IterationIDStart = "&amp;IF(CW392="","NULL",CX392)&amp;", Protocol15_IterationIDEnd = "&amp;IF(CY392="","NULL",CZ392)&amp;
", Protocol16_ID = "&amp;IF(DA392="","NULL",#REF!)&amp;", Protocol16_IterationIDStart = "&amp;IF(DA392="","NULL",DB392)&amp;", Protocol16_IterationIDEnd = "&amp;IF(DC392="","NULL",DD392))</f>
        <v>#REF!</v>
      </c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  <c r="DS392" s="49"/>
      <c r="DT392" s="49"/>
      <c r="DU392" s="49"/>
      <c r="DV392" s="49"/>
      <c r="DW392" s="49"/>
      <c r="DX392" s="49"/>
      <c r="DY392" s="49"/>
      <c r="DZ392" s="49"/>
      <c r="EA392" s="49"/>
      <c r="EB392" s="49"/>
      <c r="EC392" s="49"/>
      <c r="ED392" s="49"/>
      <c r="EE392" s="49"/>
      <c r="EF392" s="49"/>
      <c r="EG392" s="49"/>
      <c r="EH392" s="49"/>
      <c r="EI392" s="49"/>
      <c r="EJ392" s="49"/>
      <c r="EK392" s="49"/>
      <c r="EL392" s="49"/>
      <c r="EM392" s="49"/>
      <c r="EN392" s="49"/>
      <c r="EO392" s="49"/>
      <c r="EP392" s="49"/>
      <c r="EQ392" s="49"/>
      <c r="ER392" s="49"/>
      <c r="ES392" s="49"/>
      <c r="ET392" s="49"/>
      <c r="EU392" s="49"/>
      <c r="EV392" s="49"/>
      <c r="EW392" s="49"/>
      <c r="EX392" s="49"/>
      <c r="EY392" s="49"/>
      <c r="EZ392" s="49"/>
    </row>
    <row r="393" spans="1:156" s="37" customFormat="1" ht="33.6" x14ac:dyDescent="0.4">
      <c r="A393" s="38">
        <v>495</v>
      </c>
      <c r="B393" s="38">
        <v>1</v>
      </c>
      <c r="C393" s="57" t="str">
        <f t="shared" si="29"/>
        <v>ChampMetricVisitInformation.GCDAvgNetThickDiffInAreaofInterestForT0Error</v>
      </c>
      <c r="D393" s="38">
        <v>1</v>
      </c>
      <c r="E393" s="43" t="s">
        <v>1381</v>
      </c>
      <c r="F393" s="79" t="s">
        <v>1858</v>
      </c>
      <c r="G393" s="37" t="s">
        <v>1357</v>
      </c>
      <c r="H393" s="74"/>
      <c r="I393" s="44"/>
      <c r="J393" s="47" t="str">
        <f>IF(I393="","",VLOOKUP(I393,MetricCalcGroups!A:D,3, FALSE))</f>
        <v/>
      </c>
      <c r="L393" s="37" t="s">
        <v>78</v>
      </c>
      <c r="M393" s="38">
        <v>3</v>
      </c>
      <c r="N393" s="53">
        <v>10</v>
      </c>
      <c r="O393" s="38">
        <v>2</v>
      </c>
      <c r="P393" s="38" t="s">
        <v>78</v>
      </c>
      <c r="Q393" s="75">
        <v>1</v>
      </c>
      <c r="R393" s="76">
        <v>0</v>
      </c>
      <c r="S393" s="90">
        <v>0.3</v>
      </c>
      <c r="T393" s="76">
        <v>0</v>
      </c>
      <c r="U393" s="76">
        <v>0.75</v>
      </c>
      <c r="V393" s="78">
        <v>242</v>
      </c>
      <c r="W393" s="39">
        <v>2340</v>
      </c>
      <c r="X393" s="15">
        <v>2011</v>
      </c>
      <c r="Y393" s="16">
        <f>IF(X393&lt;&gt;"",VLOOKUP(X393,ProgramIterations!D:E,2,FALSE),"NULL")</f>
        <v>1</v>
      </c>
      <c r="Z393" s="15"/>
      <c r="AA393" s="16" t="str">
        <f>IF(Z393&lt;&gt;"",VLOOKUP(Z393,ProgramIterations!D:E,2,FALSE),"NULL")</f>
        <v>NULL</v>
      </c>
      <c r="AB393" s="49" t="s">
        <v>78</v>
      </c>
      <c r="AC393" s="49">
        <v>75</v>
      </c>
      <c r="AD393" s="49">
        <v>1</v>
      </c>
      <c r="AE393" s="49">
        <v>1</v>
      </c>
      <c r="AF393" s="49">
        <v>1</v>
      </c>
      <c r="AG393" s="37">
        <v>0</v>
      </c>
      <c r="AH393" s="52">
        <v>0</v>
      </c>
      <c r="AI393" s="52">
        <f t="shared" si="30"/>
        <v>1</v>
      </c>
      <c r="AJ393" s="53">
        <v>0</v>
      </c>
      <c r="AK393" s="17">
        <f t="shared" si="31"/>
        <v>1</v>
      </c>
      <c r="AL393" s="17">
        <f t="shared" si="32"/>
        <v>1</v>
      </c>
      <c r="AM393" s="53">
        <v>0</v>
      </c>
      <c r="AN393" s="53">
        <v>0</v>
      </c>
      <c r="AO393" s="37">
        <v>1</v>
      </c>
      <c r="AP393" s="74" t="s">
        <v>1537</v>
      </c>
      <c r="AQ393" s="37">
        <v>0</v>
      </c>
      <c r="AR393" s="49">
        <v>0</v>
      </c>
      <c r="AS393" s="23">
        <v>2011</v>
      </c>
      <c r="AT393" s="55">
        <f>IF(AS393="","",VLOOKUP(AS393,ProgramIterations!$D:$E,2,FALSE))</f>
        <v>1</v>
      </c>
      <c r="AU393" s="23"/>
      <c r="AV393" s="24" t="str">
        <f>IF(AU393="","",VLOOKUP(AU393,ProgramIterations!$D:$E,2,FALSE))</f>
        <v/>
      </c>
      <c r="AW393" s="23">
        <v>2012</v>
      </c>
      <c r="AX393" s="24">
        <f>IF(AW393="","",VLOOKUP(AW393,ProgramIterations!$D:$E,2,FALSE))</f>
        <v>2</v>
      </c>
      <c r="AY393" s="23"/>
      <c r="AZ393" s="24" t="str">
        <f>IF(AY393="","",VLOOKUP(AY393,ProgramIterations!$D:$E,2,FALSE))</f>
        <v/>
      </c>
      <c r="BA393" s="23">
        <v>2013</v>
      </c>
      <c r="BB393" s="24">
        <f>IF(BA393="","",VLOOKUP(BA393,ProgramIterations!$D:$E,2,FALSE))</f>
        <v>3</v>
      </c>
      <c r="BC393" s="23"/>
      <c r="BD393" s="24" t="str">
        <f>IF(BC393="","",VLOOKUP(BC393,ProgramIterations!$D:$E,2,FALSE))</f>
        <v/>
      </c>
      <c r="BE393" s="23">
        <v>2014</v>
      </c>
      <c r="BF393" s="24">
        <f>IF(BE393="","",VLOOKUP(BE393,ProgramIterations!$D:$E,2,FALSE))</f>
        <v>4</v>
      </c>
      <c r="BG393" s="23"/>
      <c r="BH393" s="24" t="str">
        <f>IF(BG393="","",VLOOKUP(BG393,ProgramIterations!$D:$E,2,FALSE))</f>
        <v/>
      </c>
      <c r="BI393" s="23">
        <v>2014</v>
      </c>
      <c r="BJ393" s="24">
        <f>IF(BI393="","",VLOOKUP(BI393,ProgramIterations!$D:$E,2,FALSE))</f>
        <v>4</v>
      </c>
      <c r="BK393" s="23"/>
      <c r="BL393" s="24" t="str">
        <f>IF(BK393="","",VLOOKUP(BK393,ProgramIterations!$D:$E,2,FALSE))</f>
        <v/>
      </c>
      <c r="BM393" s="23"/>
      <c r="BN393" s="24" t="str">
        <f>IF(BM393="","",VLOOKUP(BM393,ProgramIterations!$D:$E,2,FALSE))</f>
        <v/>
      </c>
      <c r="BO393" s="23"/>
      <c r="BP393" s="24" t="str">
        <f>IF(BO393="","",VLOOKUP(BO393,ProgramIterations!$D:$E,2,FALSE))</f>
        <v/>
      </c>
      <c r="BQ393" s="23"/>
      <c r="BR393" s="24" t="str">
        <f>IF(BQ393="","",VLOOKUP(BQ393,ProgramIterations!$D:$E,2,FALSE))</f>
        <v/>
      </c>
      <c r="BS393" s="23"/>
      <c r="BT393" s="24" t="str">
        <f>IF(BS393="","",VLOOKUP(BS393,ProgramIterations!$D:$E,2,FALSE))</f>
        <v/>
      </c>
      <c r="BU393" s="23"/>
      <c r="BV393" s="24" t="str">
        <f>IF(BU393="","",VLOOKUP(BU393,ProgramIterations!$D:$E,2,FALSE))</f>
        <v/>
      </c>
      <c r="BW393" s="23"/>
      <c r="BX393" s="24" t="str">
        <f>IF(BW393="","",VLOOKUP(BW393,ProgramIterations!$D:$E,2,FALSE))</f>
        <v/>
      </c>
      <c r="BY393" s="23">
        <v>2014</v>
      </c>
      <c r="BZ393" s="24">
        <f>IF(BY393="","",VLOOKUP(BY393,ProgramIterations!$D:$E,2,FALSE))</f>
        <v>4</v>
      </c>
      <c r="CA393" s="23"/>
      <c r="CB393" s="24" t="str">
        <f>IF(CA393="","",VLOOKUP(CA393,ProgramIterations!$D:$E,2,FALSE))</f>
        <v/>
      </c>
      <c r="CC393" s="23">
        <v>2014</v>
      </c>
      <c r="CD393" s="24">
        <f>IF(CC393="","",VLOOKUP(CC393,ProgramIterations!$D:$E,2,FALSE))</f>
        <v>4</v>
      </c>
      <c r="CE393" s="23"/>
      <c r="CF393" s="24" t="str">
        <f>IF(CE393="","",VLOOKUP(CE393,ProgramIterations!$D:$E,2,FALSE))</f>
        <v/>
      </c>
      <c r="CG393" s="23">
        <v>2014</v>
      </c>
      <c r="CH393" s="24">
        <f>IF(CG393="","",VLOOKUP(CG393,ProgramIterations!$D:$E,2,FALSE))</f>
        <v>4</v>
      </c>
      <c r="CI393" s="23"/>
      <c r="CJ393" s="24" t="str">
        <f>IF(CI393="","",VLOOKUP(CI393,ProgramIterations!$D:$E,2,FALSE))</f>
        <v/>
      </c>
      <c r="CK393" s="23"/>
      <c r="CL393" s="24" t="str">
        <f>IF(CK393="","",VLOOKUP(CK393,ProgramIterations!$D:$E,2,FALSE))</f>
        <v/>
      </c>
      <c r="CM393" s="23"/>
      <c r="CN393" s="24" t="str">
        <f>IF(CM393="","",VLOOKUP(CM393,ProgramIterations!$D:$E,2,FALSE))</f>
        <v/>
      </c>
      <c r="CO393" s="23"/>
      <c r="CP393" s="24" t="str">
        <f>IF(CO393="","",VLOOKUP(CO393,ProgramIterations!$D:$E,2,FALSE))</f>
        <v/>
      </c>
      <c r="CQ393" s="23"/>
      <c r="CR393" s="24" t="str">
        <f>IF(CQ393="","",VLOOKUP(CQ393,ProgramIterations!$D:$E,2,FALSE))</f>
        <v/>
      </c>
      <c r="CS393" s="23"/>
      <c r="CT393" s="24" t="str">
        <f>IF(CS393="","",VLOOKUP(CS393,ProgramIterations!$D:$E,2,FALSE))</f>
        <v/>
      </c>
      <c r="CU393" s="23"/>
      <c r="CV393" s="24" t="str">
        <f>IF(CU393="","",VLOOKUP(CU393,ProgramIterations!$D:$E,2,FALSE))</f>
        <v/>
      </c>
      <c r="CW393" s="23"/>
      <c r="CX393" s="24" t="str">
        <f>IF(CW393="","",VLOOKUP(CW393,ProgramIterations!$D:$E,2,FALSE))</f>
        <v/>
      </c>
      <c r="CY393" s="23"/>
      <c r="CZ393" s="24" t="str">
        <f>IF(CY393="","",VLOOKUP(CY393,ProgramIterations!$D:$E,2,FALSE))</f>
        <v/>
      </c>
      <c r="DA393" s="23"/>
      <c r="DB393" s="24" t="str">
        <f>IF(DA393="","",VLOOKUP(DA393,ProgramIterations!$D:$E,2,FALSE))</f>
        <v/>
      </c>
      <c r="DC393" s="23"/>
      <c r="DD393" s="25" t="str">
        <f>IF(DC393="","",VLOOKUP(DC393,ProgramIterations!$D:$E,2,FALSE))</f>
        <v/>
      </c>
      <c r="DE393" s="64" t="str">
        <f>CONCATENATE("ALTER TABLE dbo.",LEFT(C393,FIND(".",C393)-1)," ADD ",RIGHT(C393,LEN(C393)-FIND(".",C393))," ",VLOOKUP(M393,DataTypes!$A$2:$F$12,6),IF(VLOOKUP(M393,DataTypes!$A$2:$F$12,3)=1,CONCATENATE("(",N393,",",O393,")"),"")," NULL")</f>
        <v>ALTER TABLE dbo.ChampMetricVisitInformation ADD GCDAvgNetThickDiffInAreaofInterestForT0Error decimal(10,2) NULL</v>
      </c>
      <c r="DF393" s="56" t="e">
        <f>IF(A393 = "","",#REF! &amp; " SELECT MetricCalcTypeID = "&amp;A393&amp;", EngineID = "&amp;B393&amp;", Name='"&amp;C393&amp;"', DisplayGroupID = "&amp;D393&amp;", DisplayName='"&amp;E393&amp;"', DisplayNameShort = '"&amp;F393&amp;"', PropertyName = '"&amp;G393&amp;"', MethodID = "&amp;IF(H393="","NULL",H393)&amp; ", CalcGroupId = "&amp;IF(I393="","NULL",I393)&amp;", CalcGroupListItemID = " &amp;IF(K393="","NULL",K393)&amp;", Description = "&amp;IF(L393&lt;&gt;"NULL","'"&amp;SUBSTITUTE(L393,"'","''")&amp;"'","NULL")&amp;", DataTypeID = "&amp;M393&amp;",Precision = "&amp;N393&amp;", Scale = "&amp;O393&amp;", Length="&amp;P393&amp;", UOMID = "&amp;Q393&amp;", GlossaryTermID = "&amp;V393&amp;", DisplayOrderID = "&amp;W393&amp;", DomainValueListID = "&amp;AB393&amp;", WidthPixels = "&amp;AC393&amp;", IsDisplayable = "&amp;AD393&amp;", ShowGraphForWatershed= "&amp;AE393&amp;",ShowGraphForProgram="&amp;AF393&amp;",ShowGraphForVisit="&amp;AG393&amp;",IsPrivateInformation="&amp;AM393&amp;", IsCalculated="&amp;AN393&amp;",IsInternal="&amp;AO393&amp;", ExpectedValueMin = "&amp;IF(R393&lt;&gt;"",R393,"NULL")&amp;",  ExpectedValueMax = "&amp;IF(S393&lt;&gt;"",S393,"NULL")&amp;",  AcceptedValueMin = "&amp;IF(T393&lt;&gt;"",T393,"NULL")&amp;",   AcceptedValueMax  = "&amp;IF(U393&lt;&gt;"",U393,"NULL")&amp;", GraphAllowX="&amp;AH393&amp;", GraphAllowY="&amp;AI393&amp;", GraphAllowZ="&amp;AJ393&amp;", MapAllowSize="&amp;AK393&amp;", MapAllowColor = "&amp;AL393&amp;", RbtXpath = "&amp;IF(AP393&lt;&gt;"", "'"&amp;AP393&amp;"'", "NULL")&amp;", RbtIsRequired = "&amp;IF(AP393&lt;&gt;"", AQ393, "NULL")&amp;", MRMetric = "&amp;AR393&amp;
", Protocol1_ID = "&amp;IF(AS393="","NULL",#REF!)&amp;", Protocol1_IterationIDStart = "&amp;IF(AS393="","NULL",AT393)&amp;", Protocol1_IterationIDEnd = "&amp;IF(AU393="","NULL",AV393)&amp;
", Protocol2_ID = "&amp;IF(AW393="","NULL",#REF!)&amp;", Protocol2_IterationIDStart = "&amp;IF(AW393="","NULL",AX393)&amp;", Protocol2_IterationIDEnd = "&amp;IF(AY393="","NULL",AZ393)&amp;
", Protocol3_ID = "&amp;IF(BA393="","NULL",#REF!)&amp;", Protocol3_IterationIDStart = "&amp;IF(BA393="","NULL",BB393)&amp;", Protocol3_IterationIDEnd = "&amp;IF(BC393="","NULL",BD393)&amp;
", Protocol4_ID = "&amp;IF(BE393="","NULL",#REF!)&amp;", Protocol4_IterationIDStart = "&amp;IF(BE393="","NULL",BF393)&amp;", Protocol4_IterationIDEnd = "&amp;IF(BG393="","NULL",BH393)&amp;
", Protocol5_ID = "&amp;IF(BI393="","NULL",#REF!)&amp;", Protocol5_IterationIDStart = "&amp;IF(BI393="","NULL",BJ393)&amp;", Protocol5_IterationIDEnd = "&amp;IF(BK393="","NULL",BL393)&amp;
", Protocol6_ID = "&amp;IF(BM393="","NULL",#REF!)&amp;", Protocol6_IterationIDStart = "&amp;IF(BM393="","NULL",BN393)&amp;", Protocol6_IterationIDEnd = "&amp;IF(BO393="","NULL",BP393)&amp;
", Protocol7_ID = "&amp;IF(BQ393="","NULL",#REF!)&amp;", Protocol7_IterationIDStart = "&amp;IF(BQ393="","NULL",BR393)&amp;", Protocol7_IterationIDEnd = "&amp;IF(BS393="","NULL",BT393)&amp;
", Protocol8_ID = "&amp;IF(BU393="","NULL",#REF!)&amp;", Protocol8_IterationIDStart = "&amp;IF(BU393="","NULL",BV393)&amp;", Protocol8_IterationIDEnd = "&amp;IF(BW393="","NULL",BX393)&amp;
", Protocol9_ID = "&amp;IF(BY393="","NULL",#REF!)&amp;", Protocol9_IterationIDStart = "&amp;IF(BY393="","NULL",BZ393)&amp;", Protocol9_IterationIDEnd = "&amp;IF(CA393="","NULL",CB393)&amp;
", Protocol10_ID = "&amp;IF(CC393="","NULL",#REF!)&amp;", Protocol10_IterationIDStart = "&amp;IF(CC393="","NULL",CD393)&amp;", Protocol10_IterationIDEnd = "&amp;IF(CE393="","NULL",CF393)&amp;
", Protocol11_ID = "&amp;IF(CG393="","NULL",#REF!)&amp;", Protocol11_IterationIDStart = "&amp;IF(CG393="","NULL",CH393)&amp;", Protocol11_IterationIDEnd = "&amp;IF(CI393="","NULL",CJ393)&amp;
", Protocol12_ID = "&amp;IF(CK393="","NULL",#REF!)&amp;", Protocol12_IterationIDStart = "&amp;IF(CK393="","NULL",CL393)&amp;", Protocol12_IterationIDEnd = "&amp;IF(CM393="","NULL",CN393)&amp;
", Protocol13_ID = "&amp;IF(CO393="","NULL",#REF!)&amp;", Protocol13_IterationIDStart = "&amp;IF(CO393="","NULL",CP393)&amp;", Protocol13_IterationIDEnd = "&amp;IF(CQ393="","NULL",CR393)&amp;
", Protocol14_ID = "&amp;IF(CS393="","NULL",#REF!)&amp;", Protocol14_IterationIDStart = "&amp;IF(CS393="","NULL",CT393)&amp;", Protocol14_IterationIDEnd = "&amp;IF(CU393="","NULL",CV393)&amp;
", Protocol15_ID = "&amp;IF(CW393="","NULL",#REF!)&amp;", Protocol15_IterationIDStart = "&amp;IF(CW393="","NULL",CX393)&amp;", Protocol15_IterationIDEnd = "&amp;IF(CY393="","NULL",CZ393)&amp;
", Protocol16_ID = "&amp;IF(DA393="","NULL",#REF!)&amp;", Protocol16_IterationIDStart = "&amp;IF(DA393="","NULL",DB393)&amp;", Protocol16_IterationIDEnd = "&amp;IF(DC393="","NULL",DD393))</f>
        <v>#REF!</v>
      </c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  <c r="DS393" s="49"/>
      <c r="DT393" s="49"/>
      <c r="DU393" s="49"/>
      <c r="DV393" s="49"/>
      <c r="DW393" s="49"/>
      <c r="DX393" s="49"/>
      <c r="DY393" s="49"/>
      <c r="DZ393" s="49"/>
      <c r="EA393" s="49"/>
      <c r="EB393" s="49"/>
      <c r="EC393" s="49"/>
      <c r="ED393" s="49"/>
      <c r="EE393" s="49"/>
      <c r="EF393" s="49"/>
      <c r="EG393" s="49"/>
      <c r="EH393" s="49"/>
      <c r="EI393" s="49"/>
      <c r="EJ393" s="49"/>
      <c r="EK393" s="49"/>
      <c r="EL393" s="49"/>
      <c r="EM393" s="49"/>
      <c r="EN393" s="49"/>
      <c r="EO393" s="49"/>
      <c r="EP393" s="49"/>
      <c r="EQ393" s="49"/>
      <c r="ER393" s="49"/>
      <c r="ES393" s="49"/>
      <c r="ET393" s="49"/>
      <c r="EU393" s="49"/>
      <c r="EV393" s="49"/>
      <c r="EW393" s="49"/>
      <c r="EX393" s="49"/>
      <c r="EY393" s="49"/>
      <c r="EZ393" s="49"/>
    </row>
    <row r="394" spans="1:156" s="37" customFormat="1" ht="33.6" x14ac:dyDescent="0.4">
      <c r="A394" s="75">
        <v>500</v>
      </c>
      <c r="B394" s="38">
        <v>1</v>
      </c>
      <c r="C394" s="57" t="str">
        <f t="shared" si="29"/>
        <v>ChampMetricVisitInformation.GCDAvgNetThickDiffInAreaofInterestForT1</v>
      </c>
      <c r="D394" s="38">
        <v>1</v>
      </c>
      <c r="E394" s="43" t="s">
        <v>1386</v>
      </c>
      <c r="F394" s="79" t="s">
        <v>1863</v>
      </c>
      <c r="G394" s="37" t="s">
        <v>1362</v>
      </c>
      <c r="H394" s="74"/>
      <c r="I394" s="44"/>
      <c r="J394" s="47" t="str">
        <f>IF(I394="","",VLOOKUP(I394,MetricCalcGroups!A:D,3, FALSE))</f>
        <v/>
      </c>
      <c r="L394" s="37" t="s">
        <v>78</v>
      </c>
      <c r="M394" s="38">
        <v>3</v>
      </c>
      <c r="N394" s="38">
        <v>10</v>
      </c>
      <c r="O394" s="38">
        <v>2</v>
      </c>
      <c r="P394" s="38" t="s">
        <v>78</v>
      </c>
      <c r="Q394" s="75">
        <v>1</v>
      </c>
      <c r="R394" s="90">
        <v>-0.4</v>
      </c>
      <c r="S394" s="90">
        <v>0.2</v>
      </c>
      <c r="T394" s="90">
        <v>-0.75</v>
      </c>
      <c r="U394" s="90">
        <v>0.75</v>
      </c>
      <c r="V394" s="78">
        <v>243</v>
      </c>
      <c r="W394" s="39">
        <v>2345</v>
      </c>
      <c r="X394" s="15">
        <v>2011</v>
      </c>
      <c r="Y394" s="16">
        <f>IF(X394&lt;&gt;"",VLOOKUP(X394,ProgramIterations!D:E,2,FALSE),"NULL")</f>
        <v>1</v>
      </c>
      <c r="Z394" s="15"/>
      <c r="AA394" s="16" t="str">
        <f>IF(Z394&lt;&gt;"",VLOOKUP(Z394,ProgramIterations!D:E,2,FALSE),"NULL")</f>
        <v>NULL</v>
      </c>
      <c r="AB394" s="49" t="s">
        <v>78</v>
      </c>
      <c r="AC394" s="49">
        <v>75</v>
      </c>
      <c r="AD394" s="74">
        <v>1</v>
      </c>
      <c r="AE394" s="74">
        <v>1</v>
      </c>
      <c r="AF394" s="74">
        <v>1</v>
      </c>
      <c r="AG394" s="37">
        <v>0</v>
      </c>
      <c r="AH394" s="52">
        <v>0</v>
      </c>
      <c r="AI394" s="52">
        <f t="shared" si="30"/>
        <v>1</v>
      </c>
      <c r="AJ394" s="53">
        <v>0</v>
      </c>
      <c r="AK394" s="17">
        <f t="shared" si="31"/>
        <v>1</v>
      </c>
      <c r="AL394" s="17">
        <f t="shared" si="32"/>
        <v>1</v>
      </c>
      <c r="AM394" s="53">
        <v>0</v>
      </c>
      <c r="AN394" s="53">
        <v>0</v>
      </c>
      <c r="AO394" s="74">
        <v>1</v>
      </c>
      <c r="AP394" s="74" t="s">
        <v>1542</v>
      </c>
      <c r="AQ394" s="37">
        <v>0</v>
      </c>
      <c r="AR394" s="49">
        <v>0</v>
      </c>
      <c r="AS394" s="23">
        <v>2011</v>
      </c>
      <c r="AT394" s="55">
        <f>IF(AS394="","",VLOOKUP(AS394,ProgramIterations!$D:$E,2,FALSE))</f>
        <v>1</v>
      </c>
      <c r="AU394" s="23"/>
      <c r="AV394" s="24" t="str">
        <f>IF(AU394="","",VLOOKUP(AU394,ProgramIterations!$D:$E,2,FALSE))</f>
        <v/>
      </c>
      <c r="AW394" s="23">
        <v>2012</v>
      </c>
      <c r="AX394" s="24">
        <f>IF(AW394="","",VLOOKUP(AW394,ProgramIterations!$D:$E,2,FALSE))</f>
        <v>2</v>
      </c>
      <c r="AY394" s="23"/>
      <c r="AZ394" s="24" t="str">
        <f>IF(AY394="","",VLOOKUP(AY394,ProgramIterations!$D:$E,2,FALSE))</f>
        <v/>
      </c>
      <c r="BA394" s="23">
        <v>2013</v>
      </c>
      <c r="BB394" s="24">
        <f>IF(BA394="","",VLOOKUP(BA394,ProgramIterations!$D:$E,2,FALSE))</f>
        <v>3</v>
      </c>
      <c r="BC394" s="23"/>
      <c r="BD394" s="24" t="str">
        <f>IF(BC394="","",VLOOKUP(BC394,ProgramIterations!$D:$E,2,FALSE))</f>
        <v/>
      </c>
      <c r="BE394" s="23">
        <v>2014</v>
      </c>
      <c r="BF394" s="24">
        <f>IF(BE394="","",VLOOKUP(BE394,ProgramIterations!$D:$E,2,FALSE))</f>
        <v>4</v>
      </c>
      <c r="BG394" s="23"/>
      <c r="BH394" s="24" t="str">
        <f>IF(BG394="","",VLOOKUP(BG394,ProgramIterations!$D:$E,2,FALSE))</f>
        <v/>
      </c>
      <c r="BI394" s="23">
        <v>2014</v>
      </c>
      <c r="BJ394" s="24">
        <f>IF(BI394="","",VLOOKUP(BI394,ProgramIterations!$D:$E,2,FALSE))</f>
        <v>4</v>
      </c>
      <c r="BK394" s="23"/>
      <c r="BL394" s="24" t="str">
        <f>IF(BK394="","",VLOOKUP(BK394,ProgramIterations!$D:$E,2,FALSE))</f>
        <v/>
      </c>
      <c r="BM394" s="23"/>
      <c r="BN394" s="24" t="str">
        <f>IF(BM394="","",VLOOKUP(BM394,ProgramIterations!$D:$E,2,FALSE))</f>
        <v/>
      </c>
      <c r="BO394" s="23"/>
      <c r="BP394" s="24" t="str">
        <f>IF(BO394="","",VLOOKUP(BO394,ProgramIterations!$D:$E,2,FALSE))</f>
        <v/>
      </c>
      <c r="BQ394" s="23"/>
      <c r="BR394" s="24" t="str">
        <f>IF(BQ394="","",VLOOKUP(BQ394,ProgramIterations!$D:$E,2,FALSE))</f>
        <v/>
      </c>
      <c r="BS394" s="23"/>
      <c r="BT394" s="24" t="str">
        <f>IF(BS394="","",VLOOKUP(BS394,ProgramIterations!$D:$E,2,FALSE))</f>
        <v/>
      </c>
      <c r="BU394" s="23"/>
      <c r="BV394" s="24" t="str">
        <f>IF(BU394="","",VLOOKUP(BU394,ProgramIterations!$D:$E,2,FALSE))</f>
        <v/>
      </c>
      <c r="BW394" s="23"/>
      <c r="BX394" s="24" t="str">
        <f>IF(BW394="","",VLOOKUP(BW394,ProgramIterations!$D:$E,2,FALSE))</f>
        <v/>
      </c>
      <c r="BY394" s="23">
        <v>2014</v>
      </c>
      <c r="BZ394" s="24">
        <f>IF(BY394="","",VLOOKUP(BY394,ProgramIterations!$D:$E,2,FALSE))</f>
        <v>4</v>
      </c>
      <c r="CA394" s="23"/>
      <c r="CB394" s="24" t="str">
        <f>IF(CA394="","",VLOOKUP(CA394,ProgramIterations!$D:$E,2,FALSE))</f>
        <v/>
      </c>
      <c r="CC394" s="23">
        <v>2014</v>
      </c>
      <c r="CD394" s="24">
        <f>IF(CC394="","",VLOOKUP(CC394,ProgramIterations!$D:$E,2,FALSE))</f>
        <v>4</v>
      </c>
      <c r="CE394" s="23"/>
      <c r="CF394" s="24" t="str">
        <f>IF(CE394="","",VLOOKUP(CE394,ProgramIterations!$D:$E,2,FALSE))</f>
        <v/>
      </c>
      <c r="CG394" s="23">
        <v>2014</v>
      </c>
      <c r="CH394" s="24">
        <f>IF(CG394="","",VLOOKUP(CG394,ProgramIterations!$D:$E,2,FALSE))</f>
        <v>4</v>
      </c>
      <c r="CI394" s="23"/>
      <c r="CJ394" s="24" t="str">
        <f>IF(CI394="","",VLOOKUP(CI394,ProgramIterations!$D:$E,2,FALSE))</f>
        <v/>
      </c>
      <c r="CK394" s="23"/>
      <c r="CL394" s="24" t="str">
        <f>IF(CK394="","",VLOOKUP(CK394,ProgramIterations!$D:$E,2,FALSE))</f>
        <v/>
      </c>
      <c r="CM394" s="23"/>
      <c r="CN394" s="24" t="str">
        <f>IF(CM394="","",VLOOKUP(CM394,ProgramIterations!$D:$E,2,FALSE))</f>
        <v/>
      </c>
      <c r="CO394" s="23"/>
      <c r="CP394" s="24" t="str">
        <f>IF(CO394="","",VLOOKUP(CO394,ProgramIterations!$D:$E,2,FALSE))</f>
        <v/>
      </c>
      <c r="CQ394" s="23"/>
      <c r="CR394" s="24" t="str">
        <f>IF(CQ394="","",VLOOKUP(CQ394,ProgramIterations!$D:$E,2,FALSE))</f>
        <v/>
      </c>
      <c r="CS394" s="23"/>
      <c r="CT394" s="24" t="str">
        <f>IF(CS394="","",VLOOKUP(CS394,ProgramIterations!$D:$E,2,FALSE))</f>
        <v/>
      </c>
      <c r="CU394" s="23"/>
      <c r="CV394" s="24" t="str">
        <f>IF(CU394="","",VLOOKUP(CU394,ProgramIterations!$D:$E,2,FALSE))</f>
        <v/>
      </c>
      <c r="CW394" s="23"/>
      <c r="CX394" s="24" t="str">
        <f>IF(CW394="","",VLOOKUP(CW394,ProgramIterations!$D:$E,2,FALSE))</f>
        <v/>
      </c>
      <c r="CY394" s="23"/>
      <c r="CZ394" s="24" t="str">
        <f>IF(CY394="","",VLOOKUP(CY394,ProgramIterations!$D:$E,2,FALSE))</f>
        <v/>
      </c>
      <c r="DA394" s="23"/>
      <c r="DB394" s="24" t="str">
        <f>IF(DA394="","",VLOOKUP(DA394,ProgramIterations!$D:$E,2,FALSE))</f>
        <v/>
      </c>
      <c r="DC394" s="23"/>
      <c r="DD394" s="25" t="str">
        <f>IF(DC394="","",VLOOKUP(DC394,ProgramIterations!$D:$E,2,FALSE))</f>
        <v/>
      </c>
      <c r="DE394" s="64" t="str">
        <f>CONCATENATE("ALTER TABLE dbo.",LEFT(C394,FIND(".",C394)-1)," ADD ",RIGHT(C394,LEN(C394)-FIND(".",C394))," ",VLOOKUP(M394,DataTypes!$A$2:$F$12,6),IF(VLOOKUP(M394,DataTypes!$A$2:$F$12,3)=1,CONCATENATE("(",N394,",",O394,")"),"")," NULL")</f>
        <v>ALTER TABLE dbo.ChampMetricVisitInformation ADD GCDAvgNetThickDiffInAreaofInterestForT1 decimal(10,2) NULL</v>
      </c>
      <c r="DF394" s="56" t="e">
        <f>IF(A394 = "","",#REF! &amp; " SELECT MetricCalcTypeID = "&amp;A394&amp;", EngineID = "&amp;B394&amp;", Name='"&amp;C394&amp;"', DisplayGroupID = "&amp;D394&amp;", DisplayName='"&amp;E394&amp;"', DisplayNameShort = '"&amp;F394&amp;"', PropertyName = '"&amp;G394&amp;"', MethodID = "&amp;IF(H394="","NULL",H394)&amp; ", CalcGroupId = "&amp;IF(I394="","NULL",I394)&amp;", CalcGroupListItemID = " &amp;IF(K394="","NULL",K394)&amp;", Description = "&amp;IF(L394&lt;&gt;"NULL","'"&amp;SUBSTITUTE(L394,"'","''")&amp;"'","NULL")&amp;", DataTypeID = "&amp;M394&amp;",Precision = "&amp;N394&amp;", Scale = "&amp;O394&amp;", Length="&amp;P394&amp;", UOMID = "&amp;Q394&amp;", GlossaryTermID = "&amp;V394&amp;", DisplayOrderID = "&amp;W394&amp;", DomainValueListID = "&amp;AB394&amp;", WidthPixels = "&amp;AC394&amp;", IsDisplayable = "&amp;AD394&amp;", ShowGraphForWatershed= "&amp;AE394&amp;",ShowGraphForProgram="&amp;AF394&amp;",ShowGraphForVisit="&amp;AG394&amp;",IsPrivateInformation="&amp;AM394&amp;", IsCalculated="&amp;AN394&amp;",IsInternal="&amp;AO394&amp;", ExpectedValueMin = "&amp;IF(R394&lt;&gt;"",R394,"NULL")&amp;",  ExpectedValueMax = "&amp;IF(S394&lt;&gt;"",S394,"NULL")&amp;",  AcceptedValueMin = "&amp;IF(T394&lt;&gt;"",T394,"NULL")&amp;",   AcceptedValueMax  = "&amp;IF(U394&lt;&gt;"",U394,"NULL")&amp;", GraphAllowX="&amp;AH394&amp;", GraphAllowY="&amp;AI394&amp;", GraphAllowZ="&amp;AJ394&amp;", MapAllowSize="&amp;AK394&amp;", MapAllowColor = "&amp;AL394&amp;", RbtXpath = "&amp;IF(AP394&lt;&gt;"", "'"&amp;AP394&amp;"'", "NULL")&amp;", RbtIsRequired = "&amp;IF(AP394&lt;&gt;"", AQ394, "NULL")&amp;", MRMetric = "&amp;AR394&amp;
", Protocol1_ID = "&amp;IF(AS394="","NULL",#REF!)&amp;", Protocol1_IterationIDStart = "&amp;IF(AS394="","NULL",AT394)&amp;", Protocol1_IterationIDEnd = "&amp;IF(AU394="","NULL",AV394)&amp;
", Protocol2_ID = "&amp;IF(AW394="","NULL",#REF!)&amp;", Protocol2_IterationIDStart = "&amp;IF(AW394="","NULL",AX394)&amp;", Protocol2_IterationIDEnd = "&amp;IF(AY394="","NULL",AZ394)&amp;
", Protocol3_ID = "&amp;IF(BA394="","NULL",#REF!)&amp;", Protocol3_IterationIDStart = "&amp;IF(BA394="","NULL",BB394)&amp;", Protocol3_IterationIDEnd = "&amp;IF(BC394="","NULL",BD394)&amp;
", Protocol4_ID = "&amp;IF(BE394="","NULL",#REF!)&amp;", Protocol4_IterationIDStart = "&amp;IF(BE394="","NULL",BF394)&amp;", Protocol4_IterationIDEnd = "&amp;IF(BG394="","NULL",BH394)&amp;
", Protocol5_ID = "&amp;IF(BI394="","NULL",#REF!)&amp;", Protocol5_IterationIDStart = "&amp;IF(BI394="","NULL",BJ394)&amp;", Protocol5_IterationIDEnd = "&amp;IF(BK394="","NULL",BL394)&amp;
", Protocol6_ID = "&amp;IF(BM394="","NULL",#REF!)&amp;", Protocol6_IterationIDStart = "&amp;IF(BM394="","NULL",BN394)&amp;", Protocol6_IterationIDEnd = "&amp;IF(BO394="","NULL",BP394)&amp;
", Protocol7_ID = "&amp;IF(BQ394="","NULL",#REF!)&amp;", Protocol7_IterationIDStart = "&amp;IF(BQ394="","NULL",BR394)&amp;", Protocol7_IterationIDEnd = "&amp;IF(BS394="","NULL",BT394)&amp;
", Protocol8_ID = "&amp;IF(BU394="","NULL",#REF!)&amp;", Protocol8_IterationIDStart = "&amp;IF(BU394="","NULL",BV394)&amp;", Protocol8_IterationIDEnd = "&amp;IF(BW394="","NULL",BX394)&amp;
", Protocol9_ID = "&amp;IF(BY394="","NULL",#REF!)&amp;", Protocol9_IterationIDStart = "&amp;IF(BY394="","NULL",BZ394)&amp;", Protocol9_IterationIDEnd = "&amp;IF(CA394="","NULL",CB394)&amp;
", Protocol10_ID = "&amp;IF(CC394="","NULL",#REF!)&amp;", Protocol10_IterationIDStart = "&amp;IF(CC394="","NULL",CD394)&amp;", Protocol10_IterationIDEnd = "&amp;IF(CE394="","NULL",CF394)&amp;
", Protocol11_ID = "&amp;IF(CG394="","NULL",#REF!)&amp;", Protocol11_IterationIDStart = "&amp;IF(CG394="","NULL",CH394)&amp;", Protocol11_IterationIDEnd = "&amp;IF(CI394="","NULL",CJ394)&amp;
", Protocol12_ID = "&amp;IF(CK394="","NULL",#REF!)&amp;", Protocol12_IterationIDStart = "&amp;IF(CK394="","NULL",CL394)&amp;", Protocol12_IterationIDEnd = "&amp;IF(CM394="","NULL",CN394)&amp;
", Protocol13_ID = "&amp;IF(CO394="","NULL",#REF!)&amp;", Protocol13_IterationIDStart = "&amp;IF(CO394="","NULL",CP394)&amp;", Protocol13_IterationIDEnd = "&amp;IF(CQ394="","NULL",CR394)&amp;
", Protocol14_ID = "&amp;IF(CS394="","NULL",#REF!)&amp;", Protocol14_IterationIDStart = "&amp;IF(CS394="","NULL",CT394)&amp;", Protocol14_IterationIDEnd = "&amp;IF(CU394="","NULL",CV394)&amp;
", Protocol15_ID = "&amp;IF(CW394="","NULL",#REF!)&amp;", Protocol15_IterationIDStart = "&amp;IF(CW394="","NULL",CX394)&amp;", Protocol15_IterationIDEnd = "&amp;IF(CY394="","NULL",CZ394)&amp;
", Protocol16_ID = "&amp;IF(DA394="","NULL",#REF!)&amp;", Protocol16_IterationIDStart = "&amp;IF(DA394="","NULL",DB394)&amp;", Protocol16_IterationIDEnd = "&amp;IF(DC394="","NULL",DD394))</f>
        <v>#REF!</v>
      </c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  <c r="DS394" s="49"/>
      <c r="DT394" s="49"/>
      <c r="DU394" s="49"/>
      <c r="DV394" s="49"/>
      <c r="DW394" s="49"/>
      <c r="DX394" s="49"/>
      <c r="DY394" s="49"/>
      <c r="DZ394" s="49"/>
      <c r="EA394" s="49"/>
      <c r="EB394" s="49"/>
      <c r="EC394" s="49"/>
      <c r="ED394" s="49"/>
      <c r="EE394" s="49"/>
      <c r="EF394" s="49"/>
      <c r="EG394" s="49"/>
      <c r="EH394" s="49"/>
      <c r="EI394" s="49"/>
      <c r="EJ394" s="49"/>
      <c r="EK394" s="49"/>
      <c r="EL394" s="49"/>
      <c r="EM394" s="49"/>
      <c r="EN394" s="49"/>
      <c r="EO394" s="49"/>
      <c r="EP394" s="49"/>
      <c r="EQ394" s="49"/>
      <c r="ER394" s="49"/>
      <c r="ES394" s="49"/>
      <c r="ET394" s="49"/>
      <c r="EU394" s="49"/>
      <c r="EV394" s="49"/>
      <c r="EW394" s="49"/>
      <c r="EX394" s="49"/>
      <c r="EY394" s="49"/>
      <c r="EZ394" s="49"/>
    </row>
    <row r="395" spans="1:156" s="37" customFormat="1" ht="33.6" x14ac:dyDescent="0.4">
      <c r="A395" s="75">
        <v>496</v>
      </c>
      <c r="B395" s="38">
        <v>1</v>
      </c>
      <c r="C395" s="57" t="str">
        <f t="shared" si="29"/>
        <v>ChampMetricVisitInformation.GCDAvgNetThickDiffInAreaofInterestForT1Error</v>
      </c>
      <c r="D395" s="38">
        <v>1</v>
      </c>
      <c r="E395" s="43" t="s">
        <v>1382</v>
      </c>
      <c r="F395" s="79" t="s">
        <v>1859</v>
      </c>
      <c r="G395" s="37" t="s">
        <v>1358</v>
      </c>
      <c r="H395" s="74"/>
      <c r="I395" s="44"/>
      <c r="J395" s="47" t="str">
        <f>IF(I395="","",VLOOKUP(I395,MetricCalcGroups!A:D,3, FALSE))</f>
        <v/>
      </c>
      <c r="L395" s="37" t="s">
        <v>78</v>
      </c>
      <c r="M395" s="38">
        <v>3</v>
      </c>
      <c r="N395" s="38">
        <v>10</v>
      </c>
      <c r="O395" s="38">
        <v>2</v>
      </c>
      <c r="P395" s="38" t="s">
        <v>78</v>
      </c>
      <c r="Q395" s="75">
        <v>1</v>
      </c>
      <c r="R395" s="76">
        <v>0</v>
      </c>
      <c r="S395" s="90">
        <v>0.3</v>
      </c>
      <c r="T395" s="76">
        <v>0</v>
      </c>
      <c r="U395" s="76">
        <v>0.75</v>
      </c>
      <c r="V395" s="78">
        <v>244</v>
      </c>
      <c r="W395" s="39">
        <v>2350</v>
      </c>
      <c r="X395" s="15">
        <v>2011</v>
      </c>
      <c r="Y395" s="16">
        <f>IF(X395&lt;&gt;"",VLOOKUP(X395,ProgramIterations!D:E,2,FALSE),"NULL")</f>
        <v>1</v>
      </c>
      <c r="Z395" s="15"/>
      <c r="AA395" s="16" t="str">
        <f>IF(Z395&lt;&gt;"",VLOOKUP(Z395,ProgramIterations!D:E,2,FALSE),"NULL")</f>
        <v>NULL</v>
      </c>
      <c r="AB395" s="37" t="s">
        <v>78</v>
      </c>
      <c r="AC395" s="37">
        <v>75</v>
      </c>
      <c r="AD395" s="74">
        <v>1</v>
      </c>
      <c r="AE395" s="74">
        <v>1</v>
      </c>
      <c r="AF395" s="74">
        <v>1</v>
      </c>
      <c r="AG395" s="37">
        <v>0</v>
      </c>
      <c r="AH395" s="17">
        <v>0</v>
      </c>
      <c r="AI395" s="17">
        <f t="shared" si="30"/>
        <v>1</v>
      </c>
      <c r="AJ395" s="38">
        <v>0</v>
      </c>
      <c r="AK395" s="17">
        <f t="shared" si="31"/>
        <v>1</v>
      </c>
      <c r="AL395" s="17">
        <f t="shared" si="32"/>
        <v>1</v>
      </c>
      <c r="AM395" s="38">
        <v>0</v>
      </c>
      <c r="AN395" s="38">
        <v>0</v>
      </c>
      <c r="AO395" s="74">
        <v>1</v>
      </c>
      <c r="AP395" s="74" t="s">
        <v>1538</v>
      </c>
      <c r="AQ395" s="37">
        <v>0</v>
      </c>
      <c r="AR395" s="49">
        <v>0</v>
      </c>
      <c r="AS395" s="23">
        <v>2011</v>
      </c>
      <c r="AT395" s="55">
        <f>IF(AS395="","",VLOOKUP(AS395,ProgramIterations!$D:$E,2,FALSE))</f>
        <v>1</v>
      </c>
      <c r="AU395" s="23"/>
      <c r="AV395" s="24" t="str">
        <f>IF(AU395="","",VLOOKUP(AU395,ProgramIterations!$D:$E,2,FALSE))</f>
        <v/>
      </c>
      <c r="AW395" s="23">
        <v>2012</v>
      </c>
      <c r="AX395" s="24">
        <f>IF(AW395="","",VLOOKUP(AW395,ProgramIterations!$D:$E,2,FALSE))</f>
        <v>2</v>
      </c>
      <c r="AY395" s="23"/>
      <c r="AZ395" s="24" t="str">
        <f>IF(AY395="","",VLOOKUP(AY395,ProgramIterations!$D:$E,2,FALSE))</f>
        <v/>
      </c>
      <c r="BA395" s="23">
        <v>2013</v>
      </c>
      <c r="BB395" s="24">
        <f>IF(BA395="","",VLOOKUP(BA395,ProgramIterations!$D:$E,2,FALSE))</f>
        <v>3</v>
      </c>
      <c r="BC395" s="23"/>
      <c r="BD395" s="24" t="str">
        <f>IF(BC395="","",VLOOKUP(BC395,ProgramIterations!$D:$E,2,FALSE))</f>
        <v/>
      </c>
      <c r="BE395" s="23">
        <v>2014</v>
      </c>
      <c r="BF395" s="24">
        <f>IF(BE395="","",VLOOKUP(BE395,ProgramIterations!$D:$E,2,FALSE))</f>
        <v>4</v>
      </c>
      <c r="BG395" s="23"/>
      <c r="BH395" s="24" t="str">
        <f>IF(BG395="","",VLOOKUP(BG395,ProgramIterations!$D:$E,2,FALSE))</f>
        <v/>
      </c>
      <c r="BI395" s="23">
        <v>2014</v>
      </c>
      <c r="BJ395" s="24">
        <f>IF(BI395="","",VLOOKUP(BI395,ProgramIterations!$D:$E,2,FALSE))</f>
        <v>4</v>
      </c>
      <c r="BK395" s="23"/>
      <c r="BL395" s="24" t="str">
        <f>IF(BK395="","",VLOOKUP(BK395,ProgramIterations!$D:$E,2,FALSE))</f>
        <v/>
      </c>
      <c r="BM395" s="23"/>
      <c r="BN395" s="24" t="str">
        <f>IF(BM395="","",VLOOKUP(BM395,ProgramIterations!$D:$E,2,FALSE))</f>
        <v/>
      </c>
      <c r="BO395" s="23"/>
      <c r="BP395" s="24" t="str">
        <f>IF(BO395="","",VLOOKUP(BO395,ProgramIterations!$D:$E,2,FALSE))</f>
        <v/>
      </c>
      <c r="BQ395" s="23"/>
      <c r="BR395" s="24" t="str">
        <f>IF(BQ395="","",VLOOKUP(BQ395,ProgramIterations!$D:$E,2,FALSE))</f>
        <v/>
      </c>
      <c r="BS395" s="23"/>
      <c r="BT395" s="24" t="str">
        <f>IF(BS395="","",VLOOKUP(BS395,ProgramIterations!$D:$E,2,FALSE))</f>
        <v/>
      </c>
      <c r="BU395" s="23"/>
      <c r="BV395" s="24" t="str">
        <f>IF(BU395="","",VLOOKUP(BU395,ProgramIterations!$D:$E,2,FALSE))</f>
        <v/>
      </c>
      <c r="BW395" s="23"/>
      <c r="BX395" s="24" t="str">
        <f>IF(BW395="","",VLOOKUP(BW395,ProgramIterations!$D:$E,2,FALSE))</f>
        <v/>
      </c>
      <c r="BY395" s="23">
        <v>2014</v>
      </c>
      <c r="BZ395" s="24">
        <f>IF(BY395="","",VLOOKUP(BY395,ProgramIterations!$D:$E,2,FALSE))</f>
        <v>4</v>
      </c>
      <c r="CA395" s="23"/>
      <c r="CB395" s="24" t="str">
        <f>IF(CA395="","",VLOOKUP(CA395,ProgramIterations!$D:$E,2,FALSE))</f>
        <v/>
      </c>
      <c r="CC395" s="23">
        <v>2014</v>
      </c>
      <c r="CD395" s="24">
        <f>IF(CC395="","",VLOOKUP(CC395,ProgramIterations!$D:$E,2,FALSE))</f>
        <v>4</v>
      </c>
      <c r="CE395" s="23"/>
      <c r="CF395" s="24" t="str">
        <f>IF(CE395="","",VLOOKUP(CE395,ProgramIterations!$D:$E,2,FALSE))</f>
        <v/>
      </c>
      <c r="CG395" s="23">
        <v>2014</v>
      </c>
      <c r="CH395" s="24">
        <f>IF(CG395="","",VLOOKUP(CG395,ProgramIterations!$D:$E,2,FALSE))</f>
        <v>4</v>
      </c>
      <c r="CI395" s="23"/>
      <c r="CJ395" s="24" t="str">
        <f>IF(CI395="","",VLOOKUP(CI395,ProgramIterations!$D:$E,2,FALSE))</f>
        <v/>
      </c>
      <c r="CK395" s="23"/>
      <c r="CL395" s="24" t="str">
        <f>IF(CK395="","",VLOOKUP(CK395,ProgramIterations!$D:$E,2,FALSE))</f>
        <v/>
      </c>
      <c r="CM395" s="23"/>
      <c r="CN395" s="24" t="str">
        <f>IF(CM395="","",VLOOKUP(CM395,ProgramIterations!$D:$E,2,FALSE))</f>
        <v/>
      </c>
      <c r="CO395" s="23"/>
      <c r="CP395" s="24" t="str">
        <f>IF(CO395="","",VLOOKUP(CO395,ProgramIterations!$D:$E,2,FALSE))</f>
        <v/>
      </c>
      <c r="CQ395" s="23"/>
      <c r="CR395" s="24" t="str">
        <f>IF(CQ395="","",VLOOKUP(CQ395,ProgramIterations!$D:$E,2,FALSE))</f>
        <v/>
      </c>
      <c r="CS395" s="23"/>
      <c r="CT395" s="24" t="str">
        <f>IF(CS395="","",VLOOKUP(CS395,ProgramIterations!$D:$E,2,FALSE))</f>
        <v/>
      </c>
      <c r="CU395" s="23"/>
      <c r="CV395" s="24" t="str">
        <f>IF(CU395="","",VLOOKUP(CU395,ProgramIterations!$D:$E,2,FALSE))</f>
        <v/>
      </c>
      <c r="CW395" s="23"/>
      <c r="CX395" s="24" t="str">
        <f>IF(CW395="","",VLOOKUP(CW395,ProgramIterations!$D:$E,2,FALSE))</f>
        <v/>
      </c>
      <c r="CY395" s="23"/>
      <c r="CZ395" s="24" t="str">
        <f>IF(CY395="","",VLOOKUP(CY395,ProgramIterations!$D:$E,2,FALSE))</f>
        <v/>
      </c>
      <c r="DA395" s="23"/>
      <c r="DB395" s="24" t="str">
        <f>IF(DA395="","",VLOOKUP(DA395,ProgramIterations!$D:$E,2,FALSE))</f>
        <v/>
      </c>
      <c r="DC395" s="23"/>
      <c r="DD395" s="25" t="str">
        <f>IF(DC395="","",VLOOKUP(DC395,ProgramIterations!$D:$E,2,FALSE))</f>
        <v/>
      </c>
      <c r="DE395" s="64" t="str">
        <f>CONCATENATE("ALTER TABLE dbo.",LEFT(C395,FIND(".",C395)-1)," ADD ",RIGHT(C395,LEN(C395)-FIND(".",C395))," ",VLOOKUP(M395,DataTypes!$A$2:$F$12,6),IF(VLOOKUP(M395,DataTypes!$A$2:$F$12,3)=1,CONCATENATE("(",N395,",",O395,")"),"")," NULL")</f>
        <v>ALTER TABLE dbo.ChampMetricVisitInformation ADD GCDAvgNetThickDiffInAreaofInterestForT1Error decimal(10,2) NULL</v>
      </c>
      <c r="DF395" s="56" t="e">
        <f>IF(A395 = "","",#REF! &amp; " SELECT MetricCalcTypeID = "&amp;A395&amp;", EngineID = "&amp;B395&amp;", Name='"&amp;C395&amp;"', DisplayGroupID = "&amp;D395&amp;", DisplayName='"&amp;E395&amp;"', DisplayNameShort = '"&amp;F395&amp;"', PropertyName = '"&amp;G395&amp;"', MethodID = "&amp;IF(H395="","NULL",H395)&amp; ", CalcGroupId = "&amp;IF(I395="","NULL",I395)&amp;", CalcGroupListItemID = " &amp;IF(K395="","NULL",K395)&amp;", Description = "&amp;IF(L395&lt;&gt;"NULL","'"&amp;SUBSTITUTE(L395,"'","''")&amp;"'","NULL")&amp;", DataTypeID = "&amp;M395&amp;",Precision = "&amp;N395&amp;", Scale = "&amp;O395&amp;", Length="&amp;P395&amp;", UOMID = "&amp;Q395&amp;", GlossaryTermID = "&amp;V395&amp;", DisplayOrderID = "&amp;W395&amp;", DomainValueListID = "&amp;AB395&amp;", WidthPixels = "&amp;AC395&amp;", IsDisplayable = "&amp;AD395&amp;", ShowGraphForWatershed= "&amp;AE395&amp;",ShowGraphForProgram="&amp;AF395&amp;",ShowGraphForVisit="&amp;AG395&amp;",IsPrivateInformation="&amp;AM395&amp;", IsCalculated="&amp;AN395&amp;",IsInternal="&amp;AO395&amp;", ExpectedValueMin = "&amp;IF(R395&lt;&gt;"",R395,"NULL")&amp;",  ExpectedValueMax = "&amp;IF(S395&lt;&gt;"",S395,"NULL")&amp;",  AcceptedValueMin = "&amp;IF(T395&lt;&gt;"",T395,"NULL")&amp;",   AcceptedValueMax  = "&amp;IF(U395&lt;&gt;"",U395,"NULL")&amp;", GraphAllowX="&amp;AH395&amp;", GraphAllowY="&amp;AI395&amp;", GraphAllowZ="&amp;AJ395&amp;", MapAllowSize="&amp;AK395&amp;", MapAllowColor = "&amp;AL395&amp;", RbtXpath = "&amp;IF(AP395&lt;&gt;"", "'"&amp;AP395&amp;"'", "NULL")&amp;", RbtIsRequired = "&amp;IF(AP395&lt;&gt;"", AQ395, "NULL")&amp;", MRMetric = "&amp;AR395&amp;
", Protocol1_ID = "&amp;IF(AS395="","NULL",#REF!)&amp;", Protocol1_IterationIDStart = "&amp;IF(AS395="","NULL",AT395)&amp;", Protocol1_IterationIDEnd = "&amp;IF(AU395="","NULL",AV395)&amp;
", Protocol2_ID = "&amp;IF(AW395="","NULL",#REF!)&amp;", Protocol2_IterationIDStart = "&amp;IF(AW395="","NULL",AX395)&amp;", Protocol2_IterationIDEnd = "&amp;IF(AY395="","NULL",AZ395)&amp;
", Protocol3_ID = "&amp;IF(BA395="","NULL",#REF!)&amp;", Protocol3_IterationIDStart = "&amp;IF(BA395="","NULL",BB395)&amp;", Protocol3_IterationIDEnd = "&amp;IF(BC395="","NULL",BD395)&amp;
", Protocol4_ID = "&amp;IF(BE395="","NULL",#REF!)&amp;", Protocol4_IterationIDStart = "&amp;IF(BE395="","NULL",BF395)&amp;", Protocol4_IterationIDEnd = "&amp;IF(BG395="","NULL",BH395)&amp;
", Protocol5_ID = "&amp;IF(BI395="","NULL",#REF!)&amp;", Protocol5_IterationIDStart = "&amp;IF(BI395="","NULL",BJ395)&amp;", Protocol5_IterationIDEnd = "&amp;IF(BK395="","NULL",BL395)&amp;
", Protocol6_ID = "&amp;IF(BM395="","NULL",#REF!)&amp;", Protocol6_IterationIDStart = "&amp;IF(BM395="","NULL",BN395)&amp;", Protocol6_IterationIDEnd = "&amp;IF(BO395="","NULL",BP395)&amp;
", Protocol7_ID = "&amp;IF(BQ395="","NULL",#REF!)&amp;", Protocol7_IterationIDStart = "&amp;IF(BQ395="","NULL",BR395)&amp;", Protocol7_IterationIDEnd = "&amp;IF(BS395="","NULL",BT395)&amp;
", Protocol8_ID = "&amp;IF(BU395="","NULL",#REF!)&amp;", Protocol8_IterationIDStart = "&amp;IF(BU395="","NULL",BV395)&amp;", Protocol8_IterationIDEnd = "&amp;IF(BW395="","NULL",BX395)&amp;
", Protocol9_ID = "&amp;IF(BY395="","NULL",#REF!)&amp;", Protocol9_IterationIDStart = "&amp;IF(BY395="","NULL",BZ395)&amp;", Protocol9_IterationIDEnd = "&amp;IF(CA395="","NULL",CB395)&amp;
", Protocol10_ID = "&amp;IF(CC395="","NULL",#REF!)&amp;", Protocol10_IterationIDStart = "&amp;IF(CC395="","NULL",CD395)&amp;", Protocol10_IterationIDEnd = "&amp;IF(CE395="","NULL",CF395)&amp;
", Protocol11_ID = "&amp;IF(CG395="","NULL",#REF!)&amp;", Protocol11_IterationIDStart = "&amp;IF(CG395="","NULL",CH395)&amp;", Protocol11_IterationIDEnd = "&amp;IF(CI395="","NULL",CJ395)&amp;
", Protocol12_ID = "&amp;IF(CK395="","NULL",#REF!)&amp;", Protocol12_IterationIDStart = "&amp;IF(CK395="","NULL",CL395)&amp;", Protocol12_IterationIDEnd = "&amp;IF(CM395="","NULL",CN395)&amp;
", Protocol13_ID = "&amp;IF(CO395="","NULL",#REF!)&amp;", Protocol13_IterationIDStart = "&amp;IF(CO395="","NULL",CP395)&amp;", Protocol13_IterationIDEnd = "&amp;IF(CQ395="","NULL",CR395)&amp;
", Protocol14_ID = "&amp;IF(CS395="","NULL",#REF!)&amp;", Protocol14_IterationIDStart = "&amp;IF(CS395="","NULL",CT395)&amp;", Protocol14_IterationIDEnd = "&amp;IF(CU395="","NULL",CV395)&amp;
", Protocol15_ID = "&amp;IF(CW395="","NULL",#REF!)&amp;", Protocol15_IterationIDStart = "&amp;IF(CW395="","NULL",CX395)&amp;", Protocol15_IterationIDEnd = "&amp;IF(CY395="","NULL",CZ395)&amp;
", Protocol16_ID = "&amp;IF(DA395="","NULL",#REF!)&amp;", Protocol16_IterationIDStart = "&amp;IF(DA395="","NULL",DB395)&amp;", Protocol16_IterationIDEnd = "&amp;IF(DC395="","NULL",DD395))</f>
        <v>#REF!</v>
      </c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  <c r="DS395" s="49"/>
      <c r="DT395" s="49"/>
      <c r="DU395" s="49"/>
      <c r="DV395" s="49"/>
      <c r="DW395" s="49"/>
      <c r="DX395" s="49"/>
      <c r="DY395" s="49"/>
      <c r="DZ395" s="49"/>
      <c r="EA395" s="49"/>
      <c r="EB395" s="49"/>
      <c r="EC395" s="49"/>
      <c r="ED395" s="49"/>
      <c r="EE395" s="49"/>
      <c r="EF395" s="49"/>
      <c r="EG395" s="49"/>
      <c r="EH395" s="49"/>
      <c r="EI395" s="49"/>
      <c r="EJ395" s="49"/>
      <c r="EK395" s="49"/>
      <c r="EL395" s="49"/>
      <c r="EM395" s="49"/>
      <c r="EN395" s="49"/>
      <c r="EO395" s="49"/>
      <c r="EP395" s="49"/>
      <c r="EQ395" s="49"/>
      <c r="ER395" s="49"/>
      <c r="ES395" s="49"/>
      <c r="ET395" s="49"/>
      <c r="EU395" s="49"/>
      <c r="EV395" s="49"/>
      <c r="EW395" s="49"/>
      <c r="EX395" s="49"/>
      <c r="EY395" s="49"/>
      <c r="EZ395" s="49"/>
    </row>
    <row r="396" spans="1:156" s="37" customFormat="1" ht="33.6" hidden="1" x14ac:dyDescent="0.4">
      <c r="A396" s="75">
        <v>497</v>
      </c>
      <c r="B396" s="38">
        <v>1</v>
      </c>
      <c r="C396" s="57" t="str">
        <f t="shared" si="29"/>
        <v>ChampMetricVisitInformation.GCDAvgNetThickDiffInAreaofInterestForT0Percent</v>
      </c>
      <c r="D396" s="38">
        <v>1</v>
      </c>
      <c r="E396" s="43" t="s">
        <v>1383</v>
      </c>
      <c r="F396" s="79" t="s">
        <v>1860</v>
      </c>
      <c r="G396" s="37" t="s">
        <v>1359</v>
      </c>
      <c r="H396" s="74"/>
      <c r="I396" s="44"/>
      <c r="J396" s="47" t="str">
        <f>IF(I396="","",VLOOKUP(I396,MetricCalcGroups!A:D,3, FALSE))</f>
        <v/>
      </c>
      <c r="L396" s="37" t="s">
        <v>78</v>
      </c>
      <c r="M396" s="38">
        <v>3</v>
      </c>
      <c r="N396" s="38">
        <v>10</v>
      </c>
      <c r="O396" s="38">
        <v>2</v>
      </c>
      <c r="P396" s="38" t="s">
        <v>78</v>
      </c>
      <c r="Q396" s="75" t="s">
        <v>78</v>
      </c>
      <c r="R396" s="73"/>
      <c r="S396" s="73"/>
      <c r="T396" s="73"/>
      <c r="U396" s="73"/>
      <c r="V396" s="78" t="s">
        <v>78</v>
      </c>
      <c r="W396" s="39">
        <v>2360</v>
      </c>
      <c r="X396" s="15">
        <v>2011</v>
      </c>
      <c r="Y396" s="16">
        <f>IF(X396&lt;&gt;"",VLOOKUP(X396,ProgramIterations!D:E,2,FALSE),"NULL")</f>
        <v>1</v>
      </c>
      <c r="Z396" s="15"/>
      <c r="AA396" s="16" t="str">
        <f>IF(Z396&lt;&gt;"",VLOOKUP(Z396,ProgramIterations!D:E,2,FALSE),"NULL")</f>
        <v>NULL</v>
      </c>
      <c r="AB396" s="37" t="s">
        <v>78</v>
      </c>
      <c r="AC396" s="37">
        <v>75</v>
      </c>
      <c r="AD396" s="74">
        <v>0</v>
      </c>
      <c r="AE396" s="74">
        <v>1</v>
      </c>
      <c r="AF396" s="74">
        <v>1</v>
      </c>
      <c r="AG396" s="37">
        <v>0</v>
      </c>
      <c r="AH396" s="52">
        <v>0</v>
      </c>
      <c r="AI396" s="17">
        <f t="shared" si="30"/>
        <v>0</v>
      </c>
      <c r="AJ396" s="38">
        <v>0</v>
      </c>
      <c r="AK396" s="17">
        <f t="shared" si="31"/>
        <v>0</v>
      </c>
      <c r="AL396" s="17">
        <f t="shared" si="32"/>
        <v>0</v>
      </c>
      <c r="AM396" s="38">
        <v>0</v>
      </c>
      <c r="AN396" s="38">
        <v>0</v>
      </c>
      <c r="AO396" s="74">
        <v>0</v>
      </c>
      <c r="AP396" s="74" t="s">
        <v>1539</v>
      </c>
      <c r="AQ396" s="37">
        <v>0</v>
      </c>
      <c r="AR396" s="49">
        <v>0</v>
      </c>
      <c r="AS396" s="23">
        <v>2011</v>
      </c>
      <c r="AT396" s="55">
        <f>IF(AS396="","",VLOOKUP(AS396,ProgramIterations!$D:$E,2,FALSE))</f>
        <v>1</v>
      </c>
      <c r="AU396" s="23"/>
      <c r="AV396" s="24" t="str">
        <f>IF(AU396="","",VLOOKUP(AU396,ProgramIterations!$D:$E,2,FALSE))</f>
        <v/>
      </c>
      <c r="AW396" s="23">
        <v>2012</v>
      </c>
      <c r="AX396" s="24">
        <f>IF(AW396="","",VLOOKUP(AW396,ProgramIterations!$D:$E,2,FALSE))</f>
        <v>2</v>
      </c>
      <c r="AY396" s="23"/>
      <c r="AZ396" s="24" t="str">
        <f>IF(AY396="","",VLOOKUP(AY396,ProgramIterations!$D:$E,2,FALSE))</f>
        <v/>
      </c>
      <c r="BA396" s="23">
        <v>2013</v>
      </c>
      <c r="BB396" s="24">
        <f>IF(BA396="","",VLOOKUP(BA396,ProgramIterations!$D:$E,2,FALSE))</f>
        <v>3</v>
      </c>
      <c r="BC396" s="23"/>
      <c r="BD396" s="24" t="str">
        <f>IF(BC396="","",VLOOKUP(BC396,ProgramIterations!$D:$E,2,FALSE))</f>
        <v/>
      </c>
      <c r="BE396" s="23">
        <v>2014</v>
      </c>
      <c r="BF396" s="24">
        <f>IF(BE396="","",VLOOKUP(BE396,ProgramIterations!$D:$E,2,FALSE))</f>
        <v>4</v>
      </c>
      <c r="BG396" s="23"/>
      <c r="BH396" s="24" t="str">
        <f>IF(BG396="","",VLOOKUP(BG396,ProgramIterations!$D:$E,2,FALSE))</f>
        <v/>
      </c>
      <c r="BI396" s="23">
        <v>2014</v>
      </c>
      <c r="BJ396" s="24">
        <f>IF(BI396="","",VLOOKUP(BI396,ProgramIterations!$D:$E,2,FALSE))</f>
        <v>4</v>
      </c>
      <c r="BK396" s="23"/>
      <c r="BL396" s="24" t="str">
        <f>IF(BK396="","",VLOOKUP(BK396,ProgramIterations!$D:$E,2,FALSE))</f>
        <v/>
      </c>
      <c r="BM396" s="23"/>
      <c r="BN396" s="24" t="str">
        <f>IF(BM396="","",VLOOKUP(BM396,ProgramIterations!$D:$E,2,FALSE))</f>
        <v/>
      </c>
      <c r="BO396" s="23"/>
      <c r="BP396" s="24" t="str">
        <f>IF(BO396="","",VLOOKUP(BO396,ProgramIterations!$D:$E,2,FALSE))</f>
        <v/>
      </c>
      <c r="BQ396" s="23"/>
      <c r="BR396" s="24" t="str">
        <f>IF(BQ396="","",VLOOKUP(BQ396,ProgramIterations!$D:$E,2,FALSE))</f>
        <v/>
      </c>
      <c r="BS396" s="23"/>
      <c r="BT396" s="24" t="str">
        <f>IF(BS396="","",VLOOKUP(BS396,ProgramIterations!$D:$E,2,FALSE))</f>
        <v/>
      </c>
      <c r="BU396" s="23"/>
      <c r="BV396" s="24" t="str">
        <f>IF(BU396="","",VLOOKUP(BU396,ProgramIterations!$D:$E,2,FALSE))</f>
        <v/>
      </c>
      <c r="BW396" s="23"/>
      <c r="BX396" s="24" t="str">
        <f>IF(BW396="","",VLOOKUP(BW396,ProgramIterations!$D:$E,2,FALSE))</f>
        <v/>
      </c>
      <c r="BY396" s="23">
        <v>2014</v>
      </c>
      <c r="BZ396" s="24">
        <f>IF(BY396="","",VLOOKUP(BY396,ProgramIterations!$D:$E,2,FALSE))</f>
        <v>4</v>
      </c>
      <c r="CA396" s="23"/>
      <c r="CB396" s="24" t="str">
        <f>IF(CA396="","",VLOOKUP(CA396,ProgramIterations!$D:$E,2,FALSE))</f>
        <v/>
      </c>
      <c r="CC396" s="23">
        <v>2014</v>
      </c>
      <c r="CD396" s="24">
        <f>IF(CC396="","",VLOOKUP(CC396,ProgramIterations!$D:$E,2,FALSE))</f>
        <v>4</v>
      </c>
      <c r="CE396" s="23"/>
      <c r="CF396" s="24" t="str">
        <f>IF(CE396="","",VLOOKUP(CE396,ProgramIterations!$D:$E,2,FALSE))</f>
        <v/>
      </c>
      <c r="CG396" s="23">
        <v>2014</v>
      </c>
      <c r="CH396" s="24">
        <f>IF(CG396="","",VLOOKUP(CG396,ProgramIterations!$D:$E,2,FALSE))</f>
        <v>4</v>
      </c>
      <c r="CI396" s="23"/>
      <c r="CJ396" s="24" t="str">
        <f>IF(CI396="","",VLOOKUP(CI396,ProgramIterations!$D:$E,2,FALSE))</f>
        <v/>
      </c>
      <c r="CK396" s="23"/>
      <c r="CL396" s="24" t="str">
        <f>IF(CK396="","",VLOOKUP(CK396,ProgramIterations!$D:$E,2,FALSE))</f>
        <v/>
      </c>
      <c r="CM396" s="23"/>
      <c r="CN396" s="24" t="str">
        <f>IF(CM396="","",VLOOKUP(CM396,ProgramIterations!$D:$E,2,FALSE))</f>
        <v/>
      </c>
      <c r="CO396" s="23"/>
      <c r="CP396" s="24" t="str">
        <f>IF(CO396="","",VLOOKUP(CO396,ProgramIterations!$D:$E,2,FALSE))</f>
        <v/>
      </c>
      <c r="CQ396" s="23"/>
      <c r="CR396" s="24" t="str">
        <f>IF(CQ396="","",VLOOKUP(CQ396,ProgramIterations!$D:$E,2,FALSE))</f>
        <v/>
      </c>
      <c r="CS396" s="23"/>
      <c r="CT396" s="24" t="str">
        <f>IF(CS396="","",VLOOKUP(CS396,ProgramIterations!$D:$E,2,FALSE))</f>
        <v/>
      </c>
      <c r="CU396" s="23"/>
      <c r="CV396" s="24" t="str">
        <f>IF(CU396="","",VLOOKUP(CU396,ProgramIterations!$D:$E,2,FALSE))</f>
        <v/>
      </c>
      <c r="CW396" s="23"/>
      <c r="CX396" s="24" t="str">
        <f>IF(CW396="","",VLOOKUP(CW396,ProgramIterations!$D:$E,2,FALSE))</f>
        <v/>
      </c>
      <c r="CY396" s="23"/>
      <c r="CZ396" s="24" t="str">
        <f>IF(CY396="","",VLOOKUP(CY396,ProgramIterations!$D:$E,2,FALSE))</f>
        <v/>
      </c>
      <c r="DA396" s="23"/>
      <c r="DB396" s="24" t="str">
        <f>IF(DA396="","",VLOOKUP(DA396,ProgramIterations!$D:$E,2,FALSE))</f>
        <v/>
      </c>
      <c r="DC396" s="23"/>
      <c r="DD396" s="25" t="str">
        <f>IF(DC396="","",VLOOKUP(DC396,ProgramIterations!$D:$E,2,FALSE))</f>
        <v/>
      </c>
      <c r="DE396" s="64" t="str">
        <f>CONCATENATE("ALTER TABLE dbo.",LEFT(C396,FIND(".",C396)-1)," ADD ",RIGHT(C396,LEN(C396)-FIND(".",C396))," ",VLOOKUP(M396,DataTypes!$A$2:$F$12,6),IF(VLOOKUP(M396,DataTypes!$A$2:$F$12,3)=1,CONCATENATE("(",N396,",",O396,")"),"")," NULL")</f>
        <v>ALTER TABLE dbo.ChampMetricVisitInformation ADD GCDAvgNetThickDiffInAreaofInterestForT0Percent decimal(10,2) NULL</v>
      </c>
      <c r="DF396" s="56" t="e">
        <f>IF(A396 = "","",#REF! &amp; " SELECT MetricCalcTypeID = "&amp;A396&amp;", EngineID = "&amp;B396&amp;", Name='"&amp;C396&amp;"', DisplayGroupID = "&amp;D396&amp;", DisplayName='"&amp;E396&amp;"', DisplayNameShort = '"&amp;F396&amp;"', PropertyName = '"&amp;G396&amp;"', MethodID = "&amp;IF(H396="","NULL",H396)&amp; ", CalcGroupId = "&amp;IF(I396="","NULL",I396)&amp;", CalcGroupListItemID = " &amp;IF(K396="","NULL",K396)&amp;", Description = "&amp;IF(L396&lt;&gt;"NULL","'"&amp;SUBSTITUTE(L396,"'","''")&amp;"'","NULL")&amp;", DataTypeID = "&amp;M396&amp;",Precision = "&amp;N396&amp;", Scale = "&amp;O396&amp;", Length="&amp;P396&amp;", UOMID = "&amp;Q396&amp;", GlossaryTermID = "&amp;V396&amp;", DisplayOrderID = "&amp;W396&amp;", DomainValueListID = "&amp;AB396&amp;", WidthPixels = "&amp;AC396&amp;", IsDisplayable = "&amp;AD396&amp;", ShowGraphForWatershed= "&amp;AE396&amp;",ShowGraphForProgram="&amp;AF396&amp;",ShowGraphForVisit="&amp;AG396&amp;",IsPrivateInformation="&amp;AM396&amp;", IsCalculated="&amp;AN396&amp;",IsInternal="&amp;AO396&amp;", ExpectedValueMin = "&amp;IF(R396&lt;&gt;"",R396,"NULL")&amp;",  ExpectedValueMax = "&amp;IF(S396&lt;&gt;"",S396,"NULL")&amp;",  AcceptedValueMin = "&amp;IF(T396&lt;&gt;"",T396,"NULL")&amp;",   AcceptedValueMax  = "&amp;IF(U396&lt;&gt;"",U396,"NULL")&amp;", GraphAllowX="&amp;AH396&amp;", GraphAllowY="&amp;AI396&amp;", GraphAllowZ="&amp;AJ396&amp;", MapAllowSize="&amp;AK396&amp;", MapAllowColor = "&amp;AL396&amp;", RbtXpath = "&amp;IF(AP396&lt;&gt;"", "'"&amp;AP396&amp;"'", "NULL")&amp;", RbtIsRequired = "&amp;IF(AP396&lt;&gt;"", AQ396, "NULL")&amp;", MRMetric = "&amp;AR396&amp;
", Protocol1_ID = "&amp;IF(AS396="","NULL",#REF!)&amp;", Protocol1_IterationIDStart = "&amp;IF(AS396="","NULL",AT396)&amp;", Protocol1_IterationIDEnd = "&amp;IF(AU396="","NULL",AV396)&amp;
", Protocol2_ID = "&amp;IF(AW396="","NULL",#REF!)&amp;", Protocol2_IterationIDStart = "&amp;IF(AW396="","NULL",AX396)&amp;", Protocol2_IterationIDEnd = "&amp;IF(AY396="","NULL",AZ396)&amp;
", Protocol3_ID = "&amp;IF(BA396="","NULL",#REF!)&amp;", Protocol3_IterationIDStart = "&amp;IF(BA396="","NULL",BB396)&amp;", Protocol3_IterationIDEnd = "&amp;IF(BC396="","NULL",BD396)&amp;
", Protocol4_ID = "&amp;IF(BE396="","NULL",#REF!)&amp;", Protocol4_IterationIDStart = "&amp;IF(BE396="","NULL",BF396)&amp;", Protocol4_IterationIDEnd = "&amp;IF(BG396="","NULL",BH396)&amp;
", Protocol5_ID = "&amp;IF(BI396="","NULL",#REF!)&amp;", Protocol5_IterationIDStart = "&amp;IF(BI396="","NULL",BJ396)&amp;", Protocol5_IterationIDEnd = "&amp;IF(BK396="","NULL",BL396)&amp;
", Protocol6_ID = "&amp;IF(BM396="","NULL",#REF!)&amp;", Protocol6_IterationIDStart = "&amp;IF(BM396="","NULL",BN396)&amp;", Protocol6_IterationIDEnd = "&amp;IF(BO396="","NULL",BP396)&amp;
", Protocol7_ID = "&amp;IF(BQ396="","NULL",#REF!)&amp;", Protocol7_IterationIDStart = "&amp;IF(BQ396="","NULL",BR396)&amp;", Protocol7_IterationIDEnd = "&amp;IF(BS396="","NULL",BT396)&amp;
", Protocol8_ID = "&amp;IF(BU396="","NULL",#REF!)&amp;", Protocol8_IterationIDStart = "&amp;IF(BU396="","NULL",BV396)&amp;", Protocol8_IterationIDEnd = "&amp;IF(BW396="","NULL",BX396)&amp;
", Protocol9_ID = "&amp;IF(BY396="","NULL",#REF!)&amp;", Protocol9_IterationIDStart = "&amp;IF(BY396="","NULL",BZ396)&amp;", Protocol9_IterationIDEnd = "&amp;IF(CA396="","NULL",CB396)&amp;
", Protocol10_ID = "&amp;IF(CC396="","NULL",#REF!)&amp;", Protocol10_IterationIDStart = "&amp;IF(CC396="","NULL",CD396)&amp;", Protocol10_IterationIDEnd = "&amp;IF(CE396="","NULL",CF396)&amp;
", Protocol11_ID = "&amp;IF(CG396="","NULL",#REF!)&amp;", Protocol11_IterationIDStart = "&amp;IF(CG396="","NULL",CH396)&amp;", Protocol11_IterationIDEnd = "&amp;IF(CI396="","NULL",CJ396)&amp;
", Protocol12_ID = "&amp;IF(CK396="","NULL",#REF!)&amp;", Protocol12_IterationIDStart = "&amp;IF(CK396="","NULL",CL396)&amp;", Protocol12_IterationIDEnd = "&amp;IF(CM396="","NULL",CN396)&amp;
", Protocol13_ID = "&amp;IF(CO396="","NULL",#REF!)&amp;", Protocol13_IterationIDStart = "&amp;IF(CO396="","NULL",CP396)&amp;", Protocol13_IterationIDEnd = "&amp;IF(CQ396="","NULL",CR396)&amp;
", Protocol14_ID = "&amp;IF(CS396="","NULL",#REF!)&amp;", Protocol14_IterationIDStart = "&amp;IF(CS396="","NULL",CT396)&amp;", Protocol14_IterationIDEnd = "&amp;IF(CU396="","NULL",CV396)&amp;
", Protocol15_ID = "&amp;IF(CW396="","NULL",#REF!)&amp;", Protocol15_IterationIDStart = "&amp;IF(CW396="","NULL",CX396)&amp;", Protocol15_IterationIDEnd = "&amp;IF(CY396="","NULL",CZ396)&amp;
", Protocol16_ID = "&amp;IF(DA396="","NULL",#REF!)&amp;", Protocol16_IterationIDStart = "&amp;IF(DA396="","NULL",DB396)&amp;", Protocol16_IterationIDEnd = "&amp;IF(DC396="","NULL",DD396))</f>
        <v>#REF!</v>
      </c>
    </row>
    <row r="397" spans="1:156" s="37" customFormat="1" ht="33.6" hidden="1" x14ac:dyDescent="0.4">
      <c r="A397" s="75">
        <v>498</v>
      </c>
      <c r="B397" s="38">
        <v>1</v>
      </c>
      <c r="C397" s="57" t="str">
        <f t="shared" si="29"/>
        <v>ChampMetricVisitInformation.GCDAvgNetThickDiffInAreaofInterestForT1Percent</v>
      </c>
      <c r="D397" s="38">
        <v>1</v>
      </c>
      <c r="E397" s="43" t="s">
        <v>1384</v>
      </c>
      <c r="F397" s="79" t="s">
        <v>1861</v>
      </c>
      <c r="G397" s="37" t="s">
        <v>1360</v>
      </c>
      <c r="H397" s="74"/>
      <c r="I397" s="44"/>
      <c r="J397" s="47" t="str">
        <f>IF(I397="","",VLOOKUP(I397,MetricCalcGroups!A:D,3, FALSE))</f>
        <v/>
      </c>
      <c r="L397" s="37" t="s">
        <v>78</v>
      </c>
      <c r="M397" s="38">
        <v>3</v>
      </c>
      <c r="N397" s="38">
        <v>10</v>
      </c>
      <c r="O397" s="38">
        <v>2</v>
      </c>
      <c r="P397" s="38" t="s">
        <v>78</v>
      </c>
      <c r="Q397" s="75" t="s">
        <v>78</v>
      </c>
      <c r="R397" s="73"/>
      <c r="S397" s="73"/>
      <c r="T397" s="73"/>
      <c r="U397" s="73"/>
      <c r="V397" s="78" t="s">
        <v>78</v>
      </c>
      <c r="W397" s="39">
        <v>2370</v>
      </c>
      <c r="X397" s="15">
        <v>2011</v>
      </c>
      <c r="Y397" s="16">
        <f>IF(X397&lt;&gt;"",VLOOKUP(X397,ProgramIterations!D:E,2,FALSE),"NULL")</f>
        <v>1</v>
      </c>
      <c r="Z397" s="15"/>
      <c r="AA397" s="16" t="str">
        <f>IF(Z397&lt;&gt;"",VLOOKUP(Z397,ProgramIterations!D:E,2,FALSE),"NULL")</f>
        <v>NULL</v>
      </c>
      <c r="AB397" s="37" t="s">
        <v>78</v>
      </c>
      <c r="AC397" s="37">
        <v>75</v>
      </c>
      <c r="AD397" s="74">
        <v>0</v>
      </c>
      <c r="AE397" s="74">
        <v>1</v>
      </c>
      <c r="AF397" s="74">
        <v>1</v>
      </c>
      <c r="AG397" s="37">
        <v>0</v>
      </c>
      <c r="AH397" s="52">
        <v>0</v>
      </c>
      <c r="AI397" s="17">
        <f t="shared" si="30"/>
        <v>0</v>
      </c>
      <c r="AJ397" s="38">
        <v>0</v>
      </c>
      <c r="AK397" s="17">
        <f t="shared" si="31"/>
        <v>0</v>
      </c>
      <c r="AL397" s="17">
        <f t="shared" si="32"/>
        <v>0</v>
      </c>
      <c r="AM397" s="38">
        <v>0</v>
      </c>
      <c r="AN397" s="38">
        <v>0</v>
      </c>
      <c r="AO397" s="37">
        <v>0</v>
      </c>
      <c r="AP397" s="40" t="s">
        <v>1540</v>
      </c>
      <c r="AQ397" s="37">
        <v>0</v>
      </c>
      <c r="AR397" s="49">
        <v>0</v>
      </c>
      <c r="AS397" s="23">
        <v>2011</v>
      </c>
      <c r="AT397" s="55">
        <f>IF(AS397="","",VLOOKUP(AS397,ProgramIterations!$D:$E,2,FALSE))</f>
        <v>1</v>
      </c>
      <c r="AU397" s="23"/>
      <c r="AV397" s="24" t="str">
        <f>IF(AU397="","",VLOOKUP(AU397,ProgramIterations!$D:$E,2,FALSE))</f>
        <v/>
      </c>
      <c r="AW397" s="23">
        <v>2012</v>
      </c>
      <c r="AX397" s="24">
        <f>IF(AW397="","",VLOOKUP(AW397,ProgramIterations!$D:$E,2,FALSE))</f>
        <v>2</v>
      </c>
      <c r="AY397" s="23"/>
      <c r="AZ397" s="24" t="str">
        <f>IF(AY397="","",VLOOKUP(AY397,ProgramIterations!$D:$E,2,FALSE))</f>
        <v/>
      </c>
      <c r="BA397" s="23">
        <v>2013</v>
      </c>
      <c r="BB397" s="24">
        <f>IF(BA397="","",VLOOKUP(BA397,ProgramIterations!$D:$E,2,FALSE))</f>
        <v>3</v>
      </c>
      <c r="BC397" s="23"/>
      <c r="BD397" s="24" t="str">
        <f>IF(BC397="","",VLOOKUP(BC397,ProgramIterations!$D:$E,2,FALSE))</f>
        <v/>
      </c>
      <c r="BE397" s="23">
        <v>2014</v>
      </c>
      <c r="BF397" s="24">
        <f>IF(BE397="","",VLOOKUP(BE397,ProgramIterations!$D:$E,2,FALSE))</f>
        <v>4</v>
      </c>
      <c r="BG397" s="23"/>
      <c r="BH397" s="24" t="str">
        <f>IF(BG397="","",VLOOKUP(BG397,ProgramIterations!$D:$E,2,FALSE))</f>
        <v/>
      </c>
      <c r="BI397" s="23">
        <v>2014</v>
      </c>
      <c r="BJ397" s="24">
        <f>IF(BI397="","",VLOOKUP(BI397,ProgramIterations!$D:$E,2,FALSE))</f>
        <v>4</v>
      </c>
      <c r="BK397" s="23"/>
      <c r="BL397" s="24" t="str">
        <f>IF(BK397="","",VLOOKUP(BK397,ProgramIterations!$D:$E,2,FALSE))</f>
        <v/>
      </c>
      <c r="BM397" s="23"/>
      <c r="BN397" s="24" t="str">
        <f>IF(BM397="","",VLOOKUP(BM397,ProgramIterations!$D:$E,2,FALSE))</f>
        <v/>
      </c>
      <c r="BO397" s="23"/>
      <c r="BP397" s="24" t="str">
        <f>IF(BO397="","",VLOOKUP(BO397,ProgramIterations!$D:$E,2,FALSE))</f>
        <v/>
      </c>
      <c r="BQ397" s="23"/>
      <c r="BR397" s="24" t="str">
        <f>IF(BQ397="","",VLOOKUP(BQ397,ProgramIterations!$D:$E,2,FALSE))</f>
        <v/>
      </c>
      <c r="BS397" s="23"/>
      <c r="BT397" s="24" t="str">
        <f>IF(BS397="","",VLOOKUP(BS397,ProgramIterations!$D:$E,2,FALSE))</f>
        <v/>
      </c>
      <c r="BU397" s="23"/>
      <c r="BV397" s="24" t="str">
        <f>IF(BU397="","",VLOOKUP(BU397,ProgramIterations!$D:$E,2,FALSE))</f>
        <v/>
      </c>
      <c r="BW397" s="23"/>
      <c r="BX397" s="24" t="str">
        <f>IF(BW397="","",VLOOKUP(BW397,ProgramIterations!$D:$E,2,FALSE))</f>
        <v/>
      </c>
      <c r="BY397" s="23">
        <v>2014</v>
      </c>
      <c r="BZ397" s="24">
        <f>IF(BY397="","",VLOOKUP(BY397,ProgramIterations!$D:$E,2,FALSE))</f>
        <v>4</v>
      </c>
      <c r="CA397" s="23"/>
      <c r="CB397" s="24" t="str">
        <f>IF(CA397="","",VLOOKUP(CA397,ProgramIterations!$D:$E,2,FALSE))</f>
        <v/>
      </c>
      <c r="CC397" s="23">
        <v>2014</v>
      </c>
      <c r="CD397" s="24">
        <f>IF(CC397="","",VLOOKUP(CC397,ProgramIterations!$D:$E,2,FALSE))</f>
        <v>4</v>
      </c>
      <c r="CE397" s="23"/>
      <c r="CF397" s="24" t="str">
        <f>IF(CE397="","",VLOOKUP(CE397,ProgramIterations!$D:$E,2,FALSE))</f>
        <v/>
      </c>
      <c r="CG397" s="23">
        <v>2014</v>
      </c>
      <c r="CH397" s="24">
        <f>IF(CG397="","",VLOOKUP(CG397,ProgramIterations!$D:$E,2,FALSE))</f>
        <v>4</v>
      </c>
      <c r="CI397" s="23"/>
      <c r="CJ397" s="24" t="str">
        <f>IF(CI397="","",VLOOKUP(CI397,ProgramIterations!$D:$E,2,FALSE))</f>
        <v/>
      </c>
      <c r="CK397" s="23"/>
      <c r="CL397" s="24" t="str">
        <f>IF(CK397="","",VLOOKUP(CK397,ProgramIterations!$D:$E,2,FALSE))</f>
        <v/>
      </c>
      <c r="CM397" s="23"/>
      <c r="CN397" s="24" t="str">
        <f>IF(CM397="","",VLOOKUP(CM397,ProgramIterations!$D:$E,2,FALSE))</f>
        <v/>
      </c>
      <c r="CO397" s="23"/>
      <c r="CP397" s="24" t="str">
        <f>IF(CO397="","",VLOOKUP(CO397,ProgramIterations!$D:$E,2,FALSE))</f>
        <v/>
      </c>
      <c r="CQ397" s="23"/>
      <c r="CR397" s="24" t="str">
        <f>IF(CQ397="","",VLOOKUP(CQ397,ProgramIterations!$D:$E,2,FALSE))</f>
        <v/>
      </c>
      <c r="CS397" s="23"/>
      <c r="CT397" s="24" t="str">
        <f>IF(CS397="","",VLOOKUP(CS397,ProgramIterations!$D:$E,2,FALSE))</f>
        <v/>
      </c>
      <c r="CU397" s="23"/>
      <c r="CV397" s="24" t="str">
        <f>IF(CU397="","",VLOOKUP(CU397,ProgramIterations!$D:$E,2,FALSE))</f>
        <v/>
      </c>
      <c r="CW397" s="23"/>
      <c r="CX397" s="24" t="str">
        <f>IF(CW397="","",VLOOKUP(CW397,ProgramIterations!$D:$E,2,FALSE))</f>
        <v/>
      </c>
      <c r="CY397" s="23"/>
      <c r="CZ397" s="24" t="str">
        <f>IF(CY397="","",VLOOKUP(CY397,ProgramIterations!$D:$E,2,FALSE))</f>
        <v/>
      </c>
      <c r="DA397" s="23"/>
      <c r="DB397" s="24" t="str">
        <f>IF(DA397="","",VLOOKUP(DA397,ProgramIterations!$D:$E,2,FALSE))</f>
        <v/>
      </c>
      <c r="DC397" s="23"/>
      <c r="DD397" s="25" t="str">
        <f>IF(DC397="","",VLOOKUP(DC397,ProgramIterations!$D:$E,2,FALSE))</f>
        <v/>
      </c>
      <c r="DE397" s="64" t="str">
        <f>CONCATENATE("ALTER TABLE dbo.",LEFT(C397,FIND(".",C397)-1)," ADD ",RIGHT(C397,LEN(C397)-FIND(".",C397))," ",VLOOKUP(M397,DataTypes!$A$2:$F$12,6),IF(VLOOKUP(M397,DataTypes!$A$2:$F$12,3)=1,CONCATENATE("(",N397,",",O397,")"),"")," NULL")</f>
        <v>ALTER TABLE dbo.ChampMetricVisitInformation ADD GCDAvgNetThickDiffInAreaofInterestForT1Percent decimal(10,2) NULL</v>
      </c>
      <c r="DF397" s="56" t="e">
        <f>IF(A397 = "","",#REF! &amp; " SELECT MetricCalcTypeID = "&amp;A397&amp;", EngineID = "&amp;B397&amp;", Name='"&amp;C397&amp;"', DisplayGroupID = "&amp;D397&amp;", DisplayName='"&amp;E397&amp;"', DisplayNameShort = '"&amp;F397&amp;"', PropertyName = '"&amp;G397&amp;"', MethodID = "&amp;IF(H397="","NULL",H397)&amp; ", CalcGroupId = "&amp;IF(I397="","NULL",I397)&amp;", CalcGroupListItemID = " &amp;IF(K397="","NULL",K397)&amp;", Description = "&amp;IF(L397&lt;&gt;"NULL","'"&amp;SUBSTITUTE(L397,"'","''")&amp;"'","NULL")&amp;", DataTypeID = "&amp;M397&amp;",Precision = "&amp;N397&amp;", Scale = "&amp;O397&amp;", Length="&amp;P397&amp;", UOMID = "&amp;Q397&amp;", GlossaryTermID = "&amp;V397&amp;", DisplayOrderID = "&amp;W397&amp;", DomainValueListID = "&amp;AB397&amp;", WidthPixels = "&amp;AC397&amp;", IsDisplayable = "&amp;AD397&amp;", ShowGraphForWatershed= "&amp;AE397&amp;",ShowGraphForProgram="&amp;AF397&amp;",ShowGraphForVisit="&amp;AG397&amp;",IsPrivateInformation="&amp;AM397&amp;", IsCalculated="&amp;AN397&amp;",IsInternal="&amp;AO397&amp;", ExpectedValueMin = "&amp;IF(R397&lt;&gt;"",R397,"NULL")&amp;",  ExpectedValueMax = "&amp;IF(S397&lt;&gt;"",S397,"NULL")&amp;",  AcceptedValueMin = "&amp;IF(T397&lt;&gt;"",T397,"NULL")&amp;",   AcceptedValueMax  = "&amp;IF(U397&lt;&gt;"",U397,"NULL")&amp;", GraphAllowX="&amp;AH397&amp;", GraphAllowY="&amp;AI397&amp;", GraphAllowZ="&amp;AJ397&amp;", MapAllowSize="&amp;AK397&amp;", MapAllowColor = "&amp;AL397&amp;", RbtXpath = "&amp;IF(AP397&lt;&gt;"", "'"&amp;AP397&amp;"'", "NULL")&amp;", RbtIsRequired = "&amp;IF(AP397&lt;&gt;"", AQ397, "NULL")&amp;", MRMetric = "&amp;AR397&amp;
", Protocol1_ID = "&amp;IF(AS397="","NULL",#REF!)&amp;", Protocol1_IterationIDStart = "&amp;IF(AS397="","NULL",AT397)&amp;", Protocol1_IterationIDEnd = "&amp;IF(AU397="","NULL",AV397)&amp;
", Protocol2_ID = "&amp;IF(AW397="","NULL",#REF!)&amp;", Protocol2_IterationIDStart = "&amp;IF(AW397="","NULL",AX397)&amp;", Protocol2_IterationIDEnd = "&amp;IF(AY397="","NULL",AZ397)&amp;
", Protocol3_ID = "&amp;IF(BA397="","NULL",#REF!)&amp;", Protocol3_IterationIDStart = "&amp;IF(BA397="","NULL",BB397)&amp;", Protocol3_IterationIDEnd = "&amp;IF(BC397="","NULL",BD397)&amp;
", Protocol4_ID = "&amp;IF(BE397="","NULL",#REF!)&amp;", Protocol4_IterationIDStart = "&amp;IF(BE397="","NULL",BF397)&amp;", Protocol4_IterationIDEnd = "&amp;IF(BG397="","NULL",BH397)&amp;
", Protocol5_ID = "&amp;IF(BI397="","NULL",#REF!)&amp;", Protocol5_IterationIDStart = "&amp;IF(BI397="","NULL",BJ397)&amp;", Protocol5_IterationIDEnd = "&amp;IF(BK397="","NULL",BL397)&amp;
", Protocol6_ID = "&amp;IF(BM397="","NULL",#REF!)&amp;", Protocol6_IterationIDStart = "&amp;IF(BM397="","NULL",BN397)&amp;", Protocol6_IterationIDEnd = "&amp;IF(BO397="","NULL",BP397)&amp;
", Protocol7_ID = "&amp;IF(BQ397="","NULL",#REF!)&amp;", Protocol7_IterationIDStart = "&amp;IF(BQ397="","NULL",BR397)&amp;", Protocol7_IterationIDEnd = "&amp;IF(BS397="","NULL",BT397)&amp;
", Protocol8_ID = "&amp;IF(BU397="","NULL",#REF!)&amp;", Protocol8_IterationIDStart = "&amp;IF(BU397="","NULL",BV397)&amp;", Protocol8_IterationIDEnd = "&amp;IF(BW397="","NULL",BX397)&amp;
", Protocol9_ID = "&amp;IF(BY397="","NULL",#REF!)&amp;", Protocol9_IterationIDStart = "&amp;IF(BY397="","NULL",BZ397)&amp;", Protocol9_IterationIDEnd = "&amp;IF(CA397="","NULL",CB397)&amp;
", Protocol10_ID = "&amp;IF(CC397="","NULL",#REF!)&amp;", Protocol10_IterationIDStart = "&amp;IF(CC397="","NULL",CD397)&amp;", Protocol10_IterationIDEnd = "&amp;IF(CE397="","NULL",CF397)&amp;
", Protocol11_ID = "&amp;IF(CG397="","NULL",#REF!)&amp;", Protocol11_IterationIDStart = "&amp;IF(CG397="","NULL",CH397)&amp;", Protocol11_IterationIDEnd = "&amp;IF(CI397="","NULL",CJ397)&amp;
", Protocol12_ID = "&amp;IF(CK397="","NULL",#REF!)&amp;", Protocol12_IterationIDStart = "&amp;IF(CK397="","NULL",CL397)&amp;", Protocol12_IterationIDEnd = "&amp;IF(CM397="","NULL",CN397)&amp;
", Protocol13_ID = "&amp;IF(CO397="","NULL",#REF!)&amp;", Protocol13_IterationIDStart = "&amp;IF(CO397="","NULL",CP397)&amp;", Protocol13_IterationIDEnd = "&amp;IF(CQ397="","NULL",CR397)&amp;
", Protocol14_ID = "&amp;IF(CS397="","NULL",#REF!)&amp;", Protocol14_IterationIDStart = "&amp;IF(CS397="","NULL",CT397)&amp;", Protocol14_IterationIDEnd = "&amp;IF(CU397="","NULL",CV397)&amp;
", Protocol15_ID = "&amp;IF(CW397="","NULL",#REF!)&amp;", Protocol15_IterationIDStart = "&amp;IF(CW397="","NULL",CX397)&amp;", Protocol15_IterationIDEnd = "&amp;IF(CY397="","NULL",CZ397)&amp;
", Protocol16_ID = "&amp;IF(DA397="","NULL",#REF!)&amp;", Protocol16_IterationIDStart = "&amp;IF(DA397="","NULL",DB397)&amp;", Protocol16_IterationIDEnd = "&amp;IF(DC397="","NULL",DD397))</f>
        <v>#REF!</v>
      </c>
    </row>
    <row r="398" spans="1:156" s="37" customFormat="1" ht="33.6" x14ac:dyDescent="0.4">
      <c r="A398" s="75">
        <v>505</v>
      </c>
      <c r="B398" s="38">
        <v>1</v>
      </c>
      <c r="C398" s="57" t="str">
        <f t="shared" si="29"/>
        <v>ChampMetricVisitInformation.GCDAvgTotalThickDiffInAreaofDetectableChangeForT0</v>
      </c>
      <c r="D398" s="38">
        <v>1</v>
      </c>
      <c r="E398" s="43" t="s">
        <v>1391</v>
      </c>
      <c r="F398" s="79" t="s">
        <v>1868</v>
      </c>
      <c r="G398" s="74" t="s">
        <v>1367</v>
      </c>
      <c r="H398" s="74"/>
      <c r="I398" s="44"/>
      <c r="J398" s="47" t="str">
        <f>IF(I398="","",VLOOKUP(I398,MetricCalcGroups!A:D,3, FALSE))</f>
        <v/>
      </c>
      <c r="L398" s="37" t="s">
        <v>78</v>
      </c>
      <c r="M398" s="38">
        <v>3</v>
      </c>
      <c r="N398" s="38">
        <v>10</v>
      </c>
      <c r="O398" s="38">
        <v>2</v>
      </c>
      <c r="P398" s="38" t="s">
        <v>78</v>
      </c>
      <c r="Q398" s="75">
        <v>1</v>
      </c>
      <c r="R398" s="76">
        <v>0</v>
      </c>
      <c r="S398" s="90">
        <v>0.5</v>
      </c>
      <c r="T398" s="76">
        <v>0</v>
      </c>
      <c r="U398" s="76">
        <v>1</v>
      </c>
      <c r="V398" s="78">
        <v>245</v>
      </c>
      <c r="W398" s="39">
        <v>2395</v>
      </c>
      <c r="X398" s="15">
        <v>2011</v>
      </c>
      <c r="Y398" s="16">
        <f>IF(X398&lt;&gt;"",VLOOKUP(X398,ProgramIterations!D:E,2,FALSE),"NULL")</f>
        <v>1</v>
      </c>
      <c r="Z398" s="15"/>
      <c r="AA398" s="16" t="str">
        <f>IF(Z398&lt;&gt;"",VLOOKUP(Z398,ProgramIterations!D:E,2,FALSE),"NULL")</f>
        <v>NULL</v>
      </c>
      <c r="AB398" s="37" t="s">
        <v>78</v>
      </c>
      <c r="AC398" s="37">
        <v>75</v>
      </c>
      <c r="AD398" s="74">
        <v>1</v>
      </c>
      <c r="AE398" s="74">
        <v>1</v>
      </c>
      <c r="AF398" s="74">
        <v>1</v>
      </c>
      <c r="AG398" s="37">
        <v>0</v>
      </c>
      <c r="AH398" s="85">
        <v>1</v>
      </c>
      <c r="AI398" s="17">
        <f t="shared" si="30"/>
        <v>1</v>
      </c>
      <c r="AJ398" s="38">
        <v>0</v>
      </c>
      <c r="AK398" s="17">
        <f t="shared" si="31"/>
        <v>1</v>
      </c>
      <c r="AL398" s="17">
        <f t="shared" si="32"/>
        <v>1</v>
      </c>
      <c r="AM398" s="38">
        <v>0</v>
      </c>
      <c r="AN398" s="38">
        <v>0</v>
      </c>
      <c r="AO398" s="74">
        <v>1</v>
      </c>
      <c r="AP398" s="74" t="s">
        <v>1547</v>
      </c>
      <c r="AQ398" s="37">
        <v>0</v>
      </c>
      <c r="AR398" s="49">
        <v>0</v>
      </c>
      <c r="AS398" s="23">
        <v>2011</v>
      </c>
      <c r="AT398" s="55">
        <f>IF(AS398="","",VLOOKUP(AS398,ProgramIterations!$D:$E,2,FALSE))</f>
        <v>1</v>
      </c>
      <c r="AU398" s="23"/>
      <c r="AV398" s="24" t="str">
        <f>IF(AU398="","",VLOOKUP(AU398,ProgramIterations!$D:$E,2,FALSE))</f>
        <v/>
      </c>
      <c r="AW398" s="23">
        <v>2012</v>
      </c>
      <c r="AX398" s="24">
        <f>IF(AW398="","",VLOOKUP(AW398,ProgramIterations!$D:$E,2,FALSE))</f>
        <v>2</v>
      </c>
      <c r="AY398" s="23"/>
      <c r="AZ398" s="24" t="str">
        <f>IF(AY398="","",VLOOKUP(AY398,ProgramIterations!$D:$E,2,FALSE))</f>
        <v/>
      </c>
      <c r="BA398" s="23">
        <v>2013</v>
      </c>
      <c r="BB398" s="24">
        <f>IF(BA398="","",VLOOKUP(BA398,ProgramIterations!$D:$E,2,FALSE))</f>
        <v>3</v>
      </c>
      <c r="BC398" s="23"/>
      <c r="BD398" s="24" t="str">
        <f>IF(BC398="","",VLOOKUP(BC398,ProgramIterations!$D:$E,2,FALSE))</f>
        <v/>
      </c>
      <c r="BE398" s="23">
        <v>2014</v>
      </c>
      <c r="BF398" s="24">
        <f>IF(BE398="","",VLOOKUP(BE398,ProgramIterations!$D:$E,2,FALSE))</f>
        <v>4</v>
      </c>
      <c r="BG398" s="23"/>
      <c r="BH398" s="24" t="str">
        <f>IF(BG398="","",VLOOKUP(BG398,ProgramIterations!$D:$E,2,FALSE))</f>
        <v/>
      </c>
      <c r="BI398" s="23">
        <v>2014</v>
      </c>
      <c r="BJ398" s="24">
        <f>IF(BI398="","",VLOOKUP(BI398,ProgramIterations!$D:$E,2,FALSE))</f>
        <v>4</v>
      </c>
      <c r="BK398" s="23"/>
      <c r="BL398" s="24" t="str">
        <f>IF(BK398="","",VLOOKUP(BK398,ProgramIterations!$D:$E,2,FALSE))</f>
        <v/>
      </c>
      <c r="BM398" s="23"/>
      <c r="BN398" s="24" t="str">
        <f>IF(BM398="","",VLOOKUP(BM398,ProgramIterations!$D:$E,2,FALSE))</f>
        <v/>
      </c>
      <c r="BO398" s="23"/>
      <c r="BP398" s="24" t="str">
        <f>IF(BO398="","",VLOOKUP(BO398,ProgramIterations!$D:$E,2,FALSE))</f>
        <v/>
      </c>
      <c r="BQ398" s="23"/>
      <c r="BR398" s="24" t="str">
        <f>IF(BQ398="","",VLOOKUP(BQ398,ProgramIterations!$D:$E,2,FALSE))</f>
        <v/>
      </c>
      <c r="BS398" s="23"/>
      <c r="BT398" s="24" t="str">
        <f>IF(BS398="","",VLOOKUP(BS398,ProgramIterations!$D:$E,2,FALSE))</f>
        <v/>
      </c>
      <c r="BU398" s="23"/>
      <c r="BV398" s="24" t="str">
        <f>IF(BU398="","",VLOOKUP(BU398,ProgramIterations!$D:$E,2,FALSE))</f>
        <v/>
      </c>
      <c r="BW398" s="23"/>
      <c r="BX398" s="24" t="str">
        <f>IF(BW398="","",VLOOKUP(BW398,ProgramIterations!$D:$E,2,FALSE))</f>
        <v/>
      </c>
      <c r="BY398" s="23">
        <v>2014</v>
      </c>
      <c r="BZ398" s="24">
        <f>IF(BY398="","",VLOOKUP(BY398,ProgramIterations!$D:$E,2,FALSE))</f>
        <v>4</v>
      </c>
      <c r="CA398" s="23"/>
      <c r="CB398" s="24" t="str">
        <f>IF(CA398="","",VLOOKUP(CA398,ProgramIterations!$D:$E,2,FALSE))</f>
        <v/>
      </c>
      <c r="CC398" s="23">
        <v>2014</v>
      </c>
      <c r="CD398" s="24">
        <f>IF(CC398="","",VLOOKUP(CC398,ProgramIterations!$D:$E,2,FALSE))</f>
        <v>4</v>
      </c>
      <c r="CE398" s="23"/>
      <c r="CF398" s="24" t="str">
        <f>IF(CE398="","",VLOOKUP(CE398,ProgramIterations!$D:$E,2,FALSE))</f>
        <v/>
      </c>
      <c r="CG398" s="23">
        <v>2014</v>
      </c>
      <c r="CH398" s="24">
        <f>IF(CG398="","",VLOOKUP(CG398,ProgramIterations!$D:$E,2,FALSE))</f>
        <v>4</v>
      </c>
      <c r="CI398" s="23"/>
      <c r="CJ398" s="24" t="str">
        <f>IF(CI398="","",VLOOKUP(CI398,ProgramIterations!$D:$E,2,FALSE))</f>
        <v/>
      </c>
      <c r="CK398" s="23"/>
      <c r="CL398" s="24" t="str">
        <f>IF(CK398="","",VLOOKUP(CK398,ProgramIterations!$D:$E,2,FALSE))</f>
        <v/>
      </c>
      <c r="CM398" s="23"/>
      <c r="CN398" s="24" t="str">
        <f>IF(CM398="","",VLOOKUP(CM398,ProgramIterations!$D:$E,2,FALSE))</f>
        <v/>
      </c>
      <c r="CO398" s="23"/>
      <c r="CP398" s="24" t="str">
        <f>IF(CO398="","",VLOOKUP(CO398,ProgramIterations!$D:$E,2,FALSE))</f>
        <v/>
      </c>
      <c r="CQ398" s="23"/>
      <c r="CR398" s="24" t="str">
        <f>IF(CQ398="","",VLOOKUP(CQ398,ProgramIterations!$D:$E,2,FALSE))</f>
        <v/>
      </c>
      <c r="CS398" s="23"/>
      <c r="CT398" s="24" t="str">
        <f>IF(CS398="","",VLOOKUP(CS398,ProgramIterations!$D:$E,2,FALSE))</f>
        <v/>
      </c>
      <c r="CU398" s="23"/>
      <c r="CV398" s="24" t="str">
        <f>IF(CU398="","",VLOOKUP(CU398,ProgramIterations!$D:$E,2,FALSE))</f>
        <v/>
      </c>
      <c r="CW398" s="23"/>
      <c r="CX398" s="24" t="str">
        <f>IF(CW398="","",VLOOKUP(CW398,ProgramIterations!$D:$E,2,FALSE))</f>
        <v/>
      </c>
      <c r="CY398" s="23"/>
      <c r="CZ398" s="24" t="str">
        <f>IF(CY398="","",VLOOKUP(CY398,ProgramIterations!$D:$E,2,FALSE))</f>
        <v/>
      </c>
      <c r="DA398" s="23"/>
      <c r="DB398" s="24" t="str">
        <f>IF(DA398="","",VLOOKUP(DA398,ProgramIterations!$D:$E,2,FALSE))</f>
        <v/>
      </c>
      <c r="DC398" s="23"/>
      <c r="DD398" s="25" t="str">
        <f>IF(DC398="","",VLOOKUP(DC398,ProgramIterations!$D:$E,2,FALSE))</f>
        <v/>
      </c>
      <c r="DE398" s="64" t="str">
        <f>CONCATENATE("ALTER TABLE dbo.",LEFT(C398,FIND(".",C398)-1)," ADD ",RIGHT(C398,LEN(C398)-FIND(".",C398))," ",VLOOKUP(M398,DataTypes!$A$2:$F$12,6),IF(VLOOKUP(M398,DataTypes!$A$2:$F$12,3)=1,CONCATENATE("(",N398,",",O398,")"),"")," NULL")</f>
        <v>ALTER TABLE dbo.ChampMetricVisitInformation ADD GCDAvgTotalThickDiffInAreaofDetectableChangeForT0 decimal(10,2) NULL</v>
      </c>
      <c r="DF398" s="56" t="e">
        <f>IF(A398 = "","",#REF! &amp; " SELECT MetricCalcTypeID = "&amp;A398&amp;", EngineID = "&amp;B398&amp;", Name='"&amp;C398&amp;"', DisplayGroupID = "&amp;D398&amp;", DisplayName='"&amp;E398&amp;"', DisplayNameShort = '"&amp;F398&amp;"', PropertyName = '"&amp;G398&amp;"', MethodID = "&amp;IF(H398="","NULL",H398)&amp; ", CalcGroupId = "&amp;IF(I398="","NULL",I398)&amp;", CalcGroupListItemID = " &amp;IF(K398="","NULL",K398)&amp;", Description = "&amp;IF(L398&lt;&gt;"NULL","'"&amp;SUBSTITUTE(L398,"'","''")&amp;"'","NULL")&amp;", DataTypeID = "&amp;M398&amp;",Precision = "&amp;N398&amp;", Scale = "&amp;O398&amp;", Length="&amp;P398&amp;", UOMID = "&amp;Q398&amp;", GlossaryTermID = "&amp;V398&amp;", DisplayOrderID = "&amp;W398&amp;", DomainValueListID = "&amp;AB398&amp;", WidthPixels = "&amp;AC398&amp;", IsDisplayable = "&amp;AD398&amp;", ShowGraphForWatershed= "&amp;AE398&amp;",ShowGraphForProgram="&amp;AF398&amp;",ShowGraphForVisit="&amp;AG398&amp;",IsPrivateInformation="&amp;AM398&amp;", IsCalculated="&amp;AN398&amp;",IsInternal="&amp;AO398&amp;", ExpectedValueMin = "&amp;IF(R398&lt;&gt;"",R398,"NULL")&amp;",  ExpectedValueMax = "&amp;IF(S398&lt;&gt;"",S398,"NULL")&amp;",  AcceptedValueMin = "&amp;IF(T398&lt;&gt;"",T398,"NULL")&amp;",   AcceptedValueMax  = "&amp;IF(U398&lt;&gt;"",U398,"NULL")&amp;", GraphAllowX="&amp;AH398&amp;", GraphAllowY="&amp;AI398&amp;", GraphAllowZ="&amp;AJ398&amp;", MapAllowSize="&amp;AK398&amp;", MapAllowColor = "&amp;AL398&amp;", RbtXpath = "&amp;IF(AP398&lt;&gt;"", "'"&amp;AP398&amp;"'", "NULL")&amp;", RbtIsRequired = "&amp;IF(AP398&lt;&gt;"", AQ398, "NULL")&amp;", MRMetric = "&amp;AR398&amp;
", Protocol1_ID = "&amp;IF(AS398="","NULL",#REF!)&amp;", Protocol1_IterationIDStart = "&amp;IF(AS398="","NULL",AT398)&amp;", Protocol1_IterationIDEnd = "&amp;IF(AU398="","NULL",AV398)&amp;
", Protocol2_ID = "&amp;IF(AW398="","NULL",#REF!)&amp;", Protocol2_IterationIDStart = "&amp;IF(AW398="","NULL",AX398)&amp;", Protocol2_IterationIDEnd = "&amp;IF(AY398="","NULL",AZ398)&amp;
", Protocol3_ID = "&amp;IF(BA398="","NULL",#REF!)&amp;", Protocol3_IterationIDStart = "&amp;IF(BA398="","NULL",BB398)&amp;", Protocol3_IterationIDEnd = "&amp;IF(BC398="","NULL",BD398)&amp;
", Protocol4_ID = "&amp;IF(BE398="","NULL",#REF!)&amp;", Protocol4_IterationIDStart = "&amp;IF(BE398="","NULL",BF398)&amp;", Protocol4_IterationIDEnd = "&amp;IF(BG398="","NULL",BH398)&amp;
", Protocol5_ID = "&amp;IF(BI398="","NULL",#REF!)&amp;", Protocol5_IterationIDStart = "&amp;IF(BI398="","NULL",BJ398)&amp;", Protocol5_IterationIDEnd = "&amp;IF(BK398="","NULL",BL398)&amp;
", Protocol6_ID = "&amp;IF(BM398="","NULL",#REF!)&amp;", Protocol6_IterationIDStart = "&amp;IF(BM398="","NULL",BN398)&amp;", Protocol6_IterationIDEnd = "&amp;IF(BO398="","NULL",BP398)&amp;
", Protocol7_ID = "&amp;IF(BQ398="","NULL",#REF!)&amp;", Protocol7_IterationIDStart = "&amp;IF(BQ398="","NULL",BR398)&amp;", Protocol7_IterationIDEnd = "&amp;IF(BS398="","NULL",BT398)&amp;
", Protocol8_ID = "&amp;IF(BU398="","NULL",#REF!)&amp;", Protocol8_IterationIDStart = "&amp;IF(BU398="","NULL",BV398)&amp;", Protocol8_IterationIDEnd = "&amp;IF(BW398="","NULL",BX398)&amp;
", Protocol9_ID = "&amp;IF(BY398="","NULL",#REF!)&amp;", Protocol9_IterationIDStart = "&amp;IF(BY398="","NULL",BZ398)&amp;", Protocol9_IterationIDEnd = "&amp;IF(CA398="","NULL",CB398)&amp;
", Protocol10_ID = "&amp;IF(CC398="","NULL",#REF!)&amp;", Protocol10_IterationIDStart = "&amp;IF(CC398="","NULL",CD398)&amp;", Protocol10_IterationIDEnd = "&amp;IF(CE398="","NULL",CF398)&amp;
", Protocol11_ID = "&amp;IF(CG398="","NULL",#REF!)&amp;", Protocol11_IterationIDStart = "&amp;IF(CG398="","NULL",CH398)&amp;", Protocol11_IterationIDEnd = "&amp;IF(CI398="","NULL",CJ398)&amp;
", Protocol12_ID = "&amp;IF(CK398="","NULL",#REF!)&amp;", Protocol12_IterationIDStart = "&amp;IF(CK398="","NULL",CL398)&amp;", Protocol12_IterationIDEnd = "&amp;IF(CM398="","NULL",CN398)&amp;
", Protocol13_ID = "&amp;IF(CO398="","NULL",#REF!)&amp;", Protocol13_IterationIDStart = "&amp;IF(CO398="","NULL",CP398)&amp;", Protocol13_IterationIDEnd = "&amp;IF(CQ398="","NULL",CR398)&amp;
", Protocol14_ID = "&amp;IF(CS398="","NULL",#REF!)&amp;", Protocol14_IterationIDStart = "&amp;IF(CS398="","NULL",CT398)&amp;", Protocol14_IterationIDEnd = "&amp;IF(CU398="","NULL",CV398)&amp;
", Protocol15_ID = "&amp;IF(CW398="","NULL",#REF!)&amp;", Protocol15_IterationIDStart = "&amp;IF(CW398="","NULL",CX398)&amp;", Protocol15_IterationIDEnd = "&amp;IF(CY398="","NULL",CZ398)&amp;
", Protocol16_ID = "&amp;IF(DA398="","NULL",#REF!)&amp;", Protocol16_IterationIDStart = "&amp;IF(DA398="","NULL",DB398)&amp;", Protocol16_IterationIDEnd = "&amp;IF(DC398="","NULL",DD398))</f>
        <v>#REF!</v>
      </c>
    </row>
    <row r="399" spans="1:156" s="37" customFormat="1" ht="50.4" x14ac:dyDescent="0.4">
      <c r="A399" s="75">
        <v>501</v>
      </c>
      <c r="B399" s="38">
        <v>1</v>
      </c>
      <c r="C399" s="57" t="str">
        <f t="shared" si="29"/>
        <v>ChampMetricVisitInformation.GCDAvgTotalThickDiffInAreaofDetectableChangeForT0Error</v>
      </c>
      <c r="D399" s="38">
        <v>1</v>
      </c>
      <c r="E399" s="43" t="s">
        <v>1387</v>
      </c>
      <c r="F399" s="79" t="s">
        <v>1864</v>
      </c>
      <c r="G399" s="74" t="s">
        <v>1363</v>
      </c>
      <c r="H399" s="74"/>
      <c r="I399" s="44"/>
      <c r="J399" s="47" t="str">
        <f>IF(I399="","",VLOOKUP(I399,MetricCalcGroups!A:D,3, FALSE))</f>
        <v/>
      </c>
      <c r="L399" s="37" t="s">
        <v>78</v>
      </c>
      <c r="M399" s="38">
        <v>3</v>
      </c>
      <c r="N399" s="38">
        <v>10</v>
      </c>
      <c r="O399" s="38">
        <v>2</v>
      </c>
      <c r="P399" s="38" t="s">
        <v>78</v>
      </c>
      <c r="Q399" s="75">
        <v>1</v>
      </c>
      <c r="R399" s="76">
        <v>0</v>
      </c>
      <c r="S399" s="90">
        <v>0.3</v>
      </c>
      <c r="T399" s="76">
        <v>0</v>
      </c>
      <c r="U399" s="76">
        <v>0.75</v>
      </c>
      <c r="V399" s="78">
        <v>246</v>
      </c>
      <c r="W399" s="39">
        <v>2400</v>
      </c>
      <c r="X399" s="15">
        <v>2011</v>
      </c>
      <c r="Y399" s="16">
        <f>IF(X399&lt;&gt;"",VLOOKUP(X399,ProgramIterations!D:E,2,FALSE),"NULL")</f>
        <v>1</v>
      </c>
      <c r="Z399" s="15"/>
      <c r="AA399" s="16" t="str">
        <f>IF(Z399&lt;&gt;"",VLOOKUP(Z399,ProgramIterations!D:E,2,FALSE),"NULL")</f>
        <v>NULL</v>
      </c>
      <c r="AB399" s="37" t="s">
        <v>78</v>
      </c>
      <c r="AC399" s="37">
        <v>75</v>
      </c>
      <c r="AD399" s="49">
        <v>1</v>
      </c>
      <c r="AE399" s="37">
        <v>1</v>
      </c>
      <c r="AF399" s="37">
        <v>1</v>
      </c>
      <c r="AG399" s="37">
        <v>0</v>
      </c>
      <c r="AH399" s="17">
        <v>0</v>
      </c>
      <c r="AI399" s="17">
        <f t="shared" si="30"/>
        <v>1</v>
      </c>
      <c r="AJ399" s="38">
        <v>0</v>
      </c>
      <c r="AK399" s="17">
        <f t="shared" si="31"/>
        <v>1</v>
      </c>
      <c r="AL399" s="17">
        <f t="shared" si="32"/>
        <v>1</v>
      </c>
      <c r="AM399" s="38">
        <v>0</v>
      </c>
      <c r="AN399" s="38">
        <v>0</v>
      </c>
      <c r="AO399" s="74">
        <v>1</v>
      </c>
      <c r="AP399" s="74" t="s">
        <v>1543</v>
      </c>
      <c r="AQ399" s="37">
        <v>0</v>
      </c>
      <c r="AR399" s="49">
        <v>0</v>
      </c>
      <c r="AS399" s="23">
        <v>2011</v>
      </c>
      <c r="AT399" s="55">
        <f>IF(AS399="","",VLOOKUP(AS399,ProgramIterations!$D:$E,2,FALSE))</f>
        <v>1</v>
      </c>
      <c r="AU399" s="23"/>
      <c r="AV399" s="24" t="str">
        <f>IF(AU399="","",VLOOKUP(AU399,ProgramIterations!$D:$E,2,FALSE))</f>
        <v/>
      </c>
      <c r="AW399" s="23">
        <v>2012</v>
      </c>
      <c r="AX399" s="24">
        <f>IF(AW399="","",VLOOKUP(AW399,ProgramIterations!$D:$E,2,FALSE))</f>
        <v>2</v>
      </c>
      <c r="AY399" s="23"/>
      <c r="AZ399" s="24" t="str">
        <f>IF(AY399="","",VLOOKUP(AY399,ProgramIterations!$D:$E,2,FALSE))</f>
        <v/>
      </c>
      <c r="BA399" s="23">
        <v>2013</v>
      </c>
      <c r="BB399" s="24">
        <f>IF(BA399="","",VLOOKUP(BA399,ProgramIterations!$D:$E,2,FALSE))</f>
        <v>3</v>
      </c>
      <c r="BC399" s="23"/>
      <c r="BD399" s="24" t="str">
        <f>IF(BC399="","",VLOOKUP(BC399,ProgramIterations!$D:$E,2,FALSE))</f>
        <v/>
      </c>
      <c r="BE399" s="23">
        <v>2014</v>
      </c>
      <c r="BF399" s="24">
        <f>IF(BE399="","",VLOOKUP(BE399,ProgramIterations!$D:$E,2,FALSE))</f>
        <v>4</v>
      </c>
      <c r="BG399" s="23"/>
      <c r="BH399" s="24" t="str">
        <f>IF(BG399="","",VLOOKUP(BG399,ProgramIterations!$D:$E,2,FALSE))</f>
        <v/>
      </c>
      <c r="BI399" s="23">
        <v>2014</v>
      </c>
      <c r="BJ399" s="24">
        <f>IF(BI399="","",VLOOKUP(BI399,ProgramIterations!$D:$E,2,FALSE))</f>
        <v>4</v>
      </c>
      <c r="BK399" s="23"/>
      <c r="BL399" s="24" t="str">
        <f>IF(BK399="","",VLOOKUP(BK399,ProgramIterations!$D:$E,2,FALSE))</f>
        <v/>
      </c>
      <c r="BM399" s="23"/>
      <c r="BN399" s="24" t="str">
        <f>IF(BM399="","",VLOOKUP(BM399,ProgramIterations!$D:$E,2,FALSE))</f>
        <v/>
      </c>
      <c r="BO399" s="23"/>
      <c r="BP399" s="24" t="str">
        <f>IF(BO399="","",VLOOKUP(BO399,ProgramIterations!$D:$E,2,FALSE))</f>
        <v/>
      </c>
      <c r="BQ399" s="23"/>
      <c r="BR399" s="24" t="str">
        <f>IF(BQ399="","",VLOOKUP(BQ399,ProgramIterations!$D:$E,2,FALSE))</f>
        <v/>
      </c>
      <c r="BS399" s="23"/>
      <c r="BT399" s="24" t="str">
        <f>IF(BS399="","",VLOOKUP(BS399,ProgramIterations!$D:$E,2,FALSE))</f>
        <v/>
      </c>
      <c r="BU399" s="23"/>
      <c r="BV399" s="24" t="str">
        <f>IF(BU399="","",VLOOKUP(BU399,ProgramIterations!$D:$E,2,FALSE))</f>
        <v/>
      </c>
      <c r="BW399" s="23"/>
      <c r="BX399" s="24" t="str">
        <f>IF(BW399="","",VLOOKUP(BW399,ProgramIterations!$D:$E,2,FALSE))</f>
        <v/>
      </c>
      <c r="BY399" s="23">
        <v>2014</v>
      </c>
      <c r="BZ399" s="24">
        <f>IF(BY399="","",VLOOKUP(BY399,ProgramIterations!$D:$E,2,FALSE))</f>
        <v>4</v>
      </c>
      <c r="CA399" s="23"/>
      <c r="CB399" s="24" t="str">
        <f>IF(CA399="","",VLOOKUP(CA399,ProgramIterations!$D:$E,2,FALSE))</f>
        <v/>
      </c>
      <c r="CC399" s="23">
        <v>2014</v>
      </c>
      <c r="CD399" s="24">
        <f>IF(CC399="","",VLOOKUP(CC399,ProgramIterations!$D:$E,2,FALSE))</f>
        <v>4</v>
      </c>
      <c r="CE399" s="23"/>
      <c r="CF399" s="24" t="str">
        <f>IF(CE399="","",VLOOKUP(CE399,ProgramIterations!$D:$E,2,FALSE))</f>
        <v/>
      </c>
      <c r="CG399" s="23">
        <v>2014</v>
      </c>
      <c r="CH399" s="24">
        <f>IF(CG399="","",VLOOKUP(CG399,ProgramIterations!$D:$E,2,FALSE))</f>
        <v>4</v>
      </c>
      <c r="CI399" s="23"/>
      <c r="CJ399" s="24" t="str">
        <f>IF(CI399="","",VLOOKUP(CI399,ProgramIterations!$D:$E,2,FALSE))</f>
        <v/>
      </c>
      <c r="CK399" s="23"/>
      <c r="CL399" s="24" t="str">
        <f>IF(CK399="","",VLOOKUP(CK399,ProgramIterations!$D:$E,2,FALSE))</f>
        <v/>
      </c>
      <c r="CM399" s="23"/>
      <c r="CN399" s="24" t="str">
        <f>IF(CM399="","",VLOOKUP(CM399,ProgramIterations!$D:$E,2,FALSE))</f>
        <v/>
      </c>
      <c r="CO399" s="23"/>
      <c r="CP399" s="24" t="str">
        <f>IF(CO399="","",VLOOKUP(CO399,ProgramIterations!$D:$E,2,FALSE))</f>
        <v/>
      </c>
      <c r="CQ399" s="23"/>
      <c r="CR399" s="24" t="str">
        <f>IF(CQ399="","",VLOOKUP(CQ399,ProgramIterations!$D:$E,2,FALSE))</f>
        <v/>
      </c>
      <c r="CS399" s="23"/>
      <c r="CT399" s="24" t="str">
        <f>IF(CS399="","",VLOOKUP(CS399,ProgramIterations!$D:$E,2,FALSE))</f>
        <v/>
      </c>
      <c r="CU399" s="23"/>
      <c r="CV399" s="24" t="str">
        <f>IF(CU399="","",VLOOKUP(CU399,ProgramIterations!$D:$E,2,FALSE))</f>
        <v/>
      </c>
      <c r="CW399" s="23"/>
      <c r="CX399" s="24" t="str">
        <f>IF(CW399="","",VLOOKUP(CW399,ProgramIterations!$D:$E,2,FALSE))</f>
        <v/>
      </c>
      <c r="CY399" s="23"/>
      <c r="CZ399" s="24" t="str">
        <f>IF(CY399="","",VLOOKUP(CY399,ProgramIterations!$D:$E,2,FALSE))</f>
        <v/>
      </c>
      <c r="DA399" s="23"/>
      <c r="DB399" s="24" t="str">
        <f>IF(DA399="","",VLOOKUP(DA399,ProgramIterations!$D:$E,2,FALSE))</f>
        <v/>
      </c>
      <c r="DC399" s="23"/>
      <c r="DD399" s="25" t="str">
        <f>IF(DC399="","",VLOOKUP(DC399,ProgramIterations!$D:$E,2,FALSE))</f>
        <v/>
      </c>
      <c r="DE399" s="64" t="str">
        <f>CONCATENATE("ALTER TABLE dbo.",LEFT(C399,FIND(".",C399)-1)," ADD ",RIGHT(C399,LEN(C399)-FIND(".",C399))," ",VLOOKUP(M399,DataTypes!$A$2:$F$12,6),IF(VLOOKUP(M399,DataTypes!$A$2:$F$12,3)=1,CONCATENATE("(",N399,",",O399,")"),"")," NULL")</f>
        <v>ALTER TABLE dbo.ChampMetricVisitInformation ADD GCDAvgTotalThickDiffInAreaofDetectableChangeForT0Error decimal(10,2) NULL</v>
      </c>
      <c r="DF399" s="56" t="e">
        <f>IF(A399 = "","",#REF! &amp; " SELECT MetricCalcTypeID = "&amp;A399&amp;", EngineID = "&amp;B399&amp;", Name='"&amp;C399&amp;"', DisplayGroupID = "&amp;D399&amp;", DisplayName='"&amp;E399&amp;"', DisplayNameShort = '"&amp;F399&amp;"', PropertyName = '"&amp;G399&amp;"', MethodID = "&amp;IF(H399="","NULL",H399)&amp; ", CalcGroupId = "&amp;IF(I399="","NULL",I399)&amp;", CalcGroupListItemID = " &amp;IF(K399="","NULL",K399)&amp;", Description = "&amp;IF(L399&lt;&gt;"NULL","'"&amp;SUBSTITUTE(L399,"'","''")&amp;"'","NULL")&amp;", DataTypeID = "&amp;M399&amp;",Precision = "&amp;N399&amp;", Scale = "&amp;O399&amp;", Length="&amp;P399&amp;", UOMID = "&amp;Q399&amp;", GlossaryTermID = "&amp;V399&amp;", DisplayOrderID = "&amp;W399&amp;", DomainValueListID = "&amp;AB399&amp;", WidthPixels = "&amp;AC399&amp;", IsDisplayable = "&amp;AD399&amp;", ShowGraphForWatershed= "&amp;AE399&amp;",ShowGraphForProgram="&amp;AF399&amp;",ShowGraphForVisit="&amp;AG399&amp;",IsPrivateInformation="&amp;AM399&amp;", IsCalculated="&amp;AN399&amp;",IsInternal="&amp;AO399&amp;", ExpectedValueMin = "&amp;IF(R399&lt;&gt;"",R399,"NULL")&amp;",  ExpectedValueMax = "&amp;IF(S399&lt;&gt;"",S399,"NULL")&amp;",  AcceptedValueMin = "&amp;IF(T399&lt;&gt;"",T399,"NULL")&amp;",   AcceptedValueMax  = "&amp;IF(U399&lt;&gt;"",U399,"NULL")&amp;", GraphAllowX="&amp;AH399&amp;", GraphAllowY="&amp;AI399&amp;", GraphAllowZ="&amp;AJ399&amp;", MapAllowSize="&amp;AK399&amp;", MapAllowColor = "&amp;AL399&amp;", RbtXpath = "&amp;IF(AP399&lt;&gt;"", "'"&amp;AP399&amp;"'", "NULL")&amp;", RbtIsRequired = "&amp;IF(AP399&lt;&gt;"", AQ399, "NULL")&amp;", MRMetric = "&amp;AR399&amp;
", Protocol1_ID = "&amp;IF(AS399="","NULL",#REF!)&amp;", Protocol1_IterationIDStart = "&amp;IF(AS399="","NULL",AT399)&amp;", Protocol1_IterationIDEnd = "&amp;IF(AU399="","NULL",AV399)&amp;
", Protocol2_ID = "&amp;IF(AW399="","NULL",#REF!)&amp;", Protocol2_IterationIDStart = "&amp;IF(AW399="","NULL",AX399)&amp;", Protocol2_IterationIDEnd = "&amp;IF(AY399="","NULL",AZ399)&amp;
", Protocol3_ID = "&amp;IF(BA399="","NULL",#REF!)&amp;", Protocol3_IterationIDStart = "&amp;IF(BA399="","NULL",BB399)&amp;", Protocol3_IterationIDEnd = "&amp;IF(BC399="","NULL",BD399)&amp;
", Protocol4_ID = "&amp;IF(BE399="","NULL",#REF!)&amp;", Protocol4_IterationIDStart = "&amp;IF(BE399="","NULL",BF399)&amp;", Protocol4_IterationIDEnd = "&amp;IF(BG399="","NULL",BH399)&amp;
", Protocol5_ID = "&amp;IF(BI399="","NULL",#REF!)&amp;", Protocol5_IterationIDStart = "&amp;IF(BI399="","NULL",BJ399)&amp;", Protocol5_IterationIDEnd = "&amp;IF(BK399="","NULL",BL399)&amp;
", Protocol6_ID = "&amp;IF(BM399="","NULL",#REF!)&amp;", Protocol6_IterationIDStart = "&amp;IF(BM399="","NULL",BN399)&amp;", Protocol6_IterationIDEnd = "&amp;IF(BO399="","NULL",BP399)&amp;
", Protocol7_ID = "&amp;IF(BQ399="","NULL",#REF!)&amp;", Protocol7_IterationIDStart = "&amp;IF(BQ399="","NULL",BR399)&amp;", Protocol7_IterationIDEnd = "&amp;IF(BS399="","NULL",BT399)&amp;
", Protocol8_ID = "&amp;IF(BU399="","NULL",#REF!)&amp;", Protocol8_IterationIDStart = "&amp;IF(BU399="","NULL",BV399)&amp;", Protocol8_IterationIDEnd = "&amp;IF(BW399="","NULL",BX399)&amp;
", Protocol9_ID = "&amp;IF(BY399="","NULL",#REF!)&amp;", Protocol9_IterationIDStart = "&amp;IF(BY399="","NULL",BZ399)&amp;", Protocol9_IterationIDEnd = "&amp;IF(CA399="","NULL",CB399)&amp;
", Protocol10_ID = "&amp;IF(CC399="","NULL",#REF!)&amp;", Protocol10_IterationIDStart = "&amp;IF(CC399="","NULL",CD399)&amp;", Protocol10_IterationIDEnd = "&amp;IF(CE399="","NULL",CF399)&amp;
", Protocol11_ID = "&amp;IF(CG399="","NULL",#REF!)&amp;", Protocol11_IterationIDStart = "&amp;IF(CG399="","NULL",CH399)&amp;", Protocol11_IterationIDEnd = "&amp;IF(CI399="","NULL",CJ399)&amp;
", Protocol12_ID = "&amp;IF(CK399="","NULL",#REF!)&amp;", Protocol12_IterationIDStart = "&amp;IF(CK399="","NULL",CL399)&amp;", Protocol12_IterationIDEnd = "&amp;IF(CM399="","NULL",CN399)&amp;
", Protocol13_ID = "&amp;IF(CO399="","NULL",#REF!)&amp;", Protocol13_IterationIDStart = "&amp;IF(CO399="","NULL",CP399)&amp;", Protocol13_IterationIDEnd = "&amp;IF(CQ399="","NULL",CR399)&amp;
", Protocol14_ID = "&amp;IF(CS399="","NULL",#REF!)&amp;", Protocol14_IterationIDStart = "&amp;IF(CS399="","NULL",CT399)&amp;", Protocol14_IterationIDEnd = "&amp;IF(CU399="","NULL",CV399)&amp;
", Protocol15_ID = "&amp;IF(CW399="","NULL",#REF!)&amp;", Protocol15_IterationIDStart = "&amp;IF(CW399="","NULL",CX399)&amp;", Protocol15_IterationIDEnd = "&amp;IF(CY399="","NULL",CZ399)&amp;
", Protocol16_ID = "&amp;IF(DA399="","NULL",#REF!)&amp;", Protocol16_IterationIDStart = "&amp;IF(DA399="","NULL",DB399)&amp;", Protocol16_IterationIDEnd = "&amp;IF(DC399="","NULL",DD399))</f>
        <v>#REF!</v>
      </c>
    </row>
    <row r="400" spans="1:156" s="37" customFormat="1" x14ac:dyDescent="0.4">
      <c r="A400" s="75">
        <v>451</v>
      </c>
      <c r="B400" s="38">
        <v>1</v>
      </c>
      <c r="C400" s="34" t="s">
        <v>739</v>
      </c>
      <c r="D400" s="38">
        <v>2</v>
      </c>
      <c r="E400" s="74" t="s">
        <v>1192</v>
      </c>
      <c r="F400" s="37" t="s">
        <v>1193</v>
      </c>
      <c r="G400" s="74" t="s">
        <v>740</v>
      </c>
      <c r="H400" s="74"/>
      <c r="I400" s="44"/>
      <c r="J400" s="47" t="str">
        <f>IF(I400="","",VLOOKUP(I400,MetricCalcGroups!A:D,3, FALSE))</f>
        <v/>
      </c>
      <c r="L400" s="37" t="s">
        <v>78</v>
      </c>
      <c r="M400" s="38">
        <v>3</v>
      </c>
      <c r="N400" s="38">
        <v>10</v>
      </c>
      <c r="O400" s="38">
        <v>2</v>
      </c>
      <c r="P400" s="38" t="s">
        <v>78</v>
      </c>
      <c r="Q400" s="75">
        <v>1</v>
      </c>
      <c r="R400" s="53">
        <v>0.02</v>
      </c>
      <c r="S400" s="53">
        <v>1</v>
      </c>
      <c r="T400" s="38">
        <v>0.01</v>
      </c>
      <c r="U400" s="38">
        <v>1.5</v>
      </c>
      <c r="V400" s="78">
        <v>279</v>
      </c>
      <c r="W400" s="53">
        <v>80</v>
      </c>
      <c r="X400" s="15">
        <v>2011</v>
      </c>
      <c r="Y400" s="16">
        <f>IF(X400&lt;&gt;"",VLOOKUP(X400,ProgramIterations!D:E,2,FALSE),"NULL")</f>
        <v>1</v>
      </c>
      <c r="Z400" s="15"/>
      <c r="AA400" s="16" t="str">
        <f>IF(Z400&lt;&gt;"",VLOOKUP(Z400,ProgramIterations!D:E,2,FALSE),"NULL")</f>
        <v>NULL</v>
      </c>
      <c r="AB400" s="37" t="s">
        <v>78</v>
      </c>
      <c r="AC400" s="37">
        <v>75</v>
      </c>
      <c r="AD400" s="49">
        <v>1</v>
      </c>
      <c r="AE400" s="37">
        <v>1</v>
      </c>
      <c r="AF400" s="37">
        <v>1</v>
      </c>
      <c r="AG400" s="37">
        <v>1</v>
      </c>
      <c r="AH400" s="17">
        <v>0</v>
      </c>
      <c r="AI400" s="17">
        <f t="shared" si="30"/>
        <v>1</v>
      </c>
      <c r="AJ400" s="38">
        <v>0</v>
      </c>
      <c r="AK400" s="17">
        <f t="shared" si="31"/>
        <v>1</v>
      </c>
      <c r="AL400" s="17">
        <f t="shared" si="32"/>
        <v>1</v>
      </c>
      <c r="AM400" s="38">
        <v>0</v>
      </c>
      <c r="AN400" s="38">
        <v>0</v>
      </c>
      <c r="AO400" s="37">
        <v>0</v>
      </c>
      <c r="AP400" s="49" t="s">
        <v>1572</v>
      </c>
      <c r="AQ400" s="37">
        <v>0</v>
      </c>
      <c r="AR400" s="49">
        <v>0</v>
      </c>
      <c r="AS400" s="23">
        <v>2011</v>
      </c>
      <c r="AT400" s="55">
        <f>IF(AS400="","",VLOOKUP(AS400,ProgramIterations!$D:$E,2,FALSE))</f>
        <v>1</v>
      </c>
      <c r="AU400" s="23"/>
      <c r="AV400" s="24" t="str">
        <f>IF(AU400="","",VLOOKUP(AU400,ProgramIterations!$D:$E,2,FALSE))</f>
        <v/>
      </c>
      <c r="AW400" s="23">
        <v>2012</v>
      </c>
      <c r="AX400" s="24">
        <f>IF(AW400="","",VLOOKUP(AW400,ProgramIterations!$D:$E,2,FALSE))</f>
        <v>2</v>
      </c>
      <c r="AY400" s="23"/>
      <c r="AZ400" s="24" t="str">
        <f>IF(AY400="","",VLOOKUP(AY400,ProgramIterations!$D:$E,2,FALSE))</f>
        <v/>
      </c>
      <c r="BA400" s="23">
        <v>2013</v>
      </c>
      <c r="BB400" s="24">
        <f>IF(BA400="","",VLOOKUP(BA400,ProgramIterations!$D:$E,2,FALSE))</f>
        <v>3</v>
      </c>
      <c r="BC400" s="23"/>
      <c r="BD400" s="24" t="str">
        <f>IF(BC400="","",VLOOKUP(BC400,ProgramIterations!$D:$E,2,FALSE))</f>
        <v/>
      </c>
      <c r="BE400" s="23">
        <v>2014</v>
      </c>
      <c r="BF400" s="24">
        <f>IF(BE400="","",VLOOKUP(BE400,ProgramIterations!$D:$E,2,FALSE))</f>
        <v>4</v>
      </c>
      <c r="BG400" s="23"/>
      <c r="BH400" s="24" t="str">
        <f>IF(BG400="","",VLOOKUP(BG400,ProgramIterations!$D:$E,2,FALSE))</f>
        <v/>
      </c>
      <c r="BI400" s="23">
        <v>2014</v>
      </c>
      <c r="BJ400" s="24">
        <f>IF(BI400="","",VLOOKUP(BI400,ProgramIterations!$D:$E,2,FALSE))</f>
        <v>4</v>
      </c>
      <c r="BK400" s="23"/>
      <c r="BL400" s="24" t="str">
        <f>IF(BK400="","",VLOOKUP(BK400,ProgramIterations!$D:$E,2,FALSE))</f>
        <v/>
      </c>
      <c r="BM400" s="23"/>
      <c r="BN400" s="24" t="str">
        <f>IF(BM400="","",VLOOKUP(BM400,ProgramIterations!$D:$E,2,FALSE))</f>
        <v/>
      </c>
      <c r="BO400" s="23"/>
      <c r="BP400" s="24" t="str">
        <f>IF(BO400="","",VLOOKUP(BO400,ProgramIterations!$D:$E,2,FALSE))</f>
        <v/>
      </c>
      <c r="BQ400" s="23"/>
      <c r="BR400" s="24" t="str">
        <f>IF(BQ400="","",VLOOKUP(BQ400,ProgramIterations!$D:$E,2,FALSE))</f>
        <v/>
      </c>
      <c r="BS400" s="23"/>
      <c r="BT400" s="24" t="str">
        <f>IF(BS400="","",VLOOKUP(BS400,ProgramIterations!$D:$E,2,FALSE))</f>
        <v/>
      </c>
      <c r="BU400" s="23"/>
      <c r="BV400" s="24" t="str">
        <f>IF(BU400="","",VLOOKUP(BU400,ProgramIterations!$D:$E,2,FALSE))</f>
        <v/>
      </c>
      <c r="BW400" s="23"/>
      <c r="BX400" s="24" t="str">
        <f>IF(BW400="","",VLOOKUP(BW400,ProgramIterations!$D:$E,2,FALSE))</f>
        <v/>
      </c>
      <c r="BY400" s="23">
        <v>2014</v>
      </c>
      <c r="BZ400" s="24">
        <f>IF(BY400="","",VLOOKUP(BY400,ProgramIterations!$D:$E,2,FALSE))</f>
        <v>4</v>
      </c>
      <c r="CA400" s="23"/>
      <c r="CB400" s="24" t="str">
        <f>IF(CA400="","",VLOOKUP(CA400,ProgramIterations!$D:$E,2,FALSE))</f>
        <v/>
      </c>
      <c r="CC400" s="23">
        <v>2014</v>
      </c>
      <c r="CD400" s="24">
        <f>IF(CC400="","",VLOOKUP(CC400,ProgramIterations!$D:$E,2,FALSE))</f>
        <v>4</v>
      </c>
      <c r="CE400" s="23"/>
      <c r="CF400" s="24" t="str">
        <f>IF(CE400="","",VLOOKUP(CE400,ProgramIterations!$D:$E,2,FALSE))</f>
        <v/>
      </c>
      <c r="CG400" s="23">
        <v>2014</v>
      </c>
      <c r="CH400" s="24">
        <f>IF(CG400="","",VLOOKUP(CG400,ProgramIterations!$D:$E,2,FALSE))</f>
        <v>4</v>
      </c>
      <c r="CI400" s="23"/>
      <c r="CJ400" s="24" t="str">
        <f>IF(CI400="","",VLOOKUP(CI400,ProgramIterations!$D:$E,2,FALSE))</f>
        <v/>
      </c>
      <c r="CK400" s="23"/>
      <c r="CL400" s="24" t="str">
        <f>IF(CK400="","",VLOOKUP(CK400,ProgramIterations!$D:$E,2,FALSE))</f>
        <v/>
      </c>
      <c r="CM400" s="23"/>
      <c r="CN400" s="24" t="str">
        <f>IF(CM400="","",VLOOKUP(CM400,ProgramIterations!$D:$E,2,FALSE))</f>
        <v/>
      </c>
      <c r="CO400" s="23"/>
      <c r="CP400" s="24" t="str">
        <f>IF(CO400="","",VLOOKUP(CO400,ProgramIterations!$D:$E,2,FALSE))</f>
        <v/>
      </c>
      <c r="CQ400" s="23"/>
      <c r="CR400" s="24" t="str">
        <f>IF(CQ400="","",VLOOKUP(CQ400,ProgramIterations!$D:$E,2,FALSE))</f>
        <v/>
      </c>
      <c r="CS400" s="23"/>
      <c r="CT400" s="24" t="str">
        <f>IF(CS400="","",VLOOKUP(CS400,ProgramIterations!$D:$E,2,FALSE))</f>
        <v/>
      </c>
      <c r="CU400" s="23"/>
      <c r="CV400" s="24" t="str">
        <f>IF(CU400="","",VLOOKUP(CU400,ProgramIterations!$D:$E,2,FALSE))</f>
        <v/>
      </c>
      <c r="CW400" s="23"/>
      <c r="CX400" s="24" t="str">
        <f>IF(CW400="","",VLOOKUP(CW400,ProgramIterations!$D:$E,2,FALSE))</f>
        <v/>
      </c>
      <c r="CY400" s="23"/>
      <c r="CZ400" s="24" t="str">
        <f>IF(CY400="","",VLOOKUP(CY400,ProgramIterations!$D:$E,2,FALSE))</f>
        <v/>
      </c>
      <c r="DA400" s="23"/>
      <c r="DB400" s="24" t="str">
        <f>IF(DA400="","",VLOOKUP(DA400,ProgramIterations!$D:$E,2,FALSE))</f>
        <v/>
      </c>
      <c r="DC400" s="23"/>
      <c r="DD400" s="25" t="str">
        <f>IF(DC400="","",VLOOKUP(DC400,ProgramIterations!$D:$E,2,FALSE))</f>
        <v/>
      </c>
      <c r="DE400" s="64" t="str">
        <f>CONCATENATE("ALTER TABLE dbo.",LEFT(C400,FIND(".",C400)-1)," ADD ",RIGHT(C400,LEN(C400)-FIND(".",C400))," ",VLOOKUP(M400,DataTypes!$A$2:$F$12,6),IF(VLOOKUP(M400,DataTypes!$A$2:$F$12,3)=1,CONCATENATE("(",N400,",",O400,")"),"")," NULL")</f>
        <v>ALTER TABLE dbo.ChampMetricChannelUnitSummary ADD DepthThalwegExit decimal(10,2) NULL</v>
      </c>
      <c r="DF400" s="56" t="e">
        <f>IF(A400 = "","",#REF! &amp; " SELECT MetricCalcTypeID = "&amp;A400&amp;", EngineID = "&amp;B400&amp;", Name='"&amp;C400&amp;"', DisplayGroupID = "&amp;D400&amp;", DisplayName='"&amp;E400&amp;"', DisplayNameShort = '"&amp;F400&amp;"', PropertyName = '"&amp;G400&amp;"', MethodID = "&amp;IF(H400="","NULL",H400)&amp; ", CalcGroupId = "&amp;IF(I400="","NULL",I400)&amp;", CalcGroupListItemID = " &amp;IF(K400="","NULL",K400)&amp;", Description = "&amp;IF(L400&lt;&gt;"NULL","'"&amp;SUBSTITUTE(L400,"'","''")&amp;"'","NULL")&amp;", DataTypeID = "&amp;M400&amp;",Precision = "&amp;N400&amp;", Scale = "&amp;O400&amp;", Length="&amp;P400&amp;", UOMID = "&amp;Q400&amp;", GlossaryTermID = "&amp;V400&amp;", DisplayOrderID = "&amp;W400&amp;", DomainValueListID = "&amp;AB400&amp;", WidthPixels = "&amp;AC400&amp;", IsDisplayable = "&amp;AD400&amp;", ShowGraphForWatershed= "&amp;AE400&amp;",ShowGraphForProgram="&amp;AF400&amp;",ShowGraphForVisit="&amp;AG400&amp;",IsPrivateInformation="&amp;AM400&amp;", IsCalculated="&amp;AN400&amp;",IsInternal="&amp;AO400&amp;", ExpectedValueMin = "&amp;IF(R400&lt;&gt;"",R400,"NULL")&amp;",  ExpectedValueMax = "&amp;IF(S400&lt;&gt;"",S400,"NULL")&amp;",  AcceptedValueMin = "&amp;IF(T400&lt;&gt;"",T400,"NULL")&amp;",   AcceptedValueMax  = "&amp;IF(U400&lt;&gt;"",U400,"NULL")&amp;", GraphAllowX="&amp;AH400&amp;", GraphAllowY="&amp;AI400&amp;", GraphAllowZ="&amp;AJ400&amp;", MapAllowSize="&amp;AK400&amp;", MapAllowColor = "&amp;AL400&amp;", RbtXpath = "&amp;IF(AP400&lt;&gt;"", "'"&amp;AP400&amp;"'", "NULL")&amp;", RbtIsRequired = "&amp;IF(AP400&lt;&gt;"", AQ400, "NULL")&amp;", MRMetric = "&amp;AR400&amp;
", Protocol1_ID = "&amp;IF(AS400="","NULL",#REF!)&amp;", Protocol1_IterationIDStart = "&amp;IF(AS400="","NULL",AT400)&amp;", Protocol1_IterationIDEnd = "&amp;IF(AU400="","NULL",AV400)&amp;
", Protocol2_ID = "&amp;IF(AW400="","NULL",#REF!)&amp;", Protocol2_IterationIDStart = "&amp;IF(AW400="","NULL",AX400)&amp;", Protocol2_IterationIDEnd = "&amp;IF(AY400="","NULL",AZ400)&amp;
", Protocol3_ID = "&amp;IF(BA400="","NULL",#REF!)&amp;", Protocol3_IterationIDStart = "&amp;IF(BA400="","NULL",BB400)&amp;", Protocol3_IterationIDEnd = "&amp;IF(BC400="","NULL",BD400)&amp;
", Protocol4_ID = "&amp;IF(BE400="","NULL",#REF!)&amp;", Protocol4_IterationIDStart = "&amp;IF(BE400="","NULL",BF400)&amp;", Protocol4_IterationIDEnd = "&amp;IF(BG400="","NULL",BH400)&amp;
", Protocol5_ID = "&amp;IF(BI400="","NULL",#REF!)&amp;", Protocol5_IterationIDStart = "&amp;IF(BI400="","NULL",BJ400)&amp;", Protocol5_IterationIDEnd = "&amp;IF(BK400="","NULL",BL400)&amp;
", Protocol6_ID = "&amp;IF(BM400="","NULL",#REF!)&amp;", Protocol6_IterationIDStart = "&amp;IF(BM400="","NULL",BN400)&amp;", Protocol6_IterationIDEnd = "&amp;IF(BO400="","NULL",BP400)&amp;
", Protocol7_ID = "&amp;IF(BQ400="","NULL",#REF!)&amp;", Protocol7_IterationIDStart = "&amp;IF(BQ400="","NULL",BR400)&amp;", Protocol7_IterationIDEnd = "&amp;IF(BS400="","NULL",BT400)&amp;
", Protocol8_ID = "&amp;IF(BU400="","NULL",#REF!)&amp;", Protocol8_IterationIDStart = "&amp;IF(BU400="","NULL",BV400)&amp;", Protocol8_IterationIDEnd = "&amp;IF(BW400="","NULL",BX400)&amp;
", Protocol9_ID = "&amp;IF(BY400="","NULL",#REF!)&amp;", Protocol9_IterationIDStart = "&amp;IF(BY400="","NULL",BZ400)&amp;", Protocol9_IterationIDEnd = "&amp;IF(CA400="","NULL",CB400)&amp;
", Protocol10_ID = "&amp;IF(CC400="","NULL",#REF!)&amp;", Protocol10_IterationIDStart = "&amp;IF(CC400="","NULL",CD400)&amp;", Protocol10_IterationIDEnd = "&amp;IF(CE400="","NULL",CF400)&amp;
", Protocol11_ID = "&amp;IF(CG400="","NULL",#REF!)&amp;", Protocol11_IterationIDStart = "&amp;IF(CG400="","NULL",CH400)&amp;", Protocol11_IterationIDEnd = "&amp;IF(CI400="","NULL",CJ400)&amp;
", Protocol12_ID = "&amp;IF(CK400="","NULL",#REF!)&amp;", Protocol12_IterationIDStart = "&amp;IF(CK400="","NULL",CL400)&amp;", Protocol12_IterationIDEnd = "&amp;IF(CM400="","NULL",CN400)&amp;
", Protocol13_ID = "&amp;IF(CO400="","NULL",#REF!)&amp;", Protocol13_IterationIDStart = "&amp;IF(CO400="","NULL",CP400)&amp;", Protocol13_IterationIDEnd = "&amp;IF(CQ400="","NULL",CR400)&amp;
", Protocol14_ID = "&amp;IF(CS400="","NULL",#REF!)&amp;", Protocol14_IterationIDStart = "&amp;IF(CS400="","NULL",CT400)&amp;", Protocol14_IterationIDEnd = "&amp;IF(CU400="","NULL",CV400)&amp;
", Protocol15_ID = "&amp;IF(CW400="","NULL",#REF!)&amp;", Protocol15_IterationIDStart = "&amp;IF(CW400="","NULL",CX400)&amp;", Protocol15_IterationIDEnd = "&amp;IF(CY400="","NULL",CZ400)&amp;
", Protocol16_ID = "&amp;IF(DA400="","NULL",#REF!)&amp;", Protocol16_IterationIDStart = "&amp;IF(DA400="","NULL",DB400)&amp;", Protocol16_IterationIDEnd = "&amp;IF(DC400="","NULL",DD400))</f>
        <v>#REF!</v>
      </c>
    </row>
    <row r="401" spans="1:110" s="37" customFormat="1" x14ac:dyDescent="0.4">
      <c r="A401" s="75">
        <v>455</v>
      </c>
      <c r="B401" s="38">
        <v>1</v>
      </c>
      <c r="C401" s="34" t="s">
        <v>750</v>
      </c>
      <c r="D401" s="38">
        <v>3</v>
      </c>
      <c r="E401" s="40" t="s">
        <v>1199</v>
      </c>
      <c r="F401" s="37" t="s">
        <v>1193</v>
      </c>
      <c r="G401" s="74" t="s">
        <v>747</v>
      </c>
      <c r="H401" s="74"/>
      <c r="I401" s="44"/>
      <c r="J401" s="47" t="str">
        <f>IF(I401="","",VLOOKUP(I401,MetricCalcGroups!A:D,3, FALSE))</f>
        <v/>
      </c>
      <c r="L401" s="37" t="s">
        <v>78</v>
      </c>
      <c r="M401" s="38">
        <v>3</v>
      </c>
      <c r="N401" s="38">
        <v>10</v>
      </c>
      <c r="O401" s="38">
        <v>2</v>
      </c>
      <c r="P401" s="38" t="s">
        <v>78</v>
      </c>
      <c r="Q401" s="75">
        <v>1</v>
      </c>
      <c r="R401" s="53">
        <v>0.05</v>
      </c>
      <c r="S401" s="53">
        <v>0.75</v>
      </c>
      <c r="T401" s="38">
        <v>0.03</v>
      </c>
      <c r="U401" s="38">
        <v>1</v>
      </c>
      <c r="V401" s="78">
        <v>279</v>
      </c>
      <c r="W401" s="53">
        <v>90</v>
      </c>
      <c r="X401" s="15">
        <v>2011</v>
      </c>
      <c r="Y401" s="16">
        <f>IF(X401&lt;&gt;"",VLOOKUP(X401,ProgramIterations!D:E,2,FALSE),"NULL")</f>
        <v>1</v>
      </c>
      <c r="Z401" s="15"/>
      <c r="AA401" s="16" t="str">
        <f>IF(Z401&lt;&gt;"",VLOOKUP(Z401,ProgramIterations!D:E,2,FALSE),"NULL")</f>
        <v>NULL</v>
      </c>
      <c r="AB401" s="37" t="s">
        <v>78</v>
      </c>
      <c r="AC401" s="37">
        <v>75</v>
      </c>
      <c r="AD401" s="49">
        <v>1</v>
      </c>
      <c r="AE401" s="37">
        <v>1</v>
      </c>
      <c r="AF401" s="37">
        <v>1</v>
      </c>
      <c r="AG401" s="37">
        <v>1</v>
      </c>
      <c r="AH401" s="17">
        <v>0</v>
      </c>
      <c r="AI401" s="17">
        <f t="shared" si="30"/>
        <v>1</v>
      </c>
      <c r="AJ401" s="38">
        <v>0</v>
      </c>
      <c r="AK401" s="17">
        <f t="shared" si="31"/>
        <v>1</v>
      </c>
      <c r="AL401" s="17">
        <f t="shared" si="32"/>
        <v>1</v>
      </c>
      <c r="AM401" s="38">
        <v>0</v>
      </c>
      <c r="AN401" s="38">
        <v>0</v>
      </c>
      <c r="AO401" s="37">
        <v>0</v>
      </c>
      <c r="AP401" s="49" t="s">
        <v>1566</v>
      </c>
      <c r="AQ401" s="37">
        <v>0</v>
      </c>
      <c r="AR401" s="49">
        <v>0</v>
      </c>
      <c r="AS401" s="23">
        <v>2011</v>
      </c>
      <c r="AT401" s="55">
        <f>IF(AS401="","",VLOOKUP(AS401,ProgramIterations!$D:$E,2,FALSE))</f>
        <v>1</v>
      </c>
      <c r="AU401" s="23"/>
      <c r="AV401" s="24" t="str">
        <f>IF(AU401="","",VLOOKUP(AU401,ProgramIterations!$D:$E,2,FALSE))</f>
        <v/>
      </c>
      <c r="AW401" s="23">
        <v>2012</v>
      </c>
      <c r="AX401" s="24">
        <f>IF(AW401="","",VLOOKUP(AW401,ProgramIterations!$D:$E,2,FALSE))</f>
        <v>2</v>
      </c>
      <c r="AY401" s="23"/>
      <c r="AZ401" s="24" t="str">
        <f>IF(AY401="","",VLOOKUP(AY401,ProgramIterations!$D:$E,2,FALSE))</f>
        <v/>
      </c>
      <c r="BA401" s="23">
        <v>2013</v>
      </c>
      <c r="BB401" s="24">
        <f>IF(BA401="","",VLOOKUP(BA401,ProgramIterations!$D:$E,2,FALSE))</f>
        <v>3</v>
      </c>
      <c r="BC401" s="23"/>
      <c r="BD401" s="24" t="str">
        <f>IF(BC401="","",VLOOKUP(BC401,ProgramIterations!$D:$E,2,FALSE))</f>
        <v/>
      </c>
      <c r="BE401" s="23">
        <v>2014</v>
      </c>
      <c r="BF401" s="24">
        <f>IF(BE401="","",VLOOKUP(BE401,ProgramIterations!$D:$E,2,FALSE))</f>
        <v>4</v>
      </c>
      <c r="BG401" s="23"/>
      <c r="BH401" s="24" t="str">
        <f>IF(BG401="","",VLOOKUP(BG401,ProgramIterations!$D:$E,2,FALSE))</f>
        <v/>
      </c>
      <c r="BI401" s="23">
        <v>2014</v>
      </c>
      <c r="BJ401" s="24">
        <f>IF(BI401="","",VLOOKUP(BI401,ProgramIterations!$D:$E,2,FALSE))</f>
        <v>4</v>
      </c>
      <c r="BK401" s="23"/>
      <c r="BL401" s="24" t="str">
        <f>IF(BK401="","",VLOOKUP(BK401,ProgramIterations!$D:$E,2,FALSE))</f>
        <v/>
      </c>
      <c r="BM401" s="23"/>
      <c r="BN401" s="24" t="str">
        <f>IF(BM401="","",VLOOKUP(BM401,ProgramIterations!$D:$E,2,FALSE))</f>
        <v/>
      </c>
      <c r="BO401" s="23"/>
      <c r="BP401" s="24" t="str">
        <f>IF(BO401="","",VLOOKUP(BO401,ProgramIterations!$D:$E,2,FALSE))</f>
        <v/>
      </c>
      <c r="BQ401" s="23"/>
      <c r="BR401" s="24" t="str">
        <f>IF(BQ401="","",VLOOKUP(BQ401,ProgramIterations!$D:$E,2,FALSE))</f>
        <v/>
      </c>
      <c r="BS401" s="23"/>
      <c r="BT401" s="24" t="str">
        <f>IF(BS401="","",VLOOKUP(BS401,ProgramIterations!$D:$E,2,FALSE))</f>
        <v/>
      </c>
      <c r="BU401" s="23"/>
      <c r="BV401" s="24" t="str">
        <f>IF(BU401="","",VLOOKUP(BU401,ProgramIterations!$D:$E,2,FALSE))</f>
        <v/>
      </c>
      <c r="BW401" s="23"/>
      <c r="BX401" s="24" t="str">
        <f>IF(BW401="","",VLOOKUP(BW401,ProgramIterations!$D:$E,2,FALSE))</f>
        <v/>
      </c>
      <c r="BY401" s="23">
        <v>2014</v>
      </c>
      <c r="BZ401" s="24">
        <f>IF(BY401="","",VLOOKUP(BY401,ProgramIterations!$D:$E,2,FALSE))</f>
        <v>4</v>
      </c>
      <c r="CA401" s="23"/>
      <c r="CB401" s="24" t="str">
        <f>IF(CA401="","",VLOOKUP(CA401,ProgramIterations!$D:$E,2,FALSE))</f>
        <v/>
      </c>
      <c r="CC401" s="23">
        <v>2014</v>
      </c>
      <c r="CD401" s="24">
        <f>IF(CC401="","",VLOOKUP(CC401,ProgramIterations!$D:$E,2,FALSE))</f>
        <v>4</v>
      </c>
      <c r="CE401" s="23"/>
      <c r="CF401" s="24" t="str">
        <f>IF(CE401="","",VLOOKUP(CE401,ProgramIterations!$D:$E,2,FALSE))</f>
        <v/>
      </c>
      <c r="CG401" s="23">
        <v>2014</v>
      </c>
      <c r="CH401" s="24">
        <f>IF(CG401="","",VLOOKUP(CG401,ProgramIterations!$D:$E,2,FALSE))</f>
        <v>4</v>
      </c>
      <c r="CI401" s="23"/>
      <c r="CJ401" s="24" t="str">
        <f>IF(CI401="","",VLOOKUP(CI401,ProgramIterations!$D:$E,2,FALSE))</f>
        <v/>
      </c>
      <c r="CK401" s="23"/>
      <c r="CL401" s="24" t="str">
        <f>IF(CK401="","",VLOOKUP(CK401,ProgramIterations!$D:$E,2,FALSE))</f>
        <v/>
      </c>
      <c r="CM401" s="23"/>
      <c r="CN401" s="24" t="str">
        <f>IF(CM401="","",VLOOKUP(CM401,ProgramIterations!$D:$E,2,FALSE))</f>
        <v/>
      </c>
      <c r="CO401" s="23"/>
      <c r="CP401" s="24" t="str">
        <f>IF(CO401="","",VLOOKUP(CO401,ProgramIterations!$D:$E,2,FALSE))</f>
        <v/>
      </c>
      <c r="CQ401" s="23"/>
      <c r="CR401" s="24" t="str">
        <f>IF(CQ401="","",VLOOKUP(CQ401,ProgramIterations!$D:$E,2,FALSE))</f>
        <v/>
      </c>
      <c r="CS401" s="23"/>
      <c r="CT401" s="24" t="str">
        <f>IF(CS401="","",VLOOKUP(CS401,ProgramIterations!$D:$E,2,FALSE))</f>
        <v/>
      </c>
      <c r="CU401" s="23"/>
      <c r="CV401" s="24" t="str">
        <f>IF(CU401="","",VLOOKUP(CU401,ProgramIterations!$D:$E,2,FALSE))</f>
        <v/>
      </c>
      <c r="CW401" s="23"/>
      <c r="CX401" s="24" t="str">
        <f>IF(CW401="","",VLOOKUP(CW401,ProgramIterations!$D:$E,2,FALSE))</f>
        <v/>
      </c>
      <c r="CY401" s="23"/>
      <c r="CZ401" s="24" t="str">
        <f>IF(CY401="","",VLOOKUP(CY401,ProgramIterations!$D:$E,2,FALSE))</f>
        <v/>
      </c>
      <c r="DA401" s="23"/>
      <c r="DB401" s="24" t="str">
        <f>IF(DA401="","",VLOOKUP(DA401,ProgramIterations!$D:$E,2,FALSE))</f>
        <v/>
      </c>
      <c r="DC401" s="23"/>
      <c r="DD401" s="25" t="str">
        <f>IF(DC401="","",VLOOKUP(DC401,ProgramIterations!$D:$E,2,FALSE))</f>
        <v/>
      </c>
      <c r="DE401" s="64" t="str">
        <f>CONCATENATE("ALTER TABLE dbo.",LEFT(C401,FIND(".",C401)-1)," ADD ",RIGHT(C401,LEN(C401)-FIND(".",C401))," ",VLOOKUP(M401,DataTypes!$A$2:$F$12,6),IF(VLOOKUP(M401,DataTypes!$A$2:$F$12,3)=1,CONCATENATE("(",N401,",",O401,")"),"")," NULL")</f>
        <v>ALTER TABLE dbo.ChampMetricChannelUnitTier1Summary ADD AverageDepthThalwegExit decimal(10,2) NULL</v>
      </c>
      <c r="DF401" s="56" t="e">
        <f>IF(A401 = "","",#REF! &amp; " SELECT MetricCalcTypeID = "&amp;A401&amp;", EngineID = "&amp;B401&amp;", Name='"&amp;C401&amp;"', DisplayGroupID = "&amp;D401&amp;", DisplayName='"&amp;E401&amp;"', DisplayNameShort = '"&amp;F401&amp;"', PropertyName = '"&amp;G401&amp;"', MethodID = "&amp;IF(H401="","NULL",H401)&amp; ", CalcGroupId = "&amp;IF(I401="","NULL",I401)&amp;", CalcGroupListItemID = " &amp;IF(K401="","NULL",K401)&amp;", Description = "&amp;IF(L401&lt;&gt;"NULL","'"&amp;SUBSTITUTE(L401,"'","''")&amp;"'","NULL")&amp;", DataTypeID = "&amp;M401&amp;",Precision = "&amp;N401&amp;", Scale = "&amp;O401&amp;", Length="&amp;P401&amp;", UOMID = "&amp;Q401&amp;", GlossaryTermID = "&amp;V401&amp;", DisplayOrderID = "&amp;W401&amp;", DomainValueListID = "&amp;AB401&amp;", WidthPixels = "&amp;AC401&amp;", IsDisplayable = "&amp;AD401&amp;", ShowGraphForWatershed= "&amp;AE401&amp;",ShowGraphForProgram="&amp;AF401&amp;",ShowGraphForVisit="&amp;AG401&amp;",IsPrivateInformation="&amp;AM401&amp;", IsCalculated="&amp;AN401&amp;",IsInternal="&amp;AO401&amp;", ExpectedValueMin = "&amp;IF(R401&lt;&gt;"",R401,"NULL")&amp;",  ExpectedValueMax = "&amp;IF(S401&lt;&gt;"",S401,"NULL")&amp;",  AcceptedValueMin = "&amp;IF(T401&lt;&gt;"",T401,"NULL")&amp;",   AcceptedValueMax  = "&amp;IF(U401&lt;&gt;"",U401,"NULL")&amp;", GraphAllowX="&amp;AH401&amp;", GraphAllowY="&amp;AI401&amp;", GraphAllowZ="&amp;AJ401&amp;", MapAllowSize="&amp;AK401&amp;", MapAllowColor = "&amp;AL401&amp;", RbtXpath = "&amp;IF(AP401&lt;&gt;"", "'"&amp;AP401&amp;"'", "NULL")&amp;", RbtIsRequired = "&amp;IF(AP401&lt;&gt;"", AQ401, "NULL")&amp;", MRMetric = "&amp;AR401&amp;
", Protocol1_ID = "&amp;IF(AS401="","NULL",#REF!)&amp;", Protocol1_IterationIDStart = "&amp;IF(AS401="","NULL",AT401)&amp;", Protocol1_IterationIDEnd = "&amp;IF(AU401="","NULL",AV401)&amp;
", Protocol2_ID = "&amp;IF(AW401="","NULL",#REF!)&amp;", Protocol2_IterationIDStart = "&amp;IF(AW401="","NULL",AX401)&amp;", Protocol2_IterationIDEnd = "&amp;IF(AY401="","NULL",AZ401)&amp;
", Protocol3_ID = "&amp;IF(BA401="","NULL",#REF!)&amp;", Protocol3_IterationIDStart = "&amp;IF(BA401="","NULL",BB401)&amp;", Protocol3_IterationIDEnd = "&amp;IF(BC401="","NULL",BD401)&amp;
", Protocol4_ID = "&amp;IF(BE401="","NULL",#REF!)&amp;", Protocol4_IterationIDStart = "&amp;IF(BE401="","NULL",BF401)&amp;", Protocol4_IterationIDEnd = "&amp;IF(BG401="","NULL",BH401)&amp;
", Protocol5_ID = "&amp;IF(BI401="","NULL",#REF!)&amp;", Protocol5_IterationIDStart = "&amp;IF(BI401="","NULL",BJ401)&amp;", Protocol5_IterationIDEnd = "&amp;IF(BK401="","NULL",BL401)&amp;
", Protocol6_ID = "&amp;IF(BM401="","NULL",#REF!)&amp;", Protocol6_IterationIDStart = "&amp;IF(BM401="","NULL",BN401)&amp;", Protocol6_IterationIDEnd = "&amp;IF(BO401="","NULL",BP401)&amp;
", Protocol7_ID = "&amp;IF(BQ401="","NULL",#REF!)&amp;", Protocol7_IterationIDStart = "&amp;IF(BQ401="","NULL",BR401)&amp;", Protocol7_IterationIDEnd = "&amp;IF(BS401="","NULL",BT401)&amp;
", Protocol8_ID = "&amp;IF(BU401="","NULL",#REF!)&amp;", Protocol8_IterationIDStart = "&amp;IF(BU401="","NULL",BV401)&amp;", Protocol8_IterationIDEnd = "&amp;IF(BW401="","NULL",BX401)&amp;
", Protocol9_ID = "&amp;IF(BY401="","NULL",#REF!)&amp;", Protocol9_IterationIDStart = "&amp;IF(BY401="","NULL",BZ401)&amp;", Protocol9_IterationIDEnd = "&amp;IF(CA401="","NULL",CB401)&amp;
", Protocol10_ID = "&amp;IF(CC401="","NULL",#REF!)&amp;", Protocol10_IterationIDStart = "&amp;IF(CC401="","NULL",CD401)&amp;", Protocol10_IterationIDEnd = "&amp;IF(CE401="","NULL",CF401)&amp;
", Protocol11_ID = "&amp;IF(CG401="","NULL",#REF!)&amp;", Protocol11_IterationIDStart = "&amp;IF(CG401="","NULL",CH401)&amp;", Protocol11_IterationIDEnd = "&amp;IF(CI401="","NULL",CJ401)&amp;
", Protocol12_ID = "&amp;IF(CK401="","NULL",#REF!)&amp;", Protocol12_IterationIDStart = "&amp;IF(CK401="","NULL",CL401)&amp;", Protocol12_IterationIDEnd = "&amp;IF(CM401="","NULL",CN401)&amp;
", Protocol13_ID = "&amp;IF(CO401="","NULL",#REF!)&amp;", Protocol13_IterationIDStart = "&amp;IF(CO401="","NULL",CP401)&amp;", Protocol13_IterationIDEnd = "&amp;IF(CQ401="","NULL",CR401)&amp;
", Protocol14_ID = "&amp;IF(CS401="","NULL",#REF!)&amp;", Protocol14_IterationIDStart = "&amp;IF(CS401="","NULL",CT401)&amp;", Protocol14_IterationIDEnd = "&amp;IF(CU401="","NULL",CV401)&amp;
", Protocol15_ID = "&amp;IF(CW401="","NULL",#REF!)&amp;", Protocol15_IterationIDStart = "&amp;IF(CW401="","NULL",CX401)&amp;", Protocol15_IterationIDEnd = "&amp;IF(CY401="","NULL",CZ401)&amp;
", Protocol16_ID = "&amp;IF(DA401="","NULL",#REF!)&amp;", Protocol16_IterationIDStart = "&amp;IF(DA401="","NULL",DB401)&amp;", Protocol16_IterationIDEnd = "&amp;IF(DC401="","NULL",DD401))</f>
        <v>#REF!</v>
      </c>
    </row>
    <row r="402" spans="1:110" s="37" customFormat="1" x14ac:dyDescent="0.4">
      <c r="A402" s="75">
        <v>459</v>
      </c>
      <c r="B402" s="38">
        <v>1</v>
      </c>
      <c r="C402" s="34" t="s">
        <v>753</v>
      </c>
      <c r="D402" s="38">
        <v>4</v>
      </c>
      <c r="E402" s="40" t="s">
        <v>1199</v>
      </c>
      <c r="F402" s="37" t="s">
        <v>1193</v>
      </c>
      <c r="G402" s="74" t="s">
        <v>747</v>
      </c>
      <c r="H402" s="74"/>
      <c r="I402" s="44"/>
      <c r="J402" s="47" t="str">
        <f>IF(I402="","",VLOOKUP(I402,MetricCalcGroups!A:D,3, FALSE))</f>
        <v/>
      </c>
      <c r="L402" s="37" t="s">
        <v>78</v>
      </c>
      <c r="M402" s="38">
        <v>3</v>
      </c>
      <c r="N402" s="38">
        <v>10</v>
      </c>
      <c r="O402" s="38">
        <v>2</v>
      </c>
      <c r="P402" s="38" t="s">
        <v>78</v>
      </c>
      <c r="Q402" s="75">
        <v>1</v>
      </c>
      <c r="R402" s="38">
        <v>0.05</v>
      </c>
      <c r="S402" s="38">
        <v>0.8</v>
      </c>
      <c r="T402" s="38">
        <v>0.02</v>
      </c>
      <c r="U402" s="38">
        <v>1</v>
      </c>
      <c r="V402" s="78">
        <v>279</v>
      </c>
      <c r="W402" s="53">
        <v>90</v>
      </c>
      <c r="X402" s="15">
        <v>2011</v>
      </c>
      <c r="Y402" s="16">
        <f>IF(X402&lt;&gt;"",VLOOKUP(X402,ProgramIterations!D:E,2,FALSE),"NULL")</f>
        <v>1</v>
      </c>
      <c r="Z402" s="15"/>
      <c r="AA402" s="16" t="str">
        <f>IF(Z402&lt;&gt;"",VLOOKUP(Z402,ProgramIterations!D:E,2,FALSE),"NULL")</f>
        <v>NULL</v>
      </c>
      <c r="AB402" s="37" t="s">
        <v>78</v>
      </c>
      <c r="AC402" s="37">
        <v>75</v>
      </c>
      <c r="AD402" s="49">
        <v>1</v>
      </c>
      <c r="AE402" s="37">
        <v>1</v>
      </c>
      <c r="AF402" s="37">
        <v>1</v>
      </c>
      <c r="AG402" s="37">
        <v>1</v>
      </c>
      <c r="AH402" s="17">
        <v>0</v>
      </c>
      <c r="AI402" s="17">
        <f t="shared" si="30"/>
        <v>1</v>
      </c>
      <c r="AJ402" s="38">
        <v>0</v>
      </c>
      <c r="AK402" s="17">
        <f t="shared" si="31"/>
        <v>1</v>
      </c>
      <c r="AL402" s="17">
        <f t="shared" si="32"/>
        <v>1</v>
      </c>
      <c r="AM402" s="38">
        <v>0</v>
      </c>
      <c r="AN402" s="38">
        <v>0</v>
      </c>
      <c r="AO402" s="37">
        <v>0</v>
      </c>
      <c r="AP402" s="49" t="s">
        <v>1570</v>
      </c>
      <c r="AQ402" s="37">
        <v>0</v>
      </c>
      <c r="AR402" s="49">
        <v>0</v>
      </c>
      <c r="AS402" s="23">
        <v>2011</v>
      </c>
      <c r="AT402" s="55">
        <f>IF(AS402="","",VLOOKUP(AS402,ProgramIterations!$D:$E,2,FALSE))</f>
        <v>1</v>
      </c>
      <c r="AU402" s="23"/>
      <c r="AV402" s="24" t="str">
        <f>IF(AU402="","",VLOOKUP(AU402,ProgramIterations!$D:$E,2,FALSE))</f>
        <v/>
      </c>
      <c r="AW402" s="23">
        <v>2012</v>
      </c>
      <c r="AX402" s="24">
        <f>IF(AW402="","",VLOOKUP(AW402,ProgramIterations!$D:$E,2,FALSE))</f>
        <v>2</v>
      </c>
      <c r="AY402" s="23"/>
      <c r="AZ402" s="24" t="str">
        <f>IF(AY402="","",VLOOKUP(AY402,ProgramIterations!$D:$E,2,FALSE))</f>
        <v/>
      </c>
      <c r="BA402" s="23">
        <v>2013</v>
      </c>
      <c r="BB402" s="24">
        <f>IF(BA402="","",VLOOKUP(BA402,ProgramIterations!$D:$E,2,FALSE))</f>
        <v>3</v>
      </c>
      <c r="BC402" s="23"/>
      <c r="BD402" s="24" t="str">
        <f>IF(BC402="","",VLOOKUP(BC402,ProgramIterations!$D:$E,2,FALSE))</f>
        <v/>
      </c>
      <c r="BE402" s="23">
        <v>2014</v>
      </c>
      <c r="BF402" s="24">
        <f>IF(BE402="","",VLOOKUP(BE402,ProgramIterations!$D:$E,2,FALSE))</f>
        <v>4</v>
      </c>
      <c r="BG402" s="23"/>
      <c r="BH402" s="24" t="str">
        <f>IF(BG402="","",VLOOKUP(BG402,ProgramIterations!$D:$E,2,FALSE))</f>
        <v/>
      </c>
      <c r="BI402" s="23">
        <v>2014</v>
      </c>
      <c r="BJ402" s="24">
        <f>IF(BI402="","",VLOOKUP(BI402,ProgramIterations!$D:$E,2,FALSE))</f>
        <v>4</v>
      </c>
      <c r="BK402" s="23"/>
      <c r="BL402" s="24" t="str">
        <f>IF(BK402="","",VLOOKUP(BK402,ProgramIterations!$D:$E,2,FALSE))</f>
        <v/>
      </c>
      <c r="BM402" s="23"/>
      <c r="BN402" s="24" t="str">
        <f>IF(BM402="","",VLOOKUP(BM402,ProgramIterations!$D:$E,2,FALSE))</f>
        <v/>
      </c>
      <c r="BO402" s="23"/>
      <c r="BP402" s="24" t="str">
        <f>IF(BO402="","",VLOOKUP(BO402,ProgramIterations!$D:$E,2,FALSE))</f>
        <v/>
      </c>
      <c r="BQ402" s="23"/>
      <c r="BR402" s="24" t="str">
        <f>IF(BQ402="","",VLOOKUP(BQ402,ProgramIterations!$D:$E,2,FALSE))</f>
        <v/>
      </c>
      <c r="BS402" s="23"/>
      <c r="BT402" s="24" t="str">
        <f>IF(BS402="","",VLOOKUP(BS402,ProgramIterations!$D:$E,2,FALSE))</f>
        <v/>
      </c>
      <c r="BU402" s="23"/>
      <c r="BV402" s="24" t="str">
        <f>IF(BU402="","",VLOOKUP(BU402,ProgramIterations!$D:$E,2,FALSE))</f>
        <v/>
      </c>
      <c r="BW402" s="23"/>
      <c r="BX402" s="24" t="str">
        <f>IF(BW402="","",VLOOKUP(BW402,ProgramIterations!$D:$E,2,FALSE))</f>
        <v/>
      </c>
      <c r="BY402" s="23">
        <v>2014</v>
      </c>
      <c r="BZ402" s="24">
        <f>IF(BY402="","",VLOOKUP(BY402,ProgramIterations!$D:$E,2,FALSE))</f>
        <v>4</v>
      </c>
      <c r="CA402" s="23"/>
      <c r="CB402" s="24" t="str">
        <f>IF(CA402="","",VLOOKUP(CA402,ProgramIterations!$D:$E,2,FALSE))</f>
        <v/>
      </c>
      <c r="CC402" s="23">
        <v>2014</v>
      </c>
      <c r="CD402" s="24">
        <f>IF(CC402="","",VLOOKUP(CC402,ProgramIterations!$D:$E,2,FALSE))</f>
        <v>4</v>
      </c>
      <c r="CE402" s="23"/>
      <c r="CF402" s="24" t="str">
        <f>IF(CE402="","",VLOOKUP(CE402,ProgramIterations!$D:$E,2,FALSE))</f>
        <v/>
      </c>
      <c r="CG402" s="23">
        <v>2014</v>
      </c>
      <c r="CH402" s="24">
        <f>IF(CG402="","",VLOOKUP(CG402,ProgramIterations!$D:$E,2,FALSE))</f>
        <v>4</v>
      </c>
      <c r="CI402" s="23"/>
      <c r="CJ402" s="24" t="str">
        <f>IF(CI402="","",VLOOKUP(CI402,ProgramIterations!$D:$E,2,FALSE))</f>
        <v/>
      </c>
      <c r="CK402" s="23"/>
      <c r="CL402" s="24" t="str">
        <f>IF(CK402="","",VLOOKUP(CK402,ProgramIterations!$D:$E,2,FALSE))</f>
        <v/>
      </c>
      <c r="CM402" s="23"/>
      <c r="CN402" s="24" t="str">
        <f>IF(CM402="","",VLOOKUP(CM402,ProgramIterations!$D:$E,2,FALSE))</f>
        <v/>
      </c>
      <c r="CO402" s="23"/>
      <c r="CP402" s="24" t="str">
        <f>IF(CO402="","",VLOOKUP(CO402,ProgramIterations!$D:$E,2,FALSE))</f>
        <v/>
      </c>
      <c r="CQ402" s="23"/>
      <c r="CR402" s="24" t="str">
        <f>IF(CQ402="","",VLOOKUP(CQ402,ProgramIterations!$D:$E,2,FALSE))</f>
        <v/>
      </c>
      <c r="CS402" s="23"/>
      <c r="CT402" s="24" t="str">
        <f>IF(CS402="","",VLOOKUP(CS402,ProgramIterations!$D:$E,2,FALSE))</f>
        <v/>
      </c>
      <c r="CU402" s="23"/>
      <c r="CV402" s="24" t="str">
        <f>IF(CU402="","",VLOOKUP(CU402,ProgramIterations!$D:$E,2,FALSE))</f>
        <v/>
      </c>
      <c r="CW402" s="23"/>
      <c r="CX402" s="24" t="str">
        <f>IF(CW402="","",VLOOKUP(CW402,ProgramIterations!$D:$E,2,FALSE))</f>
        <v/>
      </c>
      <c r="CY402" s="23"/>
      <c r="CZ402" s="24" t="str">
        <f>IF(CY402="","",VLOOKUP(CY402,ProgramIterations!$D:$E,2,FALSE))</f>
        <v/>
      </c>
      <c r="DA402" s="23"/>
      <c r="DB402" s="24" t="str">
        <f>IF(DA402="","",VLOOKUP(DA402,ProgramIterations!$D:$E,2,FALSE))</f>
        <v/>
      </c>
      <c r="DC402" s="23"/>
      <c r="DD402" s="25" t="str">
        <f>IF(DC402="","",VLOOKUP(DC402,ProgramIterations!$D:$E,2,FALSE))</f>
        <v/>
      </c>
      <c r="DE402" s="64" t="str">
        <f>CONCATENATE("ALTER TABLE dbo.",LEFT(C402,FIND(".",C402)-1)," ADD ",RIGHT(C402,LEN(C402)-FIND(".",C402))," ",VLOOKUP(M402,DataTypes!$A$2:$F$12,6),IF(VLOOKUP(M402,DataTypes!$A$2:$F$12,3)=1,CONCATENATE("(",N402,",",O402,")"),"")," NULL")</f>
        <v>ALTER TABLE dbo.ChampMetricChannelUnitTier2Summary ADD AverageDepthThalwegExit decimal(10,2) NULL</v>
      </c>
      <c r="DF402" s="56" t="e">
        <f>IF(A402 = "","",#REF! &amp; " SELECT MetricCalcTypeID = "&amp;A402&amp;", EngineID = "&amp;B402&amp;", Name='"&amp;C402&amp;"', DisplayGroupID = "&amp;D402&amp;", DisplayName='"&amp;E402&amp;"', DisplayNameShort = '"&amp;F402&amp;"', PropertyName = '"&amp;G402&amp;"', MethodID = "&amp;IF(H402="","NULL",H402)&amp; ", CalcGroupId = "&amp;IF(I402="","NULL",I402)&amp;", CalcGroupListItemID = " &amp;IF(K402="","NULL",K402)&amp;", Description = "&amp;IF(L402&lt;&gt;"NULL","'"&amp;SUBSTITUTE(L402,"'","''")&amp;"'","NULL")&amp;", DataTypeID = "&amp;M402&amp;",Precision = "&amp;N402&amp;", Scale = "&amp;O402&amp;", Length="&amp;P402&amp;", UOMID = "&amp;Q402&amp;", GlossaryTermID = "&amp;V402&amp;", DisplayOrderID = "&amp;W402&amp;", DomainValueListID = "&amp;AB402&amp;", WidthPixels = "&amp;AC402&amp;", IsDisplayable = "&amp;AD402&amp;", ShowGraphForWatershed= "&amp;AE402&amp;",ShowGraphForProgram="&amp;AF402&amp;",ShowGraphForVisit="&amp;AG402&amp;",IsPrivateInformation="&amp;AM402&amp;", IsCalculated="&amp;AN402&amp;",IsInternal="&amp;AO402&amp;", ExpectedValueMin = "&amp;IF(R402&lt;&gt;"",R402,"NULL")&amp;",  ExpectedValueMax = "&amp;IF(S402&lt;&gt;"",S402,"NULL")&amp;",  AcceptedValueMin = "&amp;IF(T402&lt;&gt;"",T402,"NULL")&amp;",   AcceptedValueMax  = "&amp;IF(U402&lt;&gt;"",U402,"NULL")&amp;", GraphAllowX="&amp;AH402&amp;", GraphAllowY="&amp;AI402&amp;", GraphAllowZ="&amp;AJ402&amp;", MapAllowSize="&amp;AK402&amp;", MapAllowColor = "&amp;AL402&amp;", RbtXpath = "&amp;IF(AP402&lt;&gt;"", "'"&amp;AP402&amp;"'", "NULL")&amp;", RbtIsRequired = "&amp;IF(AP402&lt;&gt;"", AQ402, "NULL")&amp;", MRMetric = "&amp;AR402&amp;
", Protocol1_ID = "&amp;IF(AS402="","NULL",#REF!)&amp;", Protocol1_IterationIDStart = "&amp;IF(AS402="","NULL",AT402)&amp;", Protocol1_IterationIDEnd = "&amp;IF(AU402="","NULL",AV402)&amp;
", Protocol2_ID = "&amp;IF(AW402="","NULL",#REF!)&amp;", Protocol2_IterationIDStart = "&amp;IF(AW402="","NULL",AX402)&amp;", Protocol2_IterationIDEnd = "&amp;IF(AY402="","NULL",AZ402)&amp;
", Protocol3_ID = "&amp;IF(BA402="","NULL",#REF!)&amp;", Protocol3_IterationIDStart = "&amp;IF(BA402="","NULL",BB402)&amp;", Protocol3_IterationIDEnd = "&amp;IF(BC402="","NULL",BD402)&amp;
", Protocol4_ID = "&amp;IF(BE402="","NULL",#REF!)&amp;", Protocol4_IterationIDStart = "&amp;IF(BE402="","NULL",BF402)&amp;", Protocol4_IterationIDEnd = "&amp;IF(BG402="","NULL",BH402)&amp;
", Protocol5_ID = "&amp;IF(BI402="","NULL",#REF!)&amp;", Protocol5_IterationIDStart = "&amp;IF(BI402="","NULL",BJ402)&amp;", Protocol5_IterationIDEnd = "&amp;IF(BK402="","NULL",BL402)&amp;
", Protocol6_ID = "&amp;IF(BM402="","NULL",#REF!)&amp;", Protocol6_IterationIDStart = "&amp;IF(BM402="","NULL",BN402)&amp;", Protocol6_IterationIDEnd = "&amp;IF(BO402="","NULL",BP402)&amp;
", Protocol7_ID = "&amp;IF(BQ402="","NULL",#REF!)&amp;", Protocol7_IterationIDStart = "&amp;IF(BQ402="","NULL",BR402)&amp;", Protocol7_IterationIDEnd = "&amp;IF(BS402="","NULL",BT402)&amp;
", Protocol8_ID = "&amp;IF(BU402="","NULL",#REF!)&amp;", Protocol8_IterationIDStart = "&amp;IF(BU402="","NULL",BV402)&amp;", Protocol8_IterationIDEnd = "&amp;IF(BW402="","NULL",BX402)&amp;
", Protocol9_ID = "&amp;IF(BY402="","NULL",#REF!)&amp;", Protocol9_IterationIDStart = "&amp;IF(BY402="","NULL",BZ402)&amp;", Protocol9_IterationIDEnd = "&amp;IF(CA402="","NULL",CB402)&amp;
", Protocol10_ID = "&amp;IF(CC402="","NULL",#REF!)&amp;", Protocol10_IterationIDStart = "&amp;IF(CC402="","NULL",CD402)&amp;", Protocol10_IterationIDEnd = "&amp;IF(CE402="","NULL",CF402)&amp;
", Protocol11_ID = "&amp;IF(CG402="","NULL",#REF!)&amp;", Protocol11_IterationIDStart = "&amp;IF(CG402="","NULL",CH402)&amp;", Protocol11_IterationIDEnd = "&amp;IF(CI402="","NULL",CJ402)&amp;
", Protocol12_ID = "&amp;IF(CK402="","NULL",#REF!)&amp;", Protocol12_IterationIDStart = "&amp;IF(CK402="","NULL",CL402)&amp;", Protocol12_IterationIDEnd = "&amp;IF(CM402="","NULL",CN402)&amp;
", Protocol13_ID = "&amp;IF(CO402="","NULL",#REF!)&amp;", Protocol13_IterationIDStart = "&amp;IF(CO402="","NULL",CP402)&amp;", Protocol13_IterationIDEnd = "&amp;IF(CQ402="","NULL",CR402)&amp;
", Protocol14_ID = "&amp;IF(CS402="","NULL",#REF!)&amp;", Protocol14_IterationIDStart = "&amp;IF(CS402="","NULL",CT402)&amp;", Protocol14_IterationIDEnd = "&amp;IF(CU402="","NULL",CV402)&amp;
", Protocol15_ID = "&amp;IF(CW402="","NULL",#REF!)&amp;", Protocol15_IterationIDStart = "&amp;IF(CW402="","NULL",CX402)&amp;", Protocol15_IterationIDEnd = "&amp;IF(CY402="","NULL",CZ402)&amp;
", Protocol16_ID = "&amp;IF(DA402="","NULL",#REF!)&amp;", Protocol16_IterationIDStart = "&amp;IF(DA402="","NULL",DB402)&amp;", Protocol16_IterationIDEnd = "&amp;IF(DC402="","NULL",DD402))</f>
        <v>#REF!</v>
      </c>
    </row>
    <row r="403" spans="1:110" s="37" customFormat="1" x14ac:dyDescent="0.4">
      <c r="A403" s="75">
        <v>454</v>
      </c>
      <c r="B403" s="53">
        <v>1</v>
      </c>
      <c r="C403" s="34" t="s">
        <v>749</v>
      </c>
      <c r="D403" s="38">
        <v>3</v>
      </c>
      <c r="E403" s="40" t="s">
        <v>1197</v>
      </c>
      <c r="F403" s="49" t="s">
        <v>1198</v>
      </c>
      <c r="G403" s="74" t="s">
        <v>746</v>
      </c>
      <c r="H403" s="74"/>
      <c r="I403" s="44"/>
      <c r="J403" s="47" t="str">
        <f>IF(I403="","",VLOOKUP(I403,MetricCalcGroups!A:D,3, FALSE))</f>
        <v/>
      </c>
      <c r="L403" s="37" t="s">
        <v>78</v>
      </c>
      <c r="M403" s="38">
        <v>3</v>
      </c>
      <c r="N403" s="38">
        <v>10</v>
      </c>
      <c r="O403" s="38">
        <v>2</v>
      </c>
      <c r="P403" s="38" t="s">
        <v>78</v>
      </c>
      <c r="Q403" s="38">
        <v>1</v>
      </c>
      <c r="R403" s="53">
        <v>0.2</v>
      </c>
      <c r="S403" s="53">
        <v>1</v>
      </c>
      <c r="T403" s="53">
        <v>0.1</v>
      </c>
      <c r="U403" s="53">
        <v>2</v>
      </c>
      <c r="V403" s="78">
        <v>280</v>
      </c>
      <c r="W403" s="53">
        <v>80</v>
      </c>
      <c r="X403" s="15">
        <v>2011</v>
      </c>
      <c r="Y403" s="16">
        <f>IF(X403&lt;&gt;"",VLOOKUP(X403,ProgramIterations!D:E,2,FALSE),"NULL")</f>
        <v>1</v>
      </c>
      <c r="Z403" s="15"/>
      <c r="AA403" s="16" t="str">
        <f>IF(Z403&lt;&gt;"",VLOOKUP(Z403,ProgramIterations!D:E,2,FALSE),"NULL")</f>
        <v>NULL</v>
      </c>
      <c r="AB403" s="37" t="s">
        <v>78</v>
      </c>
      <c r="AC403" s="37">
        <v>75</v>
      </c>
      <c r="AD403" s="49">
        <v>1</v>
      </c>
      <c r="AE403" s="37">
        <v>1</v>
      </c>
      <c r="AF403" s="37">
        <v>1</v>
      </c>
      <c r="AG403" s="37">
        <v>1</v>
      </c>
      <c r="AH403" s="17">
        <v>0</v>
      </c>
      <c r="AI403" s="17">
        <f t="shared" si="30"/>
        <v>1</v>
      </c>
      <c r="AJ403" s="38">
        <v>0</v>
      </c>
      <c r="AK403" s="17">
        <f t="shared" si="31"/>
        <v>1</v>
      </c>
      <c r="AL403" s="17">
        <f t="shared" si="32"/>
        <v>1</v>
      </c>
      <c r="AM403" s="38">
        <v>0</v>
      </c>
      <c r="AN403" s="38">
        <v>0</v>
      </c>
      <c r="AO403" s="37">
        <v>0</v>
      </c>
      <c r="AP403" s="49" t="s">
        <v>1567</v>
      </c>
      <c r="AQ403" s="37">
        <v>0</v>
      </c>
      <c r="AR403" s="49">
        <v>0</v>
      </c>
      <c r="AS403" s="23">
        <v>2011</v>
      </c>
      <c r="AT403" s="55">
        <f>IF(AS403="","",VLOOKUP(AS403,ProgramIterations!$D:$E,2,FALSE))</f>
        <v>1</v>
      </c>
      <c r="AU403" s="23"/>
      <c r="AV403" s="24" t="str">
        <f>IF(AU403="","",VLOOKUP(AU403,ProgramIterations!$D:$E,2,FALSE))</f>
        <v/>
      </c>
      <c r="AW403" s="23">
        <v>2012</v>
      </c>
      <c r="AX403" s="24">
        <f>IF(AW403="","",VLOOKUP(AW403,ProgramIterations!$D:$E,2,FALSE))</f>
        <v>2</v>
      </c>
      <c r="AY403" s="23"/>
      <c r="AZ403" s="24" t="str">
        <f>IF(AY403="","",VLOOKUP(AY403,ProgramIterations!$D:$E,2,FALSE))</f>
        <v/>
      </c>
      <c r="BA403" s="23">
        <v>2013</v>
      </c>
      <c r="BB403" s="24">
        <f>IF(BA403="","",VLOOKUP(BA403,ProgramIterations!$D:$E,2,FALSE))</f>
        <v>3</v>
      </c>
      <c r="BC403" s="23"/>
      <c r="BD403" s="24" t="str">
        <f>IF(BC403="","",VLOOKUP(BC403,ProgramIterations!$D:$E,2,FALSE))</f>
        <v/>
      </c>
      <c r="BE403" s="23">
        <v>2014</v>
      </c>
      <c r="BF403" s="24">
        <f>IF(BE403="","",VLOOKUP(BE403,ProgramIterations!$D:$E,2,FALSE))</f>
        <v>4</v>
      </c>
      <c r="BG403" s="23"/>
      <c r="BH403" s="24" t="str">
        <f>IF(BG403="","",VLOOKUP(BG403,ProgramIterations!$D:$E,2,FALSE))</f>
        <v/>
      </c>
      <c r="BI403" s="23">
        <v>2014</v>
      </c>
      <c r="BJ403" s="24">
        <f>IF(BI403="","",VLOOKUP(BI403,ProgramIterations!$D:$E,2,FALSE))</f>
        <v>4</v>
      </c>
      <c r="BK403" s="23"/>
      <c r="BL403" s="24" t="str">
        <f>IF(BK403="","",VLOOKUP(BK403,ProgramIterations!$D:$E,2,FALSE))</f>
        <v/>
      </c>
      <c r="BM403" s="54"/>
      <c r="BN403" s="24" t="str">
        <f>IF(BM403="","",VLOOKUP(BM403,ProgramIterations!$D:$E,2,FALSE))</f>
        <v/>
      </c>
      <c r="BO403" s="23"/>
      <c r="BP403" s="24" t="str">
        <f>IF(BO403="","",VLOOKUP(BO403,ProgramIterations!$D:$E,2,FALSE))</f>
        <v/>
      </c>
      <c r="BQ403" s="23"/>
      <c r="BR403" s="24" t="str">
        <f>IF(BQ403="","",VLOOKUP(BQ403,ProgramIterations!$D:$E,2,FALSE))</f>
        <v/>
      </c>
      <c r="BS403" s="23"/>
      <c r="BT403" s="24" t="str">
        <f>IF(BS403="","",VLOOKUP(BS403,ProgramIterations!$D:$E,2,FALSE))</f>
        <v/>
      </c>
      <c r="BU403" s="23"/>
      <c r="BV403" s="24" t="str">
        <f>IF(BU403="","",VLOOKUP(BU403,ProgramIterations!$D:$E,2,FALSE))</f>
        <v/>
      </c>
      <c r="BW403" s="23"/>
      <c r="BX403" s="24" t="str">
        <f>IF(BW403="","",VLOOKUP(BW403,ProgramIterations!$D:$E,2,FALSE))</f>
        <v/>
      </c>
      <c r="BY403" s="23">
        <v>2014</v>
      </c>
      <c r="BZ403" s="24">
        <f>IF(BY403="","",VLOOKUP(BY403,ProgramIterations!$D:$E,2,FALSE))</f>
        <v>4</v>
      </c>
      <c r="CA403" s="23"/>
      <c r="CB403" s="24" t="str">
        <f>IF(CA403="","",VLOOKUP(CA403,ProgramIterations!$D:$E,2,FALSE))</f>
        <v/>
      </c>
      <c r="CC403" s="23">
        <v>2014</v>
      </c>
      <c r="CD403" s="24">
        <f>IF(CC403="","",VLOOKUP(CC403,ProgramIterations!$D:$E,2,FALSE))</f>
        <v>4</v>
      </c>
      <c r="CE403" s="23"/>
      <c r="CF403" s="24" t="str">
        <f>IF(CE403="","",VLOOKUP(CE403,ProgramIterations!$D:$E,2,FALSE))</f>
        <v/>
      </c>
      <c r="CG403" s="23">
        <v>2014</v>
      </c>
      <c r="CH403" s="24">
        <f>IF(CG403="","",VLOOKUP(CG403,ProgramIterations!$D:$E,2,FALSE))</f>
        <v>4</v>
      </c>
      <c r="CI403" s="23"/>
      <c r="CJ403" s="24" t="str">
        <f>IF(CI403="","",VLOOKUP(CI403,ProgramIterations!$D:$E,2,FALSE))</f>
        <v/>
      </c>
      <c r="CK403" s="23"/>
      <c r="CL403" s="24" t="str">
        <f>IF(CK403="","",VLOOKUP(CK403,ProgramIterations!$D:$E,2,FALSE))</f>
        <v/>
      </c>
      <c r="CM403" s="23"/>
      <c r="CN403" s="24" t="str">
        <f>IF(CM403="","",VLOOKUP(CM403,ProgramIterations!$D:$E,2,FALSE))</f>
        <v/>
      </c>
      <c r="CO403" s="23"/>
      <c r="CP403" s="24" t="str">
        <f>IF(CO403="","",VLOOKUP(CO403,ProgramIterations!$D:$E,2,FALSE))</f>
        <v/>
      </c>
      <c r="CQ403" s="23"/>
      <c r="CR403" s="24" t="str">
        <f>IF(CQ403="","",VLOOKUP(CQ403,ProgramIterations!$D:$E,2,FALSE))</f>
        <v/>
      </c>
      <c r="CS403" s="23"/>
      <c r="CT403" s="24" t="str">
        <f>IF(CS403="","",VLOOKUP(CS403,ProgramIterations!$D:$E,2,FALSE))</f>
        <v/>
      </c>
      <c r="CU403" s="23"/>
      <c r="CV403" s="24" t="str">
        <f>IF(CU403="","",VLOOKUP(CU403,ProgramIterations!$D:$E,2,FALSE))</f>
        <v/>
      </c>
      <c r="CW403" s="23"/>
      <c r="CX403" s="24" t="str">
        <f>IF(CW403="","",VLOOKUP(CW403,ProgramIterations!$D:$E,2,FALSE))</f>
        <v/>
      </c>
      <c r="CY403" s="23"/>
      <c r="CZ403" s="24" t="str">
        <f>IF(CY403="","",VLOOKUP(CY403,ProgramIterations!$D:$E,2,FALSE))</f>
        <v/>
      </c>
      <c r="DA403" s="23"/>
      <c r="DB403" s="24" t="str">
        <f>IF(DA403="","",VLOOKUP(DA403,ProgramIterations!$D:$E,2,FALSE))</f>
        <v/>
      </c>
      <c r="DC403" s="23"/>
      <c r="DD403" s="25" t="str">
        <f>IF(DC403="","",VLOOKUP(DC403,ProgramIterations!$D:$E,2,FALSE))</f>
        <v/>
      </c>
      <c r="DE403" s="64" t="str">
        <f>CONCATENATE("ALTER TABLE dbo.",LEFT(C403,FIND(".",C403)-1)," ADD ",RIGHT(C403,LEN(C403)-FIND(".",C403))," ",VLOOKUP(M403,DataTypes!$A$2:$F$12,6),IF(VLOOKUP(M403,DataTypes!$A$2:$F$12,3)=1,CONCATENATE("(",N403,",",O403,")"),"")," NULL")</f>
        <v>ALTER TABLE dbo.ChampMetricChannelUnitTier1Summary ADD AverageMaxDepth decimal(10,2) NULL</v>
      </c>
      <c r="DF403" s="56" t="e">
        <f>IF(A403 = "","",#REF! &amp; " SELECT MetricCalcTypeID = "&amp;A403&amp;", EngineID = "&amp;B403&amp;", Name='"&amp;C403&amp;"', DisplayGroupID = "&amp;D403&amp;", DisplayName='"&amp;E403&amp;"', DisplayNameShort = '"&amp;F403&amp;"', PropertyName = '"&amp;G403&amp;"', MethodID = "&amp;IF(H403="","NULL",H403)&amp; ", CalcGroupId = "&amp;IF(I403="","NULL",I403)&amp;", CalcGroupListItemID = " &amp;IF(K403="","NULL",K403)&amp;", Description = "&amp;IF(L403&lt;&gt;"NULL","'"&amp;SUBSTITUTE(L403,"'","''")&amp;"'","NULL")&amp;", DataTypeID = "&amp;M403&amp;",Precision = "&amp;N403&amp;", Scale = "&amp;O403&amp;", Length="&amp;P403&amp;", UOMID = "&amp;Q403&amp;", GlossaryTermID = "&amp;V403&amp;", DisplayOrderID = "&amp;W403&amp;", DomainValueListID = "&amp;AB403&amp;", WidthPixels = "&amp;AC403&amp;", IsDisplayable = "&amp;AD403&amp;", ShowGraphForWatershed= "&amp;AE403&amp;",ShowGraphForProgram="&amp;AF403&amp;",ShowGraphForVisit="&amp;AG403&amp;",IsPrivateInformation="&amp;AM403&amp;", IsCalculated="&amp;AN403&amp;",IsInternal="&amp;AO403&amp;", ExpectedValueMin = "&amp;IF(R403&lt;&gt;"",R403,"NULL")&amp;",  ExpectedValueMax = "&amp;IF(S403&lt;&gt;"",S403,"NULL")&amp;",  AcceptedValueMin = "&amp;IF(T403&lt;&gt;"",T403,"NULL")&amp;",   AcceptedValueMax  = "&amp;IF(U403&lt;&gt;"",U403,"NULL")&amp;", GraphAllowX="&amp;AH403&amp;", GraphAllowY="&amp;AI403&amp;", GraphAllowZ="&amp;AJ403&amp;", MapAllowSize="&amp;AK403&amp;", MapAllowColor = "&amp;AL403&amp;", RbtXpath = "&amp;IF(AP403&lt;&gt;"", "'"&amp;AP403&amp;"'", "NULL")&amp;", RbtIsRequired = "&amp;IF(AP403&lt;&gt;"", AQ403, "NULL")&amp;", MRMetric = "&amp;AR403&amp;
", Protocol1_ID = "&amp;IF(AS403="","NULL",#REF!)&amp;", Protocol1_IterationIDStart = "&amp;IF(AS403="","NULL",AT403)&amp;", Protocol1_IterationIDEnd = "&amp;IF(AU403="","NULL",AV403)&amp;
", Protocol2_ID = "&amp;IF(AW403="","NULL",#REF!)&amp;", Protocol2_IterationIDStart = "&amp;IF(AW403="","NULL",AX403)&amp;", Protocol2_IterationIDEnd = "&amp;IF(AY403="","NULL",AZ403)&amp;
", Protocol3_ID = "&amp;IF(BA403="","NULL",#REF!)&amp;", Protocol3_IterationIDStart = "&amp;IF(BA403="","NULL",BB403)&amp;", Protocol3_IterationIDEnd = "&amp;IF(BC403="","NULL",BD403)&amp;
", Protocol4_ID = "&amp;IF(BE403="","NULL",#REF!)&amp;", Protocol4_IterationIDStart = "&amp;IF(BE403="","NULL",BF403)&amp;", Protocol4_IterationIDEnd = "&amp;IF(BG403="","NULL",BH403)&amp;
", Protocol5_ID = "&amp;IF(BI403="","NULL",#REF!)&amp;", Protocol5_IterationIDStart = "&amp;IF(BI403="","NULL",BJ403)&amp;", Protocol5_IterationIDEnd = "&amp;IF(BK403="","NULL",BL403)&amp;
", Protocol6_ID = "&amp;IF(BM403="","NULL",#REF!)&amp;", Protocol6_IterationIDStart = "&amp;IF(BM403="","NULL",BN403)&amp;", Protocol6_IterationIDEnd = "&amp;IF(BO403="","NULL",BP403)&amp;
", Protocol7_ID = "&amp;IF(BQ403="","NULL",#REF!)&amp;", Protocol7_IterationIDStart = "&amp;IF(BQ403="","NULL",BR403)&amp;", Protocol7_IterationIDEnd = "&amp;IF(BS403="","NULL",BT403)&amp;
", Protocol8_ID = "&amp;IF(BU403="","NULL",#REF!)&amp;", Protocol8_IterationIDStart = "&amp;IF(BU403="","NULL",BV403)&amp;", Protocol8_IterationIDEnd = "&amp;IF(BW403="","NULL",BX403)&amp;
", Protocol9_ID = "&amp;IF(BY403="","NULL",#REF!)&amp;", Protocol9_IterationIDStart = "&amp;IF(BY403="","NULL",BZ403)&amp;", Protocol9_IterationIDEnd = "&amp;IF(CA403="","NULL",CB403)&amp;
", Protocol10_ID = "&amp;IF(CC403="","NULL",#REF!)&amp;", Protocol10_IterationIDStart = "&amp;IF(CC403="","NULL",CD403)&amp;", Protocol10_IterationIDEnd = "&amp;IF(CE403="","NULL",CF403)&amp;
", Protocol11_ID = "&amp;IF(CG403="","NULL",#REF!)&amp;", Protocol11_IterationIDStart = "&amp;IF(CG403="","NULL",CH403)&amp;", Protocol11_IterationIDEnd = "&amp;IF(CI403="","NULL",CJ403)&amp;
", Protocol12_ID = "&amp;IF(CK403="","NULL",#REF!)&amp;", Protocol12_IterationIDStart = "&amp;IF(CK403="","NULL",CL403)&amp;", Protocol12_IterationIDEnd = "&amp;IF(CM403="","NULL",CN403)&amp;
", Protocol13_ID = "&amp;IF(CO403="","NULL",#REF!)&amp;", Protocol13_IterationIDStart = "&amp;IF(CO403="","NULL",CP403)&amp;", Protocol13_IterationIDEnd = "&amp;IF(CQ403="","NULL",CR403)&amp;
", Protocol14_ID = "&amp;IF(CS403="","NULL",#REF!)&amp;", Protocol14_IterationIDStart = "&amp;IF(CS403="","NULL",CT403)&amp;", Protocol14_IterationIDEnd = "&amp;IF(CU403="","NULL",CV403)&amp;
", Protocol15_ID = "&amp;IF(CW403="","NULL",#REF!)&amp;", Protocol15_IterationIDStart = "&amp;IF(CW403="","NULL",CX403)&amp;", Protocol15_IterationIDEnd = "&amp;IF(CY403="","NULL",CZ403)&amp;
", Protocol16_ID = "&amp;IF(DA403="","NULL",#REF!)&amp;", Protocol16_IterationIDStart = "&amp;IF(DA403="","NULL",DB403)&amp;", Protocol16_IterationIDEnd = "&amp;IF(DC403="","NULL",DD403))</f>
        <v>#REF!</v>
      </c>
    </row>
    <row r="404" spans="1:110" s="37" customFormat="1" x14ac:dyDescent="0.4">
      <c r="A404" s="75">
        <v>458</v>
      </c>
      <c r="B404" s="38">
        <v>1</v>
      </c>
      <c r="C404" s="34" t="s">
        <v>752</v>
      </c>
      <c r="D404" s="38">
        <v>4</v>
      </c>
      <c r="E404" s="40" t="s">
        <v>1197</v>
      </c>
      <c r="F404" s="37" t="s">
        <v>1198</v>
      </c>
      <c r="G404" s="74" t="s">
        <v>746</v>
      </c>
      <c r="H404" s="74"/>
      <c r="I404" s="44"/>
      <c r="J404" s="47" t="str">
        <f>IF(I404="","",VLOOKUP(I404,MetricCalcGroups!A:D,3, FALSE))</f>
        <v/>
      </c>
      <c r="L404" s="37" t="s">
        <v>78</v>
      </c>
      <c r="M404" s="38">
        <v>3</v>
      </c>
      <c r="N404" s="38">
        <v>10</v>
      </c>
      <c r="O404" s="38">
        <v>2</v>
      </c>
      <c r="P404" s="38" t="s">
        <v>78</v>
      </c>
      <c r="Q404" s="38">
        <v>1</v>
      </c>
      <c r="R404" s="38">
        <v>0.2</v>
      </c>
      <c r="S404" s="38">
        <v>1.5</v>
      </c>
      <c r="T404" s="38">
        <v>0.1</v>
      </c>
      <c r="U404" s="38">
        <v>2</v>
      </c>
      <c r="V404" s="78">
        <v>280</v>
      </c>
      <c r="W404" s="53">
        <v>80</v>
      </c>
      <c r="X404" s="15">
        <v>2011</v>
      </c>
      <c r="Y404" s="16">
        <f>IF(X404&lt;&gt;"",VLOOKUP(X404,ProgramIterations!D:E,2,FALSE),"NULL")</f>
        <v>1</v>
      </c>
      <c r="Z404" s="15"/>
      <c r="AA404" s="16" t="str">
        <f>IF(Z404&lt;&gt;"",VLOOKUP(Z404,ProgramIterations!D:E,2,FALSE),"NULL")</f>
        <v>NULL</v>
      </c>
      <c r="AB404" s="37" t="s">
        <v>78</v>
      </c>
      <c r="AC404" s="37">
        <v>75</v>
      </c>
      <c r="AD404" s="49">
        <v>1</v>
      </c>
      <c r="AE404" s="37">
        <v>1</v>
      </c>
      <c r="AF404" s="37">
        <v>1</v>
      </c>
      <c r="AG404" s="37">
        <v>1</v>
      </c>
      <c r="AH404" s="17">
        <v>0</v>
      </c>
      <c r="AI404" s="17">
        <f t="shared" si="30"/>
        <v>1</v>
      </c>
      <c r="AJ404" s="38">
        <v>0</v>
      </c>
      <c r="AK404" s="17">
        <f t="shared" si="31"/>
        <v>1</v>
      </c>
      <c r="AL404" s="17">
        <f t="shared" si="32"/>
        <v>1</v>
      </c>
      <c r="AM404" s="38">
        <v>0</v>
      </c>
      <c r="AN404" s="38">
        <v>0</v>
      </c>
      <c r="AO404" s="37">
        <v>0</v>
      </c>
      <c r="AP404" s="40" t="s">
        <v>1571</v>
      </c>
      <c r="AQ404" s="37">
        <v>0</v>
      </c>
      <c r="AR404" s="49">
        <v>0</v>
      </c>
      <c r="AS404" s="23">
        <v>2011</v>
      </c>
      <c r="AT404" s="55">
        <f>IF(AS404="","",VLOOKUP(AS404,ProgramIterations!$D:$E,2,FALSE))</f>
        <v>1</v>
      </c>
      <c r="AU404" s="23"/>
      <c r="AV404" s="24" t="str">
        <f>IF(AU404="","",VLOOKUP(AU404,ProgramIterations!$D:$E,2,FALSE))</f>
        <v/>
      </c>
      <c r="AW404" s="23">
        <v>2012</v>
      </c>
      <c r="AX404" s="24">
        <f>IF(AW404="","",VLOOKUP(AW404,ProgramIterations!$D:$E,2,FALSE))</f>
        <v>2</v>
      </c>
      <c r="AY404" s="23"/>
      <c r="AZ404" s="24" t="str">
        <f>IF(AY404="","",VLOOKUP(AY404,ProgramIterations!$D:$E,2,FALSE))</f>
        <v/>
      </c>
      <c r="BA404" s="23">
        <v>2013</v>
      </c>
      <c r="BB404" s="24">
        <f>IF(BA404="","",VLOOKUP(BA404,ProgramIterations!$D:$E,2,FALSE))</f>
        <v>3</v>
      </c>
      <c r="BC404" s="23"/>
      <c r="BD404" s="24" t="str">
        <f>IF(BC404="","",VLOOKUP(BC404,ProgramIterations!$D:$E,2,FALSE))</f>
        <v/>
      </c>
      <c r="BE404" s="54">
        <v>2014</v>
      </c>
      <c r="BF404" s="24">
        <f>IF(BE404="","",VLOOKUP(BE404,ProgramIterations!$D:$E,2,FALSE))</f>
        <v>4</v>
      </c>
      <c r="BG404" s="23"/>
      <c r="BH404" s="24" t="str">
        <f>IF(BG404="","",VLOOKUP(BG404,ProgramIterations!$D:$E,2,FALSE))</f>
        <v/>
      </c>
      <c r="BI404" s="54">
        <v>2014</v>
      </c>
      <c r="BJ404" s="24">
        <f>IF(BI404="","",VLOOKUP(BI404,ProgramIterations!$D:$E,2,FALSE))</f>
        <v>4</v>
      </c>
      <c r="BK404" s="23"/>
      <c r="BL404" s="24" t="str">
        <f>IF(BK404="","",VLOOKUP(BK404,ProgramIterations!$D:$E,2,FALSE))</f>
        <v/>
      </c>
      <c r="BM404" s="23"/>
      <c r="BN404" s="24" t="str">
        <f>IF(BM404="","",VLOOKUP(BM404,ProgramIterations!$D:$E,2,FALSE))</f>
        <v/>
      </c>
      <c r="BO404" s="23"/>
      <c r="BP404" s="24" t="str">
        <f>IF(BO404="","",VLOOKUP(BO404,ProgramIterations!$D:$E,2,FALSE))</f>
        <v/>
      </c>
      <c r="BQ404" s="23"/>
      <c r="BR404" s="24" t="str">
        <f>IF(BQ404="","",VLOOKUP(BQ404,ProgramIterations!$D:$E,2,FALSE))</f>
        <v/>
      </c>
      <c r="BS404" s="23"/>
      <c r="BT404" s="24" t="str">
        <f>IF(BS404="","",VLOOKUP(BS404,ProgramIterations!$D:$E,2,FALSE))</f>
        <v/>
      </c>
      <c r="BU404" s="23"/>
      <c r="BV404" s="24" t="str">
        <f>IF(BU404="","",VLOOKUP(BU404,ProgramIterations!$D:$E,2,FALSE))</f>
        <v/>
      </c>
      <c r="BW404" s="23"/>
      <c r="BX404" s="24" t="str">
        <f>IF(BW404="","",VLOOKUP(BW404,ProgramIterations!$D:$E,2,FALSE))</f>
        <v/>
      </c>
      <c r="BY404" s="23">
        <v>2014</v>
      </c>
      <c r="BZ404" s="24">
        <f>IF(BY404="","",VLOOKUP(BY404,ProgramIterations!$D:$E,2,FALSE))</f>
        <v>4</v>
      </c>
      <c r="CA404" s="23"/>
      <c r="CB404" s="24" t="str">
        <f>IF(CA404="","",VLOOKUP(CA404,ProgramIterations!$D:$E,2,FALSE))</f>
        <v/>
      </c>
      <c r="CC404" s="54">
        <v>2014</v>
      </c>
      <c r="CD404" s="24">
        <f>IF(CC404="","",VLOOKUP(CC404,ProgramIterations!$D:$E,2,FALSE))</f>
        <v>4</v>
      </c>
      <c r="CE404" s="23"/>
      <c r="CF404" s="24" t="str">
        <f>IF(CE404="","",VLOOKUP(CE404,ProgramIterations!$D:$E,2,FALSE))</f>
        <v/>
      </c>
      <c r="CG404" s="54">
        <v>2014</v>
      </c>
      <c r="CH404" s="24">
        <f>IF(CG404="","",VLOOKUP(CG404,ProgramIterations!$D:$E,2,FALSE))</f>
        <v>4</v>
      </c>
      <c r="CI404" s="23"/>
      <c r="CJ404" s="24" t="str">
        <f>IF(CI404="","",VLOOKUP(CI404,ProgramIterations!$D:$E,2,FALSE))</f>
        <v/>
      </c>
      <c r="CK404" s="23"/>
      <c r="CL404" s="24" t="str">
        <f>IF(CK404="","",VLOOKUP(CK404,ProgramIterations!$D:$E,2,FALSE))</f>
        <v/>
      </c>
      <c r="CM404" s="23"/>
      <c r="CN404" s="24" t="str">
        <f>IF(CM404="","",VLOOKUP(CM404,ProgramIterations!$D:$E,2,FALSE))</f>
        <v/>
      </c>
      <c r="CO404" s="23"/>
      <c r="CP404" s="24" t="str">
        <f>IF(CO404="","",VLOOKUP(CO404,ProgramIterations!$D:$E,2,FALSE))</f>
        <v/>
      </c>
      <c r="CQ404" s="23"/>
      <c r="CR404" s="24" t="str">
        <f>IF(CQ404="","",VLOOKUP(CQ404,ProgramIterations!$D:$E,2,FALSE))</f>
        <v/>
      </c>
      <c r="CS404" s="23"/>
      <c r="CT404" s="24" t="str">
        <f>IF(CS404="","",VLOOKUP(CS404,ProgramIterations!$D:$E,2,FALSE))</f>
        <v/>
      </c>
      <c r="CU404" s="23"/>
      <c r="CV404" s="24" t="str">
        <f>IF(CU404="","",VLOOKUP(CU404,ProgramIterations!$D:$E,2,FALSE))</f>
        <v/>
      </c>
      <c r="CW404" s="23"/>
      <c r="CX404" s="24" t="str">
        <f>IF(CW404="","",VLOOKUP(CW404,ProgramIterations!$D:$E,2,FALSE))</f>
        <v/>
      </c>
      <c r="CY404" s="23"/>
      <c r="CZ404" s="24" t="str">
        <f>IF(CY404="","",VLOOKUP(CY404,ProgramIterations!$D:$E,2,FALSE))</f>
        <v/>
      </c>
      <c r="DA404" s="23"/>
      <c r="DB404" s="24" t="str">
        <f>IF(DA404="","",VLOOKUP(DA404,ProgramIterations!$D:$E,2,FALSE))</f>
        <v/>
      </c>
      <c r="DC404" s="23"/>
      <c r="DD404" s="25" t="str">
        <f>IF(DC404="","",VLOOKUP(DC404,ProgramIterations!$D:$E,2,FALSE))</f>
        <v/>
      </c>
      <c r="DE404" s="64" t="str">
        <f>CONCATENATE("ALTER TABLE dbo.",LEFT(C404,FIND(".",C404)-1)," ADD ",RIGHT(C404,LEN(C404)-FIND(".",C404))," ",VLOOKUP(M404,DataTypes!$A$2:$F$12,6),IF(VLOOKUP(M404,DataTypes!$A$2:$F$12,3)=1,CONCATENATE("(",N404,",",O404,")"),"")," NULL")</f>
        <v>ALTER TABLE dbo.ChampMetricChannelUnitTier2Summary ADD AverageMaxDepth decimal(10,2) NULL</v>
      </c>
      <c r="DF404" s="56" t="e">
        <f>IF(A404 = "","",#REF! &amp; " SELECT MetricCalcTypeID = "&amp;A404&amp;", EngineID = "&amp;B404&amp;", Name='"&amp;C404&amp;"', DisplayGroupID = "&amp;D404&amp;", DisplayName='"&amp;E404&amp;"', DisplayNameShort = '"&amp;F404&amp;"', PropertyName = '"&amp;G404&amp;"', MethodID = "&amp;IF(H404="","NULL",H404)&amp; ", CalcGroupId = "&amp;IF(I404="","NULL",I404)&amp;", CalcGroupListItemID = " &amp;IF(K404="","NULL",K404)&amp;", Description = "&amp;IF(L404&lt;&gt;"NULL","'"&amp;SUBSTITUTE(L404,"'","''")&amp;"'","NULL")&amp;", DataTypeID = "&amp;M404&amp;",Precision = "&amp;N404&amp;", Scale = "&amp;O404&amp;", Length="&amp;P404&amp;", UOMID = "&amp;Q404&amp;", GlossaryTermID = "&amp;V404&amp;", DisplayOrderID = "&amp;W404&amp;", DomainValueListID = "&amp;AB404&amp;", WidthPixels = "&amp;AC404&amp;", IsDisplayable = "&amp;AD404&amp;", ShowGraphForWatershed= "&amp;AE404&amp;",ShowGraphForProgram="&amp;AF404&amp;",ShowGraphForVisit="&amp;AG404&amp;",IsPrivateInformation="&amp;AM404&amp;", IsCalculated="&amp;AN404&amp;",IsInternal="&amp;AO404&amp;", ExpectedValueMin = "&amp;IF(R404&lt;&gt;"",R404,"NULL")&amp;",  ExpectedValueMax = "&amp;IF(S404&lt;&gt;"",S404,"NULL")&amp;",  AcceptedValueMin = "&amp;IF(T404&lt;&gt;"",T404,"NULL")&amp;",   AcceptedValueMax  = "&amp;IF(U404&lt;&gt;"",U404,"NULL")&amp;", GraphAllowX="&amp;AH404&amp;", GraphAllowY="&amp;AI404&amp;", GraphAllowZ="&amp;AJ404&amp;", MapAllowSize="&amp;AK404&amp;", MapAllowColor = "&amp;AL404&amp;", RbtXpath = "&amp;IF(AP404&lt;&gt;"", "'"&amp;AP404&amp;"'", "NULL")&amp;", RbtIsRequired = "&amp;IF(AP404&lt;&gt;"", AQ404, "NULL")&amp;", MRMetric = "&amp;AR404&amp;
", Protocol1_ID = "&amp;IF(AS404="","NULL",#REF!)&amp;", Protocol1_IterationIDStart = "&amp;IF(AS404="","NULL",AT404)&amp;", Protocol1_IterationIDEnd = "&amp;IF(AU404="","NULL",AV404)&amp;
", Protocol2_ID = "&amp;IF(AW404="","NULL",#REF!)&amp;", Protocol2_IterationIDStart = "&amp;IF(AW404="","NULL",AX404)&amp;", Protocol2_IterationIDEnd = "&amp;IF(AY404="","NULL",AZ404)&amp;
", Protocol3_ID = "&amp;IF(BA404="","NULL",#REF!)&amp;", Protocol3_IterationIDStart = "&amp;IF(BA404="","NULL",BB404)&amp;", Protocol3_IterationIDEnd = "&amp;IF(BC404="","NULL",BD404)&amp;
", Protocol4_ID = "&amp;IF(BE404="","NULL",#REF!)&amp;", Protocol4_IterationIDStart = "&amp;IF(BE404="","NULL",BF404)&amp;", Protocol4_IterationIDEnd = "&amp;IF(BG404="","NULL",BH404)&amp;
", Protocol5_ID = "&amp;IF(BI404="","NULL",#REF!)&amp;", Protocol5_IterationIDStart = "&amp;IF(BI404="","NULL",BJ404)&amp;", Protocol5_IterationIDEnd = "&amp;IF(BK404="","NULL",BL404)&amp;
", Protocol6_ID = "&amp;IF(BM404="","NULL",#REF!)&amp;", Protocol6_IterationIDStart = "&amp;IF(BM404="","NULL",BN404)&amp;", Protocol6_IterationIDEnd = "&amp;IF(BO404="","NULL",BP404)&amp;
", Protocol7_ID = "&amp;IF(BQ404="","NULL",#REF!)&amp;", Protocol7_IterationIDStart = "&amp;IF(BQ404="","NULL",BR404)&amp;", Protocol7_IterationIDEnd = "&amp;IF(BS404="","NULL",BT404)&amp;
", Protocol8_ID = "&amp;IF(BU404="","NULL",#REF!)&amp;", Protocol8_IterationIDStart = "&amp;IF(BU404="","NULL",BV404)&amp;", Protocol8_IterationIDEnd = "&amp;IF(BW404="","NULL",BX404)&amp;
", Protocol9_ID = "&amp;IF(BY404="","NULL",#REF!)&amp;", Protocol9_IterationIDStart = "&amp;IF(BY404="","NULL",BZ404)&amp;", Protocol9_IterationIDEnd = "&amp;IF(CA404="","NULL",CB404)&amp;
", Protocol10_ID = "&amp;IF(CC404="","NULL",#REF!)&amp;", Protocol10_IterationIDStart = "&amp;IF(CC404="","NULL",CD404)&amp;", Protocol10_IterationIDEnd = "&amp;IF(CE404="","NULL",CF404)&amp;
", Protocol11_ID = "&amp;IF(CG404="","NULL",#REF!)&amp;", Protocol11_IterationIDStart = "&amp;IF(CG404="","NULL",CH404)&amp;", Protocol11_IterationIDEnd = "&amp;IF(CI404="","NULL",CJ404)&amp;
", Protocol12_ID = "&amp;IF(CK404="","NULL",#REF!)&amp;", Protocol12_IterationIDStart = "&amp;IF(CK404="","NULL",CL404)&amp;", Protocol12_IterationIDEnd = "&amp;IF(CM404="","NULL",CN404)&amp;
", Protocol13_ID = "&amp;IF(CO404="","NULL",#REF!)&amp;", Protocol13_IterationIDStart = "&amp;IF(CO404="","NULL",CP404)&amp;", Protocol13_IterationIDEnd = "&amp;IF(CQ404="","NULL",CR404)&amp;
", Protocol14_ID = "&amp;IF(CS404="","NULL",#REF!)&amp;", Protocol14_IterationIDStart = "&amp;IF(CS404="","NULL",CT404)&amp;", Protocol14_IterationIDEnd = "&amp;IF(CU404="","NULL",CV404)&amp;
", Protocol15_ID = "&amp;IF(CW404="","NULL",#REF!)&amp;", Protocol15_IterationIDStart = "&amp;IF(CW404="","NULL",CX404)&amp;", Protocol15_IterationIDEnd = "&amp;IF(CY404="","NULL",CZ404)&amp;
", Protocol16_ID = "&amp;IF(DA404="","NULL",#REF!)&amp;", Protocol16_IterationIDStart = "&amp;IF(DA404="","NULL",DB404)&amp;", Protocol16_IterationIDEnd = "&amp;IF(DC404="","NULL",DD404))</f>
        <v>#REF!</v>
      </c>
    </row>
    <row r="405" spans="1:110" s="37" customFormat="1" ht="33.6" x14ac:dyDescent="0.4">
      <c r="A405" s="75">
        <v>506</v>
      </c>
      <c r="B405" s="38">
        <v>1</v>
      </c>
      <c r="C405" s="57" t="str">
        <f>"ChampMetricVisitInformation." &amp; G405</f>
        <v>ChampMetricVisitInformation.GCDAvgTotalThickDiffInAreaofDetectableChangeForT1</v>
      </c>
      <c r="D405" s="38">
        <v>1</v>
      </c>
      <c r="E405" s="43" t="s">
        <v>1392</v>
      </c>
      <c r="F405" s="79" t="s">
        <v>1869</v>
      </c>
      <c r="G405" s="74" t="s">
        <v>1368</v>
      </c>
      <c r="H405" s="74"/>
      <c r="I405" s="44"/>
      <c r="J405" s="47" t="str">
        <f>IF(I405="","",VLOOKUP(I405,MetricCalcGroups!A:D,3, FALSE))</f>
        <v/>
      </c>
      <c r="L405" s="37" t="s">
        <v>78</v>
      </c>
      <c r="M405" s="38">
        <v>3</v>
      </c>
      <c r="N405" s="38">
        <v>10</v>
      </c>
      <c r="O405" s="38">
        <v>2</v>
      </c>
      <c r="P405" s="38" t="s">
        <v>78</v>
      </c>
      <c r="Q405" s="38">
        <v>1</v>
      </c>
      <c r="R405" s="76">
        <v>0</v>
      </c>
      <c r="S405" s="90">
        <v>0.5</v>
      </c>
      <c r="T405" s="76">
        <v>0</v>
      </c>
      <c r="U405" s="76">
        <v>1</v>
      </c>
      <c r="V405" s="78">
        <v>247</v>
      </c>
      <c r="W405" s="39">
        <v>2405</v>
      </c>
      <c r="X405" s="15">
        <v>2011</v>
      </c>
      <c r="Y405" s="16">
        <f>IF(X405&lt;&gt;"",VLOOKUP(X405,ProgramIterations!D:E,2,FALSE),"NULL")</f>
        <v>1</v>
      </c>
      <c r="Z405" s="15"/>
      <c r="AA405" s="16" t="str">
        <f>IF(Z405&lt;&gt;"",VLOOKUP(Z405,ProgramIterations!D:E,2,FALSE),"NULL")</f>
        <v>NULL</v>
      </c>
      <c r="AB405" s="37" t="s">
        <v>78</v>
      </c>
      <c r="AC405" s="37">
        <v>75</v>
      </c>
      <c r="AD405" s="49">
        <v>1</v>
      </c>
      <c r="AE405" s="37">
        <v>1</v>
      </c>
      <c r="AF405" s="37">
        <v>1</v>
      </c>
      <c r="AG405" s="37">
        <v>0</v>
      </c>
      <c r="AH405" s="17">
        <v>0</v>
      </c>
      <c r="AI405" s="17">
        <f t="shared" si="30"/>
        <v>1</v>
      </c>
      <c r="AJ405" s="38">
        <v>0</v>
      </c>
      <c r="AK405" s="17">
        <f t="shared" si="31"/>
        <v>1</v>
      </c>
      <c r="AL405" s="17">
        <f t="shared" si="32"/>
        <v>1</v>
      </c>
      <c r="AM405" s="38">
        <v>0</v>
      </c>
      <c r="AN405" s="38">
        <v>0</v>
      </c>
      <c r="AO405" s="37">
        <v>1</v>
      </c>
      <c r="AP405" s="74" t="s">
        <v>1548</v>
      </c>
      <c r="AQ405" s="37">
        <v>0</v>
      </c>
      <c r="AR405" s="49">
        <v>0</v>
      </c>
      <c r="AS405" s="23">
        <v>2011</v>
      </c>
      <c r="AT405" s="55">
        <f>IF(AS405="","",VLOOKUP(AS405,ProgramIterations!$D:$E,2,FALSE))</f>
        <v>1</v>
      </c>
      <c r="AU405" s="23"/>
      <c r="AV405" s="24" t="str">
        <f>IF(AU405="","",VLOOKUP(AU405,ProgramIterations!$D:$E,2,FALSE))</f>
        <v/>
      </c>
      <c r="AW405" s="23">
        <v>2012</v>
      </c>
      <c r="AX405" s="24">
        <f>IF(AW405="","",VLOOKUP(AW405,ProgramIterations!$D:$E,2,FALSE))</f>
        <v>2</v>
      </c>
      <c r="AY405" s="23"/>
      <c r="AZ405" s="24" t="str">
        <f>IF(AY405="","",VLOOKUP(AY405,ProgramIterations!$D:$E,2,FALSE))</f>
        <v/>
      </c>
      <c r="BA405" s="23">
        <v>2013</v>
      </c>
      <c r="BB405" s="24">
        <f>IF(BA405="","",VLOOKUP(BA405,ProgramIterations!$D:$E,2,FALSE))</f>
        <v>3</v>
      </c>
      <c r="BC405" s="23"/>
      <c r="BD405" s="24" t="str">
        <f>IF(BC405="","",VLOOKUP(BC405,ProgramIterations!$D:$E,2,FALSE))</f>
        <v/>
      </c>
      <c r="BE405" s="54">
        <v>2014</v>
      </c>
      <c r="BF405" s="24">
        <f>IF(BE405="","",VLOOKUP(BE405,ProgramIterations!$D:$E,2,FALSE))</f>
        <v>4</v>
      </c>
      <c r="BG405" s="23"/>
      <c r="BH405" s="24" t="str">
        <f>IF(BG405="","",VLOOKUP(BG405,ProgramIterations!$D:$E,2,FALSE))</f>
        <v/>
      </c>
      <c r="BI405" s="54">
        <v>2014</v>
      </c>
      <c r="BJ405" s="24">
        <f>IF(BI405="","",VLOOKUP(BI405,ProgramIterations!$D:$E,2,FALSE))</f>
        <v>4</v>
      </c>
      <c r="BK405" s="23"/>
      <c r="BL405" s="24" t="str">
        <f>IF(BK405="","",VLOOKUP(BK405,ProgramIterations!$D:$E,2,FALSE))</f>
        <v/>
      </c>
      <c r="BM405" s="23"/>
      <c r="BN405" s="24" t="str">
        <f>IF(BM405="","",VLOOKUP(BM405,ProgramIterations!$D:$E,2,FALSE))</f>
        <v/>
      </c>
      <c r="BO405" s="23"/>
      <c r="BP405" s="24" t="str">
        <f>IF(BO405="","",VLOOKUP(BO405,ProgramIterations!$D:$E,2,FALSE))</f>
        <v/>
      </c>
      <c r="BQ405" s="23"/>
      <c r="BR405" s="24" t="str">
        <f>IF(BQ405="","",VLOOKUP(BQ405,ProgramIterations!$D:$E,2,FALSE))</f>
        <v/>
      </c>
      <c r="BS405" s="23"/>
      <c r="BT405" s="24" t="str">
        <f>IF(BS405="","",VLOOKUP(BS405,ProgramIterations!$D:$E,2,FALSE))</f>
        <v/>
      </c>
      <c r="BU405" s="23"/>
      <c r="BV405" s="24" t="str">
        <f>IF(BU405="","",VLOOKUP(BU405,ProgramIterations!$D:$E,2,FALSE))</f>
        <v/>
      </c>
      <c r="BW405" s="23"/>
      <c r="BX405" s="24" t="str">
        <f>IF(BW405="","",VLOOKUP(BW405,ProgramIterations!$D:$E,2,FALSE))</f>
        <v/>
      </c>
      <c r="BY405" s="23">
        <v>2014</v>
      </c>
      <c r="BZ405" s="24">
        <f>IF(BY405="","",VLOOKUP(BY405,ProgramIterations!$D:$E,2,FALSE))</f>
        <v>4</v>
      </c>
      <c r="CA405" s="23"/>
      <c r="CB405" s="24" t="str">
        <f>IF(CA405="","",VLOOKUP(CA405,ProgramIterations!$D:$E,2,FALSE))</f>
        <v/>
      </c>
      <c r="CC405" s="54">
        <v>2014</v>
      </c>
      <c r="CD405" s="24">
        <f>IF(CC405="","",VLOOKUP(CC405,ProgramIterations!$D:$E,2,FALSE))</f>
        <v>4</v>
      </c>
      <c r="CE405" s="23"/>
      <c r="CF405" s="24" t="str">
        <f>IF(CE405="","",VLOOKUP(CE405,ProgramIterations!$D:$E,2,FALSE))</f>
        <v/>
      </c>
      <c r="CG405" s="54">
        <v>2014</v>
      </c>
      <c r="CH405" s="24">
        <f>IF(CG405="","",VLOOKUP(CG405,ProgramIterations!$D:$E,2,FALSE))</f>
        <v>4</v>
      </c>
      <c r="CI405" s="23"/>
      <c r="CJ405" s="24" t="str">
        <f>IF(CI405="","",VLOOKUP(CI405,ProgramIterations!$D:$E,2,FALSE))</f>
        <v/>
      </c>
      <c r="CK405" s="23"/>
      <c r="CL405" s="24" t="str">
        <f>IF(CK405="","",VLOOKUP(CK405,ProgramIterations!$D:$E,2,FALSE))</f>
        <v/>
      </c>
      <c r="CM405" s="23"/>
      <c r="CN405" s="24" t="str">
        <f>IF(CM405="","",VLOOKUP(CM405,ProgramIterations!$D:$E,2,FALSE))</f>
        <v/>
      </c>
      <c r="CO405" s="23"/>
      <c r="CP405" s="24" t="str">
        <f>IF(CO405="","",VLOOKUP(CO405,ProgramIterations!$D:$E,2,FALSE))</f>
        <v/>
      </c>
      <c r="CQ405" s="23"/>
      <c r="CR405" s="24" t="str">
        <f>IF(CQ405="","",VLOOKUP(CQ405,ProgramIterations!$D:$E,2,FALSE))</f>
        <v/>
      </c>
      <c r="CS405" s="23"/>
      <c r="CT405" s="24" t="str">
        <f>IF(CS405="","",VLOOKUP(CS405,ProgramIterations!$D:$E,2,FALSE))</f>
        <v/>
      </c>
      <c r="CU405" s="23"/>
      <c r="CV405" s="24" t="str">
        <f>IF(CU405="","",VLOOKUP(CU405,ProgramIterations!$D:$E,2,FALSE))</f>
        <v/>
      </c>
      <c r="CW405" s="23"/>
      <c r="CX405" s="24" t="str">
        <f>IF(CW405="","",VLOOKUP(CW405,ProgramIterations!$D:$E,2,FALSE))</f>
        <v/>
      </c>
      <c r="CY405" s="23"/>
      <c r="CZ405" s="24" t="str">
        <f>IF(CY405="","",VLOOKUP(CY405,ProgramIterations!$D:$E,2,FALSE))</f>
        <v/>
      </c>
      <c r="DA405" s="23"/>
      <c r="DB405" s="24" t="str">
        <f>IF(DA405="","",VLOOKUP(DA405,ProgramIterations!$D:$E,2,FALSE))</f>
        <v/>
      </c>
      <c r="DC405" s="23"/>
      <c r="DD405" s="25" t="str">
        <f>IF(DC405="","",VLOOKUP(DC405,ProgramIterations!$D:$E,2,FALSE))</f>
        <v/>
      </c>
      <c r="DE405" s="64" t="str">
        <f>CONCATENATE("ALTER TABLE dbo.",LEFT(C405,FIND(".",C405)-1)," ADD ",RIGHT(C405,LEN(C405)-FIND(".",C405))," ",VLOOKUP(M405,DataTypes!$A$2:$F$12,6),IF(VLOOKUP(M405,DataTypes!$A$2:$F$12,3)=1,CONCATENATE("(",N405,",",O405,")"),"")," NULL")</f>
        <v>ALTER TABLE dbo.ChampMetricVisitInformation ADD GCDAvgTotalThickDiffInAreaofDetectableChangeForT1 decimal(10,2) NULL</v>
      </c>
      <c r="DF405" s="56" t="e">
        <f>IF(A405 = "","",#REF! &amp; " SELECT MetricCalcTypeID = "&amp;A405&amp;", EngineID = "&amp;B405&amp;", Name='"&amp;C405&amp;"', DisplayGroupID = "&amp;D405&amp;", DisplayName='"&amp;E405&amp;"', DisplayNameShort = '"&amp;F405&amp;"', PropertyName = '"&amp;G405&amp;"', MethodID = "&amp;IF(H405="","NULL",H405)&amp; ", CalcGroupId = "&amp;IF(I405="","NULL",I405)&amp;", CalcGroupListItemID = " &amp;IF(K405="","NULL",K405)&amp;", Description = "&amp;IF(L405&lt;&gt;"NULL","'"&amp;SUBSTITUTE(L405,"'","''")&amp;"'","NULL")&amp;", DataTypeID = "&amp;M405&amp;",Precision = "&amp;N405&amp;", Scale = "&amp;O405&amp;", Length="&amp;P405&amp;", UOMID = "&amp;Q405&amp;", GlossaryTermID = "&amp;V405&amp;", DisplayOrderID = "&amp;W405&amp;", DomainValueListID = "&amp;AB405&amp;", WidthPixels = "&amp;AC405&amp;", IsDisplayable = "&amp;AD405&amp;", ShowGraphForWatershed= "&amp;AE405&amp;",ShowGraphForProgram="&amp;AF405&amp;",ShowGraphForVisit="&amp;AG405&amp;",IsPrivateInformation="&amp;AM405&amp;", IsCalculated="&amp;AN405&amp;",IsInternal="&amp;AO405&amp;", ExpectedValueMin = "&amp;IF(R405&lt;&gt;"",R405,"NULL")&amp;",  ExpectedValueMax = "&amp;IF(S405&lt;&gt;"",S405,"NULL")&amp;",  AcceptedValueMin = "&amp;IF(T405&lt;&gt;"",T405,"NULL")&amp;",   AcceptedValueMax  = "&amp;IF(U405&lt;&gt;"",U405,"NULL")&amp;", GraphAllowX="&amp;AH405&amp;", GraphAllowY="&amp;AI405&amp;", GraphAllowZ="&amp;AJ405&amp;", MapAllowSize="&amp;AK405&amp;", MapAllowColor = "&amp;AL405&amp;", RbtXpath = "&amp;IF(AP405&lt;&gt;"", "'"&amp;AP405&amp;"'", "NULL")&amp;", RbtIsRequired = "&amp;IF(AP405&lt;&gt;"", AQ405, "NULL")&amp;", MRMetric = "&amp;AR405&amp;
", Protocol1_ID = "&amp;IF(AS405="","NULL",#REF!)&amp;", Protocol1_IterationIDStart = "&amp;IF(AS405="","NULL",AT405)&amp;", Protocol1_IterationIDEnd = "&amp;IF(AU405="","NULL",AV405)&amp;
", Protocol2_ID = "&amp;IF(AW405="","NULL",#REF!)&amp;", Protocol2_IterationIDStart = "&amp;IF(AW405="","NULL",AX405)&amp;", Protocol2_IterationIDEnd = "&amp;IF(AY405="","NULL",AZ405)&amp;
", Protocol3_ID = "&amp;IF(BA405="","NULL",#REF!)&amp;", Protocol3_IterationIDStart = "&amp;IF(BA405="","NULL",BB405)&amp;", Protocol3_IterationIDEnd = "&amp;IF(BC405="","NULL",BD405)&amp;
", Protocol4_ID = "&amp;IF(BE405="","NULL",#REF!)&amp;", Protocol4_IterationIDStart = "&amp;IF(BE405="","NULL",BF405)&amp;", Protocol4_IterationIDEnd = "&amp;IF(BG405="","NULL",BH405)&amp;
", Protocol5_ID = "&amp;IF(BI405="","NULL",#REF!)&amp;", Protocol5_IterationIDStart = "&amp;IF(BI405="","NULL",BJ405)&amp;", Protocol5_IterationIDEnd = "&amp;IF(BK405="","NULL",BL405)&amp;
", Protocol6_ID = "&amp;IF(BM405="","NULL",#REF!)&amp;", Protocol6_IterationIDStart = "&amp;IF(BM405="","NULL",BN405)&amp;", Protocol6_IterationIDEnd = "&amp;IF(BO405="","NULL",BP405)&amp;
", Protocol7_ID = "&amp;IF(BQ405="","NULL",#REF!)&amp;", Protocol7_IterationIDStart = "&amp;IF(BQ405="","NULL",BR405)&amp;", Protocol7_IterationIDEnd = "&amp;IF(BS405="","NULL",BT405)&amp;
", Protocol8_ID = "&amp;IF(BU405="","NULL",#REF!)&amp;", Protocol8_IterationIDStart = "&amp;IF(BU405="","NULL",BV405)&amp;", Protocol8_IterationIDEnd = "&amp;IF(BW405="","NULL",BX405)&amp;
", Protocol9_ID = "&amp;IF(BY405="","NULL",#REF!)&amp;", Protocol9_IterationIDStart = "&amp;IF(BY405="","NULL",BZ405)&amp;", Protocol9_IterationIDEnd = "&amp;IF(CA405="","NULL",CB405)&amp;
", Protocol10_ID = "&amp;IF(CC405="","NULL",#REF!)&amp;", Protocol10_IterationIDStart = "&amp;IF(CC405="","NULL",CD405)&amp;", Protocol10_IterationIDEnd = "&amp;IF(CE405="","NULL",CF405)&amp;
", Protocol11_ID = "&amp;IF(CG405="","NULL",#REF!)&amp;", Protocol11_IterationIDStart = "&amp;IF(CG405="","NULL",CH405)&amp;", Protocol11_IterationIDEnd = "&amp;IF(CI405="","NULL",CJ405)&amp;
", Protocol12_ID = "&amp;IF(CK405="","NULL",#REF!)&amp;", Protocol12_IterationIDStart = "&amp;IF(CK405="","NULL",CL405)&amp;", Protocol12_IterationIDEnd = "&amp;IF(CM405="","NULL",CN405)&amp;
", Protocol13_ID = "&amp;IF(CO405="","NULL",#REF!)&amp;", Protocol13_IterationIDStart = "&amp;IF(CO405="","NULL",CP405)&amp;", Protocol13_IterationIDEnd = "&amp;IF(CQ405="","NULL",CR405)&amp;
", Protocol14_ID = "&amp;IF(CS405="","NULL",#REF!)&amp;", Protocol14_IterationIDStart = "&amp;IF(CS405="","NULL",CT405)&amp;", Protocol14_IterationIDEnd = "&amp;IF(CU405="","NULL",CV405)&amp;
", Protocol15_ID = "&amp;IF(CW405="","NULL",#REF!)&amp;", Protocol15_IterationIDStart = "&amp;IF(CW405="","NULL",CX405)&amp;", Protocol15_IterationIDEnd = "&amp;IF(CY405="","NULL",CZ405)&amp;
", Protocol16_ID = "&amp;IF(DA405="","NULL",#REF!)&amp;", Protocol16_IterationIDStart = "&amp;IF(DA405="","NULL",DB405)&amp;", Protocol16_IterationIDEnd = "&amp;IF(DC405="","NULL",DD405))</f>
        <v>#REF!</v>
      </c>
    </row>
    <row r="406" spans="1:110" s="37" customFormat="1" ht="50.4" x14ac:dyDescent="0.4">
      <c r="A406" s="53">
        <v>502</v>
      </c>
      <c r="B406" s="38">
        <v>1</v>
      </c>
      <c r="C406" s="57" t="str">
        <f>"ChampMetricVisitInformation." &amp; G406</f>
        <v>ChampMetricVisitInformation.GCDAvgTotalThickDiffInAreaofDetectableChangeForT1Error</v>
      </c>
      <c r="D406" s="38">
        <v>1</v>
      </c>
      <c r="E406" s="43" t="s">
        <v>1388</v>
      </c>
      <c r="F406" s="79" t="s">
        <v>1865</v>
      </c>
      <c r="G406" s="49" t="s">
        <v>1364</v>
      </c>
      <c r="H406" s="74"/>
      <c r="I406" s="44"/>
      <c r="J406" s="47" t="str">
        <f>IF(I406="","",VLOOKUP(I406,MetricCalcGroups!A:D,3, FALSE))</f>
        <v/>
      </c>
      <c r="L406" s="37" t="s">
        <v>78</v>
      </c>
      <c r="M406" s="38">
        <v>3</v>
      </c>
      <c r="N406" s="38">
        <v>10</v>
      </c>
      <c r="O406" s="38">
        <v>2</v>
      </c>
      <c r="P406" s="38" t="s">
        <v>78</v>
      </c>
      <c r="Q406" s="38">
        <v>1</v>
      </c>
      <c r="R406" s="76">
        <v>0</v>
      </c>
      <c r="S406" s="90">
        <v>0.3</v>
      </c>
      <c r="T406" s="76">
        <v>0</v>
      </c>
      <c r="U406" s="76">
        <v>0.75</v>
      </c>
      <c r="V406" s="78">
        <v>248</v>
      </c>
      <c r="W406" s="39">
        <v>2410</v>
      </c>
      <c r="X406" s="15">
        <v>2011</v>
      </c>
      <c r="Y406" s="16">
        <f>IF(X406&lt;&gt;"",VLOOKUP(X406,ProgramIterations!D:E,2,FALSE),"NULL")</f>
        <v>1</v>
      </c>
      <c r="Z406" s="15"/>
      <c r="AA406" s="16" t="str">
        <f>IF(Z406&lt;&gt;"",VLOOKUP(Z406,ProgramIterations!D:E,2,FALSE),"NULL")</f>
        <v>NULL</v>
      </c>
      <c r="AB406" s="37" t="s">
        <v>78</v>
      </c>
      <c r="AC406" s="37">
        <v>75</v>
      </c>
      <c r="AD406" s="49">
        <v>1</v>
      </c>
      <c r="AE406" s="37">
        <v>1</v>
      </c>
      <c r="AF406" s="37">
        <v>1</v>
      </c>
      <c r="AG406" s="37">
        <v>0</v>
      </c>
      <c r="AH406" s="17">
        <v>0</v>
      </c>
      <c r="AI406" s="17">
        <f t="shared" si="30"/>
        <v>1</v>
      </c>
      <c r="AJ406" s="38">
        <v>0</v>
      </c>
      <c r="AK406" s="17">
        <f t="shared" si="31"/>
        <v>1</v>
      </c>
      <c r="AL406" s="17">
        <f t="shared" si="32"/>
        <v>1</v>
      </c>
      <c r="AM406" s="38">
        <v>0</v>
      </c>
      <c r="AN406" s="38">
        <v>0</v>
      </c>
      <c r="AO406" s="37">
        <v>1</v>
      </c>
      <c r="AP406" s="40" t="s">
        <v>1544</v>
      </c>
      <c r="AQ406" s="37">
        <v>0</v>
      </c>
      <c r="AR406" s="49">
        <v>0</v>
      </c>
      <c r="AS406" s="23">
        <v>2011</v>
      </c>
      <c r="AT406" s="55">
        <f>IF(AS406="","",VLOOKUP(AS406,ProgramIterations!$D:$E,2,FALSE))</f>
        <v>1</v>
      </c>
      <c r="AU406" s="23"/>
      <c r="AV406" s="24" t="str">
        <f>IF(AU406="","",VLOOKUP(AU406,ProgramIterations!$D:$E,2,FALSE))</f>
        <v/>
      </c>
      <c r="AW406" s="23">
        <v>2012</v>
      </c>
      <c r="AX406" s="24">
        <f>IF(AW406="","",VLOOKUP(AW406,ProgramIterations!$D:$E,2,FALSE))</f>
        <v>2</v>
      </c>
      <c r="AY406" s="23"/>
      <c r="AZ406" s="24" t="str">
        <f>IF(AY406="","",VLOOKUP(AY406,ProgramIterations!$D:$E,2,FALSE))</f>
        <v/>
      </c>
      <c r="BA406" s="23">
        <v>2013</v>
      </c>
      <c r="BB406" s="24">
        <f>IF(BA406="","",VLOOKUP(BA406,ProgramIterations!$D:$E,2,FALSE))</f>
        <v>3</v>
      </c>
      <c r="BC406" s="23"/>
      <c r="BD406" s="24" t="str">
        <f>IF(BC406="","",VLOOKUP(BC406,ProgramIterations!$D:$E,2,FALSE))</f>
        <v/>
      </c>
      <c r="BE406" s="54">
        <v>2014</v>
      </c>
      <c r="BF406" s="24">
        <f>IF(BE406="","",VLOOKUP(BE406,ProgramIterations!$D:$E,2,FALSE))</f>
        <v>4</v>
      </c>
      <c r="BG406" s="23"/>
      <c r="BH406" s="24" t="str">
        <f>IF(BG406="","",VLOOKUP(BG406,ProgramIterations!$D:$E,2,FALSE))</f>
        <v/>
      </c>
      <c r="BI406" s="54">
        <v>2014</v>
      </c>
      <c r="BJ406" s="24">
        <f>IF(BI406="","",VLOOKUP(BI406,ProgramIterations!$D:$E,2,FALSE))</f>
        <v>4</v>
      </c>
      <c r="BK406" s="23"/>
      <c r="BL406" s="24" t="str">
        <f>IF(BK406="","",VLOOKUP(BK406,ProgramIterations!$D:$E,2,FALSE))</f>
        <v/>
      </c>
      <c r="BM406" s="23"/>
      <c r="BN406" s="24" t="str">
        <f>IF(BM406="","",VLOOKUP(BM406,ProgramIterations!$D:$E,2,FALSE))</f>
        <v/>
      </c>
      <c r="BO406" s="23"/>
      <c r="BP406" s="24" t="str">
        <f>IF(BO406="","",VLOOKUP(BO406,ProgramIterations!$D:$E,2,FALSE))</f>
        <v/>
      </c>
      <c r="BQ406" s="23"/>
      <c r="BR406" s="24" t="str">
        <f>IF(BQ406="","",VLOOKUP(BQ406,ProgramIterations!$D:$E,2,FALSE))</f>
        <v/>
      </c>
      <c r="BS406" s="23"/>
      <c r="BT406" s="24" t="str">
        <f>IF(BS406="","",VLOOKUP(BS406,ProgramIterations!$D:$E,2,FALSE))</f>
        <v/>
      </c>
      <c r="BU406" s="23"/>
      <c r="BV406" s="24" t="str">
        <f>IF(BU406="","",VLOOKUP(BU406,ProgramIterations!$D:$E,2,FALSE))</f>
        <v/>
      </c>
      <c r="BW406" s="23"/>
      <c r="BX406" s="24" t="str">
        <f>IF(BW406="","",VLOOKUP(BW406,ProgramIterations!$D:$E,2,FALSE))</f>
        <v/>
      </c>
      <c r="BY406" s="23">
        <v>2014</v>
      </c>
      <c r="BZ406" s="24">
        <f>IF(BY406="","",VLOOKUP(BY406,ProgramIterations!$D:$E,2,FALSE))</f>
        <v>4</v>
      </c>
      <c r="CA406" s="23"/>
      <c r="CB406" s="24" t="str">
        <f>IF(CA406="","",VLOOKUP(CA406,ProgramIterations!$D:$E,2,FALSE))</f>
        <v/>
      </c>
      <c r="CC406" s="54">
        <v>2014</v>
      </c>
      <c r="CD406" s="24">
        <f>IF(CC406="","",VLOOKUP(CC406,ProgramIterations!$D:$E,2,FALSE))</f>
        <v>4</v>
      </c>
      <c r="CE406" s="23"/>
      <c r="CF406" s="24" t="str">
        <f>IF(CE406="","",VLOOKUP(CE406,ProgramIterations!$D:$E,2,FALSE))</f>
        <v/>
      </c>
      <c r="CG406" s="54">
        <v>2014</v>
      </c>
      <c r="CH406" s="24">
        <f>IF(CG406="","",VLOOKUP(CG406,ProgramIterations!$D:$E,2,FALSE))</f>
        <v>4</v>
      </c>
      <c r="CI406" s="23"/>
      <c r="CJ406" s="24" t="str">
        <f>IF(CI406="","",VLOOKUP(CI406,ProgramIterations!$D:$E,2,FALSE))</f>
        <v/>
      </c>
      <c r="CK406" s="23"/>
      <c r="CL406" s="24" t="str">
        <f>IF(CK406="","",VLOOKUP(CK406,ProgramIterations!$D:$E,2,FALSE))</f>
        <v/>
      </c>
      <c r="CM406" s="23"/>
      <c r="CN406" s="24" t="str">
        <f>IF(CM406="","",VLOOKUP(CM406,ProgramIterations!$D:$E,2,FALSE))</f>
        <v/>
      </c>
      <c r="CO406" s="23"/>
      <c r="CP406" s="24" t="str">
        <f>IF(CO406="","",VLOOKUP(CO406,ProgramIterations!$D:$E,2,FALSE))</f>
        <v/>
      </c>
      <c r="CQ406" s="23"/>
      <c r="CR406" s="24" t="str">
        <f>IF(CQ406="","",VLOOKUP(CQ406,ProgramIterations!$D:$E,2,FALSE))</f>
        <v/>
      </c>
      <c r="CS406" s="23"/>
      <c r="CT406" s="24" t="str">
        <f>IF(CS406="","",VLOOKUP(CS406,ProgramIterations!$D:$E,2,FALSE))</f>
        <v/>
      </c>
      <c r="CU406" s="23"/>
      <c r="CV406" s="24" t="str">
        <f>IF(CU406="","",VLOOKUP(CU406,ProgramIterations!$D:$E,2,FALSE))</f>
        <v/>
      </c>
      <c r="CW406" s="23"/>
      <c r="CX406" s="24" t="str">
        <f>IF(CW406="","",VLOOKUP(CW406,ProgramIterations!$D:$E,2,FALSE))</f>
        <v/>
      </c>
      <c r="CY406" s="23"/>
      <c r="CZ406" s="24" t="str">
        <f>IF(CY406="","",VLOOKUP(CY406,ProgramIterations!$D:$E,2,FALSE))</f>
        <v/>
      </c>
      <c r="DA406" s="23"/>
      <c r="DB406" s="24" t="str">
        <f>IF(DA406="","",VLOOKUP(DA406,ProgramIterations!$D:$E,2,FALSE))</f>
        <v/>
      </c>
      <c r="DC406" s="23"/>
      <c r="DD406" s="25" t="str">
        <f>IF(DC406="","",VLOOKUP(DC406,ProgramIterations!$D:$E,2,FALSE))</f>
        <v/>
      </c>
      <c r="DE406" s="64" t="str">
        <f>CONCATENATE("ALTER TABLE dbo.",LEFT(C406,FIND(".",C406)-1)," ADD ",RIGHT(C406,LEN(C406)-FIND(".",C406))," ",VLOOKUP(M406,DataTypes!$A$2:$F$12,6),IF(VLOOKUP(M406,DataTypes!$A$2:$F$12,3)=1,CONCATENATE("(",N406,",",O406,")"),"")," NULL")</f>
        <v>ALTER TABLE dbo.ChampMetricVisitInformation ADD GCDAvgTotalThickDiffInAreaofDetectableChangeForT1Error decimal(10,2) NULL</v>
      </c>
      <c r="DF406" s="56" t="e">
        <f>IF(A406 = "","",#REF! &amp; " SELECT MetricCalcTypeID = "&amp;A406&amp;", EngineID = "&amp;B406&amp;", Name='"&amp;C406&amp;"', DisplayGroupID = "&amp;D406&amp;", DisplayName='"&amp;E406&amp;"', DisplayNameShort = '"&amp;F406&amp;"', PropertyName = '"&amp;G406&amp;"', MethodID = "&amp;IF(H406="","NULL",H406)&amp; ", CalcGroupId = "&amp;IF(I406="","NULL",I406)&amp;", CalcGroupListItemID = " &amp;IF(K406="","NULL",K406)&amp;", Description = "&amp;IF(L406&lt;&gt;"NULL","'"&amp;SUBSTITUTE(L406,"'","''")&amp;"'","NULL")&amp;", DataTypeID = "&amp;M406&amp;",Precision = "&amp;N406&amp;", Scale = "&amp;O406&amp;", Length="&amp;P406&amp;", UOMID = "&amp;Q406&amp;", GlossaryTermID = "&amp;V406&amp;", DisplayOrderID = "&amp;W406&amp;", DomainValueListID = "&amp;AB406&amp;", WidthPixels = "&amp;AC406&amp;", IsDisplayable = "&amp;AD406&amp;", ShowGraphForWatershed= "&amp;AE406&amp;",ShowGraphForProgram="&amp;AF406&amp;",ShowGraphForVisit="&amp;AG406&amp;",IsPrivateInformation="&amp;AM406&amp;", IsCalculated="&amp;AN406&amp;",IsInternal="&amp;AO406&amp;", ExpectedValueMin = "&amp;IF(R406&lt;&gt;"",R406,"NULL")&amp;",  ExpectedValueMax = "&amp;IF(S406&lt;&gt;"",S406,"NULL")&amp;",  AcceptedValueMin = "&amp;IF(T406&lt;&gt;"",T406,"NULL")&amp;",   AcceptedValueMax  = "&amp;IF(U406&lt;&gt;"",U406,"NULL")&amp;", GraphAllowX="&amp;AH406&amp;", GraphAllowY="&amp;AI406&amp;", GraphAllowZ="&amp;AJ406&amp;", MapAllowSize="&amp;AK406&amp;", MapAllowColor = "&amp;AL406&amp;", RbtXpath = "&amp;IF(AP406&lt;&gt;"", "'"&amp;AP406&amp;"'", "NULL")&amp;", RbtIsRequired = "&amp;IF(AP406&lt;&gt;"", AQ406, "NULL")&amp;", MRMetric = "&amp;AR406&amp;
", Protocol1_ID = "&amp;IF(AS406="","NULL",#REF!)&amp;", Protocol1_IterationIDStart = "&amp;IF(AS406="","NULL",AT406)&amp;", Protocol1_IterationIDEnd = "&amp;IF(AU406="","NULL",AV406)&amp;
", Protocol2_ID = "&amp;IF(AW406="","NULL",#REF!)&amp;", Protocol2_IterationIDStart = "&amp;IF(AW406="","NULL",AX406)&amp;", Protocol2_IterationIDEnd = "&amp;IF(AY406="","NULL",AZ406)&amp;
", Protocol3_ID = "&amp;IF(BA406="","NULL",#REF!)&amp;", Protocol3_IterationIDStart = "&amp;IF(BA406="","NULL",BB406)&amp;", Protocol3_IterationIDEnd = "&amp;IF(BC406="","NULL",BD406)&amp;
", Protocol4_ID = "&amp;IF(BE406="","NULL",#REF!)&amp;", Protocol4_IterationIDStart = "&amp;IF(BE406="","NULL",BF406)&amp;", Protocol4_IterationIDEnd = "&amp;IF(BG406="","NULL",BH406)&amp;
", Protocol5_ID = "&amp;IF(BI406="","NULL",#REF!)&amp;", Protocol5_IterationIDStart = "&amp;IF(BI406="","NULL",BJ406)&amp;", Protocol5_IterationIDEnd = "&amp;IF(BK406="","NULL",BL406)&amp;
", Protocol6_ID = "&amp;IF(BM406="","NULL",#REF!)&amp;", Protocol6_IterationIDStart = "&amp;IF(BM406="","NULL",BN406)&amp;", Protocol6_IterationIDEnd = "&amp;IF(BO406="","NULL",BP406)&amp;
", Protocol7_ID = "&amp;IF(BQ406="","NULL",#REF!)&amp;", Protocol7_IterationIDStart = "&amp;IF(BQ406="","NULL",BR406)&amp;", Protocol7_IterationIDEnd = "&amp;IF(BS406="","NULL",BT406)&amp;
", Protocol8_ID = "&amp;IF(BU406="","NULL",#REF!)&amp;", Protocol8_IterationIDStart = "&amp;IF(BU406="","NULL",BV406)&amp;", Protocol8_IterationIDEnd = "&amp;IF(BW406="","NULL",BX406)&amp;
", Protocol9_ID = "&amp;IF(BY406="","NULL",#REF!)&amp;", Protocol9_IterationIDStart = "&amp;IF(BY406="","NULL",BZ406)&amp;", Protocol9_IterationIDEnd = "&amp;IF(CA406="","NULL",CB406)&amp;
", Protocol10_ID = "&amp;IF(CC406="","NULL",#REF!)&amp;", Protocol10_IterationIDStart = "&amp;IF(CC406="","NULL",CD406)&amp;", Protocol10_IterationIDEnd = "&amp;IF(CE406="","NULL",CF406)&amp;
", Protocol11_ID = "&amp;IF(CG406="","NULL",#REF!)&amp;", Protocol11_IterationIDStart = "&amp;IF(CG406="","NULL",CH406)&amp;", Protocol11_IterationIDEnd = "&amp;IF(CI406="","NULL",CJ406)&amp;
", Protocol12_ID = "&amp;IF(CK406="","NULL",#REF!)&amp;", Protocol12_IterationIDStart = "&amp;IF(CK406="","NULL",CL406)&amp;", Protocol12_IterationIDEnd = "&amp;IF(CM406="","NULL",CN406)&amp;
", Protocol13_ID = "&amp;IF(CO406="","NULL",#REF!)&amp;", Protocol13_IterationIDStart = "&amp;IF(CO406="","NULL",CP406)&amp;", Protocol13_IterationIDEnd = "&amp;IF(CQ406="","NULL",CR406)&amp;
", Protocol14_ID = "&amp;IF(CS406="","NULL",#REF!)&amp;", Protocol14_IterationIDStart = "&amp;IF(CS406="","NULL",CT406)&amp;", Protocol14_IterationIDEnd = "&amp;IF(CU406="","NULL",CV406)&amp;
", Protocol15_ID = "&amp;IF(CW406="","NULL",#REF!)&amp;", Protocol15_IterationIDStart = "&amp;IF(CW406="","NULL",CX406)&amp;", Protocol15_IterationIDEnd = "&amp;IF(CY406="","NULL",CZ406)&amp;
", Protocol16_ID = "&amp;IF(DA406="","NULL",#REF!)&amp;", Protocol16_IterationIDStart = "&amp;IF(DA406="","NULL",DB406)&amp;", Protocol16_IterationIDEnd = "&amp;IF(DC406="","NULL",DD406))</f>
        <v>#REF!</v>
      </c>
    </row>
    <row r="407" spans="1:110" s="37" customFormat="1" ht="50.4" hidden="1" x14ac:dyDescent="0.4">
      <c r="A407" s="75">
        <v>503</v>
      </c>
      <c r="B407" s="38">
        <v>1</v>
      </c>
      <c r="C407" s="57" t="str">
        <f>"ChampMetricVisitInformation." &amp; G407</f>
        <v>ChampMetricVisitInformation.GCDAvgTotalThickDiffInAreaofDetectableChangeForT0Percent</v>
      </c>
      <c r="D407" s="38">
        <v>1</v>
      </c>
      <c r="E407" s="43" t="s">
        <v>1389</v>
      </c>
      <c r="F407" s="79" t="s">
        <v>1866</v>
      </c>
      <c r="G407" s="74" t="s">
        <v>1365</v>
      </c>
      <c r="H407" s="74"/>
      <c r="I407" s="44"/>
      <c r="J407" s="47" t="str">
        <f>IF(I407="","",VLOOKUP(I407,MetricCalcGroups!A:D,3, FALSE))</f>
        <v/>
      </c>
      <c r="L407" s="37" t="s">
        <v>78</v>
      </c>
      <c r="M407" s="38">
        <v>3</v>
      </c>
      <c r="N407" s="38">
        <v>10</v>
      </c>
      <c r="O407" s="38">
        <v>2</v>
      </c>
      <c r="P407" s="38" t="s">
        <v>78</v>
      </c>
      <c r="Q407" s="38" t="s">
        <v>78</v>
      </c>
      <c r="R407" s="38"/>
      <c r="S407" s="38"/>
      <c r="T407" s="38"/>
      <c r="U407" s="38"/>
      <c r="V407" s="78" t="s">
        <v>78</v>
      </c>
      <c r="W407" s="39">
        <v>2420</v>
      </c>
      <c r="X407" s="15">
        <v>2011</v>
      </c>
      <c r="Y407" s="16">
        <f>IF(X407&lt;&gt;"",VLOOKUP(X407,ProgramIterations!D:E,2,FALSE),"NULL")</f>
        <v>1</v>
      </c>
      <c r="Z407" s="15"/>
      <c r="AA407" s="16" t="str">
        <f>IF(Z407&lt;&gt;"",VLOOKUP(Z407,ProgramIterations!D:E,2,FALSE),"NULL")</f>
        <v>NULL</v>
      </c>
      <c r="AB407" s="37" t="s">
        <v>78</v>
      </c>
      <c r="AC407" s="37">
        <v>75</v>
      </c>
      <c r="AD407" s="49">
        <v>0</v>
      </c>
      <c r="AE407" s="37">
        <v>1</v>
      </c>
      <c r="AF407" s="37">
        <v>1</v>
      </c>
      <c r="AG407" s="37">
        <v>0</v>
      </c>
      <c r="AH407" s="17">
        <v>0</v>
      </c>
      <c r="AI407" s="17">
        <f t="shared" si="30"/>
        <v>0</v>
      </c>
      <c r="AJ407" s="38">
        <v>0</v>
      </c>
      <c r="AK407" s="17">
        <f t="shared" si="31"/>
        <v>0</v>
      </c>
      <c r="AL407" s="17">
        <f t="shared" si="32"/>
        <v>0</v>
      </c>
      <c r="AM407" s="38">
        <v>0</v>
      </c>
      <c r="AN407" s="38">
        <v>0</v>
      </c>
      <c r="AO407" s="37">
        <v>0</v>
      </c>
      <c r="AP407" s="74" t="s">
        <v>1545</v>
      </c>
      <c r="AQ407" s="37">
        <v>0</v>
      </c>
      <c r="AR407" s="49">
        <v>0</v>
      </c>
      <c r="AS407" s="23">
        <v>2011</v>
      </c>
      <c r="AT407" s="55">
        <f>IF(AS407="","",VLOOKUP(AS407,ProgramIterations!$D:$E,2,FALSE))</f>
        <v>1</v>
      </c>
      <c r="AU407" s="23"/>
      <c r="AV407" s="24" t="str">
        <f>IF(AU407="","",VLOOKUP(AU407,ProgramIterations!$D:$E,2,FALSE))</f>
        <v/>
      </c>
      <c r="AW407" s="23">
        <v>2012</v>
      </c>
      <c r="AX407" s="24">
        <f>IF(AW407="","",VLOOKUP(AW407,ProgramIterations!$D:$E,2,FALSE))</f>
        <v>2</v>
      </c>
      <c r="AY407" s="23"/>
      <c r="AZ407" s="24" t="str">
        <f>IF(AY407="","",VLOOKUP(AY407,ProgramIterations!$D:$E,2,FALSE))</f>
        <v/>
      </c>
      <c r="BA407" s="23">
        <v>2013</v>
      </c>
      <c r="BB407" s="24">
        <f>IF(BA407="","",VLOOKUP(BA407,ProgramIterations!$D:$E,2,FALSE))</f>
        <v>3</v>
      </c>
      <c r="BC407" s="23"/>
      <c r="BD407" s="24" t="str">
        <f>IF(BC407="","",VLOOKUP(BC407,ProgramIterations!$D:$E,2,FALSE))</f>
        <v/>
      </c>
      <c r="BE407" s="54">
        <v>2014</v>
      </c>
      <c r="BF407" s="24">
        <f>IF(BE407="","",VLOOKUP(BE407,ProgramIterations!$D:$E,2,FALSE))</f>
        <v>4</v>
      </c>
      <c r="BG407" s="23"/>
      <c r="BH407" s="24" t="str">
        <f>IF(BG407="","",VLOOKUP(BG407,ProgramIterations!$D:$E,2,FALSE))</f>
        <v/>
      </c>
      <c r="BI407" s="54">
        <v>2014</v>
      </c>
      <c r="BJ407" s="24">
        <f>IF(BI407="","",VLOOKUP(BI407,ProgramIterations!$D:$E,2,FALSE))</f>
        <v>4</v>
      </c>
      <c r="BK407" s="23"/>
      <c r="BL407" s="24" t="str">
        <f>IF(BK407="","",VLOOKUP(BK407,ProgramIterations!$D:$E,2,FALSE))</f>
        <v/>
      </c>
      <c r="BM407" s="23"/>
      <c r="BN407" s="24" t="str">
        <f>IF(BM407="","",VLOOKUP(BM407,ProgramIterations!$D:$E,2,FALSE))</f>
        <v/>
      </c>
      <c r="BO407" s="23"/>
      <c r="BP407" s="24" t="str">
        <f>IF(BO407="","",VLOOKUP(BO407,ProgramIterations!$D:$E,2,FALSE))</f>
        <v/>
      </c>
      <c r="BQ407" s="23"/>
      <c r="BR407" s="24" t="str">
        <f>IF(BQ407="","",VLOOKUP(BQ407,ProgramIterations!$D:$E,2,FALSE))</f>
        <v/>
      </c>
      <c r="BS407" s="23"/>
      <c r="BT407" s="24" t="str">
        <f>IF(BS407="","",VLOOKUP(BS407,ProgramIterations!$D:$E,2,FALSE))</f>
        <v/>
      </c>
      <c r="BU407" s="23"/>
      <c r="BV407" s="24" t="str">
        <f>IF(BU407="","",VLOOKUP(BU407,ProgramIterations!$D:$E,2,FALSE))</f>
        <v/>
      </c>
      <c r="BW407" s="23"/>
      <c r="BX407" s="24" t="str">
        <f>IF(BW407="","",VLOOKUP(BW407,ProgramIterations!$D:$E,2,FALSE))</f>
        <v/>
      </c>
      <c r="BY407" s="23">
        <v>2014</v>
      </c>
      <c r="BZ407" s="24">
        <f>IF(BY407="","",VLOOKUP(BY407,ProgramIterations!$D:$E,2,FALSE))</f>
        <v>4</v>
      </c>
      <c r="CA407" s="23"/>
      <c r="CB407" s="24" t="str">
        <f>IF(CA407="","",VLOOKUP(CA407,ProgramIterations!$D:$E,2,FALSE))</f>
        <v/>
      </c>
      <c r="CC407" s="54">
        <v>2014</v>
      </c>
      <c r="CD407" s="24">
        <f>IF(CC407="","",VLOOKUP(CC407,ProgramIterations!$D:$E,2,FALSE))</f>
        <v>4</v>
      </c>
      <c r="CE407" s="23"/>
      <c r="CF407" s="24" t="str">
        <f>IF(CE407="","",VLOOKUP(CE407,ProgramIterations!$D:$E,2,FALSE))</f>
        <v/>
      </c>
      <c r="CG407" s="54">
        <v>2014</v>
      </c>
      <c r="CH407" s="24">
        <f>IF(CG407="","",VLOOKUP(CG407,ProgramIterations!$D:$E,2,FALSE))</f>
        <v>4</v>
      </c>
      <c r="CI407" s="23"/>
      <c r="CJ407" s="24" t="str">
        <f>IF(CI407="","",VLOOKUP(CI407,ProgramIterations!$D:$E,2,FALSE))</f>
        <v/>
      </c>
      <c r="CK407" s="23"/>
      <c r="CL407" s="24" t="str">
        <f>IF(CK407="","",VLOOKUP(CK407,ProgramIterations!$D:$E,2,FALSE))</f>
        <v/>
      </c>
      <c r="CM407" s="23"/>
      <c r="CN407" s="24" t="str">
        <f>IF(CM407="","",VLOOKUP(CM407,ProgramIterations!$D:$E,2,FALSE))</f>
        <v/>
      </c>
      <c r="CO407" s="23"/>
      <c r="CP407" s="24" t="str">
        <f>IF(CO407="","",VLOOKUP(CO407,ProgramIterations!$D:$E,2,FALSE))</f>
        <v/>
      </c>
      <c r="CQ407" s="23"/>
      <c r="CR407" s="24" t="str">
        <f>IF(CQ407="","",VLOOKUP(CQ407,ProgramIterations!$D:$E,2,FALSE))</f>
        <v/>
      </c>
      <c r="CS407" s="23"/>
      <c r="CT407" s="24" t="str">
        <f>IF(CS407="","",VLOOKUP(CS407,ProgramIterations!$D:$E,2,FALSE))</f>
        <v/>
      </c>
      <c r="CU407" s="23"/>
      <c r="CV407" s="24" t="str">
        <f>IF(CU407="","",VLOOKUP(CU407,ProgramIterations!$D:$E,2,FALSE))</f>
        <v/>
      </c>
      <c r="CW407" s="23"/>
      <c r="CX407" s="24" t="str">
        <f>IF(CW407="","",VLOOKUP(CW407,ProgramIterations!$D:$E,2,FALSE))</f>
        <v/>
      </c>
      <c r="CY407" s="23"/>
      <c r="CZ407" s="24" t="str">
        <f>IF(CY407="","",VLOOKUP(CY407,ProgramIterations!$D:$E,2,FALSE))</f>
        <v/>
      </c>
      <c r="DA407" s="23"/>
      <c r="DB407" s="24" t="str">
        <f>IF(DA407="","",VLOOKUP(DA407,ProgramIterations!$D:$E,2,FALSE))</f>
        <v/>
      </c>
      <c r="DC407" s="23"/>
      <c r="DD407" s="25" t="str">
        <f>IF(DC407="","",VLOOKUP(DC407,ProgramIterations!$D:$E,2,FALSE))</f>
        <v/>
      </c>
      <c r="DE407" s="64" t="str">
        <f>CONCATENATE("ALTER TABLE dbo.",LEFT(C407,FIND(".",C407)-1)," ADD ",RIGHT(C407,LEN(C407)-FIND(".",C407))," ",VLOOKUP(M407,DataTypes!$A$2:$F$12,6),IF(VLOOKUP(M407,DataTypes!$A$2:$F$12,3)=1,CONCATENATE("(",N407,",",O407,")"),"")," NULL")</f>
        <v>ALTER TABLE dbo.ChampMetricVisitInformation ADD GCDAvgTotalThickDiffInAreaofDetectableChangeForT0Percent decimal(10,2) NULL</v>
      </c>
      <c r="DF407" s="56" t="e">
        <f>IF(A407 = "","",#REF! &amp; " SELECT MetricCalcTypeID = "&amp;A407&amp;", EngineID = "&amp;B407&amp;", Name='"&amp;C407&amp;"', DisplayGroupID = "&amp;D407&amp;", DisplayName='"&amp;E407&amp;"', DisplayNameShort = '"&amp;F407&amp;"', PropertyName = '"&amp;G407&amp;"', MethodID = "&amp;IF(H407="","NULL",H407)&amp; ", CalcGroupId = "&amp;IF(I407="","NULL",I407)&amp;", CalcGroupListItemID = " &amp;IF(K407="","NULL",K407)&amp;", Description = "&amp;IF(L407&lt;&gt;"NULL","'"&amp;SUBSTITUTE(L407,"'","''")&amp;"'","NULL")&amp;", DataTypeID = "&amp;M407&amp;",Precision = "&amp;N407&amp;", Scale = "&amp;O407&amp;", Length="&amp;P407&amp;", UOMID = "&amp;Q407&amp;", GlossaryTermID = "&amp;V407&amp;", DisplayOrderID = "&amp;W407&amp;", DomainValueListID = "&amp;AB407&amp;", WidthPixels = "&amp;AC407&amp;", IsDisplayable = "&amp;AD407&amp;", ShowGraphForWatershed= "&amp;AE407&amp;",ShowGraphForProgram="&amp;AF407&amp;",ShowGraphForVisit="&amp;AG407&amp;",IsPrivateInformation="&amp;AM407&amp;", IsCalculated="&amp;AN407&amp;",IsInternal="&amp;AO407&amp;", ExpectedValueMin = "&amp;IF(R407&lt;&gt;"",R407,"NULL")&amp;",  ExpectedValueMax = "&amp;IF(S407&lt;&gt;"",S407,"NULL")&amp;",  AcceptedValueMin = "&amp;IF(T407&lt;&gt;"",T407,"NULL")&amp;",   AcceptedValueMax  = "&amp;IF(U407&lt;&gt;"",U407,"NULL")&amp;", GraphAllowX="&amp;AH407&amp;", GraphAllowY="&amp;AI407&amp;", GraphAllowZ="&amp;AJ407&amp;", MapAllowSize="&amp;AK407&amp;", MapAllowColor = "&amp;AL407&amp;", RbtXpath = "&amp;IF(AP407&lt;&gt;"", "'"&amp;AP407&amp;"'", "NULL")&amp;", RbtIsRequired = "&amp;IF(AP407&lt;&gt;"", AQ407, "NULL")&amp;", MRMetric = "&amp;AR407&amp;
", Protocol1_ID = "&amp;IF(AS407="","NULL",#REF!)&amp;", Protocol1_IterationIDStart = "&amp;IF(AS407="","NULL",AT407)&amp;", Protocol1_IterationIDEnd = "&amp;IF(AU407="","NULL",AV407)&amp;
", Protocol2_ID = "&amp;IF(AW407="","NULL",#REF!)&amp;", Protocol2_IterationIDStart = "&amp;IF(AW407="","NULL",AX407)&amp;", Protocol2_IterationIDEnd = "&amp;IF(AY407="","NULL",AZ407)&amp;
", Protocol3_ID = "&amp;IF(BA407="","NULL",#REF!)&amp;", Protocol3_IterationIDStart = "&amp;IF(BA407="","NULL",BB407)&amp;", Protocol3_IterationIDEnd = "&amp;IF(BC407="","NULL",BD407)&amp;
", Protocol4_ID = "&amp;IF(BE407="","NULL",#REF!)&amp;", Protocol4_IterationIDStart = "&amp;IF(BE407="","NULL",BF407)&amp;", Protocol4_IterationIDEnd = "&amp;IF(BG407="","NULL",BH407)&amp;
", Protocol5_ID = "&amp;IF(BI407="","NULL",#REF!)&amp;", Protocol5_IterationIDStart = "&amp;IF(BI407="","NULL",BJ407)&amp;", Protocol5_IterationIDEnd = "&amp;IF(BK407="","NULL",BL407)&amp;
", Protocol6_ID = "&amp;IF(BM407="","NULL",#REF!)&amp;", Protocol6_IterationIDStart = "&amp;IF(BM407="","NULL",BN407)&amp;", Protocol6_IterationIDEnd = "&amp;IF(BO407="","NULL",BP407)&amp;
", Protocol7_ID = "&amp;IF(BQ407="","NULL",#REF!)&amp;", Protocol7_IterationIDStart = "&amp;IF(BQ407="","NULL",BR407)&amp;", Protocol7_IterationIDEnd = "&amp;IF(BS407="","NULL",BT407)&amp;
", Protocol8_ID = "&amp;IF(BU407="","NULL",#REF!)&amp;", Protocol8_IterationIDStart = "&amp;IF(BU407="","NULL",BV407)&amp;", Protocol8_IterationIDEnd = "&amp;IF(BW407="","NULL",BX407)&amp;
", Protocol9_ID = "&amp;IF(BY407="","NULL",#REF!)&amp;", Protocol9_IterationIDStart = "&amp;IF(BY407="","NULL",BZ407)&amp;", Protocol9_IterationIDEnd = "&amp;IF(CA407="","NULL",CB407)&amp;
", Protocol10_ID = "&amp;IF(CC407="","NULL",#REF!)&amp;", Protocol10_IterationIDStart = "&amp;IF(CC407="","NULL",CD407)&amp;", Protocol10_IterationIDEnd = "&amp;IF(CE407="","NULL",CF407)&amp;
", Protocol11_ID = "&amp;IF(CG407="","NULL",#REF!)&amp;", Protocol11_IterationIDStart = "&amp;IF(CG407="","NULL",CH407)&amp;", Protocol11_IterationIDEnd = "&amp;IF(CI407="","NULL",CJ407)&amp;
", Protocol12_ID = "&amp;IF(CK407="","NULL",#REF!)&amp;", Protocol12_IterationIDStart = "&amp;IF(CK407="","NULL",CL407)&amp;", Protocol12_IterationIDEnd = "&amp;IF(CM407="","NULL",CN407)&amp;
", Protocol13_ID = "&amp;IF(CO407="","NULL",#REF!)&amp;", Protocol13_IterationIDStart = "&amp;IF(CO407="","NULL",CP407)&amp;", Protocol13_IterationIDEnd = "&amp;IF(CQ407="","NULL",CR407)&amp;
", Protocol14_ID = "&amp;IF(CS407="","NULL",#REF!)&amp;", Protocol14_IterationIDStart = "&amp;IF(CS407="","NULL",CT407)&amp;", Protocol14_IterationIDEnd = "&amp;IF(CU407="","NULL",CV407)&amp;
", Protocol15_ID = "&amp;IF(CW407="","NULL",#REF!)&amp;", Protocol15_IterationIDStart = "&amp;IF(CW407="","NULL",CX407)&amp;", Protocol15_IterationIDEnd = "&amp;IF(CY407="","NULL",CZ407)&amp;
", Protocol16_ID = "&amp;IF(DA407="","NULL",#REF!)&amp;", Protocol16_IterationIDStart = "&amp;IF(DA407="","NULL",DB407)&amp;", Protocol16_IterationIDEnd = "&amp;IF(DC407="","NULL",DD407))</f>
        <v>#REF!</v>
      </c>
    </row>
    <row r="408" spans="1:110" s="37" customFormat="1" ht="50.4" hidden="1" x14ac:dyDescent="0.4">
      <c r="A408" s="75">
        <v>504</v>
      </c>
      <c r="B408" s="75">
        <v>1</v>
      </c>
      <c r="C408" s="57" t="str">
        <f>"ChampMetricVisitInformation." &amp; G408</f>
        <v>ChampMetricVisitInformation.GCDAvgTotalThickDiffInAreaofDetectableChangeForT1Percent</v>
      </c>
      <c r="D408" s="38">
        <v>1</v>
      </c>
      <c r="E408" s="43" t="s">
        <v>1390</v>
      </c>
      <c r="F408" s="79" t="s">
        <v>1867</v>
      </c>
      <c r="G408" s="74" t="s">
        <v>1366</v>
      </c>
      <c r="H408" s="74"/>
      <c r="I408" s="44"/>
      <c r="J408" s="47" t="str">
        <f>IF(I408="","",VLOOKUP(I408,MetricCalcGroups!A:D,3, FALSE))</f>
        <v/>
      </c>
      <c r="L408" s="37" t="s">
        <v>78</v>
      </c>
      <c r="M408" s="38">
        <v>3</v>
      </c>
      <c r="N408" s="38">
        <v>10</v>
      </c>
      <c r="O408" s="38">
        <v>2</v>
      </c>
      <c r="P408" s="38" t="s">
        <v>78</v>
      </c>
      <c r="Q408" s="38" t="s">
        <v>78</v>
      </c>
      <c r="R408" s="38"/>
      <c r="S408" s="38"/>
      <c r="T408" s="38"/>
      <c r="U408" s="38"/>
      <c r="V408" s="78" t="s">
        <v>78</v>
      </c>
      <c r="W408" s="39">
        <v>2430</v>
      </c>
      <c r="X408" s="15">
        <v>2011</v>
      </c>
      <c r="Y408" s="16">
        <f>IF(X408&lt;&gt;"",VLOOKUP(X408,ProgramIterations!D:E,2,FALSE),"NULL")</f>
        <v>1</v>
      </c>
      <c r="Z408" s="15"/>
      <c r="AA408" s="16" t="str">
        <f>IF(Z408&lt;&gt;"",VLOOKUP(Z408,ProgramIterations!D:E,2,FALSE),"NULL")</f>
        <v>NULL</v>
      </c>
      <c r="AB408" s="37" t="s">
        <v>78</v>
      </c>
      <c r="AC408" s="37">
        <v>75</v>
      </c>
      <c r="AD408" s="49">
        <v>0</v>
      </c>
      <c r="AE408" s="37">
        <v>1</v>
      </c>
      <c r="AF408" s="37">
        <v>1</v>
      </c>
      <c r="AG408" s="37">
        <v>0</v>
      </c>
      <c r="AH408" s="52">
        <v>0</v>
      </c>
      <c r="AI408" s="17">
        <f t="shared" si="30"/>
        <v>0</v>
      </c>
      <c r="AJ408" s="38">
        <v>0</v>
      </c>
      <c r="AK408" s="17">
        <f t="shared" si="31"/>
        <v>0</v>
      </c>
      <c r="AL408" s="17">
        <f t="shared" si="32"/>
        <v>0</v>
      </c>
      <c r="AM408" s="38">
        <v>0</v>
      </c>
      <c r="AN408" s="38">
        <v>0</v>
      </c>
      <c r="AO408" s="37">
        <v>0</v>
      </c>
      <c r="AP408" s="49" t="s">
        <v>1546</v>
      </c>
      <c r="AQ408" s="37">
        <v>0</v>
      </c>
      <c r="AR408" s="49">
        <v>0</v>
      </c>
      <c r="AS408" s="23">
        <v>2011</v>
      </c>
      <c r="AT408" s="55">
        <f>IF(AS408="","",VLOOKUP(AS408,ProgramIterations!$D:$E,2,FALSE))</f>
        <v>1</v>
      </c>
      <c r="AU408" s="23"/>
      <c r="AV408" s="24" t="str">
        <f>IF(AU408="","",VLOOKUP(AU408,ProgramIterations!$D:$E,2,FALSE))</f>
        <v/>
      </c>
      <c r="AW408" s="23">
        <v>2012</v>
      </c>
      <c r="AX408" s="24">
        <f>IF(AW408="","",VLOOKUP(AW408,ProgramIterations!$D:$E,2,FALSE))</f>
        <v>2</v>
      </c>
      <c r="AY408" s="23"/>
      <c r="AZ408" s="24" t="str">
        <f>IF(AY408="","",VLOOKUP(AY408,ProgramIterations!$D:$E,2,FALSE))</f>
        <v/>
      </c>
      <c r="BA408" s="23">
        <v>2013</v>
      </c>
      <c r="BB408" s="24">
        <f>IF(BA408="","",VLOOKUP(BA408,ProgramIterations!$D:$E,2,FALSE))</f>
        <v>3</v>
      </c>
      <c r="BC408" s="23"/>
      <c r="BD408" s="24" t="str">
        <f>IF(BC408="","",VLOOKUP(BC408,ProgramIterations!$D:$E,2,FALSE))</f>
        <v/>
      </c>
      <c r="BE408" s="54">
        <v>2014</v>
      </c>
      <c r="BF408" s="24">
        <f>IF(BE408="","",VLOOKUP(BE408,ProgramIterations!$D:$E,2,FALSE))</f>
        <v>4</v>
      </c>
      <c r="BG408" s="23"/>
      <c r="BH408" s="24" t="str">
        <f>IF(BG408="","",VLOOKUP(BG408,ProgramIterations!$D:$E,2,FALSE))</f>
        <v/>
      </c>
      <c r="BI408" s="54">
        <v>2014</v>
      </c>
      <c r="BJ408" s="24">
        <f>IF(BI408="","",VLOOKUP(BI408,ProgramIterations!$D:$E,2,FALSE))</f>
        <v>4</v>
      </c>
      <c r="BK408" s="23"/>
      <c r="BL408" s="24" t="str">
        <f>IF(BK408="","",VLOOKUP(BK408,ProgramIterations!$D:$E,2,FALSE))</f>
        <v/>
      </c>
      <c r="BM408" s="23"/>
      <c r="BN408" s="24" t="str">
        <f>IF(BM408="","",VLOOKUP(BM408,ProgramIterations!$D:$E,2,FALSE))</f>
        <v/>
      </c>
      <c r="BO408" s="23"/>
      <c r="BP408" s="24" t="str">
        <f>IF(BO408="","",VLOOKUP(BO408,ProgramIterations!$D:$E,2,FALSE))</f>
        <v/>
      </c>
      <c r="BQ408" s="23"/>
      <c r="BR408" s="24" t="str">
        <f>IF(BQ408="","",VLOOKUP(BQ408,ProgramIterations!$D:$E,2,FALSE))</f>
        <v/>
      </c>
      <c r="BS408" s="23"/>
      <c r="BT408" s="24" t="str">
        <f>IF(BS408="","",VLOOKUP(BS408,ProgramIterations!$D:$E,2,FALSE))</f>
        <v/>
      </c>
      <c r="BU408" s="23"/>
      <c r="BV408" s="24" t="str">
        <f>IF(BU408="","",VLOOKUP(BU408,ProgramIterations!$D:$E,2,FALSE))</f>
        <v/>
      </c>
      <c r="BW408" s="23"/>
      <c r="BX408" s="24" t="str">
        <f>IF(BW408="","",VLOOKUP(BW408,ProgramIterations!$D:$E,2,FALSE))</f>
        <v/>
      </c>
      <c r="BY408" s="23">
        <v>2014</v>
      </c>
      <c r="BZ408" s="24">
        <f>IF(BY408="","",VLOOKUP(BY408,ProgramIterations!$D:$E,2,FALSE))</f>
        <v>4</v>
      </c>
      <c r="CA408" s="23"/>
      <c r="CB408" s="24" t="str">
        <f>IF(CA408="","",VLOOKUP(CA408,ProgramIterations!$D:$E,2,FALSE))</f>
        <v/>
      </c>
      <c r="CC408" s="54">
        <v>2014</v>
      </c>
      <c r="CD408" s="24">
        <f>IF(CC408="","",VLOOKUP(CC408,ProgramIterations!$D:$E,2,FALSE))</f>
        <v>4</v>
      </c>
      <c r="CE408" s="23"/>
      <c r="CF408" s="24" t="str">
        <f>IF(CE408="","",VLOOKUP(CE408,ProgramIterations!$D:$E,2,FALSE))</f>
        <v/>
      </c>
      <c r="CG408" s="54">
        <v>2014</v>
      </c>
      <c r="CH408" s="24">
        <f>IF(CG408="","",VLOOKUP(CG408,ProgramIterations!$D:$E,2,FALSE))</f>
        <v>4</v>
      </c>
      <c r="CI408" s="23"/>
      <c r="CJ408" s="24" t="str">
        <f>IF(CI408="","",VLOOKUP(CI408,ProgramIterations!$D:$E,2,FALSE))</f>
        <v/>
      </c>
      <c r="CK408" s="23"/>
      <c r="CL408" s="24" t="str">
        <f>IF(CK408="","",VLOOKUP(CK408,ProgramIterations!$D:$E,2,FALSE))</f>
        <v/>
      </c>
      <c r="CM408" s="23"/>
      <c r="CN408" s="24" t="str">
        <f>IF(CM408="","",VLOOKUP(CM408,ProgramIterations!$D:$E,2,FALSE))</f>
        <v/>
      </c>
      <c r="CO408" s="23"/>
      <c r="CP408" s="24" t="str">
        <f>IF(CO408="","",VLOOKUP(CO408,ProgramIterations!$D:$E,2,FALSE))</f>
        <v/>
      </c>
      <c r="CQ408" s="23"/>
      <c r="CR408" s="24" t="str">
        <f>IF(CQ408="","",VLOOKUP(CQ408,ProgramIterations!$D:$E,2,FALSE))</f>
        <v/>
      </c>
      <c r="CS408" s="23"/>
      <c r="CT408" s="24" t="str">
        <f>IF(CS408="","",VLOOKUP(CS408,ProgramIterations!$D:$E,2,FALSE))</f>
        <v/>
      </c>
      <c r="CU408" s="23"/>
      <c r="CV408" s="24" t="str">
        <f>IF(CU408="","",VLOOKUP(CU408,ProgramIterations!$D:$E,2,FALSE))</f>
        <v/>
      </c>
      <c r="CW408" s="23"/>
      <c r="CX408" s="24" t="str">
        <f>IF(CW408="","",VLOOKUP(CW408,ProgramIterations!$D:$E,2,FALSE))</f>
        <v/>
      </c>
      <c r="CY408" s="23"/>
      <c r="CZ408" s="24" t="str">
        <f>IF(CY408="","",VLOOKUP(CY408,ProgramIterations!$D:$E,2,FALSE))</f>
        <v/>
      </c>
      <c r="DA408" s="23"/>
      <c r="DB408" s="24" t="str">
        <f>IF(DA408="","",VLOOKUP(DA408,ProgramIterations!$D:$E,2,FALSE))</f>
        <v/>
      </c>
      <c r="DC408" s="23"/>
      <c r="DD408" s="25" t="str">
        <f>IF(DC408="","",VLOOKUP(DC408,ProgramIterations!$D:$E,2,FALSE))</f>
        <v/>
      </c>
      <c r="DE408" s="64" t="str">
        <f>CONCATENATE("ALTER TABLE dbo.",LEFT(C408,FIND(".",C408)-1)," ADD ",RIGHT(C408,LEN(C408)-FIND(".",C408))," ",VLOOKUP(M408,DataTypes!$A$2:$F$12,6),IF(VLOOKUP(M408,DataTypes!$A$2:$F$12,3)=1,CONCATENATE("(",N408,",",O408,")"),"")," NULL")</f>
        <v>ALTER TABLE dbo.ChampMetricVisitInformation ADD GCDAvgTotalThickDiffInAreaofDetectableChangeForT1Percent decimal(10,2) NULL</v>
      </c>
      <c r="DF408" s="56" t="e">
        <f>IF(A408 = "","",#REF! &amp; " SELECT MetricCalcTypeID = "&amp;A408&amp;", EngineID = "&amp;B408&amp;", Name='"&amp;C408&amp;"', DisplayGroupID = "&amp;D408&amp;", DisplayName='"&amp;E408&amp;"', DisplayNameShort = '"&amp;F408&amp;"', PropertyName = '"&amp;G408&amp;"', MethodID = "&amp;IF(H408="","NULL",H408)&amp; ", CalcGroupId = "&amp;IF(I408="","NULL",I408)&amp;", CalcGroupListItemID = " &amp;IF(K408="","NULL",K408)&amp;", Description = "&amp;IF(L408&lt;&gt;"NULL","'"&amp;SUBSTITUTE(L408,"'","''")&amp;"'","NULL")&amp;", DataTypeID = "&amp;M408&amp;",Precision = "&amp;N408&amp;", Scale = "&amp;O408&amp;", Length="&amp;P408&amp;", UOMID = "&amp;Q408&amp;", GlossaryTermID = "&amp;V408&amp;", DisplayOrderID = "&amp;W408&amp;", DomainValueListID = "&amp;AB408&amp;", WidthPixels = "&amp;AC408&amp;", IsDisplayable = "&amp;AD408&amp;", ShowGraphForWatershed= "&amp;AE408&amp;",ShowGraphForProgram="&amp;AF408&amp;",ShowGraphForVisit="&amp;AG408&amp;",IsPrivateInformation="&amp;AM408&amp;", IsCalculated="&amp;AN408&amp;",IsInternal="&amp;AO408&amp;", ExpectedValueMin = "&amp;IF(R408&lt;&gt;"",R408,"NULL")&amp;",  ExpectedValueMax = "&amp;IF(S408&lt;&gt;"",S408,"NULL")&amp;",  AcceptedValueMin = "&amp;IF(T408&lt;&gt;"",T408,"NULL")&amp;",   AcceptedValueMax  = "&amp;IF(U408&lt;&gt;"",U408,"NULL")&amp;", GraphAllowX="&amp;AH408&amp;", GraphAllowY="&amp;AI408&amp;", GraphAllowZ="&amp;AJ408&amp;", MapAllowSize="&amp;AK408&amp;", MapAllowColor = "&amp;AL408&amp;", RbtXpath = "&amp;IF(AP408&lt;&gt;"", "'"&amp;AP408&amp;"'", "NULL")&amp;", RbtIsRequired = "&amp;IF(AP408&lt;&gt;"", AQ408, "NULL")&amp;", MRMetric = "&amp;AR408&amp;
", Protocol1_ID = "&amp;IF(AS408="","NULL",#REF!)&amp;", Protocol1_IterationIDStart = "&amp;IF(AS408="","NULL",AT408)&amp;", Protocol1_IterationIDEnd = "&amp;IF(AU408="","NULL",AV408)&amp;
", Protocol2_ID = "&amp;IF(AW408="","NULL",#REF!)&amp;", Protocol2_IterationIDStart = "&amp;IF(AW408="","NULL",AX408)&amp;", Protocol2_IterationIDEnd = "&amp;IF(AY408="","NULL",AZ408)&amp;
", Protocol3_ID = "&amp;IF(BA408="","NULL",#REF!)&amp;", Protocol3_IterationIDStart = "&amp;IF(BA408="","NULL",BB408)&amp;", Protocol3_IterationIDEnd = "&amp;IF(BC408="","NULL",BD408)&amp;
", Protocol4_ID = "&amp;IF(BE408="","NULL",#REF!)&amp;", Protocol4_IterationIDStart = "&amp;IF(BE408="","NULL",BF408)&amp;", Protocol4_IterationIDEnd = "&amp;IF(BG408="","NULL",BH408)&amp;
", Protocol5_ID = "&amp;IF(BI408="","NULL",#REF!)&amp;", Protocol5_IterationIDStart = "&amp;IF(BI408="","NULL",BJ408)&amp;", Protocol5_IterationIDEnd = "&amp;IF(BK408="","NULL",BL408)&amp;
", Protocol6_ID = "&amp;IF(BM408="","NULL",#REF!)&amp;", Protocol6_IterationIDStart = "&amp;IF(BM408="","NULL",BN408)&amp;", Protocol6_IterationIDEnd = "&amp;IF(BO408="","NULL",BP408)&amp;
", Protocol7_ID = "&amp;IF(BQ408="","NULL",#REF!)&amp;", Protocol7_IterationIDStart = "&amp;IF(BQ408="","NULL",BR408)&amp;", Protocol7_IterationIDEnd = "&amp;IF(BS408="","NULL",BT408)&amp;
", Protocol8_ID = "&amp;IF(BU408="","NULL",#REF!)&amp;", Protocol8_IterationIDStart = "&amp;IF(BU408="","NULL",BV408)&amp;", Protocol8_IterationIDEnd = "&amp;IF(BW408="","NULL",BX408)&amp;
", Protocol9_ID = "&amp;IF(BY408="","NULL",#REF!)&amp;", Protocol9_IterationIDStart = "&amp;IF(BY408="","NULL",BZ408)&amp;", Protocol9_IterationIDEnd = "&amp;IF(CA408="","NULL",CB408)&amp;
", Protocol10_ID = "&amp;IF(CC408="","NULL",#REF!)&amp;", Protocol10_IterationIDStart = "&amp;IF(CC408="","NULL",CD408)&amp;", Protocol10_IterationIDEnd = "&amp;IF(CE408="","NULL",CF408)&amp;
", Protocol11_ID = "&amp;IF(CG408="","NULL",#REF!)&amp;", Protocol11_IterationIDStart = "&amp;IF(CG408="","NULL",CH408)&amp;", Protocol11_IterationIDEnd = "&amp;IF(CI408="","NULL",CJ408)&amp;
", Protocol12_ID = "&amp;IF(CK408="","NULL",#REF!)&amp;", Protocol12_IterationIDStart = "&amp;IF(CK408="","NULL",CL408)&amp;", Protocol12_IterationIDEnd = "&amp;IF(CM408="","NULL",CN408)&amp;
", Protocol13_ID = "&amp;IF(CO408="","NULL",#REF!)&amp;", Protocol13_IterationIDStart = "&amp;IF(CO408="","NULL",CP408)&amp;", Protocol13_IterationIDEnd = "&amp;IF(CQ408="","NULL",CR408)&amp;
", Protocol14_ID = "&amp;IF(CS408="","NULL",#REF!)&amp;", Protocol14_IterationIDStart = "&amp;IF(CS408="","NULL",CT408)&amp;", Protocol14_IterationIDEnd = "&amp;IF(CU408="","NULL",CV408)&amp;
", Protocol15_ID = "&amp;IF(CW408="","NULL",#REF!)&amp;", Protocol15_IterationIDStart = "&amp;IF(CW408="","NULL",CX408)&amp;", Protocol15_IterationIDEnd = "&amp;IF(CY408="","NULL",CZ408)&amp;
", Protocol16_ID = "&amp;IF(DA408="","NULL",#REF!)&amp;", Protocol16_IterationIDStart = "&amp;IF(DA408="","NULL",DB408)&amp;", Protocol16_IterationIDEnd = "&amp;IF(DC408="","NULL",DD408))</f>
        <v>#REF!</v>
      </c>
    </row>
    <row r="409" spans="1:110" s="37" customFormat="1" x14ac:dyDescent="0.4">
      <c r="A409" s="75">
        <v>101</v>
      </c>
      <c r="B409" s="38">
        <v>1</v>
      </c>
      <c r="C409" s="34" t="s">
        <v>88</v>
      </c>
      <c r="D409" s="38">
        <v>2</v>
      </c>
      <c r="E409" s="49" t="s">
        <v>156</v>
      </c>
      <c r="F409" s="37" t="s">
        <v>156</v>
      </c>
      <c r="G409" s="74" t="s">
        <v>80</v>
      </c>
      <c r="H409" s="74"/>
      <c r="I409" s="44"/>
      <c r="J409" s="47" t="str">
        <f>IF(I409="","",VLOOKUP(I409,MetricCalcGroups!A:D,3, FALSE))</f>
        <v/>
      </c>
      <c r="L409" s="37" t="s">
        <v>78</v>
      </c>
      <c r="M409" s="38">
        <v>2</v>
      </c>
      <c r="N409" s="38" t="s">
        <v>78</v>
      </c>
      <c r="O409" s="38" t="s">
        <v>78</v>
      </c>
      <c r="P409" s="38" t="s">
        <v>78</v>
      </c>
      <c r="Q409" s="38" t="s">
        <v>78</v>
      </c>
      <c r="R409" s="38"/>
      <c r="S409" s="38"/>
      <c r="T409" s="38"/>
      <c r="U409" s="38"/>
      <c r="V409" s="78">
        <v>281</v>
      </c>
      <c r="W409" s="53">
        <v>20</v>
      </c>
      <c r="X409" s="15">
        <v>2011</v>
      </c>
      <c r="Y409" s="16">
        <f>IF(X409&lt;&gt;"",VLOOKUP(X409,ProgramIterations!D:E,2,FALSE),"NULL")</f>
        <v>1</v>
      </c>
      <c r="Z409" s="15"/>
      <c r="AA409" s="16" t="str">
        <f>IF(Z409&lt;&gt;"",VLOOKUP(Z409,ProgramIterations!D:E,2,FALSE),"NULL")</f>
        <v>NULL</v>
      </c>
      <c r="AB409" s="37">
        <v>13</v>
      </c>
      <c r="AC409" s="37">
        <v>75</v>
      </c>
      <c r="AD409" s="49">
        <v>1</v>
      </c>
      <c r="AE409" s="37">
        <v>1</v>
      </c>
      <c r="AF409" s="37">
        <v>1</v>
      </c>
      <c r="AG409" s="37">
        <v>1</v>
      </c>
      <c r="AH409" s="17">
        <v>0</v>
      </c>
      <c r="AI409" s="17">
        <f t="shared" si="30"/>
        <v>1</v>
      </c>
      <c r="AJ409" s="38">
        <v>1</v>
      </c>
      <c r="AK409" s="17">
        <f t="shared" si="31"/>
        <v>1</v>
      </c>
      <c r="AL409" s="17">
        <f t="shared" si="32"/>
        <v>1</v>
      </c>
      <c r="AM409" s="38">
        <v>0</v>
      </c>
      <c r="AN409" s="38">
        <v>0</v>
      </c>
      <c r="AO409" s="37">
        <v>0</v>
      </c>
      <c r="AP409" s="49"/>
      <c r="AQ409" s="37">
        <v>0</v>
      </c>
      <c r="AR409" s="49">
        <v>0</v>
      </c>
      <c r="AS409" s="23">
        <v>2011</v>
      </c>
      <c r="AT409" s="55">
        <f>IF(AS409="","",VLOOKUP(AS409,ProgramIterations!$D:$E,2,FALSE))</f>
        <v>1</v>
      </c>
      <c r="AU409" s="23"/>
      <c r="AV409" s="24" t="str">
        <f>IF(AU409="","",VLOOKUP(AU409,ProgramIterations!$D:$E,2,FALSE))</f>
        <v/>
      </c>
      <c r="AW409" s="23">
        <v>2012</v>
      </c>
      <c r="AX409" s="24">
        <f>IF(AW409="","",VLOOKUP(AW409,ProgramIterations!$D:$E,2,FALSE))</f>
        <v>2</v>
      </c>
      <c r="AY409" s="23"/>
      <c r="AZ409" s="24" t="str">
        <f>IF(AY409="","",VLOOKUP(AY409,ProgramIterations!$D:$E,2,FALSE))</f>
        <v/>
      </c>
      <c r="BA409" s="23">
        <v>2013</v>
      </c>
      <c r="BB409" s="24">
        <f>IF(BA409="","",VLOOKUP(BA409,ProgramIterations!$D:$E,2,FALSE))</f>
        <v>3</v>
      </c>
      <c r="BC409" s="23"/>
      <c r="BD409" s="24" t="str">
        <f>IF(BC409="","",VLOOKUP(BC409,ProgramIterations!$D:$E,2,FALSE))</f>
        <v/>
      </c>
      <c r="BE409" s="54">
        <v>2014</v>
      </c>
      <c r="BF409" s="24">
        <f>IF(BE409="","",VLOOKUP(BE409,ProgramIterations!$D:$E,2,FALSE))</f>
        <v>4</v>
      </c>
      <c r="BG409" s="23"/>
      <c r="BH409" s="24" t="str">
        <f>IF(BG409="","",VLOOKUP(BG409,ProgramIterations!$D:$E,2,FALSE))</f>
        <v/>
      </c>
      <c r="BI409" s="54">
        <v>2014</v>
      </c>
      <c r="BJ409" s="24">
        <f>IF(BI409="","",VLOOKUP(BI409,ProgramIterations!$D:$E,2,FALSE))</f>
        <v>4</v>
      </c>
      <c r="BK409" s="23"/>
      <c r="BL409" s="24" t="str">
        <f>IF(BK409="","",VLOOKUP(BK409,ProgramIterations!$D:$E,2,FALSE))</f>
        <v/>
      </c>
      <c r="BM409" s="23"/>
      <c r="BN409" s="24" t="str">
        <f>IF(BM409="","",VLOOKUP(BM409,ProgramIterations!$D:$E,2,FALSE))</f>
        <v/>
      </c>
      <c r="BO409" s="23"/>
      <c r="BP409" s="24" t="str">
        <f>IF(BO409="","",VLOOKUP(BO409,ProgramIterations!$D:$E,2,FALSE))</f>
        <v/>
      </c>
      <c r="BQ409" s="23"/>
      <c r="BR409" s="24" t="str">
        <f>IF(BQ409="","",VLOOKUP(BQ409,ProgramIterations!$D:$E,2,FALSE))</f>
        <v/>
      </c>
      <c r="BS409" s="23"/>
      <c r="BT409" s="24" t="str">
        <f>IF(BS409="","",VLOOKUP(BS409,ProgramIterations!$D:$E,2,FALSE))</f>
        <v/>
      </c>
      <c r="BU409" s="23"/>
      <c r="BV409" s="24" t="str">
        <f>IF(BU409="","",VLOOKUP(BU409,ProgramIterations!$D:$E,2,FALSE))</f>
        <v/>
      </c>
      <c r="BW409" s="23"/>
      <c r="BX409" s="24" t="str">
        <f>IF(BW409="","",VLOOKUP(BW409,ProgramIterations!$D:$E,2,FALSE))</f>
        <v/>
      </c>
      <c r="BY409" s="23">
        <v>2014</v>
      </c>
      <c r="BZ409" s="24">
        <f>IF(BY409="","",VLOOKUP(BY409,ProgramIterations!$D:$E,2,FALSE))</f>
        <v>4</v>
      </c>
      <c r="CA409" s="23"/>
      <c r="CB409" s="24" t="str">
        <f>IF(CA409="","",VLOOKUP(CA409,ProgramIterations!$D:$E,2,FALSE))</f>
        <v/>
      </c>
      <c r="CC409" s="54">
        <v>2014</v>
      </c>
      <c r="CD409" s="24">
        <f>IF(CC409="","",VLOOKUP(CC409,ProgramIterations!$D:$E,2,FALSE))</f>
        <v>4</v>
      </c>
      <c r="CE409" s="23"/>
      <c r="CF409" s="24" t="str">
        <f>IF(CE409="","",VLOOKUP(CE409,ProgramIterations!$D:$E,2,FALSE))</f>
        <v/>
      </c>
      <c r="CG409" s="54">
        <v>2014</v>
      </c>
      <c r="CH409" s="24">
        <f>IF(CG409="","",VLOOKUP(CG409,ProgramIterations!$D:$E,2,FALSE))</f>
        <v>4</v>
      </c>
      <c r="CI409" s="23"/>
      <c r="CJ409" s="24" t="str">
        <f>IF(CI409="","",VLOOKUP(CI409,ProgramIterations!$D:$E,2,FALSE))</f>
        <v/>
      </c>
      <c r="CK409" s="23"/>
      <c r="CL409" s="24" t="str">
        <f>IF(CK409="","",VLOOKUP(CK409,ProgramIterations!$D:$E,2,FALSE))</f>
        <v/>
      </c>
      <c r="CM409" s="23"/>
      <c r="CN409" s="24" t="str">
        <f>IF(CM409="","",VLOOKUP(CM409,ProgramIterations!$D:$E,2,FALSE))</f>
        <v/>
      </c>
      <c r="CO409" s="23"/>
      <c r="CP409" s="24" t="str">
        <f>IF(CO409="","",VLOOKUP(CO409,ProgramIterations!$D:$E,2,FALSE))</f>
        <v/>
      </c>
      <c r="CQ409" s="23"/>
      <c r="CR409" s="24" t="str">
        <f>IF(CQ409="","",VLOOKUP(CQ409,ProgramIterations!$D:$E,2,FALSE))</f>
        <v/>
      </c>
      <c r="CS409" s="23"/>
      <c r="CT409" s="24" t="str">
        <f>IF(CS409="","",VLOOKUP(CS409,ProgramIterations!$D:$E,2,FALSE))</f>
        <v/>
      </c>
      <c r="CU409" s="23"/>
      <c r="CV409" s="24" t="str">
        <f>IF(CU409="","",VLOOKUP(CU409,ProgramIterations!$D:$E,2,FALSE))</f>
        <v/>
      </c>
      <c r="CW409" s="23"/>
      <c r="CX409" s="24" t="str">
        <f>IF(CW409="","",VLOOKUP(CW409,ProgramIterations!$D:$E,2,FALSE))</f>
        <v/>
      </c>
      <c r="CY409" s="23"/>
      <c r="CZ409" s="24" t="str">
        <f>IF(CY409="","",VLOOKUP(CY409,ProgramIterations!$D:$E,2,FALSE))</f>
        <v/>
      </c>
      <c r="DA409" s="23"/>
      <c r="DB409" s="24" t="str">
        <f>IF(DA409="","",VLOOKUP(DA409,ProgramIterations!$D:$E,2,FALSE))</f>
        <v/>
      </c>
      <c r="DC409" s="23"/>
      <c r="DD409" s="25" t="str">
        <f>IF(DC409="","",VLOOKUP(DC409,ProgramIterations!$D:$E,2,FALSE))</f>
        <v/>
      </c>
      <c r="DE409" s="64" t="str">
        <f>CONCATENATE("ALTER TABLE dbo.",LEFT(C409,FIND(".",C409)-1)," ADD ",RIGHT(C409,LEN(C409)-FIND(".",C409))," ",VLOOKUP(M409,DataTypes!$A$2:$F$12,6),IF(VLOOKUP(M409,DataTypes!$A$2:$F$12,3)=1,CONCATENATE("(",N409,",",O409,")"),"")," NULL")</f>
        <v>ALTER TABLE dbo.ChampMetricChannelUnitSummary ADD Tier1ListItemID int NULL</v>
      </c>
      <c r="DF409" s="56" t="e">
        <f>IF(A409 = "","",#REF! &amp; " SELECT MetricCalcTypeID = "&amp;A409&amp;", EngineID = "&amp;B409&amp;", Name='"&amp;C409&amp;"', DisplayGroupID = "&amp;D409&amp;", DisplayName='"&amp;E409&amp;"', DisplayNameShort = '"&amp;F409&amp;"', PropertyName = '"&amp;G409&amp;"', MethodID = "&amp;IF(H409="","NULL",H409)&amp; ", CalcGroupId = "&amp;IF(I409="","NULL",I409)&amp;", CalcGroupListItemID = " &amp;IF(K409="","NULL",K409)&amp;", Description = "&amp;IF(L409&lt;&gt;"NULL","'"&amp;SUBSTITUTE(L409,"'","''")&amp;"'","NULL")&amp;", DataTypeID = "&amp;M409&amp;",Precision = "&amp;N409&amp;", Scale = "&amp;O409&amp;", Length="&amp;P409&amp;", UOMID = "&amp;Q409&amp;", GlossaryTermID = "&amp;V409&amp;", DisplayOrderID = "&amp;W409&amp;", DomainValueListID = "&amp;AB409&amp;", WidthPixels = "&amp;AC409&amp;", IsDisplayable = "&amp;AD409&amp;", ShowGraphForWatershed= "&amp;AE409&amp;",ShowGraphForProgram="&amp;AF409&amp;",ShowGraphForVisit="&amp;AG409&amp;",IsPrivateInformation="&amp;AM409&amp;", IsCalculated="&amp;AN409&amp;",IsInternal="&amp;AO409&amp;", ExpectedValueMin = "&amp;IF(R409&lt;&gt;"",R409,"NULL")&amp;",  ExpectedValueMax = "&amp;IF(S409&lt;&gt;"",S409,"NULL")&amp;",  AcceptedValueMin = "&amp;IF(T409&lt;&gt;"",T409,"NULL")&amp;",   AcceptedValueMax  = "&amp;IF(U409&lt;&gt;"",U409,"NULL")&amp;", GraphAllowX="&amp;AH409&amp;", GraphAllowY="&amp;AI409&amp;", GraphAllowZ="&amp;AJ409&amp;", MapAllowSize="&amp;AK409&amp;", MapAllowColor = "&amp;AL409&amp;", RbtXpath = "&amp;IF(AP409&lt;&gt;"", "'"&amp;AP409&amp;"'", "NULL")&amp;", RbtIsRequired = "&amp;IF(AP409&lt;&gt;"", AQ409, "NULL")&amp;", MRMetric = "&amp;AR409&amp;
", Protocol1_ID = "&amp;IF(AS409="","NULL",#REF!)&amp;", Protocol1_IterationIDStart = "&amp;IF(AS409="","NULL",AT409)&amp;", Protocol1_IterationIDEnd = "&amp;IF(AU409="","NULL",AV409)&amp;
", Protocol2_ID = "&amp;IF(AW409="","NULL",#REF!)&amp;", Protocol2_IterationIDStart = "&amp;IF(AW409="","NULL",AX409)&amp;", Protocol2_IterationIDEnd = "&amp;IF(AY409="","NULL",AZ409)&amp;
", Protocol3_ID = "&amp;IF(BA409="","NULL",#REF!)&amp;", Protocol3_IterationIDStart = "&amp;IF(BA409="","NULL",BB409)&amp;", Protocol3_IterationIDEnd = "&amp;IF(BC409="","NULL",BD409)&amp;
", Protocol4_ID = "&amp;IF(BE409="","NULL",#REF!)&amp;", Protocol4_IterationIDStart = "&amp;IF(BE409="","NULL",BF409)&amp;", Protocol4_IterationIDEnd = "&amp;IF(BG409="","NULL",BH409)&amp;
", Protocol5_ID = "&amp;IF(BI409="","NULL",#REF!)&amp;", Protocol5_IterationIDStart = "&amp;IF(BI409="","NULL",BJ409)&amp;", Protocol5_IterationIDEnd = "&amp;IF(BK409="","NULL",BL409)&amp;
", Protocol6_ID = "&amp;IF(BM409="","NULL",#REF!)&amp;", Protocol6_IterationIDStart = "&amp;IF(BM409="","NULL",BN409)&amp;", Protocol6_IterationIDEnd = "&amp;IF(BO409="","NULL",BP409)&amp;
", Protocol7_ID = "&amp;IF(BQ409="","NULL",#REF!)&amp;", Protocol7_IterationIDStart = "&amp;IF(BQ409="","NULL",BR409)&amp;", Protocol7_IterationIDEnd = "&amp;IF(BS409="","NULL",BT409)&amp;
", Protocol8_ID = "&amp;IF(BU409="","NULL",#REF!)&amp;", Protocol8_IterationIDStart = "&amp;IF(BU409="","NULL",BV409)&amp;", Protocol8_IterationIDEnd = "&amp;IF(BW409="","NULL",BX409)&amp;
", Protocol9_ID = "&amp;IF(BY409="","NULL",#REF!)&amp;", Protocol9_IterationIDStart = "&amp;IF(BY409="","NULL",BZ409)&amp;", Protocol9_IterationIDEnd = "&amp;IF(CA409="","NULL",CB409)&amp;
", Protocol10_ID = "&amp;IF(CC409="","NULL",#REF!)&amp;", Protocol10_IterationIDStart = "&amp;IF(CC409="","NULL",CD409)&amp;", Protocol10_IterationIDEnd = "&amp;IF(CE409="","NULL",CF409)&amp;
", Protocol11_ID = "&amp;IF(CG409="","NULL",#REF!)&amp;", Protocol11_IterationIDStart = "&amp;IF(CG409="","NULL",CH409)&amp;", Protocol11_IterationIDEnd = "&amp;IF(CI409="","NULL",CJ409)&amp;
", Protocol12_ID = "&amp;IF(CK409="","NULL",#REF!)&amp;", Protocol12_IterationIDStart = "&amp;IF(CK409="","NULL",CL409)&amp;", Protocol12_IterationIDEnd = "&amp;IF(CM409="","NULL",CN409)&amp;
", Protocol13_ID = "&amp;IF(CO409="","NULL",#REF!)&amp;", Protocol13_IterationIDStart = "&amp;IF(CO409="","NULL",CP409)&amp;", Protocol13_IterationIDEnd = "&amp;IF(CQ409="","NULL",CR409)&amp;
", Protocol14_ID = "&amp;IF(CS409="","NULL",#REF!)&amp;", Protocol14_IterationIDStart = "&amp;IF(CS409="","NULL",CT409)&amp;", Protocol14_IterationIDEnd = "&amp;IF(CU409="","NULL",CV409)&amp;
", Protocol15_ID = "&amp;IF(CW409="","NULL",#REF!)&amp;", Protocol15_IterationIDStart = "&amp;IF(CW409="","NULL",CX409)&amp;", Protocol15_IterationIDEnd = "&amp;IF(CY409="","NULL",CZ409)&amp;
", Protocol16_ID = "&amp;IF(DA409="","NULL",#REF!)&amp;", Protocol16_IterationIDStart = "&amp;IF(DA409="","NULL",DB409)&amp;", Protocol16_IterationIDEnd = "&amp;IF(DC409="","NULL",DD409))</f>
        <v>#REF!</v>
      </c>
    </row>
    <row r="410" spans="1:110" s="37" customFormat="1" x14ac:dyDescent="0.4">
      <c r="A410" s="75">
        <v>200</v>
      </c>
      <c r="B410" s="38">
        <v>1</v>
      </c>
      <c r="C410" s="34" t="s">
        <v>93</v>
      </c>
      <c r="D410" s="38">
        <v>3</v>
      </c>
      <c r="E410" s="40" t="s">
        <v>156</v>
      </c>
      <c r="F410" s="37" t="s">
        <v>156</v>
      </c>
      <c r="G410" s="74" t="s">
        <v>80</v>
      </c>
      <c r="H410" s="74"/>
      <c r="I410" s="44"/>
      <c r="J410" s="47" t="str">
        <f>IF(I410="","",VLOOKUP(I410,MetricCalcGroups!A:D,3, FALSE))</f>
        <v/>
      </c>
      <c r="L410" s="37" t="s">
        <v>78</v>
      </c>
      <c r="M410" s="38">
        <v>2</v>
      </c>
      <c r="N410" s="38" t="s">
        <v>78</v>
      </c>
      <c r="O410" s="38" t="s">
        <v>78</v>
      </c>
      <c r="P410" s="38" t="s">
        <v>78</v>
      </c>
      <c r="Q410" s="38" t="s">
        <v>78</v>
      </c>
      <c r="R410" s="38"/>
      <c r="S410" s="38"/>
      <c r="T410" s="38"/>
      <c r="U410" s="38"/>
      <c r="V410" s="78">
        <v>281</v>
      </c>
      <c r="W410" s="53">
        <v>10</v>
      </c>
      <c r="X410" s="15">
        <v>2011</v>
      </c>
      <c r="Y410" s="16">
        <f>IF(X410&lt;&gt;"",VLOOKUP(X410,ProgramIterations!D:E,2,FALSE),"NULL")</f>
        <v>1</v>
      </c>
      <c r="Z410" s="15"/>
      <c r="AA410" s="16" t="str">
        <f>IF(Z410&lt;&gt;"",VLOOKUP(Z410,ProgramIterations!D:E,2,FALSE),"NULL")</f>
        <v>NULL</v>
      </c>
      <c r="AB410" s="37">
        <v>13</v>
      </c>
      <c r="AC410" s="37">
        <v>75</v>
      </c>
      <c r="AD410" s="49">
        <v>1</v>
      </c>
      <c r="AE410" s="37">
        <v>0</v>
      </c>
      <c r="AF410" s="37">
        <v>0</v>
      </c>
      <c r="AG410" s="37">
        <v>0</v>
      </c>
      <c r="AH410" s="17">
        <v>0</v>
      </c>
      <c r="AI410" s="17">
        <f t="shared" si="30"/>
        <v>1</v>
      </c>
      <c r="AJ410" s="38">
        <v>1</v>
      </c>
      <c r="AK410" s="17">
        <f t="shared" si="31"/>
        <v>1</v>
      </c>
      <c r="AL410" s="17">
        <f t="shared" si="32"/>
        <v>1</v>
      </c>
      <c r="AM410" s="38">
        <v>0</v>
      </c>
      <c r="AN410" s="38">
        <v>0</v>
      </c>
      <c r="AO410" s="37">
        <v>0</v>
      </c>
      <c r="AP410" s="49"/>
      <c r="AQ410" s="37">
        <v>0</v>
      </c>
      <c r="AR410" s="49">
        <v>0</v>
      </c>
      <c r="AS410" s="23">
        <v>2011</v>
      </c>
      <c r="AT410" s="55">
        <f>IF(AS410="","",VLOOKUP(AS410,ProgramIterations!$D:$E,2,FALSE))</f>
        <v>1</v>
      </c>
      <c r="AU410" s="23"/>
      <c r="AV410" s="24" t="str">
        <f>IF(AU410="","",VLOOKUP(AU410,ProgramIterations!$D:$E,2,FALSE))</f>
        <v/>
      </c>
      <c r="AW410" s="23">
        <v>2012</v>
      </c>
      <c r="AX410" s="24">
        <f>IF(AW410="","",VLOOKUP(AW410,ProgramIterations!$D:$E,2,FALSE))</f>
        <v>2</v>
      </c>
      <c r="AY410" s="23"/>
      <c r="AZ410" s="24" t="str">
        <f>IF(AY410="","",VLOOKUP(AY410,ProgramIterations!$D:$E,2,FALSE))</f>
        <v/>
      </c>
      <c r="BA410" s="23">
        <v>2013</v>
      </c>
      <c r="BB410" s="24">
        <f>IF(BA410="","",VLOOKUP(BA410,ProgramIterations!$D:$E,2,FALSE))</f>
        <v>3</v>
      </c>
      <c r="BC410" s="23"/>
      <c r="BD410" s="24" t="str">
        <f>IF(BC410="","",VLOOKUP(BC410,ProgramIterations!$D:$E,2,FALSE))</f>
        <v/>
      </c>
      <c r="BE410" s="54">
        <v>2014</v>
      </c>
      <c r="BF410" s="24">
        <f>IF(BE410="","",VLOOKUP(BE410,ProgramIterations!$D:$E,2,FALSE))</f>
        <v>4</v>
      </c>
      <c r="BG410" s="23"/>
      <c r="BH410" s="24" t="str">
        <f>IF(BG410="","",VLOOKUP(BG410,ProgramIterations!$D:$E,2,FALSE))</f>
        <v/>
      </c>
      <c r="BI410" s="54">
        <v>2014</v>
      </c>
      <c r="BJ410" s="24">
        <f>IF(BI410="","",VLOOKUP(BI410,ProgramIterations!$D:$E,2,FALSE))</f>
        <v>4</v>
      </c>
      <c r="BK410" s="23"/>
      <c r="BL410" s="24" t="str">
        <f>IF(BK410="","",VLOOKUP(BK410,ProgramIterations!$D:$E,2,FALSE))</f>
        <v/>
      </c>
      <c r="BM410" s="23"/>
      <c r="BN410" s="24" t="str">
        <f>IF(BM410="","",VLOOKUP(BM410,ProgramIterations!$D:$E,2,FALSE))</f>
        <v/>
      </c>
      <c r="BO410" s="23"/>
      <c r="BP410" s="24" t="str">
        <f>IF(BO410="","",VLOOKUP(BO410,ProgramIterations!$D:$E,2,FALSE))</f>
        <v/>
      </c>
      <c r="BQ410" s="23"/>
      <c r="BR410" s="24" t="str">
        <f>IF(BQ410="","",VLOOKUP(BQ410,ProgramIterations!$D:$E,2,FALSE))</f>
        <v/>
      </c>
      <c r="BS410" s="23"/>
      <c r="BT410" s="24" t="str">
        <f>IF(BS410="","",VLOOKUP(BS410,ProgramIterations!$D:$E,2,FALSE))</f>
        <v/>
      </c>
      <c r="BU410" s="23"/>
      <c r="BV410" s="24" t="str">
        <f>IF(BU410="","",VLOOKUP(BU410,ProgramIterations!$D:$E,2,FALSE))</f>
        <v/>
      </c>
      <c r="BW410" s="23"/>
      <c r="BX410" s="24" t="str">
        <f>IF(BW410="","",VLOOKUP(BW410,ProgramIterations!$D:$E,2,FALSE))</f>
        <v/>
      </c>
      <c r="BY410" s="23">
        <v>2014</v>
      </c>
      <c r="BZ410" s="24">
        <f>IF(BY410="","",VLOOKUP(BY410,ProgramIterations!$D:$E,2,FALSE))</f>
        <v>4</v>
      </c>
      <c r="CA410" s="23"/>
      <c r="CB410" s="24" t="str">
        <f>IF(CA410="","",VLOOKUP(CA410,ProgramIterations!$D:$E,2,FALSE))</f>
        <v/>
      </c>
      <c r="CC410" s="54">
        <v>2014</v>
      </c>
      <c r="CD410" s="24">
        <f>IF(CC410="","",VLOOKUP(CC410,ProgramIterations!$D:$E,2,FALSE))</f>
        <v>4</v>
      </c>
      <c r="CE410" s="23"/>
      <c r="CF410" s="24" t="str">
        <f>IF(CE410="","",VLOOKUP(CE410,ProgramIterations!$D:$E,2,FALSE))</f>
        <v/>
      </c>
      <c r="CG410" s="54">
        <v>2014</v>
      </c>
      <c r="CH410" s="24">
        <f>IF(CG410="","",VLOOKUP(CG410,ProgramIterations!$D:$E,2,FALSE))</f>
        <v>4</v>
      </c>
      <c r="CI410" s="23"/>
      <c r="CJ410" s="24" t="str">
        <f>IF(CI410="","",VLOOKUP(CI410,ProgramIterations!$D:$E,2,FALSE))</f>
        <v/>
      </c>
      <c r="CK410" s="23"/>
      <c r="CL410" s="24" t="str">
        <f>IF(CK410="","",VLOOKUP(CK410,ProgramIterations!$D:$E,2,FALSE))</f>
        <v/>
      </c>
      <c r="CM410" s="23"/>
      <c r="CN410" s="24" t="str">
        <f>IF(CM410="","",VLOOKUP(CM410,ProgramIterations!$D:$E,2,FALSE))</f>
        <v/>
      </c>
      <c r="CO410" s="23"/>
      <c r="CP410" s="24" t="str">
        <f>IF(CO410="","",VLOOKUP(CO410,ProgramIterations!$D:$E,2,FALSE))</f>
        <v/>
      </c>
      <c r="CQ410" s="23"/>
      <c r="CR410" s="24" t="str">
        <f>IF(CQ410="","",VLOOKUP(CQ410,ProgramIterations!$D:$E,2,FALSE))</f>
        <v/>
      </c>
      <c r="CS410" s="23"/>
      <c r="CT410" s="24" t="str">
        <f>IF(CS410="","",VLOOKUP(CS410,ProgramIterations!$D:$E,2,FALSE))</f>
        <v/>
      </c>
      <c r="CU410" s="23"/>
      <c r="CV410" s="24" t="str">
        <f>IF(CU410="","",VLOOKUP(CU410,ProgramIterations!$D:$E,2,FALSE))</f>
        <v/>
      </c>
      <c r="CW410" s="23"/>
      <c r="CX410" s="24" t="str">
        <f>IF(CW410="","",VLOOKUP(CW410,ProgramIterations!$D:$E,2,FALSE))</f>
        <v/>
      </c>
      <c r="CY410" s="23"/>
      <c r="CZ410" s="24" t="str">
        <f>IF(CY410="","",VLOOKUP(CY410,ProgramIterations!$D:$E,2,FALSE))</f>
        <v/>
      </c>
      <c r="DA410" s="23"/>
      <c r="DB410" s="24" t="str">
        <f>IF(DA410="","",VLOOKUP(DA410,ProgramIterations!$D:$E,2,FALSE))</f>
        <v/>
      </c>
      <c r="DC410" s="23"/>
      <c r="DD410" s="25" t="str">
        <f>IF(DC410="","",VLOOKUP(DC410,ProgramIterations!$D:$E,2,FALSE))</f>
        <v/>
      </c>
      <c r="DE410" s="64" t="str">
        <f>CONCATENATE("ALTER TABLE dbo.",LEFT(C410,FIND(".",C410)-1)," ADD ",RIGHT(C410,LEN(C410)-FIND(".",C410))," ",VLOOKUP(M410,DataTypes!$A$2:$F$12,6),IF(VLOOKUP(M410,DataTypes!$A$2:$F$12,3)=1,CONCATENATE("(",N410,",",O410,")"),"")," NULL")</f>
        <v>ALTER TABLE dbo.ChampMetricChannelUnitTier1Summary ADD Tier1ListItemID int NULL</v>
      </c>
      <c r="DF410" s="56" t="e">
        <f>IF(A410 = "","",#REF! &amp; " SELECT MetricCalcTypeID = "&amp;A410&amp;", EngineID = "&amp;B410&amp;", Name='"&amp;C410&amp;"', DisplayGroupID = "&amp;D410&amp;", DisplayName='"&amp;E410&amp;"', DisplayNameShort = '"&amp;F410&amp;"', PropertyName = '"&amp;G410&amp;"', MethodID = "&amp;IF(H410="","NULL",H410)&amp; ", CalcGroupId = "&amp;IF(I410="","NULL",I410)&amp;", CalcGroupListItemID = " &amp;IF(K410="","NULL",K410)&amp;", Description = "&amp;IF(L410&lt;&gt;"NULL","'"&amp;SUBSTITUTE(L410,"'","''")&amp;"'","NULL")&amp;", DataTypeID = "&amp;M410&amp;",Precision = "&amp;N410&amp;", Scale = "&amp;O410&amp;", Length="&amp;P410&amp;", UOMID = "&amp;Q410&amp;", GlossaryTermID = "&amp;V410&amp;", DisplayOrderID = "&amp;W410&amp;", DomainValueListID = "&amp;AB410&amp;", WidthPixels = "&amp;AC410&amp;", IsDisplayable = "&amp;AD410&amp;", ShowGraphForWatershed= "&amp;AE410&amp;",ShowGraphForProgram="&amp;AF410&amp;",ShowGraphForVisit="&amp;AG410&amp;",IsPrivateInformation="&amp;AM410&amp;", IsCalculated="&amp;AN410&amp;",IsInternal="&amp;AO410&amp;", ExpectedValueMin = "&amp;IF(R410&lt;&gt;"",R410,"NULL")&amp;",  ExpectedValueMax = "&amp;IF(S410&lt;&gt;"",S410,"NULL")&amp;",  AcceptedValueMin = "&amp;IF(T410&lt;&gt;"",T410,"NULL")&amp;",   AcceptedValueMax  = "&amp;IF(U410&lt;&gt;"",U410,"NULL")&amp;", GraphAllowX="&amp;AH410&amp;", GraphAllowY="&amp;AI410&amp;", GraphAllowZ="&amp;AJ410&amp;", MapAllowSize="&amp;AK410&amp;", MapAllowColor = "&amp;AL410&amp;", RbtXpath = "&amp;IF(AP410&lt;&gt;"", "'"&amp;AP410&amp;"'", "NULL")&amp;", RbtIsRequired = "&amp;IF(AP410&lt;&gt;"", AQ410, "NULL")&amp;", MRMetric = "&amp;AR410&amp;
", Protocol1_ID = "&amp;IF(AS410="","NULL",#REF!)&amp;", Protocol1_IterationIDStart = "&amp;IF(AS410="","NULL",AT410)&amp;", Protocol1_IterationIDEnd = "&amp;IF(AU410="","NULL",AV410)&amp;
", Protocol2_ID = "&amp;IF(AW410="","NULL",#REF!)&amp;", Protocol2_IterationIDStart = "&amp;IF(AW410="","NULL",AX410)&amp;", Protocol2_IterationIDEnd = "&amp;IF(AY410="","NULL",AZ410)&amp;
", Protocol3_ID = "&amp;IF(BA410="","NULL",#REF!)&amp;", Protocol3_IterationIDStart = "&amp;IF(BA410="","NULL",BB410)&amp;", Protocol3_IterationIDEnd = "&amp;IF(BC410="","NULL",BD410)&amp;
", Protocol4_ID = "&amp;IF(BE410="","NULL",#REF!)&amp;", Protocol4_IterationIDStart = "&amp;IF(BE410="","NULL",BF410)&amp;", Protocol4_IterationIDEnd = "&amp;IF(BG410="","NULL",BH410)&amp;
", Protocol5_ID = "&amp;IF(BI410="","NULL",#REF!)&amp;", Protocol5_IterationIDStart = "&amp;IF(BI410="","NULL",BJ410)&amp;", Protocol5_IterationIDEnd = "&amp;IF(BK410="","NULL",BL410)&amp;
", Protocol6_ID = "&amp;IF(BM410="","NULL",#REF!)&amp;", Protocol6_IterationIDStart = "&amp;IF(BM410="","NULL",BN410)&amp;", Protocol6_IterationIDEnd = "&amp;IF(BO410="","NULL",BP410)&amp;
", Protocol7_ID = "&amp;IF(BQ410="","NULL",#REF!)&amp;", Protocol7_IterationIDStart = "&amp;IF(BQ410="","NULL",BR410)&amp;", Protocol7_IterationIDEnd = "&amp;IF(BS410="","NULL",BT410)&amp;
", Protocol8_ID = "&amp;IF(BU410="","NULL",#REF!)&amp;", Protocol8_IterationIDStart = "&amp;IF(BU410="","NULL",BV410)&amp;", Protocol8_IterationIDEnd = "&amp;IF(BW410="","NULL",BX410)&amp;
", Protocol9_ID = "&amp;IF(BY410="","NULL",#REF!)&amp;", Protocol9_IterationIDStart = "&amp;IF(BY410="","NULL",BZ410)&amp;", Protocol9_IterationIDEnd = "&amp;IF(CA410="","NULL",CB410)&amp;
", Protocol10_ID = "&amp;IF(CC410="","NULL",#REF!)&amp;", Protocol10_IterationIDStart = "&amp;IF(CC410="","NULL",CD410)&amp;", Protocol10_IterationIDEnd = "&amp;IF(CE410="","NULL",CF410)&amp;
", Protocol11_ID = "&amp;IF(CG410="","NULL",#REF!)&amp;", Protocol11_IterationIDStart = "&amp;IF(CG410="","NULL",CH410)&amp;", Protocol11_IterationIDEnd = "&amp;IF(CI410="","NULL",CJ410)&amp;
", Protocol12_ID = "&amp;IF(CK410="","NULL",#REF!)&amp;", Protocol12_IterationIDStart = "&amp;IF(CK410="","NULL",CL410)&amp;", Protocol12_IterationIDEnd = "&amp;IF(CM410="","NULL",CN410)&amp;
", Protocol13_ID = "&amp;IF(CO410="","NULL",#REF!)&amp;", Protocol13_IterationIDStart = "&amp;IF(CO410="","NULL",CP410)&amp;", Protocol13_IterationIDEnd = "&amp;IF(CQ410="","NULL",CR410)&amp;
", Protocol14_ID = "&amp;IF(CS410="","NULL",#REF!)&amp;", Protocol14_IterationIDStart = "&amp;IF(CS410="","NULL",CT410)&amp;", Protocol14_IterationIDEnd = "&amp;IF(CU410="","NULL",CV410)&amp;
", Protocol15_ID = "&amp;IF(CW410="","NULL",#REF!)&amp;", Protocol15_IterationIDStart = "&amp;IF(CW410="","NULL",CX410)&amp;", Protocol15_IterationIDEnd = "&amp;IF(CY410="","NULL",CZ410)&amp;
", Protocol16_ID = "&amp;IF(DA410="","NULL",#REF!)&amp;", Protocol16_IterationIDStart = "&amp;IF(DA410="","NULL",DB410)&amp;", Protocol16_IterationIDEnd = "&amp;IF(DC410="","NULL",DD410))</f>
        <v>#REF!</v>
      </c>
    </row>
    <row r="411" spans="1:110" s="37" customFormat="1" x14ac:dyDescent="0.4">
      <c r="A411" s="75">
        <v>102</v>
      </c>
      <c r="B411" s="38">
        <v>1</v>
      </c>
      <c r="C411" s="34" t="s">
        <v>89</v>
      </c>
      <c r="D411" s="38">
        <v>2</v>
      </c>
      <c r="E411" s="49" t="s">
        <v>157</v>
      </c>
      <c r="F411" s="37" t="s">
        <v>157</v>
      </c>
      <c r="G411" s="74" t="s">
        <v>81</v>
      </c>
      <c r="H411" s="74"/>
      <c r="I411" s="44"/>
      <c r="J411" s="47" t="str">
        <f>IF(I411="","",VLOOKUP(I411,MetricCalcGroups!A:D,3, FALSE))</f>
        <v/>
      </c>
      <c r="L411" s="37" t="s">
        <v>78</v>
      </c>
      <c r="M411" s="38">
        <v>2</v>
      </c>
      <c r="N411" s="38" t="s">
        <v>78</v>
      </c>
      <c r="O411" s="38" t="s">
        <v>78</v>
      </c>
      <c r="P411" s="38" t="s">
        <v>78</v>
      </c>
      <c r="Q411" s="38" t="s">
        <v>78</v>
      </c>
      <c r="R411" s="38"/>
      <c r="S411" s="38"/>
      <c r="T411" s="38"/>
      <c r="U411" s="38"/>
      <c r="V411" s="78">
        <v>282</v>
      </c>
      <c r="W411" s="53">
        <v>30</v>
      </c>
      <c r="X411" s="15">
        <v>2011</v>
      </c>
      <c r="Y411" s="16">
        <f>IF(X411&lt;&gt;"",VLOOKUP(X411,ProgramIterations!D:E,2,FALSE),"NULL")</f>
        <v>1</v>
      </c>
      <c r="Z411" s="15"/>
      <c r="AA411" s="16" t="str">
        <f>IF(Z411&lt;&gt;"",VLOOKUP(Z411,ProgramIterations!D:E,2,FALSE),"NULL")</f>
        <v>NULL</v>
      </c>
      <c r="AB411" s="37">
        <v>14</v>
      </c>
      <c r="AC411" s="37">
        <v>75</v>
      </c>
      <c r="AD411" s="49">
        <v>1</v>
      </c>
      <c r="AE411" s="37">
        <v>1</v>
      </c>
      <c r="AF411" s="37">
        <v>1</v>
      </c>
      <c r="AG411" s="37">
        <v>1</v>
      </c>
      <c r="AH411" s="17">
        <v>0</v>
      </c>
      <c r="AI411" s="17">
        <f t="shared" si="30"/>
        <v>1</v>
      </c>
      <c r="AJ411" s="38">
        <v>1</v>
      </c>
      <c r="AK411" s="17">
        <f t="shared" si="31"/>
        <v>1</v>
      </c>
      <c r="AL411" s="17">
        <f t="shared" si="32"/>
        <v>1</v>
      </c>
      <c r="AM411" s="38">
        <v>0</v>
      </c>
      <c r="AN411" s="38">
        <v>0</v>
      </c>
      <c r="AO411" s="37">
        <v>0</v>
      </c>
      <c r="AP411" s="40"/>
      <c r="AQ411" s="37">
        <v>0</v>
      </c>
      <c r="AR411" s="49">
        <v>0</v>
      </c>
      <c r="AS411" s="23">
        <v>2011</v>
      </c>
      <c r="AT411" s="55">
        <f>IF(AS411="","",VLOOKUP(AS411,ProgramIterations!$D:$E,2,FALSE))</f>
        <v>1</v>
      </c>
      <c r="AU411" s="23"/>
      <c r="AV411" s="24" t="str">
        <f>IF(AU411="","",VLOOKUP(AU411,ProgramIterations!$D:$E,2,FALSE))</f>
        <v/>
      </c>
      <c r="AW411" s="23">
        <v>2012</v>
      </c>
      <c r="AX411" s="24">
        <f>IF(AW411="","",VLOOKUP(AW411,ProgramIterations!$D:$E,2,FALSE))</f>
        <v>2</v>
      </c>
      <c r="AY411" s="23"/>
      <c r="AZ411" s="24" t="str">
        <f>IF(AY411="","",VLOOKUP(AY411,ProgramIterations!$D:$E,2,FALSE))</f>
        <v/>
      </c>
      <c r="BA411" s="23">
        <v>2013</v>
      </c>
      <c r="BB411" s="24">
        <f>IF(BA411="","",VLOOKUP(BA411,ProgramIterations!$D:$E,2,FALSE))</f>
        <v>3</v>
      </c>
      <c r="BC411" s="23"/>
      <c r="BD411" s="24" t="str">
        <f>IF(BC411="","",VLOOKUP(BC411,ProgramIterations!$D:$E,2,FALSE))</f>
        <v/>
      </c>
      <c r="BE411" s="54">
        <v>2014</v>
      </c>
      <c r="BF411" s="24">
        <f>IF(BE411="","",VLOOKUP(BE411,ProgramIterations!$D:$E,2,FALSE))</f>
        <v>4</v>
      </c>
      <c r="BG411" s="23"/>
      <c r="BH411" s="24" t="str">
        <f>IF(BG411="","",VLOOKUP(BG411,ProgramIterations!$D:$E,2,FALSE))</f>
        <v/>
      </c>
      <c r="BI411" s="54">
        <v>2014</v>
      </c>
      <c r="BJ411" s="24">
        <f>IF(BI411="","",VLOOKUP(BI411,ProgramIterations!$D:$E,2,FALSE))</f>
        <v>4</v>
      </c>
      <c r="BK411" s="23"/>
      <c r="BL411" s="24" t="str">
        <f>IF(BK411="","",VLOOKUP(BK411,ProgramIterations!$D:$E,2,FALSE))</f>
        <v/>
      </c>
      <c r="BM411" s="23"/>
      <c r="BN411" s="24" t="str">
        <f>IF(BM411="","",VLOOKUP(BM411,ProgramIterations!$D:$E,2,FALSE))</f>
        <v/>
      </c>
      <c r="BO411" s="23"/>
      <c r="BP411" s="24" t="str">
        <f>IF(BO411="","",VLOOKUP(BO411,ProgramIterations!$D:$E,2,FALSE))</f>
        <v/>
      </c>
      <c r="BQ411" s="23"/>
      <c r="BR411" s="24" t="str">
        <f>IF(BQ411="","",VLOOKUP(BQ411,ProgramIterations!$D:$E,2,FALSE))</f>
        <v/>
      </c>
      <c r="BS411" s="23"/>
      <c r="BT411" s="24" t="str">
        <f>IF(BS411="","",VLOOKUP(BS411,ProgramIterations!$D:$E,2,FALSE))</f>
        <v/>
      </c>
      <c r="BU411" s="23"/>
      <c r="BV411" s="24" t="str">
        <f>IF(BU411="","",VLOOKUP(BU411,ProgramIterations!$D:$E,2,FALSE))</f>
        <v/>
      </c>
      <c r="BW411" s="23"/>
      <c r="BX411" s="24" t="str">
        <f>IF(BW411="","",VLOOKUP(BW411,ProgramIterations!$D:$E,2,FALSE))</f>
        <v/>
      </c>
      <c r="BY411" s="23">
        <v>2014</v>
      </c>
      <c r="BZ411" s="24">
        <f>IF(BY411="","",VLOOKUP(BY411,ProgramIterations!$D:$E,2,FALSE))</f>
        <v>4</v>
      </c>
      <c r="CA411" s="23"/>
      <c r="CB411" s="24" t="str">
        <f>IF(CA411="","",VLOOKUP(CA411,ProgramIterations!$D:$E,2,FALSE))</f>
        <v/>
      </c>
      <c r="CC411" s="54">
        <v>2014</v>
      </c>
      <c r="CD411" s="24">
        <f>IF(CC411="","",VLOOKUP(CC411,ProgramIterations!$D:$E,2,FALSE))</f>
        <v>4</v>
      </c>
      <c r="CE411" s="23"/>
      <c r="CF411" s="24" t="str">
        <f>IF(CE411="","",VLOOKUP(CE411,ProgramIterations!$D:$E,2,FALSE))</f>
        <v/>
      </c>
      <c r="CG411" s="54">
        <v>2014</v>
      </c>
      <c r="CH411" s="24">
        <f>IF(CG411="","",VLOOKUP(CG411,ProgramIterations!$D:$E,2,FALSE))</f>
        <v>4</v>
      </c>
      <c r="CI411" s="23"/>
      <c r="CJ411" s="24" t="str">
        <f>IF(CI411="","",VLOOKUP(CI411,ProgramIterations!$D:$E,2,FALSE))</f>
        <v/>
      </c>
      <c r="CK411" s="23"/>
      <c r="CL411" s="24" t="str">
        <f>IF(CK411="","",VLOOKUP(CK411,ProgramIterations!$D:$E,2,FALSE))</f>
        <v/>
      </c>
      <c r="CM411" s="23"/>
      <c r="CN411" s="24" t="str">
        <f>IF(CM411="","",VLOOKUP(CM411,ProgramIterations!$D:$E,2,FALSE))</f>
        <v/>
      </c>
      <c r="CO411" s="23"/>
      <c r="CP411" s="24" t="str">
        <f>IF(CO411="","",VLOOKUP(CO411,ProgramIterations!$D:$E,2,FALSE))</f>
        <v/>
      </c>
      <c r="CQ411" s="23"/>
      <c r="CR411" s="24" t="str">
        <f>IF(CQ411="","",VLOOKUP(CQ411,ProgramIterations!$D:$E,2,FALSE))</f>
        <v/>
      </c>
      <c r="CS411" s="23"/>
      <c r="CT411" s="24" t="str">
        <f>IF(CS411="","",VLOOKUP(CS411,ProgramIterations!$D:$E,2,FALSE))</f>
        <v/>
      </c>
      <c r="CU411" s="23"/>
      <c r="CV411" s="24" t="str">
        <f>IF(CU411="","",VLOOKUP(CU411,ProgramIterations!$D:$E,2,FALSE))</f>
        <v/>
      </c>
      <c r="CW411" s="23"/>
      <c r="CX411" s="24" t="str">
        <f>IF(CW411="","",VLOOKUP(CW411,ProgramIterations!$D:$E,2,FALSE))</f>
        <v/>
      </c>
      <c r="CY411" s="23"/>
      <c r="CZ411" s="24" t="str">
        <f>IF(CY411="","",VLOOKUP(CY411,ProgramIterations!$D:$E,2,FALSE))</f>
        <v/>
      </c>
      <c r="DA411" s="23"/>
      <c r="DB411" s="24" t="str">
        <f>IF(DA411="","",VLOOKUP(DA411,ProgramIterations!$D:$E,2,FALSE))</f>
        <v/>
      </c>
      <c r="DC411" s="23"/>
      <c r="DD411" s="25" t="str">
        <f>IF(DC411="","",VLOOKUP(DC411,ProgramIterations!$D:$E,2,FALSE))</f>
        <v/>
      </c>
      <c r="DE411" s="64" t="str">
        <f>CONCATENATE("ALTER TABLE dbo.",LEFT(C411,FIND(".",C411)-1)," ADD ",RIGHT(C411,LEN(C411)-FIND(".",C411))," ",VLOOKUP(M411,DataTypes!$A$2:$F$12,6),IF(VLOOKUP(M411,DataTypes!$A$2:$F$12,3)=1,CONCATENATE("(",N411,",",O411,")"),"")," NULL")</f>
        <v>ALTER TABLE dbo.ChampMetricChannelUnitSummary ADD Tier2ListItemID int NULL</v>
      </c>
      <c r="DF411" s="56" t="e">
        <f>IF(A411 = "","",#REF! &amp; " SELECT MetricCalcTypeID = "&amp;A411&amp;", EngineID = "&amp;B411&amp;", Name='"&amp;C411&amp;"', DisplayGroupID = "&amp;D411&amp;", DisplayName='"&amp;E411&amp;"', DisplayNameShort = '"&amp;F411&amp;"', PropertyName = '"&amp;G411&amp;"', MethodID = "&amp;IF(H411="","NULL",H411)&amp; ", CalcGroupId = "&amp;IF(I411="","NULL",I411)&amp;", CalcGroupListItemID = " &amp;IF(K411="","NULL",K411)&amp;", Description = "&amp;IF(L411&lt;&gt;"NULL","'"&amp;SUBSTITUTE(L411,"'","''")&amp;"'","NULL")&amp;", DataTypeID = "&amp;M411&amp;",Precision = "&amp;N411&amp;", Scale = "&amp;O411&amp;", Length="&amp;P411&amp;", UOMID = "&amp;Q411&amp;", GlossaryTermID = "&amp;V411&amp;", DisplayOrderID = "&amp;W411&amp;", DomainValueListID = "&amp;AB411&amp;", WidthPixels = "&amp;AC411&amp;", IsDisplayable = "&amp;AD411&amp;", ShowGraphForWatershed= "&amp;AE411&amp;",ShowGraphForProgram="&amp;AF411&amp;",ShowGraphForVisit="&amp;AG411&amp;",IsPrivateInformation="&amp;AM411&amp;", IsCalculated="&amp;AN411&amp;",IsInternal="&amp;AO411&amp;", ExpectedValueMin = "&amp;IF(R411&lt;&gt;"",R411,"NULL")&amp;",  ExpectedValueMax = "&amp;IF(S411&lt;&gt;"",S411,"NULL")&amp;",  AcceptedValueMin = "&amp;IF(T411&lt;&gt;"",T411,"NULL")&amp;",   AcceptedValueMax  = "&amp;IF(U411&lt;&gt;"",U411,"NULL")&amp;", GraphAllowX="&amp;AH411&amp;", GraphAllowY="&amp;AI411&amp;", GraphAllowZ="&amp;AJ411&amp;", MapAllowSize="&amp;AK411&amp;", MapAllowColor = "&amp;AL411&amp;", RbtXpath = "&amp;IF(AP411&lt;&gt;"", "'"&amp;AP411&amp;"'", "NULL")&amp;", RbtIsRequired = "&amp;IF(AP411&lt;&gt;"", AQ411, "NULL")&amp;", MRMetric = "&amp;AR411&amp;
", Protocol1_ID = "&amp;IF(AS411="","NULL",#REF!)&amp;", Protocol1_IterationIDStart = "&amp;IF(AS411="","NULL",AT411)&amp;", Protocol1_IterationIDEnd = "&amp;IF(AU411="","NULL",AV411)&amp;
", Protocol2_ID = "&amp;IF(AW411="","NULL",#REF!)&amp;", Protocol2_IterationIDStart = "&amp;IF(AW411="","NULL",AX411)&amp;", Protocol2_IterationIDEnd = "&amp;IF(AY411="","NULL",AZ411)&amp;
", Protocol3_ID = "&amp;IF(BA411="","NULL",#REF!)&amp;", Protocol3_IterationIDStart = "&amp;IF(BA411="","NULL",BB411)&amp;", Protocol3_IterationIDEnd = "&amp;IF(BC411="","NULL",BD411)&amp;
", Protocol4_ID = "&amp;IF(BE411="","NULL",#REF!)&amp;", Protocol4_IterationIDStart = "&amp;IF(BE411="","NULL",BF411)&amp;", Protocol4_IterationIDEnd = "&amp;IF(BG411="","NULL",BH411)&amp;
", Protocol5_ID = "&amp;IF(BI411="","NULL",#REF!)&amp;", Protocol5_IterationIDStart = "&amp;IF(BI411="","NULL",BJ411)&amp;", Protocol5_IterationIDEnd = "&amp;IF(BK411="","NULL",BL411)&amp;
", Protocol6_ID = "&amp;IF(BM411="","NULL",#REF!)&amp;", Protocol6_IterationIDStart = "&amp;IF(BM411="","NULL",BN411)&amp;", Protocol6_IterationIDEnd = "&amp;IF(BO411="","NULL",BP411)&amp;
", Protocol7_ID = "&amp;IF(BQ411="","NULL",#REF!)&amp;", Protocol7_IterationIDStart = "&amp;IF(BQ411="","NULL",BR411)&amp;", Protocol7_IterationIDEnd = "&amp;IF(BS411="","NULL",BT411)&amp;
", Protocol8_ID = "&amp;IF(BU411="","NULL",#REF!)&amp;", Protocol8_IterationIDStart = "&amp;IF(BU411="","NULL",BV411)&amp;", Protocol8_IterationIDEnd = "&amp;IF(BW411="","NULL",BX411)&amp;
", Protocol9_ID = "&amp;IF(BY411="","NULL",#REF!)&amp;", Protocol9_IterationIDStart = "&amp;IF(BY411="","NULL",BZ411)&amp;", Protocol9_IterationIDEnd = "&amp;IF(CA411="","NULL",CB411)&amp;
", Protocol10_ID = "&amp;IF(CC411="","NULL",#REF!)&amp;", Protocol10_IterationIDStart = "&amp;IF(CC411="","NULL",CD411)&amp;", Protocol10_IterationIDEnd = "&amp;IF(CE411="","NULL",CF411)&amp;
", Protocol11_ID = "&amp;IF(CG411="","NULL",#REF!)&amp;", Protocol11_IterationIDStart = "&amp;IF(CG411="","NULL",CH411)&amp;", Protocol11_IterationIDEnd = "&amp;IF(CI411="","NULL",CJ411)&amp;
", Protocol12_ID = "&amp;IF(CK411="","NULL",#REF!)&amp;", Protocol12_IterationIDStart = "&amp;IF(CK411="","NULL",CL411)&amp;", Protocol12_IterationIDEnd = "&amp;IF(CM411="","NULL",CN411)&amp;
", Protocol13_ID = "&amp;IF(CO411="","NULL",#REF!)&amp;", Protocol13_IterationIDStart = "&amp;IF(CO411="","NULL",CP411)&amp;", Protocol13_IterationIDEnd = "&amp;IF(CQ411="","NULL",CR411)&amp;
", Protocol14_ID = "&amp;IF(CS411="","NULL",#REF!)&amp;", Protocol14_IterationIDStart = "&amp;IF(CS411="","NULL",CT411)&amp;", Protocol14_IterationIDEnd = "&amp;IF(CU411="","NULL",CV411)&amp;
", Protocol15_ID = "&amp;IF(CW411="","NULL",#REF!)&amp;", Protocol15_IterationIDStart = "&amp;IF(CW411="","NULL",CX411)&amp;", Protocol15_IterationIDEnd = "&amp;IF(CY411="","NULL",CZ411)&amp;
", Protocol16_ID = "&amp;IF(DA411="","NULL",#REF!)&amp;", Protocol16_IterationIDStart = "&amp;IF(DA411="","NULL",DB411)&amp;", Protocol16_IterationIDEnd = "&amp;IF(DC411="","NULL",DD411))</f>
        <v>#REF!</v>
      </c>
    </row>
    <row r="412" spans="1:110" s="37" customFormat="1" x14ac:dyDescent="0.4">
      <c r="A412" s="75">
        <v>300</v>
      </c>
      <c r="B412" s="38">
        <v>1</v>
      </c>
      <c r="C412" s="34" t="s">
        <v>99</v>
      </c>
      <c r="D412" s="38">
        <v>4</v>
      </c>
      <c r="E412" s="49" t="s">
        <v>157</v>
      </c>
      <c r="F412" s="37" t="s">
        <v>157</v>
      </c>
      <c r="G412" s="74" t="s">
        <v>81</v>
      </c>
      <c r="H412" s="74"/>
      <c r="I412" s="44"/>
      <c r="J412" s="47" t="str">
        <f>IF(I412="","",VLOOKUP(I412,MetricCalcGroups!A:D,3, FALSE))</f>
        <v/>
      </c>
      <c r="L412" s="37" t="s">
        <v>78</v>
      </c>
      <c r="M412" s="38">
        <v>2</v>
      </c>
      <c r="N412" s="38" t="s">
        <v>78</v>
      </c>
      <c r="O412" s="38" t="s">
        <v>78</v>
      </c>
      <c r="P412" s="38" t="s">
        <v>78</v>
      </c>
      <c r="Q412" s="38" t="s">
        <v>78</v>
      </c>
      <c r="R412" s="38"/>
      <c r="S412" s="38"/>
      <c r="T412" s="38"/>
      <c r="U412" s="38"/>
      <c r="V412" s="78">
        <v>282</v>
      </c>
      <c r="W412" s="53">
        <v>10</v>
      </c>
      <c r="X412" s="15">
        <v>2011</v>
      </c>
      <c r="Y412" s="16">
        <f>IF(X412&lt;&gt;"",VLOOKUP(X412,ProgramIterations!D:E,2,FALSE),"NULL")</f>
        <v>1</v>
      </c>
      <c r="Z412" s="15"/>
      <c r="AA412" s="16" t="str">
        <f>IF(Z412&lt;&gt;"",VLOOKUP(Z412,ProgramIterations!D:E,2,FALSE),"NULL")</f>
        <v>NULL</v>
      </c>
      <c r="AB412" s="37">
        <v>14</v>
      </c>
      <c r="AC412" s="37">
        <v>75</v>
      </c>
      <c r="AD412" s="49">
        <v>1</v>
      </c>
      <c r="AE412" s="37">
        <v>1</v>
      </c>
      <c r="AF412" s="37">
        <v>1</v>
      </c>
      <c r="AG412" s="37">
        <v>1</v>
      </c>
      <c r="AH412" s="17">
        <v>0</v>
      </c>
      <c r="AI412" s="17">
        <f t="shared" si="30"/>
        <v>1</v>
      </c>
      <c r="AJ412" s="38">
        <v>1</v>
      </c>
      <c r="AK412" s="17">
        <f t="shared" si="31"/>
        <v>1</v>
      </c>
      <c r="AL412" s="17">
        <f t="shared" si="32"/>
        <v>1</v>
      </c>
      <c r="AM412" s="38">
        <v>0</v>
      </c>
      <c r="AN412" s="38">
        <v>0</v>
      </c>
      <c r="AO412" s="49">
        <v>0</v>
      </c>
      <c r="AP412" s="49"/>
      <c r="AQ412" s="37">
        <v>0</v>
      </c>
      <c r="AR412" s="49">
        <v>0</v>
      </c>
      <c r="AS412" s="23">
        <v>2011</v>
      </c>
      <c r="AT412" s="55">
        <f>IF(AS412="","",VLOOKUP(AS412,ProgramIterations!$D:$E,2,FALSE))</f>
        <v>1</v>
      </c>
      <c r="AU412" s="23"/>
      <c r="AV412" s="24" t="str">
        <f>IF(AU412="","",VLOOKUP(AU412,ProgramIterations!$D:$E,2,FALSE))</f>
        <v/>
      </c>
      <c r="AW412" s="23">
        <v>2012</v>
      </c>
      <c r="AX412" s="24">
        <f>IF(AW412="","",VLOOKUP(AW412,ProgramIterations!$D:$E,2,FALSE))</f>
        <v>2</v>
      </c>
      <c r="AY412" s="23"/>
      <c r="AZ412" s="24" t="str">
        <f>IF(AY412="","",VLOOKUP(AY412,ProgramIterations!$D:$E,2,FALSE))</f>
        <v/>
      </c>
      <c r="BA412" s="23">
        <v>2013</v>
      </c>
      <c r="BB412" s="24">
        <f>IF(BA412="","",VLOOKUP(BA412,ProgramIterations!$D:$E,2,FALSE))</f>
        <v>3</v>
      </c>
      <c r="BC412" s="23"/>
      <c r="BD412" s="24" t="str">
        <f>IF(BC412="","",VLOOKUP(BC412,ProgramIterations!$D:$E,2,FALSE))</f>
        <v/>
      </c>
      <c r="BE412" s="54">
        <v>2014</v>
      </c>
      <c r="BF412" s="24">
        <f>IF(BE412="","",VLOOKUP(BE412,ProgramIterations!$D:$E,2,FALSE))</f>
        <v>4</v>
      </c>
      <c r="BG412" s="23"/>
      <c r="BH412" s="24" t="str">
        <f>IF(BG412="","",VLOOKUP(BG412,ProgramIterations!$D:$E,2,FALSE))</f>
        <v/>
      </c>
      <c r="BI412" s="54">
        <v>2014</v>
      </c>
      <c r="BJ412" s="24">
        <f>IF(BI412="","",VLOOKUP(BI412,ProgramIterations!$D:$E,2,FALSE))</f>
        <v>4</v>
      </c>
      <c r="BK412" s="23"/>
      <c r="BL412" s="24" t="str">
        <f>IF(BK412="","",VLOOKUP(BK412,ProgramIterations!$D:$E,2,FALSE))</f>
        <v/>
      </c>
      <c r="BM412" s="23"/>
      <c r="BN412" s="24" t="str">
        <f>IF(BM412="","",VLOOKUP(BM412,ProgramIterations!$D:$E,2,FALSE))</f>
        <v/>
      </c>
      <c r="BO412" s="23"/>
      <c r="BP412" s="24" t="str">
        <f>IF(BO412="","",VLOOKUP(BO412,ProgramIterations!$D:$E,2,FALSE))</f>
        <v/>
      </c>
      <c r="BQ412" s="23"/>
      <c r="BR412" s="24" t="str">
        <f>IF(BQ412="","",VLOOKUP(BQ412,ProgramIterations!$D:$E,2,FALSE))</f>
        <v/>
      </c>
      <c r="BS412" s="23"/>
      <c r="BT412" s="24" t="str">
        <f>IF(BS412="","",VLOOKUP(BS412,ProgramIterations!$D:$E,2,FALSE))</f>
        <v/>
      </c>
      <c r="BU412" s="23"/>
      <c r="BV412" s="24" t="str">
        <f>IF(BU412="","",VLOOKUP(BU412,ProgramIterations!$D:$E,2,FALSE))</f>
        <v/>
      </c>
      <c r="BW412" s="23"/>
      <c r="BX412" s="24" t="str">
        <f>IF(BW412="","",VLOOKUP(BW412,ProgramIterations!$D:$E,2,FALSE))</f>
        <v/>
      </c>
      <c r="BY412" s="23">
        <v>2014</v>
      </c>
      <c r="BZ412" s="24">
        <f>IF(BY412="","",VLOOKUP(BY412,ProgramIterations!$D:$E,2,FALSE))</f>
        <v>4</v>
      </c>
      <c r="CA412" s="23"/>
      <c r="CB412" s="24" t="str">
        <f>IF(CA412="","",VLOOKUP(CA412,ProgramIterations!$D:$E,2,FALSE))</f>
        <v/>
      </c>
      <c r="CC412" s="54">
        <v>2014</v>
      </c>
      <c r="CD412" s="24">
        <f>IF(CC412="","",VLOOKUP(CC412,ProgramIterations!$D:$E,2,FALSE))</f>
        <v>4</v>
      </c>
      <c r="CE412" s="23"/>
      <c r="CF412" s="24" t="str">
        <f>IF(CE412="","",VLOOKUP(CE412,ProgramIterations!$D:$E,2,FALSE))</f>
        <v/>
      </c>
      <c r="CG412" s="54">
        <v>2014</v>
      </c>
      <c r="CH412" s="24">
        <f>IF(CG412="","",VLOOKUP(CG412,ProgramIterations!$D:$E,2,FALSE))</f>
        <v>4</v>
      </c>
      <c r="CI412" s="23"/>
      <c r="CJ412" s="24" t="str">
        <f>IF(CI412="","",VLOOKUP(CI412,ProgramIterations!$D:$E,2,FALSE))</f>
        <v/>
      </c>
      <c r="CK412" s="23"/>
      <c r="CL412" s="24" t="str">
        <f>IF(CK412="","",VLOOKUP(CK412,ProgramIterations!$D:$E,2,FALSE))</f>
        <v/>
      </c>
      <c r="CM412" s="23"/>
      <c r="CN412" s="24" t="str">
        <f>IF(CM412="","",VLOOKUP(CM412,ProgramIterations!$D:$E,2,FALSE))</f>
        <v/>
      </c>
      <c r="CO412" s="23"/>
      <c r="CP412" s="24" t="str">
        <f>IF(CO412="","",VLOOKUP(CO412,ProgramIterations!$D:$E,2,FALSE))</f>
        <v/>
      </c>
      <c r="CQ412" s="23"/>
      <c r="CR412" s="24" t="str">
        <f>IF(CQ412="","",VLOOKUP(CQ412,ProgramIterations!$D:$E,2,FALSE))</f>
        <v/>
      </c>
      <c r="CS412" s="23"/>
      <c r="CT412" s="24" t="str">
        <f>IF(CS412="","",VLOOKUP(CS412,ProgramIterations!$D:$E,2,FALSE))</f>
        <v/>
      </c>
      <c r="CU412" s="23"/>
      <c r="CV412" s="24" t="str">
        <f>IF(CU412="","",VLOOKUP(CU412,ProgramIterations!$D:$E,2,FALSE))</f>
        <v/>
      </c>
      <c r="CW412" s="23"/>
      <c r="CX412" s="24" t="str">
        <f>IF(CW412="","",VLOOKUP(CW412,ProgramIterations!$D:$E,2,FALSE))</f>
        <v/>
      </c>
      <c r="CY412" s="23"/>
      <c r="CZ412" s="24" t="str">
        <f>IF(CY412="","",VLOOKUP(CY412,ProgramIterations!$D:$E,2,FALSE))</f>
        <v/>
      </c>
      <c r="DA412" s="23"/>
      <c r="DB412" s="24" t="str">
        <f>IF(DA412="","",VLOOKUP(DA412,ProgramIterations!$D:$E,2,FALSE))</f>
        <v/>
      </c>
      <c r="DC412" s="23"/>
      <c r="DD412" s="25" t="str">
        <f>IF(DC412="","",VLOOKUP(DC412,ProgramIterations!$D:$E,2,FALSE))</f>
        <v/>
      </c>
      <c r="DE412" s="64" t="str">
        <f>CONCATENATE("ALTER TABLE dbo.",LEFT(C412,FIND(".",C412)-1)," ADD ",RIGHT(C412,LEN(C412)-FIND(".",C412))," ",VLOOKUP(M412,DataTypes!$A$2:$F$12,6),IF(VLOOKUP(M412,DataTypes!$A$2:$F$12,3)=1,CONCATENATE("(",N412,",",O412,")"),"")," NULL")</f>
        <v>ALTER TABLE dbo.ChampMetricChannelUnitTier2Summary ADD Tier2ListItemID int NULL</v>
      </c>
      <c r="DF412" s="56" t="e">
        <f>IF(A412 = "","",#REF! &amp; " SELECT MetricCalcTypeID = "&amp;A412&amp;", EngineID = "&amp;B412&amp;", Name='"&amp;C412&amp;"', DisplayGroupID = "&amp;D412&amp;", DisplayName='"&amp;E412&amp;"', DisplayNameShort = '"&amp;F412&amp;"', PropertyName = '"&amp;G412&amp;"', MethodID = "&amp;IF(H412="","NULL",H412)&amp; ", CalcGroupId = "&amp;IF(I412="","NULL",I412)&amp;", CalcGroupListItemID = " &amp;IF(K412="","NULL",K412)&amp;", Description = "&amp;IF(L412&lt;&gt;"NULL","'"&amp;SUBSTITUTE(L412,"'","''")&amp;"'","NULL")&amp;", DataTypeID = "&amp;M412&amp;",Precision = "&amp;N412&amp;", Scale = "&amp;O412&amp;", Length="&amp;P412&amp;", UOMID = "&amp;Q412&amp;", GlossaryTermID = "&amp;V412&amp;", DisplayOrderID = "&amp;W412&amp;", DomainValueListID = "&amp;AB412&amp;", WidthPixels = "&amp;AC412&amp;", IsDisplayable = "&amp;AD412&amp;", ShowGraphForWatershed= "&amp;AE412&amp;",ShowGraphForProgram="&amp;AF412&amp;",ShowGraphForVisit="&amp;AG412&amp;",IsPrivateInformation="&amp;AM412&amp;", IsCalculated="&amp;AN412&amp;",IsInternal="&amp;AO412&amp;", ExpectedValueMin = "&amp;IF(R412&lt;&gt;"",R412,"NULL")&amp;",  ExpectedValueMax = "&amp;IF(S412&lt;&gt;"",S412,"NULL")&amp;",  AcceptedValueMin = "&amp;IF(T412&lt;&gt;"",T412,"NULL")&amp;",   AcceptedValueMax  = "&amp;IF(U412&lt;&gt;"",U412,"NULL")&amp;", GraphAllowX="&amp;AH412&amp;", GraphAllowY="&amp;AI412&amp;", GraphAllowZ="&amp;AJ412&amp;", MapAllowSize="&amp;AK412&amp;", MapAllowColor = "&amp;AL412&amp;", RbtXpath = "&amp;IF(AP412&lt;&gt;"", "'"&amp;AP412&amp;"'", "NULL")&amp;", RbtIsRequired = "&amp;IF(AP412&lt;&gt;"", AQ412, "NULL")&amp;", MRMetric = "&amp;AR412&amp;
", Protocol1_ID = "&amp;IF(AS412="","NULL",#REF!)&amp;", Protocol1_IterationIDStart = "&amp;IF(AS412="","NULL",AT412)&amp;", Protocol1_IterationIDEnd = "&amp;IF(AU412="","NULL",AV412)&amp;
", Protocol2_ID = "&amp;IF(AW412="","NULL",#REF!)&amp;", Protocol2_IterationIDStart = "&amp;IF(AW412="","NULL",AX412)&amp;", Protocol2_IterationIDEnd = "&amp;IF(AY412="","NULL",AZ412)&amp;
", Protocol3_ID = "&amp;IF(BA412="","NULL",#REF!)&amp;", Protocol3_IterationIDStart = "&amp;IF(BA412="","NULL",BB412)&amp;", Protocol3_IterationIDEnd = "&amp;IF(BC412="","NULL",BD412)&amp;
", Protocol4_ID = "&amp;IF(BE412="","NULL",#REF!)&amp;", Protocol4_IterationIDStart = "&amp;IF(BE412="","NULL",BF412)&amp;", Protocol4_IterationIDEnd = "&amp;IF(BG412="","NULL",BH412)&amp;
", Protocol5_ID = "&amp;IF(BI412="","NULL",#REF!)&amp;", Protocol5_IterationIDStart = "&amp;IF(BI412="","NULL",BJ412)&amp;", Protocol5_IterationIDEnd = "&amp;IF(BK412="","NULL",BL412)&amp;
", Protocol6_ID = "&amp;IF(BM412="","NULL",#REF!)&amp;", Protocol6_IterationIDStart = "&amp;IF(BM412="","NULL",BN412)&amp;", Protocol6_IterationIDEnd = "&amp;IF(BO412="","NULL",BP412)&amp;
", Protocol7_ID = "&amp;IF(BQ412="","NULL",#REF!)&amp;", Protocol7_IterationIDStart = "&amp;IF(BQ412="","NULL",BR412)&amp;", Protocol7_IterationIDEnd = "&amp;IF(BS412="","NULL",BT412)&amp;
", Protocol8_ID = "&amp;IF(BU412="","NULL",#REF!)&amp;", Protocol8_IterationIDStart = "&amp;IF(BU412="","NULL",BV412)&amp;", Protocol8_IterationIDEnd = "&amp;IF(BW412="","NULL",BX412)&amp;
", Protocol9_ID = "&amp;IF(BY412="","NULL",#REF!)&amp;", Protocol9_IterationIDStart = "&amp;IF(BY412="","NULL",BZ412)&amp;", Protocol9_IterationIDEnd = "&amp;IF(CA412="","NULL",CB412)&amp;
", Protocol10_ID = "&amp;IF(CC412="","NULL",#REF!)&amp;", Protocol10_IterationIDStart = "&amp;IF(CC412="","NULL",CD412)&amp;", Protocol10_IterationIDEnd = "&amp;IF(CE412="","NULL",CF412)&amp;
", Protocol11_ID = "&amp;IF(CG412="","NULL",#REF!)&amp;", Protocol11_IterationIDStart = "&amp;IF(CG412="","NULL",CH412)&amp;", Protocol11_IterationIDEnd = "&amp;IF(CI412="","NULL",CJ412)&amp;
", Protocol12_ID = "&amp;IF(CK412="","NULL",#REF!)&amp;", Protocol12_IterationIDStart = "&amp;IF(CK412="","NULL",CL412)&amp;", Protocol12_IterationIDEnd = "&amp;IF(CM412="","NULL",CN412)&amp;
", Protocol13_ID = "&amp;IF(CO412="","NULL",#REF!)&amp;", Protocol13_IterationIDStart = "&amp;IF(CO412="","NULL",CP412)&amp;", Protocol13_IterationIDEnd = "&amp;IF(CQ412="","NULL",CR412)&amp;
", Protocol14_ID = "&amp;IF(CS412="","NULL",#REF!)&amp;", Protocol14_IterationIDStart = "&amp;IF(CS412="","NULL",CT412)&amp;", Protocol14_IterationIDEnd = "&amp;IF(CU412="","NULL",CV412)&amp;
", Protocol15_ID = "&amp;IF(CW412="","NULL",#REF!)&amp;", Protocol15_IterationIDStart = "&amp;IF(CW412="","NULL",CX412)&amp;", Protocol15_IterationIDEnd = "&amp;IF(CY412="","NULL",CZ412)&amp;
", Protocol16_ID = "&amp;IF(DA412="","NULL",#REF!)&amp;", Protocol16_IterationIDStart = "&amp;IF(DA412="","NULL",DB412)&amp;", Protocol16_IterationIDEnd = "&amp;IF(DC412="","NULL",DD412))</f>
        <v>#REF!</v>
      </c>
    </row>
    <row r="413" spans="1:110" s="37" customFormat="1" x14ac:dyDescent="0.4">
      <c r="A413" s="75">
        <v>103</v>
      </c>
      <c r="B413" s="38">
        <v>1</v>
      </c>
      <c r="C413" s="34" t="s">
        <v>90</v>
      </c>
      <c r="D413" s="38">
        <v>2</v>
      </c>
      <c r="E413" s="49" t="s">
        <v>949</v>
      </c>
      <c r="F413" s="37" t="s">
        <v>950</v>
      </c>
      <c r="G413" s="74" t="s">
        <v>82</v>
      </c>
      <c r="H413" s="74"/>
      <c r="I413" s="44"/>
      <c r="J413" s="47" t="str">
        <f>IF(I413="","",VLOOKUP(I413,MetricCalcGroups!A:D,3, FALSE))</f>
        <v/>
      </c>
      <c r="L413" s="37" t="s">
        <v>78</v>
      </c>
      <c r="M413" s="38">
        <v>3</v>
      </c>
      <c r="N413" s="38">
        <v>15</v>
      </c>
      <c r="O413" s="38">
        <v>4</v>
      </c>
      <c r="P413" s="38" t="s">
        <v>78</v>
      </c>
      <c r="Q413" s="38">
        <v>16</v>
      </c>
      <c r="R413" s="38">
        <v>2</v>
      </c>
      <c r="S413" s="38">
        <v>5000</v>
      </c>
      <c r="T413" s="38">
        <v>1</v>
      </c>
      <c r="U413" s="38">
        <v>10000</v>
      </c>
      <c r="V413" s="78" t="s">
        <v>78</v>
      </c>
      <c r="W413" s="53">
        <v>40</v>
      </c>
      <c r="X413" s="15">
        <v>2011</v>
      </c>
      <c r="Y413" s="16">
        <f>IF(X413&lt;&gt;"",VLOOKUP(X413,ProgramIterations!D:E,2,FALSE),"NULL")</f>
        <v>1</v>
      </c>
      <c r="Z413" s="15"/>
      <c r="AA413" s="16" t="str">
        <f>IF(Z413&lt;&gt;"",VLOOKUP(Z413,ProgramIterations!D:E,2,FALSE),"NULL")</f>
        <v>NULL</v>
      </c>
      <c r="AB413" s="37" t="s">
        <v>78</v>
      </c>
      <c r="AC413" s="37">
        <v>75</v>
      </c>
      <c r="AD413" s="49">
        <v>1</v>
      </c>
      <c r="AE413" s="37">
        <v>1</v>
      </c>
      <c r="AF413" s="37">
        <v>1</v>
      </c>
      <c r="AG413" s="37">
        <v>1</v>
      </c>
      <c r="AH413" s="17">
        <v>1</v>
      </c>
      <c r="AI413" s="17">
        <f t="shared" si="30"/>
        <v>1</v>
      </c>
      <c r="AJ413" s="38">
        <v>0</v>
      </c>
      <c r="AK413" s="17">
        <f t="shared" si="31"/>
        <v>1</v>
      </c>
      <c r="AL413" s="17">
        <f t="shared" si="32"/>
        <v>1</v>
      </c>
      <c r="AM413" s="38">
        <v>0</v>
      </c>
      <c r="AN413" s="38">
        <v>0</v>
      </c>
      <c r="AO413" s="49">
        <v>0</v>
      </c>
      <c r="AP413" s="49" t="s">
        <v>1574</v>
      </c>
      <c r="AQ413" s="37">
        <v>1</v>
      </c>
      <c r="AR413" s="49">
        <v>0</v>
      </c>
      <c r="AS413" s="23">
        <v>2011</v>
      </c>
      <c r="AT413" s="55">
        <f>IF(AS413="","",VLOOKUP(AS413,ProgramIterations!$D:$E,2,FALSE))</f>
        <v>1</v>
      </c>
      <c r="AU413" s="23"/>
      <c r="AV413" s="24" t="str">
        <f>IF(AU413="","",VLOOKUP(AU413,ProgramIterations!$D:$E,2,FALSE))</f>
        <v/>
      </c>
      <c r="AW413" s="23">
        <v>2012</v>
      </c>
      <c r="AX413" s="24">
        <f>IF(AW413="","",VLOOKUP(AW413,ProgramIterations!$D:$E,2,FALSE))</f>
        <v>2</v>
      </c>
      <c r="AY413" s="23"/>
      <c r="AZ413" s="24" t="str">
        <f>IF(AY413="","",VLOOKUP(AY413,ProgramIterations!$D:$E,2,FALSE))</f>
        <v/>
      </c>
      <c r="BA413" s="23">
        <v>2013</v>
      </c>
      <c r="BB413" s="24">
        <f>IF(BA413="","",VLOOKUP(BA413,ProgramIterations!$D:$E,2,FALSE))</f>
        <v>3</v>
      </c>
      <c r="BC413" s="23"/>
      <c r="BD413" s="24" t="str">
        <f>IF(BC413="","",VLOOKUP(BC413,ProgramIterations!$D:$E,2,FALSE))</f>
        <v/>
      </c>
      <c r="BE413" s="54">
        <v>2014</v>
      </c>
      <c r="BF413" s="24">
        <f>IF(BE413="","",VLOOKUP(BE413,ProgramIterations!$D:$E,2,FALSE))</f>
        <v>4</v>
      </c>
      <c r="BG413" s="23"/>
      <c r="BH413" s="24" t="str">
        <f>IF(BG413="","",VLOOKUP(BG413,ProgramIterations!$D:$E,2,FALSE))</f>
        <v/>
      </c>
      <c r="BI413" s="54">
        <v>2014</v>
      </c>
      <c r="BJ413" s="24">
        <f>IF(BI413="","",VLOOKUP(BI413,ProgramIterations!$D:$E,2,FALSE))</f>
        <v>4</v>
      </c>
      <c r="BK413" s="23"/>
      <c r="BL413" s="24" t="str">
        <f>IF(BK413="","",VLOOKUP(BK413,ProgramIterations!$D:$E,2,FALSE))</f>
        <v/>
      </c>
      <c r="BM413" s="23"/>
      <c r="BN413" s="24" t="str">
        <f>IF(BM413="","",VLOOKUP(BM413,ProgramIterations!$D:$E,2,FALSE))</f>
        <v/>
      </c>
      <c r="BO413" s="23"/>
      <c r="BP413" s="24" t="str">
        <f>IF(BO413="","",VLOOKUP(BO413,ProgramIterations!$D:$E,2,FALSE))</f>
        <v/>
      </c>
      <c r="BQ413" s="23"/>
      <c r="BR413" s="24" t="str">
        <f>IF(BQ413="","",VLOOKUP(BQ413,ProgramIterations!$D:$E,2,FALSE))</f>
        <v/>
      </c>
      <c r="BS413" s="23"/>
      <c r="BT413" s="24" t="str">
        <f>IF(BS413="","",VLOOKUP(BS413,ProgramIterations!$D:$E,2,FALSE))</f>
        <v/>
      </c>
      <c r="BU413" s="23"/>
      <c r="BV413" s="24" t="str">
        <f>IF(BU413="","",VLOOKUP(BU413,ProgramIterations!$D:$E,2,FALSE))</f>
        <v/>
      </c>
      <c r="BW413" s="23"/>
      <c r="BX413" s="24" t="str">
        <f>IF(BW413="","",VLOOKUP(BW413,ProgramIterations!$D:$E,2,FALSE))</f>
        <v/>
      </c>
      <c r="BY413" s="23">
        <v>2014</v>
      </c>
      <c r="BZ413" s="24">
        <f>IF(BY413="","",VLOOKUP(BY413,ProgramIterations!$D:$E,2,FALSE))</f>
        <v>4</v>
      </c>
      <c r="CA413" s="23"/>
      <c r="CB413" s="24" t="str">
        <f>IF(CA413="","",VLOOKUP(CA413,ProgramIterations!$D:$E,2,FALSE))</f>
        <v/>
      </c>
      <c r="CC413" s="54">
        <v>2014</v>
      </c>
      <c r="CD413" s="24">
        <f>IF(CC413="","",VLOOKUP(CC413,ProgramIterations!$D:$E,2,FALSE))</f>
        <v>4</v>
      </c>
      <c r="CE413" s="23"/>
      <c r="CF413" s="24" t="str">
        <f>IF(CE413="","",VLOOKUP(CE413,ProgramIterations!$D:$E,2,FALSE))</f>
        <v/>
      </c>
      <c r="CG413" s="54">
        <v>2014</v>
      </c>
      <c r="CH413" s="24">
        <f>IF(CG413="","",VLOOKUP(CG413,ProgramIterations!$D:$E,2,FALSE))</f>
        <v>4</v>
      </c>
      <c r="CI413" s="23"/>
      <c r="CJ413" s="24" t="str">
        <f>IF(CI413="","",VLOOKUP(CI413,ProgramIterations!$D:$E,2,FALSE))</f>
        <v/>
      </c>
      <c r="CK413" s="23"/>
      <c r="CL413" s="24" t="str">
        <f>IF(CK413="","",VLOOKUP(CK413,ProgramIterations!$D:$E,2,FALSE))</f>
        <v/>
      </c>
      <c r="CM413" s="23"/>
      <c r="CN413" s="24" t="str">
        <f>IF(CM413="","",VLOOKUP(CM413,ProgramIterations!$D:$E,2,FALSE))</f>
        <v/>
      </c>
      <c r="CO413" s="23"/>
      <c r="CP413" s="24" t="str">
        <f>IF(CO413="","",VLOOKUP(CO413,ProgramIterations!$D:$E,2,FALSE))</f>
        <v/>
      </c>
      <c r="CQ413" s="23"/>
      <c r="CR413" s="24" t="str">
        <f>IF(CQ413="","",VLOOKUP(CQ413,ProgramIterations!$D:$E,2,FALSE))</f>
        <v/>
      </c>
      <c r="CS413" s="23"/>
      <c r="CT413" s="24" t="str">
        <f>IF(CS413="","",VLOOKUP(CS413,ProgramIterations!$D:$E,2,FALSE))</f>
        <v/>
      </c>
      <c r="CU413" s="23"/>
      <c r="CV413" s="24" t="str">
        <f>IF(CU413="","",VLOOKUP(CU413,ProgramIterations!$D:$E,2,FALSE))</f>
        <v/>
      </c>
      <c r="CW413" s="23"/>
      <c r="CX413" s="24" t="str">
        <f>IF(CW413="","",VLOOKUP(CW413,ProgramIterations!$D:$E,2,FALSE))</f>
        <v/>
      </c>
      <c r="CY413" s="23"/>
      <c r="CZ413" s="24" t="str">
        <f>IF(CY413="","",VLOOKUP(CY413,ProgramIterations!$D:$E,2,FALSE))</f>
        <v/>
      </c>
      <c r="DA413" s="23"/>
      <c r="DB413" s="24" t="str">
        <f>IF(DA413="","",VLOOKUP(DA413,ProgramIterations!$D:$E,2,FALSE))</f>
        <v/>
      </c>
      <c r="DC413" s="23"/>
      <c r="DD413" s="25" t="str">
        <f>IF(DC413="","",VLOOKUP(DC413,ProgramIterations!$D:$E,2,FALSE))</f>
        <v/>
      </c>
      <c r="DE413" s="64" t="str">
        <f>CONCATENATE("ALTER TABLE dbo.",LEFT(C413,FIND(".",C413)-1)," ADD ",RIGHT(C413,LEN(C413)-FIND(".",C413))," ",VLOOKUP(M413,DataTypes!$A$2:$F$12,6),IF(VLOOKUP(M413,DataTypes!$A$2:$F$12,3)=1,CONCATENATE("(",N413,",",O413,")"),"")," NULL")</f>
        <v>ALTER TABLE dbo.ChampMetricChannelUnitSummary ADD Area decimal(15,4) NULL</v>
      </c>
      <c r="DF413" s="56" t="e">
        <f>IF(A413 = "","",#REF! &amp; " SELECT MetricCalcTypeID = "&amp;A413&amp;", EngineID = "&amp;B413&amp;", Name='"&amp;C413&amp;"', DisplayGroupID = "&amp;D413&amp;", DisplayName='"&amp;E413&amp;"', DisplayNameShort = '"&amp;F413&amp;"', PropertyName = '"&amp;G413&amp;"', MethodID = "&amp;IF(H413="","NULL",H413)&amp; ", CalcGroupId = "&amp;IF(I413="","NULL",I413)&amp;", CalcGroupListItemID = " &amp;IF(K413="","NULL",K413)&amp;", Description = "&amp;IF(L413&lt;&gt;"NULL","'"&amp;SUBSTITUTE(L413,"'","''")&amp;"'","NULL")&amp;", DataTypeID = "&amp;M413&amp;",Precision = "&amp;N413&amp;", Scale = "&amp;O413&amp;", Length="&amp;P413&amp;", UOMID = "&amp;Q413&amp;", GlossaryTermID = "&amp;V413&amp;", DisplayOrderID = "&amp;W413&amp;", DomainValueListID = "&amp;AB413&amp;", WidthPixels = "&amp;AC413&amp;", IsDisplayable = "&amp;AD413&amp;", ShowGraphForWatershed= "&amp;AE413&amp;",ShowGraphForProgram="&amp;AF413&amp;",ShowGraphForVisit="&amp;AG413&amp;",IsPrivateInformation="&amp;AM413&amp;", IsCalculated="&amp;AN413&amp;",IsInternal="&amp;AO413&amp;", ExpectedValueMin = "&amp;IF(R413&lt;&gt;"",R413,"NULL")&amp;",  ExpectedValueMax = "&amp;IF(S413&lt;&gt;"",S413,"NULL")&amp;",  AcceptedValueMin = "&amp;IF(T413&lt;&gt;"",T413,"NULL")&amp;",   AcceptedValueMax  = "&amp;IF(U413&lt;&gt;"",U413,"NULL")&amp;", GraphAllowX="&amp;AH413&amp;", GraphAllowY="&amp;AI413&amp;", GraphAllowZ="&amp;AJ413&amp;", MapAllowSize="&amp;AK413&amp;", MapAllowColor = "&amp;AL413&amp;", RbtXpath = "&amp;IF(AP413&lt;&gt;"", "'"&amp;AP413&amp;"'", "NULL")&amp;", RbtIsRequired = "&amp;IF(AP413&lt;&gt;"", AQ413, "NULL")&amp;", MRMetric = "&amp;AR413&amp;
", Protocol1_ID = "&amp;IF(AS413="","NULL",#REF!)&amp;", Protocol1_IterationIDStart = "&amp;IF(AS413="","NULL",AT413)&amp;", Protocol1_IterationIDEnd = "&amp;IF(AU413="","NULL",AV413)&amp;
", Protocol2_ID = "&amp;IF(AW413="","NULL",#REF!)&amp;", Protocol2_IterationIDStart = "&amp;IF(AW413="","NULL",AX413)&amp;", Protocol2_IterationIDEnd = "&amp;IF(AY413="","NULL",AZ413)&amp;
", Protocol3_ID = "&amp;IF(BA413="","NULL",#REF!)&amp;", Protocol3_IterationIDStart = "&amp;IF(BA413="","NULL",BB413)&amp;", Protocol3_IterationIDEnd = "&amp;IF(BC413="","NULL",BD413)&amp;
", Protocol4_ID = "&amp;IF(BE413="","NULL",#REF!)&amp;", Protocol4_IterationIDStart = "&amp;IF(BE413="","NULL",BF413)&amp;", Protocol4_IterationIDEnd = "&amp;IF(BG413="","NULL",BH413)&amp;
", Protocol5_ID = "&amp;IF(BI413="","NULL",#REF!)&amp;", Protocol5_IterationIDStart = "&amp;IF(BI413="","NULL",BJ413)&amp;", Protocol5_IterationIDEnd = "&amp;IF(BK413="","NULL",BL413)&amp;
", Protocol6_ID = "&amp;IF(BM413="","NULL",#REF!)&amp;", Protocol6_IterationIDStart = "&amp;IF(BM413="","NULL",BN413)&amp;", Protocol6_IterationIDEnd = "&amp;IF(BO413="","NULL",BP413)&amp;
", Protocol7_ID = "&amp;IF(BQ413="","NULL",#REF!)&amp;", Protocol7_IterationIDStart = "&amp;IF(BQ413="","NULL",BR413)&amp;", Protocol7_IterationIDEnd = "&amp;IF(BS413="","NULL",BT413)&amp;
", Protocol8_ID = "&amp;IF(BU413="","NULL",#REF!)&amp;", Protocol8_IterationIDStart = "&amp;IF(BU413="","NULL",BV413)&amp;", Protocol8_IterationIDEnd = "&amp;IF(BW413="","NULL",BX413)&amp;
", Protocol9_ID = "&amp;IF(BY413="","NULL",#REF!)&amp;", Protocol9_IterationIDStart = "&amp;IF(BY413="","NULL",BZ413)&amp;", Protocol9_IterationIDEnd = "&amp;IF(CA413="","NULL",CB413)&amp;
", Protocol10_ID = "&amp;IF(CC413="","NULL",#REF!)&amp;", Protocol10_IterationIDStart = "&amp;IF(CC413="","NULL",CD413)&amp;", Protocol10_IterationIDEnd = "&amp;IF(CE413="","NULL",CF413)&amp;
", Protocol11_ID = "&amp;IF(CG413="","NULL",#REF!)&amp;", Protocol11_IterationIDStart = "&amp;IF(CG413="","NULL",CH413)&amp;", Protocol11_IterationIDEnd = "&amp;IF(CI413="","NULL",CJ413)&amp;
", Protocol12_ID = "&amp;IF(CK413="","NULL",#REF!)&amp;", Protocol12_IterationIDStart = "&amp;IF(CK413="","NULL",CL413)&amp;", Protocol12_IterationIDEnd = "&amp;IF(CM413="","NULL",CN413)&amp;
", Protocol13_ID = "&amp;IF(CO413="","NULL",#REF!)&amp;", Protocol13_IterationIDStart = "&amp;IF(CO413="","NULL",CP413)&amp;", Protocol13_IterationIDEnd = "&amp;IF(CQ413="","NULL",CR413)&amp;
", Protocol14_ID = "&amp;IF(CS413="","NULL",#REF!)&amp;", Protocol14_IterationIDStart = "&amp;IF(CS413="","NULL",CT413)&amp;", Protocol14_IterationIDEnd = "&amp;IF(CU413="","NULL",CV413)&amp;
", Protocol15_ID = "&amp;IF(CW413="","NULL",#REF!)&amp;", Protocol15_IterationIDStart = "&amp;IF(CW413="","NULL",CX413)&amp;", Protocol15_IterationIDEnd = "&amp;IF(CY413="","NULL",CZ413)&amp;
", Protocol16_ID = "&amp;IF(DA413="","NULL",#REF!)&amp;", Protocol16_IterationIDStart = "&amp;IF(DA413="","NULL",DB413)&amp;", Protocol16_IterationIDEnd = "&amp;IF(DC413="","NULL",DD413))</f>
        <v>#REF!</v>
      </c>
    </row>
    <row r="414" spans="1:110" s="37" customFormat="1" ht="33.6" x14ac:dyDescent="0.4">
      <c r="A414" s="75">
        <v>511</v>
      </c>
      <c r="B414" s="38">
        <v>1</v>
      </c>
      <c r="C414" s="57" t="str">
        <f>"ChampMetricVisitInformation." &amp; G414</f>
        <v>ChampMetricVisitInformation.GCDAvgTotalThickDiffInAreaofInterestForT0</v>
      </c>
      <c r="D414" s="38">
        <v>1</v>
      </c>
      <c r="E414" s="43" t="s">
        <v>1397</v>
      </c>
      <c r="F414" s="79" t="s">
        <v>1874</v>
      </c>
      <c r="G414" s="74" t="s">
        <v>1373</v>
      </c>
      <c r="H414" s="74"/>
      <c r="I414" s="44"/>
      <c r="J414" s="59" t="str">
        <f>IF(I414="","",VLOOKUP(I414,MetricCalcGroups!A:D,3, FALSE))</f>
        <v/>
      </c>
      <c r="L414" s="37" t="s">
        <v>78</v>
      </c>
      <c r="M414" s="38">
        <v>3</v>
      </c>
      <c r="N414" s="38">
        <v>10</v>
      </c>
      <c r="O414" s="38">
        <v>2</v>
      </c>
      <c r="P414" s="38" t="s">
        <v>78</v>
      </c>
      <c r="Q414" s="38">
        <v>1</v>
      </c>
      <c r="R414" s="76">
        <v>0</v>
      </c>
      <c r="S414" s="90">
        <v>0.5</v>
      </c>
      <c r="T414" s="76">
        <v>0</v>
      </c>
      <c r="U414" s="76">
        <v>1</v>
      </c>
      <c r="V414" s="78">
        <v>249</v>
      </c>
      <c r="W414" s="39">
        <v>2455</v>
      </c>
      <c r="X414" s="15">
        <v>2011</v>
      </c>
      <c r="Y414" s="16">
        <f>IF(X414&lt;&gt;"",VLOOKUP(X414,ProgramIterations!D:E,2,FALSE),"NULL")</f>
        <v>1</v>
      </c>
      <c r="Z414" s="15"/>
      <c r="AA414" s="16" t="str">
        <f>IF(Z414&lt;&gt;"",VLOOKUP(Z414,ProgramIterations!D:E,2,FALSE),"NULL")</f>
        <v>NULL</v>
      </c>
      <c r="AB414" s="37" t="s">
        <v>78</v>
      </c>
      <c r="AC414" s="37">
        <v>75</v>
      </c>
      <c r="AD414" s="49">
        <v>1</v>
      </c>
      <c r="AE414" s="49">
        <v>1</v>
      </c>
      <c r="AF414" s="49">
        <v>1</v>
      </c>
      <c r="AG414" s="49">
        <v>0</v>
      </c>
      <c r="AH414" s="85">
        <v>1</v>
      </c>
      <c r="AI414" s="52">
        <f t="shared" si="30"/>
        <v>1</v>
      </c>
      <c r="AJ414" s="53">
        <v>0</v>
      </c>
      <c r="AK414" s="17">
        <f t="shared" si="31"/>
        <v>1</v>
      </c>
      <c r="AL414" s="17">
        <f t="shared" si="32"/>
        <v>1</v>
      </c>
      <c r="AM414" s="38">
        <v>0</v>
      </c>
      <c r="AN414" s="38">
        <v>0</v>
      </c>
      <c r="AO414" s="74">
        <v>1</v>
      </c>
      <c r="AP414" s="40" t="s">
        <v>1553</v>
      </c>
      <c r="AQ414" s="37">
        <v>0</v>
      </c>
      <c r="AR414" s="49">
        <v>0</v>
      </c>
      <c r="AS414" s="23">
        <v>2011</v>
      </c>
      <c r="AT414" s="55">
        <f>IF(AS414="","",VLOOKUP(AS414,ProgramIterations!$D:$E,2,FALSE))</f>
        <v>1</v>
      </c>
      <c r="AU414" s="23"/>
      <c r="AV414" s="24" t="str">
        <f>IF(AU414="","",VLOOKUP(AU414,ProgramIterations!$D:$E,2,FALSE))</f>
        <v/>
      </c>
      <c r="AW414" s="23">
        <v>2012</v>
      </c>
      <c r="AX414" s="24">
        <f>IF(AW414="","",VLOOKUP(AW414,ProgramIterations!$D:$E,2,FALSE))</f>
        <v>2</v>
      </c>
      <c r="AY414" s="23"/>
      <c r="AZ414" s="24" t="str">
        <f>IF(AY414="","",VLOOKUP(AY414,ProgramIterations!$D:$E,2,FALSE))</f>
        <v/>
      </c>
      <c r="BA414" s="23">
        <v>2013</v>
      </c>
      <c r="BB414" s="24">
        <f>IF(BA414="","",VLOOKUP(BA414,ProgramIterations!$D:$E,2,FALSE))</f>
        <v>3</v>
      </c>
      <c r="BC414" s="23"/>
      <c r="BD414" s="24" t="str">
        <f>IF(BC414="","",VLOOKUP(BC414,ProgramIterations!$D:$E,2,FALSE))</f>
        <v/>
      </c>
      <c r="BE414" s="54">
        <v>2014</v>
      </c>
      <c r="BF414" s="24">
        <f>IF(BE414="","",VLOOKUP(BE414,ProgramIterations!$D:$E,2,FALSE))</f>
        <v>4</v>
      </c>
      <c r="BG414" s="23"/>
      <c r="BH414" s="24" t="str">
        <f>IF(BG414="","",VLOOKUP(BG414,ProgramIterations!$D:$E,2,FALSE))</f>
        <v/>
      </c>
      <c r="BI414" s="54">
        <v>2014</v>
      </c>
      <c r="BJ414" s="24">
        <f>IF(BI414="","",VLOOKUP(BI414,ProgramIterations!$D:$E,2,FALSE))</f>
        <v>4</v>
      </c>
      <c r="BK414" s="23"/>
      <c r="BL414" s="24" t="str">
        <f>IF(BK414="","",VLOOKUP(BK414,ProgramIterations!$D:$E,2,FALSE))</f>
        <v/>
      </c>
      <c r="BM414" s="23"/>
      <c r="BN414" s="24" t="str">
        <f>IF(BM414="","",VLOOKUP(BM414,ProgramIterations!$D:$E,2,FALSE))</f>
        <v/>
      </c>
      <c r="BO414" s="23"/>
      <c r="BP414" s="24" t="str">
        <f>IF(BO414="","",VLOOKUP(BO414,ProgramIterations!$D:$E,2,FALSE))</f>
        <v/>
      </c>
      <c r="BQ414" s="23"/>
      <c r="BR414" s="24" t="str">
        <f>IF(BQ414="","",VLOOKUP(BQ414,ProgramIterations!$D:$E,2,FALSE))</f>
        <v/>
      </c>
      <c r="BS414" s="23"/>
      <c r="BT414" s="24" t="str">
        <f>IF(BS414="","",VLOOKUP(BS414,ProgramIterations!$D:$E,2,FALSE))</f>
        <v/>
      </c>
      <c r="BU414" s="23"/>
      <c r="BV414" s="24" t="str">
        <f>IF(BU414="","",VLOOKUP(BU414,ProgramIterations!$D:$E,2,FALSE))</f>
        <v/>
      </c>
      <c r="BW414" s="23"/>
      <c r="BX414" s="24" t="str">
        <f>IF(BW414="","",VLOOKUP(BW414,ProgramIterations!$D:$E,2,FALSE))</f>
        <v/>
      </c>
      <c r="BY414" s="23">
        <v>2014</v>
      </c>
      <c r="BZ414" s="24">
        <f>IF(BY414="","",VLOOKUP(BY414,ProgramIterations!$D:$E,2,FALSE))</f>
        <v>4</v>
      </c>
      <c r="CA414" s="23"/>
      <c r="CB414" s="24" t="str">
        <f>IF(CA414="","",VLOOKUP(CA414,ProgramIterations!$D:$E,2,FALSE))</f>
        <v/>
      </c>
      <c r="CC414" s="54">
        <v>2014</v>
      </c>
      <c r="CD414" s="24">
        <f>IF(CC414="","",VLOOKUP(CC414,ProgramIterations!$D:$E,2,FALSE))</f>
        <v>4</v>
      </c>
      <c r="CE414" s="23"/>
      <c r="CF414" s="24" t="str">
        <f>IF(CE414="","",VLOOKUP(CE414,ProgramIterations!$D:$E,2,FALSE))</f>
        <v/>
      </c>
      <c r="CG414" s="54">
        <v>2014</v>
      </c>
      <c r="CH414" s="24">
        <f>IF(CG414="","",VLOOKUP(CG414,ProgramIterations!$D:$E,2,FALSE))</f>
        <v>4</v>
      </c>
      <c r="CI414" s="23"/>
      <c r="CJ414" s="24" t="str">
        <f>IF(CI414="","",VLOOKUP(CI414,ProgramIterations!$D:$E,2,FALSE))</f>
        <v/>
      </c>
      <c r="CK414" s="23"/>
      <c r="CL414" s="24" t="str">
        <f>IF(CK414="","",VLOOKUP(CK414,ProgramIterations!$D:$E,2,FALSE))</f>
        <v/>
      </c>
      <c r="CM414" s="23"/>
      <c r="CN414" s="24" t="str">
        <f>IF(CM414="","",VLOOKUP(CM414,ProgramIterations!$D:$E,2,FALSE))</f>
        <v/>
      </c>
      <c r="CO414" s="23"/>
      <c r="CP414" s="24" t="str">
        <f>IF(CO414="","",VLOOKUP(CO414,ProgramIterations!$D:$E,2,FALSE))</f>
        <v/>
      </c>
      <c r="CQ414" s="23"/>
      <c r="CR414" s="24" t="str">
        <f>IF(CQ414="","",VLOOKUP(CQ414,ProgramIterations!$D:$E,2,FALSE))</f>
        <v/>
      </c>
      <c r="CS414" s="23"/>
      <c r="CT414" s="24" t="str">
        <f>IF(CS414="","",VLOOKUP(CS414,ProgramIterations!$D:$E,2,FALSE))</f>
        <v/>
      </c>
      <c r="CU414" s="23"/>
      <c r="CV414" s="24" t="str">
        <f>IF(CU414="","",VLOOKUP(CU414,ProgramIterations!$D:$E,2,FALSE))</f>
        <v/>
      </c>
      <c r="CW414" s="23"/>
      <c r="CX414" s="24" t="str">
        <f>IF(CW414="","",VLOOKUP(CW414,ProgramIterations!$D:$E,2,FALSE))</f>
        <v/>
      </c>
      <c r="CY414" s="23"/>
      <c r="CZ414" s="24" t="str">
        <f>IF(CY414="","",VLOOKUP(CY414,ProgramIterations!$D:$E,2,FALSE))</f>
        <v/>
      </c>
      <c r="DA414" s="23"/>
      <c r="DB414" s="24" t="str">
        <f>IF(DA414="","",VLOOKUP(DA414,ProgramIterations!$D:$E,2,FALSE))</f>
        <v/>
      </c>
      <c r="DC414" s="23"/>
      <c r="DD414" s="25" t="str">
        <f>IF(DC414="","",VLOOKUP(DC414,ProgramIterations!$D:$E,2,FALSE))</f>
        <v/>
      </c>
      <c r="DE414" s="64" t="str">
        <f>CONCATENATE("ALTER TABLE dbo.",LEFT(C414,FIND(".",C414)-1)," ADD ",RIGHT(C414,LEN(C414)-FIND(".",C414))," ",VLOOKUP(M414,DataTypes!$A$2:$F$12,6),IF(VLOOKUP(M414,DataTypes!$A$2:$F$12,3)=1,CONCATENATE("(",N414,",",O414,")"),"")," NULL")</f>
        <v>ALTER TABLE dbo.ChampMetricVisitInformation ADD GCDAvgTotalThickDiffInAreaofInterestForT0 decimal(10,2) NULL</v>
      </c>
      <c r="DF414" s="56" t="e">
        <f>IF(A414 = "","",#REF! &amp; " SELECT MetricCalcTypeID = "&amp;A414&amp;", EngineID = "&amp;B414&amp;", Name='"&amp;C414&amp;"', DisplayGroupID = "&amp;D414&amp;", DisplayName='"&amp;E414&amp;"', DisplayNameShort = '"&amp;F414&amp;"', PropertyName = '"&amp;G414&amp;"', MethodID = "&amp;IF(H414="","NULL",H414)&amp; ", CalcGroupId = "&amp;IF(I414="","NULL",I414)&amp;", CalcGroupListItemID = " &amp;IF(K414="","NULL",K414)&amp;", Description = "&amp;IF(L414&lt;&gt;"NULL","'"&amp;SUBSTITUTE(L414,"'","''")&amp;"'","NULL")&amp;", DataTypeID = "&amp;M414&amp;",Precision = "&amp;N414&amp;", Scale = "&amp;O414&amp;", Length="&amp;P414&amp;", UOMID = "&amp;Q414&amp;", GlossaryTermID = "&amp;V414&amp;", DisplayOrderID = "&amp;W414&amp;", DomainValueListID = "&amp;AB414&amp;", WidthPixels = "&amp;AC414&amp;", IsDisplayable = "&amp;AD414&amp;", ShowGraphForWatershed= "&amp;AE414&amp;",ShowGraphForProgram="&amp;AF414&amp;",ShowGraphForVisit="&amp;AG414&amp;",IsPrivateInformation="&amp;AM414&amp;", IsCalculated="&amp;AN414&amp;",IsInternal="&amp;AO414&amp;", ExpectedValueMin = "&amp;IF(R414&lt;&gt;"",R414,"NULL")&amp;",  ExpectedValueMax = "&amp;IF(S414&lt;&gt;"",S414,"NULL")&amp;",  AcceptedValueMin = "&amp;IF(T414&lt;&gt;"",T414,"NULL")&amp;",   AcceptedValueMax  = "&amp;IF(U414&lt;&gt;"",U414,"NULL")&amp;", GraphAllowX="&amp;AH414&amp;", GraphAllowY="&amp;AI414&amp;", GraphAllowZ="&amp;AJ414&amp;", MapAllowSize="&amp;AK414&amp;", MapAllowColor = "&amp;AL414&amp;", RbtXpath = "&amp;IF(AP414&lt;&gt;"", "'"&amp;AP414&amp;"'", "NULL")&amp;", RbtIsRequired = "&amp;IF(AP414&lt;&gt;"", AQ414, "NULL")&amp;", MRMetric = "&amp;AR414&amp;
", Protocol1_ID = "&amp;IF(AS414="","NULL",#REF!)&amp;", Protocol1_IterationIDStart = "&amp;IF(AS414="","NULL",AT414)&amp;", Protocol1_IterationIDEnd = "&amp;IF(AU414="","NULL",AV414)&amp;
", Protocol2_ID = "&amp;IF(AW414="","NULL",#REF!)&amp;", Protocol2_IterationIDStart = "&amp;IF(AW414="","NULL",AX414)&amp;", Protocol2_IterationIDEnd = "&amp;IF(AY414="","NULL",AZ414)&amp;
", Protocol3_ID = "&amp;IF(BA414="","NULL",#REF!)&amp;", Protocol3_IterationIDStart = "&amp;IF(BA414="","NULL",BB414)&amp;", Protocol3_IterationIDEnd = "&amp;IF(BC414="","NULL",BD414)&amp;
", Protocol4_ID = "&amp;IF(BE414="","NULL",#REF!)&amp;", Protocol4_IterationIDStart = "&amp;IF(BE414="","NULL",BF414)&amp;", Protocol4_IterationIDEnd = "&amp;IF(BG414="","NULL",BH414)&amp;
", Protocol5_ID = "&amp;IF(BI414="","NULL",#REF!)&amp;", Protocol5_IterationIDStart = "&amp;IF(BI414="","NULL",BJ414)&amp;", Protocol5_IterationIDEnd = "&amp;IF(BK414="","NULL",BL414)&amp;
", Protocol6_ID = "&amp;IF(BM414="","NULL",#REF!)&amp;", Protocol6_IterationIDStart = "&amp;IF(BM414="","NULL",BN414)&amp;", Protocol6_IterationIDEnd = "&amp;IF(BO414="","NULL",BP414)&amp;
", Protocol7_ID = "&amp;IF(BQ414="","NULL",#REF!)&amp;", Protocol7_IterationIDStart = "&amp;IF(BQ414="","NULL",BR414)&amp;", Protocol7_IterationIDEnd = "&amp;IF(BS414="","NULL",BT414)&amp;
", Protocol8_ID = "&amp;IF(BU414="","NULL",#REF!)&amp;", Protocol8_IterationIDStart = "&amp;IF(BU414="","NULL",BV414)&amp;", Protocol8_IterationIDEnd = "&amp;IF(BW414="","NULL",BX414)&amp;
", Protocol9_ID = "&amp;IF(BY414="","NULL",#REF!)&amp;", Protocol9_IterationIDStart = "&amp;IF(BY414="","NULL",BZ414)&amp;", Protocol9_IterationIDEnd = "&amp;IF(CA414="","NULL",CB414)&amp;
", Protocol10_ID = "&amp;IF(CC414="","NULL",#REF!)&amp;", Protocol10_IterationIDStart = "&amp;IF(CC414="","NULL",CD414)&amp;", Protocol10_IterationIDEnd = "&amp;IF(CE414="","NULL",CF414)&amp;
", Protocol11_ID = "&amp;IF(CG414="","NULL",#REF!)&amp;", Protocol11_IterationIDStart = "&amp;IF(CG414="","NULL",CH414)&amp;", Protocol11_IterationIDEnd = "&amp;IF(CI414="","NULL",CJ414)&amp;
", Protocol12_ID = "&amp;IF(CK414="","NULL",#REF!)&amp;", Protocol12_IterationIDStart = "&amp;IF(CK414="","NULL",CL414)&amp;", Protocol12_IterationIDEnd = "&amp;IF(CM414="","NULL",CN414)&amp;
", Protocol13_ID = "&amp;IF(CO414="","NULL",#REF!)&amp;", Protocol13_IterationIDStart = "&amp;IF(CO414="","NULL",CP414)&amp;", Protocol13_IterationIDEnd = "&amp;IF(CQ414="","NULL",CR414)&amp;
", Protocol14_ID = "&amp;IF(CS414="","NULL",#REF!)&amp;", Protocol14_IterationIDStart = "&amp;IF(CS414="","NULL",CT414)&amp;", Protocol14_IterationIDEnd = "&amp;IF(CU414="","NULL",CV414)&amp;
", Protocol15_ID = "&amp;IF(CW414="","NULL",#REF!)&amp;", Protocol15_IterationIDStart = "&amp;IF(CW414="","NULL",CX414)&amp;", Protocol15_IterationIDEnd = "&amp;IF(CY414="","NULL",CZ414)&amp;
", Protocol16_ID = "&amp;IF(DA414="","NULL",#REF!)&amp;", Protocol16_IterationIDStart = "&amp;IF(DA414="","NULL",DB414)&amp;", Protocol16_IterationIDEnd = "&amp;IF(DC414="","NULL",DD414))</f>
        <v>#REF!</v>
      </c>
    </row>
    <row r="415" spans="1:110" ht="33.6" x14ac:dyDescent="0.4">
      <c r="A415" s="18">
        <v>507</v>
      </c>
      <c r="B415" s="18">
        <v>1</v>
      </c>
      <c r="C415" s="57" t="str">
        <f>"ChampMetricVisitInformation." &amp; G415</f>
        <v>ChampMetricVisitInformation.GCDAvgTotalThickDiffInAreaofInterestForT0Error</v>
      </c>
      <c r="D415" s="18">
        <v>1</v>
      </c>
      <c r="E415" s="43" t="s">
        <v>1393</v>
      </c>
      <c r="F415" s="79" t="s">
        <v>1870</v>
      </c>
      <c r="G415" s="9" t="s">
        <v>1369</v>
      </c>
      <c r="I415" s="44"/>
      <c r="J415" s="59" t="str">
        <f>IF(I415="","",VLOOKUP(I415,MetricCalcGroups!A:D,3, FALSE))</f>
        <v/>
      </c>
      <c r="L415" s="9" t="s">
        <v>78</v>
      </c>
      <c r="M415" s="18">
        <v>3</v>
      </c>
      <c r="N415" s="18">
        <v>10</v>
      </c>
      <c r="O415" s="18">
        <v>2</v>
      </c>
      <c r="P415" s="18" t="s">
        <v>78</v>
      </c>
      <c r="Q415" s="18">
        <v>1</v>
      </c>
      <c r="R415" s="76">
        <v>0</v>
      </c>
      <c r="S415" s="90">
        <v>0.3</v>
      </c>
      <c r="T415" s="76">
        <v>0</v>
      </c>
      <c r="U415" s="76">
        <v>0.75</v>
      </c>
      <c r="V415" s="78">
        <v>250</v>
      </c>
      <c r="W415" s="39">
        <v>2460</v>
      </c>
      <c r="X415" s="15">
        <v>2011</v>
      </c>
      <c r="Y415" s="16">
        <f>IF(X415&lt;&gt;"",VLOOKUP(X415,ProgramIterations!D:E,2,FALSE),"NULL")</f>
        <v>1</v>
      </c>
      <c r="Z415" s="15"/>
      <c r="AA415" s="16" t="str">
        <f>IF(Z415&lt;&gt;"",VLOOKUP(Z415,ProgramIterations!D:E,2,FALSE),"NULL")</f>
        <v>NULL</v>
      </c>
      <c r="AB415" s="37" t="s">
        <v>78</v>
      </c>
      <c r="AC415" s="37">
        <v>75</v>
      </c>
      <c r="AD415" s="49">
        <v>1</v>
      </c>
      <c r="AE415" s="37">
        <v>1</v>
      </c>
      <c r="AF415" s="37">
        <v>1</v>
      </c>
      <c r="AG415" s="37">
        <v>0</v>
      </c>
      <c r="AH415" s="17">
        <v>0</v>
      </c>
      <c r="AI415" s="17">
        <f t="shared" si="30"/>
        <v>1</v>
      </c>
      <c r="AJ415" s="38">
        <v>0</v>
      </c>
      <c r="AK415" s="17">
        <f t="shared" si="31"/>
        <v>1</v>
      </c>
      <c r="AL415" s="17">
        <f t="shared" si="32"/>
        <v>1</v>
      </c>
      <c r="AM415" s="38">
        <v>0</v>
      </c>
      <c r="AN415" s="38">
        <v>0</v>
      </c>
      <c r="AO415" s="49">
        <v>1</v>
      </c>
      <c r="AP415" s="49" t="s">
        <v>1549</v>
      </c>
      <c r="AQ415" s="37">
        <v>0</v>
      </c>
      <c r="AR415" s="49">
        <v>0</v>
      </c>
      <c r="AS415" s="23">
        <v>2011</v>
      </c>
      <c r="AT415" s="55">
        <f>IF(AS415="","",VLOOKUP(AS415,ProgramIterations!$D:$E,2,FALSE))</f>
        <v>1</v>
      </c>
      <c r="AU415" s="23"/>
      <c r="AV415" s="24" t="str">
        <f>IF(AU415="","",VLOOKUP(AU415,ProgramIterations!$D:$E,2,FALSE))</f>
        <v/>
      </c>
      <c r="AW415" s="23">
        <v>2012</v>
      </c>
      <c r="AX415" s="24">
        <f>IF(AW415="","",VLOOKUP(AW415,ProgramIterations!$D:$E,2,FALSE))</f>
        <v>2</v>
      </c>
      <c r="AY415" s="23"/>
      <c r="AZ415" s="24" t="str">
        <f>IF(AY415="","",VLOOKUP(AY415,ProgramIterations!$D:$E,2,FALSE))</f>
        <v/>
      </c>
      <c r="BA415" s="23">
        <v>2013</v>
      </c>
      <c r="BB415" s="24">
        <f>IF(BA415="","",VLOOKUP(BA415,ProgramIterations!$D:$E,2,FALSE))</f>
        <v>3</v>
      </c>
      <c r="BC415" s="23"/>
      <c r="BD415" s="24" t="str">
        <f>IF(BC415="","",VLOOKUP(BC415,ProgramIterations!$D:$E,2,FALSE))</f>
        <v/>
      </c>
      <c r="BE415" s="23">
        <v>2014</v>
      </c>
      <c r="BF415" s="24">
        <f>IF(BE415="","",VLOOKUP(BE415,ProgramIterations!$D:$E,2,FALSE))</f>
        <v>4</v>
      </c>
      <c r="BG415" s="23"/>
      <c r="BH415" s="24" t="str">
        <f>IF(BG415="","",VLOOKUP(BG415,ProgramIterations!$D:$E,2,FALSE))</f>
        <v/>
      </c>
      <c r="BI415" s="23">
        <v>2014</v>
      </c>
      <c r="BJ415" s="24">
        <f>IF(BI415="","",VLOOKUP(BI415,ProgramIterations!$D:$E,2,FALSE))</f>
        <v>4</v>
      </c>
      <c r="BK415" s="23"/>
      <c r="BL415" s="24" t="str">
        <f>IF(BK415="","",VLOOKUP(BK415,ProgramIterations!$D:$E,2,FALSE))</f>
        <v/>
      </c>
      <c r="BM415" s="23"/>
      <c r="BN415" s="24" t="str">
        <f>IF(BM415="","",VLOOKUP(BM415,ProgramIterations!$D:$E,2,FALSE))</f>
        <v/>
      </c>
      <c r="BO415" s="23"/>
      <c r="BP415" s="24" t="str">
        <f>IF(BO415="","",VLOOKUP(BO415,ProgramIterations!$D:$E,2,FALSE))</f>
        <v/>
      </c>
      <c r="BQ415" s="23"/>
      <c r="BR415" s="24" t="str">
        <f>IF(BQ415="","",VLOOKUP(BQ415,ProgramIterations!$D:$E,2,FALSE))</f>
        <v/>
      </c>
      <c r="BS415" s="23"/>
      <c r="BT415" s="24" t="str">
        <f>IF(BS415="","",VLOOKUP(BS415,ProgramIterations!$D:$E,2,FALSE))</f>
        <v/>
      </c>
      <c r="BU415" s="23"/>
      <c r="BV415" s="24" t="str">
        <f>IF(BU415="","",VLOOKUP(BU415,ProgramIterations!$D:$E,2,FALSE))</f>
        <v/>
      </c>
      <c r="BW415" s="23"/>
      <c r="BX415" s="24" t="str">
        <f>IF(BW415="","",VLOOKUP(BW415,ProgramIterations!$D:$E,2,FALSE))</f>
        <v/>
      </c>
      <c r="BY415" s="23">
        <v>2014</v>
      </c>
      <c r="BZ415" s="24">
        <f>IF(BY415="","",VLOOKUP(BY415,ProgramIterations!$D:$E,2,FALSE))</f>
        <v>4</v>
      </c>
      <c r="CA415" s="23"/>
      <c r="CB415" s="24" t="str">
        <f>IF(CA415="","",VLOOKUP(CA415,ProgramIterations!$D:$E,2,FALSE))</f>
        <v/>
      </c>
      <c r="CC415" s="23">
        <v>2014</v>
      </c>
      <c r="CD415" s="24">
        <f>IF(CC415="","",VLOOKUP(CC415,ProgramIterations!$D:$E,2,FALSE))</f>
        <v>4</v>
      </c>
      <c r="CE415" s="23"/>
      <c r="CF415" s="24" t="str">
        <f>IF(CE415="","",VLOOKUP(CE415,ProgramIterations!$D:$E,2,FALSE))</f>
        <v/>
      </c>
      <c r="CG415" s="23">
        <v>2014</v>
      </c>
      <c r="CH415" s="24">
        <f>IF(CG415="","",VLOOKUP(CG415,ProgramIterations!$D:$E,2,FALSE))</f>
        <v>4</v>
      </c>
      <c r="CI415" s="23"/>
      <c r="CJ415" s="24" t="str">
        <f>IF(CI415="","",VLOOKUP(CI415,ProgramIterations!$D:$E,2,FALSE))</f>
        <v/>
      </c>
      <c r="CK415" s="23"/>
      <c r="CL415" s="24" t="str">
        <f>IF(CK415="","",VLOOKUP(CK415,ProgramIterations!$D:$E,2,FALSE))</f>
        <v/>
      </c>
      <c r="CM415" s="23"/>
      <c r="CN415" s="24" t="str">
        <f>IF(CM415="","",VLOOKUP(CM415,ProgramIterations!$D:$E,2,FALSE))</f>
        <v/>
      </c>
      <c r="CO415" s="23"/>
      <c r="CP415" s="24" t="str">
        <f>IF(CO415="","",VLOOKUP(CO415,ProgramIterations!$D:$E,2,FALSE))</f>
        <v/>
      </c>
      <c r="CQ415" s="23"/>
      <c r="CR415" s="24" t="str">
        <f>IF(CQ415="","",VLOOKUP(CQ415,ProgramIterations!$D:$E,2,FALSE))</f>
        <v/>
      </c>
      <c r="CS415" s="23"/>
      <c r="CT415" s="24" t="str">
        <f>IF(CS415="","",VLOOKUP(CS415,ProgramIterations!$D:$E,2,FALSE))</f>
        <v/>
      </c>
      <c r="CU415" s="23"/>
      <c r="CV415" s="24" t="str">
        <f>IF(CU415="","",VLOOKUP(CU415,ProgramIterations!$D:$E,2,FALSE))</f>
        <v/>
      </c>
      <c r="CW415" s="23"/>
      <c r="CX415" s="24" t="str">
        <f>IF(CW415="","",VLOOKUP(CW415,ProgramIterations!$D:$E,2,FALSE))</f>
        <v/>
      </c>
      <c r="CY415" s="23"/>
      <c r="CZ415" s="24" t="str">
        <f>IF(CY415="","",VLOOKUP(CY415,ProgramIterations!$D:$E,2,FALSE))</f>
        <v/>
      </c>
      <c r="DA415" s="23"/>
      <c r="DB415" s="24" t="str">
        <f>IF(DA415="","",VLOOKUP(DA415,ProgramIterations!$D:$E,2,FALSE))</f>
        <v/>
      </c>
      <c r="DC415" s="23"/>
      <c r="DD415" s="25" t="str">
        <f>IF(DC415="","",VLOOKUP(DC415,ProgramIterations!$D:$E,2,FALSE))</f>
        <v/>
      </c>
      <c r="DE415" s="64" t="str">
        <f>CONCATENATE("ALTER TABLE dbo.",LEFT(C415,FIND(".",C415)-1)," ADD ",RIGHT(C415,LEN(C415)-FIND(".",C415))," ",VLOOKUP(M415,DataTypes!$A$2:$F$12,6),IF(VLOOKUP(M415,DataTypes!$A$2:$F$12,3)=1,CONCATENATE("(",N415,",",O415,")"),"")," NULL")</f>
        <v>ALTER TABLE dbo.ChampMetricVisitInformation ADD GCDAvgTotalThickDiffInAreaofInterestForT0Error decimal(10,2) NULL</v>
      </c>
      <c r="DF415" s="56" t="e">
        <f>IF(A415 = "","",#REF! &amp; " SELECT MetricCalcTypeID = "&amp;A415&amp;", EngineID = "&amp;B415&amp;", Name='"&amp;C415&amp;"', DisplayGroupID = "&amp;D415&amp;", DisplayName='"&amp;E415&amp;"', DisplayNameShort = '"&amp;F415&amp;"', PropertyName = '"&amp;G415&amp;"', MethodID = "&amp;IF(H415="","NULL",H415)&amp; ", CalcGroupId = "&amp;IF(I415="","NULL",I415)&amp;", CalcGroupListItemID = " &amp;IF(K415="","NULL",K415)&amp;", Description = "&amp;IF(L415&lt;&gt;"NULL","'"&amp;SUBSTITUTE(L415,"'","''")&amp;"'","NULL")&amp;", DataTypeID = "&amp;M415&amp;",Precision = "&amp;N415&amp;", Scale = "&amp;O415&amp;", Length="&amp;P415&amp;", UOMID = "&amp;Q415&amp;", GlossaryTermID = "&amp;V415&amp;", DisplayOrderID = "&amp;W415&amp;", DomainValueListID = "&amp;AB415&amp;", WidthPixels = "&amp;AC415&amp;", IsDisplayable = "&amp;AD415&amp;", ShowGraphForWatershed= "&amp;AE415&amp;",ShowGraphForProgram="&amp;AF415&amp;",ShowGraphForVisit="&amp;AG415&amp;",IsPrivateInformation="&amp;AM415&amp;", IsCalculated="&amp;AN415&amp;",IsInternal="&amp;AO415&amp;", ExpectedValueMin = "&amp;IF(R415&lt;&gt;"",R415,"NULL")&amp;",  ExpectedValueMax = "&amp;IF(S415&lt;&gt;"",S415,"NULL")&amp;",  AcceptedValueMin = "&amp;IF(T415&lt;&gt;"",T415,"NULL")&amp;",   AcceptedValueMax  = "&amp;IF(U415&lt;&gt;"",U415,"NULL")&amp;", GraphAllowX="&amp;AH415&amp;", GraphAllowY="&amp;AI415&amp;", GraphAllowZ="&amp;AJ415&amp;", MapAllowSize="&amp;AK415&amp;", MapAllowColor = "&amp;AL415&amp;", RbtXpath = "&amp;IF(AP415&lt;&gt;"", "'"&amp;AP415&amp;"'", "NULL")&amp;", RbtIsRequired = "&amp;IF(AP415&lt;&gt;"", AQ415, "NULL")&amp;", MRMetric = "&amp;AR415&amp;
", Protocol1_ID = "&amp;IF(AS415="","NULL",#REF!)&amp;", Protocol1_IterationIDStart = "&amp;IF(AS415="","NULL",AT415)&amp;", Protocol1_IterationIDEnd = "&amp;IF(AU415="","NULL",AV415)&amp;
", Protocol2_ID = "&amp;IF(AW415="","NULL",#REF!)&amp;", Protocol2_IterationIDStart = "&amp;IF(AW415="","NULL",AX415)&amp;", Protocol2_IterationIDEnd = "&amp;IF(AY415="","NULL",AZ415)&amp;
", Protocol3_ID = "&amp;IF(BA415="","NULL",#REF!)&amp;", Protocol3_IterationIDStart = "&amp;IF(BA415="","NULL",BB415)&amp;", Protocol3_IterationIDEnd = "&amp;IF(BC415="","NULL",BD415)&amp;
", Protocol4_ID = "&amp;IF(BE415="","NULL",#REF!)&amp;", Protocol4_IterationIDStart = "&amp;IF(BE415="","NULL",BF415)&amp;", Protocol4_IterationIDEnd = "&amp;IF(BG415="","NULL",BH415)&amp;
", Protocol5_ID = "&amp;IF(BI415="","NULL",#REF!)&amp;", Protocol5_IterationIDStart = "&amp;IF(BI415="","NULL",BJ415)&amp;", Protocol5_IterationIDEnd = "&amp;IF(BK415="","NULL",BL415)&amp;
", Protocol6_ID = "&amp;IF(BM415="","NULL",#REF!)&amp;", Protocol6_IterationIDStart = "&amp;IF(BM415="","NULL",BN415)&amp;", Protocol6_IterationIDEnd = "&amp;IF(BO415="","NULL",BP415)&amp;
", Protocol7_ID = "&amp;IF(BQ415="","NULL",#REF!)&amp;", Protocol7_IterationIDStart = "&amp;IF(BQ415="","NULL",BR415)&amp;", Protocol7_IterationIDEnd = "&amp;IF(BS415="","NULL",BT415)&amp;
", Protocol8_ID = "&amp;IF(BU415="","NULL",#REF!)&amp;", Protocol8_IterationIDStart = "&amp;IF(BU415="","NULL",BV415)&amp;", Protocol8_IterationIDEnd = "&amp;IF(BW415="","NULL",BX415)&amp;
", Protocol9_ID = "&amp;IF(BY415="","NULL",#REF!)&amp;", Protocol9_IterationIDStart = "&amp;IF(BY415="","NULL",BZ415)&amp;", Protocol9_IterationIDEnd = "&amp;IF(CA415="","NULL",CB415)&amp;
", Protocol10_ID = "&amp;IF(CC415="","NULL",#REF!)&amp;", Protocol10_IterationIDStart = "&amp;IF(CC415="","NULL",CD415)&amp;", Protocol10_IterationIDEnd = "&amp;IF(CE415="","NULL",CF415)&amp;
", Protocol11_ID = "&amp;IF(CG415="","NULL",#REF!)&amp;", Protocol11_IterationIDStart = "&amp;IF(CG415="","NULL",CH415)&amp;", Protocol11_IterationIDEnd = "&amp;IF(CI415="","NULL",CJ415)&amp;
", Protocol12_ID = "&amp;IF(CK415="","NULL",#REF!)&amp;", Protocol12_IterationIDStart = "&amp;IF(CK415="","NULL",CL415)&amp;", Protocol12_IterationIDEnd = "&amp;IF(CM415="","NULL",CN415)&amp;
", Protocol13_ID = "&amp;IF(CO415="","NULL",#REF!)&amp;", Protocol13_IterationIDStart = "&amp;IF(CO415="","NULL",CP415)&amp;", Protocol13_IterationIDEnd = "&amp;IF(CQ415="","NULL",CR415)&amp;
", Protocol14_ID = "&amp;IF(CS415="","NULL",#REF!)&amp;", Protocol14_IterationIDStart = "&amp;IF(CS415="","NULL",CT415)&amp;", Protocol14_IterationIDEnd = "&amp;IF(CU415="","NULL",CV415)&amp;
", Protocol15_ID = "&amp;IF(CW415="","NULL",#REF!)&amp;", Protocol15_IterationIDStart = "&amp;IF(CW415="","NULL",CX415)&amp;", Protocol15_IterationIDEnd = "&amp;IF(CY415="","NULL",CZ415)&amp;
", Protocol16_ID = "&amp;IF(DA415="","NULL",#REF!)&amp;", Protocol16_IterationIDStart = "&amp;IF(DA415="","NULL",DB415)&amp;", Protocol16_IterationIDEnd = "&amp;IF(DC415="","NULL",DD415))</f>
        <v>#REF!</v>
      </c>
    </row>
    <row r="416" spans="1:110" x14ac:dyDescent="0.4">
      <c r="A416" s="18">
        <v>104</v>
      </c>
      <c r="B416" s="18">
        <v>1</v>
      </c>
      <c r="C416" s="34" t="s">
        <v>91</v>
      </c>
      <c r="D416" s="18">
        <v>2</v>
      </c>
      <c r="E416" s="74" t="s">
        <v>951</v>
      </c>
      <c r="F416" s="37" t="s">
        <v>952</v>
      </c>
      <c r="G416" s="37" t="s">
        <v>83</v>
      </c>
      <c r="I416" s="44"/>
      <c r="J416" s="59" t="str">
        <f>IF(I416="","",VLOOKUP(I416,MetricCalcGroups!A:D,3, FALSE))</f>
        <v/>
      </c>
      <c r="L416" s="37" t="s">
        <v>78</v>
      </c>
      <c r="M416" s="38">
        <v>3</v>
      </c>
      <c r="N416" s="38">
        <v>15</v>
      </c>
      <c r="O416" s="38">
        <v>4</v>
      </c>
      <c r="P416" s="38" t="s">
        <v>78</v>
      </c>
      <c r="Q416" s="38">
        <v>17</v>
      </c>
      <c r="R416" s="38">
        <v>0.2</v>
      </c>
      <c r="S416" s="38">
        <v>2000</v>
      </c>
      <c r="T416" s="38">
        <v>0.1</v>
      </c>
      <c r="U416" s="38">
        <v>4000</v>
      </c>
      <c r="V416" s="78">
        <v>284</v>
      </c>
      <c r="W416" s="53">
        <v>50</v>
      </c>
      <c r="X416" s="15">
        <v>2011</v>
      </c>
      <c r="Y416" s="16">
        <f>IF(X416&lt;&gt;"",VLOOKUP(X416,ProgramIterations!D:E,2,FALSE),"NULL")</f>
        <v>1</v>
      </c>
      <c r="Z416" s="15"/>
      <c r="AA416" s="16" t="str">
        <f>IF(Z416&lt;&gt;"",VLOOKUP(Z416,ProgramIterations!D:E,2,FALSE),"NULL")</f>
        <v>NULL</v>
      </c>
      <c r="AB416" s="37" t="s">
        <v>78</v>
      </c>
      <c r="AC416" s="37">
        <v>75</v>
      </c>
      <c r="AD416" s="49">
        <v>1</v>
      </c>
      <c r="AE416" s="37">
        <v>1</v>
      </c>
      <c r="AF416" s="37">
        <v>1</v>
      </c>
      <c r="AG416" s="37">
        <v>1</v>
      </c>
      <c r="AH416" s="52">
        <v>0</v>
      </c>
      <c r="AI416" s="52">
        <f t="shared" si="30"/>
        <v>1</v>
      </c>
      <c r="AJ416" s="38">
        <v>0</v>
      </c>
      <c r="AK416" s="52">
        <f t="shared" si="31"/>
        <v>1</v>
      </c>
      <c r="AL416" s="52">
        <f t="shared" si="32"/>
        <v>1</v>
      </c>
      <c r="AM416" s="38">
        <v>0</v>
      </c>
      <c r="AN416" s="38">
        <v>0</v>
      </c>
      <c r="AO416" s="49">
        <v>0</v>
      </c>
      <c r="AP416" s="40" t="s">
        <v>1573</v>
      </c>
      <c r="AQ416" s="37">
        <v>1</v>
      </c>
      <c r="AR416" s="49">
        <v>0</v>
      </c>
      <c r="AS416" s="23">
        <v>2011</v>
      </c>
      <c r="AT416" s="55">
        <f>IF(AS416="","",VLOOKUP(AS416,ProgramIterations!$D:$E,2,FALSE))</f>
        <v>1</v>
      </c>
      <c r="AU416" s="23"/>
      <c r="AV416" s="24" t="str">
        <f>IF(AU416="","",VLOOKUP(AU416,ProgramIterations!$D:$E,2,FALSE))</f>
        <v/>
      </c>
      <c r="AW416" s="23">
        <v>2012</v>
      </c>
      <c r="AX416" s="24">
        <f>IF(AW416="","",VLOOKUP(AW416,ProgramIterations!$D:$E,2,FALSE))</f>
        <v>2</v>
      </c>
      <c r="AY416" s="23"/>
      <c r="AZ416" s="24" t="str">
        <f>IF(AY416="","",VLOOKUP(AY416,ProgramIterations!$D:$E,2,FALSE))</f>
        <v/>
      </c>
      <c r="BA416" s="23">
        <v>2013</v>
      </c>
      <c r="BB416" s="24">
        <f>IF(BA416="","",VLOOKUP(BA416,ProgramIterations!$D:$E,2,FALSE))</f>
        <v>3</v>
      </c>
      <c r="BC416" s="23"/>
      <c r="BD416" s="24" t="str">
        <f>IF(BC416="","",VLOOKUP(BC416,ProgramIterations!$D:$E,2,FALSE))</f>
        <v/>
      </c>
      <c r="BE416" s="23">
        <v>2014</v>
      </c>
      <c r="BF416" s="24">
        <f>IF(BE416="","",VLOOKUP(BE416,ProgramIterations!$D:$E,2,FALSE))</f>
        <v>4</v>
      </c>
      <c r="BG416" s="23"/>
      <c r="BH416" s="24" t="str">
        <f>IF(BG416="","",VLOOKUP(BG416,ProgramIterations!$D:$E,2,FALSE))</f>
        <v/>
      </c>
      <c r="BI416" s="23">
        <v>2014</v>
      </c>
      <c r="BJ416" s="24">
        <f>IF(BI416="","",VLOOKUP(BI416,ProgramIterations!$D:$E,2,FALSE))</f>
        <v>4</v>
      </c>
      <c r="BK416" s="23"/>
      <c r="BL416" s="24" t="str">
        <f>IF(BK416="","",VLOOKUP(BK416,ProgramIterations!$D:$E,2,FALSE))</f>
        <v/>
      </c>
      <c r="BM416" s="23"/>
      <c r="BN416" s="24" t="str">
        <f>IF(BM416="","",VLOOKUP(BM416,ProgramIterations!$D:$E,2,FALSE))</f>
        <v/>
      </c>
      <c r="BO416" s="23"/>
      <c r="BP416" s="24" t="str">
        <f>IF(BO416="","",VLOOKUP(BO416,ProgramIterations!$D:$E,2,FALSE))</f>
        <v/>
      </c>
      <c r="BQ416" s="23"/>
      <c r="BR416" s="24" t="str">
        <f>IF(BQ416="","",VLOOKUP(BQ416,ProgramIterations!$D:$E,2,FALSE))</f>
        <v/>
      </c>
      <c r="BS416" s="23"/>
      <c r="BT416" s="24" t="str">
        <f>IF(BS416="","",VLOOKUP(BS416,ProgramIterations!$D:$E,2,FALSE))</f>
        <v/>
      </c>
      <c r="BU416" s="23"/>
      <c r="BV416" s="24" t="str">
        <f>IF(BU416="","",VLOOKUP(BU416,ProgramIterations!$D:$E,2,FALSE))</f>
        <v/>
      </c>
      <c r="BW416" s="23"/>
      <c r="BX416" s="24" t="str">
        <f>IF(BW416="","",VLOOKUP(BW416,ProgramIterations!$D:$E,2,FALSE))</f>
        <v/>
      </c>
      <c r="BY416" s="23">
        <v>2014</v>
      </c>
      <c r="BZ416" s="24">
        <f>IF(BY416="","",VLOOKUP(BY416,ProgramIterations!$D:$E,2,FALSE))</f>
        <v>4</v>
      </c>
      <c r="CA416" s="23"/>
      <c r="CB416" s="24" t="str">
        <f>IF(CA416="","",VLOOKUP(CA416,ProgramIterations!$D:$E,2,FALSE))</f>
        <v/>
      </c>
      <c r="CC416" s="23">
        <v>2014</v>
      </c>
      <c r="CD416" s="24">
        <f>IF(CC416="","",VLOOKUP(CC416,ProgramIterations!$D:$E,2,FALSE))</f>
        <v>4</v>
      </c>
      <c r="CE416" s="23"/>
      <c r="CF416" s="24" t="str">
        <f>IF(CE416="","",VLOOKUP(CE416,ProgramIterations!$D:$E,2,FALSE))</f>
        <v/>
      </c>
      <c r="CG416" s="23">
        <v>2014</v>
      </c>
      <c r="CH416" s="24">
        <f>IF(CG416="","",VLOOKUP(CG416,ProgramIterations!$D:$E,2,FALSE))</f>
        <v>4</v>
      </c>
      <c r="CI416" s="23"/>
      <c r="CJ416" s="24" t="str">
        <f>IF(CI416="","",VLOOKUP(CI416,ProgramIterations!$D:$E,2,FALSE))</f>
        <v/>
      </c>
      <c r="CK416" s="23"/>
      <c r="CL416" s="24" t="str">
        <f>IF(CK416="","",VLOOKUP(CK416,ProgramIterations!$D:$E,2,FALSE))</f>
        <v/>
      </c>
      <c r="CM416" s="23"/>
      <c r="CN416" s="24" t="str">
        <f>IF(CM416="","",VLOOKUP(CM416,ProgramIterations!$D:$E,2,FALSE))</f>
        <v/>
      </c>
      <c r="CO416" s="23"/>
      <c r="CP416" s="24" t="str">
        <f>IF(CO416="","",VLOOKUP(CO416,ProgramIterations!$D:$E,2,FALSE))</f>
        <v/>
      </c>
      <c r="CQ416" s="23"/>
      <c r="CR416" s="24" t="str">
        <f>IF(CQ416="","",VLOOKUP(CQ416,ProgramIterations!$D:$E,2,FALSE))</f>
        <v/>
      </c>
      <c r="CS416" s="23"/>
      <c r="CT416" s="24" t="str">
        <f>IF(CS416="","",VLOOKUP(CS416,ProgramIterations!$D:$E,2,FALSE))</f>
        <v/>
      </c>
      <c r="CU416" s="23"/>
      <c r="CV416" s="24" t="str">
        <f>IF(CU416="","",VLOOKUP(CU416,ProgramIterations!$D:$E,2,FALSE))</f>
        <v/>
      </c>
      <c r="CW416" s="23"/>
      <c r="CX416" s="24" t="str">
        <f>IF(CW416="","",VLOOKUP(CW416,ProgramIterations!$D:$E,2,FALSE))</f>
        <v/>
      </c>
      <c r="CY416" s="23"/>
      <c r="CZ416" s="24" t="str">
        <f>IF(CY416="","",VLOOKUP(CY416,ProgramIterations!$D:$E,2,FALSE))</f>
        <v/>
      </c>
      <c r="DA416" s="23"/>
      <c r="DB416" s="24" t="str">
        <f>IF(DA416="","",VLOOKUP(DA416,ProgramIterations!$D:$E,2,FALSE))</f>
        <v/>
      </c>
      <c r="DC416" s="23"/>
      <c r="DD416" s="25" t="str">
        <f>IF(DC416="","",VLOOKUP(DC416,ProgramIterations!$D:$E,2,FALSE))</f>
        <v/>
      </c>
      <c r="DE416" s="64" t="str">
        <f>CONCATENATE("ALTER TABLE dbo.",LEFT(C416,FIND(".",C416)-1)," ADD ",RIGHT(C416,LEN(C416)-FIND(".",C416))," ",VLOOKUP(M416,DataTypes!$A$2:$F$12,6),IF(VLOOKUP(M416,DataTypes!$A$2:$F$12,3)=1,CONCATENATE("(",N416,",",O416,")"),"")," NULL")</f>
        <v>ALTER TABLE dbo.ChampMetricChannelUnitSummary ADD Volume decimal(15,4) NULL</v>
      </c>
      <c r="DF416" s="56" t="e">
        <f>IF(A416 = "","",#REF! &amp; " SELECT MetricCalcTypeID = "&amp;A416&amp;", EngineID = "&amp;B416&amp;", Name='"&amp;C416&amp;"', DisplayGroupID = "&amp;D416&amp;", DisplayName='"&amp;E416&amp;"', DisplayNameShort = '"&amp;F416&amp;"', PropertyName = '"&amp;G416&amp;"', MethodID = "&amp;IF(H416="","NULL",H416)&amp; ", CalcGroupId = "&amp;IF(I416="","NULL",I416)&amp;", CalcGroupListItemID = " &amp;IF(K416="","NULL",K416)&amp;", Description = "&amp;IF(L416&lt;&gt;"NULL","'"&amp;SUBSTITUTE(L416,"'","''")&amp;"'","NULL")&amp;", DataTypeID = "&amp;M416&amp;",Precision = "&amp;N416&amp;", Scale = "&amp;O416&amp;", Length="&amp;P416&amp;", UOMID = "&amp;Q416&amp;", GlossaryTermID = "&amp;V416&amp;", DisplayOrderID = "&amp;W416&amp;", DomainValueListID = "&amp;AB416&amp;", WidthPixels = "&amp;AC416&amp;", IsDisplayable = "&amp;AD416&amp;", ShowGraphForWatershed= "&amp;AE416&amp;",ShowGraphForProgram="&amp;AF416&amp;",ShowGraphForVisit="&amp;AG416&amp;",IsPrivateInformation="&amp;AM416&amp;", IsCalculated="&amp;AN416&amp;",IsInternal="&amp;AO416&amp;", ExpectedValueMin = "&amp;IF(R416&lt;&gt;"",R416,"NULL")&amp;",  ExpectedValueMax = "&amp;IF(S416&lt;&gt;"",S416,"NULL")&amp;",  AcceptedValueMin = "&amp;IF(T416&lt;&gt;"",T416,"NULL")&amp;",   AcceptedValueMax  = "&amp;IF(U416&lt;&gt;"",U416,"NULL")&amp;", GraphAllowX="&amp;AH416&amp;", GraphAllowY="&amp;AI416&amp;", GraphAllowZ="&amp;AJ416&amp;", MapAllowSize="&amp;AK416&amp;", MapAllowColor = "&amp;AL416&amp;", RbtXpath = "&amp;IF(AP416&lt;&gt;"", "'"&amp;AP416&amp;"'", "NULL")&amp;", RbtIsRequired = "&amp;IF(AP416&lt;&gt;"", AQ416, "NULL")&amp;", MRMetric = "&amp;AR416&amp;
", Protocol1_ID = "&amp;IF(AS416="","NULL",#REF!)&amp;", Protocol1_IterationIDStart = "&amp;IF(AS416="","NULL",AT416)&amp;", Protocol1_IterationIDEnd = "&amp;IF(AU416="","NULL",AV416)&amp;
", Protocol2_ID = "&amp;IF(AW416="","NULL",#REF!)&amp;", Protocol2_IterationIDStart = "&amp;IF(AW416="","NULL",AX416)&amp;", Protocol2_IterationIDEnd = "&amp;IF(AY416="","NULL",AZ416)&amp;
", Protocol3_ID = "&amp;IF(BA416="","NULL",#REF!)&amp;", Protocol3_IterationIDStart = "&amp;IF(BA416="","NULL",BB416)&amp;", Protocol3_IterationIDEnd = "&amp;IF(BC416="","NULL",BD416)&amp;
", Protocol4_ID = "&amp;IF(BE416="","NULL",#REF!)&amp;", Protocol4_IterationIDStart = "&amp;IF(BE416="","NULL",BF416)&amp;", Protocol4_IterationIDEnd = "&amp;IF(BG416="","NULL",BH416)&amp;
", Protocol5_ID = "&amp;IF(BI416="","NULL",#REF!)&amp;", Protocol5_IterationIDStart = "&amp;IF(BI416="","NULL",BJ416)&amp;", Protocol5_IterationIDEnd = "&amp;IF(BK416="","NULL",BL416)&amp;
", Protocol6_ID = "&amp;IF(BM416="","NULL",#REF!)&amp;", Protocol6_IterationIDStart = "&amp;IF(BM416="","NULL",BN416)&amp;", Protocol6_IterationIDEnd = "&amp;IF(BO416="","NULL",BP416)&amp;
", Protocol7_ID = "&amp;IF(BQ416="","NULL",#REF!)&amp;", Protocol7_IterationIDStart = "&amp;IF(BQ416="","NULL",BR416)&amp;", Protocol7_IterationIDEnd = "&amp;IF(BS416="","NULL",BT416)&amp;
", Protocol8_ID = "&amp;IF(BU416="","NULL",#REF!)&amp;", Protocol8_IterationIDStart = "&amp;IF(BU416="","NULL",BV416)&amp;", Protocol8_IterationIDEnd = "&amp;IF(BW416="","NULL",BX416)&amp;
", Protocol9_ID = "&amp;IF(BY416="","NULL",#REF!)&amp;", Protocol9_IterationIDStart = "&amp;IF(BY416="","NULL",BZ416)&amp;", Protocol9_IterationIDEnd = "&amp;IF(CA416="","NULL",CB416)&amp;
", Protocol10_ID = "&amp;IF(CC416="","NULL",#REF!)&amp;", Protocol10_IterationIDStart = "&amp;IF(CC416="","NULL",CD416)&amp;", Protocol10_IterationIDEnd = "&amp;IF(CE416="","NULL",CF416)&amp;
", Protocol11_ID = "&amp;IF(CG416="","NULL",#REF!)&amp;", Protocol11_IterationIDStart = "&amp;IF(CG416="","NULL",CH416)&amp;", Protocol11_IterationIDEnd = "&amp;IF(CI416="","NULL",CJ416)&amp;
", Protocol12_ID = "&amp;IF(CK416="","NULL",#REF!)&amp;", Protocol12_IterationIDStart = "&amp;IF(CK416="","NULL",CL416)&amp;", Protocol12_IterationIDEnd = "&amp;IF(CM416="","NULL",CN416)&amp;
", Protocol13_ID = "&amp;IF(CO416="","NULL",#REF!)&amp;", Protocol13_IterationIDStart = "&amp;IF(CO416="","NULL",CP416)&amp;", Protocol13_IterationIDEnd = "&amp;IF(CQ416="","NULL",CR416)&amp;
", Protocol14_ID = "&amp;IF(CS416="","NULL",#REF!)&amp;", Protocol14_IterationIDStart = "&amp;IF(CS416="","NULL",CT416)&amp;", Protocol14_IterationIDEnd = "&amp;IF(CU416="","NULL",CV416)&amp;
", Protocol15_ID = "&amp;IF(CW416="","NULL",#REF!)&amp;", Protocol15_IterationIDStart = "&amp;IF(CW416="","NULL",CX416)&amp;", Protocol15_IterationIDEnd = "&amp;IF(CY416="","NULL",CZ416)&amp;
", Protocol16_ID = "&amp;IF(DA416="","NULL",#REF!)&amp;", Protocol16_IterationIDStart = "&amp;IF(DA416="","NULL",DB416)&amp;", Protocol16_IterationIDEnd = "&amp;IF(DC416="","NULL",DD416))</f>
        <v>#REF!</v>
      </c>
    </row>
    <row r="417" spans="1:156" ht="33.6" x14ac:dyDescent="0.4">
      <c r="A417" s="75">
        <v>512</v>
      </c>
      <c r="B417" s="75">
        <v>1</v>
      </c>
      <c r="C417" s="57" t="str">
        <f>"ChampMetricVisitInformation." &amp; G417</f>
        <v>ChampMetricVisitInformation.GCDAvgTotalThickDiffInAreaofInterestForT1</v>
      </c>
      <c r="D417" s="18">
        <v>1</v>
      </c>
      <c r="E417" s="43" t="s">
        <v>1398</v>
      </c>
      <c r="F417" s="79" t="s">
        <v>1875</v>
      </c>
      <c r="G417" s="74" t="s">
        <v>1374</v>
      </c>
      <c r="I417" s="44"/>
      <c r="J417" s="59" t="str">
        <f>IF(I417="","",VLOOKUP(I417,MetricCalcGroups!A:D,3, FALSE))</f>
        <v/>
      </c>
      <c r="L417" s="37" t="s">
        <v>78</v>
      </c>
      <c r="M417" s="38">
        <v>3</v>
      </c>
      <c r="N417" s="38">
        <v>10</v>
      </c>
      <c r="O417" s="38">
        <v>2</v>
      </c>
      <c r="P417" s="38" t="s">
        <v>78</v>
      </c>
      <c r="Q417" s="38">
        <v>1</v>
      </c>
      <c r="R417" s="76">
        <v>0</v>
      </c>
      <c r="S417" s="90">
        <v>0.5</v>
      </c>
      <c r="T417" s="76">
        <v>0</v>
      </c>
      <c r="U417" s="76">
        <v>1</v>
      </c>
      <c r="V417" s="78">
        <v>251</v>
      </c>
      <c r="W417" s="39">
        <v>2465</v>
      </c>
      <c r="X417" s="15">
        <v>2011</v>
      </c>
      <c r="Y417" s="16">
        <f>IF(X417&lt;&gt;"",VLOOKUP(X417,ProgramIterations!D:E,2,FALSE),"NULL")</f>
        <v>1</v>
      </c>
      <c r="Z417" s="15"/>
      <c r="AA417" s="16" t="str">
        <f>IF(Z417&lt;&gt;"",VLOOKUP(Z417,ProgramIterations!D:E,2,FALSE),"NULL")</f>
        <v>NULL</v>
      </c>
      <c r="AB417" s="37" t="s">
        <v>78</v>
      </c>
      <c r="AC417" s="37">
        <v>75</v>
      </c>
      <c r="AD417" s="74">
        <v>1</v>
      </c>
      <c r="AE417" s="37">
        <v>1</v>
      </c>
      <c r="AF417" s="37">
        <v>1</v>
      </c>
      <c r="AG417" s="37">
        <v>0</v>
      </c>
      <c r="AH417" s="52">
        <v>0</v>
      </c>
      <c r="AI417" s="52">
        <f t="shared" si="30"/>
        <v>1</v>
      </c>
      <c r="AJ417" s="38">
        <v>0</v>
      </c>
      <c r="AK417" s="52">
        <f t="shared" si="31"/>
        <v>1</v>
      </c>
      <c r="AL417" s="52">
        <f t="shared" si="32"/>
        <v>1</v>
      </c>
      <c r="AM417" s="38">
        <v>0</v>
      </c>
      <c r="AN417" s="38">
        <v>0</v>
      </c>
      <c r="AO417" s="74">
        <v>1</v>
      </c>
      <c r="AP417" s="40" t="s">
        <v>1554</v>
      </c>
      <c r="AQ417" s="37">
        <v>0</v>
      </c>
      <c r="AR417" s="49">
        <v>0</v>
      </c>
      <c r="AS417" s="23">
        <v>2011</v>
      </c>
      <c r="AT417" s="55">
        <f>IF(AS417="","",VLOOKUP(AS417,ProgramIterations!$D:$E,2,FALSE))</f>
        <v>1</v>
      </c>
      <c r="AU417" s="23"/>
      <c r="AV417" s="24" t="str">
        <f>IF(AU417="","",VLOOKUP(AU417,ProgramIterations!$D:$E,2,FALSE))</f>
        <v/>
      </c>
      <c r="AW417" s="23">
        <v>2012</v>
      </c>
      <c r="AX417" s="24">
        <f>IF(AW417="","",VLOOKUP(AW417,ProgramIterations!$D:$E,2,FALSE))</f>
        <v>2</v>
      </c>
      <c r="AY417" s="23"/>
      <c r="AZ417" s="24" t="str">
        <f>IF(AY417="","",VLOOKUP(AY417,ProgramIterations!$D:$E,2,FALSE))</f>
        <v/>
      </c>
      <c r="BA417" s="23">
        <v>2013</v>
      </c>
      <c r="BB417" s="24">
        <f>IF(BA417="","",VLOOKUP(BA417,ProgramIterations!$D:$E,2,FALSE))</f>
        <v>3</v>
      </c>
      <c r="BC417" s="23"/>
      <c r="BD417" s="24" t="str">
        <f>IF(BC417="","",VLOOKUP(BC417,ProgramIterations!$D:$E,2,FALSE))</f>
        <v/>
      </c>
      <c r="BE417" s="23">
        <v>2014</v>
      </c>
      <c r="BF417" s="24">
        <f>IF(BE417="","",VLOOKUP(BE417,ProgramIterations!$D:$E,2,FALSE))</f>
        <v>4</v>
      </c>
      <c r="BG417" s="23"/>
      <c r="BH417" s="24" t="str">
        <f>IF(BG417="","",VLOOKUP(BG417,ProgramIterations!$D:$E,2,FALSE))</f>
        <v/>
      </c>
      <c r="BI417" s="23">
        <v>2014</v>
      </c>
      <c r="BJ417" s="24">
        <f>IF(BI417="","",VLOOKUP(BI417,ProgramIterations!$D:$E,2,FALSE))</f>
        <v>4</v>
      </c>
      <c r="BK417" s="23"/>
      <c r="BL417" s="24" t="str">
        <f>IF(BK417="","",VLOOKUP(BK417,ProgramIterations!$D:$E,2,FALSE))</f>
        <v/>
      </c>
      <c r="BM417" s="23"/>
      <c r="BN417" s="24" t="str">
        <f>IF(BM417="","",VLOOKUP(BM417,ProgramIterations!$D:$E,2,FALSE))</f>
        <v/>
      </c>
      <c r="BO417" s="23"/>
      <c r="BP417" s="24" t="str">
        <f>IF(BO417="","",VLOOKUP(BO417,ProgramIterations!$D:$E,2,FALSE))</f>
        <v/>
      </c>
      <c r="BQ417" s="23"/>
      <c r="BR417" s="24" t="str">
        <f>IF(BQ417="","",VLOOKUP(BQ417,ProgramIterations!$D:$E,2,FALSE))</f>
        <v/>
      </c>
      <c r="BS417" s="23"/>
      <c r="BT417" s="24" t="str">
        <f>IF(BS417="","",VLOOKUP(BS417,ProgramIterations!$D:$E,2,FALSE))</f>
        <v/>
      </c>
      <c r="BU417" s="23"/>
      <c r="BV417" s="24" t="str">
        <f>IF(BU417="","",VLOOKUP(BU417,ProgramIterations!$D:$E,2,FALSE))</f>
        <v/>
      </c>
      <c r="BW417" s="23"/>
      <c r="BX417" s="24" t="str">
        <f>IF(BW417="","",VLOOKUP(BW417,ProgramIterations!$D:$E,2,FALSE))</f>
        <v/>
      </c>
      <c r="BY417" s="23">
        <v>2014</v>
      </c>
      <c r="BZ417" s="24">
        <f>IF(BY417="","",VLOOKUP(BY417,ProgramIterations!$D:$E,2,FALSE))</f>
        <v>4</v>
      </c>
      <c r="CA417" s="23"/>
      <c r="CB417" s="24" t="str">
        <f>IF(CA417="","",VLOOKUP(CA417,ProgramIterations!$D:$E,2,FALSE))</f>
        <v/>
      </c>
      <c r="CC417" s="23">
        <v>2014</v>
      </c>
      <c r="CD417" s="24">
        <f>IF(CC417="","",VLOOKUP(CC417,ProgramIterations!$D:$E,2,FALSE))</f>
        <v>4</v>
      </c>
      <c r="CE417" s="23"/>
      <c r="CF417" s="24" t="str">
        <f>IF(CE417="","",VLOOKUP(CE417,ProgramIterations!$D:$E,2,FALSE))</f>
        <v/>
      </c>
      <c r="CG417" s="23">
        <v>2014</v>
      </c>
      <c r="CH417" s="24">
        <f>IF(CG417="","",VLOOKUP(CG417,ProgramIterations!$D:$E,2,FALSE))</f>
        <v>4</v>
      </c>
      <c r="CI417" s="23"/>
      <c r="CJ417" s="24" t="str">
        <f>IF(CI417="","",VLOOKUP(CI417,ProgramIterations!$D:$E,2,FALSE))</f>
        <v/>
      </c>
      <c r="CK417" s="23"/>
      <c r="CL417" s="24" t="str">
        <f>IF(CK417="","",VLOOKUP(CK417,ProgramIterations!$D:$E,2,FALSE))</f>
        <v/>
      </c>
      <c r="CM417" s="23"/>
      <c r="CN417" s="24" t="str">
        <f>IF(CM417="","",VLOOKUP(CM417,ProgramIterations!$D:$E,2,FALSE))</f>
        <v/>
      </c>
      <c r="CO417" s="23"/>
      <c r="CP417" s="24" t="str">
        <f>IF(CO417="","",VLOOKUP(CO417,ProgramIterations!$D:$E,2,FALSE))</f>
        <v/>
      </c>
      <c r="CQ417" s="23"/>
      <c r="CR417" s="24" t="str">
        <f>IF(CQ417="","",VLOOKUP(CQ417,ProgramIterations!$D:$E,2,FALSE))</f>
        <v/>
      </c>
      <c r="CS417" s="23"/>
      <c r="CT417" s="24" t="str">
        <f>IF(CS417="","",VLOOKUP(CS417,ProgramIterations!$D:$E,2,FALSE))</f>
        <v/>
      </c>
      <c r="CU417" s="23"/>
      <c r="CV417" s="24" t="str">
        <f>IF(CU417="","",VLOOKUP(CU417,ProgramIterations!$D:$E,2,FALSE))</f>
        <v/>
      </c>
      <c r="CW417" s="23"/>
      <c r="CX417" s="24" t="str">
        <f>IF(CW417="","",VLOOKUP(CW417,ProgramIterations!$D:$E,2,FALSE))</f>
        <v/>
      </c>
      <c r="CY417" s="23"/>
      <c r="CZ417" s="24" t="str">
        <f>IF(CY417="","",VLOOKUP(CY417,ProgramIterations!$D:$E,2,FALSE))</f>
        <v/>
      </c>
      <c r="DA417" s="23"/>
      <c r="DB417" s="24" t="str">
        <f>IF(DA417="","",VLOOKUP(DA417,ProgramIterations!$D:$E,2,FALSE))</f>
        <v/>
      </c>
      <c r="DC417" s="23"/>
      <c r="DD417" s="25" t="str">
        <f>IF(DC417="","",VLOOKUP(DC417,ProgramIterations!$D:$E,2,FALSE))</f>
        <v/>
      </c>
      <c r="DE417" s="64" t="str">
        <f>CONCATENATE("ALTER TABLE dbo.",LEFT(C417,FIND(".",C417)-1)," ADD ",RIGHT(C417,LEN(C417)-FIND(".",C417))," ",VLOOKUP(M417,DataTypes!$A$2:$F$12,6),IF(VLOOKUP(M417,DataTypes!$A$2:$F$12,3)=1,CONCATENATE("(",N417,",",O417,")"),"")," NULL")</f>
        <v>ALTER TABLE dbo.ChampMetricVisitInformation ADD GCDAvgTotalThickDiffInAreaofInterestForT1 decimal(10,2) NULL</v>
      </c>
      <c r="DF417" s="56" t="e">
        <f>IF(A417 = "","",#REF! &amp; " SELECT MetricCalcTypeID = "&amp;A417&amp;", EngineID = "&amp;B417&amp;", Name='"&amp;C417&amp;"', DisplayGroupID = "&amp;D417&amp;", DisplayName='"&amp;E417&amp;"', DisplayNameShort = '"&amp;F417&amp;"', PropertyName = '"&amp;G417&amp;"', MethodID = "&amp;IF(H417="","NULL",H417)&amp; ", CalcGroupId = "&amp;IF(I417="","NULL",I417)&amp;", CalcGroupListItemID = " &amp;IF(K417="","NULL",K417)&amp;", Description = "&amp;IF(L417&lt;&gt;"NULL","'"&amp;SUBSTITUTE(L417,"'","''")&amp;"'","NULL")&amp;", DataTypeID = "&amp;M417&amp;",Precision = "&amp;N417&amp;", Scale = "&amp;O417&amp;", Length="&amp;P417&amp;", UOMID = "&amp;Q417&amp;", GlossaryTermID = "&amp;V417&amp;", DisplayOrderID = "&amp;W417&amp;", DomainValueListID = "&amp;AB417&amp;", WidthPixels = "&amp;AC417&amp;", IsDisplayable = "&amp;AD417&amp;", ShowGraphForWatershed= "&amp;AE417&amp;",ShowGraphForProgram="&amp;AF417&amp;",ShowGraphForVisit="&amp;AG417&amp;",IsPrivateInformation="&amp;AM417&amp;", IsCalculated="&amp;AN417&amp;",IsInternal="&amp;AO417&amp;", ExpectedValueMin = "&amp;IF(R417&lt;&gt;"",R417,"NULL")&amp;",  ExpectedValueMax = "&amp;IF(S417&lt;&gt;"",S417,"NULL")&amp;",  AcceptedValueMin = "&amp;IF(T417&lt;&gt;"",T417,"NULL")&amp;",   AcceptedValueMax  = "&amp;IF(U417&lt;&gt;"",U417,"NULL")&amp;", GraphAllowX="&amp;AH417&amp;", GraphAllowY="&amp;AI417&amp;", GraphAllowZ="&amp;AJ417&amp;", MapAllowSize="&amp;AK417&amp;", MapAllowColor = "&amp;AL417&amp;", RbtXpath = "&amp;IF(AP417&lt;&gt;"", "'"&amp;AP417&amp;"'", "NULL")&amp;", RbtIsRequired = "&amp;IF(AP417&lt;&gt;"", AQ417, "NULL")&amp;", MRMetric = "&amp;AR417&amp;
", Protocol1_ID = "&amp;IF(AS417="","NULL",#REF!)&amp;", Protocol1_IterationIDStart = "&amp;IF(AS417="","NULL",AT417)&amp;", Protocol1_IterationIDEnd = "&amp;IF(AU417="","NULL",AV417)&amp;
", Protocol2_ID = "&amp;IF(AW417="","NULL",#REF!)&amp;", Protocol2_IterationIDStart = "&amp;IF(AW417="","NULL",AX417)&amp;", Protocol2_IterationIDEnd = "&amp;IF(AY417="","NULL",AZ417)&amp;
", Protocol3_ID = "&amp;IF(BA417="","NULL",#REF!)&amp;", Protocol3_IterationIDStart = "&amp;IF(BA417="","NULL",BB417)&amp;", Protocol3_IterationIDEnd = "&amp;IF(BC417="","NULL",BD417)&amp;
", Protocol4_ID = "&amp;IF(BE417="","NULL",#REF!)&amp;", Protocol4_IterationIDStart = "&amp;IF(BE417="","NULL",BF417)&amp;", Protocol4_IterationIDEnd = "&amp;IF(BG417="","NULL",BH417)&amp;
", Protocol5_ID = "&amp;IF(BI417="","NULL",#REF!)&amp;", Protocol5_IterationIDStart = "&amp;IF(BI417="","NULL",BJ417)&amp;", Protocol5_IterationIDEnd = "&amp;IF(BK417="","NULL",BL417)&amp;
", Protocol6_ID = "&amp;IF(BM417="","NULL",#REF!)&amp;", Protocol6_IterationIDStart = "&amp;IF(BM417="","NULL",BN417)&amp;", Protocol6_IterationIDEnd = "&amp;IF(BO417="","NULL",BP417)&amp;
", Protocol7_ID = "&amp;IF(BQ417="","NULL",#REF!)&amp;", Protocol7_IterationIDStart = "&amp;IF(BQ417="","NULL",BR417)&amp;", Protocol7_IterationIDEnd = "&amp;IF(BS417="","NULL",BT417)&amp;
", Protocol8_ID = "&amp;IF(BU417="","NULL",#REF!)&amp;", Protocol8_IterationIDStart = "&amp;IF(BU417="","NULL",BV417)&amp;", Protocol8_IterationIDEnd = "&amp;IF(BW417="","NULL",BX417)&amp;
", Protocol9_ID = "&amp;IF(BY417="","NULL",#REF!)&amp;", Protocol9_IterationIDStart = "&amp;IF(BY417="","NULL",BZ417)&amp;", Protocol9_IterationIDEnd = "&amp;IF(CA417="","NULL",CB417)&amp;
", Protocol10_ID = "&amp;IF(CC417="","NULL",#REF!)&amp;", Protocol10_IterationIDStart = "&amp;IF(CC417="","NULL",CD417)&amp;", Protocol10_IterationIDEnd = "&amp;IF(CE417="","NULL",CF417)&amp;
", Protocol11_ID = "&amp;IF(CG417="","NULL",#REF!)&amp;", Protocol11_IterationIDStart = "&amp;IF(CG417="","NULL",CH417)&amp;", Protocol11_IterationIDEnd = "&amp;IF(CI417="","NULL",CJ417)&amp;
", Protocol12_ID = "&amp;IF(CK417="","NULL",#REF!)&amp;", Protocol12_IterationIDStart = "&amp;IF(CK417="","NULL",CL417)&amp;", Protocol12_IterationIDEnd = "&amp;IF(CM417="","NULL",CN417)&amp;
", Protocol13_ID = "&amp;IF(CO417="","NULL",#REF!)&amp;", Protocol13_IterationIDStart = "&amp;IF(CO417="","NULL",CP417)&amp;", Protocol13_IterationIDEnd = "&amp;IF(CQ417="","NULL",CR417)&amp;
", Protocol14_ID = "&amp;IF(CS417="","NULL",#REF!)&amp;", Protocol14_IterationIDStart = "&amp;IF(CS417="","NULL",CT417)&amp;", Protocol14_IterationIDEnd = "&amp;IF(CU417="","NULL",CV417)&amp;
", Protocol15_ID = "&amp;IF(CW417="","NULL",#REF!)&amp;", Protocol15_IterationIDStart = "&amp;IF(CW417="","NULL",CX417)&amp;", Protocol15_IterationIDEnd = "&amp;IF(CY417="","NULL",CZ417)&amp;
", Protocol16_ID = "&amp;IF(DA417="","NULL",#REF!)&amp;", Protocol16_IterationIDStart = "&amp;IF(DA417="","NULL",DB417)&amp;", Protocol16_IterationIDEnd = "&amp;IF(DC417="","NULL",DD417))</f>
        <v>#REF!</v>
      </c>
    </row>
    <row r="418" spans="1:156" s="37" customFormat="1" ht="33.6" x14ac:dyDescent="0.4">
      <c r="A418" s="38">
        <v>508</v>
      </c>
      <c r="B418" s="38">
        <v>1</v>
      </c>
      <c r="C418" s="57" t="str">
        <f>"ChampMetricVisitInformation." &amp; G418</f>
        <v>ChampMetricVisitInformation.GCDAvgTotalThickDiffInAreaofInterestForT1Error</v>
      </c>
      <c r="D418" s="38">
        <v>1</v>
      </c>
      <c r="E418" s="43" t="s">
        <v>1394</v>
      </c>
      <c r="F418" s="79" t="s">
        <v>1871</v>
      </c>
      <c r="G418" s="74" t="s">
        <v>1370</v>
      </c>
      <c r="H418" s="74"/>
      <c r="I418" s="44"/>
      <c r="J418" s="59" t="str">
        <f>IF(I418="","",VLOOKUP(I418,MetricCalcGroups!A:D,3, FALSE))</f>
        <v/>
      </c>
      <c r="L418" s="37" t="s">
        <v>78</v>
      </c>
      <c r="M418" s="38">
        <v>3</v>
      </c>
      <c r="N418" s="38">
        <v>10</v>
      </c>
      <c r="O418" s="38">
        <v>2</v>
      </c>
      <c r="P418" s="38" t="s">
        <v>78</v>
      </c>
      <c r="Q418" s="38">
        <v>1</v>
      </c>
      <c r="R418" s="76">
        <v>0</v>
      </c>
      <c r="S418" s="90">
        <v>0.3</v>
      </c>
      <c r="T418" s="76">
        <v>0</v>
      </c>
      <c r="U418" s="76">
        <v>0.75</v>
      </c>
      <c r="V418" s="78">
        <v>252</v>
      </c>
      <c r="W418" s="39">
        <v>2470</v>
      </c>
      <c r="X418" s="15">
        <v>2011</v>
      </c>
      <c r="Y418" s="16">
        <f>IF(X418&lt;&gt;"",VLOOKUP(X418,ProgramIterations!D:E,2,FALSE),"NULL")</f>
        <v>1</v>
      </c>
      <c r="Z418" s="15"/>
      <c r="AA418" s="16" t="str">
        <f>IF(Z418&lt;&gt;"",VLOOKUP(Z418,ProgramIterations!D:E,2,FALSE),"NULL")</f>
        <v>NULL</v>
      </c>
      <c r="AB418" s="37" t="s">
        <v>78</v>
      </c>
      <c r="AC418" s="37">
        <v>75</v>
      </c>
      <c r="AD418" s="49">
        <v>1</v>
      </c>
      <c r="AE418" s="37">
        <v>1</v>
      </c>
      <c r="AF418" s="37">
        <v>1</v>
      </c>
      <c r="AG418" s="37">
        <v>0</v>
      </c>
      <c r="AH418" s="17">
        <v>0</v>
      </c>
      <c r="AI418" s="17">
        <f t="shared" si="30"/>
        <v>1</v>
      </c>
      <c r="AJ418" s="38">
        <v>0</v>
      </c>
      <c r="AK418" s="17">
        <f t="shared" si="31"/>
        <v>1</v>
      </c>
      <c r="AL418" s="17">
        <f t="shared" si="32"/>
        <v>1</v>
      </c>
      <c r="AM418" s="38">
        <v>0</v>
      </c>
      <c r="AN418" s="38">
        <v>0</v>
      </c>
      <c r="AO418" s="74">
        <v>1</v>
      </c>
      <c r="AP418" s="74" t="s">
        <v>1550</v>
      </c>
      <c r="AQ418" s="37">
        <v>0</v>
      </c>
      <c r="AR418" s="49">
        <v>0</v>
      </c>
      <c r="AS418" s="23">
        <v>2011</v>
      </c>
      <c r="AT418" s="55">
        <f>IF(AS418="","",VLOOKUP(AS418,ProgramIterations!$D:$E,2,FALSE))</f>
        <v>1</v>
      </c>
      <c r="AU418" s="23"/>
      <c r="AV418" s="24" t="str">
        <f>IF(AU418="","",VLOOKUP(AU418,ProgramIterations!$D:$E,2,FALSE))</f>
        <v/>
      </c>
      <c r="AW418" s="23">
        <v>2012</v>
      </c>
      <c r="AX418" s="24">
        <f>IF(AW418="","",VLOOKUP(AW418,ProgramIterations!$D:$E,2,FALSE))</f>
        <v>2</v>
      </c>
      <c r="AY418" s="23"/>
      <c r="AZ418" s="24" t="str">
        <f>IF(AY418="","",VLOOKUP(AY418,ProgramIterations!$D:$E,2,FALSE))</f>
        <v/>
      </c>
      <c r="BA418" s="23">
        <v>2013</v>
      </c>
      <c r="BB418" s="24">
        <f>IF(BA418="","",VLOOKUP(BA418,ProgramIterations!$D:$E,2,FALSE))</f>
        <v>3</v>
      </c>
      <c r="BC418" s="23"/>
      <c r="BD418" s="24" t="str">
        <f>IF(BC418="","",VLOOKUP(BC418,ProgramIterations!$D:$E,2,FALSE))</f>
        <v/>
      </c>
      <c r="BE418" s="23">
        <v>2014</v>
      </c>
      <c r="BF418" s="24">
        <f>IF(BE418="","",VLOOKUP(BE418,ProgramIterations!$D:$E,2,FALSE))</f>
        <v>4</v>
      </c>
      <c r="BG418" s="23"/>
      <c r="BH418" s="24" t="str">
        <f>IF(BG418="","",VLOOKUP(BG418,ProgramIterations!$D:$E,2,FALSE))</f>
        <v/>
      </c>
      <c r="BI418" s="23">
        <v>2014</v>
      </c>
      <c r="BJ418" s="24">
        <f>IF(BI418="","",VLOOKUP(BI418,ProgramIterations!$D:$E,2,FALSE))</f>
        <v>4</v>
      </c>
      <c r="BK418" s="23"/>
      <c r="BL418" s="24" t="str">
        <f>IF(BK418="","",VLOOKUP(BK418,ProgramIterations!$D:$E,2,FALSE))</f>
        <v/>
      </c>
      <c r="BM418" s="23"/>
      <c r="BN418" s="24" t="str">
        <f>IF(BM418="","",VLOOKUP(BM418,ProgramIterations!$D:$E,2,FALSE))</f>
        <v/>
      </c>
      <c r="BO418" s="23"/>
      <c r="BP418" s="24" t="str">
        <f>IF(BO418="","",VLOOKUP(BO418,ProgramIterations!$D:$E,2,FALSE))</f>
        <v/>
      </c>
      <c r="BQ418" s="23"/>
      <c r="BR418" s="24" t="str">
        <f>IF(BQ418="","",VLOOKUP(BQ418,ProgramIterations!$D:$E,2,FALSE))</f>
        <v/>
      </c>
      <c r="BS418" s="23"/>
      <c r="BT418" s="24" t="str">
        <f>IF(BS418="","",VLOOKUP(BS418,ProgramIterations!$D:$E,2,FALSE))</f>
        <v/>
      </c>
      <c r="BU418" s="23"/>
      <c r="BV418" s="24" t="str">
        <f>IF(BU418="","",VLOOKUP(BU418,ProgramIterations!$D:$E,2,FALSE))</f>
        <v/>
      </c>
      <c r="BW418" s="23"/>
      <c r="BX418" s="24" t="str">
        <f>IF(BW418="","",VLOOKUP(BW418,ProgramIterations!$D:$E,2,FALSE))</f>
        <v/>
      </c>
      <c r="BY418" s="23">
        <v>2014</v>
      </c>
      <c r="BZ418" s="24">
        <f>IF(BY418="","",VLOOKUP(BY418,ProgramIterations!$D:$E,2,FALSE))</f>
        <v>4</v>
      </c>
      <c r="CA418" s="23"/>
      <c r="CB418" s="24" t="str">
        <f>IF(CA418="","",VLOOKUP(CA418,ProgramIterations!$D:$E,2,FALSE))</f>
        <v/>
      </c>
      <c r="CC418" s="23">
        <v>2014</v>
      </c>
      <c r="CD418" s="24">
        <f>IF(CC418="","",VLOOKUP(CC418,ProgramIterations!$D:$E,2,FALSE))</f>
        <v>4</v>
      </c>
      <c r="CE418" s="23"/>
      <c r="CF418" s="24" t="str">
        <f>IF(CE418="","",VLOOKUP(CE418,ProgramIterations!$D:$E,2,FALSE))</f>
        <v/>
      </c>
      <c r="CG418" s="23">
        <v>2014</v>
      </c>
      <c r="CH418" s="24">
        <f>IF(CG418="","",VLOOKUP(CG418,ProgramIterations!$D:$E,2,FALSE))</f>
        <v>4</v>
      </c>
      <c r="CI418" s="23"/>
      <c r="CJ418" s="24" t="str">
        <f>IF(CI418="","",VLOOKUP(CI418,ProgramIterations!$D:$E,2,FALSE))</f>
        <v/>
      </c>
      <c r="CK418" s="23"/>
      <c r="CL418" s="24" t="str">
        <f>IF(CK418="","",VLOOKUP(CK418,ProgramIterations!$D:$E,2,FALSE))</f>
        <v/>
      </c>
      <c r="CM418" s="23"/>
      <c r="CN418" s="24" t="str">
        <f>IF(CM418="","",VLOOKUP(CM418,ProgramIterations!$D:$E,2,FALSE))</f>
        <v/>
      </c>
      <c r="CO418" s="23"/>
      <c r="CP418" s="24" t="str">
        <f>IF(CO418="","",VLOOKUP(CO418,ProgramIterations!$D:$E,2,FALSE))</f>
        <v/>
      </c>
      <c r="CQ418" s="23"/>
      <c r="CR418" s="24" t="str">
        <f>IF(CQ418="","",VLOOKUP(CQ418,ProgramIterations!$D:$E,2,FALSE))</f>
        <v/>
      </c>
      <c r="CS418" s="23"/>
      <c r="CT418" s="24" t="str">
        <f>IF(CS418="","",VLOOKUP(CS418,ProgramIterations!$D:$E,2,FALSE))</f>
        <v/>
      </c>
      <c r="CU418" s="23"/>
      <c r="CV418" s="24" t="str">
        <f>IF(CU418="","",VLOOKUP(CU418,ProgramIterations!$D:$E,2,FALSE))</f>
        <v/>
      </c>
      <c r="CW418" s="23"/>
      <c r="CX418" s="24" t="str">
        <f>IF(CW418="","",VLOOKUP(CW418,ProgramIterations!$D:$E,2,FALSE))</f>
        <v/>
      </c>
      <c r="CY418" s="23"/>
      <c r="CZ418" s="24" t="str">
        <f>IF(CY418="","",VLOOKUP(CY418,ProgramIterations!$D:$E,2,FALSE))</f>
        <v/>
      </c>
      <c r="DA418" s="23"/>
      <c r="DB418" s="24" t="str">
        <f>IF(DA418="","",VLOOKUP(DA418,ProgramIterations!$D:$E,2,FALSE))</f>
        <v/>
      </c>
      <c r="DC418" s="23"/>
      <c r="DD418" s="25" t="str">
        <f>IF(DC418="","",VLOOKUP(DC418,ProgramIterations!$D:$E,2,FALSE))</f>
        <v/>
      </c>
      <c r="DE418" s="64" t="str">
        <f>CONCATENATE("ALTER TABLE dbo.",LEFT(C418,FIND(".",C418)-1)," ADD ",RIGHT(C418,LEN(C418)-FIND(".",C418))," ",VLOOKUP(M418,DataTypes!$A$2:$F$12,6),IF(VLOOKUP(M418,DataTypes!$A$2:$F$12,3)=1,CONCATENATE("(",N418,",",O418,")"),"")," NULL")</f>
        <v>ALTER TABLE dbo.ChampMetricVisitInformation ADD GCDAvgTotalThickDiffInAreaofInterestForT1Error decimal(10,2) NULL</v>
      </c>
      <c r="DF418" s="56" t="e">
        <f>IF(A418 = "","",#REF! &amp; " SELECT MetricCalcTypeID = "&amp;A418&amp;", EngineID = "&amp;B418&amp;", Name='"&amp;C418&amp;"', DisplayGroupID = "&amp;D418&amp;", DisplayName='"&amp;E418&amp;"', DisplayNameShort = '"&amp;F418&amp;"', PropertyName = '"&amp;G418&amp;"', MethodID = "&amp;IF(H418="","NULL",H418)&amp; ", CalcGroupId = "&amp;IF(I418="","NULL",I418)&amp;", CalcGroupListItemID = " &amp;IF(K418="","NULL",K418)&amp;", Description = "&amp;IF(L418&lt;&gt;"NULL","'"&amp;SUBSTITUTE(L418,"'","''")&amp;"'","NULL")&amp;", DataTypeID = "&amp;M418&amp;",Precision = "&amp;N418&amp;", Scale = "&amp;O418&amp;", Length="&amp;P418&amp;", UOMID = "&amp;Q418&amp;", GlossaryTermID = "&amp;V418&amp;", DisplayOrderID = "&amp;W418&amp;", DomainValueListID = "&amp;AB418&amp;", WidthPixels = "&amp;AC418&amp;", IsDisplayable = "&amp;AD418&amp;", ShowGraphForWatershed= "&amp;AE418&amp;",ShowGraphForProgram="&amp;AF418&amp;",ShowGraphForVisit="&amp;AG418&amp;",IsPrivateInformation="&amp;AM418&amp;", IsCalculated="&amp;AN418&amp;",IsInternal="&amp;AO418&amp;", ExpectedValueMin = "&amp;IF(R418&lt;&gt;"",R418,"NULL")&amp;",  ExpectedValueMax = "&amp;IF(S418&lt;&gt;"",S418,"NULL")&amp;",  AcceptedValueMin = "&amp;IF(T418&lt;&gt;"",T418,"NULL")&amp;",   AcceptedValueMax  = "&amp;IF(U418&lt;&gt;"",U418,"NULL")&amp;", GraphAllowX="&amp;AH418&amp;", GraphAllowY="&amp;AI418&amp;", GraphAllowZ="&amp;AJ418&amp;", MapAllowSize="&amp;AK418&amp;", MapAllowColor = "&amp;AL418&amp;", RbtXpath = "&amp;IF(AP418&lt;&gt;"", "'"&amp;AP418&amp;"'", "NULL")&amp;", RbtIsRequired = "&amp;IF(AP418&lt;&gt;"", AQ418, "NULL")&amp;", MRMetric = "&amp;AR418&amp;
", Protocol1_ID = "&amp;IF(AS418="","NULL",#REF!)&amp;", Protocol1_IterationIDStart = "&amp;IF(AS418="","NULL",AT418)&amp;", Protocol1_IterationIDEnd = "&amp;IF(AU418="","NULL",AV418)&amp;
", Protocol2_ID = "&amp;IF(AW418="","NULL",#REF!)&amp;", Protocol2_IterationIDStart = "&amp;IF(AW418="","NULL",AX418)&amp;", Protocol2_IterationIDEnd = "&amp;IF(AY418="","NULL",AZ418)&amp;
", Protocol3_ID = "&amp;IF(BA418="","NULL",#REF!)&amp;", Protocol3_IterationIDStart = "&amp;IF(BA418="","NULL",BB418)&amp;", Protocol3_IterationIDEnd = "&amp;IF(BC418="","NULL",BD418)&amp;
", Protocol4_ID = "&amp;IF(BE418="","NULL",#REF!)&amp;", Protocol4_IterationIDStart = "&amp;IF(BE418="","NULL",BF418)&amp;", Protocol4_IterationIDEnd = "&amp;IF(BG418="","NULL",BH418)&amp;
", Protocol5_ID = "&amp;IF(BI418="","NULL",#REF!)&amp;", Protocol5_IterationIDStart = "&amp;IF(BI418="","NULL",BJ418)&amp;", Protocol5_IterationIDEnd = "&amp;IF(BK418="","NULL",BL418)&amp;
", Protocol6_ID = "&amp;IF(BM418="","NULL",#REF!)&amp;", Protocol6_IterationIDStart = "&amp;IF(BM418="","NULL",BN418)&amp;", Protocol6_IterationIDEnd = "&amp;IF(BO418="","NULL",BP418)&amp;
", Protocol7_ID = "&amp;IF(BQ418="","NULL",#REF!)&amp;", Protocol7_IterationIDStart = "&amp;IF(BQ418="","NULL",BR418)&amp;", Protocol7_IterationIDEnd = "&amp;IF(BS418="","NULL",BT418)&amp;
", Protocol8_ID = "&amp;IF(BU418="","NULL",#REF!)&amp;", Protocol8_IterationIDStart = "&amp;IF(BU418="","NULL",BV418)&amp;", Protocol8_IterationIDEnd = "&amp;IF(BW418="","NULL",BX418)&amp;
", Protocol9_ID = "&amp;IF(BY418="","NULL",#REF!)&amp;", Protocol9_IterationIDStart = "&amp;IF(BY418="","NULL",BZ418)&amp;", Protocol9_IterationIDEnd = "&amp;IF(CA418="","NULL",CB418)&amp;
", Protocol10_ID = "&amp;IF(CC418="","NULL",#REF!)&amp;", Protocol10_IterationIDStart = "&amp;IF(CC418="","NULL",CD418)&amp;", Protocol10_IterationIDEnd = "&amp;IF(CE418="","NULL",CF418)&amp;
", Protocol11_ID = "&amp;IF(CG418="","NULL",#REF!)&amp;", Protocol11_IterationIDStart = "&amp;IF(CG418="","NULL",CH418)&amp;", Protocol11_IterationIDEnd = "&amp;IF(CI418="","NULL",CJ418)&amp;
", Protocol12_ID = "&amp;IF(CK418="","NULL",#REF!)&amp;", Protocol12_IterationIDStart = "&amp;IF(CK418="","NULL",CL418)&amp;", Protocol12_IterationIDEnd = "&amp;IF(CM418="","NULL",CN418)&amp;
", Protocol13_ID = "&amp;IF(CO418="","NULL",#REF!)&amp;", Protocol13_IterationIDStart = "&amp;IF(CO418="","NULL",CP418)&amp;", Protocol13_IterationIDEnd = "&amp;IF(CQ418="","NULL",CR418)&amp;
", Protocol14_ID = "&amp;IF(CS418="","NULL",#REF!)&amp;", Protocol14_IterationIDStart = "&amp;IF(CS418="","NULL",CT418)&amp;", Protocol14_IterationIDEnd = "&amp;IF(CU418="","NULL",CV418)&amp;
", Protocol15_ID = "&amp;IF(CW418="","NULL",#REF!)&amp;", Protocol15_IterationIDStart = "&amp;IF(CW418="","NULL",CX418)&amp;", Protocol15_IterationIDEnd = "&amp;IF(CY418="","NULL",CZ418)&amp;
", Protocol16_ID = "&amp;IF(DA418="","NULL",#REF!)&amp;", Protocol16_IterationIDStart = "&amp;IF(DA418="","NULL",DB418)&amp;", Protocol16_IterationIDEnd = "&amp;IF(DC418="","NULL",DD418))</f>
        <v>#REF!</v>
      </c>
    </row>
    <row r="419" spans="1:156" s="37" customFormat="1" x14ac:dyDescent="0.4">
      <c r="A419" s="38">
        <v>204</v>
      </c>
      <c r="B419" s="38">
        <v>1</v>
      </c>
      <c r="C419" s="34" t="s">
        <v>97</v>
      </c>
      <c r="D419" s="38">
        <v>3</v>
      </c>
      <c r="E419" s="40" t="s">
        <v>83</v>
      </c>
      <c r="F419" s="49" t="s">
        <v>956</v>
      </c>
      <c r="G419" s="37" t="s">
        <v>83</v>
      </c>
      <c r="H419" s="74"/>
      <c r="I419" s="44"/>
      <c r="J419" s="59" t="str">
        <f>IF(I419="","",VLOOKUP(I419,MetricCalcGroups!A:D,3, FALSE))</f>
        <v/>
      </c>
      <c r="L419" s="37" t="s">
        <v>78</v>
      </c>
      <c r="M419" s="38">
        <v>3</v>
      </c>
      <c r="N419" s="38">
        <v>15</v>
      </c>
      <c r="O419" s="38">
        <v>4</v>
      </c>
      <c r="P419" s="38" t="s">
        <v>78</v>
      </c>
      <c r="Q419" s="38">
        <v>17</v>
      </c>
      <c r="R419" s="38">
        <v>5</v>
      </c>
      <c r="S419" s="38">
        <v>35000</v>
      </c>
      <c r="T419" s="38">
        <v>1</v>
      </c>
      <c r="U419" s="38">
        <v>10000</v>
      </c>
      <c r="V419" s="78" t="s">
        <v>78</v>
      </c>
      <c r="W419" s="53">
        <v>60</v>
      </c>
      <c r="X419" s="15">
        <v>2011</v>
      </c>
      <c r="Y419" s="16">
        <f>IF(X419&lt;&gt;"",VLOOKUP(X419,ProgramIterations!D:E,2,FALSE),"NULL")</f>
        <v>1</v>
      </c>
      <c r="Z419" s="15"/>
      <c r="AA419" s="16" t="str">
        <f>IF(Z419&lt;&gt;"",VLOOKUP(Z419,ProgramIterations!D:E,2,FALSE),"NULL")</f>
        <v>NULL</v>
      </c>
      <c r="AB419" s="37" t="s">
        <v>78</v>
      </c>
      <c r="AC419" s="37">
        <v>75</v>
      </c>
      <c r="AD419" s="49">
        <v>1</v>
      </c>
      <c r="AE419" s="37">
        <v>1</v>
      </c>
      <c r="AF419" s="37">
        <v>1</v>
      </c>
      <c r="AG419" s="37">
        <v>1</v>
      </c>
      <c r="AH419" s="17">
        <v>0</v>
      </c>
      <c r="AI419" s="17">
        <f t="shared" si="30"/>
        <v>1</v>
      </c>
      <c r="AJ419" s="38">
        <v>0</v>
      </c>
      <c r="AK419" s="17">
        <f t="shared" si="31"/>
        <v>1</v>
      </c>
      <c r="AL419" s="17">
        <f t="shared" si="32"/>
        <v>1</v>
      </c>
      <c r="AM419" s="38">
        <v>0</v>
      </c>
      <c r="AN419" s="38">
        <v>0</v>
      </c>
      <c r="AO419" s="37">
        <v>0</v>
      </c>
      <c r="AP419" s="49" t="s">
        <v>1451</v>
      </c>
      <c r="AQ419" s="37">
        <v>1</v>
      </c>
      <c r="AR419" s="49">
        <v>0</v>
      </c>
      <c r="AS419" s="23">
        <v>2011</v>
      </c>
      <c r="AT419" s="55">
        <f>IF(AS419="","",VLOOKUP(AS419,ProgramIterations!$D:$E,2,FALSE))</f>
        <v>1</v>
      </c>
      <c r="AU419" s="23"/>
      <c r="AV419" s="24" t="str">
        <f>IF(AU419="","",VLOOKUP(AU419,ProgramIterations!$D:$E,2,FALSE))</f>
        <v/>
      </c>
      <c r="AW419" s="23">
        <v>2012</v>
      </c>
      <c r="AX419" s="24">
        <f>IF(AW419="","",VLOOKUP(AW419,ProgramIterations!$D:$E,2,FALSE))</f>
        <v>2</v>
      </c>
      <c r="AY419" s="23"/>
      <c r="AZ419" s="24" t="str">
        <f>IF(AY419="","",VLOOKUP(AY419,ProgramIterations!$D:$E,2,FALSE))</f>
        <v/>
      </c>
      <c r="BA419" s="23">
        <v>2013</v>
      </c>
      <c r="BB419" s="24">
        <f>IF(BA419="","",VLOOKUP(BA419,ProgramIterations!$D:$E,2,FALSE))</f>
        <v>3</v>
      </c>
      <c r="BC419" s="23"/>
      <c r="BD419" s="24" t="str">
        <f>IF(BC419="","",VLOOKUP(BC419,ProgramIterations!$D:$E,2,FALSE))</f>
        <v/>
      </c>
      <c r="BE419" s="23">
        <v>2014</v>
      </c>
      <c r="BF419" s="24">
        <f>IF(BE419="","",VLOOKUP(BE419,ProgramIterations!$D:$E,2,FALSE))</f>
        <v>4</v>
      </c>
      <c r="BG419" s="23"/>
      <c r="BH419" s="24" t="str">
        <f>IF(BG419="","",VLOOKUP(BG419,ProgramIterations!$D:$E,2,FALSE))</f>
        <v/>
      </c>
      <c r="BI419" s="23">
        <v>2014</v>
      </c>
      <c r="BJ419" s="24">
        <f>IF(BI419="","",VLOOKUP(BI419,ProgramIterations!$D:$E,2,FALSE))</f>
        <v>4</v>
      </c>
      <c r="BK419" s="23"/>
      <c r="BL419" s="24" t="str">
        <f>IF(BK419="","",VLOOKUP(BK419,ProgramIterations!$D:$E,2,FALSE))</f>
        <v/>
      </c>
      <c r="BM419" s="23"/>
      <c r="BN419" s="24" t="str">
        <f>IF(BM419="","",VLOOKUP(BM419,ProgramIterations!$D:$E,2,FALSE))</f>
        <v/>
      </c>
      <c r="BO419" s="23"/>
      <c r="BP419" s="24" t="str">
        <f>IF(BO419="","",VLOOKUP(BO419,ProgramIterations!$D:$E,2,FALSE))</f>
        <v/>
      </c>
      <c r="BQ419" s="23"/>
      <c r="BR419" s="24" t="str">
        <f>IF(BQ419="","",VLOOKUP(BQ419,ProgramIterations!$D:$E,2,FALSE))</f>
        <v/>
      </c>
      <c r="BS419" s="23"/>
      <c r="BT419" s="24" t="str">
        <f>IF(BS419="","",VLOOKUP(BS419,ProgramIterations!$D:$E,2,FALSE))</f>
        <v/>
      </c>
      <c r="BU419" s="23"/>
      <c r="BV419" s="24" t="str">
        <f>IF(BU419="","",VLOOKUP(BU419,ProgramIterations!$D:$E,2,FALSE))</f>
        <v/>
      </c>
      <c r="BW419" s="23"/>
      <c r="BX419" s="24" t="str">
        <f>IF(BW419="","",VLOOKUP(BW419,ProgramIterations!$D:$E,2,FALSE))</f>
        <v/>
      </c>
      <c r="BY419" s="23">
        <v>2014</v>
      </c>
      <c r="BZ419" s="24">
        <f>IF(BY419="","",VLOOKUP(BY419,ProgramIterations!$D:$E,2,FALSE))</f>
        <v>4</v>
      </c>
      <c r="CA419" s="23"/>
      <c r="CB419" s="24" t="str">
        <f>IF(CA419="","",VLOOKUP(CA419,ProgramIterations!$D:$E,2,FALSE))</f>
        <v/>
      </c>
      <c r="CC419" s="23">
        <v>2014</v>
      </c>
      <c r="CD419" s="24">
        <f>IF(CC419="","",VLOOKUP(CC419,ProgramIterations!$D:$E,2,FALSE))</f>
        <v>4</v>
      </c>
      <c r="CE419" s="23"/>
      <c r="CF419" s="24" t="str">
        <f>IF(CE419="","",VLOOKUP(CE419,ProgramIterations!$D:$E,2,FALSE))</f>
        <v/>
      </c>
      <c r="CG419" s="23">
        <v>2014</v>
      </c>
      <c r="CH419" s="24">
        <f>IF(CG419="","",VLOOKUP(CG419,ProgramIterations!$D:$E,2,FALSE))</f>
        <v>4</v>
      </c>
      <c r="CI419" s="23"/>
      <c r="CJ419" s="24" t="str">
        <f>IF(CI419="","",VLOOKUP(CI419,ProgramIterations!$D:$E,2,FALSE))</f>
        <v/>
      </c>
      <c r="CK419" s="23"/>
      <c r="CL419" s="24" t="str">
        <f>IF(CK419="","",VLOOKUP(CK419,ProgramIterations!$D:$E,2,FALSE))</f>
        <v/>
      </c>
      <c r="CM419" s="23"/>
      <c r="CN419" s="24" t="str">
        <f>IF(CM419="","",VLOOKUP(CM419,ProgramIterations!$D:$E,2,FALSE))</f>
        <v/>
      </c>
      <c r="CO419" s="23"/>
      <c r="CP419" s="24" t="str">
        <f>IF(CO419="","",VLOOKUP(CO419,ProgramIterations!$D:$E,2,FALSE))</f>
        <v/>
      </c>
      <c r="CQ419" s="23"/>
      <c r="CR419" s="24" t="str">
        <f>IF(CQ419="","",VLOOKUP(CQ419,ProgramIterations!$D:$E,2,FALSE))</f>
        <v/>
      </c>
      <c r="CS419" s="23"/>
      <c r="CT419" s="24" t="str">
        <f>IF(CS419="","",VLOOKUP(CS419,ProgramIterations!$D:$E,2,FALSE))</f>
        <v/>
      </c>
      <c r="CU419" s="23"/>
      <c r="CV419" s="24" t="str">
        <f>IF(CU419="","",VLOOKUP(CU419,ProgramIterations!$D:$E,2,FALSE))</f>
        <v/>
      </c>
      <c r="CW419" s="23"/>
      <c r="CX419" s="24" t="str">
        <f>IF(CW419="","",VLOOKUP(CW419,ProgramIterations!$D:$E,2,FALSE))</f>
        <v/>
      </c>
      <c r="CY419" s="23"/>
      <c r="CZ419" s="24" t="str">
        <f>IF(CY419="","",VLOOKUP(CY419,ProgramIterations!$D:$E,2,FALSE))</f>
        <v/>
      </c>
      <c r="DA419" s="23"/>
      <c r="DB419" s="24" t="str">
        <f>IF(DA419="","",VLOOKUP(DA419,ProgramIterations!$D:$E,2,FALSE))</f>
        <v/>
      </c>
      <c r="DC419" s="23"/>
      <c r="DD419" s="25" t="str">
        <f>IF(DC419="","",VLOOKUP(DC419,ProgramIterations!$D:$E,2,FALSE))</f>
        <v/>
      </c>
      <c r="DE419" s="64" t="str">
        <f>CONCATENATE("ALTER TABLE dbo.",LEFT(C419,FIND(".",C419)-1)," ADD ",RIGHT(C419,LEN(C419)-FIND(".",C419))," ",VLOOKUP(M419,DataTypes!$A$2:$F$12,6),IF(VLOOKUP(M419,DataTypes!$A$2:$F$12,3)=1,CONCATENATE("(",N419,",",O419,")"),"")," NULL")</f>
        <v>ALTER TABLE dbo.ChampMetricChannelUnitTier1Summary ADD Volume decimal(15,4) NULL</v>
      </c>
      <c r="DF419" s="56" t="e">
        <f>IF(A419 = "","",#REF! &amp; " SELECT MetricCalcTypeID = "&amp;A419&amp;", EngineID = "&amp;B419&amp;", Name='"&amp;C419&amp;"', DisplayGroupID = "&amp;D419&amp;", DisplayName='"&amp;E419&amp;"', DisplayNameShort = '"&amp;F419&amp;"', PropertyName = '"&amp;G419&amp;"', MethodID = "&amp;IF(H419="","NULL",H419)&amp; ", CalcGroupId = "&amp;IF(I419="","NULL",I419)&amp;", CalcGroupListItemID = " &amp;IF(K419="","NULL",K419)&amp;", Description = "&amp;IF(L419&lt;&gt;"NULL","'"&amp;SUBSTITUTE(L419,"'","''")&amp;"'","NULL")&amp;", DataTypeID = "&amp;M419&amp;",Precision = "&amp;N419&amp;", Scale = "&amp;O419&amp;", Length="&amp;P419&amp;", UOMID = "&amp;Q419&amp;", GlossaryTermID = "&amp;V419&amp;", DisplayOrderID = "&amp;W419&amp;", DomainValueListID = "&amp;AB419&amp;", WidthPixels = "&amp;AC419&amp;", IsDisplayable = "&amp;AD419&amp;", ShowGraphForWatershed= "&amp;AE419&amp;",ShowGraphForProgram="&amp;AF419&amp;",ShowGraphForVisit="&amp;AG419&amp;",IsPrivateInformation="&amp;AM419&amp;", IsCalculated="&amp;AN419&amp;",IsInternal="&amp;AO419&amp;", ExpectedValueMin = "&amp;IF(R419&lt;&gt;"",R419,"NULL")&amp;",  ExpectedValueMax = "&amp;IF(S419&lt;&gt;"",S419,"NULL")&amp;",  AcceptedValueMin = "&amp;IF(T419&lt;&gt;"",T419,"NULL")&amp;",   AcceptedValueMax  = "&amp;IF(U419&lt;&gt;"",U419,"NULL")&amp;", GraphAllowX="&amp;AH419&amp;", GraphAllowY="&amp;AI419&amp;", GraphAllowZ="&amp;AJ419&amp;", MapAllowSize="&amp;AK419&amp;", MapAllowColor = "&amp;AL419&amp;", RbtXpath = "&amp;IF(AP419&lt;&gt;"", "'"&amp;AP419&amp;"'", "NULL")&amp;", RbtIsRequired = "&amp;IF(AP419&lt;&gt;"", AQ419, "NULL")&amp;", MRMetric = "&amp;AR419&amp;
", Protocol1_ID = "&amp;IF(AS419="","NULL",#REF!)&amp;", Protocol1_IterationIDStart = "&amp;IF(AS419="","NULL",AT419)&amp;", Protocol1_IterationIDEnd = "&amp;IF(AU419="","NULL",AV419)&amp;
", Protocol2_ID = "&amp;IF(AW419="","NULL",#REF!)&amp;", Protocol2_IterationIDStart = "&amp;IF(AW419="","NULL",AX419)&amp;", Protocol2_IterationIDEnd = "&amp;IF(AY419="","NULL",AZ419)&amp;
", Protocol3_ID = "&amp;IF(BA419="","NULL",#REF!)&amp;", Protocol3_IterationIDStart = "&amp;IF(BA419="","NULL",BB419)&amp;", Protocol3_IterationIDEnd = "&amp;IF(BC419="","NULL",BD419)&amp;
", Protocol4_ID = "&amp;IF(BE419="","NULL",#REF!)&amp;", Protocol4_IterationIDStart = "&amp;IF(BE419="","NULL",BF419)&amp;", Protocol4_IterationIDEnd = "&amp;IF(BG419="","NULL",BH419)&amp;
", Protocol5_ID = "&amp;IF(BI419="","NULL",#REF!)&amp;", Protocol5_IterationIDStart = "&amp;IF(BI419="","NULL",BJ419)&amp;", Protocol5_IterationIDEnd = "&amp;IF(BK419="","NULL",BL419)&amp;
", Protocol6_ID = "&amp;IF(BM419="","NULL",#REF!)&amp;", Protocol6_IterationIDStart = "&amp;IF(BM419="","NULL",BN419)&amp;", Protocol6_IterationIDEnd = "&amp;IF(BO419="","NULL",BP419)&amp;
", Protocol7_ID = "&amp;IF(BQ419="","NULL",#REF!)&amp;", Protocol7_IterationIDStart = "&amp;IF(BQ419="","NULL",BR419)&amp;", Protocol7_IterationIDEnd = "&amp;IF(BS419="","NULL",BT419)&amp;
", Protocol8_ID = "&amp;IF(BU419="","NULL",#REF!)&amp;", Protocol8_IterationIDStart = "&amp;IF(BU419="","NULL",BV419)&amp;", Protocol8_IterationIDEnd = "&amp;IF(BW419="","NULL",BX419)&amp;
", Protocol9_ID = "&amp;IF(BY419="","NULL",#REF!)&amp;", Protocol9_IterationIDStart = "&amp;IF(BY419="","NULL",BZ419)&amp;", Protocol9_IterationIDEnd = "&amp;IF(CA419="","NULL",CB419)&amp;
", Protocol10_ID = "&amp;IF(CC419="","NULL",#REF!)&amp;", Protocol10_IterationIDStart = "&amp;IF(CC419="","NULL",CD419)&amp;", Protocol10_IterationIDEnd = "&amp;IF(CE419="","NULL",CF419)&amp;
", Protocol11_ID = "&amp;IF(CG419="","NULL",#REF!)&amp;", Protocol11_IterationIDStart = "&amp;IF(CG419="","NULL",CH419)&amp;", Protocol11_IterationIDEnd = "&amp;IF(CI419="","NULL",CJ419)&amp;
", Protocol12_ID = "&amp;IF(CK419="","NULL",#REF!)&amp;", Protocol12_IterationIDStart = "&amp;IF(CK419="","NULL",CL419)&amp;", Protocol12_IterationIDEnd = "&amp;IF(CM419="","NULL",CN419)&amp;
", Protocol13_ID = "&amp;IF(CO419="","NULL",#REF!)&amp;", Protocol13_IterationIDStart = "&amp;IF(CO419="","NULL",CP419)&amp;", Protocol13_IterationIDEnd = "&amp;IF(CQ419="","NULL",CR419)&amp;
", Protocol14_ID = "&amp;IF(CS419="","NULL",#REF!)&amp;", Protocol14_IterationIDStart = "&amp;IF(CS419="","NULL",CT419)&amp;", Protocol14_IterationIDEnd = "&amp;IF(CU419="","NULL",CV419)&amp;
", Protocol15_ID = "&amp;IF(CW419="","NULL",#REF!)&amp;", Protocol15_IterationIDStart = "&amp;IF(CW419="","NULL",CX419)&amp;", Protocol15_IterationIDEnd = "&amp;IF(CY419="","NULL",CZ419)&amp;
", Protocol16_ID = "&amp;IF(DA419="","NULL",#REF!)&amp;", Protocol16_IterationIDStart = "&amp;IF(DA419="","NULL",DB419)&amp;", Protocol16_IterationIDEnd = "&amp;IF(DC419="","NULL",DD419))</f>
        <v>#REF!</v>
      </c>
    </row>
    <row r="420" spans="1:156" x14ac:dyDescent="0.4">
      <c r="A420" s="38">
        <v>304</v>
      </c>
      <c r="B420" s="18">
        <v>1</v>
      </c>
      <c r="C420" s="34" t="s">
        <v>103</v>
      </c>
      <c r="D420" s="18">
        <v>4</v>
      </c>
      <c r="E420" s="40" t="s">
        <v>83</v>
      </c>
      <c r="F420" s="49" t="s">
        <v>956</v>
      </c>
      <c r="G420" s="49" t="s">
        <v>83</v>
      </c>
      <c r="I420" s="44"/>
      <c r="J420" s="59" t="str">
        <f>IF(I420="","",VLOOKUP(I420,MetricCalcGroups!A:D,3, FALSE))</f>
        <v/>
      </c>
      <c r="L420" s="37" t="s">
        <v>78</v>
      </c>
      <c r="M420" s="38">
        <v>3</v>
      </c>
      <c r="N420" s="38">
        <v>15</v>
      </c>
      <c r="O420" s="38">
        <v>4</v>
      </c>
      <c r="P420" s="38" t="s">
        <v>78</v>
      </c>
      <c r="Q420" s="38">
        <v>17</v>
      </c>
      <c r="R420" s="53">
        <v>1</v>
      </c>
      <c r="S420" s="53">
        <v>5000</v>
      </c>
      <c r="T420" s="53">
        <v>0.5</v>
      </c>
      <c r="U420" s="53">
        <v>10000</v>
      </c>
      <c r="V420" s="78" t="s">
        <v>78</v>
      </c>
      <c r="W420" s="53">
        <v>60</v>
      </c>
      <c r="X420" s="15">
        <v>2011</v>
      </c>
      <c r="Y420" s="16">
        <f>IF(X420&lt;&gt;"",VLOOKUP(X420,ProgramIterations!D:E,2,FALSE),"NULL")</f>
        <v>1</v>
      </c>
      <c r="Z420" s="15"/>
      <c r="AA420" s="16" t="str">
        <f>IF(Z420&lt;&gt;"",VLOOKUP(Z420,ProgramIterations!D:E,2,FALSE),"NULL")</f>
        <v>NULL</v>
      </c>
      <c r="AB420" s="37" t="s">
        <v>78</v>
      </c>
      <c r="AC420" s="37">
        <v>75</v>
      </c>
      <c r="AD420" s="49">
        <v>1</v>
      </c>
      <c r="AE420" s="37">
        <v>1</v>
      </c>
      <c r="AF420" s="37">
        <v>1</v>
      </c>
      <c r="AG420" s="37">
        <v>1</v>
      </c>
      <c r="AH420" s="17">
        <v>0</v>
      </c>
      <c r="AI420" s="17">
        <f t="shared" si="30"/>
        <v>1</v>
      </c>
      <c r="AJ420" s="38">
        <v>0</v>
      </c>
      <c r="AK420" s="17">
        <f t="shared" si="31"/>
        <v>1</v>
      </c>
      <c r="AL420" s="17">
        <f t="shared" si="32"/>
        <v>1</v>
      </c>
      <c r="AM420" s="38">
        <v>0</v>
      </c>
      <c r="AN420" s="38">
        <v>0</v>
      </c>
      <c r="AO420" s="49">
        <v>0</v>
      </c>
      <c r="AP420" s="49" t="s">
        <v>1455</v>
      </c>
      <c r="AQ420" s="37">
        <v>1</v>
      </c>
      <c r="AR420" s="49">
        <v>0</v>
      </c>
      <c r="AS420" s="23">
        <v>2011</v>
      </c>
      <c r="AT420" s="55">
        <f>IF(AS420="","",VLOOKUP(AS420,ProgramIterations!$D:$E,2,FALSE))</f>
        <v>1</v>
      </c>
      <c r="AU420" s="23"/>
      <c r="AV420" s="24" t="str">
        <f>IF(AU420="","",VLOOKUP(AU420,ProgramIterations!$D:$E,2,FALSE))</f>
        <v/>
      </c>
      <c r="AW420" s="23">
        <v>2012</v>
      </c>
      <c r="AX420" s="24">
        <f>IF(AW420="","",VLOOKUP(AW420,ProgramIterations!$D:$E,2,FALSE))</f>
        <v>2</v>
      </c>
      <c r="AY420" s="23"/>
      <c r="AZ420" s="24" t="str">
        <f>IF(AY420="","",VLOOKUP(AY420,ProgramIterations!$D:$E,2,FALSE))</f>
        <v/>
      </c>
      <c r="BA420" s="23">
        <v>2013</v>
      </c>
      <c r="BB420" s="24">
        <f>IF(BA420="","",VLOOKUP(BA420,ProgramIterations!$D:$E,2,FALSE))</f>
        <v>3</v>
      </c>
      <c r="BC420" s="23"/>
      <c r="BD420" s="24" t="str">
        <f>IF(BC420="","",VLOOKUP(BC420,ProgramIterations!$D:$E,2,FALSE))</f>
        <v/>
      </c>
      <c r="BE420" s="23">
        <v>2014</v>
      </c>
      <c r="BF420" s="24">
        <f>IF(BE420="","",VLOOKUP(BE420,ProgramIterations!$D:$E,2,FALSE))</f>
        <v>4</v>
      </c>
      <c r="BG420" s="23"/>
      <c r="BH420" s="24" t="str">
        <f>IF(BG420="","",VLOOKUP(BG420,ProgramIterations!$D:$E,2,FALSE))</f>
        <v/>
      </c>
      <c r="BI420" s="23">
        <v>2014</v>
      </c>
      <c r="BJ420" s="24">
        <f>IF(BI420="","",VLOOKUP(BI420,ProgramIterations!$D:$E,2,FALSE))</f>
        <v>4</v>
      </c>
      <c r="BK420" s="23"/>
      <c r="BL420" s="24" t="str">
        <f>IF(BK420="","",VLOOKUP(BK420,ProgramIterations!$D:$E,2,FALSE))</f>
        <v/>
      </c>
      <c r="BM420" s="23"/>
      <c r="BN420" s="24" t="str">
        <f>IF(BM420="","",VLOOKUP(BM420,ProgramIterations!$D:$E,2,FALSE))</f>
        <v/>
      </c>
      <c r="BO420" s="23"/>
      <c r="BP420" s="24" t="str">
        <f>IF(BO420="","",VLOOKUP(BO420,ProgramIterations!$D:$E,2,FALSE))</f>
        <v/>
      </c>
      <c r="BQ420" s="23"/>
      <c r="BR420" s="24" t="str">
        <f>IF(BQ420="","",VLOOKUP(BQ420,ProgramIterations!$D:$E,2,FALSE))</f>
        <v/>
      </c>
      <c r="BS420" s="23"/>
      <c r="BT420" s="24" t="str">
        <f>IF(BS420="","",VLOOKUP(BS420,ProgramIterations!$D:$E,2,FALSE))</f>
        <v/>
      </c>
      <c r="BU420" s="23"/>
      <c r="BV420" s="24" t="str">
        <f>IF(BU420="","",VLOOKUP(BU420,ProgramIterations!$D:$E,2,FALSE))</f>
        <v/>
      </c>
      <c r="BW420" s="23"/>
      <c r="BX420" s="24" t="str">
        <f>IF(BW420="","",VLOOKUP(BW420,ProgramIterations!$D:$E,2,FALSE))</f>
        <v/>
      </c>
      <c r="BY420" s="23">
        <v>2014</v>
      </c>
      <c r="BZ420" s="24">
        <f>IF(BY420="","",VLOOKUP(BY420,ProgramIterations!$D:$E,2,FALSE))</f>
        <v>4</v>
      </c>
      <c r="CA420" s="23"/>
      <c r="CB420" s="24" t="str">
        <f>IF(CA420="","",VLOOKUP(CA420,ProgramIterations!$D:$E,2,FALSE))</f>
        <v/>
      </c>
      <c r="CC420" s="23">
        <v>2014</v>
      </c>
      <c r="CD420" s="24">
        <f>IF(CC420="","",VLOOKUP(CC420,ProgramIterations!$D:$E,2,FALSE))</f>
        <v>4</v>
      </c>
      <c r="CE420" s="23"/>
      <c r="CF420" s="24" t="str">
        <f>IF(CE420="","",VLOOKUP(CE420,ProgramIterations!$D:$E,2,FALSE))</f>
        <v/>
      </c>
      <c r="CG420" s="23">
        <v>2014</v>
      </c>
      <c r="CH420" s="24">
        <f>IF(CG420="","",VLOOKUP(CG420,ProgramIterations!$D:$E,2,FALSE))</f>
        <v>4</v>
      </c>
      <c r="CI420" s="23"/>
      <c r="CJ420" s="24" t="str">
        <f>IF(CI420="","",VLOOKUP(CI420,ProgramIterations!$D:$E,2,FALSE))</f>
        <v/>
      </c>
      <c r="CK420" s="23"/>
      <c r="CL420" s="24" t="str">
        <f>IF(CK420="","",VLOOKUP(CK420,ProgramIterations!$D:$E,2,FALSE))</f>
        <v/>
      </c>
      <c r="CM420" s="23"/>
      <c r="CN420" s="24" t="str">
        <f>IF(CM420="","",VLOOKUP(CM420,ProgramIterations!$D:$E,2,FALSE))</f>
        <v/>
      </c>
      <c r="CO420" s="23"/>
      <c r="CP420" s="24" t="str">
        <f>IF(CO420="","",VLOOKUP(CO420,ProgramIterations!$D:$E,2,FALSE))</f>
        <v/>
      </c>
      <c r="CQ420" s="23"/>
      <c r="CR420" s="24" t="str">
        <f>IF(CQ420="","",VLOOKUP(CQ420,ProgramIterations!$D:$E,2,FALSE))</f>
        <v/>
      </c>
      <c r="CS420" s="23"/>
      <c r="CT420" s="24" t="str">
        <f>IF(CS420="","",VLOOKUP(CS420,ProgramIterations!$D:$E,2,FALSE))</f>
        <v/>
      </c>
      <c r="CU420" s="23"/>
      <c r="CV420" s="24" t="str">
        <f>IF(CU420="","",VLOOKUP(CU420,ProgramIterations!$D:$E,2,FALSE))</f>
        <v/>
      </c>
      <c r="CW420" s="23"/>
      <c r="CX420" s="24" t="str">
        <f>IF(CW420="","",VLOOKUP(CW420,ProgramIterations!$D:$E,2,FALSE))</f>
        <v/>
      </c>
      <c r="CY420" s="23"/>
      <c r="CZ420" s="24" t="str">
        <f>IF(CY420="","",VLOOKUP(CY420,ProgramIterations!$D:$E,2,FALSE))</f>
        <v/>
      </c>
      <c r="DA420" s="23"/>
      <c r="DB420" s="24" t="str">
        <f>IF(DA420="","",VLOOKUP(DA420,ProgramIterations!$D:$E,2,FALSE))</f>
        <v/>
      </c>
      <c r="DC420" s="23"/>
      <c r="DD420" s="25" t="str">
        <f>IF(DC420="","",VLOOKUP(DC420,ProgramIterations!$D:$E,2,FALSE))</f>
        <v/>
      </c>
      <c r="DE420" s="64" t="str">
        <f>CONCATENATE("ALTER TABLE dbo.",LEFT(C420,FIND(".",C420)-1)," ADD ",RIGHT(C420,LEN(C420)-FIND(".",C420))," ",VLOOKUP(M420,DataTypes!$A$2:$F$12,6),IF(VLOOKUP(M420,DataTypes!$A$2:$F$12,3)=1,CONCATENATE("(",N420,",",O420,")"),"")," NULL")</f>
        <v>ALTER TABLE dbo.ChampMetricChannelUnitTier2Summary ADD Volume decimal(15,4) NULL</v>
      </c>
      <c r="DF420" s="56" t="e">
        <f>IF(A420 = "","",#REF! &amp; " SELECT MetricCalcTypeID = "&amp;A420&amp;", EngineID = "&amp;B420&amp;", Name='"&amp;C420&amp;"', DisplayGroupID = "&amp;D420&amp;", DisplayName='"&amp;E420&amp;"', DisplayNameShort = '"&amp;F420&amp;"', PropertyName = '"&amp;G420&amp;"', MethodID = "&amp;IF(H420="","NULL",H420)&amp; ", CalcGroupId = "&amp;IF(I420="","NULL",I420)&amp;", CalcGroupListItemID = " &amp;IF(K420="","NULL",K420)&amp;", Description = "&amp;IF(L420&lt;&gt;"NULL","'"&amp;SUBSTITUTE(L420,"'","''")&amp;"'","NULL")&amp;", DataTypeID = "&amp;M420&amp;",Precision = "&amp;N420&amp;", Scale = "&amp;O420&amp;", Length="&amp;P420&amp;", UOMID = "&amp;Q420&amp;", GlossaryTermID = "&amp;V420&amp;", DisplayOrderID = "&amp;W420&amp;", DomainValueListID = "&amp;AB420&amp;", WidthPixels = "&amp;AC420&amp;", IsDisplayable = "&amp;AD420&amp;", ShowGraphForWatershed= "&amp;AE420&amp;",ShowGraphForProgram="&amp;AF420&amp;",ShowGraphForVisit="&amp;AG420&amp;",IsPrivateInformation="&amp;AM420&amp;", IsCalculated="&amp;AN420&amp;",IsInternal="&amp;AO420&amp;", ExpectedValueMin = "&amp;IF(R420&lt;&gt;"",R420,"NULL")&amp;",  ExpectedValueMax = "&amp;IF(S420&lt;&gt;"",S420,"NULL")&amp;",  AcceptedValueMin = "&amp;IF(T420&lt;&gt;"",T420,"NULL")&amp;",   AcceptedValueMax  = "&amp;IF(U420&lt;&gt;"",U420,"NULL")&amp;", GraphAllowX="&amp;AH420&amp;", GraphAllowY="&amp;AI420&amp;", GraphAllowZ="&amp;AJ420&amp;", MapAllowSize="&amp;AK420&amp;", MapAllowColor = "&amp;AL420&amp;", RbtXpath = "&amp;IF(AP420&lt;&gt;"", "'"&amp;AP420&amp;"'", "NULL")&amp;", RbtIsRequired = "&amp;IF(AP420&lt;&gt;"", AQ420, "NULL")&amp;", MRMetric = "&amp;AR420&amp;
", Protocol1_ID = "&amp;IF(AS420="","NULL",#REF!)&amp;", Protocol1_IterationIDStart = "&amp;IF(AS420="","NULL",AT420)&amp;", Protocol1_IterationIDEnd = "&amp;IF(AU420="","NULL",AV420)&amp;
", Protocol2_ID = "&amp;IF(AW420="","NULL",#REF!)&amp;", Protocol2_IterationIDStart = "&amp;IF(AW420="","NULL",AX420)&amp;", Protocol2_IterationIDEnd = "&amp;IF(AY420="","NULL",AZ420)&amp;
", Protocol3_ID = "&amp;IF(BA420="","NULL",#REF!)&amp;", Protocol3_IterationIDStart = "&amp;IF(BA420="","NULL",BB420)&amp;", Protocol3_IterationIDEnd = "&amp;IF(BC420="","NULL",BD420)&amp;
", Protocol4_ID = "&amp;IF(BE420="","NULL",#REF!)&amp;", Protocol4_IterationIDStart = "&amp;IF(BE420="","NULL",BF420)&amp;", Protocol4_IterationIDEnd = "&amp;IF(BG420="","NULL",BH420)&amp;
", Protocol5_ID = "&amp;IF(BI420="","NULL",#REF!)&amp;", Protocol5_IterationIDStart = "&amp;IF(BI420="","NULL",BJ420)&amp;", Protocol5_IterationIDEnd = "&amp;IF(BK420="","NULL",BL420)&amp;
", Protocol6_ID = "&amp;IF(BM420="","NULL",#REF!)&amp;", Protocol6_IterationIDStart = "&amp;IF(BM420="","NULL",BN420)&amp;", Protocol6_IterationIDEnd = "&amp;IF(BO420="","NULL",BP420)&amp;
", Protocol7_ID = "&amp;IF(BQ420="","NULL",#REF!)&amp;", Protocol7_IterationIDStart = "&amp;IF(BQ420="","NULL",BR420)&amp;", Protocol7_IterationIDEnd = "&amp;IF(BS420="","NULL",BT420)&amp;
", Protocol8_ID = "&amp;IF(BU420="","NULL",#REF!)&amp;", Protocol8_IterationIDStart = "&amp;IF(BU420="","NULL",BV420)&amp;", Protocol8_IterationIDEnd = "&amp;IF(BW420="","NULL",BX420)&amp;
", Protocol9_ID = "&amp;IF(BY420="","NULL",#REF!)&amp;", Protocol9_IterationIDStart = "&amp;IF(BY420="","NULL",BZ420)&amp;", Protocol9_IterationIDEnd = "&amp;IF(CA420="","NULL",CB420)&amp;
", Protocol10_ID = "&amp;IF(CC420="","NULL",#REF!)&amp;", Protocol10_IterationIDStart = "&amp;IF(CC420="","NULL",CD420)&amp;", Protocol10_IterationIDEnd = "&amp;IF(CE420="","NULL",CF420)&amp;
", Protocol11_ID = "&amp;IF(CG420="","NULL",#REF!)&amp;", Protocol11_IterationIDStart = "&amp;IF(CG420="","NULL",CH420)&amp;", Protocol11_IterationIDEnd = "&amp;IF(CI420="","NULL",CJ420)&amp;
", Protocol12_ID = "&amp;IF(CK420="","NULL",#REF!)&amp;", Protocol12_IterationIDStart = "&amp;IF(CK420="","NULL",CL420)&amp;", Protocol12_IterationIDEnd = "&amp;IF(CM420="","NULL",CN420)&amp;
", Protocol13_ID = "&amp;IF(CO420="","NULL",#REF!)&amp;", Protocol13_IterationIDStart = "&amp;IF(CO420="","NULL",CP420)&amp;", Protocol13_IterationIDEnd = "&amp;IF(CQ420="","NULL",CR420)&amp;
", Protocol14_ID = "&amp;IF(CS420="","NULL",#REF!)&amp;", Protocol14_IterationIDStart = "&amp;IF(CS420="","NULL",CT420)&amp;", Protocol14_IterationIDEnd = "&amp;IF(CU420="","NULL",CV420)&amp;
", Protocol15_ID = "&amp;IF(CW420="","NULL",#REF!)&amp;", Protocol15_IterationIDStart = "&amp;IF(CW420="","NULL",CX420)&amp;", Protocol15_IterationIDEnd = "&amp;IF(CY420="","NULL",CZ420)&amp;
", Protocol16_ID = "&amp;IF(DA420="","NULL",#REF!)&amp;", Protocol16_IterationIDStart = "&amp;IF(DA420="","NULL",DB420)&amp;", Protocol16_IterationIDEnd = "&amp;IF(DC420="","NULL",DD420))</f>
        <v>#REF!</v>
      </c>
    </row>
    <row r="421" spans="1:156" ht="33.6" hidden="1" x14ac:dyDescent="0.4">
      <c r="A421" s="38">
        <v>509</v>
      </c>
      <c r="B421" s="18">
        <v>1</v>
      </c>
      <c r="C421" s="57" t="str">
        <f t="shared" ref="C421:C428" si="33">"ChampMetricVisitInformation." &amp; G421</f>
        <v>ChampMetricVisitInformation.GCDAvgTotalThickDiffInAreaofInterestForT0Percent</v>
      </c>
      <c r="D421" s="18">
        <v>1</v>
      </c>
      <c r="E421" s="43" t="s">
        <v>1395</v>
      </c>
      <c r="F421" s="79" t="s">
        <v>1872</v>
      </c>
      <c r="G421" s="37" t="s">
        <v>1371</v>
      </c>
      <c r="I421" s="44"/>
      <c r="J421" s="59" t="str">
        <f>IF(I421="","",VLOOKUP(I421,MetricCalcGroups!A:D,3, FALSE))</f>
        <v/>
      </c>
      <c r="L421" s="37" t="s">
        <v>78</v>
      </c>
      <c r="M421" s="38">
        <v>3</v>
      </c>
      <c r="N421" s="38">
        <v>10</v>
      </c>
      <c r="O421" s="38">
        <v>2</v>
      </c>
      <c r="P421" s="38" t="s">
        <v>78</v>
      </c>
      <c r="Q421" s="38" t="s">
        <v>78</v>
      </c>
      <c r="R421" s="73"/>
      <c r="S421" s="73"/>
      <c r="T421" s="73"/>
      <c r="U421" s="73"/>
      <c r="V421" s="78" t="s">
        <v>78</v>
      </c>
      <c r="W421" s="39">
        <v>2480</v>
      </c>
      <c r="X421" s="15">
        <v>2011</v>
      </c>
      <c r="Y421" s="16">
        <f>IF(X421&lt;&gt;"",VLOOKUP(X421,ProgramIterations!D:E,2,FALSE),"NULL")</f>
        <v>1</v>
      </c>
      <c r="Z421" s="15"/>
      <c r="AA421" s="16" t="str">
        <f>IF(Z421&lt;&gt;"",VLOOKUP(Z421,ProgramIterations!D:E,2,FALSE),"NULL")</f>
        <v>NULL</v>
      </c>
      <c r="AB421" s="37" t="s">
        <v>78</v>
      </c>
      <c r="AC421" s="37">
        <v>75</v>
      </c>
      <c r="AD421" s="49">
        <v>0</v>
      </c>
      <c r="AE421" s="37">
        <v>1</v>
      </c>
      <c r="AF421" s="37">
        <v>1</v>
      </c>
      <c r="AG421" s="37">
        <v>0</v>
      </c>
      <c r="AH421" s="17">
        <v>0</v>
      </c>
      <c r="AI421" s="17">
        <f t="shared" si="30"/>
        <v>0</v>
      </c>
      <c r="AJ421" s="38">
        <v>0</v>
      </c>
      <c r="AK421" s="17">
        <f t="shared" si="31"/>
        <v>0</v>
      </c>
      <c r="AL421" s="17">
        <f t="shared" si="32"/>
        <v>0</v>
      </c>
      <c r="AM421" s="38">
        <v>0</v>
      </c>
      <c r="AN421" s="38">
        <v>0</v>
      </c>
      <c r="AO421" s="49">
        <v>0</v>
      </c>
      <c r="AP421" s="74" t="s">
        <v>1551</v>
      </c>
      <c r="AQ421" s="37">
        <v>0</v>
      </c>
      <c r="AR421" s="49">
        <v>0</v>
      </c>
      <c r="AS421" s="23">
        <v>2011</v>
      </c>
      <c r="AT421" s="55">
        <f>IF(AS421="","",VLOOKUP(AS421,ProgramIterations!$D:$E,2,FALSE))</f>
        <v>1</v>
      </c>
      <c r="AU421" s="23"/>
      <c r="AV421" s="24" t="str">
        <f>IF(AU421="","",VLOOKUP(AU421,ProgramIterations!$D:$E,2,FALSE))</f>
        <v/>
      </c>
      <c r="AW421" s="23">
        <v>2012</v>
      </c>
      <c r="AX421" s="24">
        <f>IF(AW421="","",VLOOKUP(AW421,ProgramIterations!$D:$E,2,FALSE))</f>
        <v>2</v>
      </c>
      <c r="AY421" s="23"/>
      <c r="AZ421" s="24" t="str">
        <f>IF(AY421="","",VLOOKUP(AY421,ProgramIterations!$D:$E,2,FALSE))</f>
        <v/>
      </c>
      <c r="BA421" s="23">
        <v>2013</v>
      </c>
      <c r="BB421" s="24">
        <f>IF(BA421="","",VLOOKUP(BA421,ProgramIterations!$D:$E,2,FALSE))</f>
        <v>3</v>
      </c>
      <c r="BC421" s="23"/>
      <c r="BD421" s="24" t="str">
        <f>IF(BC421="","",VLOOKUP(BC421,ProgramIterations!$D:$E,2,FALSE))</f>
        <v/>
      </c>
      <c r="BE421" s="23">
        <v>2014</v>
      </c>
      <c r="BF421" s="24">
        <f>IF(BE421="","",VLOOKUP(BE421,ProgramIterations!$D:$E,2,FALSE))</f>
        <v>4</v>
      </c>
      <c r="BG421" s="23"/>
      <c r="BH421" s="24" t="str">
        <f>IF(BG421="","",VLOOKUP(BG421,ProgramIterations!$D:$E,2,FALSE))</f>
        <v/>
      </c>
      <c r="BI421" s="23">
        <v>2014</v>
      </c>
      <c r="BJ421" s="24">
        <f>IF(BI421="","",VLOOKUP(BI421,ProgramIterations!$D:$E,2,FALSE))</f>
        <v>4</v>
      </c>
      <c r="BK421" s="23"/>
      <c r="BL421" s="24" t="str">
        <f>IF(BK421="","",VLOOKUP(BK421,ProgramIterations!$D:$E,2,FALSE))</f>
        <v/>
      </c>
      <c r="BM421" s="23"/>
      <c r="BN421" s="24" t="str">
        <f>IF(BM421="","",VLOOKUP(BM421,ProgramIterations!$D:$E,2,FALSE))</f>
        <v/>
      </c>
      <c r="BO421" s="23"/>
      <c r="BP421" s="24" t="str">
        <f>IF(BO421="","",VLOOKUP(BO421,ProgramIterations!$D:$E,2,FALSE))</f>
        <v/>
      </c>
      <c r="BQ421" s="23"/>
      <c r="BR421" s="24" t="str">
        <f>IF(BQ421="","",VLOOKUP(BQ421,ProgramIterations!$D:$E,2,FALSE))</f>
        <v/>
      </c>
      <c r="BS421" s="23"/>
      <c r="BT421" s="24" t="str">
        <f>IF(BS421="","",VLOOKUP(BS421,ProgramIterations!$D:$E,2,FALSE))</f>
        <v/>
      </c>
      <c r="BU421" s="23"/>
      <c r="BV421" s="24" t="str">
        <f>IF(BU421="","",VLOOKUP(BU421,ProgramIterations!$D:$E,2,FALSE))</f>
        <v/>
      </c>
      <c r="BW421" s="23"/>
      <c r="BX421" s="24" t="str">
        <f>IF(BW421="","",VLOOKUP(BW421,ProgramIterations!$D:$E,2,FALSE))</f>
        <v/>
      </c>
      <c r="BY421" s="23">
        <v>2014</v>
      </c>
      <c r="BZ421" s="24">
        <f>IF(BY421="","",VLOOKUP(BY421,ProgramIterations!$D:$E,2,FALSE))</f>
        <v>4</v>
      </c>
      <c r="CA421" s="23"/>
      <c r="CB421" s="24" t="str">
        <f>IF(CA421="","",VLOOKUP(CA421,ProgramIterations!$D:$E,2,FALSE))</f>
        <v/>
      </c>
      <c r="CC421" s="23">
        <v>2014</v>
      </c>
      <c r="CD421" s="24">
        <f>IF(CC421="","",VLOOKUP(CC421,ProgramIterations!$D:$E,2,FALSE))</f>
        <v>4</v>
      </c>
      <c r="CE421" s="23"/>
      <c r="CF421" s="24" t="str">
        <f>IF(CE421="","",VLOOKUP(CE421,ProgramIterations!$D:$E,2,FALSE))</f>
        <v/>
      </c>
      <c r="CG421" s="23">
        <v>2014</v>
      </c>
      <c r="CH421" s="24">
        <f>IF(CG421="","",VLOOKUP(CG421,ProgramIterations!$D:$E,2,FALSE))</f>
        <v>4</v>
      </c>
      <c r="CI421" s="23"/>
      <c r="CJ421" s="24" t="str">
        <f>IF(CI421="","",VLOOKUP(CI421,ProgramIterations!$D:$E,2,FALSE))</f>
        <v/>
      </c>
      <c r="CK421" s="23"/>
      <c r="CL421" s="24" t="str">
        <f>IF(CK421="","",VLOOKUP(CK421,ProgramIterations!$D:$E,2,FALSE))</f>
        <v/>
      </c>
      <c r="CM421" s="23"/>
      <c r="CN421" s="24" t="str">
        <f>IF(CM421="","",VLOOKUP(CM421,ProgramIterations!$D:$E,2,FALSE))</f>
        <v/>
      </c>
      <c r="CO421" s="23"/>
      <c r="CP421" s="24" t="str">
        <f>IF(CO421="","",VLOOKUP(CO421,ProgramIterations!$D:$E,2,FALSE))</f>
        <v/>
      </c>
      <c r="CQ421" s="23"/>
      <c r="CR421" s="24" t="str">
        <f>IF(CQ421="","",VLOOKUP(CQ421,ProgramIterations!$D:$E,2,FALSE))</f>
        <v/>
      </c>
      <c r="CS421" s="23"/>
      <c r="CT421" s="24" t="str">
        <f>IF(CS421="","",VLOOKUP(CS421,ProgramIterations!$D:$E,2,FALSE))</f>
        <v/>
      </c>
      <c r="CU421" s="23"/>
      <c r="CV421" s="24" t="str">
        <f>IF(CU421="","",VLOOKUP(CU421,ProgramIterations!$D:$E,2,FALSE))</f>
        <v/>
      </c>
      <c r="CW421" s="23"/>
      <c r="CX421" s="24" t="str">
        <f>IF(CW421="","",VLOOKUP(CW421,ProgramIterations!$D:$E,2,FALSE))</f>
        <v/>
      </c>
      <c r="CY421" s="23"/>
      <c r="CZ421" s="24" t="str">
        <f>IF(CY421="","",VLOOKUP(CY421,ProgramIterations!$D:$E,2,FALSE))</f>
        <v/>
      </c>
      <c r="DA421" s="23"/>
      <c r="DB421" s="24" t="str">
        <f>IF(DA421="","",VLOOKUP(DA421,ProgramIterations!$D:$E,2,FALSE))</f>
        <v/>
      </c>
      <c r="DC421" s="23"/>
      <c r="DD421" s="25" t="str">
        <f>IF(DC421="","",VLOOKUP(DC421,ProgramIterations!$D:$E,2,FALSE))</f>
        <v/>
      </c>
      <c r="DE421" s="64" t="str">
        <f>CONCATENATE("ALTER TABLE dbo.",LEFT(C421,FIND(".",C421)-1)," ADD ",RIGHT(C421,LEN(C421)-FIND(".",C421))," ",VLOOKUP(M421,DataTypes!$A$2:$F$12,6),IF(VLOOKUP(M421,DataTypes!$A$2:$F$12,3)=1,CONCATENATE("(",N421,",",O421,")"),"")," NULL")</f>
        <v>ALTER TABLE dbo.ChampMetricVisitInformation ADD GCDAvgTotalThickDiffInAreaofInterestForT0Percent decimal(10,2) NULL</v>
      </c>
      <c r="DF421" s="56" t="e">
        <f>IF(A421 = "","",#REF! &amp; " SELECT MetricCalcTypeID = "&amp;A421&amp;", EngineID = "&amp;B421&amp;", Name='"&amp;C421&amp;"', DisplayGroupID = "&amp;D421&amp;", DisplayName='"&amp;E421&amp;"', DisplayNameShort = '"&amp;F421&amp;"', PropertyName = '"&amp;G421&amp;"', MethodID = "&amp;IF(H421="","NULL",H421)&amp; ", CalcGroupId = "&amp;IF(I421="","NULL",I421)&amp;", CalcGroupListItemID = " &amp;IF(K421="","NULL",K421)&amp;", Description = "&amp;IF(L421&lt;&gt;"NULL","'"&amp;SUBSTITUTE(L421,"'","''")&amp;"'","NULL")&amp;", DataTypeID = "&amp;M421&amp;",Precision = "&amp;N421&amp;", Scale = "&amp;O421&amp;", Length="&amp;P421&amp;", UOMID = "&amp;Q421&amp;", GlossaryTermID = "&amp;V421&amp;", DisplayOrderID = "&amp;W421&amp;", DomainValueListID = "&amp;AB421&amp;", WidthPixels = "&amp;AC421&amp;", IsDisplayable = "&amp;AD421&amp;", ShowGraphForWatershed= "&amp;AE421&amp;",ShowGraphForProgram="&amp;AF421&amp;",ShowGraphForVisit="&amp;AG421&amp;",IsPrivateInformation="&amp;AM421&amp;", IsCalculated="&amp;AN421&amp;",IsInternal="&amp;AO421&amp;", ExpectedValueMin = "&amp;IF(R421&lt;&gt;"",R421,"NULL")&amp;",  ExpectedValueMax = "&amp;IF(S421&lt;&gt;"",S421,"NULL")&amp;",  AcceptedValueMin = "&amp;IF(T421&lt;&gt;"",T421,"NULL")&amp;",   AcceptedValueMax  = "&amp;IF(U421&lt;&gt;"",U421,"NULL")&amp;", GraphAllowX="&amp;AH421&amp;", GraphAllowY="&amp;AI421&amp;", GraphAllowZ="&amp;AJ421&amp;", MapAllowSize="&amp;AK421&amp;", MapAllowColor = "&amp;AL421&amp;", RbtXpath = "&amp;IF(AP421&lt;&gt;"", "'"&amp;AP421&amp;"'", "NULL")&amp;", RbtIsRequired = "&amp;IF(AP421&lt;&gt;"", AQ421, "NULL")&amp;", MRMetric = "&amp;AR421&amp;
", Protocol1_ID = "&amp;IF(AS421="","NULL",#REF!)&amp;", Protocol1_IterationIDStart = "&amp;IF(AS421="","NULL",AT421)&amp;", Protocol1_IterationIDEnd = "&amp;IF(AU421="","NULL",AV421)&amp;
", Protocol2_ID = "&amp;IF(AW421="","NULL",#REF!)&amp;", Protocol2_IterationIDStart = "&amp;IF(AW421="","NULL",AX421)&amp;", Protocol2_IterationIDEnd = "&amp;IF(AY421="","NULL",AZ421)&amp;
", Protocol3_ID = "&amp;IF(BA421="","NULL",#REF!)&amp;", Protocol3_IterationIDStart = "&amp;IF(BA421="","NULL",BB421)&amp;", Protocol3_IterationIDEnd = "&amp;IF(BC421="","NULL",BD421)&amp;
", Protocol4_ID = "&amp;IF(BE421="","NULL",#REF!)&amp;", Protocol4_IterationIDStart = "&amp;IF(BE421="","NULL",BF421)&amp;", Protocol4_IterationIDEnd = "&amp;IF(BG421="","NULL",BH421)&amp;
", Protocol5_ID = "&amp;IF(BI421="","NULL",#REF!)&amp;", Protocol5_IterationIDStart = "&amp;IF(BI421="","NULL",BJ421)&amp;", Protocol5_IterationIDEnd = "&amp;IF(BK421="","NULL",BL421)&amp;
", Protocol6_ID = "&amp;IF(BM421="","NULL",#REF!)&amp;", Protocol6_IterationIDStart = "&amp;IF(BM421="","NULL",BN421)&amp;", Protocol6_IterationIDEnd = "&amp;IF(BO421="","NULL",BP421)&amp;
", Protocol7_ID = "&amp;IF(BQ421="","NULL",#REF!)&amp;", Protocol7_IterationIDStart = "&amp;IF(BQ421="","NULL",BR421)&amp;", Protocol7_IterationIDEnd = "&amp;IF(BS421="","NULL",BT421)&amp;
", Protocol8_ID = "&amp;IF(BU421="","NULL",#REF!)&amp;", Protocol8_IterationIDStart = "&amp;IF(BU421="","NULL",BV421)&amp;", Protocol8_IterationIDEnd = "&amp;IF(BW421="","NULL",BX421)&amp;
", Protocol9_ID = "&amp;IF(BY421="","NULL",#REF!)&amp;", Protocol9_IterationIDStart = "&amp;IF(BY421="","NULL",BZ421)&amp;", Protocol9_IterationIDEnd = "&amp;IF(CA421="","NULL",CB421)&amp;
", Protocol10_ID = "&amp;IF(CC421="","NULL",#REF!)&amp;", Protocol10_IterationIDStart = "&amp;IF(CC421="","NULL",CD421)&amp;", Protocol10_IterationIDEnd = "&amp;IF(CE421="","NULL",CF421)&amp;
", Protocol11_ID = "&amp;IF(CG421="","NULL",#REF!)&amp;", Protocol11_IterationIDStart = "&amp;IF(CG421="","NULL",CH421)&amp;", Protocol11_IterationIDEnd = "&amp;IF(CI421="","NULL",CJ421)&amp;
", Protocol12_ID = "&amp;IF(CK421="","NULL",#REF!)&amp;", Protocol12_IterationIDStart = "&amp;IF(CK421="","NULL",CL421)&amp;", Protocol12_IterationIDEnd = "&amp;IF(CM421="","NULL",CN421)&amp;
", Protocol13_ID = "&amp;IF(CO421="","NULL",#REF!)&amp;", Protocol13_IterationIDStart = "&amp;IF(CO421="","NULL",CP421)&amp;", Protocol13_IterationIDEnd = "&amp;IF(CQ421="","NULL",CR421)&amp;
", Protocol14_ID = "&amp;IF(CS421="","NULL",#REF!)&amp;", Protocol14_IterationIDStart = "&amp;IF(CS421="","NULL",CT421)&amp;", Protocol14_IterationIDEnd = "&amp;IF(CU421="","NULL",CV421)&amp;
", Protocol15_ID = "&amp;IF(CW421="","NULL",#REF!)&amp;", Protocol15_IterationIDStart = "&amp;IF(CW421="","NULL",CX421)&amp;", Protocol15_IterationIDEnd = "&amp;IF(CY421="","NULL",CZ421)&amp;
", Protocol16_ID = "&amp;IF(DA421="","NULL",#REF!)&amp;", Protocol16_IterationIDStart = "&amp;IF(DA421="","NULL",DB421)&amp;", Protocol16_IterationIDEnd = "&amp;IF(DC421="","NULL",DD421))</f>
        <v>#REF!</v>
      </c>
    </row>
    <row r="422" spans="1:156" ht="33.6" hidden="1" x14ac:dyDescent="0.4">
      <c r="A422" s="38">
        <v>510</v>
      </c>
      <c r="B422" s="18">
        <v>1</v>
      </c>
      <c r="C422" s="57" t="str">
        <f t="shared" si="33"/>
        <v>ChampMetricVisitInformation.GCDAvgTotalThickDiffInAreaofInterestForT1Percent</v>
      </c>
      <c r="D422" s="18">
        <v>1</v>
      </c>
      <c r="E422" s="43" t="s">
        <v>1396</v>
      </c>
      <c r="F422" s="79" t="s">
        <v>1873</v>
      </c>
      <c r="G422" s="9" t="s">
        <v>1372</v>
      </c>
      <c r="I422" s="44"/>
      <c r="J422" s="59" t="str">
        <f>IF(I422="","",VLOOKUP(I422,MetricCalcGroups!A:D,3, FALSE))</f>
        <v/>
      </c>
      <c r="L422" s="37" t="s">
        <v>78</v>
      </c>
      <c r="M422" s="38">
        <v>3</v>
      </c>
      <c r="N422" s="38">
        <v>10</v>
      </c>
      <c r="O422" s="38">
        <v>2</v>
      </c>
      <c r="P422" s="38" t="s">
        <v>78</v>
      </c>
      <c r="Q422" s="38" t="s">
        <v>78</v>
      </c>
      <c r="R422" s="73"/>
      <c r="S422" s="73"/>
      <c r="T422" s="73"/>
      <c r="U422" s="73"/>
      <c r="V422" s="78" t="s">
        <v>78</v>
      </c>
      <c r="W422" s="39">
        <v>2490</v>
      </c>
      <c r="X422" s="15">
        <v>2011</v>
      </c>
      <c r="Y422" s="16">
        <f>IF(X422&lt;&gt;"",VLOOKUP(X422,ProgramIterations!D:E,2,FALSE),"NULL")</f>
        <v>1</v>
      </c>
      <c r="Z422" s="15"/>
      <c r="AA422" s="16" t="str">
        <f>IF(Z422&lt;&gt;"",VLOOKUP(Z422,ProgramIterations!D:E,2,FALSE),"NULL")</f>
        <v>NULL</v>
      </c>
      <c r="AB422" s="37" t="s">
        <v>78</v>
      </c>
      <c r="AC422" s="37">
        <v>75</v>
      </c>
      <c r="AD422" s="49">
        <v>0</v>
      </c>
      <c r="AE422" s="37">
        <v>1</v>
      </c>
      <c r="AF422" s="37">
        <v>1</v>
      </c>
      <c r="AG422" s="37">
        <v>0</v>
      </c>
      <c r="AH422" s="17">
        <v>0</v>
      </c>
      <c r="AI422" s="17">
        <f t="shared" ref="AI422:AI428" si="34">AD422</f>
        <v>0</v>
      </c>
      <c r="AJ422" s="38">
        <v>0</v>
      </c>
      <c r="AK422" s="17">
        <f t="shared" si="31"/>
        <v>0</v>
      </c>
      <c r="AL422" s="17">
        <f t="shared" si="32"/>
        <v>0</v>
      </c>
      <c r="AM422" s="38">
        <v>0</v>
      </c>
      <c r="AN422" s="38">
        <v>0</v>
      </c>
      <c r="AO422" s="49">
        <v>0</v>
      </c>
      <c r="AP422" s="74" t="s">
        <v>1552</v>
      </c>
      <c r="AQ422" s="37">
        <v>0</v>
      </c>
      <c r="AR422" s="49">
        <v>0</v>
      </c>
      <c r="AS422" s="23">
        <v>2011</v>
      </c>
      <c r="AT422" s="55">
        <f>IF(AS422="","",VLOOKUP(AS422,ProgramIterations!$D:$E,2,FALSE))</f>
        <v>1</v>
      </c>
      <c r="AU422" s="23"/>
      <c r="AV422" s="24" t="str">
        <f>IF(AU422="","",VLOOKUP(AU422,ProgramIterations!$D:$E,2,FALSE))</f>
        <v/>
      </c>
      <c r="AW422" s="23">
        <v>2012</v>
      </c>
      <c r="AX422" s="24">
        <f>IF(AW422="","",VLOOKUP(AW422,ProgramIterations!$D:$E,2,FALSE))</f>
        <v>2</v>
      </c>
      <c r="AY422" s="23"/>
      <c r="AZ422" s="24" t="str">
        <f>IF(AY422="","",VLOOKUP(AY422,ProgramIterations!$D:$E,2,FALSE))</f>
        <v/>
      </c>
      <c r="BA422" s="23">
        <v>2013</v>
      </c>
      <c r="BB422" s="24">
        <f>IF(BA422="","",VLOOKUP(BA422,ProgramIterations!$D:$E,2,FALSE))</f>
        <v>3</v>
      </c>
      <c r="BC422" s="23"/>
      <c r="BD422" s="24" t="str">
        <f>IF(BC422="","",VLOOKUP(BC422,ProgramIterations!$D:$E,2,FALSE))</f>
        <v/>
      </c>
      <c r="BE422" s="23">
        <v>2014</v>
      </c>
      <c r="BF422" s="24">
        <f>IF(BE422="","",VLOOKUP(BE422,ProgramIterations!$D:$E,2,FALSE))</f>
        <v>4</v>
      </c>
      <c r="BG422" s="23"/>
      <c r="BH422" s="24" t="str">
        <f>IF(BG422="","",VLOOKUP(BG422,ProgramIterations!$D:$E,2,FALSE))</f>
        <v/>
      </c>
      <c r="BI422" s="23">
        <v>2014</v>
      </c>
      <c r="BJ422" s="24">
        <f>IF(BI422="","",VLOOKUP(BI422,ProgramIterations!$D:$E,2,FALSE))</f>
        <v>4</v>
      </c>
      <c r="BK422" s="23"/>
      <c r="BL422" s="24" t="str">
        <f>IF(BK422="","",VLOOKUP(BK422,ProgramIterations!$D:$E,2,FALSE))</f>
        <v/>
      </c>
      <c r="BM422" s="23"/>
      <c r="BN422" s="24" t="str">
        <f>IF(BM422="","",VLOOKUP(BM422,ProgramIterations!$D:$E,2,FALSE))</f>
        <v/>
      </c>
      <c r="BO422" s="23"/>
      <c r="BP422" s="24" t="str">
        <f>IF(BO422="","",VLOOKUP(BO422,ProgramIterations!$D:$E,2,FALSE))</f>
        <v/>
      </c>
      <c r="BQ422" s="23"/>
      <c r="BR422" s="24" t="str">
        <f>IF(BQ422="","",VLOOKUP(BQ422,ProgramIterations!$D:$E,2,FALSE))</f>
        <v/>
      </c>
      <c r="BS422" s="23"/>
      <c r="BT422" s="24" t="str">
        <f>IF(BS422="","",VLOOKUP(BS422,ProgramIterations!$D:$E,2,FALSE))</f>
        <v/>
      </c>
      <c r="BU422" s="23"/>
      <c r="BV422" s="24" t="str">
        <f>IF(BU422="","",VLOOKUP(BU422,ProgramIterations!$D:$E,2,FALSE))</f>
        <v/>
      </c>
      <c r="BW422" s="23"/>
      <c r="BX422" s="24" t="str">
        <f>IF(BW422="","",VLOOKUP(BW422,ProgramIterations!$D:$E,2,FALSE))</f>
        <v/>
      </c>
      <c r="BY422" s="23">
        <v>2014</v>
      </c>
      <c r="BZ422" s="24">
        <f>IF(BY422="","",VLOOKUP(BY422,ProgramIterations!$D:$E,2,FALSE))</f>
        <v>4</v>
      </c>
      <c r="CA422" s="23"/>
      <c r="CB422" s="24" t="str">
        <f>IF(CA422="","",VLOOKUP(CA422,ProgramIterations!$D:$E,2,FALSE))</f>
        <v/>
      </c>
      <c r="CC422" s="23">
        <v>2014</v>
      </c>
      <c r="CD422" s="24">
        <f>IF(CC422="","",VLOOKUP(CC422,ProgramIterations!$D:$E,2,FALSE))</f>
        <v>4</v>
      </c>
      <c r="CE422" s="23"/>
      <c r="CF422" s="24" t="str">
        <f>IF(CE422="","",VLOOKUP(CE422,ProgramIterations!$D:$E,2,FALSE))</f>
        <v/>
      </c>
      <c r="CG422" s="23">
        <v>2014</v>
      </c>
      <c r="CH422" s="24">
        <f>IF(CG422="","",VLOOKUP(CG422,ProgramIterations!$D:$E,2,FALSE))</f>
        <v>4</v>
      </c>
      <c r="CI422" s="23"/>
      <c r="CJ422" s="24" t="str">
        <f>IF(CI422="","",VLOOKUP(CI422,ProgramIterations!$D:$E,2,FALSE))</f>
        <v/>
      </c>
      <c r="CK422" s="23"/>
      <c r="CL422" s="24" t="str">
        <f>IF(CK422="","",VLOOKUP(CK422,ProgramIterations!$D:$E,2,FALSE))</f>
        <v/>
      </c>
      <c r="CM422" s="23"/>
      <c r="CN422" s="24" t="str">
        <f>IF(CM422="","",VLOOKUP(CM422,ProgramIterations!$D:$E,2,FALSE))</f>
        <v/>
      </c>
      <c r="CO422" s="23"/>
      <c r="CP422" s="24" t="str">
        <f>IF(CO422="","",VLOOKUP(CO422,ProgramIterations!$D:$E,2,FALSE))</f>
        <v/>
      </c>
      <c r="CQ422" s="23"/>
      <c r="CR422" s="24" t="str">
        <f>IF(CQ422="","",VLOOKUP(CQ422,ProgramIterations!$D:$E,2,FALSE))</f>
        <v/>
      </c>
      <c r="CS422" s="23"/>
      <c r="CT422" s="24" t="str">
        <f>IF(CS422="","",VLOOKUP(CS422,ProgramIterations!$D:$E,2,FALSE))</f>
        <v/>
      </c>
      <c r="CU422" s="23"/>
      <c r="CV422" s="24" t="str">
        <f>IF(CU422="","",VLOOKUP(CU422,ProgramIterations!$D:$E,2,FALSE))</f>
        <v/>
      </c>
      <c r="CW422" s="23"/>
      <c r="CX422" s="24" t="str">
        <f>IF(CW422="","",VLOOKUP(CW422,ProgramIterations!$D:$E,2,FALSE))</f>
        <v/>
      </c>
      <c r="CY422" s="23"/>
      <c r="CZ422" s="24" t="str">
        <f>IF(CY422="","",VLOOKUP(CY422,ProgramIterations!$D:$E,2,FALSE))</f>
        <v/>
      </c>
      <c r="DA422" s="23"/>
      <c r="DB422" s="24" t="str">
        <f>IF(DA422="","",VLOOKUP(DA422,ProgramIterations!$D:$E,2,FALSE))</f>
        <v/>
      </c>
      <c r="DC422" s="23"/>
      <c r="DD422" s="25" t="str">
        <f>IF(DC422="","",VLOOKUP(DC422,ProgramIterations!$D:$E,2,FALSE))</f>
        <v/>
      </c>
      <c r="DE422" s="64" t="str">
        <f>CONCATENATE("ALTER TABLE dbo.",LEFT(C422,FIND(".",C422)-1)," ADD ",RIGHT(C422,LEN(C422)-FIND(".",C422))," ",VLOOKUP(M422,DataTypes!$A$2:$F$12,6),IF(VLOOKUP(M422,DataTypes!$A$2:$F$12,3)=1,CONCATENATE("(",N422,",",O422,")"),"")," NULL")</f>
        <v>ALTER TABLE dbo.ChampMetricVisitInformation ADD GCDAvgTotalThickDiffInAreaofInterestForT1Percent decimal(10,2) NULL</v>
      </c>
      <c r="DF422" s="56" t="e">
        <f>IF(A422 = "","",#REF! &amp; " SELECT MetricCalcTypeID = "&amp;A422&amp;", EngineID = "&amp;B422&amp;", Name='"&amp;C422&amp;"', DisplayGroupID = "&amp;D422&amp;", DisplayName='"&amp;E422&amp;"', DisplayNameShort = '"&amp;F422&amp;"', PropertyName = '"&amp;G422&amp;"', MethodID = "&amp;IF(H422="","NULL",H422)&amp; ", CalcGroupId = "&amp;IF(I422="","NULL",I422)&amp;", CalcGroupListItemID = " &amp;IF(K422="","NULL",K422)&amp;", Description = "&amp;IF(L422&lt;&gt;"NULL","'"&amp;SUBSTITUTE(L422,"'","''")&amp;"'","NULL")&amp;", DataTypeID = "&amp;M422&amp;",Precision = "&amp;N422&amp;", Scale = "&amp;O422&amp;", Length="&amp;P422&amp;", UOMID = "&amp;Q422&amp;", GlossaryTermID = "&amp;V422&amp;", DisplayOrderID = "&amp;W422&amp;", DomainValueListID = "&amp;AB422&amp;", WidthPixels = "&amp;AC422&amp;", IsDisplayable = "&amp;AD422&amp;", ShowGraphForWatershed= "&amp;AE422&amp;",ShowGraphForProgram="&amp;AF422&amp;",ShowGraphForVisit="&amp;AG422&amp;",IsPrivateInformation="&amp;AM422&amp;", IsCalculated="&amp;AN422&amp;",IsInternal="&amp;AO422&amp;", ExpectedValueMin = "&amp;IF(R422&lt;&gt;"",R422,"NULL")&amp;",  ExpectedValueMax = "&amp;IF(S422&lt;&gt;"",S422,"NULL")&amp;",  AcceptedValueMin = "&amp;IF(T422&lt;&gt;"",T422,"NULL")&amp;",   AcceptedValueMax  = "&amp;IF(U422&lt;&gt;"",U422,"NULL")&amp;", GraphAllowX="&amp;AH422&amp;", GraphAllowY="&amp;AI422&amp;", GraphAllowZ="&amp;AJ422&amp;", MapAllowSize="&amp;AK422&amp;", MapAllowColor = "&amp;AL422&amp;", RbtXpath = "&amp;IF(AP422&lt;&gt;"", "'"&amp;AP422&amp;"'", "NULL")&amp;", RbtIsRequired = "&amp;IF(AP422&lt;&gt;"", AQ422, "NULL")&amp;", MRMetric = "&amp;AR422&amp;
", Protocol1_ID = "&amp;IF(AS422="","NULL",#REF!)&amp;", Protocol1_IterationIDStart = "&amp;IF(AS422="","NULL",AT422)&amp;", Protocol1_IterationIDEnd = "&amp;IF(AU422="","NULL",AV422)&amp;
", Protocol2_ID = "&amp;IF(AW422="","NULL",#REF!)&amp;", Protocol2_IterationIDStart = "&amp;IF(AW422="","NULL",AX422)&amp;", Protocol2_IterationIDEnd = "&amp;IF(AY422="","NULL",AZ422)&amp;
", Protocol3_ID = "&amp;IF(BA422="","NULL",#REF!)&amp;", Protocol3_IterationIDStart = "&amp;IF(BA422="","NULL",BB422)&amp;", Protocol3_IterationIDEnd = "&amp;IF(BC422="","NULL",BD422)&amp;
", Protocol4_ID = "&amp;IF(BE422="","NULL",#REF!)&amp;", Protocol4_IterationIDStart = "&amp;IF(BE422="","NULL",BF422)&amp;", Protocol4_IterationIDEnd = "&amp;IF(BG422="","NULL",BH422)&amp;
", Protocol5_ID = "&amp;IF(BI422="","NULL",#REF!)&amp;", Protocol5_IterationIDStart = "&amp;IF(BI422="","NULL",BJ422)&amp;", Protocol5_IterationIDEnd = "&amp;IF(BK422="","NULL",BL422)&amp;
", Protocol6_ID = "&amp;IF(BM422="","NULL",#REF!)&amp;", Protocol6_IterationIDStart = "&amp;IF(BM422="","NULL",BN422)&amp;", Protocol6_IterationIDEnd = "&amp;IF(BO422="","NULL",BP422)&amp;
", Protocol7_ID = "&amp;IF(BQ422="","NULL",#REF!)&amp;", Protocol7_IterationIDStart = "&amp;IF(BQ422="","NULL",BR422)&amp;", Protocol7_IterationIDEnd = "&amp;IF(BS422="","NULL",BT422)&amp;
", Protocol8_ID = "&amp;IF(BU422="","NULL",#REF!)&amp;", Protocol8_IterationIDStart = "&amp;IF(BU422="","NULL",BV422)&amp;", Protocol8_IterationIDEnd = "&amp;IF(BW422="","NULL",BX422)&amp;
", Protocol9_ID = "&amp;IF(BY422="","NULL",#REF!)&amp;", Protocol9_IterationIDStart = "&amp;IF(BY422="","NULL",BZ422)&amp;", Protocol9_IterationIDEnd = "&amp;IF(CA422="","NULL",CB422)&amp;
", Protocol10_ID = "&amp;IF(CC422="","NULL",#REF!)&amp;", Protocol10_IterationIDStart = "&amp;IF(CC422="","NULL",CD422)&amp;", Protocol10_IterationIDEnd = "&amp;IF(CE422="","NULL",CF422)&amp;
", Protocol11_ID = "&amp;IF(CG422="","NULL",#REF!)&amp;", Protocol11_IterationIDStart = "&amp;IF(CG422="","NULL",CH422)&amp;", Protocol11_IterationIDEnd = "&amp;IF(CI422="","NULL",CJ422)&amp;
", Protocol12_ID = "&amp;IF(CK422="","NULL",#REF!)&amp;", Protocol12_IterationIDStart = "&amp;IF(CK422="","NULL",CL422)&amp;", Protocol12_IterationIDEnd = "&amp;IF(CM422="","NULL",CN422)&amp;
", Protocol13_ID = "&amp;IF(CO422="","NULL",#REF!)&amp;", Protocol13_IterationIDStart = "&amp;IF(CO422="","NULL",CP422)&amp;", Protocol13_IterationIDEnd = "&amp;IF(CQ422="","NULL",CR422)&amp;
", Protocol14_ID = "&amp;IF(CS422="","NULL",#REF!)&amp;", Protocol14_IterationIDStart = "&amp;IF(CS422="","NULL",CT422)&amp;", Protocol14_IterationIDEnd = "&amp;IF(CU422="","NULL",CV422)&amp;
", Protocol15_ID = "&amp;IF(CW422="","NULL",#REF!)&amp;", Protocol15_IterationIDStart = "&amp;IF(CW422="","NULL",CX422)&amp;", Protocol15_IterationIDEnd = "&amp;IF(CY422="","NULL",CZ422)&amp;
", Protocol16_ID = "&amp;IF(DA422="","NULL",#REF!)&amp;", Protocol16_IterationIDStart = "&amp;IF(DA422="","NULL",DB422)&amp;", Protocol16_IterationIDEnd = "&amp;IF(DC422="","NULL",DD422))</f>
        <v>#REF!</v>
      </c>
    </row>
    <row r="423" spans="1:156" ht="33.6" x14ac:dyDescent="0.4">
      <c r="A423" s="18">
        <v>513</v>
      </c>
      <c r="B423" s="18">
        <v>1</v>
      </c>
      <c r="C423" s="57" t="str">
        <f t="shared" si="33"/>
        <v>ChampMetricVisitInformation.GCDPercentofAreaofInterestwithDetectableChangeForT0</v>
      </c>
      <c r="D423" s="18">
        <v>1</v>
      </c>
      <c r="E423" s="43" t="s">
        <v>1231</v>
      </c>
      <c r="F423" s="79" t="s">
        <v>1876</v>
      </c>
      <c r="G423" s="37" t="s">
        <v>1262</v>
      </c>
      <c r="I423" s="44"/>
      <c r="J423" s="59" t="str">
        <f>IF(I423="","",VLOOKUP(I423,MetricCalcGroups!A:D,3, FALSE))</f>
        <v/>
      </c>
      <c r="L423" s="37" t="s">
        <v>78</v>
      </c>
      <c r="M423" s="38">
        <v>3</v>
      </c>
      <c r="N423" s="38">
        <v>10</v>
      </c>
      <c r="O423" s="38">
        <v>2</v>
      </c>
      <c r="P423" s="38" t="s">
        <v>78</v>
      </c>
      <c r="Q423" s="38">
        <v>8</v>
      </c>
      <c r="R423" s="76">
        <v>0</v>
      </c>
      <c r="S423" s="90">
        <v>40</v>
      </c>
      <c r="T423" s="76">
        <v>0</v>
      </c>
      <c r="U423" s="90">
        <v>75</v>
      </c>
      <c r="V423" s="78">
        <v>257</v>
      </c>
      <c r="W423" s="39">
        <v>2520</v>
      </c>
      <c r="X423" s="15">
        <v>2011</v>
      </c>
      <c r="Y423" s="16">
        <f>IF(X423&lt;&gt;"",VLOOKUP(X423,ProgramIterations!D:E,2,FALSE),"NULL")</f>
        <v>1</v>
      </c>
      <c r="Z423" s="15"/>
      <c r="AA423" s="16" t="str">
        <f>IF(Z423&lt;&gt;"",VLOOKUP(Z423,ProgramIterations!D:E,2,FALSE),"NULL")</f>
        <v>NULL</v>
      </c>
      <c r="AB423" s="37" t="s">
        <v>78</v>
      </c>
      <c r="AC423" s="37">
        <v>75</v>
      </c>
      <c r="AD423" s="49">
        <v>1</v>
      </c>
      <c r="AE423" s="37">
        <v>1</v>
      </c>
      <c r="AF423" s="37">
        <v>1</v>
      </c>
      <c r="AG423" s="37">
        <v>0</v>
      </c>
      <c r="AH423" s="85">
        <v>1</v>
      </c>
      <c r="AI423" s="17">
        <f t="shared" si="34"/>
        <v>1</v>
      </c>
      <c r="AJ423" s="38">
        <v>0</v>
      </c>
      <c r="AK423" s="17">
        <f t="shared" si="31"/>
        <v>1</v>
      </c>
      <c r="AL423" s="17">
        <f t="shared" si="32"/>
        <v>1</v>
      </c>
      <c r="AM423" s="38">
        <v>0</v>
      </c>
      <c r="AN423" s="38">
        <v>0</v>
      </c>
      <c r="AO423" s="49">
        <v>1</v>
      </c>
      <c r="AP423" s="49" t="s">
        <v>1555</v>
      </c>
      <c r="AQ423" s="37">
        <v>0</v>
      </c>
      <c r="AR423" s="49">
        <v>0</v>
      </c>
      <c r="AS423" s="23">
        <v>2011</v>
      </c>
      <c r="AT423" s="55">
        <f>IF(AS423="","",VLOOKUP(AS423,ProgramIterations!$D:$E,2,FALSE))</f>
        <v>1</v>
      </c>
      <c r="AU423" s="23"/>
      <c r="AV423" s="24" t="str">
        <f>IF(AU423="","",VLOOKUP(AU423,ProgramIterations!$D:$E,2,FALSE))</f>
        <v/>
      </c>
      <c r="AW423" s="23">
        <v>2012</v>
      </c>
      <c r="AX423" s="24">
        <f>IF(AW423="","",VLOOKUP(AW423,ProgramIterations!$D:$E,2,FALSE))</f>
        <v>2</v>
      </c>
      <c r="AY423" s="23"/>
      <c r="AZ423" s="24" t="str">
        <f>IF(AY423="","",VLOOKUP(AY423,ProgramIterations!$D:$E,2,FALSE))</f>
        <v/>
      </c>
      <c r="BA423" s="23">
        <v>2013</v>
      </c>
      <c r="BB423" s="24">
        <f>IF(BA423="","",VLOOKUP(BA423,ProgramIterations!$D:$E,2,FALSE))</f>
        <v>3</v>
      </c>
      <c r="BC423" s="23"/>
      <c r="BD423" s="24" t="str">
        <f>IF(BC423="","",VLOOKUP(BC423,ProgramIterations!$D:$E,2,FALSE))</f>
        <v/>
      </c>
      <c r="BE423" s="23">
        <v>2014</v>
      </c>
      <c r="BF423" s="24">
        <f>IF(BE423="","",VLOOKUP(BE423,ProgramIterations!$D:$E,2,FALSE))</f>
        <v>4</v>
      </c>
      <c r="BG423" s="23"/>
      <c r="BH423" s="24" t="str">
        <f>IF(BG423="","",VLOOKUP(BG423,ProgramIterations!$D:$E,2,FALSE))</f>
        <v/>
      </c>
      <c r="BI423" s="23">
        <v>2014</v>
      </c>
      <c r="BJ423" s="24">
        <f>IF(BI423="","",VLOOKUP(BI423,ProgramIterations!$D:$E,2,FALSE))</f>
        <v>4</v>
      </c>
      <c r="BK423" s="23"/>
      <c r="BL423" s="24" t="str">
        <f>IF(BK423="","",VLOOKUP(BK423,ProgramIterations!$D:$E,2,FALSE))</f>
        <v/>
      </c>
      <c r="BM423" s="23"/>
      <c r="BN423" s="24" t="str">
        <f>IF(BM423="","",VLOOKUP(BM423,ProgramIterations!$D:$E,2,FALSE))</f>
        <v/>
      </c>
      <c r="BO423" s="23"/>
      <c r="BP423" s="24" t="str">
        <f>IF(BO423="","",VLOOKUP(BO423,ProgramIterations!$D:$E,2,FALSE))</f>
        <v/>
      </c>
      <c r="BQ423" s="23"/>
      <c r="BR423" s="24" t="str">
        <f>IF(BQ423="","",VLOOKUP(BQ423,ProgramIterations!$D:$E,2,FALSE))</f>
        <v/>
      </c>
      <c r="BS423" s="23"/>
      <c r="BT423" s="24" t="str">
        <f>IF(BS423="","",VLOOKUP(BS423,ProgramIterations!$D:$E,2,FALSE))</f>
        <v/>
      </c>
      <c r="BU423" s="23"/>
      <c r="BV423" s="24" t="str">
        <f>IF(BU423="","",VLOOKUP(BU423,ProgramIterations!$D:$E,2,FALSE))</f>
        <v/>
      </c>
      <c r="BW423" s="23"/>
      <c r="BX423" s="24" t="str">
        <f>IF(BW423="","",VLOOKUP(BW423,ProgramIterations!$D:$E,2,FALSE))</f>
        <v/>
      </c>
      <c r="BY423" s="23">
        <v>2014</v>
      </c>
      <c r="BZ423" s="24">
        <f>IF(BY423="","",VLOOKUP(BY423,ProgramIterations!$D:$E,2,FALSE))</f>
        <v>4</v>
      </c>
      <c r="CA423" s="23"/>
      <c r="CB423" s="24" t="str">
        <f>IF(CA423="","",VLOOKUP(CA423,ProgramIterations!$D:$E,2,FALSE))</f>
        <v/>
      </c>
      <c r="CC423" s="23">
        <v>2014</v>
      </c>
      <c r="CD423" s="24">
        <f>IF(CC423="","",VLOOKUP(CC423,ProgramIterations!$D:$E,2,FALSE))</f>
        <v>4</v>
      </c>
      <c r="CE423" s="23"/>
      <c r="CF423" s="24" t="str">
        <f>IF(CE423="","",VLOOKUP(CE423,ProgramIterations!$D:$E,2,FALSE))</f>
        <v/>
      </c>
      <c r="CG423" s="23">
        <v>2014</v>
      </c>
      <c r="CH423" s="24">
        <f>IF(CG423="","",VLOOKUP(CG423,ProgramIterations!$D:$E,2,FALSE))</f>
        <v>4</v>
      </c>
      <c r="CI423" s="23"/>
      <c r="CJ423" s="24" t="str">
        <f>IF(CI423="","",VLOOKUP(CI423,ProgramIterations!$D:$E,2,FALSE))</f>
        <v/>
      </c>
      <c r="CK423" s="23"/>
      <c r="CL423" s="24" t="str">
        <f>IF(CK423="","",VLOOKUP(CK423,ProgramIterations!$D:$E,2,FALSE))</f>
        <v/>
      </c>
      <c r="CM423" s="23"/>
      <c r="CN423" s="24" t="str">
        <f>IF(CM423="","",VLOOKUP(CM423,ProgramIterations!$D:$E,2,FALSE))</f>
        <v/>
      </c>
      <c r="CO423" s="23"/>
      <c r="CP423" s="24" t="str">
        <f>IF(CO423="","",VLOOKUP(CO423,ProgramIterations!$D:$E,2,FALSE))</f>
        <v/>
      </c>
      <c r="CQ423" s="23"/>
      <c r="CR423" s="24" t="str">
        <f>IF(CQ423="","",VLOOKUP(CQ423,ProgramIterations!$D:$E,2,FALSE))</f>
        <v/>
      </c>
      <c r="CS423" s="23"/>
      <c r="CT423" s="24" t="str">
        <f>IF(CS423="","",VLOOKUP(CS423,ProgramIterations!$D:$E,2,FALSE))</f>
        <v/>
      </c>
      <c r="CU423" s="23"/>
      <c r="CV423" s="24" t="str">
        <f>IF(CU423="","",VLOOKUP(CU423,ProgramIterations!$D:$E,2,FALSE))</f>
        <v/>
      </c>
      <c r="CW423" s="23"/>
      <c r="CX423" s="24" t="str">
        <f>IF(CW423="","",VLOOKUP(CW423,ProgramIterations!$D:$E,2,FALSE))</f>
        <v/>
      </c>
      <c r="CY423" s="23"/>
      <c r="CZ423" s="24" t="str">
        <f>IF(CY423="","",VLOOKUP(CY423,ProgramIterations!$D:$E,2,FALSE))</f>
        <v/>
      </c>
      <c r="DA423" s="23"/>
      <c r="DB423" s="24" t="str">
        <f>IF(DA423="","",VLOOKUP(DA423,ProgramIterations!$D:$E,2,FALSE))</f>
        <v/>
      </c>
      <c r="DC423" s="23"/>
      <c r="DD423" s="25" t="str">
        <f>IF(DC423="","",VLOOKUP(DC423,ProgramIterations!$D:$E,2,FALSE))</f>
        <v/>
      </c>
      <c r="DE423" s="64" t="str">
        <f>CONCATENATE("ALTER TABLE dbo.",LEFT(C423,FIND(".",C423)-1)," ADD ",RIGHT(C423,LEN(C423)-FIND(".",C423))," ",VLOOKUP(M423,DataTypes!$A$2:$F$12,6),IF(VLOOKUP(M423,DataTypes!$A$2:$F$12,3)=1,CONCATENATE("(",N423,",",O423,")"),"")," NULL")</f>
        <v>ALTER TABLE dbo.ChampMetricVisitInformation ADD GCDPercentofAreaofInterestwithDetectableChangeForT0 decimal(10,2) NULL</v>
      </c>
      <c r="DF423" s="56" t="e">
        <f>IF(A423 = "","",#REF! &amp; " SELECT MetricCalcTypeID = "&amp;A423&amp;", EngineID = "&amp;B423&amp;", Name='"&amp;C423&amp;"', DisplayGroupID = "&amp;D423&amp;", DisplayName='"&amp;E423&amp;"', DisplayNameShort = '"&amp;F423&amp;"', PropertyName = '"&amp;G423&amp;"', MethodID = "&amp;IF(H423="","NULL",H423)&amp; ", CalcGroupId = "&amp;IF(I423="","NULL",I423)&amp;", CalcGroupListItemID = " &amp;IF(K423="","NULL",K423)&amp;", Description = "&amp;IF(L423&lt;&gt;"NULL","'"&amp;SUBSTITUTE(L423,"'","''")&amp;"'","NULL")&amp;", DataTypeID = "&amp;M423&amp;",Precision = "&amp;N423&amp;", Scale = "&amp;O423&amp;", Length="&amp;P423&amp;", UOMID = "&amp;Q423&amp;", GlossaryTermID = "&amp;V423&amp;", DisplayOrderID = "&amp;W423&amp;", DomainValueListID = "&amp;AB423&amp;", WidthPixels = "&amp;AC423&amp;", IsDisplayable = "&amp;AD423&amp;", ShowGraphForWatershed= "&amp;AE423&amp;",ShowGraphForProgram="&amp;AF423&amp;",ShowGraphForVisit="&amp;AG423&amp;",IsPrivateInformation="&amp;AM423&amp;", IsCalculated="&amp;AN423&amp;",IsInternal="&amp;AO423&amp;", ExpectedValueMin = "&amp;IF(R423&lt;&gt;"",R423,"NULL")&amp;",  ExpectedValueMax = "&amp;IF(S423&lt;&gt;"",S423,"NULL")&amp;",  AcceptedValueMin = "&amp;IF(T423&lt;&gt;"",T423,"NULL")&amp;",   AcceptedValueMax  = "&amp;IF(U423&lt;&gt;"",U423,"NULL")&amp;", GraphAllowX="&amp;AH423&amp;", GraphAllowY="&amp;AI423&amp;", GraphAllowZ="&amp;AJ423&amp;", MapAllowSize="&amp;AK423&amp;", MapAllowColor = "&amp;AL423&amp;", RbtXpath = "&amp;IF(AP423&lt;&gt;"", "'"&amp;AP423&amp;"'", "NULL")&amp;", RbtIsRequired = "&amp;IF(AP423&lt;&gt;"", AQ423, "NULL")&amp;", MRMetric = "&amp;AR423&amp;
", Protocol1_ID = "&amp;IF(AS423="","NULL",#REF!)&amp;", Protocol1_IterationIDStart = "&amp;IF(AS423="","NULL",AT423)&amp;", Protocol1_IterationIDEnd = "&amp;IF(AU423="","NULL",AV423)&amp;
", Protocol2_ID = "&amp;IF(AW423="","NULL",#REF!)&amp;", Protocol2_IterationIDStart = "&amp;IF(AW423="","NULL",AX423)&amp;", Protocol2_IterationIDEnd = "&amp;IF(AY423="","NULL",AZ423)&amp;
", Protocol3_ID = "&amp;IF(BA423="","NULL",#REF!)&amp;", Protocol3_IterationIDStart = "&amp;IF(BA423="","NULL",BB423)&amp;", Protocol3_IterationIDEnd = "&amp;IF(BC423="","NULL",BD423)&amp;
", Protocol4_ID = "&amp;IF(BE423="","NULL",#REF!)&amp;", Protocol4_IterationIDStart = "&amp;IF(BE423="","NULL",BF423)&amp;", Protocol4_IterationIDEnd = "&amp;IF(BG423="","NULL",BH423)&amp;
", Protocol5_ID = "&amp;IF(BI423="","NULL",#REF!)&amp;", Protocol5_IterationIDStart = "&amp;IF(BI423="","NULL",BJ423)&amp;", Protocol5_IterationIDEnd = "&amp;IF(BK423="","NULL",BL423)&amp;
", Protocol6_ID = "&amp;IF(BM423="","NULL",#REF!)&amp;", Protocol6_IterationIDStart = "&amp;IF(BM423="","NULL",BN423)&amp;", Protocol6_IterationIDEnd = "&amp;IF(BO423="","NULL",BP423)&amp;
", Protocol7_ID = "&amp;IF(BQ423="","NULL",#REF!)&amp;", Protocol7_IterationIDStart = "&amp;IF(BQ423="","NULL",BR423)&amp;", Protocol7_IterationIDEnd = "&amp;IF(BS423="","NULL",BT423)&amp;
", Protocol8_ID = "&amp;IF(BU423="","NULL",#REF!)&amp;", Protocol8_IterationIDStart = "&amp;IF(BU423="","NULL",BV423)&amp;", Protocol8_IterationIDEnd = "&amp;IF(BW423="","NULL",BX423)&amp;
", Protocol9_ID = "&amp;IF(BY423="","NULL",#REF!)&amp;", Protocol9_IterationIDStart = "&amp;IF(BY423="","NULL",BZ423)&amp;", Protocol9_IterationIDEnd = "&amp;IF(CA423="","NULL",CB423)&amp;
", Protocol10_ID = "&amp;IF(CC423="","NULL",#REF!)&amp;", Protocol10_IterationIDStart = "&amp;IF(CC423="","NULL",CD423)&amp;", Protocol10_IterationIDEnd = "&amp;IF(CE423="","NULL",CF423)&amp;
", Protocol11_ID = "&amp;IF(CG423="","NULL",#REF!)&amp;", Protocol11_IterationIDStart = "&amp;IF(CG423="","NULL",CH423)&amp;", Protocol11_IterationIDEnd = "&amp;IF(CI423="","NULL",CJ423)&amp;
", Protocol12_ID = "&amp;IF(CK423="","NULL",#REF!)&amp;", Protocol12_IterationIDStart = "&amp;IF(CK423="","NULL",CL423)&amp;", Protocol12_IterationIDEnd = "&amp;IF(CM423="","NULL",CN423)&amp;
", Protocol13_ID = "&amp;IF(CO423="","NULL",#REF!)&amp;", Protocol13_IterationIDStart = "&amp;IF(CO423="","NULL",CP423)&amp;", Protocol13_IterationIDEnd = "&amp;IF(CQ423="","NULL",CR423)&amp;
", Protocol14_ID = "&amp;IF(CS423="","NULL",#REF!)&amp;", Protocol14_IterationIDStart = "&amp;IF(CS423="","NULL",CT423)&amp;", Protocol14_IterationIDEnd = "&amp;IF(CU423="","NULL",CV423)&amp;
", Protocol15_ID = "&amp;IF(CW423="","NULL",#REF!)&amp;", Protocol15_IterationIDStart = "&amp;IF(CW423="","NULL",CX423)&amp;", Protocol15_IterationIDEnd = "&amp;IF(CY423="","NULL",CZ423)&amp;
", Protocol16_ID = "&amp;IF(DA423="","NULL",#REF!)&amp;", Protocol16_IterationIDStart = "&amp;IF(DA423="","NULL",DB423)&amp;", Protocol16_IterationIDEnd = "&amp;IF(DC423="","NULL",DD423))</f>
        <v>#REF!</v>
      </c>
    </row>
    <row r="424" spans="1:156" ht="33.6" x14ac:dyDescent="0.4">
      <c r="A424" s="38">
        <v>514</v>
      </c>
      <c r="B424" s="38">
        <v>1</v>
      </c>
      <c r="C424" s="57" t="str">
        <f t="shared" si="33"/>
        <v>ChampMetricVisitInformation.GCDPercentofAreaofInterestwithDetectableChangeForT1</v>
      </c>
      <c r="D424" s="38">
        <v>1</v>
      </c>
      <c r="E424" s="43" t="s">
        <v>1232</v>
      </c>
      <c r="F424" s="79" t="s">
        <v>1877</v>
      </c>
      <c r="G424" s="37" t="s">
        <v>1348</v>
      </c>
      <c r="I424" s="44"/>
      <c r="J424" s="59" t="str">
        <f>IF(I424="","",VLOOKUP(I424,MetricCalcGroups!A:D,3, FALSE))</f>
        <v/>
      </c>
      <c r="L424" s="37" t="s">
        <v>78</v>
      </c>
      <c r="M424" s="38">
        <v>3</v>
      </c>
      <c r="N424" s="38">
        <v>10</v>
      </c>
      <c r="O424" s="38">
        <v>2</v>
      </c>
      <c r="P424" s="38" t="s">
        <v>78</v>
      </c>
      <c r="Q424" s="38">
        <v>8</v>
      </c>
      <c r="R424" s="76">
        <v>0</v>
      </c>
      <c r="S424" s="90">
        <v>40</v>
      </c>
      <c r="T424" s="76">
        <v>0</v>
      </c>
      <c r="U424" s="90">
        <v>75</v>
      </c>
      <c r="V424" s="78">
        <v>258</v>
      </c>
      <c r="W424" s="39">
        <v>2530</v>
      </c>
      <c r="X424" s="15">
        <v>2011</v>
      </c>
      <c r="Y424" s="16">
        <f>IF(X424&lt;&gt;"",VLOOKUP(X424,ProgramIterations!D:E,2,FALSE),"NULL")</f>
        <v>1</v>
      </c>
      <c r="Z424" s="15"/>
      <c r="AA424" s="16" t="str">
        <f>IF(Z424&lt;&gt;"",VLOOKUP(Z424,ProgramIterations!D:E,2,FALSE),"NULL")</f>
        <v>NULL</v>
      </c>
      <c r="AB424" s="37" t="s">
        <v>78</v>
      </c>
      <c r="AC424" s="37">
        <v>75</v>
      </c>
      <c r="AD424" s="49">
        <v>1</v>
      </c>
      <c r="AE424" s="37">
        <v>1</v>
      </c>
      <c r="AF424" s="37">
        <v>1</v>
      </c>
      <c r="AG424" s="37">
        <v>0</v>
      </c>
      <c r="AH424" s="52">
        <v>0</v>
      </c>
      <c r="AI424" s="17">
        <f t="shared" si="34"/>
        <v>1</v>
      </c>
      <c r="AJ424" s="38">
        <v>0</v>
      </c>
      <c r="AK424" s="17">
        <f t="shared" si="31"/>
        <v>1</v>
      </c>
      <c r="AL424" s="17">
        <f t="shared" si="32"/>
        <v>1</v>
      </c>
      <c r="AM424" s="38">
        <v>0</v>
      </c>
      <c r="AN424" s="38">
        <v>0</v>
      </c>
      <c r="AO424" s="49">
        <v>1</v>
      </c>
      <c r="AP424" s="74" t="s">
        <v>1556</v>
      </c>
      <c r="AQ424" s="37">
        <v>0</v>
      </c>
      <c r="AR424" s="49">
        <v>0</v>
      </c>
      <c r="AS424" s="23">
        <v>2011</v>
      </c>
      <c r="AT424" s="55">
        <f>IF(AS424="","",VLOOKUP(AS424,ProgramIterations!$D:$E,2,FALSE))</f>
        <v>1</v>
      </c>
      <c r="AU424" s="23"/>
      <c r="AV424" s="24" t="str">
        <f>IF(AU424="","",VLOOKUP(AU424,ProgramIterations!$D:$E,2,FALSE))</f>
        <v/>
      </c>
      <c r="AW424" s="23">
        <v>2012</v>
      </c>
      <c r="AX424" s="24">
        <f>IF(AW424="","",VLOOKUP(AW424,ProgramIterations!$D:$E,2,FALSE))</f>
        <v>2</v>
      </c>
      <c r="AY424" s="23"/>
      <c r="AZ424" s="24" t="str">
        <f>IF(AY424="","",VLOOKUP(AY424,ProgramIterations!$D:$E,2,FALSE))</f>
        <v/>
      </c>
      <c r="BA424" s="23">
        <v>2013</v>
      </c>
      <c r="BB424" s="24">
        <f>IF(BA424="","",VLOOKUP(BA424,ProgramIterations!$D:$E,2,FALSE))</f>
        <v>3</v>
      </c>
      <c r="BC424" s="23"/>
      <c r="BD424" s="24" t="str">
        <f>IF(BC424="","",VLOOKUP(BC424,ProgramIterations!$D:$E,2,FALSE))</f>
        <v/>
      </c>
      <c r="BE424" s="23">
        <v>2014</v>
      </c>
      <c r="BF424" s="24">
        <f>IF(BE424="","",VLOOKUP(BE424,ProgramIterations!$D:$E,2,FALSE))</f>
        <v>4</v>
      </c>
      <c r="BG424" s="23"/>
      <c r="BH424" s="24" t="str">
        <f>IF(BG424="","",VLOOKUP(BG424,ProgramIterations!$D:$E,2,FALSE))</f>
        <v/>
      </c>
      <c r="BI424" s="23">
        <v>2014</v>
      </c>
      <c r="BJ424" s="24">
        <f>IF(BI424="","",VLOOKUP(BI424,ProgramIterations!$D:$E,2,FALSE))</f>
        <v>4</v>
      </c>
      <c r="BK424" s="23"/>
      <c r="BL424" s="24" t="str">
        <f>IF(BK424="","",VLOOKUP(BK424,ProgramIterations!$D:$E,2,FALSE))</f>
        <v/>
      </c>
      <c r="BM424" s="23"/>
      <c r="BN424" s="24" t="str">
        <f>IF(BM424="","",VLOOKUP(BM424,ProgramIterations!$D:$E,2,FALSE))</f>
        <v/>
      </c>
      <c r="BO424" s="23"/>
      <c r="BP424" s="24" t="str">
        <f>IF(BO424="","",VLOOKUP(BO424,ProgramIterations!$D:$E,2,FALSE))</f>
        <v/>
      </c>
      <c r="BQ424" s="23"/>
      <c r="BR424" s="24" t="str">
        <f>IF(BQ424="","",VLOOKUP(BQ424,ProgramIterations!$D:$E,2,FALSE))</f>
        <v/>
      </c>
      <c r="BS424" s="23"/>
      <c r="BT424" s="24" t="str">
        <f>IF(BS424="","",VLOOKUP(BS424,ProgramIterations!$D:$E,2,FALSE))</f>
        <v/>
      </c>
      <c r="BU424" s="23"/>
      <c r="BV424" s="24" t="str">
        <f>IF(BU424="","",VLOOKUP(BU424,ProgramIterations!$D:$E,2,FALSE))</f>
        <v/>
      </c>
      <c r="BW424" s="23"/>
      <c r="BX424" s="24" t="str">
        <f>IF(BW424="","",VLOOKUP(BW424,ProgramIterations!$D:$E,2,FALSE))</f>
        <v/>
      </c>
      <c r="BY424" s="23">
        <v>2014</v>
      </c>
      <c r="BZ424" s="24">
        <f>IF(BY424="","",VLOOKUP(BY424,ProgramIterations!$D:$E,2,FALSE))</f>
        <v>4</v>
      </c>
      <c r="CA424" s="23"/>
      <c r="CB424" s="24" t="str">
        <f>IF(CA424="","",VLOOKUP(CA424,ProgramIterations!$D:$E,2,FALSE))</f>
        <v/>
      </c>
      <c r="CC424" s="23">
        <v>2014</v>
      </c>
      <c r="CD424" s="24">
        <f>IF(CC424="","",VLOOKUP(CC424,ProgramIterations!$D:$E,2,FALSE))</f>
        <v>4</v>
      </c>
      <c r="CE424" s="23"/>
      <c r="CF424" s="24" t="str">
        <f>IF(CE424="","",VLOOKUP(CE424,ProgramIterations!$D:$E,2,FALSE))</f>
        <v/>
      </c>
      <c r="CG424" s="23">
        <v>2014</v>
      </c>
      <c r="CH424" s="24">
        <f>IF(CG424="","",VLOOKUP(CG424,ProgramIterations!$D:$E,2,FALSE))</f>
        <v>4</v>
      </c>
      <c r="CI424" s="23"/>
      <c r="CJ424" s="24" t="str">
        <f>IF(CI424="","",VLOOKUP(CI424,ProgramIterations!$D:$E,2,FALSE))</f>
        <v/>
      </c>
      <c r="CK424" s="23"/>
      <c r="CL424" s="24" t="str">
        <f>IF(CK424="","",VLOOKUP(CK424,ProgramIterations!$D:$E,2,FALSE))</f>
        <v/>
      </c>
      <c r="CM424" s="23"/>
      <c r="CN424" s="24" t="str">
        <f>IF(CM424="","",VLOOKUP(CM424,ProgramIterations!$D:$E,2,FALSE))</f>
        <v/>
      </c>
      <c r="CO424" s="23"/>
      <c r="CP424" s="24" t="str">
        <f>IF(CO424="","",VLOOKUP(CO424,ProgramIterations!$D:$E,2,FALSE))</f>
        <v/>
      </c>
      <c r="CQ424" s="23"/>
      <c r="CR424" s="24" t="str">
        <f>IF(CQ424="","",VLOOKUP(CQ424,ProgramIterations!$D:$E,2,FALSE))</f>
        <v/>
      </c>
      <c r="CS424" s="23"/>
      <c r="CT424" s="24" t="str">
        <f>IF(CS424="","",VLOOKUP(CS424,ProgramIterations!$D:$E,2,FALSE))</f>
        <v/>
      </c>
      <c r="CU424" s="23"/>
      <c r="CV424" s="24" t="str">
        <f>IF(CU424="","",VLOOKUP(CU424,ProgramIterations!$D:$E,2,FALSE))</f>
        <v/>
      </c>
      <c r="CW424" s="23"/>
      <c r="CX424" s="24" t="str">
        <f>IF(CW424="","",VLOOKUP(CW424,ProgramIterations!$D:$E,2,FALSE))</f>
        <v/>
      </c>
      <c r="CY424" s="23"/>
      <c r="CZ424" s="24" t="str">
        <f>IF(CY424="","",VLOOKUP(CY424,ProgramIterations!$D:$E,2,FALSE))</f>
        <v/>
      </c>
      <c r="DA424" s="23"/>
      <c r="DB424" s="24" t="str">
        <f>IF(DA424="","",VLOOKUP(DA424,ProgramIterations!$D:$E,2,FALSE))</f>
        <v/>
      </c>
      <c r="DC424" s="23"/>
      <c r="DD424" s="25" t="str">
        <f>IF(DC424="","",VLOOKUP(DC424,ProgramIterations!$D:$E,2,FALSE))</f>
        <v/>
      </c>
      <c r="DE424" s="64" t="str">
        <f>CONCATENATE("ALTER TABLE dbo.",LEFT(C424,FIND(".",C424)-1)," ADD ",RIGHT(C424,LEN(C424)-FIND(".",C424))," ",VLOOKUP(M424,DataTypes!$A$2:$F$12,6),IF(VLOOKUP(M424,DataTypes!$A$2:$F$12,3)=1,CONCATENATE("(",N424,",",O424,")"),"")," NULL")</f>
        <v>ALTER TABLE dbo.ChampMetricVisitInformation ADD GCDPercentofAreaofInterestwithDetectableChangeForT1 decimal(10,2) NULL</v>
      </c>
      <c r="DF424" s="56" t="e">
        <f>IF(A424 = "","",#REF! &amp; " SELECT MetricCalcTypeID = "&amp;A424&amp;", EngineID = "&amp;B424&amp;", Name='"&amp;C424&amp;"', DisplayGroupID = "&amp;D424&amp;", DisplayName='"&amp;E424&amp;"', DisplayNameShort = '"&amp;F424&amp;"', PropertyName = '"&amp;G424&amp;"', MethodID = "&amp;IF(H424="","NULL",H424)&amp; ", CalcGroupId = "&amp;IF(I424="","NULL",I424)&amp;", CalcGroupListItemID = " &amp;IF(K424="","NULL",K424)&amp;", Description = "&amp;IF(L424&lt;&gt;"NULL","'"&amp;SUBSTITUTE(L424,"'","''")&amp;"'","NULL")&amp;", DataTypeID = "&amp;M424&amp;",Precision = "&amp;N424&amp;", Scale = "&amp;O424&amp;", Length="&amp;P424&amp;", UOMID = "&amp;Q424&amp;", GlossaryTermID = "&amp;V424&amp;", DisplayOrderID = "&amp;W424&amp;", DomainValueListID = "&amp;AB424&amp;", WidthPixels = "&amp;AC424&amp;", IsDisplayable = "&amp;AD424&amp;", ShowGraphForWatershed= "&amp;AE424&amp;",ShowGraphForProgram="&amp;AF424&amp;",ShowGraphForVisit="&amp;AG424&amp;",IsPrivateInformation="&amp;AM424&amp;", IsCalculated="&amp;AN424&amp;",IsInternal="&amp;AO424&amp;", ExpectedValueMin = "&amp;IF(R424&lt;&gt;"",R424,"NULL")&amp;",  ExpectedValueMax = "&amp;IF(S424&lt;&gt;"",S424,"NULL")&amp;",  AcceptedValueMin = "&amp;IF(T424&lt;&gt;"",T424,"NULL")&amp;",   AcceptedValueMax  = "&amp;IF(U424&lt;&gt;"",U424,"NULL")&amp;", GraphAllowX="&amp;AH424&amp;", GraphAllowY="&amp;AI424&amp;", GraphAllowZ="&amp;AJ424&amp;", MapAllowSize="&amp;AK424&amp;", MapAllowColor = "&amp;AL424&amp;", RbtXpath = "&amp;IF(AP424&lt;&gt;"", "'"&amp;AP424&amp;"'", "NULL")&amp;", RbtIsRequired = "&amp;IF(AP424&lt;&gt;"", AQ424, "NULL")&amp;", MRMetric = "&amp;AR424&amp;
", Protocol1_ID = "&amp;IF(AS424="","NULL",#REF!)&amp;", Protocol1_IterationIDStart = "&amp;IF(AS424="","NULL",AT424)&amp;", Protocol1_IterationIDEnd = "&amp;IF(AU424="","NULL",AV424)&amp;
", Protocol2_ID = "&amp;IF(AW424="","NULL",#REF!)&amp;", Protocol2_IterationIDStart = "&amp;IF(AW424="","NULL",AX424)&amp;", Protocol2_IterationIDEnd = "&amp;IF(AY424="","NULL",AZ424)&amp;
", Protocol3_ID = "&amp;IF(BA424="","NULL",#REF!)&amp;", Protocol3_IterationIDStart = "&amp;IF(BA424="","NULL",BB424)&amp;", Protocol3_IterationIDEnd = "&amp;IF(BC424="","NULL",BD424)&amp;
", Protocol4_ID = "&amp;IF(BE424="","NULL",#REF!)&amp;", Protocol4_IterationIDStart = "&amp;IF(BE424="","NULL",BF424)&amp;", Protocol4_IterationIDEnd = "&amp;IF(BG424="","NULL",BH424)&amp;
", Protocol5_ID = "&amp;IF(BI424="","NULL",#REF!)&amp;", Protocol5_IterationIDStart = "&amp;IF(BI424="","NULL",BJ424)&amp;", Protocol5_IterationIDEnd = "&amp;IF(BK424="","NULL",BL424)&amp;
", Protocol6_ID = "&amp;IF(BM424="","NULL",#REF!)&amp;", Protocol6_IterationIDStart = "&amp;IF(BM424="","NULL",BN424)&amp;", Protocol6_IterationIDEnd = "&amp;IF(BO424="","NULL",BP424)&amp;
", Protocol7_ID = "&amp;IF(BQ424="","NULL",#REF!)&amp;", Protocol7_IterationIDStart = "&amp;IF(BQ424="","NULL",BR424)&amp;", Protocol7_IterationIDEnd = "&amp;IF(BS424="","NULL",BT424)&amp;
", Protocol8_ID = "&amp;IF(BU424="","NULL",#REF!)&amp;", Protocol8_IterationIDStart = "&amp;IF(BU424="","NULL",BV424)&amp;", Protocol8_IterationIDEnd = "&amp;IF(BW424="","NULL",BX424)&amp;
", Protocol9_ID = "&amp;IF(BY424="","NULL",#REF!)&amp;", Protocol9_IterationIDStart = "&amp;IF(BY424="","NULL",BZ424)&amp;", Protocol9_IterationIDEnd = "&amp;IF(CA424="","NULL",CB424)&amp;
", Protocol10_ID = "&amp;IF(CC424="","NULL",#REF!)&amp;", Protocol10_IterationIDStart = "&amp;IF(CC424="","NULL",CD424)&amp;", Protocol10_IterationIDEnd = "&amp;IF(CE424="","NULL",CF424)&amp;
", Protocol11_ID = "&amp;IF(CG424="","NULL",#REF!)&amp;", Protocol11_IterationIDStart = "&amp;IF(CG424="","NULL",CH424)&amp;", Protocol11_IterationIDEnd = "&amp;IF(CI424="","NULL",CJ424)&amp;
", Protocol12_ID = "&amp;IF(CK424="","NULL",#REF!)&amp;", Protocol12_IterationIDStart = "&amp;IF(CK424="","NULL",CL424)&amp;", Protocol12_IterationIDEnd = "&amp;IF(CM424="","NULL",CN424)&amp;
", Protocol13_ID = "&amp;IF(CO424="","NULL",#REF!)&amp;", Protocol13_IterationIDStart = "&amp;IF(CO424="","NULL",CP424)&amp;", Protocol13_IterationIDEnd = "&amp;IF(CQ424="","NULL",CR424)&amp;
", Protocol14_ID = "&amp;IF(CS424="","NULL",#REF!)&amp;", Protocol14_IterationIDStart = "&amp;IF(CS424="","NULL",CT424)&amp;", Protocol14_IterationIDEnd = "&amp;IF(CU424="","NULL",CV424)&amp;
", Protocol15_ID = "&amp;IF(CW424="","NULL",#REF!)&amp;", Protocol15_IterationIDStart = "&amp;IF(CW424="","NULL",CX424)&amp;", Protocol15_IterationIDEnd = "&amp;IF(CY424="","NULL",CZ424)&amp;
", Protocol16_ID = "&amp;IF(DA424="","NULL",#REF!)&amp;", Protocol16_IterationIDStart = "&amp;IF(DA424="","NULL",DB424)&amp;", Protocol16_IterationIDEnd = "&amp;IF(DC424="","NULL",DD424))</f>
        <v>#REF!</v>
      </c>
    </row>
    <row r="425" spans="1:156" x14ac:dyDescent="0.4">
      <c r="A425" s="38">
        <v>515</v>
      </c>
      <c r="B425" s="38">
        <v>1</v>
      </c>
      <c r="C425" s="57" t="str">
        <f t="shared" si="33"/>
        <v>ChampMetricVisitInformation.GCDPercentImbalanceForT0</v>
      </c>
      <c r="D425" s="38">
        <v>1</v>
      </c>
      <c r="E425" s="43" t="s">
        <v>1233</v>
      </c>
      <c r="F425" s="79" t="s">
        <v>1234</v>
      </c>
      <c r="G425" s="74" t="s">
        <v>1263</v>
      </c>
      <c r="I425" s="44"/>
      <c r="J425" s="59" t="str">
        <f>IF(I425="","",VLOOKUP(I425,MetricCalcGroups!A:D,3, FALSE))</f>
        <v/>
      </c>
      <c r="L425" s="37" t="s">
        <v>78</v>
      </c>
      <c r="M425" s="38">
        <v>3</v>
      </c>
      <c r="N425" s="38">
        <v>10</v>
      </c>
      <c r="O425" s="75">
        <v>2</v>
      </c>
      <c r="P425" s="38" t="s">
        <v>78</v>
      </c>
      <c r="Q425" s="38">
        <v>8</v>
      </c>
      <c r="R425" s="90">
        <v>-30</v>
      </c>
      <c r="S425" s="90">
        <v>30</v>
      </c>
      <c r="T425" s="90">
        <v>-40</v>
      </c>
      <c r="U425" s="90">
        <v>40</v>
      </c>
      <c r="V425" s="78">
        <v>253</v>
      </c>
      <c r="W425" s="39">
        <v>2540</v>
      </c>
      <c r="X425" s="15">
        <v>2011</v>
      </c>
      <c r="Y425" s="16">
        <f>IF(X425&lt;&gt;"",VLOOKUP(X425,ProgramIterations!D:E,2,FALSE),"NULL")</f>
        <v>1</v>
      </c>
      <c r="Z425" s="15"/>
      <c r="AA425" s="16" t="str">
        <f>IF(Z425&lt;&gt;"",VLOOKUP(Z425,ProgramIterations!D:E,2,FALSE),"NULL")</f>
        <v>NULL</v>
      </c>
      <c r="AB425" s="37" t="s">
        <v>78</v>
      </c>
      <c r="AC425" s="37">
        <v>75</v>
      </c>
      <c r="AD425" s="49">
        <v>1</v>
      </c>
      <c r="AE425" s="37">
        <v>1</v>
      </c>
      <c r="AF425" s="37">
        <v>1</v>
      </c>
      <c r="AG425" s="37">
        <v>0</v>
      </c>
      <c r="AH425" s="85">
        <v>1</v>
      </c>
      <c r="AI425" s="17">
        <f t="shared" si="34"/>
        <v>1</v>
      </c>
      <c r="AJ425" s="38">
        <v>0</v>
      </c>
      <c r="AK425" s="17">
        <f t="shared" si="31"/>
        <v>1</v>
      </c>
      <c r="AL425" s="17">
        <f t="shared" si="32"/>
        <v>1</v>
      </c>
      <c r="AM425" s="38">
        <v>0</v>
      </c>
      <c r="AN425" s="38">
        <v>0</v>
      </c>
      <c r="AO425" s="74">
        <v>1</v>
      </c>
      <c r="AP425" s="40" t="s">
        <v>1557</v>
      </c>
      <c r="AQ425" s="37">
        <v>0</v>
      </c>
      <c r="AR425" s="49">
        <v>0</v>
      </c>
      <c r="AS425" s="23">
        <v>2011</v>
      </c>
      <c r="AT425" s="55">
        <f>IF(AS425="","",VLOOKUP(AS425,ProgramIterations!$D:$E,2,FALSE))</f>
        <v>1</v>
      </c>
      <c r="AU425" s="23"/>
      <c r="AV425" s="24" t="str">
        <f>IF(AU425="","",VLOOKUP(AU425,ProgramIterations!$D:$E,2,FALSE))</f>
        <v/>
      </c>
      <c r="AW425" s="23">
        <v>2012</v>
      </c>
      <c r="AX425" s="55">
        <f>IF(AW425="","",VLOOKUP(AW425,ProgramIterations!$D:$E,2,FALSE))</f>
        <v>2</v>
      </c>
      <c r="AY425" s="23"/>
      <c r="AZ425" s="55" t="str">
        <f>IF(AY425="","",VLOOKUP(AY425,ProgramIterations!$D:$E,2,FALSE))</f>
        <v/>
      </c>
      <c r="BA425" s="23">
        <v>2013</v>
      </c>
      <c r="BB425" s="55">
        <f>IF(BA425="","",VLOOKUP(BA425,ProgramIterations!$D:$E,2,FALSE))</f>
        <v>3</v>
      </c>
      <c r="BC425" s="54"/>
      <c r="BD425" s="55" t="str">
        <f>IF(BC425="","",VLOOKUP(BC425,ProgramIterations!$D:$E,2,FALSE))</f>
        <v/>
      </c>
      <c r="BE425" s="23">
        <v>2014</v>
      </c>
      <c r="BF425" s="24">
        <f>IF(BE425="","",VLOOKUP(BE425,ProgramIterations!$D:$E,2,FALSE))</f>
        <v>4</v>
      </c>
      <c r="BG425" s="23"/>
      <c r="BH425" s="24" t="str">
        <f>IF(BG425="","",VLOOKUP(BG425,ProgramIterations!$D:$E,2,FALSE))</f>
        <v/>
      </c>
      <c r="BI425" s="23">
        <v>2014</v>
      </c>
      <c r="BJ425" s="24">
        <f>IF(BI425="","",VLOOKUP(BI425,ProgramIterations!$D:$E,2,FALSE))</f>
        <v>4</v>
      </c>
      <c r="BK425" s="23"/>
      <c r="BL425" s="24" t="str">
        <f>IF(BK425="","",VLOOKUP(BK425,ProgramIterations!$D:$E,2,FALSE))</f>
        <v/>
      </c>
      <c r="BM425" s="23"/>
      <c r="BN425" s="24" t="str">
        <f>IF(BM425="","",VLOOKUP(BM425,ProgramIterations!$D:$E,2,FALSE))</f>
        <v/>
      </c>
      <c r="BO425" s="23"/>
      <c r="BP425" s="24" t="str">
        <f>IF(BO425="","",VLOOKUP(BO425,ProgramIterations!$D:$E,2,FALSE))</f>
        <v/>
      </c>
      <c r="BQ425" s="23"/>
      <c r="BR425" s="24" t="str">
        <f>IF(BQ425="","",VLOOKUP(BQ425,ProgramIterations!$D:$E,2,FALSE))</f>
        <v/>
      </c>
      <c r="BS425" s="23"/>
      <c r="BT425" s="24" t="str">
        <f>IF(BS425="","",VLOOKUP(BS425,ProgramIterations!$D:$E,2,FALSE))</f>
        <v/>
      </c>
      <c r="BU425" s="23"/>
      <c r="BV425" s="24" t="str">
        <f>IF(BU425="","",VLOOKUP(BU425,ProgramIterations!$D:$E,2,FALSE))</f>
        <v/>
      </c>
      <c r="BW425" s="23"/>
      <c r="BX425" s="24" t="str">
        <f>IF(BW425="","",VLOOKUP(BW425,ProgramIterations!$D:$E,2,FALSE))</f>
        <v/>
      </c>
      <c r="BY425" s="23">
        <v>2014</v>
      </c>
      <c r="BZ425" s="24">
        <f>IF(BY425="","",VLOOKUP(BY425,ProgramIterations!$D:$E,2,FALSE))</f>
        <v>4</v>
      </c>
      <c r="CA425" s="23"/>
      <c r="CB425" s="24" t="str">
        <f>IF(CA425="","",VLOOKUP(CA425,ProgramIterations!$D:$E,2,FALSE))</f>
        <v/>
      </c>
      <c r="CC425" s="23">
        <v>2014</v>
      </c>
      <c r="CD425" s="24">
        <f>IF(CC425="","",VLOOKUP(CC425,ProgramIterations!$D:$E,2,FALSE))</f>
        <v>4</v>
      </c>
      <c r="CE425" s="23"/>
      <c r="CF425" s="24" t="str">
        <f>IF(CE425="","",VLOOKUP(CE425,ProgramIterations!$D:$E,2,FALSE))</f>
        <v/>
      </c>
      <c r="CG425" s="23">
        <v>2014</v>
      </c>
      <c r="CH425" s="24">
        <f>IF(CG425="","",VLOOKUP(CG425,ProgramIterations!$D:$E,2,FALSE))</f>
        <v>4</v>
      </c>
      <c r="CI425" s="23"/>
      <c r="CJ425" s="24" t="str">
        <f>IF(CI425="","",VLOOKUP(CI425,ProgramIterations!$D:$E,2,FALSE))</f>
        <v/>
      </c>
      <c r="CK425" s="23"/>
      <c r="CL425" s="24" t="str">
        <f>IF(CK425="","",VLOOKUP(CK425,ProgramIterations!$D:$E,2,FALSE))</f>
        <v/>
      </c>
      <c r="CM425" s="23"/>
      <c r="CN425" s="24" t="str">
        <f>IF(CM425="","",VLOOKUP(CM425,ProgramIterations!$D:$E,2,FALSE))</f>
        <v/>
      </c>
      <c r="CO425" s="23"/>
      <c r="CP425" s="24" t="str">
        <f>IF(CO425="","",VLOOKUP(CO425,ProgramIterations!$D:$E,2,FALSE))</f>
        <v/>
      </c>
      <c r="CQ425" s="23"/>
      <c r="CR425" s="24" t="str">
        <f>IF(CQ425="","",VLOOKUP(CQ425,ProgramIterations!$D:$E,2,FALSE))</f>
        <v/>
      </c>
      <c r="CS425" s="23"/>
      <c r="CT425" s="24" t="str">
        <f>IF(CS425="","",VLOOKUP(CS425,ProgramIterations!$D:$E,2,FALSE))</f>
        <v/>
      </c>
      <c r="CU425" s="23"/>
      <c r="CV425" s="24" t="str">
        <f>IF(CU425="","",VLOOKUP(CU425,ProgramIterations!$D:$E,2,FALSE))</f>
        <v/>
      </c>
      <c r="CW425" s="23"/>
      <c r="CX425" s="24" t="str">
        <f>IF(CW425="","",VLOOKUP(CW425,ProgramIterations!$D:$E,2,FALSE))</f>
        <v/>
      </c>
      <c r="CY425" s="23"/>
      <c r="CZ425" s="24" t="str">
        <f>IF(CY425="","",VLOOKUP(CY425,ProgramIterations!$D:$E,2,FALSE))</f>
        <v/>
      </c>
      <c r="DA425" s="23"/>
      <c r="DB425" s="24" t="str">
        <f>IF(DA425="","",VLOOKUP(DA425,ProgramIterations!$D:$E,2,FALSE))</f>
        <v/>
      </c>
      <c r="DC425" s="23"/>
      <c r="DD425" s="25" t="str">
        <f>IF(DC425="","",VLOOKUP(DC425,ProgramIterations!$D:$E,2,FALSE))</f>
        <v/>
      </c>
      <c r="DE425" s="64" t="str">
        <f>CONCATENATE("ALTER TABLE dbo.",LEFT(C425,FIND(".",C425)-1)," ADD ",RIGHT(C425,LEN(C425)-FIND(".",C425))," ",VLOOKUP(M425,DataTypes!$A$2:$F$12,6),IF(VLOOKUP(M425,DataTypes!$A$2:$F$12,3)=1,CONCATENATE("(",N425,",",O425,")"),"")," NULL")</f>
        <v>ALTER TABLE dbo.ChampMetricVisitInformation ADD GCDPercentImbalanceForT0 decimal(10,2) NULL</v>
      </c>
      <c r="DF425" s="56" t="e">
        <f>IF(A425 = "","",#REF! &amp; " SELECT MetricCalcTypeID = "&amp;A425&amp;", EngineID = "&amp;B425&amp;", Name='"&amp;C425&amp;"', DisplayGroupID = "&amp;D425&amp;", DisplayName='"&amp;E425&amp;"', DisplayNameShort = '"&amp;F425&amp;"', PropertyName = '"&amp;G425&amp;"', MethodID = "&amp;IF(H425="","NULL",H425)&amp; ", CalcGroupId = "&amp;IF(I425="","NULL",I425)&amp;", CalcGroupListItemID = " &amp;IF(K425="","NULL",K425)&amp;", Description = "&amp;IF(L425&lt;&gt;"NULL","'"&amp;SUBSTITUTE(L425,"'","''")&amp;"'","NULL")&amp;", DataTypeID = "&amp;M425&amp;",Precision = "&amp;N425&amp;", Scale = "&amp;O425&amp;", Length="&amp;P425&amp;", UOMID = "&amp;Q425&amp;", GlossaryTermID = "&amp;V425&amp;", DisplayOrderID = "&amp;W425&amp;", DomainValueListID = "&amp;AB425&amp;", WidthPixels = "&amp;AC425&amp;", IsDisplayable = "&amp;AD425&amp;", ShowGraphForWatershed= "&amp;AE425&amp;",ShowGraphForProgram="&amp;AF425&amp;",ShowGraphForVisit="&amp;AG425&amp;",IsPrivateInformation="&amp;AM425&amp;", IsCalculated="&amp;AN425&amp;",IsInternal="&amp;AO425&amp;", ExpectedValueMin = "&amp;IF(R425&lt;&gt;"",R425,"NULL")&amp;",  ExpectedValueMax = "&amp;IF(S425&lt;&gt;"",S425,"NULL")&amp;",  AcceptedValueMin = "&amp;IF(T425&lt;&gt;"",T425,"NULL")&amp;",   AcceptedValueMax  = "&amp;IF(U425&lt;&gt;"",U425,"NULL")&amp;", GraphAllowX="&amp;AH425&amp;", GraphAllowY="&amp;AI425&amp;", GraphAllowZ="&amp;AJ425&amp;", MapAllowSize="&amp;AK425&amp;", MapAllowColor = "&amp;AL425&amp;", RbtXpath = "&amp;IF(AP425&lt;&gt;"", "'"&amp;AP425&amp;"'", "NULL")&amp;", RbtIsRequired = "&amp;IF(AP425&lt;&gt;"", AQ425, "NULL")&amp;", MRMetric = "&amp;AR425&amp;
", Protocol1_ID = "&amp;IF(AS425="","NULL",#REF!)&amp;", Protocol1_IterationIDStart = "&amp;IF(AS425="","NULL",AT425)&amp;", Protocol1_IterationIDEnd = "&amp;IF(AU425="","NULL",AV425)&amp;
", Protocol2_ID = "&amp;IF(AW425="","NULL",#REF!)&amp;", Protocol2_IterationIDStart = "&amp;IF(AW425="","NULL",AX425)&amp;", Protocol2_IterationIDEnd = "&amp;IF(AY425="","NULL",AZ425)&amp;
", Protocol3_ID = "&amp;IF(BA425="","NULL",#REF!)&amp;", Protocol3_IterationIDStart = "&amp;IF(BA425="","NULL",BB425)&amp;", Protocol3_IterationIDEnd = "&amp;IF(BC425="","NULL",BD425)&amp;
", Protocol4_ID = "&amp;IF(BE425="","NULL",#REF!)&amp;", Protocol4_IterationIDStart = "&amp;IF(BE425="","NULL",BF425)&amp;", Protocol4_IterationIDEnd = "&amp;IF(BG425="","NULL",BH425)&amp;
", Protocol5_ID = "&amp;IF(BI425="","NULL",#REF!)&amp;", Protocol5_IterationIDStart = "&amp;IF(BI425="","NULL",BJ425)&amp;", Protocol5_IterationIDEnd = "&amp;IF(BK425="","NULL",BL425)&amp;
", Protocol6_ID = "&amp;IF(BM425="","NULL",#REF!)&amp;", Protocol6_IterationIDStart = "&amp;IF(BM425="","NULL",BN425)&amp;", Protocol6_IterationIDEnd = "&amp;IF(BO425="","NULL",BP425)&amp;
", Protocol7_ID = "&amp;IF(BQ425="","NULL",#REF!)&amp;", Protocol7_IterationIDStart = "&amp;IF(BQ425="","NULL",BR425)&amp;", Protocol7_IterationIDEnd = "&amp;IF(BS425="","NULL",BT425)&amp;
", Protocol8_ID = "&amp;IF(BU425="","NULL",#REF!)&amp;", Protocol8_IterationIDStart = "&amp;IF(BU425="","NULL",BV425)&amp;", Protocol8_IterationIDEnd = "&amp;IF(BW425="","NULL",BX425)&amp;
", Protocol9_ID = "&amp;IF(BY425="","NULL",#REF!)&amp;", Protocol9_IterationIDStart = "&amp;IF(BY425="","NULL",BZ425)&amp;", Protocol9_IterationIDEnd = "&amp;IF(CA425="","NULL",CB425)&amp;
", Protocol10_ID = "&amp;IF(CC425="","NULL",#REF!)&amp;", Protocol10_IterationIDStart = "&amp;IF(CC425="","NULL",CD425)&amp;", Protocol10_IterationIDEnd = "&amp;IF(CE425="","NULL",CF425)&amp;
", Protocol11_ID = "&amp;IF(CG425="","NULL",#REF!)&amp;", Protocol11_IterationIDStart = "&amp;IF(CG425="","NULL",CH425)&amp;", Protocol11_IterationIDEnd = "&amp;IF(CI425="","NULL",CJ425)&amp;
", Protocol12_ID = "&amp;IF(CK425="","NULL",#REF!)&amp;", Protocol12_IterationIDStart = "&amp;IF(CK425="","NULL",CL425)&amp;", Protocol12_IterationIDEnd = "&amp;IF(CM425="","NULL",CN425)&amp;
", Protocol13_ID = "&amp;IF(CO425="","NULL",#REF!)&amp;", Protocol13_IterationIDStart = "&amp;IF(CO425="","NULL",CP425)&amp;", Protocol13_IterationIDEnd = "&amp;IF(CQ425="","NULL",CR425)&amp;
", Protocol14_ID = "&amp;IF(CS425="","NULL",#REF!)&amp;", Protocol14_IterationIDStart = "&amp;IF(CS425="","NULL",CT425)&amp;", Protocol14_IterationIDEnd = "&amp;IF(CU425="","NULL",CV425)&amp;
", Protocol15_ID = "&amp;IF(CW425="","NULL",#REF!)&amp;", Protocol15_IterationIDStart = "&amp;IF(CW425="","NULL",CX425)&amp;", Protocol15_IterationIDEnd = "&amp;IF(CY425="","NULL",CZ425)&amp;
", Protocol16_ID = "&amp;IF(DA425="","NULL",#REF!)&amp;", Protocol16_IterationIDStart = "&amp;IF(DA425="","NULL",DB425)&amp;", Protocol16_IterationIDEnd = "&amp;IF(DC425="","NULL",DD425))</f>
        <v>#REF!</v>
      </c>
    </row>
    <row r="426" spans="1:156" x14ac:dyDescent="0.4">
      <c r="A426" s="38">
        <v>516</v>
      </c>
      <c r="B426" s="38">
        <v>1</v>
      </c>
      <c r="C426" s="57" t="str">
        <f t="shared" si="33"/>
        <v>ChampMetricVisitInformation.GCDPercentImbalanceForT1</v>
      </c>
      <c r="D426" s="38">
        <v>1</v>
      </c>
      <c r="E426" s="43" t="s">
        <v>1235</v>
      </c>
      <c r="F426" s="32" t="s">
        <v>1236</v>
      </c>
      <c r="G426" s="49" t="s">
        <v>1349</v>
      </c>
      <c r="I426" s="44"/>
      <c r="J426" s="59" t="str">
        <f>IF(I426="","",VLOOKUP(I426,MetricCalcGroups!A:D,3, FALSE))</f>
        <v/>
      </c>
      <c r="L426" s="37" t="s">
        <v>78</v>
      </c>
      <c r="M426" s="38">
        <v>3</v>
      </c>
      <c r="N426" s="38">
        <v>10</v>
      </c>
      <c r="O426" s="38">
        <v>2</v>
      </c>
      <c r="P426" s="38" t="s">
        <v>78</v>
      </c>
      <c r="Q426" s="38">
        <v>8</v>
      </c>
      <c r="R426" s="90">
        <v>-30</v>
      </c>
      <c r="S426" s="90">
        <v>30</v>
      </c>
      <c r="T426" s="90">
        <v>-40</v>
      </c>
      <c r="U426" s="90">
        <v>40</v>
      </c>
      <c r="V426" s="78">
        <v>254</v>
      </c>
      <c r="W426" s="39">
        <v>2550</v>
      </c>
      <c r="X426" s="15">
        <v>2011</v>
      </c>
      <c r="Y426" s="16">
        <f>IF(X426&lt;&gt;"",VLOOKUP(X426,ProgramIterations!D:E,2,FALSE),"NULL")</f>
        <v>1</v>
      </c>
      <c r="Z426" s="15"/>
      <c r="AA426" s="16" t="str">
        <f>IF(Z426&lt;&gt;"",VLOOKUP(Z426,ProgramIterations!D:E,2,FALSE),"NULL")</f>
        <v>NULL</v>
      </c>
      <c r="AB426" s="37" t="s">
        <v>78</v>
      </c>
      <c r="AC426" s="37">
        <v>75</v>
      </c>
      <c r="AD426" s="49">
        <v>1</v>
      </c>
      <c r="AE426" s="37">
        <v>1</v>
      </c>
      <c r="AF426" s="37">
        <v>1</v>
      </c>
      <c r="AG426" s="37">
        <v>0</v>
      </c>
      <c r="AH426" s="17">
        <v>0</v>
      </c>
      <c r="AI426" s="17">
        <f t="shared" si="34"/>
        <v>1</v>
      </c>
      <c r="AJ426" s="38">
        <v>0</v>
      </c>
      <c r="AK426" s="17">
        <f t="shared" si="31"/>
        <v>1</v>
      </c>
      <c r="AL426" s="17">
        <f t="shared" si="32"/>
        <v>1</v>
      </c>
      <c r="AM426" s="38">
        <v>0</v>
      </c>
      <c r="AN426" s="38">
        <v>0</v>
      </c>
      <c r="AO426" s="74">
        <v>1</v>
      </c>
      <c r="AP426" s="40" t="s">
        <v>1558</v>
      </c>
      <c r="AQ426" s="37">
        <v>0</v>
      </c>
      <c r="AR426" s="49">
        <v>0</v>
      </c>
      <c r="AS426" s="23">
        <v>2011</v>
      </c>
      <c r="AT426" s="55">
        <f>IF(AS426="","",VLOOKUP(AS426,ProgramIterations!$D:$E,2,FALSE))</f>
        <v>1</v>
      </c>
      <c r="AU426" s="23"/>
      <c r="AV426" s="24" t="str">
        <f>IF(AU426="","",VLOOKUP(AU426,ProgramIterations!$D:$E,2,FALSE))</f>
        <v/>
      </c>
      <c r="AW426" s="23">
        <v>2012</v>
      </c>
      <c r="AX426" s="55">
        <f>IF(AW426="","",VLOOKUP(AW426,ProgramIterations!$D:$E,2,FALSE))</f>
        <v>2</v>
      </c>
      <c r="AY426" s="23"/>
      <c r="AZ426" s="55" t="str">
        <f>IF(AY426="","",VLOOKUP(AY426,ProgramIterations!$D:$E,2,FALSE))</f>
        <v/>
      </c>
      <c r="BA426" s="23">
        <v>2013</v>
      </c>
      <c r="BB426" s="55">
        <f>IF(BA426="","",VLOOKUP(BA426,ProgramIterations!$D:$E,2,FALSE))</f>
        <v>3</v>
      </c>
      <c r="BC426" s="54"/>
      <c r="BD426" s="55" t="str">
        <f>IF(BC426="","",VLOOKUP(BC426,ProgramIterations!$D:$E,2,FALSE))</f>
        <v/>
      </c>
      <c r="BE426" s="23">
        <v>2014</v>
      </c>
      <c r="BF426" s="24">
        <f>IF(BE426="","",VLOOKUP(BE426,ProgramIterations!$D:$E,2,FALSE))</f>
        <v>4</v>
      </c>
      <c r="BG426" s="23"/>
      <c r="BH426" s="24" t="str">
        <f>IF(BG426="","",VLOOKUP(BG426,ProgramIterations!$D:$E,2,FALSE))</f>
        <v/>
      </c>
      <c r="BI426" s="23">
        <v>2014</v>
      </c>
      <c r="BJ426" s="24">
        <f>IF(BI426="","",VLOOKUP(BI426,ProgramIterations!$D:$E,2,FALSE))</f>
        <v>4</v>
      </c>
      <c r="BK426" s="23"/>
      <c r="BL426" s="24" t="str">
        <f>IF(BK426="","",VLOOKUP(BK426,ProgramIterations!$D:$E,2,FALSE))</f>
        <v/>
      </c>
      <c r="BM426" s="23"/>
      <c r="BN426" s="24" t="str">
        <f>IF(BM426="","",VLOOKUP(BM426,ProgramIterations!$D:$E,2,FALSE))</f>
        <v/>
      </c>
      <c r="BO426" s="23"/>
      <c r="BP426" s="24" t="str">
        <f>IF(BO426="","",VLOOKUP(BO426,ProgramIterations!$D:$E,2,FALSE))</f>
        <v/>
      </c>
      <c r="BQ426" s="23"/>
      <c r="BR426" s="24" t="str">
        <f>IF(BQ426="","",VLOOKUP(BQ426,ProgramIterations!$D:$E,2,FALSE))</f>
        <v/>
      </c>
      <c r="BS426" s="23"/>
      <c r="BT426" s="24" t="str">
        <f>IF(BS426="","",VLOOKUP(BS426,ProgramIterations!$D:$E,2,FALSE))</f>
        <v/>
      </c>
      <c r="BU426" s="23"/>
      <c r="BV426" s="24" t="str">
        <f>IF(BU426="","",VLOOKUP(BU426,ProgramIterations!$D:$E,2,FALSE))</f>
        <v/>
      </c>
      <c r="BW426" s="23"/>
      <c r="BX426" s="24" t="str">
        <f>IF(BW426="","",VLOOKUP(BW426,ProgramIterations!$D:$E,2,FALSE))</f>
        <v/>
      </c>
      <c r="BY426" s="23">
        <v>2014</v>
      </c>
      <c r="BZ426" s="24">
        <f>IF(BY426="","",VLOOKUP(BY426,ProgramIterations!$D:$E,2,FALSE))</f>
        <v>4</v>
      </c>
      <c r="CA426" s="23"/>
      <c r="CB426" s="24" t="str">
        <f>IF(CA426="","",VLOOKUP(CA426,ProgramIterations!$D:$E,2,FALSE))</f>
        <v/>
      </c>
      <c r="CC426" s="23">
        <v>2014</v>
      </c>
      <c r="CD426" s="24">
        <f>IF(CC426="","",VLOOKUP(CC426,ProgramIterations!$D:$E,2,FALSE))</f>
        <v>4</v>
      </c>
      <c r="CE426" s="23"/>
      <c r="CF426" s="24" t="str">
        <f>IF(CE426="","",VLOOKUP(CE426,ProgramIterations!$D:$E,2,FALSE))</f>
        <v/>
      </c>
      <c r="CG426" s="23">
        <v>2014</v>
      </c>
      <c r="CH426" s="24">
        <f>IF(CG426="","",VLOOKUP(CG426,ProgramIterations!$D:$E,2,FALSE))</f>
        <v>4</v>
      </c>
      <c r="CI426" s="23"/>
      <c r="CJ426" s="24" t="str">
        <f>IF(CI426="","",VLOOKUP(CI426,ProgramIterations!$D:$E,2,FALSE))</f>
        <v/>
      </c>
      <c r="CK426" s="23"/>
      <c r="CL426" s="24" t="str">
        <f>IF(CK426="","",VLOOKUP(CK426,ProgramIterations!$D:$E,2,FALSE))</f>
        <v/>
      </c>
      <c r="CM426" s="23"/>
      <c r="CN426" s="24" t="str">
        <f>IF(CM426="","",VLOOKUP(CM426,ProgramIterations!$D:$E,2,FALSE))</f>
        <v/>
      </c>
      <c r="CO426" s="23"/>
      <c r="CP426" s="24" t="str">
        <f>IF(CO426="","",VLOOKUP(CO426,ProgramIterations!$D:$E,2,FALSE))</f>
        <v/>
      </c>
      <c r="CQ426" s="23"/>
      <c r="CR426" s="24" t="str">
        <f>IF(CQ426="","",VLOOKUP(CQ426,ProgramIterations!$D:$E,2,FALSE))</f>
        <v/>
      </c>
      <c r="CS426" s="23"/>
      <c r="CT426" s="24" t="str">
        <f>IF(CS426="","",VLOOKUP(CS426,ProgramIterations!$D:$E,2,FALSE))</f>
        <v/>
      </c>
      <c r="CU426" s="23"/>
      <c r="CV426" s="24" t="str">
        <f>IF(CU426="","",VLOOKUP(CU426,ProgramIterations!$D:$E,2,FALSE))</f>
        <v/>
      </c>
      <c r="CW426" s="23"/>
      <c r="CX426" s="24" t="str">
        <f>IF(CW426="","",VLOOKUP(CW426,ProgramIterations!$D:$E,2,FALSE))</f>
        <v/>
      </c>
      <c r="CY426" s="23"/>
      <c r="CZ426" s="24" t="str">
        <f>IF(CY426="","",VLOOKUP(CY426,ProgramIterations!$D:$E,2,FALSE))</f>
        <v/>
      </c>
      <c r="DA426" s="23"/>
      <c r="DB426" s="24" t="str">
        <f>IF(DA426="","",VLOOKUP(DA426,ProgramIterations!$D:$E,2,FALSE))</f>
        <v/>
      </c>
      <c r="DC426" s="23"/>
      <c r="DD426" s="25" t="str">
        <f>IF(DC426="","",VLOOKUP(DC426,ProgramIterations!$D:$E,2,FALSE))</f>
        <v/>
      </c>
      <c r="DE426" s="64" t="str">
        <f>CONCATENATE("ALTER TABLE dbo.",LEFT(C426,FIND(".",C426)-1)," ADD ",RIGHT(C426,LEN(C426)-FIND(".",C426))," ",VLOOKUP(M426,DataTypes!$A$2:$F$12,6),IF(VLOOKUP(M426,DataTypes!$A$2:$F$12,3)=1,CONCATENATE("(",N426,",",O426,")"),"")," NULL")</f>
        <v>ALTER TABLE dbo.ChampMetricVisitInformation ADD GCDPercentImbalanceForT1 decimal(10,2) NULL</v>
      </c>
      <c r="DF426" s="56" t="e">
        <f>IF(A426 = "","",#REF! &amp; " SELECT MetricCalcTypeID = "&amp;A426&amp;", EngineID = "&amp;B426&amp;", Name='"&amp;C426&amp;"', DisplayGroupID = "&amp;D426&amp;", DisplayName='"&amp;E426&amp;"', DisplayNameShort = '"&amp;F426&amp;"', PropertyName = '"&amp;G426&amp;"', MethodID = "&amp;IF(H426="","NULL",H426)&amp; ", CalcGroupId = "&amp;IF(I426="","NULL",I426)&amp;", CalcGroupListItemID = " &amp;IF(K426="","NULL",K426)&amp;", Description = "&amp;IF(L426&lt;&gt;"NULL","'"&amp;SUBSTITUTE(L426,"'","''")&amp;"'","NULL")&amp;", DataTypeID = "&amp;M426&amp;",Precision = "&amp;N426&amp;", Scale = "&amp;O426&amp;", Length="&amp;P426&amp;", UOMID = "&amp;Q426&amp;", GlossaryTermID = "&amp;V426&amp;", DisplayOrderID = "&amp;W426&amp;", DomainValueListID = "&amp;AB426&amp;", WidthPixels = "&amp;AC426&amp;", IsDisplayable = "&amp;AD426&amp;", ShowGraphForWatershed= "&amp;AE426&amp;",ShowGraphForProgram="&amp;AF426&amp;",ShowGraphForVisit="&amp;AG426&amp;",IsPrivateInformation="&amp;AM426&amp;", IsCalculated="&amp;AN426&amp;",IsInternal="&amp;AO426&amp;", ExpectedValueMin = "&amp;IF(R426&lt;&gt;"",R426,"NULL")&amp;",  ExpectedValueMax = "&amp;IF(S426&lt;&gt;"",S426,"NULL")&amp;",  AcceptedValueMin = "&amp;IF(T426&lt;&gt;"",T426,"NULL")&amp;",   AcceptedValueMax  = "&amp;IF(U426&lt;&gt;"",U426,"NULL")&amp;", GraphAllowX="&amp;AH426&amp;", GraphAllowY="&amp;AI426&amp;", GraphAllowZ="&amp;AJ426&amp;", MapAllowSize="&amp;AK426&amp;", MapAllowColor = "&amp;AL426&amp;", RbtXpath = "&amp;IF(AP426&lt;&gt;"", "'"&amp;AP426&amp;"'", "NULL")&amp;", RbtIsRequired = "&amp;IF(AP426&lt;&gt;"", AQ426, "NULL")&amp;", MRMetric = "&amp;AR426&amp;
", Protocol1_ID = "&amp;IF(AS426="","NULL",#REF!)&amp;", Protocol1_IterationIDStart = "&amp;IF(AS426="","NULL",AT426)&amp;", Protocol1_IterationIDEnd = "&amp;IF(AU426="","NULL",AV426)&amp;
", Protocol2_ID = "&amp;IF(AW426="","NULL",#REF!)&amp;", Protocol2_IterationIDStart = "&amp;IF(AW426="","NULL",AX426)&amp;", Protocol2_IterationIDEnd = "&amp;IF(AY426="","NULL",AZ426)&amp;
", Protocol3_ID = "&amp;IF(BA426="","NULL",#REF!)&amp;", Protocol3_IterationIDStart = "&amp;IF(BA426="","NULL",BB426)&amp;", Protocol3_IterationIDEnd = "&amp;IF(BC426="","NULL",BD426)&amp;
", Protocol4_ID = "&amp;IF(BE426="","NULL",#REF!)&amp;", Protocol4_IterationIDStart = "&amp;IF(BE426="","NULL",BF426)&amp;", Protocol4_IterationIDEnd = "&amp;IF(BG426="","NULL",BH426)&amp;
", Protocol5_ID = "&amp;IF(BI426="","NULL",#REF!)&amp;", Protocol5_IterationIDStart = "&amp;IF(BI426="","NULL",BJ426)&amp;", Protocol5_IterationIDEnd = "&amp;IF(BK426="","NULL",BL426)&amp;
", Protocol6_ID = "&amp;IF(BM426="","NULL",#REF!)&amp;", Protocol6_IterationIDStart = "&amp;IF(BM426="","NULL",BN426)&amp;", Protocol6_IterationIDEnd = "&amp;IF(BO426="","NULL",BP426)&amp;
", Protocol7_ID = "&amp;IF(BQ426="","NULL",#REF!)&amp;", Protocol7_IterationIDStart = "&amp;IF(BQ426="","NULL",BR426)&amp;", Protocol7_IterationIDEnd = "&amp;IF(BS426="","NULL",BT426)&amp;
", Protocol8_ID = "&amp;IF(BU426="","NULL",#REF!)&amp;", Protocol8_IterationIDStart = "&amp;IF(BU426="","NULL",BV426)&amp;", Protocol8_IterationIDEnd = "&amp;IF(BW426="","NULL",BX426)&amp;
", Protocol9_ID = "&amp;IF(BY426="","NULL",#REF!)&amp;", Protocol9_IterationIDStart = "&amp;IF(BY426="","NULL",BZ426)&amp;", Protocol9_IterationIDEnd = "&amp;IF(CA426="","NULL",CB426)&amp;
", Protocol10_ID = "&amp;IF(CC426="","NULL",#REF!)&amp;", Protocol10_IterationIDStart = "&amp;IF(CC426="","NULL",CD426)&amp;", Protocol10_IterationIDEnd = "&amp;IF(CE426="","NULL",CF426)&amp;
", Protocol11_ID = "&amp;IF(CG426="","NULL",#REF!)&amp;", Protocol11_IterationIDStart = "&amp;IF(CG426="","NULL",CH426)&amp;", Protocol11_IterationIDEnd = "&amp;IF(CI426="","NULL",CJ426)&amp;
", Protocol12_ID = "&amp;IF(CK426="","NULL",#REF!)&amp;", Protocol12_IterationIDStart = "&amp;IF(CK426="","NULL",CL426)&amp;", Protocol12_IterationIDEnd = "&amp;IF(CM426="","NULL",CN426)&amp;
", Protocol13_ID = "&amp;IF(CO426="","NULL",#REF!)&amp;", Protocol13_IterationIDStart = "&amp;IF(CO426="","NULL",CP426)&amp;", Protocol13_IterationIDEnd = "&amp;IF(CQ426="","NULL",CR426)&amp;
", Protocol14_ID = "&amp;IF(CS426="","NULL",#REF!)&amp;", Protocol14_IterationIDStart = "&amp;IF(CS426="","NULL",CT426)&amp;", Protocol14_IterationIDEnd = "&amp;IF(CU426="","NULL",CV426)&amp;
", Protocol15_ID = "&amp;IF(CW426="","NULL",#REF!)&amp;", Protocol15_IterationIDStart = "&amp;IF(CW426="","NULL",CX426)&amp;", Protocol15_IterationIDEnd = "&amp;IF(CY426="","NULL",CZ426)&amp;
", Protocol16_ID = "&amp;IF(DA426="","NULL",#REF!)&amp;", Protocol16_IterationIDStart = "&amp;IF(DA426="","NULL",DB426)&amp;", Protocol16_IterationIDEnd = "&amp;IF(DC426="","NULL",DD426))</f>
        <v>#REF!</v>
      </c>
    </row>
    <row r="427" spans="1:156" ht="33.6" x14ac:dyDescent="0.4">
      <c r="A427" s="38">
        <v>517</v>
      </c>
      <c r="B427" s="38">
        <v>1</v>
      </c>
      <c r="C427" s="57" t="str">
        <f t="shared" si="33"/>
        <v>ChampMetricVisitInformation.GCDPercentNetVolumeRatioforT0</v>
      </c>
      <c r="D427" s="38">
        <v>1</v>
      </c>
      <c r="E427" s="43" t="s">
        <v>1237</v>
      </c>
      <c r="F427" s="32" t="s">
        <v>1152</v>
      </c>
      <c r="G427" s="37" t="s">
        <v>1264</v>
      </c>
      <c r="I427" s="44"/>
      <c r="J427" s="59" t="str">
        <f>IF(I427="","",VLOOKUP(I427,MetricCalcGroups!A:D,3, FALSE))</f>
        <v/>
      </c>
      <c r="L427" s="37" t="s">
        <v>78</v>
      </c>
      <c r="M427" s="38">
        <v>3</v>
      </c>
      <c r="N427" s="38">
        <v>10</v>
      </c>
      <c r="O427" s="38">
        <v>2</v>
      </c>
      <c r="P427" s="38" t="s">
        <v>78</v>
      </c>
      <c r="Q427" s="38">
        <v>8</v>
      </c>
      <c r="R427" s="90">
        <v>-50</v>
      </c>
      <c r="S427" s="90">
        <v>50</v>
      </c>
      <c r="T427" s="90">
        <v>-75</v>
      </c>
      <c r="U427" s="90">
        <v>75</v>
      </c>
      <c r="V427" s="78">
        <v>255</v>
      </c>
      <c r="W427" s="39">
        <v>2560</v>
      </c>
      <c r="X427" s="15">
        <v>2011</v>
      </c>
      <c r="Y427" s="16">
        <f>IF(X427&lt;&gt;"",VLOOKUP(X427,ProgramIterations!D:E,2,FALSE),"NULL")</f>
        <v>1</v>
      </c>
      <c r="Z427" s="15"/>
      <c r="AA427" s="16" t="str">
        <f>IF(Z427&lt;&gt;"",VLOOKUP(Z427,ProgramIterations!D:E,2,FALSE),"NULL")</f>
        <v>NULL</v>
      </c>
      <c r="AB427" s="37" t="s">
        <v>78</v>
      </c>
      <c r="AC427" s="37">
        <v>75</v>
      </c>
      <c r="AD427" s="49">
        <v>1</v>
      </c>
      <c r="AE427" s="37">
        <v>1</v>
      </c>
      <c r="AF427" s="37">
        <v>1</v>
      </c>
      <c r="AG427" s="37">
        <v>0</v>
      </c>
      <c r="AH427" s="85">
        <v>1</v>
      </c>
      <c r="AI427" s="52">
        <f t="shared" si="34"/>
        <v>1</v>
      </c>
      <c r="AJ427" s="38">
        <v>0</v>
      </c>
      <c r="AK427" s="17">
        <f t="shared" si="31"/>
        <v>1</v>
      </c>
      <c r="AL427" s="17">
        <f t="shared" si="32"/>
        <v>1</v>
      </c>
      <c r="AM427" s="38">
        <v>0</v>
      </c>
      <c r="AN427" s="38">
        <v>0</v>
      </c>
      <c r="AO427" s="74">
        <v>1</v>
      </c>
      <c r="AP427" s="49" t="s">
        <v>1559</v>
      </c>
      <c r="AQ427" s="37">
        <v>0</v>
      </c>
      <c r="AR427" s="49">
        <v>0</v>
      </c>
      <c r="AS427" s="23">
        <v>2011</v>
      </c>
      <c r="AT427" s="55">
        <f>IF(AS427="","",VLOOKUP(AS427,ProgramIterations!$D:$E,2,FALSE))</f>
        <v>1</v>
      </c>
      <c r="AU427" s="23"/>
      <c r="AV427" s="24" t="str">
        <f>IF(AU427="","",VLOOKUP(AU427,ProgramIterations!$D:$E,2,FALSE))</f>
        <v/>
      </c>
      <c r="AW427" s="23">
        <v>2012</v>
      </c>
      <c r="AX427" s="55">
        <f>IF(AW427="","",VLOOKUP(AW427,ProgramIterations!$D:$E,2,FALSE))</f>
        <v>2</v>
      </c>
      <c r="AY427" s="23"/>
      <c r="AZ427" s="55" t="str">
        <f>IF(AY427="","",VLOOKUP(AY427,ProgramIterations!$D:$E,2,FALSE))</f>
        <v/>
      </c>
      <c r="BA427" s="23">
        <v>2013</v>
      </c>
      <c r="BB427" s="55">
        <f>IF(BA427="","",VLOOKUP(BA427,ProgramIterations!$D:$E,2,FALSE))</f>
        <v>3</v>
      </c>
      <c r="BC427" s="54"/>
      <c r="BD427" s="55" t="str">
        <f>IF(BC427="","",VLOOKUP(BC427,ProgramIterations!$D:$E,2,FALSE))</f>
        <v/>
      </c>
      <c r="BE427" s="23">
        <v>2014</v>
      </c>
      <c r="BF427" s="24">
        <f>IF(BE427="","",VLOOKUP(BE427,ProgramIterations!$D:$E,2,FALSE))</f>
        <v>4</v>
      </c>
      <c r="BG427" s="23"/>
      <c r="BH427" s="24" t="str">
        <f>IF(BG427="","",VLOOKUP(BG427,ProgramIterations!$D:$E,2,FALSE))</f>
        <v/>
      </c>
      <c r="BI427" s="23">
        <v>2014</v>
      </c>
      <c r="BJ427" s="24">
        <f>IF(BI427="","",VLOOKUP(BI427,ProgramIterations!$D:$E,2,FALSE))</f>
        <v>4</v>
      </c>
      <c r="BK427" s="23"/>
      <c r="BL427" s="24" t="str">
        <f>IF(BK427="","",VLOOKUP(BK427,ProgramIterations!$D:$E,2,FALSE))</f>
        <v/>
      </c>
      <c r="BM427" s="23"/>
      <c r="BN427" s="24" t="str">
        <f>IF(BM427="","",VLOOKUP(BM427,ProgramIterations!$D:$E,2,FALSE))</f>
        <v/>
      </c>
      <c r="BO427" s="23"/>
      <c r="BP427" s="24" t="str">
        <f>IF(BO427="","",VLOOKUP(BO427,ProgramIterations!$D:$E,2,FALSE))</f>
        <v/>
      </c>
      <c r="BQ427" s="23"/>
      <c r="BR427" s="24" t="str">
        <f>IF(BQ427="","",VLOOKUP(BQ427,ProgramIterations!$D:$E,2,FALSE))</f>
        <v/>
      </c>
      <c r="BS427" s="23"/>
      <c r="BT427" s="24" t="str">
        <f>IF(BS427="","",VLOOKUP(BS427,ProgramIterations!$D:$E,2,FALSE))</f>
        <v/>
      </c>
      <c r="BU427" s="23"/>
      <c r="BV427" s="24" t="str">
        <f>IF(BU427="","",VLOOKUP(BU427,ProgramIterations!$D:$E,2,FALSE))</f>
        <v/>
      </c>
      <c r="BW427" s="23"/>
      <c r="BX427" s="24" t="str">
        <f>IF(BW427="","",VLOOKUP(BW427,ProgramIterations!$D:$E,2,FALSE))</f>
        <v/>
      </c>
      <c r="BY427" s="23">
        <v>2014</v>
      </c>
      <c r="BZ427" s="24">
        <f>IF(BY427="","",VLOOKUP(BY427,ProgramIterations!$D:$E,2,FALSE))</f>
        <v>4</v>
      </c>
      <c r="CA427" s="23"/>
      <c r="CB427" s="24" t="str">
        <f>IF(CA427="","",VLOOKUP(CA427,ProgramIterations!$D:$E,2,FALSE))</f>
        <v/>
      </c>
      <c r="CC427" s="23">
        <v>2014</v>
      </c>
      <c r="CD427" s="24">
        <f>IF(CC427="","",VLOOKUP(CC427,ProgramIterations!$D:$E,2,FALSE))</f>
        <v>4</v>
      </c>
      <c r="CE427" s="23"/>
      <c r="CF427" s="24" t="str">
        <f>IF(CE427="","",VLOOKUP(CE427,ProgramIterations!$D:$E,2,FALSE))</f>
        <v/>
      </c>
      <c r="CG427" s="23">
        <v>2014</v>
      </c>
      <c r="CH427" s="24">
        <f>IF(CG427="","",VLOOKUP(CG427,ProgramIterations!$D:$E,2,FALSE))</f>
        <v>4</v>
      </c>
      <c r="CI427" s="23"/>
      <c r="CJ427" s="24" t="str">
        <f>IF(CI427="","",VLOOKUP(CI427,ProgramIterations!$D:$E,2,FALSE))</f>
        <v/>
      </c>
      <c r="CK427" s="23"/>
      <c r="CL427" s="24" t="str">
        <f>IF(CK427="","",VLOOKUP(CK427,ProgramIterations!$D:$E,2,FALSE))</f>
        <v/>
      </c>
      <c r="CM427" s="23"/>
      <c r="CN427" s="24" t="str">
        <f>IF(CM427="","",VLOOKUP(CM427,ProgramIterations!$D:$E,2,FALSE))</f>
        <v/>
      </c>
      <c r="CO427" s="23"/>
      <c r="CP427" s="24" t="str">
        <f>IF(CO427="","",VLOOKUP(CO427,ProgramIterations!$D:$E,2,FALSE))</f>
        <v/>
      </c>
      <c r="CQ427" s="23"/>
      <c r="CR427" s="24" t="str">
        <f>IF(CQ427="","",VLOOKUP(CQ427,ProgramIterations!$D:$E,2,FALSE))</f>
        <v/>
      </c>
      <c r="CS427" s="23"/>
      <c r="CT427" s="24" t="str">
        <f>IF(CS427="","",VLOOKUP(CS427,ProgramIterations!$D:$E,2,FALSE))</f>
        <v/>
      </c>
      <c r="CU427" s="23"/>
      <c r="CV427" s="24" t="str">
        <f>IF(CU427="","",VLOOKUP(CU427,ProgramIterations!$D:$E,2,FALSE))</f>
        <v/>
      </c>
      <c r="CW427" s="23"/>
      <c r="CX427" s="24" t="str">
        <f>IF(CW427="","",VLOOKUP(CW427,ProgramIterations!$D:$E,2,FALSE))</f>
        <v/>
      </c>
      <c r="CY427" s="23"/>
      <c r="CZ427" s="24" t="str">
        <f>IF(CY427="","",VLOOKUP(CY427,ProgramIterations!$D:$E,2,FALSE))</f>
        <v/>
      </c>
      <c r="DA427" s="23"/>
      <c r="DB427" s="24" t="str">
        <f>IF(DA427="","",VLOOKUP(DA427,ProgramIterations!$D:$E,2,FALSE))</f>
        <v/>
      </c>
      <c r="DC427" s="23"/>
      <c r="DD427" s="25" t="str">
        <f>IF(DC427="","",VLOOKUP(DC427,ProgramIterations!$D:$E,2,FALSE))</f>
        <v/>
      </c>
      <c r="DE427" s="64" t="str">
        <f>CONCATENATE("ALTER TABLE dbo.",LEFT(C427,FIND(".",C427)-1)," ADD ",RIGHT(C427,LEN(C427)-FIND(".",C427))," ",VLOOKUP(M427,DataTypes!$A$2:$F$12,6),IF(VLOOKUP(M427,DataTypes!$A$2:$F$12,3)=1,CONCATENATE("(",N427,",",O427,")"),"")," NULL")</f>
        <v>ALTER TABLE dbo.ChampMetricVisitInformation ADD GCDPercentNetVolumeRatioforT0 decimal(10,2) NULL</v>
      </c>
      <c r="DF427" s="56" t="e">
        <f>IF(A427 = "","",#REF! &amp; " SELECT MetricCalcTypeID = "&amp;A427&amp;", EngineID = "&amp;B427&amp;", Name='"&amp;C427&amp;"', DisplayGroupID = "&amp;D427&amp;", DisplayName='"&amp;E427&amp;"', DisplayNameShort = '"&amp;F427&amp;"', PropertyName = '"&amp;G427&amp;"', MethodID = "&amp;IF(H427="","NULL",H427)&amp; ", CalcGroupId = "&amp;IF(I427="","NULL",I427)&amp;", CalcGroupListItemID = " &amp;IF(K427="","NULL",K427)&amp;", Description = "&amp;IF(L427&lt;&gt;"NULL","'"&amp;SUBSTITUTE(L427,"'","''")&amp;"'","NULL")&amp;", DataTypeID = "&amp;M427&amp;",Precision = "&amp;N427&amp;", Scale = "&amp;O427&amp;", Length="&amp;P427&amp;", UOMID = "&amp;Q427&amp;", GlossaryTermID = "&amp;V427&amp;", DisplayOrderID = "&amp;W427&amp;", DomainValueListID = "&amp;AB427&amp;", WidthPixels = "&amp;AC427&amp;", IsDisplayable = "&amp;AD427&amp;", ShowGraphForWatershed= "&amp;AE427&amp;",ShowGraphForProgram="&amp;AF427&amp;",ShowGraphForVisit="&amp;AG427&amp;",IsPrivateInformation="&amp;AM427&amp;", IsCalculated="&amp;AN427&amp;",IsInternal="&amp;AO427&amp;", ExpectedValueMin = "&amp;IF(R427&lt;&gt;"",R427,"NULL")&amp;",  ExpectedValueMax = "&amp;IF(S427&lt;&gt;"",S427,"NULL")&amp;",  AcceptedValueMin = "&amp;IF(T427&lt;&gt;"",T427,"NULL")&amp;",   AcceptedValueMax  = "&amp;IF(U427&lt;&gt;"",U427,"NULL")&amp;", GraphAllowX="&amp;AH427&amp;", GraphAllowY="&amp;AI427&amp;", GraphAllowZ="&amp;AJ427&amp;", MapAllowSize="&amp;AK427&amp;", MapAllowColor = "&amp;AL427&amp;", RbtXpath = "&amp;IF(AP427&lt;&gt;"", "'"&amp;AP427&amp;"'", "NULL")&amp;", RbtIsRequired = "&amp;IF(AP427&lt;&gt;"", AQ427, "NULL")&amp;", MRMetric = "&amp;AR427&amp;
", Protocol1_ID = "&amp;IF(AS427="","NULL",#REF!)&amp;", Protocol1_IterationIDStart = "&amp;IF(AS427="","NULL",AT427)&amp;", Protocol1_IterationIDEnd = "&amp;IF(AU427="","NULL",AV427)&amp;
", Protocol2_ID = "&amp;IF(AW427="","NULL",#REF!)&amp;", Protocol2_IterationIDStart = "&amp;IF(AW427="","NULL",AX427)&amp;", Protocol2_IterationIDEnd = "&amp;IF(AY427="","NULL",AZ427)&amp;
", Protocol3_ID = "&amp;IF(BA427="","NULL",#REF!)&amp;", Protocol3_IterationIDStart = "&amp;IF(BA427="","NULL",BB427)&amp;", Protocol3_IterationIDEnd = "&amp;IF(BC427="","NULL",BD427)&amp;
", Protocol4_ID = "&amp;IF(BE427="","NULL",#REF!)&amp;", Protocol4_IterationIDStart = "&amp;IF(BE427="","NULL",BF427)&amp;", Protocol4_IterationIDEnd = "&amp;IF(BG427="","NULL",BH427)&amp;
", Protocol5_ID = "&amp;IF(BI427="","NULL",#REF!)&amp;", Protocol5_IterationIDStart = "&amp;IF(BI427="","NULL",BJ427)&amp;", Protocol5_IterationIDEnd = "&amp;IF(BK427="","NULL",BL427)&amp;
", Protocol6_ID = "&amp;IF(BM427="","NULL",#REF!)&amp;", Protocol6_IterationIDStart = "&amp;IF(BM427="","NULL",BN427)&amp;", Protocol6_IterationIDEnd = "&amp;IF(BO427="","NULL",BP427)&amp;
", Protocol7_ID = "&amp;IF(BQ427="","NULL",#REF!)&amp;", Protocol7_IterationIDStart = "&amp;IF(BQ427="","NULL",BR427)&amp;", Protocol7_IterationIDEnd = "&amp;IF(BS427="","NULL",BT427)&amp;
", Protocol8_ID = "&amp;IF(BU427="","NULL",#REF!)&amp;", Protocol8_IterationIDStart = "&amp;IF(BU427="","NULL",BV427)&amp;", Protocol8_IterationIDEnd = "&amp;IF(BW427="","NULL",BX427)&amp;
", Protocol9_ID = "&amp;IF(BY427="","NULL",#REF!)&amp;", Protocol9_IterationIDStart = "&amp;IF(BY427="","NULL",BZ427)&amp;", Protocol9_IterationIDEnd = "&amp;IF(CA427="","NULL",CB427)&amp;
", Protocol10_ID = "&amp;IF(CC427="","NULL",#REF!)&amp;", Protocol10_IterationIDStart = "&amp;IF(CC427="","NULL",CD427)&amp;", Protocol10_IterationIDEnd = "&amp;IF(CE427="","NULL",CF427)&amp;
", Protocol11_ID = "&amp;IF(CG427="","NULL",#REF!)&amp;", Protocol11_IterationIDStart = "&amp;IF(CG427="","NULL",CH427)&amp;", Protocol11_IterationIDEnd = "&amp;IF(CI427="","NULL",CJ427)&amp;
", Protocol12_ID = "&amp;IF(CK427="","NULL",#REF!)&amp;", Protocol12_IterationIDStart = "&amp;IF(CK427="","NULL",CL427)&amp;", Protocol12_IterationIDEnd = "&amp;IF(CM427="","NULL",CN427)&amp;
", Protocol13_ID = "&amp;IF(CO427="","NULL",#REF!)&amp;", Protocol13_IterationIDStart = "&amp;IF(CO427="","NULL",CP427)&amp;", Protocol13_IterationIDEnd = "&amp;IF(CQ427="","NULL",CR427)&amp;
", Protocol14_ID = "&amp;IF(CS427="","NULL",#REF!)&amp;", Protocol14_IterationIDStart = "&amp;IF(CS427="","NULL",CT427)&amp;", Protocol14_IterationIDEnd = "&amp;IF(CU427="","NULL",CV427)&amp;
", Protocol15_ID = "&amp;IF(CW427="","NULL",#REF!)&amp;", Protocol15_IterationIDStart = "&amp;IF(CW427="","NULL",CX427)&amp;", Protocol15_IterationIDEnd = "&amp;IF(CY427="","NULL",CZ427)&amp;
", Protocol16_ID = "&amp;IF(DA427="","NULL",#REF!)&amp;", Protocol16_IterationIDStart = "&amp;IF(DA427="","NULL",DB427)&amp;", Protocol16_IterationIDEnd = "&amp;IF(DC427="","NULL",DD427))</f>
        <v>#REF!</v>
      </c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  <c r="DS427" s="49"/>
      <c r="DT427" s="49"/>
      <c r="DU427" s="49"/>
      <c r="DV427" s="49"/>
      <c r="DW427" s="49"/>
      <c r="DX427" s="49"/>
      <c r="DY427" s="49"/>
      <c r="DZ427" s="49"/>
      <c r="EA427" s="49"/>
      <c r="EB427" s="49"/>
      <c r="EC427" s="49"/>
      <c r="ED427" s="49"/>
      <c r="EE427" s="49"/>
      <c r="EF427" s="49"/>
      <c r="EG427" s="49"/>
      <c r="EH427" s="49"/>
      <c r="EI427" s="49"/>
      <c r="EJ427" s="49"/>
      <c r="EK427" s="49"/>
      <c r="EL427" s="49"/>
      <c r="EM427" s="49"/>
      <c r="EN427" s="49"/>
      <c r="EO427" s="49"/>
      <c r="EP427" s="49"/>
      <c r="EQ427" s="49"/>
      <c r="ER427" s="49"/>
      <c r="ES427" s="49"/>
      <c r="ET427" s="49"/>
      <c r="EU427" s="49"/>
      <c r="EV427" s="49"/>
      <c r="EW427" s="49"/>
      <c r="EX427" s="49"/>
      <c r="EY427" s="49"/>
      <c r="EZ427" s="49"/>
    </row>
    <row r="428" spans="1:156" ht="33.6" x14ac:dyDescent="0.4">
      <c r="A428" s="38">
        <v>518</v>
      </c>
      <c r="B428" s="38">
        <v>1</v>
      </c>
      <c r="C428" s="57" t="str">
        <f t="shared" si="33"/>
        <v>ChampMetricVisitInformation.GCDPercentNetVolumeRatioforT1</v>
      </c>
      <c r="D428" s="38">
        <v>1</v>
      </c>
      <c r="E428" s="43" t="s">
        <v>1238</v>
      </c>
      <c r="F428" s="32" t="s">
        <v>1094</v>
      </c>
      <c r="G428" s="49" t="s">
        <v>1350</v>
      </c>
      <c r="I428" s="44"/>
      <c r="J428" s="59" t="str">
        <f>IF(I428="","",VLOOKUP(I428,MetricCalcGroups!A:D,3, FALSE))</f>
        <v/>
      </c>
      <c r="L428" s="37" t="s">
        <v>78</v>
      </c>
      <c r="M428" s="38">
        <v>3</v>
      </c>
      <c r="N428" s="38">
        <v>10</v>
      </c>
      <c r="O428" s="38">
        <v>2</v>
      </c>
      <c r="P428" s="38" t="s">
        <v>78</v>
      </c>
      <c r="Q428" s="38">
        <v>8</v>
      </c>
      <c r="R428" s="90">
        <v>-50</v>
      </c>
      <c r="S428" s="90">
        <v>50</v>
      </c>
      <c r="T428" s="90">
        <v>-75</v>
      </c>
      <c r="U428" s="90">
        <v>75</v>
      </c>
      <c r="V428" s="78">
        <v>256</v>
      </c>
      <c r="W428" s="39">
        <v>2570</v>
      </c>
      <c r="X428" s="15">
        <v>2011</v>
      </c>
      <c r="Y428" s="16">
        <f>IF(X428&lt;&gt;"",VLOOKUP(X428,ProgramIterations!D:E,2,FALSE),"NULL")</f>
        <v>1</v>
      </c>
      <c r="Z428" s="15"/>
      <c r="AA428" s="16" t="str">
        <f>IF(Z428&lt;&gt;"",VLOOKUP(Z428,ProgramIterations!D:E,2,FALSE),"NULL")</f>
        <v>NULL</v>
      </c>
      <c r="AB428" s="37" t="s">
        <v>78</v>
      </c>
      <c r="AC428" s="37">
        <v>75</v>
      </c>
      <c r="AD428" s="49">
        <v>1</v>
      </c>
      <c r="AE428" s="37">
        <v>1</v>
      </c>
      <c r="AF428" s="37">
        <v>1</v>
      </c>
      <c r="AG428" s="37">
        <v>0</v>
      </c>
      <c r="AH428" s="17">
        <v>0</v>
      </c>
      <c r="AI428" s="17">
        <f t="shared" si="34"/>
        <v>1</v>
      </c>
      <c r="AJ428" s="38">
        <v>0</v>
      </c>
      <c r="AK428" s="17">
        <f t="shared" si="31"/>
        <v>1</v>
      </c>
      <c r="AL428" s="17">
        <f t="shared" si="32"/>
        <v>1</v>
      </c>
      <c r="AM428" s="38">
        <v>0</v>
      </c>
      <c r="AN428" s="38">
        <v>0</v>
      </c>
      <c r="AO428" s="74">
        <v>1</v>
      </c>
      <c r="AP428" s="40" t="s">
        <v>1560</v>
      </c>
      <c r="AQ428" s="37">
        <v>0</v>
      </c>
      <c r="AR428" s="49">
        <v>0</v>
      </c>
      <c r="AS428" s="23">
        <v>2011</v>
      </c>
      <c r="AT428" s="55">
        <f>IF(AS428="","",VLOOKUP(AS428,ProgramIterations!$D:$E,2,FALSE))</f>
        <v>1</v>
      </c>
      <c r="AU428" s="23"/>
      <c r="AV428" s="55" t="str">
        <f>IF(AU428="","",VLOOKUP(AU428,ProgramIterations!$D:$E,2,FALSE))</f>
        <v/>
      </c>
      <c r="AW428" s="23">
        <v>2012</v>
      </c>
      <c r="AX428" s="55">
        <f>IF(AW428="","",VLOOKUP(AW428,ProgramIterations!$D:$E,2,FALSE))</f>
        <v>2</v>
      </c>
      <c r="AY428" s="23"/>
      <c r="AZ428" s="55" t="str">
        <f>IF(AY428="","",VLOOKUP(AY428,ProgramIterations!$D:$E,2,FALSE))</f>
        <v/>
      </c>
      <c r="BA428" s="23">
        <v>2013</v>
      </c>
      <c r="BB428" s="55">
        <f>IF(BA428="","",VLOOKUP(BA428,ProgramIterations!$D:$E,2,FALSE))</f>
        <v>3</v>
      </c>
      <c r="BC428" s="54"/>
      <c r="BD428" s="55" t="str">
        <f>IF(BC428="","",VLOOKUP(BC428,ProgramIterations!$D:$E,2,FALSE))</f>
        <v/>
      </c>
      <c r="BE428" s="23">
        <v>2014</v>
      </c>
      <c r="BF428" s="24">
        <f>IF(BE428="","",VLOOKUP(BE428,ProgramIterations!$D:$E,2,FALSE))</f>
        <v>4</v>
      </c>
      <c r="BG428" s="23"/>
      <c r="BH428" s="24" t="str">
        <f>IF(BG428="","",VLOOKUP(BG428,ProgramIterations!$D:$E,2,FALSE))</f>
        <v/>
      </c>
      <c r="BI428" s="23">
        <v>2014</v>
      </c>
      <c r="BJ428" s="24">
        <f>IF(BI428="","",VLOOKUP(BI428,ProgramIterations!$D:$E,2,FALSE))</f>
        <v>4</v>
      </c>
      <c r="BK428" s="23"/>
      <c r="BL428" s="24" t="str">
        <f>IF(BK428="","",VLOOKUP(BK428,ProgramIterations!$D:$E,2,FALSE))</f>
        <v/>
      </c>
      <c r="BM428" s="23"/>
      <c r="BN428" s="24" t="str">
        <f>IF(BM428="","",VLOOKUP(BM428,ProgramIterations!$D:$E,2,FALSE))</f>
        <v/>
      </c>
      <c r="BO428" s="23"/>
      <c r="BP428" s="24" t="str">
        <f>IF(BO428="","",VLOOKUP(BO428,ProgramIterations!$D:$E,2,FALSE))</f>
        <v/>
      </c>
      <c r="BQ428" s="23"/>
      <c r="BR428" s="24" t="str">
        <f>IF(BQ428="","",VLOOKUP(BQ428,ProgramIterations!$D:$E,2,FALSE))</f>
        <v/>
      </c>
      <c r="BS428" s="23"/>
      <c r="BT428" s="24" t="str">
        <f>IF(BS428="","",VLOOKUP(BS428,ProgramIterations!$D:$E,2,FALSE))</f>
        <v/>
      </c>
      <c r="BU428" s="23"/>
      <c r="BV428" s="24" t="str">
        <f>IF(BU428="","",VLOOKUP(BU428,ProgramIterations!$D:$E,2,FALSE))</f>
        <v/>
      </c>
      <c r="BW428" s="23"/>
      <c r="BX428" s="24" t="str">
        <f>IF(BW428="","",VLOOKUP(BW428,ProgramIterations!$D:$E,2,FALSE))</f>
        <v/>
      </c>
      <c r="BY428" s="23">
        <v>2014</v>
      </c>
      <c r="BZ428" s="24">
        <f>IF(BY428="","",VLOOKUP(BY428,ProgramIterations!$D:$E,2,FALSE))</f>
        <v>4</v>
      </c>
      <c r="CA428" s="23"/>
      <c r="CB428" s="24" t="str">
        <f>IF(CA428="","",VLOOKUP(CA428,ProgramIterations!$D:$E,2,FALSE))</f>
        <v/>
      </c>
      <c r="CC428" s="23">
        <v>2014</v>
      </c>
      <c r="CD428" s="24">
        <f>IF(CC428="","",VLOOKUP(CC428,ProgramIterations!$D:$E,2,FALSE))</f>
        <v>4</v>
      </c>
      <c r="CE428" s="23"/>
      <c r="CF428" s="24" t="str">
        <f>IF(CE428="","",VLOOKUP(CE428,ProgramIterations!$D:$E,2,FALSE))</f>
        <v/>
      </c>
      <c r="CG428" s="23">
        <v>2014</v>
      </c>
      <c r="CH428" s="24">
        <f>IF(CG428="","",VLOOKUP(CG428,ProgramIterations!$D:$E,2,FALSE))</f>
        <v>4</v>
      </c>
      <c r="CI428" s="23"/>
      <c r="CJ428" s="24" t="str">
        <f>IF(CI428="","",VLOOKUP(CI428,ProgramIterations!$D:$E,2,FALSE))</f>
        <v/>
      </c>
      <c r="CK428" s="23"/>
      <c r="CL428" s="24" t="str">
        <f>IF(CK428="","",VLOOKUP(CK428,ProgramIterations!$D:$E,2,FALSE))</f>
        <v/>
      </c>
      <c r="CM428" s="23"/>
      <c r="CN428" s="24" t="str">
        <f>IF(CM428="","",VLOOKUP(CM428,ProgramIterations!$D:$E,2,FALSE))</f>
        <v/>
      </c>
      <c r="CO428" s="23"/>
      <c r="CP428" s="24" t="str">
        <f>IF(CO428="","",VLOOKUP(CO428,ProgramIterations!$D:$E,2,FALSE))</f>
        <v/>
      </c>
      <c r="CQ428" s="23"/>
      <c r="CR428" s="24" t="str">
        <f>IF(CQ428="","",VLOOKUP(CQ428,ProgramIterations!$D:$E,2,FALSE))</f>
        <v/>
      </c>
      <c r="CS428" s="23"/>
      <c r="CT428" s="24" t="str">
        <f>IF(CS428="","",VLOOKUP(CS428,ProgramIterations!$D:$E,2,FALSE))</f>
        <v/>
      </c>
      <c r="CU428" s="23"/>
      <c r="CV428" s="24" t="str">
        <f>IF(CU428="","",VLOOKUP(CU428,ProgramIterations!$D:$E,2,FALSE))</f>
        <v/>
      </c>
      <c r="CW428" s="23"/>
      <c r="CX428" s="24" t="str">
        <f>IF(CW428="","",VLOOKUP(CW428,ProgramIterations!$D:$E,2,FALSE))</f>
        <v/>
      </c>
      <c r="CY428" s="23"/>
      <c r="CZ428" s="24" t="str">
        <f>IF(CY428="","",VLOOKUP(CY428,ProgramIterations!$D:$E,2,FALSE))</f>
        <v/>
      </c>
      <c r="DA428" s="23"/>
      <c r="DB428" s="24" t="str">
        <f>IF(DA428="","",VLOOKUP(DA428,ProgramIterations!$D:$E,2,FALSE))</f>
        <v/>
      </c>
      <c r="DC428" s="23"/>
      <c r="DD428" s="25" t="str">
        <f>IF(DC428="","",VLOOKUP(DC428,ProgramIterations!$D:$E,2,FALSE))</f>
        <v/>
      </c>
      <c r="DE428" s="64" t="str">
        <f>CONCATENATE("ALTER TABLE dbo.",LEFT(C428,FIND(".",C428)-1)," ADD ",RIGHT(C428,LEN(C428)-FIND(".",C428))," ",VLOOKUP(M428,DataTypes!$A$2:$F$12,6),IF(VLOOKUP(M428,DataTypes!$A$2:$F$12,3)=1,CONCATENATE("(",N428,",",O428,")"),"")," NULL")</f>
        <v>ALTER TABLE dbo.ChampMetricVisitInformation ADD GCDPercentNetVolumeRatioforT1 decimal(10,2) NULL</v>
      </c>
      <c r="DF428" s="56" t="e">
        <f>IF(A428 = "","",#REF! &amp; " SELECT MetricCalcTypeID = "&amp;A428&amp;", EngineID = "&amp;B428&amp;", Name='"&amp;C428&amp;"', DisplayGroupID = "&amp;D428&amp;", DisplayName='"&amp;E428&amp;"', DisplayNameShort = '"&amp;F428&amp;"', PropertyName = '"&amp;G428&amp;"', MethodID = "&amp;IF(H428="","NULL",H428)&amp; ", CalcGroupId = "&amp;IF(I428="","NULL",I428)&amp;", CalcGroupListItemID = " &amp;IF(K428="","NULL",K428)&amp;", Description = "&amp;IF(L428&lt;&gt;"NULL","'"&amp;SUBSTITUTE(L428,"'","''")&amp;"'","NULL")&amp;", DataTypeID = "&amp;M428&amp;",Precision = "&amp;N428&amp;", Scale = "&amp;O428&amp;", Length="&amp;P428&amp;", UOMID = "&amp;Q428&amp;", GlossaryTermID = "&amp;V428&amp;", DisplayOrderID = "&amp;W428&amp;", DomainValueListID = "&amp;AB428&amp;", WidthPixels = "&amp;AC428&amp;", IsDisplayable = "&amp;AD428&amp;", ShowGraphForWatershed= "&amp;AE428&amp;",ShowGraphForProgram="&amp;AF428&amp;",ShowGraphForVisit="&amp;AG428&amp;",IsPrivateInformation="&amp;AM428&amp;", IsCalculated="&amp;AN428&amp;",IsInternal="&amp;AO428&amp;", ExpectedValueMin = "&amp;IF(R428&lt;&gt;"",R428,"NULL")&amp;",  ExpectedValueMax = "&amp;IF(S428&lt;&gt;"",S428,"NULL")&amp;",  AcceptedValueMin = "&amp;IF(T428&lt;&gt;"",T428,"NULL")&amp;",   AcceptedValueMax  = "&amp;IF(U428&lt;&gt;"",U428,"NULL")&amp;", GraphAllowX="&amp;AH428&amp;", GraphAllowY="&amp;AI428&amp;", GraphAllowZ="&amp;AJ428&amp;", MapAllowSize="&amp;AK428&amp;", MapAllowColor = "&amp;AL428&amp;", RbtXpath = "&amp;IF(AP428&lt;&gt;"", "'"&amp;AP428&amp;"'", "NULL")&amp;", RbtIsRequired = "&amp;IF(AP428&lt;&gt;"", AQ428, "NULL")&amp;", MRMetric = "&amp;AR428&amp;
", Protocol1_ID = "&amp;IF(AS428="","NULL",#REF!)&amp;", Protocol1_IterationIDStart = "&amp;IF(AS428="","NULL",AT428)&amp;", Protocol1_IterationIDEnd = "&amp;IF(AU428="","NULL",AV428)&amp;
", Protocol2_ID = "&amp;IF(AW428="","NULL",#REF!)&amp;", Protocol2_IterationIDStart = "&amp;IF(AW428="","NULL",AX428)&amp;", Protocol2_IterationIDEnd = "&amp;IF(AY428="","NULL",AZ428)&amp;
", Protocol3_ID = "&amp;IF(BA428="","NULL",#REF!)&amp;", Protocol3_IterationIDStart = "&amp;IF(BA428="","NULL",BB428)&amp;", Protocol3_IterationIDEnd = "&amp;IF(BC428="","NULL",BD428)&amp;
", Protocol4_ID = "&amp;IF(BE428="","NULL",#REF!)&amp;", Protocol4_IterationIDStart = "&amp;IF(BE428="","NULL",BF428)&amp;", Protocol4_IterationIDEnd = "&amp;IF(BG428="","NULL",BH428)&amp;
", Protocol5_ID = "&amp;IF(BI428="","NULL",#REF!)&amp;", Protocol5_IterationIDStart = "&amp;IF(BI428="","NULL",BJ428)&amp;", Protocol5_IterationIDEnd = "&amp;IF(BK428="","NULL",BL428)&amp;
", Protocol6_ID = "&amp;IF(BM428="","NULL",#REF!)&amp;", Protocol6_IterationIDStart = "&amp;IF(BM428="","NULL",BN428)&amp;", Protocol6_IterationIDEnd = "&amp;IF(BO428="","NULL",BP428)&amp;
", Protocol7_ID = "&amp;IF(BQ428="","NULL",#REF!)&amp;", Protocol7_IterationIDStart = "&amp;IF(BQ428="","NULL",BR428)&amp;", Protocol7_IterationIDEnd = "&amp;IF(BS428="","NULL",BT428)&amp;
", Protocol8_ID = "&amp;IF(BU428="","NULL",#REF!)&amp;", Protocol8_IterationIDStart = "&amp;IF(BU428="","NULL",BV428)&amp;", Protocol8_IterationIDEnd = "&amp;IF(BW428="","NULL",BX428)&amp;
", Protocol9_ID = "&amp;IF(BY428="","NULL",#REF!)&amp;", Protocol9_IterationIDStart = "&amp;IF(BY428="","NULL",BZ428)&amp;", Protocol9_IterationIDEnd = "&amp;IF(CA428="","NULL",CB428)&amp;
", Protocol10_ID = "&amp;IF(CC428="","NULL",#REF!)&amp;", Protocol10_IterationIDStart = "&amp;IF(CC428="","NULL",CD428)&amp;", Protocol10_IterationIDEnd = "&amp;IF(CE428="","NULL",CF428)&amp;
", Protocol11_ID = "&amp;IF(CG428="","NULL",#REF!)&amp;", Protocol11_IterationIDStart = "&amp;IF(CG428="","NULL",CH428)&amp;", Protocol11_IterationIDEnd = "&amp;IF(CI428="","NULL",CJ428)&amp;
", Protocol12_ID = "&amp;IF(CK428="","NULL",#REF!)&amp;", Protocol12_IterationIDStart = "&amp;IF(CK428="","NULL",CL428)&amp;", Protocol12_IterationIDEnd = "&amp;IF(CM428="","NULL",CN428)&amp;
", Protocol13_ID = "&amp;IF(CO428="","NULL",#REF!)&amp;", Protocol13_IterationIDStart = "&amp;IF(CO428="","NULL",CP428)&amp;", Protocol13_IterationIDEnd = "&amp;IF(CQ428="","NULL",CR428)&amp;
", Protocol14_ID = "&amp;IF(CS428="","NULL",#REF!)&amp;", Protocol14_IterationIDStart = "&amp;IF(CS428="","NULL",CT428)&amp;", Protocol14_IterationIDEnd = "&amp;IF(CU428="","NULL",CV428)&amp;
", Protocol15_ID = "&amp;IF(CW428="","NULL",#REF!)&amp;", Protocol15_IterationIDStart = "&amp;IF(CW428="","NULL",CX428)&amp;", Protocol15_IterationIDEnd = "&amp;IF(CY428="","NULL",CZ428)&amp;
", Protocol16_ID = "&amp;IF(DA428="","NULL",#REF!)&amp;", Protocol16_IterationIDStart = "&amp;IF(DA428="","NULL",DB428)&amp;", Protocol16_IterationIDEnd = "&amp;IF(DC428="","NULL",DD428))</f>
        <v>#REF!</v>
      </c>
    </row>
    <row r="429" spans="1:156" hidden="1" x14ac:dyDescent="0.4">
      <c r="A429" s="38">
        <v>634</v>
      </c>
      <c r="B429" s="38">
        <v>2</v>
      </c>
      <c r="C429" s="34" t="s">
        <v>1419</v>
      </c>
      <c r="D429" s="38">
        <v>1</v>
      </c>
      <c r="E429" s="40" t="s">
        <v>1412</v>
      </c>
      <c r="F429" s="74" t="s">
        <v>1412</v>
      </c>
      <c r="G429" s="37" t="s">
        <v>535</v>
      </c>
      <c r="I429" s="44"/>
      <c r="J429" s="59" t="str">
        <f>IF(I429="","",VLOOKUP(I429,MetricCalcGroups!A:D,3, FALSE))</f>
        <v/>
      </c>
      <c r="L429" s="37" t="s">
        <v>78</v>
      </c>
      <c r="M429" s="38">
        <v>3</v>
      </c>
      <c r="N429" s="38">
        <v>15</v>
      </c>
      <c r="O429" s="38">
        <v>0</v>
      </c>
      <c r="P429" s="38" t="s">
        <v>78</v>
      </c>
      <c r="Q429" s="38">
        <v>1</v>
      </c>
      <c r="R429" s="75"/>
      <c r="S429" s="75"/>
      <c r="T429" s="75"/>
      <c r="U429" s="75"/>
      <c r="V429" s="78" t="s">
        <v>78</v>
      </c>
      <c r="W429" s="53">
        <v>2900</v>
      </c>
      <c r="X429" s="15">
        <v>2014</v>
      </c>
      <c r="Y429" s="16">
        <f>IF(X429&lt;&gt;"",VLOOKUP(X429,ProgramIterations!D:E,2,FALSE),"NULL")</f>
        <v>4</v>
      </c>
      <c r="Z429" s="15"/>
      <c r="AA429" s="16" t="str">
        <f>IF(Z429&lt;&gt;"",VLOOKUP(Z429,ProgramIterations!D:E,2,FALSE),"NULL")</f>
        <v>NULL</v>
      </c>
      <c r="AB429" s="37" t="s">
        <v>78</v>
      </c>
      <c r="AC429" s="37">
        <v>75</v>
      </c>
      <c r="AD429" s="84">
        <v>0</v>
      </c>
      <c r="AE429" s="37">
        <v>1</v>
      </c>
      <c r="AF429" s="37">
        <v>1</v>
      </c>
      <c r="AG429" s="37">
        <v>0</v>
      </c>
      <c r="AH429" s="75">
        <v>0</v>
      </c>
      <c r="AI429" s="75">
        <v>1</v>
      </c>
      <c r="AJ429" s="38">
        <v>0</v>
      </c>
      <c r="AK429" s="75">
        <v>1</v>
      </c>
      <c r="AL429" s="75">
        <v>1</v>
      </c>
      <c r="AM429" s="38">
        <v>0</v>
      </c>
      <c r="AN429" s="38">
        <v>0</v>
      </c>
      <c r="AO429" s="58">
        <v>1</v>
      </c>
      <c r="AP429" s="40"/>
      <c r="AQ429" s="37">
        <v>0</v>
      </c>
      <c r="AR429" s="49">
        <v>0</v>
      </c>
      <c r="AS429" s="23"/>
      <c r="AT429" s="55" t="str">
        <f>IF(AS429="","",VLOOKUP(AS429,ProgramIterations!$D:$E,2,FALSE))</f>
        <v/>
      </c>
      <c r="AU429" s="23"/>
      <c r="AV429" s="55" t="str">
        <f>IF(AU429="","",VLOOKUP(AU429,ProgramIterations!$D:$E,2,FALSE))</f>
        <v/>
      </c>
      <c r="AW429" s="23"/>
      <c r="AX429" s="55" t="str">
        <f>IF(AW429="","",VLOOKUP(AW429,ProgramIterations!$D:$E,2,FALSE))</f>
        <v/>
      </c>
      <c r="AY429" s="23"/>
      <c r="AZ429" s="55" t="str">
        <f>IF(AY429="","",VLOOKUP(AY429,ProgramIterations!$D:$E,2,FALSE))</f>
        <v/>
      </c>
      <c r="BA429" s="23"/>
      <c r="BB429" s="55" t="str">
        <f>IF(BA429="","",VLOOKUP(BA429,ProgramIterations!$D:$E,2,FALSE))</f>
        <v/>
      </c>
      <c r="BC429" s="54"/>
      <c r="BD429" s="55" t="str">
        <f>IF(BC429="","",VLOOKUP(BC429,ProgramIterations!$D:$E,2,FALSE))</f>
        <v/>
      </c>
      <c r="BE429" s="23">
        <v>2014</v>
      </c>
      <c r="BF429" s="24">
        <f>IF(BE429="","",VLOOKUP(BE429,ProgramIterations!$D:$E,2,FALSE))</f>
        <v>4</v>
      </c>
      <c r="BG429" s="23"/>
      <c r="BH429" s="24"/>
      <c r="BI429" s="23">
        <v>2014</v>
      </c>
      <c r="BJ429" s="24">
        <f>IF(BI429="","",VLOOKUP(BI429,ProgramIterations!$D:$E,2,FALSE))</f>
        <v>4</v>
      </c>
      <c r="BK429" s="23"/>
      <c r="BL429" s="24"/>
      <c r="BM429" s="23"/>
      <c r="BN429" s="24" t="str">
        <f>IF(BM429="","",VLOOKUP(BM429,ProgramIterations!$D:$E,2,FALSE))</f>
        <v/>
      </c>
      <c r="BO429" s="23"/>
      <c r="BP429" s="24" t="str">
        <f>IF(BO429="","",VLOOKUP(BO429,ProgramIterations!$D:$E,2,FALSE))</f>
        <v/>
      </c>
      <c r="BQ429" s="23"/>
      <c r="BR429" s="24" t="str">
        <f>IF(BQ429="","",VLOOKUP(BQ429,ProgramIterations!$D:$E,2,FALSE))</f>
        <v/>
      </c>
      <c r="BS429" s="23"/>
      <c r="BT429" s="24" t="str">
        <f>IF(BS429="","",VLOOKUP(BS429,ProgramIterations!$D:$E,2,FALSE))</f>
        <v/>
      </c>
      <c r="BU429" s="23"/>
      <c r="BV429" s="24" t="str">
        <f>IF(BU429="","",VLOOKUP(BU429,ProgramIterations!$D:$E,2,FALSE))</f>
        <v/>
      </c>
      <c r="BW429" s="23"/>
      <c r="BX429" s="24" t="str">
        <f>IF(BW429="","",VLOOKUP(BW429,ProgramIterations!$D:$E,2,FALSE))</f>
        <v/>
      </c>
      <c r="BY429" s="23"/>
      <c r="BZ429" s="24" t="str">
        <f>IF(BY429="","",VLOOKUP(BY429,ProgramIterations!$D:$E,2,FALSE))</f>
        <v/>
      </c>
      <c r="CA429" s="23"/>
      <c r="CB429" s="24" t="str">
        <f>IF(CA429="","",VLOOKUP(CA429,ProgramIterations!$D:$E,2,FALSE))</f>
        <v/>
      </c>
      <c r="CC429" s="23">
        <v>2014</v>
      </c>
      <c r="CD429" s="24">
        <f>IF(CC429="","",VLOOKUP(CC429,ProgramIterations!$D:$E,2,FALSE))</f>
        <v>4</v>
      </c>
      <c r="CE429" s="23"/>
      <c r="CF429" s="24" t="str">
        <f>IF(CE429="","",VLOOKUP(CE429,ProgramIterations!$D:$E,2,FALSE))</f>
        <v/>
      </c>
      <c r="CG429" s="23"/>
      <c r="CH429" s="24" t="str">
        <f>IF(CG429="","",VLOOKUP(CG429,ProgramIterations!$D:$E,2,FALSE))</f>
        <v/>
      </c>
      <c r="CI429" s="23"/>
      <c r="CJ429" s="24" t="str">
        <f>IF(CI429="","",VLOOKUP(CI429,ProgramIterations!$D:$E,2,FALSE))</f>
        <v/>
      </c>
      <c r="CK429" s="23"/>
      <c r="CL429" s="24" t="str">
        <f>IF(CK429="","",VLOOKUP(CK429,ProgramIterations!$D:$E,2,FALSE))</f>
        <v/>
      </c>
      <c r="CM429" s="23"/>
      <c r="CN429" s="24" t="str">
        <f>IF(CM429="","",VLOOKUP(CM429,ProgramIterations!$D:$E,2,FALSE))</f>
        <v/>
      </c>
      <c r="CO429" s="23"/>
      <c r="CP429" s="24" t="str">
        <f>IF(CO429="","",VLOOKUP(CO429,ProgramIterations!$D:$E,2,FALSE))</f>
        <v/>
      </c>
      <c r="CQ429" s="23"/>
      <c r="CR429" s="24" t="str">
        <f>IF(CQ429="","",VLOOKUP(CQ429,ProgramIterations!$D:$E,2,FALSE))</f>
        <v/>
      </c>
      <c r="CS429" s="23"/>
      <c r="CT429" s="24" t="str">
        <f>IF(CS429="","",VLOOKUP(CS429,ProgramIterations!$D:$E,2,FALSE))</f>
        <v/>
      </c>
      <c r="CU429" s="23"/>
      <c r="CV429" s="24" t="str">
        <f>IF(CU429="","",VLOOKUP(CU429,ProgramIterations!$D:$E,2,FALSE))</f>
        <v/>
      </c>
      <c r="CW429" s="23"/>
      <c r="CX429" s="24" t="str">
        <f>IF(CW429="","",VLOOKUP(CW429,ProgramIterations!$D:$E,2,FALSE))</f>
        <v/>
      </c>
      <c r="CY429" s="23"/>
      <c r="CZ429" s="24" t="str">
        <f>IF(CY429="","",VLOOKUP(CY429,ProgramIterations!$D:$E,2,FALSE))</f>
        <v/>
      </c>
      <c r="DA429" s="23"/>
      <c r="DB429" s="24" t="str">
        <f>IF(DA429="","",VLOOKUP(DA429,ProgramIterations!$D:$E,2,FALSE))</f>
        <v/>
      </c>
      <c r="DC429" s="23"/>
      <c r="DD429" s="25" t="str">
        <f>IF(DC429="","",VLOOKUP(DC429,ProgramIterations!$D:$E,2,FALSE))</f>
        <v/>
      </c>
      <c r="DE429" s="64" t="str">
        <f>CONCATENATE("ALTER TABLE dbo.",LEFT(C429,FIND(".",C429)-1)," ADD ",RIGHT(C429,LEN(C429)-FIND(".",C429))," ",VLOOKUP(M429,DataTypes!$A$2:$F$12,6),IF(VLOOKUP(M429,DataTypes!$A$2:$F$12,3)=1,CONCATENATE("(",N429,",",O429,")"),"")," NULL")</f>
        <v>ALTER TABLE dbo.ChampMetricVisitInformation ADD SiteLength decimal(15,0) NULL</v>
      </c>
      <c r="DF429" s="56" t="e">
        <f>IF(A429 = "","",#REF! &amp; " SELECT MetricCalcTypeID = "&amp;A429&amp;", EngineID = "&amp;B429&amp;", Name='"&amp;C429&amp;"', DisplayGroupID = "&amp;D429&amp;", DisplayName='"&amp;E429&amp;"', DisplayNameShort = '"&amp;F429&amp;"', PropertyName = '"&amp;G429&amp;"', MethodID = "&amp;IF(H429="","NULL",H429)&amp; ", CalcGroupId = "&amp;IF(I429="","NULL",I429)&amp;", CalcGroupListItemID = " &amp;IF(K429="","NULL",K429)&amp;", Description = "&amp;IF(L429&lt;&gt;"NULL","'"&amp;SUBSTITUTE(L429,"'","''")&amp;"'","NULL")&amp;", DataTypeID = "&amp;M429&amp;",Precision = "&amp;N429&amp;", Scale = "&amp;O429&amp;", Length="&amp;P429&amp;", UOMID = "&amp;Q429&amp;", GlossaryTermID = "&amp;V429&amp;", DisplayOrderID = "&amp;W429&amp;", DomainValueListID = "&amp;AB429&amp;", WidthPixels = "&amp;AC429&amp;", IsDisplayable = "&amp;AD429&amp;", ShowGraphForWatershed= "&amp;AE429&amp;",ShowGraphForProgram="&amp;AF429&amp;",ShowGraphForVisit="&amp;AG429&amp;",IsPrivateInformation="&amp;AM429&amp;", IsCalculated="&amp;AN429&amp;",IsInternal="&amp;AO429&amp;", ExpectedValueMin = "&amp;IF(R429&lt;&gt;"",R429,"NULL")&amp;",  ExpectedValueMax = "&amp;IF(S429&lt;&gt;"",S429,"NULL")&amp;",  AcceptedValueMin = "&amp;IF(T429&lt;&gt;"",T429,"NULL")&amp;",   AcceptedValueMax  = "&amp;IF(U429&lt;&gt;"",U429,"NULL")&amp;", GraphAllowX="&amp;AH429&amp;", GraphAllowY="&amp;AI429&amp;", GraphAllowZ="&amp;AJ429&amp;", MapAllowSize="&amp;AK429&amp;", MapAllowColor = "&amp;AL429&amp;", RbtXpath = "&amp;IF(AP429&lt;&gt;"", "'"&amp;AP429&amp;"'", "NULL")&amp;", RbtIsRequired = "&amp;IF(AP429&lt;&gt;"", AQ429, "NULL")&amp;", MRMetric = "&amp;AR429&amp;
", Protocol1_ID = "&amp;IF(AS429="","NULL",#REF!)&amp;", Protocol1_IterationIDStart = "&amp;IF(AS429="","NULL",AT429)&amp;", Protocol1_IterationIDEnd = "&amp;IF(AU429="","NULL",AV429)&amp;
", Protocol2_ID = "&amp;IF(AW429="","NULL",#REF!)&amp;", Protocol2_IterationIDStart = "&amp;IF(AW429="","NULL",AX429)&amp;", Protocol2_IterationIDEnd = "&amp;IF(AY429="","NULL",AZ429)&amp;
", Protocol3_ID = "&amp;IF(BA429="","NULL",#REF!)&amp;", Protocol3_IterationIDStart = "&amp;IF(BA429="","NULL",BB429)&amp;", Protocol3_IterationIDEnd = "&amp;IF(BC429="","NULL",BD429)&amp;
", Protocol4_ID = "&amp;IF(BE429="","NULL",#REF!)&amp;", Protocol4_IterationIDStart = "&amp;IF(BE429="","NULL",BF429)&amp;", Protocol4_IterationIDEnd = "&amp;IF(BG429="","NULL",BH429)&amp;
", Protocol5_ID = "&amp;IF(BI429="","NULL",#REF!)&amp;", Protocol5_IterationIDStart = "&amp;IF(BI429="","NULL",BJ429)&amp;", Protocol5_IterationIDEnd = "&amp;IF(BK429="","NULL",BL429)&amp;
", Protocol6_ID = "&amp;IF(BM429="","NULL",#REF!)&amp;", Protocol6_IterationIDStart = "&amp;IF(BM429="","NULL",BN429)&amp;", Protocol6_IterationIDEnd = "&amp;IF(BO429="","NULL",BP429)&amp;
", Protocol7_ID = "&amp;IF(BQ429="","NULL",#REF!)&amp;", Protocol7_IterationIDStart = "&amp;IF(BQ429="","NULL",BR429)&amp;", Protocol7_IterationIDEnd = "&amp;IF(BS429="","NULL",BT429)&amp;
", Protocol8_ID = "&amp;IF(BU429="","NULL",#REF!)&amp;", Protocol8_IterationIDStart = "&amp;IF(BU429="","NULL",BV429)&amp;", Protocol8_IterationIDEnd = "&amp;IF(BW429="","NULL",BX429)&amp;
", Protocol9_ID = "&amp;IF(BY429="","NULL",#REF!)&amp;", Protocol9_IterationIDStart = "&amp;IF(BY429="","NULL",BZ429)&amp;", Protocol9_IterationIDEnd = "&amp;IF(CA429="","NULL",CB429)&amp;
", Protocol10_ID = "&amp;IF(CC429="","NULL",#REF!)&amp;", Protocol10_IterationIDStart = "&amp;IF(CC429="","NULL",CD429)&amp;", Protocol10_IterationIDEnd = "&amp;IF(CE429="","NULL",CF429)&amp;
", Protocol11_ID = "&amp;IF(CG429="","NULL",#REF!)&amp;", Protocol11_IterationIDStart = "&amp;IF(CG429="","NULL",CH429)&amp;", Protocol11_IterationIDEnd = "&amp;IF(CI429="","NULL",CJ429)&amp;
", Protocol12_ID = "&amp;IF(CK429="","NULL",#REF!)&amp;", Protocol12_IterationIDStart = "&amp;IF(CK429="","NULL",CL429)&amp;", Protocol12_IterationIDEnd = "&amp;IF(CM429="","NULL",CN429)&amp;
", Protocol13_ID = "&amp;IF(CO429="","NULL",#REF!)&amp;", Protocol13_IterationIDStart = "&amp;IF(CO429="","NULL",CP429)&amp;", Protocol13_IterationIDEnd = "&amp;IF(CQ429="","NULL",CR429)&amp;
", Protocol14_ID = "&amp;IF(CS429="","NULL",#REF!)&amp;", Protocol14_IterationIDStart = "&amp;IF(CS429="","NULL",CT429)&amp;", Protocol14_IterationIDEnd = "&amp;IF(CU429="","NULL",CV429)&amp;
", Protocol15_ID = "&amp;IF(CW429="","NULL",#REF!)&amp;", Protocol15_IterationIDStart = "&amp;IF(CW429="","NULL",CX429)&amp;", Protocol15_IterationIDEnd = "&amp;IF(CY429="","NULL",CZ429)&amp;
", Protocol16_ID = "&amp;IF(DA429="","NULL",#REF!)&amp;", Protocol16_IterationIDStart = "&amp;IF(DA429="","NULL",DB429)&amp;", Protocol16_IterationIDEnd = "&amp;IF(DC429="","NULL",DD429))</f>
        <v>#REF!</v>
      </c>
    </row>
    <row r="430" spans="1:156" hidden="1" x14ac:dyDescent="0.4">
      <c r="A430" s="38">
        <v>635</v>
      </c>
      <c r="B430" s="38">
        <v>2</v>
      </c>
      <c r="C430" s="34" t="s">
        <v>1420</v>
      </c>
      <c r="D430" s="38">
        <v>1</v>
      </c>
      <c r="E430" s="40" t="s">
        <v>1411</v>
      </c>
      <c r="F430" s="74" t="s">
        <v>1411</v>
      </c>
      <c r="G430" s="37" t="s">
        <v>1421</v>
      </c>
      <c r="I430" s="44"/>
      <c r="J430" s="59" t="str">
        <f>IF(I430="","",VLOOKUP(I430,MetricCalcGroups!A:D,3, FALSE))</f>
        <v/>
      </c>
      <c r="L430" s="37" t="s">
        <v>78</v>
      </c>
      <c r="M430" s="38">
        <v>3</v>
      </c>
      <c r="N430" s="38">
        <v>15</v>
      </c>
      <c r="O430" s="38">
        <v>1</v>
      </c>
      <c r="P430" s="38" t="s">
        <v>78</v>
      </c>
      <c r="Q430" s="38">
        <v>1</v>
      </c>
      <c r="R430" s="75"/>
      <c r="S430" s="75"/>
      <c r="T430" s="75"/>
      <c r="U430" s="75"/>
      <c r="V430" s="78" t="s">
        <v>78</v>
      </c>
      <c r="W430" s="53">
        <v>2910</v>
      </c>
      <c r="X430" s="15">
        <v>2014</v>
      </c>
      <c r="Y430" s="16">
        <f>IF(X430&lt;&gt;"",VLOOKUP(X430,ProgramIterations!D:E,2,FALSE),"NULL")</f>
        <v>4</v>
      </c>
      <c r="Z430" s="15"/>
      <c r="AA430" s="16" t="str">
        <f>IF(Z430&lt;&gt;"",VLOOKUP(Z430,ProgramIterations!D:E,2,FALSE),"NULL")</f>
        <v>NULL</v>
      </c>
      <c r="AB430" s="37" t="s">
        <v>78</v>
      </c>
      <c r="AC430" s="37">
        <v>75</v>
      </c>
      <c r="AD430" s="84">
        <v>0</v>
      </c>
      <c r="AE430" s="37">
        <v>1</v>
      </c>
      <c r="AF430" s="37">
        <v>1</v>
      </c>
      <c r="AG430" s="37">
        <v>0</v>
      </c>
      <c r="AH430" s="75">
        <v>0</v>
      </c>
      <c r="AI430" s="75">
        <v>1</v>
      </c>
      <c r="AJ430" s="38">
        <v>0</v>
      </c>
      <c r="AK430" s="75">
        <v>1</v>
      </c>
      <c r="AL430" s="75">
        <v>1</v>
      </c>
      <c r="AM430" s="38">
        <v>0</v>
      </c>
      <c r="AN430" s="38">
        <v>0</v>
      </c>
      <c r="AO430" s="58">
        <v>1</v>
      </c>
      <c r="AP430" s="40"/>
      <c r="AQ430" s="37">
        <v>0</v>
      </c>
      <c r="AR430" s="49">
        <v>0</v>
      </c>
      <c r="AS430" s="23"/>
      <c r="AT430" s="55" t="str">
        <f>IF(AS430="","",VLOOKUP(AS430,ProgramIterations!$D:$E,2,FALSE))</f>
        <v/>
      </c>
      <c r="AU430" s="23"/>
      <c r="AV430" s="55" t="str">
        <f>IF(AU430="","",VLOOKUP(AU430,ProgramIterations!$D:$E,2,FALSE))</f>
        <v/>
      </c>
      <c r="AW430" s="23"/>
      <c r="AX430" s="55" t="str">
        <f>IF(AW430="","",VLOOKUP(AW430,ProgramIterations!$D:$E,2,FALSE))</f>
        <v/>
      </c>
      <c r="AY430" s="23"/>
      <c r="AZ430" s="55" t="str">
        <f>IF(AY430="","",VLOOKUP(AY430,ProgramIterations!$D:$E,2,FALSE))</f>
        <v/>
      </c>
      <c r="BA430" s="23"/>
      <c r="BB430" s="55" t="str">
        <f>IF(BA430="","",VLOOKUP(BA430,ProgramIterations!$D:$E,2,FALSE))</f>
        <v/>
      </c>
      <c r="BC430" s="54"/>
      <c r="BD430" s="55" t="str">
        <f>IF(BC430="","",VLOOKUP(BC430,ProgramIterations!$D:$E,2,FALSE))</f>
        <v/>
      </c>
      <c r="BE430" s="23">
        <v>2014</v>
      </c>
      <c r="BF430" s="24">
        <f>IF(BE430="","",VLOOKUP(BE430,ProgramIterations!$D:$E,2,FALSE))</f>
        <v>4</v>
      </c>
      <c r="BG430" s="23"/>
      <c r="BH430" s="24"/>
      <c r="BI430" s="23">
        <v>2014</v>
      </c>
      <c r="BJ430" s="24">
        <f>IF(BI430="","",VLOOKUP(BI430,ProgramIterations!$D:$E,2,FALSE))</f>
        <v>4</v>
      </c>
      <c r="BK430" s="23"/>
      <c r="BL430" s="24"/>
      <c r="BM430" s="23">
        <v>2014</v>
      </c>
      <c r="BN430" s="24">
        <f>IF(BM430="","",VLOOKUP(BM430,ProgramIterations!$D:$E,2,FALSE))</f>
        <v>4</v>
      </c>
      <c r="BO430" s="23"/>
      <c r="BP430" s="24" t="str">
        <f>IF(BO430="","",VLOOKUP(BO430,ProgramIterations!$D:$E,2,FALSE))</f>
        <v/>
      </c>
      <c r="BQ430" s="23">
        <v>2014</v>
      </c>
      <c r="BR430" s="24">
        <f>IF(BQ430="","",VLOOKUP(BQ430,ProgramIterations!$D:$E,2,FALSE))</f>
        <v>4</v>
      </c>
      <c r="BS430" s="23"/>
      <c r="BT430" s="24" t="str">
        <f>IF(BS430="","",VLOOKUP(BS430,ProgramIterations!$D:$E,2,FALSE))</f>
        <v/>
      </c>
      <c r="BU430" s="23">
        <v>2014</v>
      </c>
      <c r="BV430" s="24">
        <f>IF(BU430="","",VLOOKUP(BU430,ProgramIterations!$D:$E,2,FALSE))</f>
        <v>4</v>
      </c>
      <c r="BW430" s="23"/>
      <c r="BX430" s="24" t="str">
        <f>IF(BW430="","",VLOOKUP(BW430,ProgramIterations!$D:$E,2,FALSE))</f>
        <v/>
      </c>
      <c r="BY430" s="23"/>
      <c r="BZ430" s="24" t="str">
        <f>IF(BY430="","",VLOOKUP(BY430,ProgramIterations!$D:$E,2,FALSE))</f>
        <v/>
      </c>
      <c r="CA430" s="23"/>
      <c r="CB430" s="24" t="str">
        <f>IF(CA430="","",VLOOKUP(CA430,ProgramIterations!$D:$E,2,FALSE))</f>
        <v/>
      </c>
      <c r="CC430" s="23">
        <v>2014</v>
      </c>
      <c r="CD430" s="24">
        <f>IF(CC430="","",VLOOKUP(CC430,ProgramIterations!$D:$E,2,FALSE))</f>
        <v>4</v>
      </c>
      <c r="CE430" s="23"/>
      <c r="CF430" s="24" t="str">
        <f>IF(CE430="","",VLOOKUP(CE430,ProgramIterations!$D:$E,2,FALSE))</f>
        <v/>
      </c>
      <c r="CG430" s="23">
        <v>2014</v>
      </c>
      <c r="CH430" s="24">
        <f>IF(CG430="","",VLOOKUP(CG430,ProgramIterations!$D:$E,2,FALSE))</f>
        <v>4</v>
      </c>
      <c r="CI430" s="23"/>
      <c r="CJ430" s="24" t="str">
        <f>IF(CI430="","",VLOOKUP(CI430,ProgramIterations!$D:$E,2,FALSE))</f>
        <v/>
      </c>
      <c r="CK430" s="23"/>
      <c r="CL430" s="24" t="str">
        <f>IF(CK430="","",VLOOKUP(CK430,ProgramIterations!$D:$E,2,FALSE))</f>
        <v/>
      </c>
      <c r="CM430" s="23"/>
      <c r="CN430" s="24" t="str">
        <f>IF(CM430="","",VLOOKUP(CM430,ProgramIterations!$D:$E,2,FALSE))</f>
        <v/>
      </c>
      <c r="CO430" s="23">
        <v>2014</v>
      </c>
      <c r="CP430" s="24">
        <f>IF(CO430="","",VLOOKUP(CO430,ProgramIterations!$D:$E,2,FALSE))</f>
        <v>4</v>
      </c>
      <c r="CQ430" s="23"/>
      <c r="CR430" s="24" t="str">
        <f>IF(CQ430="","",VLOOKUP(CQ430,ProgramIterations!$D:$E,2,FALSE))</f>
        <v/>
      </c>
      <c r="CS430" s="23">
        <v>2014</v>
      </c>
      <c r="CT430" s="24">
        <f>IF(CS430="","",VLOOKUP(CS430,ProgramIterations!$D:$E,2,FALSE))</f>
        <v>4</v>
      </c>
      <c r="CU430" s="23"/>
      <c r="CV430" s="24" t="str">
        <f>IF(CU430="","",VLOOKUP(CU430,ProgramIterations!$D:$E,2,FALSE))</f>
        <v/>
      </c>
      <c r="CW430" s="23"/>
      <c r="CX430" s="24" t="str">
        <f>IF(CW430="","",VLOOKUP(CW430,ProgramIterations!$D:$E,2,FALSE))</f>
        <v/>
      </c>
      <c r="CY430" s="23"/>
      <c r="CZ430" s="24" t="str">
        <f>IF(CY430="","",VLOOKUP(CY430,ProgramIterations!$D:$E,2,FALSE))</f>
        <v/>
      </c>
      <c r="DA430" s="23"/>
      <c r="DB430" s="24" t="str">
        <f>IF(DA430="","",VLOOKUP(DA430,ProgramIterations!$D:$E,2,FALSE))</f>
        <v/>
      </c>
      <c r="DC430" s="23"/>
      <c r="DD430" s="25" t="str">
        <f>IF(DC430="","",VLOOKUP(DC430,ProgramIterations!$D:$E,2,FALSE))</f>
        <v/>
      </c>
      <c r="DE430" s="64" t="str">
        <f>CONCATENATE("ALTER TABLE dbo.",LEFT(C430,FIND(".",C430)-1)," ADD ",RIGHT(C430,LEN(C430)-FIND(".",C430))," ",VLOOKUP(M430,DataTypes!$A$2:$F$12,6),IF(VLOOKUP(M430,DataTypes!$A$2:$F$12,3)=1,CONCATENATE("(",N430,",",O430,")"),"")," NULL")</f>
        <v>ALTER TABLE dbo.ChampMetricVisitInformation ADD BankfullWidthAvg decimal(15,1) NULL</v>
      </c>
      <c r="DF430" s="56" t="e">
        <f>IF(A430 = "","",#REF! &amp; " SELECT MetricCalcTypeID = "&amp;A430&amp;", EngineID = "&amp;B430&amp;", Name='"&amp;C430&amp;"', DisplayGroupID = "&amp;D430&amp;", DisplayName='"&amp;E430&amp;"', DisplayNameShort = '"&amp;F430&amp;"', PropertyName = '"&amp;G430&amp;"', MethodID = "&amp;IF(H430="","NULL",H430)&amp; ", CalcGroupId = "&amp;IF(I430="","NULL",I430)&amp;", CalcGroupListItemID = " &amp;IF(K430="","NULL",K430)&amp;", Description = "&amp;IF(L430&lt;&gt;"NULL","'"&amp;SUBSTITUTE(L430,"'","''")&amp;"'","NULL")&amp;", DataTypeID = "&amp;M430&amp;",Precision = "&amp;N430&amp;", Scale = "&amp;O430&amp;", Length="&amp;P430&amp;", UOMID = "&amp;Q430&amp;", GlossaryTermID = "&amp;V430&amp;", DisplayOrderID = "&amp;W430&amp;", DomainValueListID = "&amp;AB430&amp;", WidthPixels = "&amp;AC430&amp;", IsDisplayable = "&amp;AD430&amp;", ShowGraphForWatershed= "&amp;AE430&amp;",ShowGraphForProgram="&amp;AF430&amp;",ShowGraphForVisit="&amp;AG430&amp;",IsPrivateInformation="&amp;AM430&amp;", IsCalculated="&amp;AN430&amp;",IsInternal="&amp;AO430&amp;", ExpectedValueMin = "&amp;IF(R430&lt;&gt;"",R430,"NULL")&amp;",  ExpectedValueMax = "&amp;IF(S430&lt;&gt;"",S430,"NULL")&amp;",  AcceptedValueMin = "&amp;IF(T430&lt;&gt;"",T430,"NULL")&amp;",   AcceptedValueMax  = "&amp;IF(U430&lt;&gt;"",U430,"NULL")&amp;", GraphAllowX="&amp;AH430&amp;", GraphAllowY="&amp;AI430&amp;", GraphAllowZ="&amp;AJ430&amp;", MapAllowSize="&amp;AK430&amp;", MapAllowColor = "&amp;AL430&amp;", RbtXpath = "&amp;IF(AP430&lt;&gt;"", "'"&amp;AP430&amp;"'", "NULL")&amp;", RbtIsRequired = "&amp;IF(AP430&lt;&gt;"", AQ430, "NULL")&amp;", MRMetric = "&amp;AR430&amp;
", Protocol1_ID = "&amp;IF(AS430="","NULL",#REF!)&amp;", Protocol1_IterationIDStart = "&amp;IF(AS430="","NULL",AT430)&amp;", Protocol1_IterationIDEnd = "&amp;IF(AU430="","NULL",AV430)&amp;
", Protocol2_ID = "&amp;IF(AW430="","NULL",#REF!)&amp;", Protocol2_IterationIDStart = "&amp;IF(AW430="","NULL",AX430)&amp;", Protocol2_IterationIDEnd = "&amp;IF(AY430="","NULL",AZ430)&amp;
", Protocol3_ID = "&amp;IF(BA430="","NULL",#REF!)&amp;", Protocol3_IterationIDStart = "&amp;IF(BA430="","NULL",BB430)&amp;", Protocol3_IterationIDEnd = "&amp;IF(BC430="","NULL",BD430)&amp;
", Protocol4_ID = "&amp;IF(BE430="","NULL",#REF!)&amp;", Protocol4_IterationIDStart = "&amp;IF(BE430="","NULL",BF430)&amp;", Protocol4_IterationIDEnd = "&amp;IF(BG430="","NULL",BH430)&amp;
", Protocol5_ID = "&amp;IF(BI430="","NULL",#REF!)&amp;", Protocol5_IterationIDStart = "&amp;IF(BI430="","NULL",BJ430)&amp;", Protocol5_IterationIDEnd = "&amp;IF(BK430="","NULL",BL430)&amp;
", Protocol6_ID = "&amp;IF(BM430="","NULL",#REF!)&amp;", Protocol6_IterationIDStart = "&amp;IF(BM430="","NULL",BN430)&amp;", Protocol6_IterationIDEnd = "&amp;IF(BO430="","NULL",BP430)&amp;
", Protocol7_ID = "&amp;IF(BQ430="","NULL",#REF!)&amp;", Protocol7_IterationIDStart = "&amp;IF(BQ430="","NULL",BR430)&amp;", Protocol7_IterationIDEnd = "&amp;IF(BS430="","NULL",BT430)&amp;
", Protocol8_ID = "&amp;IF(BU430="","NULL",#REF!)&amp;", Protocol8_IterationIDStart = "&amp;IF(BU430="","NULL",BV430)&amp;", Protocol8_IterationIDEnd = "&amp;IF(BW430="","NULL",BX430)&amp;
", Protocol9_ID = "&amp;IF(BY430="","NULL",#REF!)&amp;", Protocol9_IterationIDStart = "&amp;IF(BY430="","NULL",BZ430)&amp;", Protocol9_IterationIDEnd = "&amp;IF(CA430="","NULL",CB430)&amp;
", Protocol10_ID = "&amp;IF(CC430="","NULL",#REF!)&amp;", Protocol10_IterationIDStart = "&amp;IF(CC430="","NULL",CD430)&amp;", Protocol10_IterationIDEnd = "&amp;IF(CE430="","NULL",CF430)&amp;
", Protocol11_ID = "&amp;IF(CG430="","NULL",#REF!)&amp;", Protocol11_IterationIDStart = "&amp;IF(CG430="","NULL",CH430)&amp;", Protocol11_IterationIDEnd = "&amp;IF(CI430="","NULL",CJ430)&amp;
", Protocol12_ID = "&amp;IF(CK430="","NULL",#REF!)&amp;", Protocol12_IterationIDStart = "&amp;IF(CK430="","NULL",CL430)&amp;", Protocol12_IterationIDEnd = "&amp;IF(CM430="","NULL",CN430)&amp;
", Protocol13_ID = "&amp;IF(CO430="","NULL",#REF!)&amp;", Protocol13_IterationIDStart = "&amp;IF(CO430="","NULL",CP430)&amp;", Protocol13_IterationIDEnd = "&amp;IF(CQ430="","NULL",CR430)&amp;
", Protocol14_ID = "&amp;IF(CS430="","NULL",#REF!)&amp;", Protocol14_IterationIDStart = "&amp;IF(CS430="","NULL",CT430)&amp;", Protocol14_IterationIDEnd = "&amp;IF(CU430="","NULL",CV430)&amp;
", Protocol15_ID = "&amp;IF(CW430="","NULL",#REF!)&amp;", Protocol15_IterationIDStart = "&amp;IF(CW430="","NULL",CX430)&amp;", Protocol15_IterationIDEnd = "&amp;IF(CY430="","NULL",CZ430)&amp;
", Protocol16_ID = "&amp;IF(DA430="","NULL",#REF!)&amp;", Protocol16_IterationIDStart = "&amp;IF(DA430="","NULL",DB430)&amp;", Protocol16_IterationIDEnd = "&amp;IF(DC430="","NULL",DD430))</f>
        <v>#REF!</v>
      </c>
    </row>
    <row r="431" spans="1:156" x14ac:dyDescent="0.4">
      <c r="A431" s="75">
        <v>637</v>
      </c>
      <c r="B431" s="38">
        <v>3</v>
      </c>
      <c r="C431" s="57" t="s">
        <v>1438</v>
      </c>
      <c r="D431" s="38">
        <v>1</v>
      </c>
      <c r="E431" s="74" t="s">
        <v>1439</v>
      </c>
      <c r="F431" s="74" t="s">
        <v>1439</v>
      </c>
      <c r="G431" s="74" t="s">
        <v>1440</v>
      </c>
      <c r="I431" s="74"/>
      <c r="J431" s="59" t="str">
        <f>IF(I431="","",VLOOKUP(I431,MetricCalcGroups!A:D,3, FALSE))</f>
        <v/>
      </c>
      <c r="L431" s="37" t="s">
        <v>78</v>
      </c>
      <c r="M431" s="38">
        <v>8</v>
      </c>
      <c r="N431" s="38">
        <v>15</v>
      </c>
      <c r="O431" s="75">
        <v>2</v>
      </c>
      <c r="P431" s="38" t="s">
        <v>78</v>
      </c>
      <c r="Q431" s="38">
        <v>19</v>
      </c>
      <c r="R431" s="75">
        <v>0</v>
      </c>
      <c r="S431" s="75">
        <v>100</v>
      </c>
      <c r="T431" s="75">
        <v>0</v>
      </c>
      <c r="U431" s="75">
        <v>100</v>
      </c>
      <c r="V431" s="78" t="s">
        <v>78</v>
      </c>
      <c r="W431" s="53">
        <v>2920</v>
      </c>
      <c r="X431" s="15">
        <v>2014</v>
      </c>
      <c r="Y431" s="16">
        <f>IF(X431&lt;&gt;"",VLOOKUP(X431,ProgramIterations!D:E,2,FALSE),"NULL")</f>
        <v>4</v>
      </c>
      <c r="Z431" s="15"/>
      <c r="AA431" s="16" t="str">
        <f>IF(Z431&lt;&gt;"",VLOOKUP(Z431,ProgramIterations!D:E,2,FALSE),"NULL")</f>
        <v>NULL</v>
      </c>
      <c r="AB431" s="37" t="s">
        <v>78</v>
      </c>
      <c r="AC431" s="37">
        <v>100</v>
      </c>
      <c r="AD431" s="49">
        <v>1</v>
      </c>
      <c r="AE431" s="49">
        <v>1</v>
      </c>
      <c r="AF431" s="49">
        <v>1</v>
      </c>
      <c r="AG431" s="49">
        <v>0</v>
      </c>
      <c r="AH431" s="52">
        <v>0</v>
      </c>
      <c r="AI431" s="52">
        <v>1</v>
      </c>
      <c r="AJ431" s="53">
        <v>0</v>
      </c>
      <c r="AK431" s="52">
        <v>1</v>
      </c>
      <c r="AL431" s="52">
        <v>1</v>
      </c>
      <c r="AM431" s="53">
        <v>0</v>
      </c>
      <c r="AN431" s="53">
        <v>0</v>
      </c>
      <c r="AO431" s="74">
        <v>1</v>
      </c>
      <c r="AP431" s="40"/>
      <c r="AQ431" s="37">
        <v>0</v>
      </c>
      <c r="AR431" s="49">
        <v>0</v>
      </c>
      <c r="AS431" s="23"/>
      <c r="AT431" s="55" t="str">
        <f>IF(AS431="","",VLOOKUP(AS431,ProgramIterations!$D:$E,2,FALSE))</f>
        <v/>
      </c>
      <c r="AU431" s="23"/>
      <c r="AV431" s="55" t="str">
        <f>IF(AU431="","",VLOOKUP(AU431,ProgramIterations!$D:$E,2,FALSE))</f>
        <v/>
      </c>
      <c r="AW431" s="23"/>
      <c r="AX431" s="55" t="str">
        <f>IF(AW431="","",VLOOKUP(AW431,ProgramIterations!$D:$E,2,FALSE))</f>
        <v/>
      </c>
      <c r="AY431" s="23"/>
      <c r="AZ431" s="55" t="str">
        <f>IF(AY431="","",VLOOKUP(AY431,ProgramIterations!$D:$E,2,FALSE))</f>
        <v/>
      </c>
      <c r="BA431" s="23"/>
      <c r="BB431" s="55" t="str">
        <f>IF(BA431="","",VLOOKUP(BA431,ProgramIterations!$D:$E,2,FALSE))</f>
        <v/>
      </c>
      <c r="BC431" s="54"/>
      <c r="BD431" s="55" t="str">
        <f>IF(BC431="","",VLOOKUP(BC431,ProgramIterations!$D:$E,2,FALSE))</f>
        <v/>
      </c>
      <c r="BE431" s="23"/>
      <c r="BF431" s="24" t="str">
        <f>IF(BE431="","",VLOOKUP(BE431,ProgramIterations!$D:$E,2,FALSE))</f>
        <v/>
      </c>
      <c r="BG431" s="23"/>
      <c r="BH431" s="24"/>
      <c r="BI431" s="23"/>
      <c r="BJ431" s="24" t="str">
        <f>IF(BI431="","",VLOOKUP(BI431,ProgramIterations!$D:$E,2,FALSE))</f>
        <v/>
      </c>
      <c r="BK431" s="23"/>
      <c r="BL431" s="24"/>
      <c r="BM431" s="23"/>
      <c r="BN431" s="24" t="str">
        <f>IF(BM431="","",VLOOKUP(BM431,ProgramIterations!$D:$E,2,FALSE))</f>
        <v/>
      </c>
      <c r="BO431" s="23"/>
      <c r="BP431" s="24" t="str">
        <f>IF(BO431="","",VLOOKUP(BO431,ProgramIterations!$D:$E,2,FALSE))</f>
        <v/>
      </c>
      <c r="BQ431" s="23"/>
      <c r="BR431" s="24" t="str">
        <f>IF(BQ431="","",VLOOKUP(BQ431,ProgramIterations!$D:$E,2,FALSE))</f>
        <v/>
      </c>
      <c r="BS431" s="23"/>
      <c r="BT431" s="24" t="str">
        <f>IF(BS431="","",VLOOKUP(BS431,ProgramIterations!$D:$E,2,FALSE))</f>
        <v/>
      </c>
      <c r="BU431" s="23"/>
      <c r="BV431" s="24" t="str">
        <f>IF(BU431="","",VLOOKUP(BU431,ProgramIterations!$D:$E,2,FALSE))</f>
        <v/>
      </c>
      <c r="BW431" s="23"/>
      <c r="BX431" s="24" t="str">
        <f>IF(BW431="","",VLOOKUP(BW431,ProgramIterations!$D:$E,2,FALSE))</f>
        <v/>
      </c>
      <c r="BY431" s="23"/>
      <c r="BZ431" s="24" t="str">
        <f>IF(BY431="","",VLOOKUP(BY431,ProgramIterations!$D:$E,2,FALSE))</f>
        <v/>
      </c>
      <c r="CA431" s="23"/>
      <c r="CB431" s="24" t="str">
        <f>IF(CA431="","",VLOOKUP(CA431,ProgramIterations!$D:$E,2,FALSE))</f>
        <v/>
      </c>
      <c r="CC431" s="23">
        <v>2014</v>
      </c>
      <c r="CD431" s="24">
        <f>IF(CC431="","",VLOOKUP(CC431,ProgramIterations!$D:$E,2,FALSE))</f>
        <v>4</v>
      </c>
      <c r="CE431" s="23"/>
      <c r="CF431" s="24" t="s">
        <v>1437</v>
      </c>
      <c r="CG431" s="23"/>
      <c r="CH431" s="24" t="str">
        <f>IF(CG431="","",VLOOKUP(CG431,ProgramIterations!$D:$E,2,FALSE))</f>
        <v/>
      </c>
      <c r="CI431" s="23"/>
      <c r="CJ431" s="24" t="str">
        <f>IF(CI431="","",VLOOKUP(CI431,ProgramIterations!$D:$E,2,FALSE))</f>
        <v/>
      </c>
      <c r="CK431" s="23"/>
      <c r="CL431" s="24" t="str">
        <f>IF(CK431="","",VLOOKUP(CK431,ProgramIterations!$D:$E,2,FALSE))</f>
        <v/>
      </c>
      <c r="CM431" s="23"/>
      <c r="CN431" s="24" t="str">
        <f>IF(CM431="","",VLOOKUP(CM431,ProgramIterations!$D:$E,2,FALSE))</f>
        <v/>
      </c>
      <c r="CO431" s="23"/>
      <c r="CP431" s="24" t="str">
        <f>IF(CO431="","",VLOOKUP(CO431,ProgramIterations!$D:$E,2,FALSE))</f>
        <v/>
      </c>
      <c r="CQ431" s="23"/>
      <c r="CR431" s="24" t="str">
        <f>IF(CQ431="","",VLOOKUP(CQ431,ProgramIterations!$D:$E,2,FALSE))</f>
        <v/>
      </c>
      <c r="CS431" s="23"/>
      <c r="CT431" s="24" t="str">
        <f>IF(CS431="","",VLOOKUP(CS431,ProgramIterations!$D:$E,2,FALSE))</f>
        <v/>
      </c>
      <c r="CU431" s="23"/>
      <c r="CV431" s="24" t="str">
        <f>IF(CU431="","",VLOOKUP(CU431,ProgramIterations!$D:$E,2,FALSE))</f>
        <v/>
      </c>
      <c r="CW431" s="23"/>
      <c r="CX431" s="24" t="str">
        <f>IF(CW431="","",VLOOKUP(CW431,ProgramIterations!$D:$E,2,FALSE))</f>
        <v/>
      </c>
      <c r="CY431" s="23"/>
      <c r="CZ431" s="24" t="str">
        <f>IF(CY431="","",VLOOKUP(CY431,ProgramIterations!$D:$E,2,FALSE))</f>
        <v/>
      </c>
      <c r="DA431" s="23"/>
      <c r="DB431" s="24" t="str">
        <f>IF(DA431="","",VLOOKUP(DA431,ProgramIterations!$D:$E,2,FALSE))</f>
        <v/>
      </c>
      <c r="DC431" s="23"/>
      <c r="DD431" s="25" t="str">
        <f>IF(DC431="","",VLOOKUP(DC431,ProgramIterations!$D:$E,2,FALSE))</f>
        <v/>
      </c>
      <c r="DE431" s="64" t="str">
        <f>CONCATENATE("ALTER TABLE dbo.",LEFT(C431,FIND(".",C431)-1)," ADD ",RIGHT(C431,LEN(C431)-FIND(".",C431))," ",VLOOKUP(M431,DataTypes!$A$2:$F$12,6),IF(VLOOKUP(M431,DataTypes!$A$2:$F$12,3)=1,CONCATENATE("(",N431,",",O431,")"),"")," NULL")</f>
        <v>ALTER TABLE dbo.ChampMetricVisitInformation ADD BraidChannelRatio decimal(15,2) NULL</v>
      </c>
      <c r="DF431" s="56" t="e">
        <f>IF(A431 = "","",#REF! &amp; " SELECT MetricCalcTypeID = "&amp;A431&amp;", EngineID = "&amp;B431&amp;", Name='"&amp;C431&amp;"', DisplayGroupID = "&amp;D431&amp;", DisplayName='"&amp;E431&amp;"', DisplayNameShort = '"&amp;F431&amp;"', PropertyName = '"&amp;G431&amp;"', MethodID = "&amp;IF(H431="","NULL",H431)&amp; ", CalcGroupId = "&amp;IF(I431="","NULL",I431)&amp;", CalcGroupListItemID = " &amp;IF(K431="","NULL",K431)&amp;", Description = "&amp;IF(L431&lt;&gt;"NULL","'"&amp;SUBSTITUTE(L431,"'","''")&amp;"'","NULL")&amp;", DataTypeID = "&amp;M431&amp;",Precision = "&amp;N431&amp;", Scale = "&amp;O431&amp;", Length="&amp;P431&amp;", UOMID = "&amp;Q431&amp;", GlossaryTermID = "&amp;V431&amp;", DisplayOrderID = "&amp;W431&amp;", DomainValueListID = "&amp;AB431&amp;", WidthPixels = "&amp;AC431&amp;", IsDisplayable = "&amp;AD431&amp;", ShowGraphForWatershed= "&amp;AE431&amp;",ShowGraphForProgram="&amp;AF431&amp;",ShowGraphForVisit="&amp;AG431&amp;",IsPrivateInformation="&amp;AM431&amp;", IsCalculated="&amp;AN431&amp;",IsInternal="&amp;AO431&amp;", ExpectedValueMin = "&amp;IF(R431&lt;&gt;"",R431,"NULL")&amp;",  ExpectedValueMax = "&amp;IF(S431&lt;&gt;"",S431,"NULL")&amp;",  AcceptedValueMin = "&amp;IF(T431&lt;&gt;"",T431,"NULL")&amp;",   AcceptedValueMax  = "&amp;IF(U431&lt;&gt;"",U431,"NULL")&amp;", GraphAllowX="&amp;AH431&amp;", GraphAllowY="&amp;AI431&amp;", GraphAllowZ="&amp;AJ431&amp;", MapAllowSize="&amp;AK431&amp;", MapAllowColor = "&amp;AL431&amp;", RbtXpath = "&amp;IF(AP431&lt;&gt;"", "'"&amp;AP431&amp;"'", "NULL")&amp;", RbtIsRequired = "&amp;IF(AP431&lt;&gt;"", AQ431, "NULL")&amp;", MRMetric = "&amp;AR431&amp;
", Protocol1_ID = "&amp;IF(AS431="","NULL",#REF!)&amp;", Protocol1_IterationIDStart = "&amp;IF(AS431="","NULL",AT431)&amp;", Protocol1_IterationIDEnd = "&amp;IF(AU431="","NULL",AV431)&amp;
", Protocol2_ID = "&amp;IF(AW431="","NULL",#REF!)&amp;", Protocol2_IterationIDStart = "&amp;IF(AW431="","NULL",AX431)&amp;", Protocol2_IterationIDEnd = "&amp;IF(AY431="","NULL",AZ431)&amp;
", Protocol3_ID = "&amp;IF(BA431="","NULL",#REF!)&amp;", Protocol3_IterationIDStart = "&amp;IF(BA431="","NULL",BB431)&amp;", Protocol3_IterationIDEnd = "&amp;IF(BC431="","NULL",BD431)&amp;
", Protocol4_ID = "&amp;IF(BE431="","NULL",#REF!)&amp;", Protocol4_IterationIDStart = "&amp;IF(BE431="","NULL",BF431)&amp;", Protocol4_IterationIDEnd = "&amp;IF(BG431="","NULL",BH431)&amp;
", Protocol5_ID = "&amp;IF(BI431="","NULL",#REF!)&amp;", Protocol5_IterationIDStart = "&amp;IF(BI431="","NULL",BJ431)&amp;", Protocol5_IterationIDEnd = "&amp;IF(BK431="","NULL",BL431)&amp;
", Protocol6_ID = "&amp;IF(BM431="","NULL",#REF!)&amp;", Protocol6_IterationIDStart = "&amp;IF(BM431="","NULL",BN431)&amp;", Protocol6_IterationIDEnd = "&amp;IF(BO431="","NULL",BP431)&amp;
", Protocol7_ID = "&amp;IF(BQ431="","NULL",#REF!)&amp;", Protocol7_IterationIDStart = "&amp;IF(BQ431="","NULL",BR431)&amp;", Protocol7_IterationIDEnd = "&amp;IF(BS431="","NULL",BT431)&amp;
", Protocol8_ID = "&amp;IF(BU431="","NULL",#REF!)&amp;", Protocol8_IterationIDStart = "&amp;IF(BU431="","NULL",BV431)&amp;", Protocol8_IterationIDEnd = "&amp;IF(BW431="","NULL",BX431)&amp;
", Protocol9_ID = "&amp;IF(BY431="","NULL",#REF!)&amp;", Protocol9_IterationIDStart = "&amp;IF(BY431="","NULL",BZ431)&amp;", Protocol9_IterationIDEnd = "&amp;IF(CA431="","NULL",CB431)&amp;
", Protocol10_ID = "&amp;IF(CC431="","NULL",#REF!)&amp;", Protocol10_IterationIDStart = "&amp;IF(CC431="","NULL",CD431)&amp;", Protocol10_IterationIDEnd = "&amp;IF(CE431="","NULL",CF431)&amp;
", Protocol11_ID = "&amp;IF(CG431="","NULL",#REF!)&amp;", Protocol11_IterationIDStart = "&amp;IF(CG431="","NULL",CH431)&amp;", Protocol11_IterationIDEnd = "&amp;IF(CI431="","NULL",CJ431)&amp;
", Protocol12_ID = "&amp;IF(CK431="","NULL",#REF!)&amp;", Protocol12_IterationIDStart = "&amp;IF(CK431="","NULL",CL431)&amp;", Protocol12_IterationIDEnd = "&amp;IF(CM431="","NULL",CN431)&amp;
", Protocol13_ID = "&amp;IF(CO431="","NULL",#REF!)&amp;", Protocol13_IterationIDStart = "&amp;IF(CO431="","NULL",CP431)&amp;", Protocol13_IterationIDEnd = "&amp;IF(CQ431="","NULL",CR431)&amp;
", Protocol14_ID = "&amp;IF(CS431="","NULL",#REF!)&amp;", Protocol14_IterationIDStart = "&amp;IF(CS431="","NULL",CT431)&amp;", Protocol14_IterationIDEnd = "&amp;IF(CU431="","NULL",CV431)&amp;
", Protocol15_ID = "&amp;IF(CW431="","NULL",#REF!)&amp;", Protocol15_IterationIDStart = "&amp;IF(CW431="","NULL",CX431)&amp;", Protocol15_IterationIDEnd = "&amp;IF(CY431="","NULL",CZ431)&amp;
", Protocol16_ID = "&amp;IF(DA431="","NULL",#REF!)&amp;", Protocol16_IterationIDStart = "&amp;IF(DA431="","NULL",DB431)&amp;", Protocol16_IterationIDEnd = "&amp;IF(DC431="","NULL",DD431))</f>
        <v>#REF!</v>
      </c>
    </row>
    <row r="432" spans="1:156" s="49" customFormat="1" x14ac:dyDescent="0.4">
      <c r="A432" s="53">
        <v>636</v>
      </c>
      <c r="B432" s="53">
        <v>3</v>
      </c>
      <c r="C432" s="57" t="s">
        <v>1444</v>
      </c>
      <c r="D432" s="53">
        <v>1</v>
      </c>
      <c r="E432" s="74" t="s">
        <v>1445</v>
      </c>
      <c r="F432" s="49" t="s">
        <v>1445</v>
      </c>
      <c r="G432" s="49" t="s">
        <v>1446</v>
      </c>
      <c r="H432" s="74"/>
      <c r="I432" s="74"/>
      <c r="J432" s="59" t="str">
        <f>IF(I432="","",VLOOKUP(I432,MetricCalcGroups!A:D,3, FALSE))</f>
        <v/>
      </c>
      <c r="L432" s="49" t="s">
        <v>78</v>
      </c>
      <c r="M432" s="53">
        <v>8</v>
      </c>
      <c r="N432" s="53">
        <v>15</v>
      </c>
      <c r="O432" s="53">
        <v>2</v>
      </c>
      <c r="P432" s="53" t="s">
        <v>78</v>
      </c>
      <c r="Q432" s="53">
        <v>19</v>
      </c>
      <c r="R432" s="53">
        <v>0</v>
      </c>
      <c r="S432" s="53">
        <v>100</v>
      </c>
      <c r="T432" s="53">
        <v>0</v>
      </c>
      <c r="U432" s="53">
        <v>100</v>
      </c>
      <c r="V432" s="78" t="s">
        <v>78</v>
      </c>
      <c r="W432" s="53">
        <v>2930</v>
      </c>
      <c r="X432" s="50">
        <v>2014</v>
      </c>
      <c r="Y432" s="51">
        <f>IF(X432&lt;&gt;"",VLOOKUP(X432,ProgramIterations!D:E,2,FALSE),"NULL")</f>
        <v>4</v>
      </c>
      <c r="Z432" s="50"/>
      <c r="AA432" s="51" t="str">
        <f>IF(Z432&lt;&gt;"",VLOOKUP(Z432,ProgramIterations!D:E,2,FALSE),"NULL")</f>
        <v>NULL</v>
      </c>
      <c r="AB432" s="49" t="s">
        <v>78</v>
      </c>
      <c r="AC432" s="49">
        <v>100</v>
      </c>
      <c r="AD432" s="49">
        <v>1</v>
      </c>
      <c r="AE432" s="49">
        <v>1</v>
      </c>
      <c r="AF432" s="49">
        <v>1</v>
      </c>
      <c r="AG432" s="49">
        <v>0</v>
      </c>
      <c r="AH432" s="52">
        <v>0</v>
      </c>
      <c r="AI432" s="52">
        <v>1</v>
      </c>
      <c r="AJ432" s="53">
        <v>0</v>
      </c>
      <c r="AK432" s="52">
        <v>1</v>
      </c>
      <c r="AL432" s="52">
        <v>1</v>
      </c>
      <c r="AM432" s="53">
        <v>0</v>
      </c>
      <c r="AN432" s="53">
        <v>0</v>
      </c>
      <c r="AO432" s="74">
        <v>1</v>
      </c>
      <c r="AP432" s="40"/>
      <c r="AQ432" s="49">
        <v>0</v>
      </c>
      <c r="AR432" s="49">
        <v>0</v>
      </c>
      <c r="AS432" s="54"/>
      <c r="AT432" s="55" t="str">
        <f>IF(AS432="","",VLOOKUP(AS432,ProgramIterations!$D:$E,2,FALSE))</f>
        <v/>
      </c>
      <c r="AU432" s="54"/>
      <c r="AV432" s="55" t="str">
        <f>IF(AU432="","",VLOOKUP(AU432,ProgramIterations!$D:$E,2,FALSE))</f>
        <v/>
      </c>
      <c r="AW432" s="54"/>
      <c r="AX432" s="55" t="str">
        <f>IF(AW432="","",VLOOKUP(AW432,ProgramIterations!$D:$E,2,FALSE))</f>
        <v/>
      </c>
      <c r="AY432" s="54"/>
      <c r="AZ432" s="55" t="str">
        <f>IF(AY432="","",VLOOKUP(AY432,ProgramIterations!$D:$E,2,FALSE))</f>
        <v/>
      </c>
      <c r="BA432" s="54"/>
      <c r="BB432" s="55" t="str">
        <f>IF(BA432="","",VLOOKUP(BA432,ProgramIterations!$D:$E,2,FALSE))</f>
        <v/>
      </c>
      <c r="BC432" s="54"/>
      <c r="BD432" s="55" t="str">
        <f>IF(BC432="","",VLOOKUP(BC432,ProgramIterations!$D:$E,2,FALSE))</f>
        <v/>
      </c>
      <c r="BE432" s="54">
        <v>2014</v>
      </c>
      <c r="BF432" s="55">
        <f>IF(BE432="","",VLOOKUP(BE432,ProgramIterations!$D:$E,2,FALSE))</f>
        <v>4</v>
      </c>
      <c r="BG432" s="54"/>
      <c r="BH432" s="55"/>
      <c r="BI432" s="54">
        <v>2014</v>
      </c>
      <c r="BJ432" s="55">
        <f>IF(BI432="","",VLOOKUP(BI432,ProgramIterations!$D:$E,2,FALSE))</f>
        <v>4</v>
      </c>
      <c r="BK432" s="54"/>
      <c r="BL432" s="55"/>
      <c r="BM432" s="54"/>
      <c r="BN432" s="55" t="str">
        <f>IF(BM432="","",VLOOKUP(BM432,ProgramIterations!$D:$E,2,FALSE))</f>
        <v/>
      </c>
      <c r="BO432" s="54"/>
      <c r="BP432" s="55" t="str">
        <f>IF(BO432="","",VLOOKUP(BO432,ProgramIterations!$D:$E,2,FALSE))</f>
        <v/>
      </c>
      <c r="BQ432" s="54"/>
      <c r="BR432" s="55" t="str">
        <f>IF(BQ432="","",VLOOKUP(BQ432,ProgramIterations!$D:$E,2,FALSE))</f>
        <v/>
      </c>
      <c r="BS432" s="54"/>
      <c r="BT432" s="55" t="str">
        <f>IF(BS432="","",VLOOKUP(BS432,ProgramIterations!$D:$E,2,FALSE))</f>
        <v/>
      </c>
      <c r="BU432" s="54"/>
      <c r="BV432" s="55" t="str">
        <f>IF(BU432="","",VLOOKUP(BU432,ProgramIterations!$D:$E,2,FALSE))</f>
        <v/>
      </c>
      <c r="BW432" s="54"/>
      <c r="BX432" s="55" t="str">
        <f>IF(BW432="","",VLOOKUP(BW432,ProgramIterations!$D:$E,2,FALSE))</f>
        <v/>
      </c>
      <c r="BY432" s="54"/>
      <c r="BZ432" s="55" t="str">
        <f>IF(BY432="","",VLOOKUP(BY432,ProgramIterations!$D:$E,2,FALSE))</f>
        <v/>
      </c>
      <c r="CA432" s="54"/>
      <c r="CB432" s="55" t="str">
        <f>IF(CA432="","",VLOOKUP(CA432,ProgramIterations!$D:$E,2,FALSE))</f>
        <v/>
      </c>
      <c r="CC432" s="54">
        <v>2014</v>
      </c>
      <c r="CD432" s="55">
        <f>IF(CC432="","",VLOOKUP(CC432,ProgramIterations!$D:$E,2,FALSE))</f>
        <v>4</v>
      </c>
      <c r="CE432" s="54"/>
      <c r="CF432" s="55" t="s">
        <v>1437</v>
      </c>
      <c r="CG432" s="54"/>
      <c r="CH432" s="55" t="str">
        <f>IF(CG432="","",VLOOKUP(CG432,ProgramIterations!$D:$E,2,FALSE))</f>
        <v/>
      </c>
      <c r="CI432" s="54"/>
      <c r="CJ432" s="55" t="str">
        <f>IF(CI432="","",VLOOKUP(CI432,ProgramIterations!$D:$E,2,FALSE))</f>
        <v/>
      </c>
      <c r="CK432" s="54"/>
      <c r="CL432" s="55" t="str">
        <f>IF(CK432="","",VLOOKUP(CK432,ProgramIterations!$D:$E,2,FALSE))</f>
        <v/>
      </c>
      <c r="CM432" s="54"/>
      <c r="CN432" s="55" t="str">
        <f>IF(CM432="","",VLOOKUP(CM432,ProgramIterations!$D:$E,2,FALSE))</f>
        <v/>
      </c>
      <c r="CO432" s="54"/>
      <c r="CP432" s="55" t="str">
        <f>IF(CO432="","",VLOOKUP(CO432,ProgramIterations!$D:$E,2,FALSE))</f>
        <v/>
      </c>
      <c r="CQ432" s="54"/>
      <c r="CR432" s="55" t="str">
        <f>IF(CQ432="","",VLOOKUP(CQ432,ProgramIterations!$D:$E,2,FALSE))</f>
        <v/>
      </c>
      <c r="CS432" s="54"/>
      <c r="CT432" s="55" t="str">
        <f>IF(CS432="","",VLOOKUP(CS432,ProgramIterations!$D:$E,2,FALSE))</f>
        <v/>
      </c>
      <c r="CU432" s="54"/>
      <c r="CV432" s="55" t="str">
        <f>IF(CU432="","",VLOOKUP(CU432,ProgramIterations!$D:$E,2,FALSE))</f>
        <v/>
      </c>
      <c r="CW432" s="54"/>
      <c r="CX432" s="55" t="str">
        <f>IF(CW432="","",VLOOKUP(CW432,ProgramIterations!$D:$E,2,FALSE))</f>
        <v/>
      </c>
      <c r="CY432" s="54"/>
      <c r="CZ432" s="55" t="str">
        <f>IF(CY432="","",VLOOKUP(CY432,ProgramIterations!$D:$E,2,FALSE))</f>
        <v/>
      </c>
      <c r="DA432" s="54"/>
      <c r="DB432" s="55" t="str">
        <f>IF(DA432="","",VLOOKUP(DA432,ProgramIterations!$D:$E,2,FALSE))</f>
        <v/>
      </c>
      <c r="DC432" s="54"/>
      <c r="DD432" s="25" t="str">
        <f>IF(DC432="","",VLOOKUP(DC432,ProgramIterations!$D:$E,2,FALSE))</f>
        <v/>
      </c>
      <c r="DE432" s="64" t="str">
        <f>CONCATENATE("ALTER TABLE dbo.",LEFT(C432,FIND(".",C432)-1)," ADD ",RIGHT(C432,LEN(C432)-FIND(".",C432))," ",VLOOKUP(M432,DataTypes!$A$2:$F$12,6),IF(VLOOKUP(M432,DataTypes!$A$2:$F$12,3)=1,CONCATENATE("(",N432,",",O432,")"),"")," NULL")</f>
        <v>ALTER TABLE dbo.ChampMetricVisitInformation ADD PoolToTurbulentAreaRatio decimal(15,2) NULL</v>
      </c>
      <c r="DF432" s="56" t="e">
        <f>IF(A432 = "","",#REF! &amp; " SELECT MetricCalcTypeID = "&amp;A432&amp;", EngineID = "&amp;B432&amp;", Name='"&amp;C432&amp;"', DisplayGroupID = "&amp;D432&amp;", DisplayName='"&amp;E432&amp;"', DisplayNameShort = '"&amp;F432&amp;"', PropertyName = '"&amp;G432&amp;"', MethodID = "&amp;IF(H432="","NULL",H432)&amp; ", CalcGroupId = "&amp;IF(I432="","NULL",I432)&amp;", CalcGroupListItemID = " &amp;IF(K432="","NULL",K432)&amp;", Description = "&amp;IF(L432&lt;&gt;"NULL","'"&amp;SUBSTITUTE(L432,"'","''")&amp;"'","NULL")&amp;", DataTypeID = "&amp;M432&amp;",Precision = "&amp;N432&amp;", Scale = "&amp;O432&amp;", Length="&amp;P432&amp;", UOMID = "&amp;Q432&amp;", GlossaryTermID = "&amp;V432&amp;", DisplayOrderID = "&amp;W432&amp;", DomainValueListID = "&amp;AB432&amp;", WidthPixels = "&amp;AC432&amp;", IsDisplayable = "&amp;AD432&amp;", ShowGraphForWatershed= "&amp;AE432&amp;",ShowGraphForProgram="&amp;AF432&amp;",ShowGraphForVisit="&amp;AG432&amp;",IsPrivateInformation="&amp;AM432&amp;", IsCalculated="&amp;AN432&amp;",IsInternal="&amp;AO432&amp;", ExpectedValueMin = "&amp;IF(R432&lt;&gt;"",R432,"NULL")&amp;",  ExpectedValueMax = "&amp;IF(S432&lt;&gt;"",S432,"NULL")&amp;",  AcceptedValueMin = "&amp;IF(T432&lt;&gt;"",T432,"NULL")&amp;",   AcceptedValueMax  = "&amp;IF(U432&lt;&gt;"",U432,"NULL")&amp;", GraphAllowX="&amp;AH432&amp;", GraphAllowY="&amp;AI432&amp;", GraphAllowZ="&amp;AJ432&amp;", MapAllowSize="&amp;AK432&amp;", MapAllowColor = "&amp;AL432&amp;", RbtXpath = "&amp;IF(AP432&lt;&gt;"", "'"&amp;AP432&amp;"'", "NULL")&amp;", RbtIsRequired = "&amp;IF(AP432&lt;&gt;"", AQ432, "NULL")&amp;", MRMetric = "&amp;AR432&amp;
", Protocol1_ID = "&amp;IF(AS432="","NULL",#REF!)&amp;", Protocol1_IterationIDStart = "&amp;IF(AS432="","NULL",AT432)&amp;", Protocol1_IterationIDEnd = "&amp;IF(AU432="","NULL",AV432)&amp;
", Protocol2_ID = "&amp;IF(AW432="","NULL",#REF!)&amp;", Protocol2_IterationIDStart = "&amp;IF(AW432="","NULL",AX432)&amp;", Protocol2_IterationIDEnd = "&amp;IF(AY432="","NULL",AZ432)&amp;
", Protocol3_ID = "&amp;IF(BA432="","NULL",#REF!)&amp;", Protocol3_IterationIDStart = "&amp;IF(BA432="","NULL",BB432)&amp;", Protocol3_IterationIDEnd = "&amp;IF(BC432="","NULL",BD432)&amp;
", Protocol4_ID = "&amp;IF(BE432="","NULL",#REF!)&amp;", Protocol4_IterationIDStart = "&amp;IF(BE432="","NULL",BF432)&amp;", Protocol4_IterationIDEnd = "&amp;IF(BG432="","NULL",BH432)&amp;
", Protocol5_ID = "&amp;IF(BI432="","NULL",#REF!)&amp;", Protocol5_IterationIDStart = "&amp;IF(BI432="","NULL",BJ432)&amp;", Protocol5_IterationIDEnd = "&amp;IF(BK432="","NULL",BL432)&amp;
", Protocol6_ID = "&amp;IF(BM432="","NULL",#REF!)&amp;", Protocol6_IterationIDStart = "&amp;IF(BM432="","NULL",BN432)&amp;", Protocol6_IterationIDEnd = "&amp;IF(BO432="","NULL",BP432)&amp;
", Protocol7_ID = "&amp;IF(BQ432="","NULL",#REF!)&amp;", Protocol7_IterationIDStart = "&amp;IF(BQ432="","NULL",BR432)&amp;", Protocol7_IterationIDEnd = "&amp;IF(BS432="","NULL",BT432)&amp;
", Protocol8_ID = "&amp;IF(BU432="","NULL",#REF!)&amp;", Protocol8_IterationIDStart = "&amp;IF(BU432="","NULL",BV432)&amp;", Protocol8_IterationIDEnd = "&amp;IF(BW432="","NULL",BX432)&amp;
", Protocol9_ID = "&amp;IF(BY432="","NULL",#REF!)&amp;", Protocol9_IterationIDStart = "&amp;IF(BY432="","NULL",BZ432)&amp;", Protocol9_IterationIDEnd = "&amp;IF(CA432="","NULL",CB432)&amp;
", Protocol10_ID = "&amp;IF(CC432="","NULL",#REF!)&amp;", Protocol10_IterationIDStart = "&amp;IF(CC432="","NULL",CD432)&amp;", Protocol10_IterationIDEnd = "&amp;IF(CE432="","NULL",CF432)&amp;
", Protocol11_ID = "&amp;IF(CG432="","NULL",#REF!)&amp;", Protocol11_IterationIDStart = "&amp;IF(CG432="","NULL",CH432)&amp;", Protocol11_IterationIDEnd = "&amp;IF(CI432="","NULL",CJ432)&amp;
", Protocol12_ID = "&amp;IF(CK432="","NULL",#REF!)&amp;", Protocol12_IterationIDStart = "&amp;IF(CK432="","NULL",CL432)&amp;", Protocol12_IterationIDEnd = "&amp;IF(CM432="","NULL",CN432)&amp;
", Protocol13_ID = "&amp;IF(CO432="","NULL",#REF!)&amp;", Protocol13_IterationIDStart = "&amp;IF(CO432="","NULL",CP432)&amp;", Protocol13_IterationIDEnd = "&amp;IF(CQ432="","NULL",CR432)&amp;
", Protocol14_ID = "&amp;IF(CS432="","NULL",#REF!)&amp;", Protocol14_IterationIDStart = "&amp;IF(CS432="","NULL",CT432)&amp;", Protocol14_IterationIDEnd = "&amp;IF(CU432="","NULL",CV432)&amp;
", Protocol15_ID = "&amp;IF(CW432="","NULL",#REF!)&amp;", Protocol15_IterationIDStart = "&amp;IF(CW432="","NULL",CX432)&amp;", Protocol15_IterationIDEnd = "&amp;IF(CY432="","NULL",CZ432)&amp;
", Protocol16_ID = "&amp;IF(DA432="","NULL",#REF!)&amp;", Protocol16_IterationIDStart = "&amp;IF(DA432="","NULL",DB432)&amp;", Protocol16_IterationIDEnd = "&amp;IF(DC432="","NULL",DD432))</f>
        <v>#REF!</v>
      </c>
    </row>
    <row r="433" spans="1:110" s="49" customFormat="1" x14ac:dyDescent="0.4">
      <c r="A433" s="53">
        <v>638</v>
      </c>
      <c r="B433" s="53">
        <v>2</v>
      </c>
      <c r="C433" s="57" t="s">
        <v>1441</v>
      </c>
      <c r="D433" s="53">
        <v>1</v>
      </c>
      <c r="E433" s="40" t="s">
        <v>1442</v>
      </c>
      <c r="F433" s="74" t="s">
        <v>1442</v>
      </c>
      <c r="G433" s="74" t="s">
        <v>1443</v>
      </c>
      <c r="H433" s="74"/>
      <c r="I433" s="74"/>
      <c r="J433" s="59" t="str">
        <f>IF(I433="","",VLOOKUP(I433,MetricCalcGroups!A:D,3, FALSE))</f>
        <v/>
      </c>
      <c r="K433" s="49">
        <v>73</v>
      </c>
      <c r="L433" s="49" t="s">
        <v>78</v>
      </c>
      <c r="M433" s="53">
        <v>2</v>
      </c>
      <c r="N433" s="53" t="s">
        <v>78</v>
      </c>
      <c r="O433" s="53" t="s">
        <v>78</v>
      </c>
      <c r="P433" s="53" t="s">
        <v>78</v>
      </c>
      <c r="Q433" s="53" t="s">
        <v>78</v>
      </c>
      <c r="R433" s="73"/>
      <c r="S433" s="73"/>
      <c r="T433" s="73"/>
      <c r="U433" s="73"/>
      <c r="V433" s="78" t="s">
        <v>78</v>
      </c>
      <c r="W433" s="53">
        <v>2940</v>
      </c>
      <c r="X433" s="50">
        <v>2014</v>
      </c>
      <c r="Y433" s="51">
        <f>IF(X433&lt;&gt;"",VLOOKUP(X433,ProgramIterations!D:E,2,FALSE),"NULL")</f>
        <v>4</v>
      </c>
      <c r="Z433" s="50"/>
      <c r="AA433" s="51" t="str">
        <f>IF(Z433&lt;&gt;"",VLOOKUP(Z433,ProgramIterations!D:E,2,FALSE),"NULL")</f>
        <v>NULL</v>
      </c>
      <c r="AB433" s="49">
        <v>73</v>
      </c>
      <c r="AC433" s="49">
        <v>75</v>
      </c>
      <c r="AD433" s="49">
        <v>1</v>
      </c>
      <c r="AE433" s="49">
        <v>1</v>
      </c>
      <c r="AF433" s="49">
        <v>1</v>
      </c>
      <c r="AG433" s="49">
        <v>0</v>
      </c>
      <c r="AH433" s="52">
        <v>0</v>
      </c>
      <c r="AI433" s="52">
        <v>1</v>
      </c>
      <c r="AJ433" s="53">
        <v>1</v>
      </c>
      <c r="AK433" s="52">
        <v>1</v>
      </c>
      <c r="AL433" s="52">
        <v>1</v>
      </c>
      <c r="AM433" s="53">
        <v>0</v>
      </c>
      <c r="AN433" s="53">
        <v>0</v>
      </c>
      <c r="AO433" s="60">
        <v>0</v>
      </c>
      <c r="AP433" s="40"/>
      <c r="AQ433" s="49">
        <v>0</v>
      </c>
      <c r="AR433" s="49">
        <v>0</v>
      </c>
      <c r="AS433" s="54"/>
      <c r="AT433" s="55" t="str">
        <f>IF(AS433="","",VLOOKUP(AS433,ProgramIterations!$D:$E,2,FALSE))</f>
        <v/>
      </c>
      <c r="AU433" s="54"/>
      <c r="AV433" s="55" t="str">
        <f>IF(AU433="","",VLOOKUP(AU433,ProgramIterations!$D:$E,2,FALSE))</f>
        <v/>
      </c>
      <c r="AW433" s="54"/>
      <c r="AX433" s="55" t="str">
        <f>IF(AW433="","",VLOOKUP(AW433,ProgramIterations!$D:$E,2,FALSE))</f>
        <v/>
      </c>
      <c r="AY433" s="54"/>
      <c r="AZ433" s="55" t="str">
        <f>IF(AY433="","",VLOOKUP(AY433,ProgramIterations!$D:$E,2,FALSE))</f>
        <v/>
      </c>
      <c r="BA433" s="54"/>
      <c r="BB433" s="55" t="str">
        <f>IF(BA433="","",VLOOKUP(BA433,ProgramIterations!$D:$E,2,FALSE))</f>
        <v/>
      </c>
      <c r="BC433" s="54"/>
      <c r="BD433" s="55" t="str">
        <f>IF(BC433="","",VLOOKUP(BC433,ProgramIterations!$D:$E,2,FALSE))</f>
        <v/>
      </c>
      <c r="BE433" s="54"/>
      <c r="BF433" s="55" t="str">
        <f>IF(BE433="","",VLOOKUP(BE433,ProgramIterations!$D:$E,2,FALSE))</f>
        <v/>
      </c>
      <c r="BG433" s="54"/>
      <c r="BH433" s="55"/>
      <c r="BI433" s="54"/>
      <c r="BJ433" s="55" t="str">
        <f>IF(BI433="","",VLOOKUP(BI433,ProgramIterations!$D:$E,2,FALSE))</f>
        <v/>
      </c>
      <c r="BK433" s="54"/>
      <c r="BL433" s="55"/>
      <c r="BM433" s="54"/>
      <c r="BN433" s="55" t="str">
        <f>IF(BM433="","",VLOOKUP(BM433,ProgramIterations!$D:$E,2,FALSE))</f>
        <v/>
      </c>
      <c r="BO433" s="54"/>
      <c r="BP433" s="55" t="str">
        <f>IF(BO433="","",VLOOKUP(BO433,ProgramIterations!$D:$E,2,FALSE))</f>
        <v/>
      </c>
      <c r="BQ433" s="54"/>
      <c r="BR433" s="55" t="str">
        <f>IF(BQ433="","",VLOOKUP(BQ433,ProgramIterations!$D:$E,2,FALSE))</f>
        <v/>
      </c>
      <c r="BS433" s="54"/>
      <c r="BT433" s="55" t="str">
        <f>IF(BS433="","",VLOOKUP(BS433,ProgramIterations!$D:$E,2,FALSE))</f>
        <v/>
      </c>
      <c r="BU433" s="54"/>
      <c r="BV433" s="55" t="str">
        <f>IF(BU433="","",VLOOKUP(BU433,ProgramIterations!$D:$E,2,FALSE))</f>
        <v/>
      </c>
      <c r="BW433" s="54"/>
      <c r="BX433" s="55" t="str">
        <f>IF(BW433="","",VLOOKUP(BW433,ProgramIterations!$D:$E,2,FALSE))</f>
        <v/>
      </c>
      <c r="BY433" s="54"/>
      <c r="BZ433" s="55" t="str">
        <f>IF(BY433="","",VLOOKUP(BY433,ProgramIterations!$D:$E,2,FALSE))</f>
        <v/>
      </c>
      <c r="CA433" s="54"/>
      <c r="CB433" s="55" t="str">
        <f>IF(CA433="","",VLOOKUP(CA433,ProgramIterations!$D:$E,2,FALSE))</f>
        <v/>
      </c>
      <c r="CC433" s="54">
        <v>2014</v>
      </c>
      <c r="CD433" s="55">
        <f>IF(CC433="","",VLOOKUP(CC433,ProgramIterations!$D:$E,2,FALSE))</f>
        <v>4</v>
      </c>
      <c r="CE433" s="54"/>
      <c r="CF433" s="55" t="s">
        <v>1437</v>
      </c>
      <c r="CG433" s="54"/>
      <c r="CH433" s="55" t="str">
        <f>IF(CG433="","",VLOOKUP(CG433,ProgramIterations!$D:$E,2,FALSE))</f>
        <v/>
      </c>
      <c r="CI433" s="54"/>
      <c r="CJ433" s="55" t="str">
        <f>IF(CI433="","",VLOOKUP(CI433,ProgramIterations!$D:$E,2,FALSE))</f>
        <v/>
      </c>
      <c r="CK433" s="54"/>
      <c r="CL433" s="55" t="str">
        <f>IF(CK433="","",VLOOKUP(CK433,ProgramIterations!$D:$E,2,FALSE))</f>
        <v/>
      </c>
      <c r="CM433" s="54"/>
      <c r="CN433" s="55" t="str">
        <f>IF(CM433="","",VLOOKUP(CM433,ProgramIterations!$D:$E,2,FALSE))</f>
        <v/>
      </c>
      <c r="CO433" s="54"/>
      <c r="CP433" s="55" t="str">
        <f>IF(CO433="","",VLOOKUP(CO433,ProgramIterations!$D:$E,2,FALSE))</f>
        <v/>
      </c>
      <c r="CQ433" s="54"/>
      <c r="CR433" s="55" t="str">
        <f>IF(CQ433="","",VLOOKUP(CQ433,ProgramIterations!$D:$E,2,FALSE))</f>
        <v/>
      </c>
      <c r="CS433" s="54"/>
      <c r="CT433" s="55" t="str">
        <f>IF(CS433="","",VLOOKUP(CS433,ProgramIterations!$D:$E,2,FALSE))</f>
        <v/>
      </c>
      <c r="CU433" s="54"/>
      <c r="CV433" s="55" t="str">
        <f>IF(CU433="","",VLOOKUP(CU433,ProgramIterations!$D:$E,2,FALSE))</f>
        <v/>
      </c>
      <c r="CW433" s="54"/>
      <c r="CX433" s="55" t="str">
        <f>IF(CW433="","",VLOOKUP(CW433,ProgramIterations!$D:$E,2,FALSE))</f>
        <v/>
      </c>
      <c r="CY433" s="54"/>
      <c r="CZ433" s="55" t="str">
        <f>IF(CY433="","",VLOOKUP(CY433,ProgramIterations!$D:$E,2,FALSE))</f>
        <v/>
      </c>
      <c r="DA433" s="54"/>
      <c r="DB433" s="55" t="str">
        <f>IF(DA433="","",VLOOKUP(DA433,ProgramIterations!$D:$E,2,FALSE))</f>
        <v/>
      </c>
      <c r="DC433" s="54"/>
      <c r="DD433" s="25" t="str">
        <f>IF(DC433="","",VLOOKUP(DC433,ProgramIterations!$D:$E,2,FALSE))</f>
        <v/>
      </c>
      <c r="DE433" s="64" t="str">
        <f>CONCATENATE("ALTER TABLE dbo.",LEFT(C433,FIND(".",C433)-1)," ADD ",RIGHT(C433,LEN(C433)-FIND(".",C433))," ",VLOOKUP(M433,DataTypes!$A$2:$F$12,6),IF(VLOOKUP(M433,DataTypes!$A$2:$F$12,3)=1,CONCATENATE("(",N433,",",O433,")"),"")," NULL")</f>
        <v>ALTER TABLE dbo.ChampMetricVisitInformation ADD ChannelPattern int NULL</v>
      </c>
      <c r="DF433" s="56" t="e">
        <f>IF(A433 = "","",#REF! &amp; " SELECT MetricCalcTypeID = "&amp;A433&amp;", EngineID = "&amp;B433&amp;", Name='"&amp;C433&amp;"', DisplayGroupID = "&amp;D433&amp;", DisplayName='"&amp;E433&amp;"', DisplayNameShort = '"&amp;F433&amp;"', PropertyName = '"&amp;G433&amp;"', MethodID = "&amp;IF(H433="","NULL",H433)&amp; ", CalcGroupId = "&amp;IF(I433="","NULL",I433)&amp;", CalcGroupListItemID = " &amp;IF(K433="","NULL",K433)&amp;", Description = "&amp;IF(L433&lt;&gt;"NULL","'"&amp;SUBSTITUTE(L433,"'","''")&amp;"'","NULL")&amp;", DataTypeID = "&amp;M433&amp;",Precision = "&amp;N433&amp;", Scale = "&amp;O433&amp;", Length="&amp;P433&amp;", UOMID = "&amp;Q433&amp;", GlossaryTermID = "&amp;V433&amp;", DisplayOrderID = "&amp;W433&amp;", DomainValueListID = "&amp;AB433&amp;", WidthPixels = "&amp;AC433&amp;", IsDisplayable = "&amp;AD433&amp;", ShowGraphForWatershed= "&amp;AE433&amp;",ShowGraphForProgram="&amp;AF433&amp;",ShowGraphForVisit="&amp;AG433&amp;",IsPrivateInformation="&amp;AM433&amp;", IsCalculated="&amp;AN433&amp;",IsInternal="&amp;AO433&amp;", ExpectedValueMin = "&amp;IF(R433&lt;&gt;"",R433,"NULL")&amp;",  ExpectedValueMax = "&amp;IF(S433&lt;&gt;"",S433,"NULL")&amp;",  AcceptedValueMin = "&amp;IF(T433&lt;&gt;"",T433,"NULL")&amp;",   AcceptedValueMax  = "&amp;IF(U433&lt;&gt;"",U433,"NULL")&amp;", GraphAllowX="&amp;AH433&amp;", GraphAllowY="&amp;AI433&amp;", GraphAllowZ="&amp;AJ433&amp;", MapAllowSize="&amp;AK433&amp;", MapAllowColor = "&amp;AL433&amp;", RbtXpath = "&amp;IF(AP433&lt;&gt;"", "'"&amp;AP433&amp;"'", "NULL")&amp;", RbtIsRequired = "&amp;IF(AP433&lt;&gt;"", AQ433, "NULL")&amp;", MRMetric = "&amp;AR433&amp;
", Protocol1_ID = "&amp;IF(AS433="","NULL",#REF!)&amp;", Protocol1_IterationIDStart = "&amp;IF(AS433="","NULL",AT433)&amp;", Protocol1_IterationIDEnd = "&amp;IF(AU433="","NULL",AV433)&amp;
", Protocol2_ID = "&amp;IF(AW433="","NULL",#REF!)&amp;", Protocol2_IterationIDStart = "&amp;IF(AW433="","NULL",AX433)&amp;", Protocol2_IterationIDEnd = "&amp;IF(AY433="","NULL",AZ433)&amp;
", Protocol3_ID = "&amp;IF(BA433="","NULL",#REF!)&amp;", Protocol3_IterationIDStart = "&amp;IF(BA433="","NULL",BB433)&amp;", Protocol3_IterationIDEnd = "&amp;IF(BC433="","NULL",BD433)&amp;
", Protocol4_ID = "&amp;IF(BE433="","NULL",#REF!)&amp;", Protocol4_IterationIDStart = "&amp;IF(BE433="","NULL",BF433)&amp;", Protocol4_IterationIDEnd = "&amp;IF(BG433="","NULL",BH433)&amp;
", Protocol5_ID = "&amp;IF(BI433="","NULL",#REF!)&amp;", Protocol5_IterationIDStart = "&amp;IF(BI433="","NULL",BJ433)&amp;", Protocol5_IterationIDEnd = "&amp;IF(BK433="","NULL",BL433)&amp;
", Protocol6_ID = "&amp;IF(BM433="","NULL",#REF!)&amp;", Protocol6_IterationIDStart = "&amp;IF(BM433="","NULL",BN433)&amp;", Protocol6_IterationIDEnd = "&amp;IF(BO433="","NULL",BP433)&amp;
", Protocol7_ID = "&amp;IF(BQ433="","NULL",#REF!)&amp;", Protocol7_IterationIDStart = "&amp;IF(BQ433="","NULL",BR433)&amp;", Protocol7_IterationIDEnd = "&amp;IF(BS433="","NULL",BT433)&amp;
", Protocol8_ID = "&amp;IF(BU433="","NULL",#REF!)&amp;", Protocol8_IterationIDStart = "&amp;IF(BU433="","NULL",BV433)&amp;", Protocol8_IterationIDEnd = "&amp;IF(BW433="","NULL",BX433)&amp;
", Protocol9_ID = "&amp;IF(BY433="","NULL",#REF!)&amp;", Protocol9_IterationIDStart = "&amp;IF(BY433="","NULL",BZ433)&amp;", Protocol9_IterationIDEnd = "&amp;IF(CA433="","NULL",CB433)&amp;
", Protocol10_ID = "&amp;IF(CC433="","NULL",#REF!)&amp;", Protocol10_IterationIDStart = "&amp;IF(CC433="","NULL",CD433)&amp;", Protocol10_IterationIDEnd = "&amp;IF(CE433="","NULL",CF433)&amp;
", Protocol11_ID = "&amp;IF(CG433="","NULL",#REF!)&amp;", Protocol11_IterationIDStart = "&amp;IF(CG433="","NULL",CH433)&amp;", Protocol11_IterationIDEnd = "&amp;IF(CI433="","NULL",CJ433)&amp;
", Protocol12_ID = "&amp;IF(CK433="","NULL",#REF!)&amp;", Protocol12_IterationIDStart = "&amp;IF(CK433="","NULL",CL433)&amp;", Protocol12_IterationIDEnd = "&amp;IF(CM433="","NULL",CN433)&amp;
", Protocol13_ID = "&amp;IF(CO433="","NULL",#REF!)&amp;", Protocol13_IterationIDStart = "&amp;IF(CO433="","NULL",CP433)&amp;", Protocol13_IterationIDEnd = "&amp;IF(CQ433="","NULL",CR433)&amp;
", Protocol14_ID = "&amp;IF(CS433="","NULL",#REF!)&amp;", Protocol14_IterationIDStart = "&amp;IF(CS433="","NULL",CT433)&amp;", Protocol14_IterationIDEnd = "&amp;IF(CU433="","NULL",CV433)&amp;
", Protocol15_ID = "&amp;IF(CW433="","NULL",#REF!)&amp;", Protocol15_IterationIDStart = "&amp;IF(CW433="","NULL",CX433)&amp;", Protocol15_IterationIDEnd = "&amp;IF(CY433="","NULL",CZ433)&amp;
", Protocol16_ID = "&amp;IF(DA433="","NULL",#REF!)&amp;", Protocol16_IterationIDStart = "&amp;IF(DA433="","NULL",DB433)&amp;", Protocol16_IterationIDEnd = "&amp;IF(DC433="","NULL",DD433))</f>
        <v>#REF!</v>
      </c>
    </row>
    <row r="434" spans="1:110" s="49" customFormat="1" x14ac:dyDescent="0.4">
      <c r="A434" s="53">
        <v>628</v>
      </c>
      <c r="B434" s="53">
        <v>2</v>
      </c>
      <c r="C434" s="34" t="s">
        <v>1413</v>
      </c>
      <c r="D434" s="53">
        <v>1</v>
      </c>
      <c r="E434" s="40" t="s">
        <v>1405</v>
      </c>
      <c r="F434" s="74" t="s">
        <v>1405</v>
      </c>
      <c r="G434" s="74" t="s">
        <v>1399</v>
      </c>
      <c r="H434" s="74"/>
      <c r="I434" s="44"/>
      <c r="J434" s="59" t="str">
        <f>IF(I434="","",VLOOKUP(I434,MetricCalcGroups!A:D,3, FALSE))</f>
        <v/>
      </c>
      <c r="L434" s="49" t="s">
        <v>78</v>
      </c>
      <c r="M434" s="53">
        <v>3</v>
      </c>
      <c r="N434" s="53">
        <v>15</v>
      </c>
      <c r="O434" s="53">
        <v>1</v>
      </c>
      <c r="P434" s="53" t="s">
        <v>78</v>
      </c>
      <c r="Q434" s="53">
        <v>8</v>
      </c>
      <c r="R434" s="88">
        <v>0</v>
      </c>
      <c r="S434" s="88">
        <v>30</v>
      </c>
      <c r="T434" s="88">
        <v>0</v>
      </c>
      <c r="U434" s="88">
        <v>50</v>
      </c>
      <c r="V434" s="78" t="s">
        <v>78</v>
      </c>
      <c r="W434" s="53">
        <v>3020</v>
      </c>
      <c r="X434" s="50">
        <v>2014</v>
      </c>
      <c r="Y434" s="51">
        <f>IF(X434&lt;&gt;"",VLOOKUP(X434,ProgramIterations!D:E,2,FALSE),"NULL")</f>
        <v>4</v>
      </c>
      <c r="Z434" s="50"/>
      <c r="AA434" s="51" t="str">
        <f>IF(Z434&lt;&gt;"",VLOOKUP(Z434,ProgramIterations!D:E,2,FALSE),"NULL")</f>
        <v>NULL</v>
      </c>
      <c r="AB434" s="49" t="s">
        <v>78</v>
      </c>
      <c r="AC434" s="49">
        <v>75</v>
      </c>
      <c r="AD434" s="49">
        <v>1</v>
      </c>
      <c r="AE434" s="49">
        <v>1</v>
      </c>
      <c r="AF434" s="49">
        <v>1</v>
      </c>
      <c r="AG434" s="49">
        <v>0</v>
      </c>
      <c r="AH434" s="52">
        <v>0</v>
      </c>
      <c r="AI434" s="52">
        <v>1</v>
      </c>
      <c r="AJ434" s="53">
        <v>0</v>
      </c>
      <c r="AK434" s="52">
        <v>1</v>
      </c>
      <c r="AL434" s="52">
        <v>1</v>
      </c>
      <c r="AM434" s="53">
        <v>0</v>
      </c>
      <c r="AN434" s="53">
        <v>0</v>
      </c>
      <c r="AO434" s="74">
        <v>1</v>
      </c>
      <c r="AP434" s="74"/>
      <c r="AQ434" s="49">
        <v>0</v>
      </c>
      <c r="AR434" s="49">
        <v>0</v>
      </c>
      <c r="AS434" s="54"/>
      <c r="AT434" s="55" t="str">
        <f>IF(AS434="","",VLOOKUP(AS434,ProgramIterations!$D:$E,2,FALSE))</f>
        <v/>
      </c>
      <c r="AU434" s="54"/>
      <c r="AV434" s="55" t="str">
        <f>IF(AU434="","",VLOOKUP(AU434,ProgramIterations!$D:$E,2,FALSE))</f>
        <v/>
      </c>
      <c r="AW434" s="54"/>
      <c r="AX434" s="55" t="str">
        <f>IF(AW434="","",VLOOKUP(AW434,ProgramIterations!$D:$E,2,FALSE))</f>
        <v/>
      </c>
      <c r="AY434" s="54"/>
      <c r="AZ434" s="55" t="str">
        <f>IF(AY434="","",VLOOKUP(AY434,ProgramIterations!$D:$E,2,FALSE))</f>
        <v/>
      </c>
      <c r="BA434" s="54"/>
      <c r="BB434" s="55" t="str">
        <f>IF(BA434="","",VLOOKUP(BA434,ProgramIterations!$D:$E,2,FALSE))</f>
        <v/>
      </c>
      <c r="BC434" s="54"/>
      <c r="BD434" s="55" t="str">
        <f>IF(BC434="","",VLOOKUP(BC434,ProgramIterations!$D:$E,2,FALSE))</f>
        <v/>
      </c>
      <c r="BE434" s="54">
        <v>2014</v>
      </c>
      <c r="BF434" s="55">
        <f>IF(BE434="","",VLOOKUP(BE434,ProgramIterations!$D:$E,2,FALSE))</f>
        <v>4</v>
      </c>
      <c r="BG434" s="54"/>
      <c r="BH434" s="55"/>
      <c r="BI434" s="54"/>
      <c r="BJ434" s="55" t="str">
        <f>IF(BI434="","",VLOOKUP(BI434,ProgramIterations!$D:$E,2,FALSE))</f>
        <v/>
      </c>
      <c r="BK434" s="54"/>
      <c r="BL434" s="55"/>
      <c r="BM434" s="54"/>
      <c r="BN434" s="55" t="str">
        <f>IF(BM434="","",VLOOKUP(BM434,ProgramIterations!$D:$E,2,FALSE))</f>
        <v/>
      </c>
      <c r="BO434" s="54"/>
      <c r="BP434" s="55" t="str">
        <f>IF(BO434="","",VLOOKUP(BO434,ProgramIterations!$D:$E,2,FALSE))</f>
        <v/>
      </c>
      <c r="BQ434" s="54">
        <v>2014</v>
      </c>
      <c r="BR434" s="55">
        <f>IF(BQ434="","",VLOOKUP(BQ434,ProgramIterations!$D:$E,2,FALSE))</f>
        <v>4</v>
      </c>
      <c r="BS434" s="54"/>
      <c r="BT434" s="55" t="str">
        <f>IF(BS434="","",VLOOKUP(BS434,ProgramIterations!$D:$E,2,FALSE))</f>
        <v/>
      </c>
      <c r="BU434" s="54"/>
      <c r="BV434" s="55" t="str">
        <f>IF(BU434="","",VLOOKUP(BU434,ProgramIterations!$D:$E,2,FALSE))</f>
        <v/>
      </c>
      <c r="BW434" s="54"/>
      <c r="BX434" s="55" t="str">
        <f>IF(BW434="","",VLOOKUP(BW434,ProgramIterations!$D:$E,2,FALSE))</f>
        <v/>
      </c>
      <c r="BY434" s="54"/>
      <c r="BZ434" s="55" t="str">
        <f>IF(BY434="","",VLOOKUP(BY434,ProgramIterations!$D:$E,2,FALSE))</f>
        <v/>
      </c>
      <c r="CA434" s="54"/>
      <c r="CB434" s="55" t="str">
        <f>IF(CA434="","",VLOOKUP(CA434,ProgramIterations!$D:$E,2,FALSE))</f>
        <v/>
      </c>
      <c r="CC434" s="54"/>
      <c r="CD434" s="55" t="str">
        <f>IF(CC434="","",VLOOKUP(CC434,ProgramIterations!$D:$E,2,FALSE))</f>
        <v/>
      </c>
      <c r="CE434" s="54"/>
      <c r="CF434" s="55" t="str">
        <f>IF(CE434="","",VLOOKUP(CE434,ProgramIterations!$D:$E,2,FALSE))</f>
        <v/>
      </c>
      <c r="CG434" s="54">
        <v>2014</v>
      </c>
      <c r="CH434" s="55">
        <f>IF(CG434="","",VLOOKUP(CG434,ProgramIterations!$D:$E,2,FALSE))</f>
        <v>4</v>
      </c>
      <c r="CI434" s="54"/>
      <c r="CJ434" s="55" t="str">
        <f>IF(CI434="","",VLOOKUP(CI434,ProgramIterations!$D:$E,2,FALSE))</f>
        <v/>
      </c>
      <c r="CK434" s="54"/>
      <c r="CL434" s="55" t="str">
        <f>IF(CK434="","",VLOOKUP(CK434,ProgramIterations!$D:$E,2,FALSE))</f>
        <v/>
      </c>
      <c r="CM434" s="54"/>
      <c r="CN434" s="55" t="str">
        <f>IF(CM434="","",VLOOKUP(CM434,ProgramIterations!$D:$E,2,FALSE))</f>
        <v/>
      </c>
      <c r="CO434" s="54"/>
      <c r="CP434" s="55" t="str">
        <f>IF(CO434="","",VLOOKUP(CO434,ProgramIterations!$D:$E,2,FALSE))</f>
        <v/>
      </c>
      <c r="CQ434" s="54"/>
      <c r="CR434" s="55" t="str">
        <f>IF(CQ434="","",VLOOKUP(CQ434,ProgramIterations!$D:$E,2,FALSE))</f>
        <v/>
      </c>
      <c r="CS434" s="54"/>
      <c r="CT434" s="55" t="str">
        <f>IF(CS434="","",VLOOKUP(CS434,ProgramIterations!$D:$E,2,FALSE))</f>
        <v/>
      </c>
      <c r="CU434" s="54"/>
      <c r="CV434" s="55" t="str">
        <f>IF(CU434="","",VLOOKUP(CU434,ProgramIterations!$D:$E,2,FALSE))</f>
        <v/>
      </c>
      <c r="CW434" s="54"/>
      <c r="CX434" s="55" t="str">
        <f>IF(CW434="","",VLOOKUP(CW434,ProgramIterations!$D:$E,2,FALSE))</f>
        <v/>
      </c>
      <c r="CY434" s="54"/>
      <c r="CZ434" s="55" t="str">
        <f>IF(CY434="","",VLOOKUP(CY434,ProgramIterations!$D:$E,2,FALSE))</f>
        <v/>
      </c>
      <c r="DA434" s="54"/>
      <c r="DB434" s="55" t="str">
        <f>IF(DA434="","",VLOOKUP(DA434,ProgramIterations!$D:$E,2,FALSE))</f>
        <v/>
      </c>
      <c r="DC434" s="54"/>
      <c r="DD434" s="25" t="str">
        <f>IF(DC434="","",VLOOKUP(DC434,ProgramIterations!$D:$E,2,FALSE))</f>
        <v/>
      </c>
      <c r="DE434" s="64" t="str">
        <f>CONCATENATE("ALTER TABLE dbo.",LEFT(C434,FIND(".",C434)-1)," ADD ",RIGHT(C434,LEN(C434)-FIND(".",C434))," ",VLOOKUP(M434,DataTypes!$A$2:$F$12,6),IF(VLOOKUP(M434,DataTypes!$A$2:$F$12,3)=1,CONCATENATE("(",N434,",",O434,")"),"")," NULL")</f>
        <v>ALTER TABLE dbo.ChampMetricVisitInformation ADD BankErosion decimal(15,1) NULL</v>
      </c>
      <c r="DF434" s="56" t="e">
        <f>IF(A434 = "","",#REF! &amp; " SELECT MetricCalcTypeID = "&amp;A434&amp;", EngineID = "&amp;B434&amp;", Name='"&amp;C434&amp;"', DisplayGroupID = "&amp;D434&amp;", DisplayName='"&amp;E434&amp;"', DisplayNameShort = '"&amp;F434&amp;"', PropertyName = '"&amp;G434&amp;"', MethodID = "&amp;IF(H434="","NULL",H434)&amp; ", CalcGroupId = "&amp;IF(I434="","NULL",I434)&amp;", CalcGroupListItemID = " &amp;IF(K434="","NULL",K434)&amp;", Description = "&amp;IF(L434&lt;&gt;"NULL","'"&amp;SUBSTITUTE(L434,"'","''")&amp;"'","NULL")&amp;", DataTypeID = "&amp;M434&amp;",Precision = "&amp;N434&amp;", Scale = "&amp;O434&amp;", Length="&amp;P434&amp;", UOMID = "&amp;Q434&amp;", GlossaryTermID = "&amp;V434&amp;", DisplayOrderID = "&amp;W434&amp;", DomainValueListID = "&amp;AB434&amp;", WidthPixels = "&amp;AC434&amp;", IsDisplayable = "&amp;AD434&amp;", ShowGraphForWatershed= "&amp;AE434&amp;",ShowGraphForProgram="&amp;AF434&amp;",ShowGraphForVisit="&amp;AG434&amp;",IsPrivateInformation="&amp;AM434&amp;", IsCalculated="&amp;AN434&amp;",IsInternal="&amp;AO434&amp;", ExpectedValueMin = "&amp;IF(R434&lt;&gt;"",R434,"NULL")&amp;",  ExpectedValueMax = "&amp;IF(S434&lt;&gt;"",S434,"NULL")&amp;",  AcceptedValueMin = "&amp;IF(T434&lt;&gt;"",T434,"NULL")&amp;",   AcceptedValueMax  = "&amp;IF(U434&lt;&gt;"",U434,"NULL")&amp;", GraphAllowX="&amp;AH434&amp;", GraphAllowY="&amp;AI434&amp;", GraphAllowZ="&amp;AJ434&amp;", MapAllowSize="&amp;AK434&amp;", MapAllowColor = "&amp;AL434&amp;", RbtXpath = "&amp;IF(AP434&lt;&gt;"", "'"&amp;AP434&amp;"'", "NULL")&amp;", RbtIsRequired = "&amp;IF(AP434&lt;&gt;"", AQ434, "NULL")&amp;", MRMetric = "&amp;AR434&amp;
", Protocol1_ID = "&amp;IF(AS434="","NULL",#REF!)&amp;", Protocol1_IterationIDStart = "&amp;IF(AS434="","NULL",AT434)&amp;", Protocol1_IterationIDEnd = "&amp;IF(AU434="","NULL",AV434)&amp;
", Protocol2_ID = "&amp;IF(AW434="","NULL",#REF!)&amp;", Protocol2_IterationIDStart = "&amp;IF(AW434="","NULL",AX434)&amp;", Protocol2_IterationIDEnd = "&amp;IF(AY434="","NULL",AZ434)&amp;
", Protocol3_ID = "&amp;IF(BA434="","NULL",#REF!)&amp;", Protocol3_IterationIDStart = "&amp;IF(BA434="","NULL",BB434)&amp;", Protocol3_IterationIDEnd = "&amp;IF(BC434="","NULL",BD434)&amp;
", Protocol4_ID = "&amp;IF(BE434="","NULL",#REF!)&amp;", Protocol4_IterationIDStart = "&amp;IF(BE434="","NULL",BF434)&amp;", Protocol4_IterationIDEnd = "&amp;IF(BG434="","NULL",BH434)&amp;
", Protocol5_ID = "&amp;IF(BI434="","NULL",#REF!)&amp;", Protocol5_IterationIDStart = "&amp;IF(BI434="","NULL",BJ434)&amp;", Protocol5_IterationIDEnd = "&amp;IF(BK434="","NULL",BL434)&amp;
", Protocol6_ID = "&amp;IF(BM434="","NULL",#REF!)&amp;", Protocol6_IterationIDStart = "&amp;IF(BM434="","NULL",BN434)&amp;", Protocol6_IterationIDEnd = "&amp;IF(BO434="","NULL",BP434)&amp;
", Protocol7_ID = "&amp;IF(BQ434="","NULL",#REF!)&amp;", Protocol7_IterationIDStart = "&amp;IF(BQ434="","NULL",BR434)&amp;", Protocol7_IterationIDEnd = "&amp;IF(BS434="","NULL",BT434)&amp;
", Protocol8_ID = "&amp;IF(BU434="","NULL",#REF!)&amp;", Protocol8_IterationIDStart = "&amp;IF(BU434="","NULL",BV434)&amp;", Protocol8_IterationIDEnd = "&amp;IF(BW434="","NULL",BX434)&amp;
", Protocol9_ID = "&amp;IF(BY434="","NULL",#REF!)&amp;", Protocol9_IterationIDStart = "&amp;IF(BY434="","NULL",BZ434)&amp;", Protocol9_IterationIDEnd = "&amp;IF(CA434="","NULL",CB434)&amp;
", Protocol10_ID = "&amp;IF(CC434="","NULL",#REF!)&amp;", Protocol10_IterationIDStart = "&amp;IF(CC434="","NULL",CD434)&amp;", Protocol10_IterationIDEnd = "&amp;IF(CE434="","NULL",CF434)&amp;
", Protocol11_ID = "&amp;IF(CG434="","NULL",#REF!)&amp;", Protocol11_IterationIDStart = "&amp;IF(CG434="","NULL",CH434)&amp;", Protocol11_IterationIDEnd = "&amp;IF(CI434="","NULL",CJ434)&amp;
", Protocol12_ID = "&amp;IF(CK434="","NULL",#REF!)&amp;", Protocol12_IterationIDStart = "&amp;IF(CK434="","NULL",CL434)&amp;", Protocol12_IterationIDEnd = "&amp;IF(CM434="","NULL",CN434)&amp;
", Protocol13_ID = "&amp;IF(CO434="","NULL",#REF!)&amp;", Protocol13_IterationIDStart = "&amp;IF(CO434="","NULL",CP434)&amp;", Protocol13_IterationIDEnd = "&amp;IF(CQ434="","NULL",CR434)&amp;
", Protocol14_ID = "&amp;IF(CS434="","NULL",#REF!)&amp;", Protocol14_IterationIDStart = "&amp;IF(CS434="","NULL",CT434)&amp;", Protocol14_IterationIDEnd = "&amp;IF(CU434="","NULL",CV434)&amp;
", Protocol15_ID = "&amp;IF(CW434="","NULL",#REF!)&amp;", Protocol15_IterationIDStart = "&amp;IF(CW434="","NULL",CX434)&amp;", Protocol15_IterationIDEnd = "&amp;IF(CY434="","NULL",CZ434)&amp;
", Protocol16_ID = "&amp;IF(DA434="","NULL",#REF!)&amp;", Protocol16_IterationIDStart = "&amp;IF(DA434="","NULL",DB434)&amp;", Protocol16_IterationIDEnd = "&amp;IF(DC434="","NULL",DD434))</f>
        <v>#REF!</v>
      </c>
    </row>
    <row r="435" spans="1:110" s="49" customFormat="1" x14ac:dyDescent="0.4">
      <c r="A435" s="53">
        <v>629</v>
      </c>
      <c r="B435" s="53">
        <v>2</v>
      </c>
      <c r="C435" s="34" t="s">
        <v>1414</v>
      </c>
      <c r="D435" s="53">
        <v>1</v>
      </c>
      <c r="E435" s="40" t="s">
        <v>1406</v>
      </c>
      <c r="F435" s="74" t="s">
        <v>1406</v>
      </c>
      <c r="G435" s="49" t="s">
        <v>1400</v>
      </c>
      <c r="H435" s="74"/>
      <c r="I435" s="44"/>
      <c r="J435" s="59" t="str">
        <f>IF(I435="","",VLOOKUP(I435,MetricCalcGroups!A:D,3, FALSE))</f>
        <v/>
      </c>
      <c r="L435" s="49" t="s">
        <v>78</v>
      </c>
      <c r="M435" s="53">
        <v>3</v>
      </c>
      <c r="N435" s="53">
        <v>15</v>
      </c>
      <c r="O435" s="53">
        <v>1</v>
      </c>
      <c r="P435" s="53" t="s">
        <v>78</v>
      </c>
      <c r="Q435" s="53">
        <v>1</v>
      </c>
      <c r="R435" s="88">
        <v>0</v>
      </c>
      <c r="S435" s="88">
        <v>20</v>
      </c>
      <c r="T435" s="88">
        <v>0</v>
      </c>
      <c r="U435" s="88">
        <v>2000</v>
      </c>
      <c r="V435" s="78" t="s">
        <v>78</v>
      </c>
      <c r="W435" s="53">
        <v>3030</v>
      </c>
      <c r="X435" s="50">
        <v>2014</v>
      </c>
      <c r="Y435" s="51">
        <f>IF(X435&lt;&gt;"",VLOOKUP(X435,ProgramIterations!D:E,2,FALSE),"NULL")</f>
        <v>4</v>
      </c>
      <c r="Z435" s="50"/>
      <c r="AA435" s="51" t="str">
        <f>IF(Z435&lt;&gt;"",VLOOKUP(Z435,ProgramIterations!D:E,2,FALSE),"NULL")</f>
        <v>NULL</v>
      </c>
      <c r="AB435" s="49" t="s">
        <v>78</v>
      </c>
      <c r="AC435" s="49">
        <v>75</v>
      </c>
      <c r="AD435" s="49">
        <v>1</v>
      </c>
      <c r="AE435" s="49">
        <v>1</v>
      </c>
      <c r="AF435" s="49">
        <v>1</v>
      </c>
      <c r="AG435" s="49">
        <v>0</v>
      </c>
      <c r="AH435" s="52">
        <v>0</v>
      </c>
      <c r="AI435" s="52">
        <v>1</v>
      </c>
      <c r="AJ435" s="53">
        <v>0</v>
      </c>
      <c r="AK435" s="52">
        <v>1</v>
      </c>
      <c r="AL435" s="52">
        <v>1</v>
      </c>
      <c r="AM435" s="53">
        <v>0</v>
      </c>
      <c r="AN435" s="53">
        <v>0</v>
      </c>
      <c r="AO435" s="74">
        <v>1</v>
      </c>
      <c r="AP435" s="40"/>
      <c r="AQ435" s="49">
        <v>0</v>
      </c>
      <c r="AR435" s="49">
        <v>0</v>
      </c>
      <c r="AS435" s="54"/>
      <c r="AT435" s="55" t="str">
        <f>IF(AS435="","",VLOOKUP(AS435,ProgramIterations!$D:$E,2,FALSE))</f>
        <v/>
      </c>
      <c r="AU435" s="54"/>
      <c r="AV435" s="55" t="str">
        <f>IF(AU435="","",VLOOKUP(AU435,ProgramIterations!$D:$E,2,FALSE))</f>
        <v/>
      </c>
      <c r="AW435" s="54"/>
      <c r="AX435" s="55" t="str">
        <f>IF(AW435="","",VLOOKUP(AW435,ProgramIterations!$D:$E,2,FALSE))</f>
        <v/>
      </c>
      <c r="AY435" s="54"/>
      <c r="AZ435" s="55" t="str">
        <f>IF(AY435="","",VLOOKUP(AY435,ProgramIterations!$D:$E,2,FALSE))</f>
        <v/>
      </c>
      <c r="BA435" s="54"/>
      <c r="BB435" s="55" t="str">
        <f>IF(BA435="","",VLOOKUP(BA435,ProgramIterations!$D:$E,2,FALSE))</f>
        <v/>
      </c>
      <c r="BC435" s="54"/>
      <c r="BD435" s="55" t="str">
        <f>IF(BC435="","",VLOOKUP(BC435,ProgramIterations!$D:$E,2,FALSE))</f>
        <v/>
      </c>
      <c r="BE435" s="54">
        <v>2014</v>
      </c>
      <c r="BF435" s="55">
        <f>IF(BE435="","",VLOOKUP(BE435,ProgramIterations!$D:$E,2,FALSE))</f>
        <v>4</v>
      </c>
      <c r="BG435" s="54"/>
      <c r="BH435" s="55"/>
      <c r="BI435" s="54">
        <v>2014</v>
      </c>
      <c r="BJ435" s="55">
        <f>IF(BI435="","",VLOOKUP(BI435,ProgramIterations!$D:$E,2,FALSE))</f>
        <v>4</v>
      </c>
      <c r="BK435" s="54"/>
      <c r="BL435" s="55"/>
      <c r="BM435" s="54"/>
      <c r="BN435" s="55" t="str">
        <f>IF(BM435="","",VLOOKUP(BM435,ProgramIterations!$D:$E,2,FALSE))</f>
        <v/>
      </c>
      <c r="BO435" s="54"/>
      <c r="BP435" s="55" t="str">
        <f>IF(BO435="","",VLOOKUP(BO435,ProgramIterations!$D:$E,2,FALSE))</f>
        <v/>
      </c>
      <c r="BQ435" s="54"/>
      <c r="BR435" s="55" t="str">
        <f>IF(BQ435="","",VLOOKUP(BQ435,ProgramIterations!$D:$E,2,FALSE))</f>
        <v/>
      </c>
      <c r="BS435" s="54"/>
      <c r="BT435" s="55" t="str">
        <f>IF(BS435="","",VLOOKUP(BS435,ProgramIterations!$D:$E,2,FALSE))</f>
        <v/>
      </c>
      <c r="BU435" s="54"/>
      <c r="BV435" s="55" t="str">
        <f>IF(BU435="","",VLOOKUP(BU435,ProgramIterations!$D:$E,2,FALSE))</f>
        <v/>
      </c>
      <c r="BW435" s="54"/>
      <c r="BX435" s="55" t="str">
        <f>IF(BW435="","",VLOOKUP(BW435,ProgramIterations!$D:$E,2,FALSE))</f>
        <v/>
      </c>
      <c r="BY435" s="54"/>
      <c r="BZ435" s="55" t="str">
        <f>IF(BY435="","",VLOOKUP(BY435,ProgramIterations!$D:$E,2,FALSE))</f>
        <v/>
      </c>
      <c r="CA435" s="54"/>
      <c r="CB435" s="55" t="str">
        <f>IF(CA435="","",VLOOKUP(CA435,ProgramIterations!$D:$E,2,FALSE))</f>
        <v/>
      </c>
      <c r="CC435" s="54">
        <v>2014</v>
      </c>
      <c r="CD435" s="55">
        <f>IF(CC435="","",VLOOKUP(CC435,ProgramIterations!$D:$E,2,FALSE))</f>
        <v>4</v>
      </c>
      <c r="CE435" s="54"/>
      <c r="CF435" s="55" t="str">
        <f>IF(CE435="","",VLOOKUP(CE435,ProgramIterations!$D:$E,2,FALSE))</f>
        <v/>
      </c>
      <c r="CG435" s="54"/>
      <c r="CH435" s="55" t="str">
        <f>IF(CG435="","",VLOOKUP(CG435,ProgramIterations!$D:$E,2,FALSE))</f>
        <v/>
      </c>
      <c r="CI435" s="54"/>
      <c r="CJ435" s="55" t="str">
        <f>IF(CI435="","",VLOOKUP(CI435,ProgramIterations!$D:$E,2,FALSE))</f>
        <v/>
      </c>
      <c r="CK435" s="54"/>
      <c r="CL435" s="55" t="str">
        <f>IF(CK435="","",VLOOKUP(CK435,ProgramIterations!$D:$E,2,FALSE))</f>
        <v/>
      </c>
      <c r="CM435" s="54"/>
      <c r="CN435" s="55" t="str">
        <f>IF(CM435="","",VLOOKUP(CM435,ProgramIterations!$D:$E,2,FALSE))</f>
        <v/>
      </c>
      <c r="CO435" s="54"/>
      <c r="CP435" s="55" t="str">
        <f>IF(CO435="","",VLOOKUP(CO435,ProgramIterations!$D:$E,2,FALSE))</f>
        <v/>
      </c>
      <c r="CQ435" s="54"/>
      <c r="CR435" s="55" t="str">
        <f>IF(CQ435="","",VLOOKUP(CQ435,ProgramIterations!$D:$E,2,FALSE))</f>
        <v/>
      </c>
      <c r="CS435" s="54"/>
      <c r="CT435" s="55" t="str">
        <f>IF(CS435="","",VLOOKUP(CS435,ProgramIterations!$D:$E,2,FALSE))</f>
        <v/>
      </c>
      <c r="CU435" s="54"/>
      <c r="CV435" s="55" t="str">
        <f>IF(CU435="","",VLOOKUP(CU435,ProgramIterations!$D:$E,2,FALSE))</f>
        <v/>
      </c>
      <c r="CW435" s="54"/>
      <c r="CX435" s="55" t="str">
        <f>IF(CW435="","",VLOOKUP(CW435,ProgramIterations!$D:$E,2,FALSE))</f>
        <v/>
      </c>
      <c r="CY435" s="54"/>
      <c r="CZ435" s="55" t="str">
        <f>IF(CY435="","",VLOOKUP(CY435,ProgramIterations!$D:$E,2,FALSE))</f>
        <v/>
      </c>
      <c r="DA435" s="54"/>
      <c r="DB435" s="55" t="str">
        <f>IF(DA435="","",VLOOKUP(DA435,ProgramIterations!$D:$E,2,FALSE))</f>
        <v/>
      </c>
      <c r="DC435" s="54"/>
      <c r="DD435" s="25" t="str">
        <f>IF(DC435="","",VLOOKUP(DC435,ProgramIterations!$D:$E,2,FALSE))</f>
        <v/>
      </c>
      <c r="DE435" s="64" t="str">
        <f>CONCATENATE("ALTER TABLE dbo.",LEFT(C435,FIND(".",C435)-1)," ADD ",RIGHT(C435,LEN(C435)-FIND(".",C435))," ",VLOOKUP(M435,DataTypes!$A$2:$F$12,6),IF(VLOOKUP(M435,DataTypes!$A$2:$F$12,3)=1,CONCATENATE("(",N435,",",O435,")"),"")," NULL")</f>
        <v>ALTER TABLE dbo.ChampMetricVisitInformation ADD ConstrainingFeatureHeightAvg decimal(15,1) NULL</v>
      </c>
      <c r="DF435" s="56" t="e">
        <f>IF(A435 = "","",#REF! &amp; " SELECT MetricCalcTypeID = "&amp;A435&amp;", EngineID = "&amp;B435&amp;", Name='"&amp;C435&amp;"', DisplayGroupID = "&amp;D435&amp;", DisplayName='"&amp;E435&amp;"', DisplayNameShort = '"&amp;F435&amp;"', PropertyName = '"&amp;G435&amp;"', MethodID = "&amp;IF(H435="","NULL",H435)&amp; ", CalcGroupId = "&amp;IF(I435="","NULL",I435)&amp;", CalcGroupListItemID = " &amp;IF(K435="","NULL",K435)&amp;", Description = "&amp;IF(L435&lt;&gt;"NULL","'"&amp;SUBSTITUTE(L435,"'","''")&amp;"'","NULL")&amp;", DataTypeID = "&amp;M435&amp;",Precision = "&amp;N435&amp;", Scale = "&amp;O435&amp;", Length="&amp;P435&amp;", UOMID = "&amp;Q435&amp;", GlossaryTermID = "&amp;V435&amp;", DisplayOrderID = "&amp;W435&amp;", DomainValueListID = "&amp;AB435&amp;", WidthPixels = "&amp;AC435&amp;", IsDisplayable = "&amp;AD435&amp;", ShowGraphForWatershed= "&amp;AE435&amp;",ShowGraphForProgram="&amp;AF435&amp;",ShowGraphForVisit="&amp;AG435&amp;",IsPrivateInformation="&amp;AM435&amp;", IsCalculated="&amp;AN435&amp;",IsInternal="&amp;AO435&amp;", ExpectedValueMin = "&amp;IF(R435&lt;&gt;"",R435,"NULL")&amp;",  ExpectedValueMax = "&amp;IF(S435&lt;&gt;"",S435,"NULL")&amp;",  AcceptedValueMin = "&amp;IF(T435&lt;&gt;"",T435,"NULL")&amp;",   AcceptedValueMax  = "&amp;IF(U435&lt;&gt;"",U435,"NULL")&amp;", GraphAllowX="&amp;AH435&amp;", GraphAllowY="&amp;AI435&amp;", GraphAllowZ="&amp;AJ435&amp;", MapAllowSize="&amp;AK435&amp;", MapAllowColor = "&amp;AL435&amp;", RbtXpath = "&amp;IF(AP435&lt;&gt;"", "'"&amp;AP435&amp;"'", "NULL")&amp;", RbtIsRequired = "&amp;IF(AP435&lt;&gt;"", AQ435, "NULL")&amp;", MRMetric = "&amp;AR435&amp;
", Protocol1_ID = "&amp;IF(AS435="","NULL",#REF!)&amp;", Protocol1_IterationIDStart = "&amp;IF(AS435="","NULL",AT435)&amp;", Protocol1_IterationIDEnd = "&amp;IF(AU435="","NULL",AV435)&amp;
", Protocol2_ID = "&amp;IF(AW435="","NULL",#REF!)&amp;", Protocol2_IterationIDStart = "&amp;IF(AW435="","NULL",AX435)&amp;", Protocol2_IterationIDEnd = "&amp;IF(AY435="","NULL",AZ435)&amp;
", Protocol3_ID = "&amp;IF(BA435="","NULL",#REF!)&amp;", Protocol3_IterationIDStart = "&amp;IF(BA435="","NULL",BB435)&amp;", Protocol3_IterationIDEnd = "&amp;IF(BC435="","NULL",BD435)&amp;
", Protocol4_ID = "&amp;IF(BE435="","NULL",#REF!)&amp;", Protocol4_IterationIDStart = "&amp;IF(BE435="","NULL",BF435)&amp;", Protocol4_IterationIDEnd = "&amp;IF(BG435="","NULL",BH435)&amp;
", Protocol5_ID = "&amp;IF(BI435="","NULL",#REF!)&amp;", Protocol5_IterationIDStart = "&amp;IF(BI435="","NULL",BJ435)&amp;", Protocol5_IterationIDEnd = "&amp;IF(BK435="","NULL",BL435)&amp;
", Protocol6_ID = "&amp;IF(BM435="","NULL",#REF!)&amp;", Protocol6_IterationIDStart = "&amp;IF(BM435="","NULL",BN435)&amp;", Protocol6_IterationIDEnd = "&amp;IF(BO435="","NULL",BP435)&amp;
", Protocol7_ID = "&amp;IF(BQ435="","NULL",#REF!)&amp;", Protocol7_IterationIDStart = "&amp;IF(BQ435="","NULL",BR435)&amp;", Protocol7_IterationIDEnd = "&amp;IF(BS435="","NULL",BT435)&amp;
", Protocol8_ID = "&amp;IF(BU435="","NULL",#REF!)&amp;", Protocol8_IterationIDStart = "&amp;IF(BU435="","NULL",BV435)&amp;", Protocol8_IterationIDEnd = "&amp;IF(BW435="","NULL",BX435)&amp;
", Protocol9_ID = "&amp;IF(BY435="","NULL",#REF!)&amp;", Protocol9_IterationIDStart = "&amp;IF(BY435="","NULL",BZ435)&amp;", Protocol9_IterationIDEnd = "&amp;IF(CA435="","NULL",CB435)&amp;
", Protocol10_ID = "&amp;IF(CC435="","NULL",#REF!)&amp;", Protocol10_IterationIDStart = "&amp;IF(CC435="","NULL",CD435)&amp;", Protocol10_IterationIDEnd = "&amp;IF(CE435="","NULL",CF435)&amp;
", Protocol11_ID = "&amp;IF(CG435="","NULL",#REF!)&amp;", Protocol11_IterationIDStart = "&amp;IF(CG435="","NULL",CH435)&amp;", Protocol11_IterationIDEnd = "&amp;IF(CI435="","NULL",CJ435)&amp;
", Protocol12_ID = "&amp;IF(CK435="","NULL",#REF!)&amp;", Protocol12_IterationIDStart = "&amp;IF(CK435="","NULL",CL435)&amp;", Protocol12_IterationIDEnd = "&amp;IF(CM435="","NULL",CN435)&amp;
", Protocol13_ID = "&amp;IF(CO435="","NULL",#REF!)&amp;", Protocol13_IterationIDStart = "&amp;IF(CO435="","NULL",CP435)&amp;", Protocol13_IterationIDEnd = "&amp;IF(CQ435="","NULL",CR435)&amp;
", Protocol14_ID = "&amp;IF(CS435="","NULL",#REF!)&amp;", Protocol14_IterationIDStart = "&amp;IF(CS435="","NULL",CT435)&amp;", Protocol14_IterationIDEnd = "&amp;IF(CU435="","NULL",CV435)&amp;
", Protocol15_ID = "&amp;IF(CW435="","NULL",#REF!)&amp;", Protocol15_IterationIDStart = "&amp;IF(CW435="","NULL",CX435)&amp;", Protocol15_IterationIDEnd = "&amp;IF(CY435="","NULL",CZ435)&amp;
", Protocol16_ID = "&amp;IF(DA435="","NULL",#REF!)&amp;", Protocol16_IterationIDStart = "&amp;IF(DA435="","NULL",DB435)&amp;", Protocol16_IterationIDEnd = "&amp;IF(DC435="","NULL",DD435))</f>
        <v>#REF!</v>
      </c>
    </row>
    <row r="436" spans="1:110" s="49" customFormat="1" x14ac:dyDescent="0.4">
      <c r="A436" s="53">
        <v>630</v>
      </c>
      <c r="B436" s="53">
        <v>2</v>
      </c>
      <c r="C436" s="34" t="s">
        <v>1415</v>
      </c>
      <c r="D436" s="53">
        <v>1</v>
      </c>
      <c r="E436" s="40" t="s">
        <v>1407</v>
      </c>
      <c r="F436" s="74" t="s">
        <v>1407</v>
      </c>
      <c r="G436" s="49" t="s">
        <v>1401</v>
      </c>
      <c r="H436" s="74"/>
      <c r="I436" s="44"/>
      <c r="J436" s="59" t="str">
        <f>IF(I436="","",VLOOKUP(I436,MetricCalcGroups!A:D,3, FALSE))</f>
        <v/>
      </c>
      <c r="L436" s="49" t="s">
        <v>78</v>
      </c>
      <c r="M436" s="53">
        <v>3</v>
      </c>
      <c r="N436" s="53">
        <v>15</v>
      </c>
      <c r="O436" s="53">
        <v>1</v>
      </c>
      <c r="P436" s="53" t="s">
        <v>78</v>
      </c>
      <c r="Q436" s="53">
        <v>1</v>
      </c>
      <c r="R436" s="75"/>
      <c r="S436" s="75"/>
      <c r="T436" s="75"/>
      <c r="U436" s="75"/>
      <c r="V436" s="78" t="s">
        <v>78</v>
      </c>
      <c r="W436" s="53">
        <v>3040</v>
      </c>
      <c r="X436" s="50">
        <v>2014</v>
      </c>
      <c r="Y436" s="51">
        <f>IF(X436&lt;&gt;"",VLOOKUP(X436,ProgramIterations!D:E,2,FALSE),"NULL")</f>
        <v>4</v>
      </c>
      <c r="Z436" s="50"/>
      <c r="AA436" s="51" t="str">
        <f>IF(Z436&lt;&gt;"",VLOOKUP(Z436,ProgramIterations!D:E,2,FALSE),"NULL")</f>
        <v>NULL</v>
      </c>
      <c r="AB436" s="49" t="s">
        <v>78</v>
      </c>
      <c r="AC436" s="49">
        <v>75</v>
      </c>
      <c r="AD436" s="74">
        <v>1</v>
      </c>
      <c r="AE436" s="49">
        <v>1</v>
      </c>
      <c r="AF436" s="49">
        <v>1</v>
      </c>
      <c r="AG436" s="49">
        <v>0</v>
      </c>
      <c r="AH436" s="52">
        <v>0</v>
      </c>
      <c r="AI436" s="52">
        <v>1</v>
      </c>
      <c r="AJ436" s="53">
        <v>0</v>
      </c>
      <c r="AK436" s="52">
        <v>1</v>
      </c>
      <c r="AL436" s="52">
        <v>1</v>
      </c>
      <c r="AM436" s="53">
        <v>0</v>
      </c>
      <c r="AN436" s="53">
        <v>0</v>
      </c>
      <c r="AO436" s="74">
        <v>1</v>
      </c>
      <c r="AP436" s="74"/>
      <c r="AQ436" s="49">
        <v>0</v>
      </c>
      <c r="AR436" s="49">
        <v>0</v>
      </c>
      <c r="AS436" s="54"/>
      <c r="AT436" s="55" t="str">
        <f>IF(AS436="","",VLOOKUP(AS436,ProgramIterations!$D:$E,2,FALSE))</f>
        <v/>
      </c>
      <c r="AU436" s="54"/>
      <c r="AV436" s="55" t="str">
        <f>IF(AU436="","",VLOOKUP(AU436,ProgramIterations!$D:$E,2,FALSE))</f>
        <v/>
      </c>
      <c r="AW436" s="54"/>
      <c r="AX436" s="55" t="str">
        <f>IF(AW436="","",VLOOKUP(AW436,ProgramIterations!$D:$E,2,FALSE))</f>
        <v/>
      </c>
      <c r="AY436" s="54"/>
      <c r="AZ436" s="55" t="str">
        <f>IF(AY436="","",VLOOKUP(AY436,ProgramIterations!$D:$E,2,FALSE))</f>
        <v/>
      </c>
      <c r="BA436" s="54"/>
      <c r="BB436" s="55" t="str">
        <f>IF(BA436="","",VLOOKUP(BA436,ProgramIterations!$D:$E,2,FALSE))</f>
        <v/>
      </c>
      <c r="BC436" s="54"/>
      <c r="BD436" s="55" t="str">
        <f>IF(BC436="","",VLOOKUP(BC436,ProgramIterations!$D:$E,2,FALSE))</f>
        <v/>
      </c>
      <c r="BE436" s="54">
        <v>2014</v>
      </c>
      <c r="BF436" s="55">
        <f>IF(BE436="","",VLOOKUP(BE436,ProgramIterations!$D:$E,2,FALSE))</f>
        <v>4</v>
      </c>
      <c r="BG436" s="54"/>
      <c r="BH436" s="55"/>
      <c r="BI436" s="54">
        <v>2014</v>
      </c>
      <c r="BJ436" s="55">
        <f>IF(BI436="","",VLOOKUP(BI436,ProgramIterations!$D:$E,2,FALSE))</f>
        <v>4</v>
      </c>
      <c r="BK436" s="54"/>
      <c r="BL436" s="55"/>
      <c r="BM436" s="54"/>
      <c r="BN436" s="55" t="str">
        <f>IF(BM436="","",VLOOKUP(BM436,ProgramIterations!$D:$E,2,FALSE))</f>
        <v/>
      </c>
      <c r="BO436" s="54"/>
      <c r="BP436" s="55" t="str">
        <f>IF(BO436="","",VLOOKUP(BO436,ProgramIterations!$D:$E,2,FALSE))</f>
        <v/>
      </c>
      <c r="BQ436" s="54"/>
      <c r="BR436" s="55" t="str">
        <f>IF(BQ436="","",VLOOKUP(BQ436,ProgramIterations!$D:$E,2,FALSE))</f>
        <v/>
      </c>
      <c r="BS436" s="54"/>
      <c r="BT436" s="55" t="str">
        <f>IF(BS436="","",VLOOKUP(BS436,ProgramIterations!$D:$E,2,FALSE))</f>
        <v/>
      </c>
      <c r="BU436" s="54"/>
      <c r="BV436" s="55" t="str">
        <f>IF(BU436="","",VLOOKUP(BU436,ProgramIterations!$D:$E,2,FALSE))</f>
        <v/>
      </c>
      <c r="BW436" s="54"/>
      <c r="BX436" s="55" t="str">
        <f>IF(BW436="","",VLOOKUP(BW436,ProgramIterations!$D:$E,2,FALSE))</f>
        <v/>
      </c>
      <c r="BY436" s="54"/>
      <c r="BZ436" s="55" t="str">
        <f>IF(BY436="","",VLOOKUP(BY436,ProgramIterations!$D:$E,2,FALSE))</f>
        <v/>
      </c>
      <c r="CA436" s="54"/>
      <c r="CB436" s="55" t="str">
        <f>IF(CA436="","",VLOOKUP(CA436,ProgramIterations!$D:$E,2,FALSE))</f>
        <v/>
      </c>
      <c r="CC436" s="54">
        <v>2014</v>
      </c>
      <c r="CD436" s="55">
        <f>IF(CC436="","",VLOOKUP(CC436,ProgramIterations!$D:$E,2,FALSE))</f>
        <v>4</v>
      </c>
      <c r="CE436" s="54"/>
      <c r="CF436" s="55" t="str">
        <f>IF(CE436="","",VLOOKUP(CE436,ProgramIterations!$D:$E,2,FALSE))</f>
        <v/>
      </c>
      <c r="CG436" s="54"/>
      <c r="CH436" s="55" t="str">
        <f>IF(CG436="","",VLOOKUP(CG436,ProgramIterations!$D:$E,2,FALSE))</f>
        <v/>
      </c>
      <c r="CI436" s="54"/>
      <c r="CJ436" s="55" t="str">
        <f>IF(CI436="","",VLOOKUP(CI436,ProgramIterations!$D:$E,2,FALSE))</f>
        <v/>
      </c>
      <c r="CK436" s="54"/>
      <c r="CL436" s="55" t="str">
        <f>IF(CK436="","",VLOOKUP(CK436,ProgramIterations!$D:$E,2,FALSE))</f>
        <v/>
      </c>
      <c r="CM436" s="54"/>
      <c r="CN436" s="55" t="str">
        <f>IF(CM436="","",VLOOKUP(CM436,ProgramIterations!$D:$E,2,FALSE))</f>
        <v/>
      </c>
      <c r="CO436" s="54"/>
      <c r="CP436" s="55" t="str">
        <f>IF(CO436="","",VLOOKUP(CO436,ProgramIterations!$D:$E,2,FALSE))</f>
        <v/>
      </c>
      <c r="CQ436" s="54"/>
      <c r="CR436" s="55" t="str">
        <f>IF(CQ436="","",VLOOKUP(CQ436,ProgramIterations!$D:$E,2,FALSE))</f>
        <v/>
      </c>
      <c r="CS436" s="54"/>
      <c r="CT436" s="55" t="str">
        <f>IF(CS436="","",VLOOKUP(CS436,ProgramIterations!$D:$E,2,FALSE))</f>
        <v/>
      </c>
      <c r="CU436" s="54"/>
      <c r="CV436" s="55" t="str">
        <f>IF(CU436="","",VLOOKUP(CU436,ProgramIterations!$D:$E,2,FALSE))</f>
        <v/>
      </c>
      <c r="CW436" s="54"/>
      <c r="CX436" s="55" t="str">
        <f>IF(CW436="","",VLOOKUP(CW436,ProgramIterations!$D:$E,2,FALSE))</f>
        <v/>
      </c>
      <c r="CY436" s="54"/>
      <c r="CZ436" s="55" t="str">
        <f>IF(CY436="","",VLOOKUP(CY436,ProgramIterations!$D:$E,2,FALSE))</f>
        <v/>
      </c>
      <c r="DA436" s="54"/>
      <c r="DB436" s="55" t="str">
        <f>IF(DA436="","",VLOOKUP(DA436,ProgramIterations!$D:$E,2,FALSE))</f>
        <v/>
      </c>
      <c r="DC436" s="54"/>
      <c r="DD436" s="25" t="str">
        <f>IF(DC436="","",VLOOKUP(DC436,ProgramIterations!$D:$E,2,FALSE))</f>
        <v/>
      </c>
      <c r="DE436" s="64" t="str">
        <f>CONCATENATE("ALTER TABLE dbo.",LEFT(C436,FIND(".",C436)-1)," ADD ",RIGHT(C436,LEN(C436)-FIND(".",C436))," ",VLOOKUP(M436,DataTypes!$A$2:$F$12,6),IF(VLOOKUP(M436,DataTypes!$A$2:$F$12,3)=1,CONCATENATE("(",N436,",",O436,")"),"")," NULL")</f>
        <v>ALTER TABLE dbo.ChampMetricVisitInformation ADD FloodProneWidthMetersAverage decimal(15,1) NULL</v>
      </c>
      <c r="DF436" s="56" t="e">
        <f>IF(A436 = "","",#REF! &amp; " SELECT MetricCalcTypeID = "&amp;A436&amp;", EngineID = "&amp;B436&amp;", Name='"&amp;C436&amp;"', DisplayGroupID = "&amp;D436&amp;", DisplayName='"&amp;E436&amp;"', DisplayNameShort = '"&amp;F436&amp;"', PropertyName = '"&amp;G436&amp;"', MethodID = "&amp;IF(H436="","NULL",H436)&amp; ", CalcGroupId = "&amp;IF(I436="","NULL",I436)&amp;", CalcGroupListItemID = " &amp;IF(K436="","NULL",K436)&amp;", Description = "&amp;IF(L436&lt;&gt;"NULL","'"&amp;SUBSTITUTE(L436,"'","''")&amp;"'","NULL")&amp;", DataTypeID = "&amp;M436&amp;",Precision = "&amp;N436&amp;", Scale = "&amp;O436&amp;", Length="&amp;P436&amp;", UOMID = "&amp;Q436&amp;", GlossaryTermID = "&amp;V436&amp;", DisplayOrderID = "&amp;W436&amp;", DomainValueListID = "&amp;AB436&amp;", WidthPixels = "&amp;AC436&amp;", IsDisplayable = "&amp;AD436&amp;", ShowGraphForWatershed= "&amp;AE436&amp;",ShowGraphForProgram="&amp;AF436&amp;",ShowGraphForVisit="&amp;AG436&amp;",IsPrivateInformation="&amp;AM436&amp;", IsCalculated="&amp;AN436&amp;",IsInternal="&amp;AO436&amp;", ExpectedValueMin = "&amp;IF(R436&lt;&gt;"",R436,"NULL")&amp;",  ExpectedValueMax = "&amp;IF(S436&lt;&gt;"",S436,"NULL")&amp;",  AcceptedValueMin = "&amp;IF(T436&lt;&gt;"",T436,"NULL")&amp;",   AcceptedValueMax  = "&amp;IF(U436&lt;&gt;"",U436,"NULL")&amp;", GraphAllowX="&amp;AH436&amp;", GraphAllowY="&amp;AI436&amp;", GraphAllowZ="&amp;AJ436&amp;", MapAllowSize="&amp;AK436&amp;", MapAllowColor = "&amp;AL436&amp;", RbtXpath = "&amp;IF(AP436&lt;&gt;"", "'"&amp;AP436&amp;"'", "NULL")&amp;", RbtIsRequired = "&amp;IF(AP436&lt;&gt;"", AQ436, "NULL")&amp;", MRMetric = "&amp;AR436&amp;
", Protocol1_ID = "&amp;IF(AS436="","NULL",#REF!)&amp;", Protocol1_IterationIDStart = "&amp;IF(AS436="","NULL",AT436)&amp;", Protocol1_IterationIDEnd = "&amp;IF(AU436="","NULL",AV436)&amp;
", Protocol2_ID = "&amp;IF(AW436="","NULL",#REF!)&amp;", Protocol2_IterationIDStart = "&amp;IF(AW436="","NULL",AX436)&amp;", Protocol2_IterationIDEnd = "&amp;IF(AY436="","NULL",AZ436)&amp;
", Protocol3_ID = "&amp;IF(BA436="","NULL",#REF!)&amp;", Protocol3_IterationIDStart = "&amp;IF(BA436="","NULL",BB436)&amp;", Protocol3_IterationIDEnd = "&amp;IF(BC436="","NULL",BD436)&amp;
", Protocol4_ID = "&amp;IF(BE436="","NULL",#REF!)&amp;", Protocol4_IterationIDStart = "&amp;IF(BE436="","NULL",BF436)&amp;", Protocol4_IterationIDEnd = "&amp;IF(BG436="","NULL",BH436)&amp;
", Protocol5_ID = "&amp;IF(BI436="","NULL",#REF!)&amp;", Protocol5_IterationIDStart = "&amp;IF(BI436="","NULL",BJ436)&amp;", Protocol5_IterationIDEnd = "&amp;IF(BK436="","NULL",BL436)&amp;
", Protocol6_ID = "&amp;IF(BM436="","NULL",#REF!)&amp;", Protocol6_IterationIDStart = "&amp;IF(BM436="","NULL",BN436)&amp;", Protocol6_IterationIDEnd = "&amp;IF(BO436="","NULL",BP436)&amp;
", Protocol7_ID = "&amp;IF(BQ436="","NULL",#REF!)&amp;", Protocol7_IterationIDStart = "&amp;IF(BQ436="","NULL",BR436)&amp;", Protocol7_IterationIDEnd = "&amp;IF(BS436="","NULL",BT436)&amp;
", Protocol8_ID = "&amp;IF(BU436="","NULL",#REF!)&amp;", Protocol8_IterationIDStart = "&amp;IF(BU436="","NULL",BV436)&amp;", Protocol8_IterationIDEnd = "&amp;IF(BW436="","NULL",BX436)&amp;
", Protocol9_ID = "&amp;IF(BY436="","NULL",#REF!)&amp;", Protocol9_IterationIDStart = "&amp;IF(BY436="","NULL",BZ436)&amp;", Protocol9_IterationIDEnd = "&amp;IF(CA436="","NULL",CB436)&amp;
", Protocol10_ID = "&amp;IF(CC436="","NULL",#REF!)&amp;", Protocol10_IterationIDStart = "&amp;IF(CC436="","NULL",CD436)&amp;", Protocol10_IterationIDEnd = "&amp;IF(CE436="","NULL",CF436)&amp;
", Protocol11_ID = "&amp;IF(CG436="","NULL",#REF!)&amp;", Protocol11_IterationIDStart = "&amp;IF(CG436="","NULL",CH436)&amp;", Protocol11_IterationIDEnd = "&amp;IF(CI436="","NULL",CJ436)&amp;
", Protocol12_ID = "&amp;IF(CK436="","NULL",#REF!)&amp;", Protocol12_IterationIDStart = "&amp;IF(CK436="","NULL",CL436)&amp;", Protocol12_IterationIDEnd = "&amp;IF(CM436="","NULL",CN436)&amp;
", Protocol13_ID = "&amp;IF(CO436="","NULL",#REF!)&amp;", Protocol13_IterationIDStart = "&amp;IF(CO436="","NULL",CP436)&amp;", Protocol13_IterationIDEnd = "&amp;IF(CQ436="","NULL",CR436)&amp;
", Protocol14_ID = "&amp;IF(CS436="","NULL",#REF!)&amp;", Protocol14_IterationIDStart = "&amp;IF(CS436="","NULL",CT436)&amp;", Protocol14_IterationIDEnd = "&amp;IF(CU436="","NULL",CV436)&amp;
", Protocol15_ID = "&amp;IF(CW436="","NULL",#REF!)&amp;", Protocol15_IterationIDStart = "&amp;IF(CW436="","NULL",CX436)&amp;", Protocol15_IterationIDEnd = "&amp;IF(CY436="","NULL",CZ436)&amp;
", Protocol16_ID = "&amp;IF(DA436="","NULL",#REF!)&amp;", Protocol16_IterationIDStart = "&amp;IF(DA436="","NULL",DB436)&amp;", Protocol16_IterationIDEnd = "&amp;IF(DC436="","NULL",DD436))</f>
        <v>#REF!</v>
      </c>
    </row>
    <row r="437" spans="1:110" s="49" customFormat="1" x14ac:dyDescent="0.4">
      <c r="A437" s="53">
        <v>631</v>
      </c>
      <c r="B437" s="53">
        <v>2</v>
      </c>
      <c r="C437" s="34" t="s">
        <v>1416</v>
      </c>
      <c r="D437" s="53">
        <v>1</v>
      </c>
      <c r="E437" s="40" t="s">
        <v>1408</v>
      </c>
      <c r="F437" s="74" t="s">
        <v>1408</v>
      </c>
      <c r="G437" s="74" t="s">
        <v>1402</v>
      </c>
      <c r="H437" s="74"/>
      <c r="I437" s="44"/>
      <c r="J437" s="59" t="str">
        <f>IF(I437="","",VLOOKUP(I437,MetricCalcGroups!A:D,3, FALSE))</f>
        <v/>
      </c>
      <c r="L437" s="49" t="s">
        <v>78</v>
      </c>
      <c r="M437" s="53">
        <v>3</v>
      </c>
      <c r="N437" s="53">
        <v>15</v>
      </c>
      <c r="O437" s="75">
        <v>0</v>
      </c>
      <c r="P437" s="53" t="s">
        <v>78</v>
      </c>
      <c r="Q437" s="53">
        <v>1</v>
      </c>
      <c r="R437" s="75"/>
      <c r="S437" s="75"/>
      <c r="T437" s="75"/>
      <c r="U437" s="75"/>
      <c r="V437" s="78" t="s">
        <v>78</v>
      </c>
      <c r="W437" s="53">
        <v>3050</v>
      </c>
      <c r="X437" s="50">
        <v>2014</v>
      </c>
      <c r="Y437" s="51">
        <f>IF(X437&lt;&gt;"",VLOOKUP(X437,ProgramIterations!D:E,2,FALSE),"NULL")</f>
        <v>4</v>
      </c>
      <c r="Z437" s="50"/>
      <c r="AA437" s="51" t="str">
        <f>IF(Z437&lt;&gt;"",VLOOKUP(Z437,ProgramIterations!D:E,2,FALSE),"NULL")</f>
        <v>NULL</v>
      </c>
      <c r="AB437" s="49" t="s">
        <v>78</v>
      </c>
      <c r="AC437" s="49">
        <v>75</v>
      </c>
      <c r="AD437" s="49">
        <v>1</v>
      </c>
      <c r="AE437" s="49">
        <v>1</v>
      </c>
      <c r="AF437" s="49">
        <v>1</v>
      </c>
      <c r="AG437" s="49">
        <v>0</v>
      </c>
      <c r="AH437" s="52">
        <v>0</v>
      </c>
      <c r="AI437" s="52">
        <v>1</v>
      </c>
      <c r="AJ437" s="53">
        <v>0</v>
      </c>
      <c r="AK437" s="52">
        <v>1</v>
      </c>
      <c r="AL437" s="52">
        <v>1</v>
      </c>
      <c r="AM437" s="53">
        <v>0</v>
      </c>
      <c r="AN437" s="53">
        <v>0</v>
      </c>
      <c r="AO437" s="58">
        <v>1</v>
      </c>
      <c r="AP437" s="74"/>
      <c r="AQ437" s="49">
        <v>0</v>
      </c>
      <c r="AR437" s="49">
        <v>0</v>
      </c>
      <c r="AS437" s="54"/>
      <c r="AT437" s="55" t="str">
        <f>IF(AS437="","",VLOOKUP(AS437,ProgramIterations!$D:$E,2,FALSE))</f>
        <v/>
      </c>
      <c r="AU437" s="54"/>
      <c r="AV437" s="55" t="str">
        <f>IF(AU437="","",VLOOKUP(AU437,ProgramIterations!$D:$E,2,FALSE))</f>
        <v/>
      </c>
      <c r="AW437" s="54"/>
      <c r="AX437" s="55" t="str">
        <f>IF(AW437="","",VLOOKUP(AW437,ProgramIterations!$D:$E,2,FALSE))</f>
        <v/>
      </c>
      <c r="AY437" s="54"/>
      <c r="AZ437" s="55" t="str">
        <f>IF(AY437="","",VLOOKUP(AY437,ProgramIterations!$D:$E,2,FALSE))</f>
        <v/>
      </c>
      <c r="BA437" s="54"/>
      <c r="BB437" s="55" t="str">
        <f>IF(BA437="","",VLOOKUP(BA437,ProgramIterations!$D:$E,2,FALSE))</f>
        <v/>
      </c>
      <c r="BC437" s="54"/>
      <c r="BD437" s="55" t="str">
        <f>IF(BC437="","",VLOOKUP(BC437,ProgramIterations!$D:$E,2,FALSE))</f>
        <v/>
      </c>
      <c r="BE437" s="54">
        <v>2014</v>
      </c>
      <c r="BF437" s="55">
        <f>IF(BE437="","",VLOOKUP(BE437,ProgramIterations!$D:$E,2,FALSE))</f>
        <v>4</v>
      </c>
      <c r="BG437" s="54"/>
      <c r="BH437" s="55"/>
      <c r="BI437" s="54">
        <v>2014</v>
      </c>
      <c r="BJ437" s="55">
        <f>IF(BI437="","",VLOOKUP(BI437,ProgramIterations!$D:$E,2,FALSE))</f>
        <v>4</v>
      </c>
      <c r="BK437" s="54"/>
      <c r="BL437" s="55"/>
      <c r="BM437" s="54"/>
      <c r="BN437" s="55" t="str">
        <f>IF(BM437="","",VLOOKUP(BM437,ProgramIterations!$D:$E,2,FALSE))</f>
        <v/>
      </c>
      <c r="BO437" s="54"/>
      <c r="BP437" s="55" t="str">
        <f>IF(BO437="","",VLOOKUP(BO437,ProgramIterations!$D:$E,2,FALSE))</f>
        <v/>
      </c>
      <c r="BQ437" s="54"/>
      <c r="BR437" s="55" t="str">
        <f>IF(BQ437="","",VLOOKUP(BQ437,ProgramIterations!$D:$E,2,FALSE))</f>
        <v/>
      </c>
      <c r="BS437" s="54"/>
      <c r="BT437" s="55" t="str">
        <f>IF(BS437="","",VLOOKUP(BS437,ProgramIterations!$D:$E,2,FALSE))</f>
        <v/>
      </c>
      <c r="BU437" s="54"/>
      <c r="BV437" s="55" t="str">
        <f>IF(BU437="","",VLOOKUP(BU437,ProgramIterations!$D:$E,2,FALSE))</f>
        <v/>
      </c>
      <c r="BW437" s="54"/>
      <c r="BX437" s="55" t="str">
        <f>IF(BW437="","",VLOOKUP(BW437,ProgramIterations!$D:$E,2,FALSE))</f>
        <v/>
      </c>
      <c r="BY437" s="54"/>
      <c r="BZ437" s="55" t="str">
        <f>IF(BY437="","",VLOOKUP(BY437,ProgramIterations!$D:$E,2,FALSE))</f>
        <v/>
      </c>
      <c r="CA437" s="54"/>
      <c r="CB437" s="55" t="str">
        <f>IF(CA437="","",VLOOKUP(CA437,ProgramIterations!$D:$E,2,FALSE))</f>
        <v/>
      </c>
      <c r="CC437" s="54">
        <v>2014</v>
      </c>
      <c r="CD437" s="55">
        <f>IF(CC437="","",VLOOKUP(CC437,ProgramIterations!$D:$E,2,FALSE))</f>
        <v>4</v>
      </c>
      <c r="CE437" s="54"/>
      <c r="CF437" s="55" t="str">
        <f>IF(CE437="","",VLOOKUP(CE437,ProgramIterations!$D:$E,2,FALSE))</f>
        <v/>
      </c>
      <c r="CG437" s="54"/>
      <c r="CH437" s="55" t="str">
        <f>IF(CG437="","",VLOOKUP(CG437,ProgramIterations!$D:$E,2,FALSE))</f>
        <v/>
      </c>
      <c r="CI437" s="54"/>
      <c r="CJ437" s="55" t="str">
        <f>IF(CI437="","",VLOOKUP(CI437,ProgramIterations!$D:$E,2,FALSE))</f>
        <v/>
      </c>
      <c r="CK437" s="54"/>
      <c r="CL437" s="55" t="str">
        <f>IF(CK437="","",VLOOKUP(CK437,ProgramIterations!$D:$E,2,FALSE))</f>
        <v/>
      </c>
      <c r="CM437" s="54"/>
      <c r="CN437" s="55" t="str">
        <f>IF(CM437="","",VLOOKUP(CM437,ProgramIterations!$D:$E,2,FALSE))</f>
        <v/>
      </c>
      <c r="CO437" s="54"/>
      <c r="CP437" s="55" t="str">
        <f>IF(CO437="","",VLOOKUP(CO437,ProgramIterations!$D:$E,2,FALSE))</f>
        <v/>
      </c>
      <c r="CQ437" s="54"/>
      <c r="CR437" s="55" t="str">
        <f>IF(CQ437="","",VLOOKUP(CQ437,ProgramIterations!$D:$E,2,FALSE))</f>
        <v/>
      </c>
      <c r="CS437" s="54"/>
      <c r="CT437" s="55" t="str">
        <f>IF(CS437="","",VLOOKUP(CS437,ProgramIterations!$D:$E,2,FALSE))</f>
        <v/>
      </c>
      <c r="CU437" s="54"/>
      <c r="CV437" s="55" t="str">
        <f>IF(CU437="","",VLOOKUP(CU437,ProgramIterations!$D:$E,2,FALSE))</f>
        <v/>
      </c>
      <c r="CW437" s="54"/>
      <c r="CX437" s="55" t="str">
        <f>IF(CW437="","",VLOOKUP(CW437,ProgramIterations!$D:$E,2,FALSE))</f>
        <v/>
      </c>
      <c r="CY437" s="54"/>
      <c r="CZ437" s="55" t="str">
        <f>IF(CY437="","",VLOOKUP(CY437,ProgramIterations!$D:$E,2,FALSE))</f>
        <v/>
      </c>
      <c r="DA437" s="54"/>
      <c r="DB437" s="55" t="str">
        <f>IF(DA437="","",VLOOKUP(DA437,ProgramIterations!$D:$E,2,FALSE))</f>
        <v/>
      </c>
      <c r="DC437" s="54"/>
      <c r="DD437" s="25" t="str">
        <f>IF(DC437="","",VLOOKUP(DC437,ProgramIterations!$D:$E,2,FALSE))</f>
        <v/>
      </c>
      <c r="DE437" s="64" t="str">
        <f>CONCATENATE("ALTER TABLE dbo.",LEFT(C437,FIND(".",C437)-1)," ADD ",RIGHT(C437,LEN(C437)-FIND(".",C437))," ",VLOOKUP(M437,DataTypes!$A$2:$F$12,6),IF(VLOOKUP(M437,DataTypes!$A$2:$F$12,3)=1,CONCATENATE("(",N437,",",O437,")"),"")," NULL")</f>
        <v>ALTER TABLE dbo.ChampMetricVisitInformation ADD ValleyWidth decimal(15,0) NULL</v>
      </c>
      <c r="DF437" s="56" t="e">
        <f>IF(A437 = "","",#REF! &amp; " SELECT MetricCalcTypeID = "&amp;A437&amp;", EngineID = "&amp;B437&amp;", Name='"&amp;C437&amp;"', DisplayGroupID = "&amp;D437&amp;", DisplayName='"&amp;E437&amp;"', DisplayNameShort = '"&amp;F437&amp;"', PropertyName = '"&amp;G437&amp;"', MethodID = "&amp;IF(H437="","NULL",H437)&amp; ", CalcGroupId = "&amp;IF(I437="","NULL",I437)&amp;", CalcGroupListItemID = " &amp;IF(K437="","NULL",K437)&amp;", Description = "&amp;IF(L437&lt;&gt;"NULL","'"&amp;SUBSTITUTE(L437,"'","''")&amp;"'","NULL")&amp;", DataTypeID = "&amp;M437&amp;",Precision = "&amp;N437&amp;", Scale = "&amp;O437&amp;", Length="&amp;P437&amp;", UOMID = "&amp;Q437&amp;", GlossaryTermID = "&amp;V437&amp;", DisplayOrderID = "&amp;W437&amp;", DomainValueListID = "&amp;AB437&amp;", WidthPixels = "&amp;AC437&amp;", IsDisplayable = "&amp;AD437&amp;", ShowGraphForWatershed= "&amp;AE437&amp;",ShowGraphForProgram="&amp;AF437&amp;",ShowGraphForVisit="&amp;AG437&amp;",IsPrivateInformation="&amp;AM437&amp;", IsCalculated="&amp;AN437&amp;",IsInternal="&amp;AO437&amp;", ExpectedValueMin = "&amp;IF(R437&lt;&gt;"",R437,"NULL")&amp;",  ExpectedValueMax = "&amp;IF(S437&lt;&gt;"",S437,"NULL")&amp;",  AcceptedValueMin = "&amp;IF(T437&lt;&gt;"",T437,"NULL")&amp;",   AcceptedValueMax  = "&amp;IF(U437&lt;&gt;"",U437,"NULL")&amp;", GraphAllowX="&amp;AH437&amp;", GraphAllowY="&amp;AI437&amp;", GraphAllowZ="&amp;AJ437&amp;", MapAllowSize="&amp;AK437&amp;", MapAllowColor = "&amp;AL437&amp;", RbtXpath = "&amp;IF(AP437&lt;&gt;"", "'"&amp;AP437&amp;"'", "NULL")&amp;", RbtIsRequired = "&amp;IF(AP437&lt;&gt;"", AQ437, "NULL")&amp;", MRMetric = "&amp;AR437&amp;
", Protocol1_ID = "&amp;IF(AS437="","NULL",#REF!)&amp;", Protocol1_IterationIDStart = "&amp;IF(AS437="","NULL",AT437)&amp;", Protocol1_IterationIDEnd = "&amp;IF(AU437="","NULL",AV437)&amp;
", Protocol2_ID = "&amp;IF(AW437="","NULL",#REF!)&amp;", Protocol2_IterationIDStart = "&amp;IF(AW437="","NULL",AX437)&amp;", Protocol2_IterationIDEnd = "&amp;IF(AY437="","NULL",AZ437)&amp;
", Protocol3_ID = "&amp;IF(BA437="","NULL",#REF!)&amp;", Protocol3_IterationIDStart = "&amp;IF(BA437="","NULL",BB437)&amp;", Protocol3_IterationIDEnd = "&amp;IF(BC437="","NULL",BD437)&amp;
", Protocol4_ID = "&amp;IF(BE437="","NULL",#REF!)&amp;", Protocol4_IterationIDStart = "&amp;IF(BE437="","NULL",BF437)&amp;", Protocol4_IterationIDEnd = "&amp;IF(BG437="","NULL",BH437)&amp;
", Protocol5_ID = "&amp;IF(BI437="","NULL",#REF!)&amp;", Protocol5_IterationIDStart = "&amp;IF(BI437="","NULL",BJ437)&amp;", Protocol5_IterationIDEnd = "&amp;IF(BK437="","NULL",BL437)&amp;
", Protocol6_ID = "&amp;IF(BM437="","NULL",#REF!)&amp;", Protocol6_IterationIDStart = "&amp;IF(BM437="","NULL",BN437)&amp;", Protocol6_IterationIDEnd = "&amp;IF(BO437="","NULL",BP437)&amp;
", Protocol7_ID = "&amp;IF(BQ437="","NULL",#REF!)&amp;", Protocol7_IterationIDStart = "&amp;IF(BQ437="","NULL",BR437)&amp;", Protocol7_IterationIDEnd = "&amp;IF(BS437="","NULL",BT437)&amp;
", Protocol8_ID = "&amp;IF(BU437="","NULL",#REF!)&amp;", Protocol8_IterationIDStart = "&amp;IF(BU437="","NULL",BV437)&amp;", Protocol8_IterationIDEnd = "&amp;IF(BW437="","NULL",BX437)&amp;
", Protocol9_ID = "&amp;IF(BY437="","NULL",#REF!)&amp;", Protocol9_IterationIDStart = "&amp;IF(BY437="","NULL",BZ437)&amp;", Protocol9_IterationIDEnd = "&amp;IF(CA437="","NULL",CB437)&amp;
", Protocol10_ID = "&amp;IF(CC437="","NULL",#REF!)&amp;", Protocol10_IterationIDStart = "&amp;IF(CC437="","NULL",CD437)&amp;", Protocol10_IterationIDEnd = "&amp;IF(CE437="","NULL",CF437)&amp;
", Protocol11_ID = "&amp;IF(CG437="","NULL",#REF!)&amp;", Protocol11_IterationIDStart = "&amp;IF(CG437="","NULL",CH437)&amp;", Protocol11_IterationIDEnd = "&amp;IF(CI437="","NULL",CJ437)&amp;
", Protocol12_ID = "&amp;IF(CK437="","NULL",#REF!)&amp;", Protocol12_IterationIDStart = "&amp;IF(CK437="","NULL",CL437)&amp;", Protocol12_IterationIDEnd = "&amp;IF(CM437="","NULL",CN437)&amp;
", Protocol13_ID = "&amp;IF(CO437="","NULL",#REF!)&amp;", Protocol13_IterationIDStart = "&amp;IF(CO437="","NULL",CP437)&amp;", Protocol13_IterationIDEnd = "&amp;IF(CQ437="","NULL",CR437)&amp;
", Protocol14_ID = "&amp;IF(CS437="","NULL",#REF!)&amp;", Protocol14_IterationIDStart = "&amp;IF(CS437="","NULL",CT437)&amp;", Protocol14_IterationIDEnd = "&amp;IF(CU437="","NULL",CV437)&amp;
", Protocol15_ID = "&amp;IF(CW437="","NULL",#REF!)&amp;", Protocol15_IterationIDStart = "&amp;IF(CW437="","NULL",CX437)&amp;", Protocol15_IterationIDEnd = "&amp;IF(CY437="","NULL",CZ437)&amp;
", Protocol16_ID = "&amp;IF(DA437="","NULL",#REF!)&amp;", Protocol16_IterationIDStart = "&amp;IF(DA437="","NULL",DB437)&amp;", Protocol16_IterationIDEnd = "&amp;IF(DC437="","NULL",DD437))</f>
        <v>#REF!</v>
      </c>
    </row>
    <row r="438" spans="1:110" s="49" customFormat="1" x14ac:dyDescent="0.4">
      <c r="A438" s="53">
        <v>632</v>
      </c>
      <c r="B438" s="53">
        <v>2</v>
      </c>
      <c r="C438" s="34" t="s">
        <v>1417</v>
      </c>
      <c r="D438" s="53">
        <v>1</v>
      </c>
      <c r="E438" s="40" t="s">
        <v>1409</v>
      </c>
      <c r="F438" s="74" t="s">
        <v>1409</v>
      </c>
      <c r="G438" s="49" t="s">
        <v>1404</v>
      </c>
      <c r="H438" s="74"/>
      <c r="I438" s="44"/>
      <c r="J438" s="59" t="str">
        <f>IF(I438="","",VLOOKUP(I438,MetricCalcGroups!A:D,3, FALSE))</f>
        <v/>
      </c>
      <c r="L438" s="49" t="s">
        <v>78</v>
      </c>
      <c r="M438" s="53">
        <v>2</v>
      </c>
      <c r="N438" s="53" t="s">
        <v>78</v>
      </c>
      <c r="O438" s="53" t="s">
        <v>78</v>
      </c>
      <c r="P438" s="53" t="s">
        <v>78</v>
      </c>
      <c r="Q438" s="53" t="s">
        <v>78</v>
      </c>
      <c r="R438" s="75"/>
      <c r="S438" s="75"/>
      <c r="T438" s="75"/>
      <c r="U438" s="75"/>
      <c r="V438" s="78" t="s">
        <v>78</v>
      </c>
      <c r="W438" s="53">
        <v>3060</v>
      </c>
      <c r="X438" s="50">
        <v>2014</v>
      </c>
      <c r="Y438" s="51">
        <f>IF(X438&lt;&gt;"",VLOOKUP(X438,ProgramIterations!D:E,2,FALSE),"NULL")</f>
        <v>4</v>
      </c>
      <c r="Z438" s="50"/>
      <c r="AA438" s="51" t="str">
        <f>IF(Z438&lt;&gt;"",VLOOKUP(Z438,ProgramIterations!D:E,2,FALSE),"NULL")</f>
        <v>NULL</v>
      </c>
      <c r="AB438" s="49">
        <v>49</v>
      </c>
      <c r="AC438" s="49">
        <v>75</v>
      </c>
      <c r="AD438" s="49">
        <v>1</v>
      </c>
      <c r="AE438" s="49">
        <v>1</v>
      </c>
      <c r="AF438" s="49">
        <v>1</v>
      </c>
      <c r="AG438" s="49">
        <v>0</v>
      </c>
      <c r="AH438" s="52">
        <v>0</v>
      </c>
      <c r="AI438" s="52">
        <v>1</v>
      </c>
      <c r="AJ438" s="53">
        <v>1</v>
      </c>
      <c r="AK438" s="52">
        <v>1</v>
      </c>
      <c r="AL438" s="52">
        <v>1</v>
      </c>
      <c r="AM438" s="53">
        <v>0</v>
      </c>
      <c r="AN438" s="53">
        <v>0</v>
      </c>
      <c r="AO438" s="58">
        <v>0</v>
      </c>
      <c r="AP438" s="74"/>
      <c r="AQ438" s="49">
        <v>0</v>
      </c>
      <c r="AR438" s="49">
        <v>0</v>
      </c>
      <c r="AS438" s="54"/>
      <c r="AT438" s="55" t="str">
        <f>IF(AS438="","",VLOOKUP(AS438,ProgramIterations!$D:$E,2,FALSE))</f>
        <v/>
      </c>
      <c r="AU438" s="54"/>
      <c r="AV438" s="55" t="str">
        <f>IF(AU438="","",VLOOKUP(AU438,ProgramIterations!$D:$E,2,FALSE))</f>
        <v/>
      </c>
      <c r="AW438" s="54"/>
      <c r="AX438" s="55" t="str">
        <f>IF(AW438="","",VLOOKUP(AW438,ProgramIterations!$D:$E,2,FALSE))</f>
        <v/>
      </c>
      <c r="AY438" s="54"/>
      <c r="AZ438" s="55" t="str">
        <f>IF(AY438="","",VLOOKUP(AY438,ProgramIterations!$D:$E,2,FALSE))</f>
        <v/>
      </c>
      <c r="BA438" s="54"/>
      <c r="BB438" s="55" t="str">
        <f>IF(BA438="","",VLOOKUP(BA438,ProgramIterations!$D:$E,2,FALSE))</f>
        <v/>
      </c>
      <c r="BC438" s="54"/>
      <c r="BD438" s="55" t="str">
        <f>IF(BC438="","",VLOOKUP(BC438,ProgramIterations!$D:$E,2,FALSE))</f>
        <v/>
      </c>
      <c r="BE438" s="54">
        <v>2014</v>
      </c>
      <c r="BF438" s="55">
        <f>IF(BE438="","",VLOOKUP(BE438,ProgramIterations!$D:$E,2,FALSE))</f>
        <v>4</v>
      </c>
      <c r="BG438" s="54"/>
      <c r="BH438" s="55"/>
      <c r="BI438" s="54">
        <v>2014</v>
      </c>
      <c r="BJ438" s="55">
        <f>IF(BI438="","",VLOOKUP(BI438,ProgramIterations!$D:$E,2,FALSE))</f>
        <v>4</v>
      </c>
      <c r="BK438" s="54"/>
      <c r="BL438" s="55"/>
      <c r="BM438" s="54"/>
      <c r="BN438" s="55" t="str">
        <f>IF(BM438="","",VLOOKUP(BM438,ProgramIterations!$D:$E,2,FALSE))</f>
        <v/>
      </c>
      <c r="BO438" s="54"/>
      <c r="BP438" s="55" t="str">
        <f>IF(BO438="","",VLOOKUP(BO438,ProgramIterations!$D:$E,2,FALSE))</f>
        <v/>
      </c>
      <c r="BQ438" s="54"/>
      <c r="BR438" s="55" t="str">
        <f>IF(BQ438="","",VLOOKUP(BQ438,ProgramIterations!$D:$E,2,FALSE))</f>
        <v/>
      </c>
      <c r="BS438" s="54"/>
      <c r="BT438" s="55" t="str">
        <f>IF(BS438="","",VLOOKUP(BS438,ProgramIterations!$D:$E,2,FALSE))</f>
        <v/>
      </c>
      <c r="BU438" s="54"/>
      <c r="BV438" s="55" t="str">
        <f>IF(BU438="","",VLOOKUP(BU438,ProgramIterations!$D:$E,2,FALSE))</f>
        <v/>
      </c>
      <c r="BW438" s="54"/>
      <c r="BX438" s="55" t="str">
        <f>IF(BW438="","",VLOOKUP(BW438,ProgramIterations!$D:$E,2,FALSE))</f>
        <v/>
      </c>
      <c r="BY438" s="54"/>
      <c r="BZ438" s="55" t="str">
        <f>IF(BY438="","",VLOOKUP(BY438,ProgramIterations!$D:$E,2,FALSE))</f>
        <v/>
      </c>
      <c r="CA438" s="54"/>
      <c r="CB438" s="55" t="str">
        <f>IF(CA438="","",VLOOKUP(CA438,ProgramIterations!$D:$E,2,FALSE))</f>
        <v/>
      </c>
      <c r="CC438" s="54">
        <v>2014</v>
      </c>
      <c r="CD438" s="55">
        <f>IF(CC438="","",VLOOKUP(CC438,ProgramIterations!$D:$E,2,FALSE))</f>
        <v>4</v>
      </c>
      <c r="CE438" s="54"/>
      <c r="CF438" s="55" t="str">
        <f>IF(CE438="","",VLOOKUP(CE438,ProgramIterations!$D:$E,2,FALSE))</f>
        <v/>
      </c>
      <c r="CG438" s="54"/>
      <c r="CH438" s="55" t="str">
        <f>IF(CG438="","",VLOOKUP(CG438,ProgramIterations!$D:$E,2,FALSE))</f>
        <v/>
      </c>
      <c r="CI438" s="54"/>
      <c r="CJ438" s="55" t="str">
        <f>IF(CI438="","",VLOOKUP(CI438,ProgramIterations!$D:$E,2,FALSE))</f>
        <v/>
      </c>
      <c r="CK438" s="54"/>
      <c r="CL438" s="55" t="str">
        <f>IF(CK438="","",VLOOKUP(CK438,ProgramIterations!$D:$E,2,FALSE))</f>
        <v/>
      </c>
      <c r="CM438" s="54"/>
      <c r="CN438" s="55" t="str">
        <f>IF(CM438="","",VLOOKUP(CM438,ProgramIterations!$D:$E,2,FALSE))</f>
        <v/>
      </c>
      <c r="CO438" s="54"/>
      <c r="CP438" s="55" t="str">
        <f>IF(CO438="","",VLOOKUP(CO438,ProgramIterations!$D:$E,2,FALSE))</f>
        <v/>
      </c>
      <c r="CQ438" s="54"/>
      <c r="CR438" s="55" t="str">
        <f>IF(CQ438="","",VLOOKUP(CQ438,ProgramIterations!$D:$E,2,FALSE))</f>
        <v/>
      </c>
      <c r="CS438" s="54"/>
      <c r="CT438" s="55" t="str">
        <f>IF(CS438="","",VLOOKUP(CS438,ProgramIterations!$D:$E,2,FALSE))</f>
        <v/>
      </c>
      <c r="CU438" s="54"/>
      <c r="CV438" s="55" t="str">
        <f>IF(CU438="","",VLOOKUP(CU438,ProgramIterations!$D:$E,2,FALSE))</f>
        <v/>
      </c>
      <c r="CW438" s="54"/>
      <c r="CX438" s="55" t="str">
        <f>IF(CW438="","",VLOOKUP(CW438,ProgramIterations!$D:$E,2,FALSE))</f>
        <v/>
      </c>
      <c r="CY438" s="54"/>
      <c r="CZ438" s="55" t="str">
        <f>IF(CY438="","",VLOOKUP(CY438,ProgramIterations!$D:$E,2,FALSE))</f>
        <v/>
      </c>
      <c r="DA438" s="54"/>
      <c r="DB438" s="55" t="str">
        <f>IF(DA438="","",VLOOKUP(DA438,ProgramIterations!$D:$E,2,FALSE))</f>
        <v/>
      </c>
      <c r="DC438" s="54"/>
      <c r="DD438" s="25" t="str">
        <f>IF(DC438="","",VLOOKUP(DC438,ProgramIterations!$D:$E,2,FALSE))</f>
        <v/>
      </c>
      <c r="DE438" s="64" t="str">
        <f>CONCATENATE("ALTER TABLE dbo.",LEFT(C438,FIND(".",C438)-1)," ADD ",RIGHT(C438,LEN(C438)-FIND(".",C438))," ",VLOOKUP(M438,DataTypes!$A$2:$F$12,6),IF(VLOOKUP(M438,DataTypes!$A$2:$F$12,3)=1,CONCATENATE("(",N438,",",O438,")"),"")," NULL")</f>
        <v>ALTER TABLE dbo.ChampMetricVisitInformation ADD ConstrainingFeatureTypeListItemID int NULL</v>
      </c>
      <c r="DF438" s="56" t="e">
        <f>IF(A438 = "","",#REF! &amp; " SELECT MetricCalcTypeID = "&amp;A438&amp;", EngineID = "&amp;B438&amp;", Name='"&amp;C438&amp;"', DisplayGroupID = "&amp;D438&amp;", DisplayName='"&amp;E438&amp;"', DisplayNameShort = '"&amp;F438&amp;"', PropertyName = '"&amp;G438&amp;"', MethodID = "&amp;IF(H438="","NULL",H438)&amp; ", CalcGroupId = "&amp;IF(I438="","NULL",I438)&amp;", CalcGroupListItemID = " &amp;IF(K438="","NULL",K438)&amp;", Description = "&amp;IF(L438&lt;&gt;"NULL","'"&amp;SUBSTITUTE(L438,"'","''")&amp;"'","NULL")&amp;", DataTypeID = "&amp;M438&amp;",Precision = "&amp;N438&amp;", Scale = "&amp;O438&amp;", Length="&amp;P438&amp;", UOMID = "&amp;Q438&amp;", GlossaryTermID = "&amp;V438&amp;", DisplayOrderID = "&amp;W438&amp;", DomainValueListID = "&amp;AB438&amp;", WidthPixels = "&amp;AC438&amp;", IsDisplayable = "&amp;AD438&amp;", ShowGraphForWatershed= "&amp;AE438&amp;",ShowGraphForProgram="&amp;AF438&amp;",ShowGraphForVisit="&amp;AG438&amp;",IsPrivateInformation="&amp;AM438&amp;", IsCalculated="&amp;AN438&amp;",IsInternal="&amp;AO438&amp;", ExpectedValueMin = "&amp;IF(R438&lt;&gt;"",R438,"NULL")&amp;",  ExpectedValueMax = "&amp;IF(S438&lt;&gt;"",S438,"NULL")&amp;",  AcceptedValueMin = "&amp;IF(T438&lt;&gt;"",T438,"NULL")&amp;",   AcceptedValueMax  = "&amp;IF(U438&lt;&gt;"",U438,"NULL")&amp;", GraphAllowX="&amp;AH438&amp;", GraphAllowY="&amp;AI438&amp;", GraphAllowZ="&amp;AJ438&amp;", MapAllowSize="&amp;AK438&amp;", MapAllowColor = "&amp;AL438&amp;", RbtXpath = "&amp;IF(AP438&lt;&gt;"", "'"&amp;AP438&amp;"'", "NULL")&amp;", RbtIsRequired = "&amp;IF(AP438&lt;&gt;"", AQ438, "NULL")&amp;", MRMetric = "&amp;AR438&amp;
", Protocol1_ID = "&amp;IF(AS438="","NULL",#REF!)&amp;", Protocol1_IterationIDStart = "&amp;IF(AS438="","NULL",AT438)&amp;", Protocol1_IterationIDEnd = "&amp;IF(AU438="","NULL",AV438)&amp;
", Protocol2_ID = "&amp;IF(AW438="","NULL",#REF!)&amp;", Protocol2_IterationIDStart = "&amp;IF(AW438="","NULL",AX438)&amp;", Protocol2_IterationIDEnd = "&amp;IF(AY438="","NULL",AZ438)&amp;
", Protocol3_ID = "&amp;IF(BA438="","NULL",#REF!)&amp;", Protocol3_IterationIDStart = "&amp;IF(BA438="","NULL",BB438)&amp;", Protocol3_IterationIDEnd = "&amp;IF(BC438="","NULL",BD438)&amp;
", Protocol4_ID = "&amp;IF(BE438="","NULL",#REF!)&amp;", Protocol4_IterationIDStart = "&amp;IF(BE438="","NULL",BF438)&amp;", Protocol4_IterationIDEnd = "&amp;IF(BG438="","NULL",BH438)&amp;
", Protocol5_ID = "&amp;IF(BI438="","NULL",#REF!)&amp;", Protocol5_IterationIDStart = "&amp;IF(BI438="","NULL",BJ438)&amp;", Protocol5_IterationIDEnd = "&amp;IF(BK438="","NULL",BL438)&amp;
", Protocol6_ID = "&amp;IF(BM438="","NULL",#REF!)&amp;", Protocol6_IterationIDStart = "&amp;IF(BM438="","NULL",BN438)&amp;", Protocol6_IterationIDEnd = "&amp;IF(BO438="","NULL",BP438)&amp;
", Protocol7_ID = "&amp;IF(BQ438="","NULL",#REF!)&amp;", Protocol7_IterationIDStart = "&amp;IF(BQ438="","NULL",BR438)&amp;", Protocol7_IterationIDEnd = "&amp;IF(BS438="","NULL",BT438)&amp;
", Protocol8_ID = "&amp;IF(BU438="","NULL",#REF!)&amp;", Protocol8_IterationIDStart = "&amp;IF(BU438="","NULL",BV438)&amp;", Protocol8_IterationIDEnd = "&amp;IF(BW438="","NULL",BX438)&amp;
", Protocol9_ID = "&amp;IF(BY438="","NULL",#REF!)&amp;", Protocol9_IterationIDStart = "&amp;IF(BY438="","NULL",BZ438)&amp;", Protocol9_IterationIDEnd = "&amp;IF(CA438="","NULL",CB438)&amp;
", Protocol10_ID = "&amp;IF(CC438="","NULL",#REF!)&amp;", Protocol10_IterationIDStart = "&amp;IF(CC438="","NULL",CD438)&amp;", Protocol10_IterationIDEnd = "&amp;IF(CE438="","NULL",CF438)&amp;
", Protocol11_ID = "&amp;IF(CG438="","NULL",#REF!)&amp;", Protocol11_IterationIDStart = "&amp;IF(CG438="","NULL",CH438)&amp;", Protocol11_IterationIDEnd = "&amp;IF(CI438="","NULL",CJ438)&amp;
", Protocol12_ID = "&amp;IF(CK438="","NULL",#REF!)&amp;", Protocol12_IterationIDStart = "&amp;IF(CK438="","NULL",CL438)&amp;", Protocol12_IterationIDEnd = "&amp;IF(CM438="","NULL",CN438)&amp;
", Protocol13_ID = "&amp;IF(CO438="","NULL",#REF!)&amp;", Protocol13_IterationIDStart = "&amp;IF(CO438="","NULL",CP438)&amp;", Protocol13_IterationIDEnd = "&amp;IF(CQ438="","NULL",CR438)&amp;
", Protocol14_ID = "&amp;IF(CS438="","NULL",#REF!)&amp;", Protocol14_IterationIDStart = "&amp;IF(CS438="","NULL",CT438)&amp;", Protocol14_IterationIDEnd = "&amp;IF(CU438="","NULL",CV438)&amp;
", Protocol15_ID = "&amp;IF(CW438="","NULL",#REF!)&amp;", Protocol15_IterationIDStart = "&amp;IF(CW438="","NULL",CX438)&amp;", Protocol15_IterationIDEnd = "&amp;IF(CY438="","NULL",CZ438)&amp;
", Protocol16_ID = "&amp;IF(DA438="","NULL",#REF!)&amp;", Protocol16_IterationIDStart = "&amp;IF(DA438="","NULL",DB438)&amp;", Protocol16_IterationIDEnd = "&amp;IF(DC438="","NULL",DD438))</f>
        <v>#REF!</v>
      </c>
    </row>
    <row r="439" spans="1:110" s="49" customFormat="1" x14ac:dyDescent="0.4">
      <c r="A439" s="53">
        <v>633</v>
      </c>
      <c r="B439" s="53">
        <v>2</v>
      </c>
      <c r="C439" s="34" t="s">
        <v>1418</v>
      </c>
      <c r="D439" s="53">
        <v>1</v>
      </c>
      <c r="E439" s="40" t="s">
        <v>1410</v>
      </c>
      <c r="F439" s="74" t="s">
        <v>1410</v>
      </c>
      <c r="G439" s="49" t="s">
        <v>1403</v>
      </c>
      <c r="H439" s="74"/>
      <c r="I439" s="44"/>
      <c r="J439" s="59" t="str">
        <f>IF(I439="","",VLOOKUP(I439,MetricCalcGroups!A:D,3, FALSE))</f>
        <v/>
      </c>
      <c r="L439" s="49" t="s">
        <v>78</v>
      </c>
      <c r="M439" s="53">
        <v>3</v>
      </c>
      <c r="N439" s="53">
        <v>15</v>
      </c>
      <c r="O439" s="53">
        <v>1</v>
      </c>
      <c r="P439" s="53" t="s">
        <v>78</v>
      </c>
      <c r="Q439" s="53">
        <v>8</v>
      </c>
      <c r="R439" s="88">
        <v>0</v>
      </c>
      <c r="S439" s="88">
        <v>100</v>
      </c>
      <c r="T439" s="88">
        <v>0</v>
      </c>
      <c r="U439" s="88">
        <v>100</v>
      </c>
      <c r="V439" s="78" t="s">
        <v>78</v>
      </c>
      <c r="W439" s="53">
        <v>3070</v>
      </c>
      <c r="X439" s="50">
        <v>2014</v>
      </c>
      <c r="Y439" s="51">
        <f>IF(X439&lt;&gt;"",VLOOKUP(X439,ProgramIterations!D:E,2,FALSE),"NULL")</f>
        <v>4</v>
      </c>
      <c r="Z439" s="50"/>
      <c r="AA439" s="51" t="str">
        <f>IF(Z439&lt;&gt;"",VLOOKUP(Z439,ProgramIterations!D:E,2,FALSE),"NULL")</f>
        <v>NULL</v>
      </c>
      <c r="AB439" s="49" t="s">
        <v>78</v>
      </c>
      <c r="AC439" s="49">
        <v>75</v>
      </c>
      <c r="AD439" s="49">
        <v>1</v>
      </c>
      <c r="AE439" s="49">
        <v>1</v>
      </c>
      <c r="AF439" s="49">
        <v>1</v>
      </c>
      <c r="AG439" s="49">
        <v>0</v>
      </c>
      <c r="AH439" s="52">
        <v>0</v>
      </c>
      <c r="AI439" s="52">
        <v>1</v>
      </c>
      <c r="AJ439" s="53">
        <v>0</v>
      </c>
      <c r="AK439" s="52">
        <v>1</v>
      </c>
      <c r="AL439" s="52">
        <v>1</v>
      </c>
      <c r="AM439" s="53">
        <v>0</v>
      </c>
      <c r="AN439" s="53">
        <v>0</v>
      </c>
      <c r="AO439" s="58">
        <v>1</v>
      </c>
      <c r="AP439" s="40"/>
      <c r="AQ439" s="49">
        <v>0</v>
      </c>
      <c r="AR439" s="49">
        <v>0</v>
      </c>
      <c r="AS439" s="54"/>
      <c r="AT439" s="55" t="str">
        <f>IF(AS439="","",VLOOKUP(AS439,ProgramIterations!$D:$E,2,FALSE))</f>
        <v/>
      </c>
      <c r="AU439" s="54"/>
      <c r="AV439" s="55" t="str">
        <f>IF(AU439="","",VLOOKUP(AU439,ProgramIterations!$D:$E,2,FALSE))</f>
        <v/>
      </c>
      <c r="AW439" s="54"/>
      <c r="AX439" s="55" t="str">
        <f>IF(AW439="","",VLOOKUP(AW439,ProgramIterations!$D:$E,2,FALSE))</f>
        <v/>
      </c>
      <c r="AY439" s="54"/>
      <c r="AZ439" s="55" t="str">
        <f>IF(AY439="","",VLOOKUP(AY439,ProgramIterations!$D:$E,2,FALSE))</f>
        <v/>
      </c>
      <c r="BA439" s="54"/>
      <c r="BB439" s="55" t="str">
        <f>IF(BA439="","",VLOOKUP(BA439,ProgramIterations!$D:$E,2,FALSE))</f>
        <v/>
      </c>
      <c r="BC439" s="54"/>
      <c r="BD439" s="55" t="str">
        <f>IF(BC439="","",VLOOKUP(BC439,ProgramIterations!$D:$E,2,FALSE))</f>
        <v/>
      </c>
      <c r="BE439" s="54">
        <v>2014</v>
      </c>
      <c r="BF439" s="55">
        <f>IF(BE439="","",VLOOKUP(BE439,ProgramIterations!$D:$E,2,FALSE))</f>
        <v>4</v>
      </c>
      <c r="BG439" s="54"/>
      <c r="BH439" s="55"/>
      <c r="BI439" s="54">
        <v>2014</v>
      </c>
      <c r="BJ439" s="55">
        <f>IF(BI439="","",VLOOKUP(BI439,ProgramIterations!$D:$E,2,FALSE))</f>
        <v>4</v>
      </c>
      <c r="BK439" s="54"/>
      <c r="BL439" s="55"/>
      <c r="BM439" s="54"/>
      <c r="BN439" s="55" t="str">
        <f>IF(BM439="","",VLOOKUP(BM439,ProgramIterations!$D:$E,2,FALSE))</f>
        <v/>
      </c>
      <c r="BO439" s="54"/>
      <c r="BP439" s="55" t="str">
        <f>IF(BO439="","",VLOOKUP(BO439,ProgramIterations!$D:$E,2,FALSE))</f>
        <v/>
      </c>
      <c r="BQ439" s="54"/>
      <c r="BR439" s="55" t="str">
        <f>IF(BQ439="","",VLOOKUP(BQ439,ProgramIterations!$D:$E,2,FALSE))</f>
        <v/>
      </c>
      <c r="BS439" s="54"/>
      <c r="BT439" s="55" t="str">
        <f>IF(BS439="","",VLOOKUP(BS439,ProgramIterations!$D:$E,2,FALSE))</f>
        <v/>
      </c>
      <c r="BU439" s="54"/>
      <c r="BV439" s="55" t="str">
        <f>IF(BU439="","",VLOOKUP(BU439,ProgramIterations!$D:$E,2,FALSE))</f>
        <v/>
      </c>
      <c r="BW439" s="54"/>
      <c r="BX439" s="55" t="str">
        <f>IF(BW439="","",VLOOKUP(BW439,ProgramIterations!$D:$E,2,FALSE))</f>
        <v/>
      </c>
      <c r="BY439" s="54"/>
      <c r="BZ439" s="55" t="str">
        <f>IF(BY439="","",VLOOKUP(BY439,ProgramIterations!$D:$E,2,FALSE))</f>
        <v/>
      </c>
      <c r="CA439" s="54"/>
      <c r="CB439" s="55" t="str">
        <f>IF(CA439="","",VLOOKUP(CA439,ProgramIterations!$D:$E,2,FALSE))</f>
        <v/>
      </c>
      <c r="CC439" s="54">
        <v>2014</v>
      </c>
      <c r="CD439" s="55">
        <f>IF(CC439="","",VLOOKUP(CC439,ProgramIterations!$D:$E,2,FALSE))</f>
        <v>4</v>
      </c>
      <c r="CE439" s="54"/>
      <c r="CF439" s="55" t="str">
        <f>IF(CE439="","",VLOOKUP(CE439,ProgramIterations!$D:$E,2,FALSE))</f>
        <v/>
      </c>
      <c r="CG439" s="54"/>
      <c r="CH439" s="55" t="str">
        <f>IF(CG439="","",VLOOKUP(CG439,ProgramIterations!$D:$E,2,FALSE))</f>
        <v/>
      </c>
      <c r="CI439" s="54"/>
      <c r="CJ439" s="55" t="str">
        <f>IF(CI439="","",VLOOKUP(CI439,ProgramIterations!$D:$E,2,FALSE))</f>
        <v/>
      </c>
      <c r="CK439" s="54"/>
      <c r="CL439" s="55" t="str">
        <f>IF(CK439="","",VLOOKUP(CK439,ProgramIterations!$D:$E,2,FALSE))</f>
        <v/>
      </c>
      <c r="CM439" s="54"/>
      <c r="CN439" s="55" t="str">
        <f>IF(CM439="","",VLOOKUP(CM439,ProgramIterations!$D:$E,2,FALSE))</f>
        <v/>
      </c>
      <c r="CO439" s="54"/>
      <c r="CP439" s="55" t="str">
        <f>IF(CO439="","",VLOOKUP(CO439,ProgramIterations!$D:$E,2,FALSE))</f>
        <v/>
      </c>
      <c r="CQ439" s="54"/>
      <c r="CR439" s="55" t="str">
        <f>IF(CQ439="","",VLOOKUP(CQ439,ProgramIterations!$D:$E,2,FALSE))</f>
        <v/>
      </c>
      <c r="CS439" s="54"/>
      <c r="CT439" s="55" t="str">
        <f>IF(CS439="","",VLOOKUP(CS439,ProgramIterations!$D:$E,2,FALSE))</f>
        <v/>
      </c>
      <c r="CU439" s="54"/>
      <c r="CV439" s="55" t="str">
        <f>IF(CU439="","",VLOOKUP(CU439,ProgramIterations!$D:$E,2,FALSE))</f>
        <v/>
      </c>
      <c r="CW439" s="54"/>
      <c r="CX439" s="55" t="str">
        <f>IF(CW439="","",VLOOKUP(CW439,ProgramIterations!$D:$E,2,FALSE))</f>
        <v/>
      </c>
      <c r="CY439" s="54"/>
      <c r="CZ439" s="55" t="str">
        <f>IF(CY439="","",VLOOKUP(CY439,ProgramIterations!$D:$E,2,FALSE))</f>
        <v/>
      </c>
      <c r="DA439" s="54"/>
      <c r="DB439" s="55" t="str">
        <f>IF(DA439="","",VLOOKUP(DA439,ProgramIterations!$D:$E,2,FALSE))</f>
        <v/>
      </c>
      <c r="DC439" s="54"/>
      <c r="DD439" s="25" t="str">
        <f>IF(DC439="","",VLOOKUP(DC439,ProgramIterations!$D:$E,2,FALSE))</f>
        <v/>
      </c>
      <c r="DE439" s="64" t="str">
        <f>CONCATENATE("ALTER TABLE dbo.",LEFT(C439,FIND(".",C439)-1)," ADD ",RIGHT(C439,LEN(C439)-FIND(".",C439))," ",VLOOKUP(M439,DataTypes!$A$2:$F$12,6),IF(VLOOKUP(M439,DataTypes!$A$2:$F$12,3)=1,CONCATENATE("(",N439,",",O439,")"),"")," NULL")</f>
        <v>ALTER TABLE dbo.ChampMetricVisitInformation ADD PercentConstrained decimal(15,1) NULL</v>
      </c>
      <c r="DF439" s="56" t="e">
        <f>IF(A439 = "","",#REF! &amp; " SELECT MetricCalcTypeID = "&amp;A439&amp;", EngineID = "&amp;B439&amp;", Name='"&amp;C439&amp;"', DisplayGroupID = "&amp;D439&amp;", DisplayName='"&amp;E439&amp;"', DisplayNameShort = '"&amp;F439&amp;"', PropertyName = '"&amp;G439&amp;"', MethodID = "&amp;IF(H439="","NULL",H439)&amp; ", CalcGroupId = "&amp;IF(I439="","NULL",I439)&amp;", CalcGroupListItemID = " &amp;IF(K439="","NULL",K439)&amp;", Description = "&amp;IF(L439&lt;&gt;"NULL","'"&amp;SUBSTITUTE(L439,"'","''")&amp;"'","NULL")&amp;", DataTypeID = "&amp;M439&amp;",Precision = "&amp;N439&amp;", Scale = "&amp;O439&amp;", Length="&amp;P439&amp;", UOMID = "&amp;Q439&amp;", GlossaryTermID = "&amp;V439&amp;", DisplayOrderID = "&amp;W439&amp;", DomainValueListID = "&amp;AB439&amp;", WidthPixels = "&amp;AC439&amp;", IsDisplayable = "&amp;AD439&amp;", ShowGraphForWatershed= "&amp;AE439&amp;",ShowGraphForProgram="&amp;AF439&amp;",ShowGraphForVisit="&amp;AG439&amp;",IsPrivateInformation="&amp;AM439&amp;", IsCalculated="&amp;AN439&amp;",IsInternal="&amp;AO439&amp;", ExpectedValueMin = "&amp;IF(R439&lt;&gt;"",R439,"NULL")&amp;",  ExpectedValueMax = "&amp;IF(S439&lt;&gt;"",S439,"NULL")&amp;",  AcceptedValueMin = "&amp;IF(T439&lt;&gt;"",T439,"NULL")&amp;",   AcceptedValueMax  = "&amp;IF(U439&lt;&gt;"",U439,"NULL")&amp;", GraphAllowX="&amp;AH439&amp;", GraphAllowY="&amp;AI439&amp;", GraphAllowZ="&amp;AJ439&amp;", MapAllowSize="&amp;AK439&amp;", MapAllowColor = "&amp;AL439&amp;", RbtXpath = "&amp;IF(AP439&lt;&gt;"", "'"&amp;AP439&amp;"'", "NULL")&amp;", RbtIsRequired = "&amp;IF(AP439&lt;&gt;"", AQ439, "NULL")&amp;", MRMetric = "&amp;AR439&amp;
", Protocol1_ID = "&amp;IF(AS439="","NULL",#REF!)&amp;", Protocol1_IterationIDStart = "&amp;IF(AS439="","NULL",AT439)&amp;", Protocol1_IterationIDEnd = "&amp;IF(AU439="","NULL",AV439)&amp;
", Protocol2_ID = "&amp;IF(AW439="","NULL",#REF!)&amp;", Protocol2_IterationIDStart = "&amp;IF(AW439="","NULL",AX439)&amp;", Protocol2_IterationIDEnd = "&amp;IF(AY439="","NULL",AZ439)&amp;
", Protocol3_ID = "&amp;IF(BA439="","NULL",#REF!)&amp;", Protocol3_IterationIDStart = "&amp;IF(BA439="","NULL",BB439)&amp;", Protocol3_IterationIDEnd = "&amp;IF(BC439="","NULL",BD439)&amp;
", Protocol4_ID = "&amp;IF(BE439="","NULL",#REF!)&amp;", Protocol4_IterationIDStart = "&amp;IF(BE439="","NULL",BF439)&amp;", Protocol4_IterationIDEnd = "&amp;IF(BG439="","NULL",BH439)&amp;
", Protocol5_ID = "&amp;IF(BI439="","NULL",#REF!)&amp;", Protocol5_IterationIDStart = "&amp;IF(BI439="","NULL",BJ439)&amp;", Protocol5_IterationIDEnd = "&amp;IF(BK439="","NULL",BL439)&amp;
", Protocol6_ID = "&amp;IF(BM439="","NULL",#REF!)&amp;", Protocol6_IterationIDStart = "&amp;IF(BM439="","NULL",BN439)&amp;", Protocol6_IterationIDEnd = "&amp;IF(BO439="","NULL",BP439)&amp;
", Protocol7_ID = "&amp;IF(BQ439="","NULL",#REF!)&amp;", Protocol7_IterationIDStart = "&amp;IF(BQ439="","NULL",BR439)&amp;", Protocol7_IterationIDEnd = "&amp;IF(BS439="","NULL",BT439)&amp;
", Protocol8_ID = "&amp;IF(BU439="","NULL",#REF!)&amp;", Protocol8_IterationIDStart = "&amp;IF(BU439="","NULL",BV439)&amp;", Protocol8_IterationIDEnd = "&amp;IF(BW439="","NULL",BX439)&amp;
", Protocol9_ID = "&amp;IF(BY439="","NULL",#REF!)&amp;", Protocol9_IterationIDStart = "&amp;IF(BY439="","NULL",BZ439)&amp;", Protocol9_IterationIDEnd = "&amp;IF(CA439="","NULL",CB439)&amp;
", Protocol10_ID = "&amp;IF(CC439="","NULL",#REF!)&amp;", Protocol10_IterationIDStart = "&amp;IF(CC439="","NULL",CD439)&amp;", Protocol10_IterationIDEnd = "&amp;IF(CE439="","NULL",CF439)&amp;
", Protocol11_ID = "&amp;IF(CG439="","NULL",#REF!)&amp;", Protocol11_IterationIDStart = "&amp;IF(CG439="","NULL",CH439)&amp;", Protocol11_IterationIDEnd = "&amp;IF(CI439="","NULL",CJ439)&amp;
", Protocol12_ID = "&amp;IF(CK439="","NULL",#REF!)&amp;", Protocol12_IterationIDStart = "&amp;IF(CK439="","NULL",CL439)&amp;", Protocol12_IterationIDEnd = "&amp;IF(CM439="","NULL",CN439)&amp;
", Protocol13_ID = "&amp;IF(CO439="","NULL",#REF!)&amp;", Protocol13_IterationIDStart = "&amp;IF(CO439="","NULL",CP439)&amp;", Protocol13_IterationIDEnd = "&amp;IF(CQ439="","NULL",CR439)&amp;
", Protocol14_ID = "&amp;IF(CS439="","NULL",#REF!)&amp;", Protocol14_IterationIDStart = "&amp;IF(CS439="","NULL",CT439)&amp;", Protocol14_IterationIDEnd = "&amp;IF(CU439="","NULL",CV439)&amp;
", Protocol15_ID = "&amp;IF(CW439="","NULL",#REF!)&amp;", Protocol15_IterationIDStart = "&amp;IF(CW439="","NULL",CX439)&amp;", Protocol15_IterationIDEnd = "&amp;IF(CY439="","NULL",CZ439)&amp;
", Protocol16_ID = "&amp;IF(DA439="","NULL",#REF!)&amp;", Protocol16_IterationIDStart = "&amp;IF(DA439="","NULL",DB439)&amp;", Protocol16_IterationIDEnd = "&amp;IF(DC439="","NULL",DD439))</f>
        <v>#REF!</v>
      </c>
    </row>
    <row r="440" spans="1:110" s="49" customFormat="1" x14ac:dyDescent="0.4">
      <c r="A440" s="75">
        <v>621</v>
      </c>
      <c r="B440" s="53">
        <v>2</v>
      </c>
      <c r="C440" s="57" t="str">
        <f t="shared" ref="C440:C468" si="35">"ChampMetricVisitInformation." &amp; G440</f>
        <v>ChampMetricVisitInformation.LargeWoodyPiecesCountPoolForming</v>
      </c>
      <c r="D440" s="53">
        <v>1</v>
      </c>
      <c r="E440" s="40" t="s">
        <v>1331</v>
      </c>
      <c r="F440" s="74" t="s">
        <v>1329</v>
      </c>
      <c r="G440" s="74" t="s">
        <v>1332</v>
      </c>
      <c r="H440" s="74"/>
      <c r="I440" s="44"/>
      <c r="J440" s="59" t="str">
        <f>IF(I440="","",VLOOKUP(I440,MetricCalcGroups!A:D,3, FALSE))</f>
        <v/>
      </c>
      <c r="L440" s="49" t="s">
        <v>78</v>
      </c>
      <c r="M440" s="53">
        <v>2</v>
      </c>
      <c r="N440" s="53" t="s">
        <v>78</v>
      </c>
      <c r="O440" s="53" t="s">
        <v>78</v>
      </c>
      <c r="P440" s="53" t="s">
        <v>78</v>
      </c>
      <c r="Q440" s="53">
        <v>13</v>
      </c>
      <c r="R440" s="75">
        <v>0</v>
      </c>
      <c r="S440" s="75" t="s">
        <v>78</v>
      </c>
      <c r="T440" s="75">
        <v>0</v>
      </c>
      <c r="U440" s="75" t="s">
        <v>78</v>
      </c>
      <c r="V440" s="78" t="s">
        <v>78</v>
      </c>
      <c r="W440" s="53">
        <v>3500</v>
      </c>
      <c r="X440" s="50">
        <v>2014</v>
      </c>
      <c r="Y440" s="51">
        <f>IF(X440&lt;&gt;"",VLOOKUP(X440,ProgramIterations!D:E,2,FALSE),"NULL")</f>
        <v>4</v>
      </c>
      <c r="Z440" s="50"/>
      <c r="AA440" s="51" t="str">
        <f>IF(Z440&lt;&gt;"",VLOOKUP(Z440,ProgramIterations!D:E,2,FALSE),"NULL")</f>
        <v>NULL</v>
      </c>
      <c r="AB440" s="49" t="s">
        <v>78</v>
      </c>
      <c r="AC440" s="49">
        <v>50</v>
      </c>
      <c r="AD440" s="49">
        <v>1</v>
      </c>
      <c r="AE440" s="49">
        <v>1</v>
      </c>
      <c r="AF440" s="49">
        <v>1</v>
      </c>
      <c r="AG440" s="49">
        <v>1</v>
      </c>
      <c r="AH440" s="52">
        <v>0</v>
      </c>
      <c r="AI440" s="52">
        <f t="shared" ref="AI440:AI468" si="36">AD440</f>
        <v>1</v>
      </c>
      <c r="AJ440" s="53">
        <v>0</v>
      </c>
      <c r="AK440" s="52">
        <f t="shared" ref="AK440:AK468" si="37">AI440</f>
        <v>1</v>
      </c>
      <c r="AL440" s="52">
        <f t="shared" ref="AL440:AL468" si="38">AI440</f>
        <v>1</v>
      </c>
      <c r="AM440" s="53">
        <v>0</v>
      </c>
      <c r="AN440" s="53">
        <v>0</v>
      </c>
      <c r="AO440" s="74">
        <v>1</v>
      </c>
      <c r="AP440" s="74"/>
      <c r="AQ440" s="49">
        <v>0</v>
      </c>
      <c r="AR440" s="49">
        <v>0</v>
      </c>
      <c r="AS440" s="54"/>
      <c r="AT440" s="55" t="str">
        <f>IF(AS440="","",VLOOKUP(AS440,ProgramIterations!$D:$E,2,FALSE))</f>
        <v/>
      </c>
      <c r="AU440" s="54"/>
      <c r="AV440" s="55" t="str">
        <f>IF(AU440="","",VLOOKUP(AU440,ProgramIterations!$D:$E,2,FALSE))</f>
        <v/>
      </c>
      <c r="AW440" s="54"/>
      <c r="AX440" s="55" t="str">
        <f>IF(AW440="","",VLOOKUP(AW440,ProgramIterations!$D:$E,2,FALSE))</f>
        <v/>
      </c>
      <c r="AY440" s="54"/>
      <c r="AZ440" s="55" t="str">
        <f>IF(AY440="","",VLOOKUP(AY440,ProgramIterations!$D:$E,2,FALSE))</f>
        <v/>
      </c>
      <c r="BA440" s="54"/>
      <c r="BB440" s="55" t="str">
        <f>IF(BA440="","",VLOOKUP(BA440,ProgramIterations!$D:$E,2,FALSE))</f>
        <v/>
      </c>
      <c r="BC440" s="54"/>
      <c r="BD440" s="55" t="str">
        <f>IF(BC440="","",VLOOKUP(BC440,ProgramIterations!$D:$E,2,FALSE))</f>
        <v/>
      </c>
      <c r="BE440" s="54">
        <v>2014</v>
      </c>
      <c r="BF440" s="55">
        <f>IF(BE440="","",VLOOKUP(BE440,ProgramIterations!$D:$E,2,FALSE))</f>
        <v>4</v>
      </c>
      <c r="BG440" s="54"/>
      <c r="BH440" s="55" t="str">
        <f>IF(BG440="","",VLOOKUP(BG440,ProgramIterations!$D:$E,2,FALSE))</f>
        <v/>
      </c>
      <c r="BI440" s="54">
        <v>2014</v>
      </c>
      <c r="BJ440" s="55">
        <f>IF(BI440="","",VLOOKUP(BI440,ProgramIterations!$D:$E,2,FALSE))</f>
        <v>4</v>
      </c>
      <c r="BK440" s="54"/>
      <c r="BL440" s="55" t="str">
        <f>IF(BK440="","",VLOOKUP(BK440,ProgramIterations!$D:$E,2,FALSE))</f>
        <v/>
      </c>
      <c r="BM440" s="54"/>
      <c r="BN440" s="55" t="str">
        <f>IF(BM440="","",VLOOKUP(BM440,ProgramIterations!$D:$E,2,FALSE))</f>
        <v/>
      </c>
      <c r="BO440" s="54"/>
      <c r="BP440" s="55" t="str">
        <f>IF(BO440="","",VLOOKUP(BO440,ProgramIterations!$D:$E,2,FALSE))</f>
        <v/>
      </c>
      <c r="BQ440" s="54"/>
      <c r="BR440" s="55" t="str">
        <f>IF(BQ440="","",VLOOKUP(BQ440,ProgramIterations!$D:$E,2,FALSE))</f>
        <v/>
      </c>
      <c r="BS440" s="54"/>
      <c r="BT440" s="55" t="str">
        <f>IF(BS440="","",VLOOKUP(BS440,ProgramIterations!$D:$E,2,FALSE))</f>
        <v/>
      </c>
      <c r="BU440" s="54"/>
      <c r="BV440" s="55" t="str">
        <f>IF(BU440="","",VLOOKUP(BU440,ProgramIterations!$D:$E,2,FALSE))</f>
        <v/>
      </c>
      <c r="BW440" s="54"/>
      <c r="BX440" s="55" t="str">
        <f>IF(BW440="","",VLOOKUP(BW440,ProgramIterations!$D:$E,2,FALSE))</f>
        <v/>
      </c>
      <c r="BY440" s="54"/>
      <c r="BZ440" s="55" t="str">
        <f>IF(BY440="","",VLOOKUP(BY440,ProgramIterations!$D:$E,2,FALSE))</f>
        <v/>
      </c>
      <c r="CA440" s="54"/>
      <c r="CB440" s="55" t="str">
        <f>IF(CA440="","",VLOOKUP(CA440,ProgramIterations!$D:$E,2,FALSE))</f>
        <v/>
      </c>
      <c r="CC440" s="54">
        <v>2014</v>
      </c>
      <c r="CD440" s="55">
        <f>IF(CC440="","",VLOOKUP(CC440,ProgramIterations!$D:$E,2,FALSE))</f>
        <v>4</v>
      </c>
      <c r="CE440" s="54"/>
      <c r="CF440" s="55" t="str">
        <f>IF(CE440="","",VLOOKUP(CE440,ProgramIterations!$D:$E,2,FALSE))</f>
        <v/>
      </c>
      <c r="CG440" s="54">
        <v>2014</v>
      </c>
      <c r="CH440" s="55">
        <f>IF(CG440="","",VLOOKUP(CG440,ProgramIterations!$D:$E,2,FALSE))</f>
        <v>4</v>
      </c>
      <c r="CI440" s="54"/>
      <c r="CJ440" s="55" t="str">
        <f>IF(CI440="","",VLOOKUP(CI440,ProgramIterations!$D:$E,2,FALSE))</f>
        <v/>
      </c>
      <c r="CK440" s="54"/>
      <c r="CL440" s="55" t="str">
        <f>IF(CK440="","",VLOOKUP(CK440,ProgramIterations!$D:$E,2,FALSE))</f>
        <v/>
      </c>
      <c r="CM440" s="54"/>
      <c r="CN440" s="55" t="str">
        <f>IF(CM440="","",VLOOKUP(CM440,ProgramIterations!$D:$E,2,FALSE))</f>
        <v/>
      </c>
      <c r="CO440" s="54"/>
      <c r="CP440" s="55" t="str">
        <f>IF(CO440="","",VLOOKUP(CO440,ProgramIterations!$D:$E,2,FALSE))</f>
        <v/>
      </c>
      <c r="CQ440" s="54"/>
      <c r="CR440" s="55" t="str">
        <f>IF(CQ440="","",VLOOKUP(CQ440,ProgramIterations!$D:$E,2,FALSE))</f>
        <v/>
      </c>
      <c r="CS440" s="54"/>
      <c r="CT440" s="55" t="str">
        <f>IF(CS440="","",VLOOKUP(CS440,ProgramIterations!$D:$E,2,FALSE))</f>
        <v/>
      </c>
      <c r="CU440" s="54"/>
      <c r="CV440" s="55" t="str">
        <f>IF(CU440="","",VLOOKUP(CU440,ProgramIterations!$D:$E,2,FALSE))</f>
        <v/>
      </c>
      <c r="CW440" s="54"/>
      <c r="CX440" s="55" t="str">
        <f>IF(CW440="","",VLOOKUP(CW440,ProgramIterations!$D:$E,2,FALSE))</f>
        <v/>
      </c>
      <c r="CY440" s="54"/>
      <c r="CZ440" s="55" t="str">
        <f>IF(CY440="","",VLOOKUP(CY440,ProgramIterations!$D:$E,2,FALSE))</f>
        <v/>
      </c>
      <c r="DA440" s="54"/>
      <c r="DB440" s="55" t="str">
        <f>IF(DA440="","",VLOOKUP(DA440,ProgramIterations!$D:$E,2,FALSE))</f>
        <v/>
      </c>
      <c r="DC440" s="54"/>
      <c r="DD440" s="25" t="str">
        <f>IF(DC440="","",VLOOKUP(DC440,ProgramIterations!$D:$E,2,FALSE))</f>
        <v/>
      </c>
      <c r="DE440" s="64" t="str">
        <f>CONCATENATE("ALTER TABLE dbo.",LEFT(C440,FIND(".",C440)-1)," ADD ",RIGHT(C440,LEN(C440)-FIND(".",C440))," ",VLOOKUP(M440,DataTypes!$A$2:$F$12,6),IF(VLOOKUP(M440,DataTypes!$A$2:$F$12,3)=1,CONCATENATE("(",N440,",",O440,")"),"")," NULL")</f>
        <v>ALTER TABLE dbo.ChampMetricVisitInformation ADD LargeWoodyPiecesCountPoolForming int NULL</v>
      </c>
      <c r="DF440" s="56" t="e">
        <f>IF(A440 = "","",#REF! &amp; " SELECT MetricCalcTypeID = "&amp;A440&amp;", EngineID = "&amp;B440&amp;", Name='"&amp;C440&amp;"', DisplayGroupID = "&amp;D440&amp;", DisplayName='"&amp;E440&amp;"', DisplayNameShort = '"&amp;F440&amp;"', PropertyName = '"&amp;G440&amp;"', MethodID = "&amp;IF(H440="","NULL",H440)&amp; ", CalcGroupId = "&amp;IF(I440="","NULL",I440)&amp;", CalcGroupListItemID = " &amp;IF(K440="","NULL",K440)&amp;", Description = "&amp;IF(L440&lt;&gt;"NULL","'"&amp;SUBSTITUTE(L440,"'","''")&amp;"'","NULL")&amp;", DataTypeID = "&amp;M440&amp;",Precision = "&amp;N440&amp;", Scale = "&amp;O440&amp;", Length="&amp;P440&amp;", UOMID = "&amp;Q440&amp;", GlossaryTermID = "&amp;V440&amp;", DisplayOrderID = "&amp;W440&amp;", DomainValueListID = "&amp;AB440&amp;", WidthPixels = "&amp;AC440&amp;", IsDisplayable = "&amp;AD440&amp;", ShowGraphForWatershed= "&amp;AE440&amp;",ShowGraphForProgram="&amp;AF440&amp;",ShowGraphForVisit="&amp;AG440&amp;",IsPrivateInformation="&amp;AM440&amp;", IsCalculated="&amp;AN440&amp;",IsInternal="&amp;AO440&amp;", ExpectedValueMin = "&amp;IF(R440&lt;&gt;"",R440,"NULL")&amp;",  ExpectedValueMax = "&amp;IF(S440&lt;&gt;"",S440,"NULL")&amp;",  AcceptedValueMin = "&amp;IF(T440&lt;&gt;"",T440,"NULL")&amp;",   AcceptedValueMax  = "&amp;IF(U440&lt;&gt;"",U440,"NULL")&amp;", GraphAllowX="&amp;AH440&amp;", GraphAllowY="&amp;AI440&amp;", GraphAllowZ="&amp;AJ440&amp;", MapAllowSize="&amp;AK440&amp;", MapAllowColor = "&amp;AL440&amp;", RbtXpath = "&amp;IF(AP440&lt;&gt;"", "'"&amp;AP440&amp;"'", "NULL")&amp;", RbtIsRequired = "&amp;IF(AP440&lt;&gt;"", AQ440, "NULL")&amp;", MRMetric = "&amp;AR440&amp;
", Protocol1_ID = "&amp;IF(AS440="","NULL",#REF!)&amp;", Protocol1_IterationIDStart = "&amp;IF(AS440="","NULL",AT440)&amp;", Protocol1_IterationIDEnd = "&amp;IF(AU440="","NULL",AV440)&amp;
", Protocol2_ID = "&amp;IF(AW440="","NULL",#REF!)&amp;", Protocol2_IterationIDStart = "&amp;IF(AW440="","NULL",AX440)&amp;", Protocol2_IterationIDEnd = "&amp;IF(AY440="","NULL",AZ440)&amp;
", Protocol3_ID = "&amp;IF(BA440="","NULL",#REF!)&amp;", Protocol3_IterationIDStart = "&amp;IF(BA440="","NULL",BB440)&amp;", Protocol3_IterationIDEnd = "&amp;IF(BC440="","NULL",BD440)&amp;
", Protocol4_ID = "&amp;IF(BE440="","NULL",#REF!)&amp;", Protocol4_IterationIDStart = "&amp;IF(BE440="","NULL",BF440)&amp;", Protocol4_IterationIDEnd = "&amp;IF(BG440="","NULL",BH440)&amp;
", Protocol5_ID = "&amp;IF(BI440="","NULL",#REF!)&amp;", Protocol5_IterationIDStart = "&amp;IF(BI440="","NULL",BJ440)&amp;", Protocol5_IterationIDEnd = "&amp;IF(BK440="","NULL",BL440)&amp;
", Protocol6_ID = "&amp;IF(BM440="","NULL",#REF!)&amp;", Protocol6_IterationIDStart = "&amp;IF(BM440="","NULL",BN440)&amp;", Protocol6_IterationIDEnd = "&amp;IF(BO440="","NULL",BP440)&amp;
", Protocol7_ID = "&amp;IF(BQ440="","NULL",#REF!)&amp;", Protocol7_IterationIDStart = "&amp;IF(BQ440="","NULL",BR440)&amp;", Protocol7_IterationIDEnd = "&amp;IF(BS440="","NULL",BT440)&amp;
", Protocol8_ID = "&amp;IF(BU440="","NULL",#REF!)&amp;", Protocol8_IterationIDStart = "&amp;IF(BU440="","NULL",BV440)&amp;", Protocol8_IterationIDEnd = "&amp;IF(BW440="","NULL",BX440)&amp;
", Protocol9_ID = "&amp;IF(BY440="","NULL",#REF!)&amp;", Protocol9_IterationIDStart = "&amp;IF(BY440="","NULL",BZ440)&amp;", Protocol9_IterationIDEnd = "&amp;IF(CA440="","NULL",CB440)&amp;
", Protocol10_ID = "&amp;IF(CC440="","NULL",#REF!)&amp;", Protocol10_IterationIDStart = "&amp;IF(CC440="","NULL",CD440)&amp;", Protocol10_IterationIDEnd = "&amp;IF(CE440="","NULL",CF440)&amp;
", Protocol11_ID = "&amp;IF(CG440="","NULL",#REF!)&amp;", Protocol11_IterationIDStart = "&amp;IF(CG440="","NULL",CH440)&amp;", Protocol11_IterationIDEnd = "&amp;IF(CI440="","NULL",CJ440)&amp;
", Protocol12_ID = "&amp;IF(CK440="","NULL",#REF!)&amp;", Protocol12_IterationIDStart = "&amp;IF(CK440="","NULL",CL440)&amp;", Protocol12_IterationIDEnd = "&amp;IF(CM440="","NULL",CN440)&amp;
", Protocol13_ID = "&amp;IF(CO440="","NULL",#REF!)&amp;", Protocol13_IterationIDStart = "&amp;IF(CO440="","NULL",CP440)&amp;", Protocol13_IterationIDEnd = "&amp;IF(CQ440="","NULL",CR440)&amp;
", Protocol14_ID = "&amp;IF(CS440="","NULL",#REF!)&amp;", Protocol14_IterationIDStart = "&amp;IF(CS440="","NULL",CT440)&amp;", Protocol14_IterationIDEnd = "&amp;IF(CU440="","NULL",CV440)&amp;
", Protocol15_ID = "&amp;IF(CW440="","NULL",#REF!)&amp;", Protocol15_IterationIDStart = "&amp;IF(CW440="","NULL",CX440)&amp;", Protocol15_IterationIDEnd = "&amp;IF(CY440="","NULL",CZ440)&amp;
", Protocol16_ID = "&amp;IF(DA440="","NULL",#REF!)&amp;", Protocol16_IterationIDStart = "&amp;IF(DA440="","NULL",DB440)&amp;", Protocol16_IterationIDEnd = "&amp;IF(DC440="","NULL",DD440))</f>
        <v>#REF!</v>
      </c>
    </row>
    <row r="441" spans="1:110" s="49" customFormat="1" x14ac:dyDescent="0.4">
      <c r="A441" s="75">
        <v>622</v>
      </c>
      <c r="B441" s="53">
        <v>2</v>
      </c>
      <c r="C441" s="57" t="str">
        <f t="shared" si="35"/>
        <v>ChampMetricVisitInformation.LargeWoodyPiecesCountIsKey</v>
      </c>
      <c r="D441" s="53">
        <v>1</v>
      </c>
      <c r="E441" s="40" t="s">
        <v>1340</v>
      </c>
      <c r="F441" s="74" t="s">
        <v>1341</v>
      </c>
      <c r="G441" s="74" t="s">
        <v>1342</v>
      </c>
      <c r="H441" s="74"/>
      <c r="I441" s="44"/>
      <c r="J441" s="59" t="str">
        <f>IF(I441="","",VLOOKUP(I441,MetricCalcGroups!A:D,3, FALSE))</f>
        <v/>
      </c>
      <c r="L441" s="49" t="s">
        <v>78</v>
      </c>
      <c r="M441" s="53">
        <v>2</v>
      </c>
      <c r="N441" s="53" t="s">
        <v>78</v>
      </c>
      <c r="O441" s="53" t="s">
        <v>78</v>
      </c>
      <c r="P441" s="53" t="s">
        <v>78</v>
      </c>
      <c r="Q441" s="53">
        <v>13</v>
      </c>
      <c r="R441" s="75">
        <v>0</v>
      </c>
      <c r="S441" s="75" t="s">
        <v>78</v>
      </c>
      <c r="T441" s="75">
        <v>0</v>
      </c>
      <c r="U441" s="75" t="s">
        <v>78</v>
      </c>
      <c r="V441" s="78" t="s">
        <v>78</v>
      </c>
      <c r="W441" s="53">
        <v>3510</v>
      </c>
      <c r="X441" s="50">
        <v>2014</v>
      </c>
      <c r="Y441" s="51">
        <f>IF(X441&lt;&gt;"",VLOOKUP(X441,ProgramIterations!D:E,2,FALSE),"NULL")</f>
        <v>4</v>
      </c>
      <c r="Z441" s="50"/>
      <c r="AA441" s="51" t="str">
        <f>IF(Z441&lt;&gt;"",VLOOKUP(Z441,ProgramIterations!D:E,2,FALSE),"NULL")</f>
        <v>NULL</v>
      </c>
      <c r="AB441" s="74" t="s">
        <v>78</v>
      </c>
      <c r="AC441" s="74">
        <v>50</v>
      </c>
      <c r="AD441" s="49">
        <v>1</v>
      </c>
      <c r="AE441" s="49">
        <v>1</v>
      </c>
      <c r="AF441" s="49">
        <v>1</v>
      </c>
      <c r="AG441" s="49">
        <v>1</v>
      </c>
      <c r="AH441" s="52">
        <v>0</v>
      </c>
      <c r="AI441" s="52">
        <f t="shared" si="36"/>
        <v>1</v>
      </c>
      <c r="AJ441" s="53">
        <v>0</v>
      </c>
      <c r="AK441" s="52">
        <f t="shared" si="37"/>
        <v>1</v>
      </c>
      <c r="AL441" s="52">
        <f t="shared" si="38"/>
        <v>1</v>
      </c>
      <c r="AM441" s="53">
        <v>0</v>
      </c>
      <c r="AN441" s="53">
        <v>0</v>
      </c>
      <c r="AO441" s="74">
        <v>1</v>
      </c>
      <c r="AP441" s="74"/>
      <c r="AQ441" s="49">
        <v>0</v>
      </c>
      <c r="AR441" s="49">
        <v>0</v>
      </c>
      <c r="AS441" s="54"/>
      <c r="AT441" s="55" t="str">
        <f>IF(AS441="","",VLOOKUP(AS441,ProgramIterations!$D:$E,2,FALSE))</f>
        <v/>
      </c>
      <c r="AU441" s="54"/>
      <c r="AV441" s="55" t="str">
        <f>IF(AU441="","",VLOOKUP(AU441,ProgramIterations!$D:$E,2,FALSE))</f>
        <v/>
      </c>
      <c r="AW441" s="54"/>
      <c r="AX441" s="55" t="str">
        <f>IF(AW441="","",VLOOKUP(AW441,ProgramIterations!$D:$E,2,FALSE))</f>
        <v/>
      </c>
      <c r="AY441" s="54"/>
      <c r="AZ441" s="55" t="str">
        <f>IF(AY441="","",VLOOKUP(AY441,ProgramIterations!$D:$E,2,FALSE))</f>
        <v/>
      </c>
      <c r="BA441" s="54"/>
      <c r="BB441" s="55" t="str">
        <f>IF(BA441="","",VLOOKUP(BA441,ProgramIterations!$D:$E,2,FALSE))</f>
        <v/>
      </c>
      <c r="BC441" s="54"/>
      <c r="BD441" s="55" t="str">
        <f>IF(BC441="","",VLOOKUP(BC441,ProgramIterations!$D:$E,2,FALSE))</f>
        <v/>
      </c>
      <c r="BE441" s="54">
        <v>2014</v>
      </c>
      <c r="BF441" s="55">
        <f>IF(BE441="","",VLOOKUP(BE441,ProgramIterations!$D:$E,2,FALSE))</f>
        <v>4</v>
      </c>
      <c r="BG441" s="54"/>
      <c r="BH441" s="55" t="str">
        <f>IF(BG441="","",VLOOKUP(BG441,ProgramIterations!$D:$E,2,FALSE))</f>
        <v/>
      </c>
      <c r="BI441" s="54">
        <v>2014</v>
      </c>
      <c r="BJ441" s="55">
        <f>IF(BI441="","",VLOOKUP(BI441,ProgramIterations!$D:$E,2,FALSE))</f>
        <v>4</v>
      </c>
      <c r="BK441" s="54"/>
      <c r="BL441" s="55" t="str">
        <f>IF(BK441="","",VLOOKUP(BK441,ProgramIterations!$D:$E,2,FALSE))</f>
        <v/>
      </c>
      <c r="BM441" s="54"/>
      <c r="BN441" s="55" t="str">
        <f>IF(BM441="","",VLOOKUP(BM441,ProgramIterations!$D:$E,2,FALSE))</f>
        <v/>
      </c>
      <c r="BO441" s="54"/>
      <c r="BP441" s="55" t="str">
        <f>IF(BO441="","",VLOOKUP(BO441,ProgramIterations!$D:$E,2,FALSE))</f>
        <v/>
      </c>
      <c r="BQ441" s="54"/>
      <c r="BR441" s="55" t="str">
        <f>IF(BQ441="","",VLOOKUP(BQ441,ProgramIterations!$D:$E,2,FALSE))</f>
        <v/>
      </c>
      <c r="BS441" s="54"/>
      <c r="BT441" s="55" t="str">
        <f>IF(BS441="","",VLOOKUP(BS441,ProgramIterations!$D:$E,2,FALSE))</f>
        <v/>
      </c>
      <c r="BU441" s="54"/>
      <c r="BV441" s="55" t="str">
        <f>IF(BU441="","",VLOOKUP(BU441,ProgramIterations!$D:$E,2,FALSE))</f>
        <v/>
      </c>
      <c r="BW441" s="54"/>
      <c r="BX441" s="55" t="str">
        <f>IF(BW441="","",VLOOKUP(BW441,ProgramIterations!$D:$E,2,FALSE))</f>
        <v/>
      </c>
      <c r="BY441" s="54"/>
      <c r="BZ441" s="55" t="str">
        <f>IF(BY441="","",VLOOKUP(BY441,ProgramIterations!$D:$E,2,FALSE))</f>
        <v/>
      </c>
      <c r="CA441" s="54"/>
      <c r="CB441" s="55" t="str">
        <f>IF(CA441="","",VLOOKUP(CA441,ProgramIterations!$D:$E,2,FALSE))</f>
        <v/>
      </c>
      <c r="CC441" s="54">
        <v>2014</v>
      </c>
      <c r="CD441" s="55">
        <f>IF(CC441="","",VLOOKUP(CC441,ProgramIterations!$D:$E,2,FALSE))</f>
        <v>4</v>
      </c>
      <c r="CE441" s="54"/>
      <c r="CF441" s="55" t="str">
        <f>IF(CE441="","",VLOOKUP(CE441,ProgramIterations!$D:$E,2,FALSE))</f>
        <v/>
      </c>
      <c r="CG441" s="54">
        <v>2014</v>
      </c>
      <c r="CH441" s="55">
        <f>IF(CG441="","",VLOOKUP(CG441,ProgramIterations!$D:$E,2,FALSE))</f>
        <v>4</v>
      </c>
      <c r="CI441" s="54"/>
      <c r="CJ441" s="55" t="str">
        <f>IF(CI441="","",VLOOKUP(CI441,ProgramIterations!$D:$E,2,FALSE))</f>
        <v/>
      </c>
      <c r="CK441" s="54"/>
      <c r="CL441" s="55" t="str">
        <f>IF(CK441="","",VLOOKUP(CK441,ProgramIterations!$D:$E,2,FALSE))</f>
        <v/>
      </c>
      <c r="CM441" s="54"/>
      <c r="CN441" s="55" t="str">
        <f>IF(CM441="","",VLOOKUP(CM441,ProgramIterations!$D:$E,2,FALSE))</f>
        <v/>
      </c>
      <c r="CO441" s="54"/>
      <c r="CP441" s="55" t="str">
        <f>IF(CO441="","",VLOOKUP(CO441,ProgramIterations!$D:$E,2,FALSE))</f>
        <v/>
      </c>
      <c r="CQ441" s="54"/>
      <c r="CR441" s="55" t="str">
        <f>IF(CQ441="","",VLOOKUP(CQ441,ProgramIterations!$D:$E,2,FALSE))</f>
        <v/>
      </c>
      <c r="CS441" s="54"/>
      <c r="CT441" s="55" t="str">
        <f>IF(CS441="","",VLOOKUP(CS441,ProgramIterations!$D:$E,2,FALSE))</f>
        <v/>
      </c>
      <c r="CU441" s="54"/>
      <c r="CV441" s="55" t="str">
        <f>IF(CU441="","",VLOOKUP(CU441,ProgramIterations!$D:$E,2,FALSE))</f>
        <v/>
      </c>
      <c r="CW441" s="54"/>
      <c r="CX441" s="55" t="str">
        <f>IF(CW441="","",VLOOKUP(CW441,ProgramIterations!$D:$E,2,FALSE))</f>
        <v/>
      </c>
      <c r="CY441" s="54"/>
      <c r="CZ441" s="55" t="str">
        <f>IF(CY441="","",VLOOKUP(CY441,ProgramIterations!$D:$E,2,FALSE))</f>
        <v/>
      </c>
      <c r="DA441" s="54"/>
      <c r="DB441" s="55" t="str">
        <f>IF(DA441="","",VLOOKUP(DA441,ProgramIterations!$D:$E,2,FALSE))</f>
        <v/>
      </c>
      <c r="DC441" s="54"/>
      <c r="DD441" s="25" t="str">
        <f>IF(DC441="","",VLOOKUP(DC441,ProgramIterations!$D:$E,2,FALSE))</f>
        <v/>
      </c>
      <c r="DE441" s="64" t="str">
        <f>CONCATENATE("ALTER TABLE dbo.",LEFT(C441,FIND(".",C441)-1)," ADD ",RIGHT(C441,LEN(C441)-FIND(".",C441))," ",VLOOKUP(M441,DataTypes!$A$2:$F$12,6),IF(VLOOKUP(M441,DataTypes!$A$2:$F$12,3)=1,CONCATENATE("(",N441,",",O441,")"),"")," NULL")</f>
        <v>ALTER TABLE dbo.ChampMetricVisitInformation ADD LargeWoodyPiecesCountIsKey int NULL</v>
      </c>
      <c r="DF441" s="56" t="e">
        <f>IF(A441 = "","",#REF! &amp; " SELECT MetricCalcTypeID = "&amp;A441&amp;", EngineID = "&amp;B441&amp;", Name='"&amp;C441&amp;"', DisplayGroupID = "&amp;D441&amp;", DisplayName='"&amp;E441&amp;"', DisplayNameShort = '"&amp;F441&amp;"', PropertyName = '"&amp;G441&amp;"', MethodID = "&amp;IF(H441="","NULL",H441)&amp; ", CalcGroupId = "&amp;IF(I441="","NULL",I441)&amp;", CalcGroupListItemID = " &amp;IF(K441="","NULL",K441)&amp;", Description = "&amp;IF(L441&lt;&gt;"NULL","'"&amp;SUBSTITUTE(L441,"'","''")&amp;"'","NULL")&amp;", DataTypeID = "&amp;M441&amp;",Precision = "&amp;N441&amp;", Scale = "&amp;O441&amp;", Length="&amp;P441&amp;", UOMID = "&amp;Q441&amp;", GlossaryTermID = "&amp;V441&amp;", DisplayOrderID = "&amp;W441&amp;", DomainValueListID = "&amp;AB441&amp;", WidthPixels = "&amp;AC441&amp;", IsDisplayable = "&amp;AD441&amp;", ShowGraphForWatershed= "&amp;AE441&amp;",ShowGraphForProgram="&amp;AF441&amp;",ShowGraphForVisit="&amp;AG441&amp;",IsPrivateInformation="&amp;AM441&amp;", IsCalculated="&amp;AN441&amp;",IsInternal="&amp;AO441&amp;", ExpectedValueMin = "&amp;IF(R441&lt;&gt;"",R441,"NULL")&amp;",  ExpectedValueMax = "&amp;IF(S441&lt;&gt;"",S441,"NULL")&amp;",  AcceptedValueMin = "&amp;IF(T441&lt;&gt;"",T441,"NULL")&amp;",   AcceptedValueMax  = "&amp;IF(U441&lt;&gt;"",U441,"NULL")&amp;", GraphAllowX="&amp;AH441&amp;", GraphAllowY="&amp;AI441&amp;", GraphAllowZ="&amp;AJ441&amp;", MapAllowSize="&amp;AK441&amp;", MapAllowColor = "&amp;AL441&amp;", RbtXpath = "&amp;IF(AP441&lt;&gt;"", "'"&amp;AP441&amp;"'", "NULL")&amp;", RbtIsRequired = "&amp;IF(AP441&lt;&gt;"", AQ441, "NULL")&amp;", MRMetric = "&amp;AR441&amp;
", Protocol1_ID = "&amp;IF(AS441="","NULL",#REF!)&amp;", Protocol1_IterationIDStart = "&amp;IF(AS441="","NULL",AT441)&amp;", Protocol1_IterationIDEnd = "&amp;IF(AU441="","NULL",AV441)&amp;
", Protocol2_ID = "&amp;IF(AW441="","NULL",#REF!)&amp;", Protocol2_IterationIDStart = "&amp;IF(AW441="","NULL",AX441)&amp;", Protocol2_IterationIDEnd = "&amp;IF(AY441="","NULL",AZ441)&amp;
", Protocol3_ID = "&amp;IF(BA441="","NULL",#REF!)&amp;", Protocol3_IterationIDStart = "&amp;IF(BA441="","NULL",BB441)&amp;", Protocol3_IterationIDEnd = "&amp;IF(BC441="","NULL",BD441)&amp;
", Protocol4_ID = "&amp;IF(BE441="","NULL",#REF!)&amp;", Protocol4_IterationIDStart = "&amp;IF(BE441="","NULL",BF441)&amp;", Protocol4_IterationIDEnd = "&amp;IF(BG441="","NULL",BH441)&amp;
", Protocol5_ID = "&amp;IF(BI441="","NULL",#REF!)&amp;", Protocol5_IterationIDStart = "&amp;IF(BI441="","NULL",BJ441)&amp;", Protocol5_IterationIDEnd = "&amp;IF(BK441="","NULL",BL441)&amp;
", Protocol6_ID = "&amp;IF(BM441="","NULL",#REF!)&amp;", Protocol6_IterationIDStart = "&amp;IF(BM441="","NULL",BN441)&amp;", Protocol6_IterationIDEnd = "&amp;IF(BO441="","NULL",BP441)&amp;
", Protocol7_ID = "&amp;IF(BQ441="","NULL",#REF!)&amp;", Protocol7_IterationIDStart = "&amp;IF(BQ441="","NULL",BR441)&amp;", Protocol7_IterationIDEnd = "&amp;IF(BS441="","NULL",BT441)&amp;
", Protocol8_ID = "&amp;IF(BU441="","NULL",#REF!)&amp;", Protocol8_IterationIDStart = "&amp;IF(BU441="","NULL",BV441)&amp;", Protocol8_IterationIDEnd = "&amp;IF(BW441="","NULL",BX441)&amp;
", Protocol9_ID = "&amp;IF(BY441="","NULL",#REF!)&amp;", Protocol9_IterationIDStart = "&amp;IF(BY441="","NULL",BZ441)&amp;", Protocol9_IterationIDEnd = "&amp;IF(CA441="","NULL",CB441)&amp;
", Protocol10_ID = "&amp;IF(CC441="","NULL",#REF!)&amp;", Protocol10_IterationIDStart = "&amp;IF(CC441="","NULL",CD441)&amp;", Protocol10_IterationIDEnd = "&amp;IF(CE441="","NULL",CF441)&amp;
", Protocol11_ID = "&amp;IF(CG441="","NULL",#REF!)&amp;", Protocol11_IterationIDStart = "&amp;IF(CG441="","NULL",CH441)&amp;", Protocol11_IterationIDEnd = "&amp;IF(CI441="","NULL",CJ441)&amp;
", Protocol12_ID = "&amp;IF(CK441="","NULL",#REF!)&amp;", Protocol12_IterationIDStart = "&amp;IF(CK441="","NULL",CL441)&amp;", Protocol12_IterationIDEnd = "&amp;IF(CM441="","NULL",CN441)&amp;
", Protocol13_ID = "&amp;IF(CO441="","NULL",#REF!)&amp;", Protocol13_IterationIDStart = "&amp;IF(CO441="","NULL",CP441)&amp;", Protocol13_IterationIDEnd = "&amp;IF(CQ441="","NULL",CR441)&amp;
", Protocol14_ID = "&amp;IF(CS441="","NULL",#REF!)&amp;", Protocol14_IterationIDStart = "&amp;IF(CS441="","NULL",CT441)&amp;", Protocol14_IterationIDEnd = "&amp;IF(CU441="","NULL",CV441)&amp;
", Protocol15_ID = "&amp;IF(CW441="","NULL",#REF!)&amp;", Protocol15_IterationIDStart = "&amp;IF(CW441="","NULL",CX441)&amp;", Protocol15_IterationIDEnd = "&amp;IF(CY441="","NULL",CZ441)&amp;
", Protocol16_ID = "&amp;IF(DA441="","NULL",#REF!)&amp;", Protocol16_IterationIDStart = "&amp;IF(DA441="","NULL",DB441)&amp;", Protocol16_IterationIDEnd = "&amp;IF(DC441="","NULL",DD441))</f>
        <v>#REF!</v>
      </c>
    </row>
    <row r="442" spans="1:110" s="49" customFormat="1" x14ac:dyDescent="0.4">
      <c r="A442" s="75">
        <v>623</v>
      </c>
      <c r="B442" s="53">
        <v>2</v>
      </c>
      <c r="C442" s="57" t="str">
        <f t="shared" si="35"/>
        <v>ChampMetricVisitInformation.LargeWoodyPiecesCountIsJam</v>
      </c>
      <c r="D442" s="53">
        <v>1</v>
      </c>
      <c r="E442" s="40" t="s">
        <v>1343</v>
      </c>
      <c r="F442" s="74" t="s">
        <v>1344</v>
      </c>
      <c r="G442" s="74" t="s">
        <v>1345</v>
      </c>
      <c r="H442" s="74"/>
      <c r="I442" s="44"/>
      <c r="J442" s="59" t="str">
        <f>IF(I442="","",VLOOKUP(I442,MetricCalcGroups!A:D,3, FALSE))</f>
        <v/>
      </c>
      <c r="L442" s="49" t="s">
        <v>78</v>
      </c>
      <c r="M442" s="53">
        <v>2</v>
      </c>
      <c r="N442" s="53" t="s">
        <v>78</v>
      </c>
      <c r="O442" s="53" t="s">
        <v>78</v>
      </c>
      <c r="P442" s="53" t="s">
        <v>78</v>
      </c>
      <c r="Q442" s="53">
        <v>13</v>
      </c>
      <c r="R442" s="75">
        <v>0</v>
      </c>
      <c r="S442" s="75" t="s">
        <v>78</v>
      </c>
      <c r="T442" s="75">
        <v>0</v>
      </c>
      <c r="U442" s="75" t="s">
        <v>78</v>
      </c>
      <c r="V442" s="78" t="s">
        <v>78</v>
      </c>
      <c r="W442" s="53">
        <v>3520</v>
      </c>
      <c r="X442" s="50">
        <v>2014</v>
      </c>
      <c r="Y442" s="51">
        <f>IF(X442&lt;&gt;"",VLOOKUP(X442,ProgramIterations!D:E,2,FALSE),"NULL")</f>
        <v>4</v>
      </c>
      <c r="Z442" s="50"/>
      <c r="AA442" s="51" t="str">
        <f>IF(Z442&lt;&gt;"",VLOOKUP(Z442,ProgramIterations!D:E,2,FALSE),"NULL")</f>
        <v>NULL</v>
      </c>
      <c r="AB442" s="49" t="s">
        <v>78</v>
      </c>
      <c r="AC442" s="49">
        <v>50</v>
      </c>
      <c r="AD442" s="49">
        <v>1</v>
      </c>
      <c r="AE442" s="49">
        <v>1</v>
      </c>
      <c r="AF442" s="49">
        <v>1</v>
      </c>
      <c r="AG442" s="49">
        <v>1</v>
      </c>
      <c r="AH442" s="52">
        <v>0</v>
      </c>
      <c r="AI442" s="52">
        <f t="shared" si="36"/>
        <v>1</v>
      </c>
      <c r="AJ442" s="53">
        <v>0</v>
      </c>
      <c r="AK442" s="52">
        <f t="shared" si="37"/>
        <v>1</v>
      </c>
      <c r="AL442" s="52">
        <f t="shared" si="38"/>
        <v>1</v>
      </c>
      <c r="AM442" s="53">
        <v>0</v>
      </c>
      <c r="AN442" s="53">
        <v>0</v>
      </c>
      <c r="AO442" s="74">
        <v>1</v>
      </c>
      <c r="AP442" s="74"/>
      <c r="AQ442" s="49">
        <v>0</v>
      </c>
      <c r="AR442" s="49">
        <v>0</v>
      </c>
      <c r="AS442" s="54"/>
      <c r="AT442" s="55" t="str">
        <f>IF(AS442="","",VLOOKUP(AS442,ProgramIterations!$D:$E,2,FALSE))</f>
        <v/>
      </c>
      <c r="AU442" s="54"/>
      <c r="AV442" s="55" t="str">
        <f>IF(AU442="","",VLOOKUP(AU442,ProgramIterations!$D:$E,2,FALSE))</f>
        <v/>
      </c>
      <c r="AW442" s="54"/>
      <c r="AX442" s="55" t="str">
        <f>IF(AW442="","",VLOOKUP(AW442,ProgramIterations!$D:$E,2,FALSE))</f>
        <v/>
      </c>
      <c r="AY442" s="54"/>
      <c r="AZ442" s="55" t="str">
        <f>IF(AY442="","",VLOOKUP(AY442,ProgramIterations!$D:$E,2,FALSE))</f>
        <v/>
      </c>
      <c r="BA442" s="54"/>
      <c r="BB442" s="55" t="str">
        <f>IF(BA442="","",VLOOKUP(BA442,ProgramIterations!$D:$E,2,FALSE))</f>
        <v/>
      </c>
      <c r="BC442" s="54"/>
      <c r="BD442" s="55" t="str">
        <f>IF(BC442="","",VLOOKUP(BC442,ProgramIterations!$D:$E,2,FALSE))</f>
        <v/>
      </c>
      <c r="BE442" s="54">
        <v>2014</v>
      </c>
      <c r="BF442" s="55">
        <f>IF(BE442="","",VLOOKUP(BE442,ProgramIterations!$D:$E,2,FALSE))</f>
        <v>4</v>
      </c>
      <c r="BG442" s="54"/>
      <c r="BH442" s="55" t="str">
        <f>IF(BG442="","",VLOOKUP(BG442,ProgramIterations!$D:$E,2,FALSE))</f>
        <v/>
      </c>
      <c r="BI442" s="54">
        <v>2014</v>
      </c>
      <c r="BJ442" s="55">
        <f>IF(BI442="","",VLOOKUP(BI442,ProgramIterations!$D:$E,2,FALSE))</f>
        <v>4</v>
      </c>
      <c r="BK442" s="54"/>
      <c r="BL442" s="55" t="str">
        <f>IF(BK442="","",VLOOKUP(BK442,ProgramIterations!$D:$E,2,FALSE))</f>
        <v/>
      </c>
      <c r="BM442" s="54"/>
      <c r="BN442" s="55" t="str">
        <f>IF(BM442="","",VLOOKUP(BM442,ProgramIterations!$D:$E,2,FALSE))</f>
        <v/>
      </c>
      <c r="BO442" s="54"/>
      <c r="BP442" s="55" t="str">
        <f>IF(BO442="","",VLOOKUP(BO442,ProgramIterations!$D:$E,2,FALSE))</f>
        <v/>
      </c>
      <c r="BQ442" s="54"/>
      <c r="BR442" s="55" t="str">
        <f>IF(BQ442="","",VLOOKUP(BQ442,ProgramIterations!$D:$E,2,FALSE))</f>
        <v/>
      </c>
      <c r="BS442" s="54"/>
      <c r="BT442" s="55" t="str">
        <f>IF(BS442="","",VLOOKUP(BS442,ProgramIterations!$D:$E,2,FALSE))</f>
        <v/>
      </c>
      <c r="BU442" s="54"/>
      <c r="BV442" s="55" t="str">
        <f>IF(BU442="","",VLOOKUP(BU442,ProgramIterations!$D:$E,2,FALSE))</f>
        <v/>
      </c>
      <c r="BW442" s="54"/>
      <c r="BX442" s="55" t="str">
        <f>IF(BW442="","",VLOOKUP(BW442,ProgramIterations!$D:$E,2,FALSE))</f>
        <v/>
      </c>
      <c r="BY442" s="54"/>
      <c r="BZ442" s="55" t="str">
        <f>IF(BY442="","",VLOOKUP(BY442,ProgramIterations!$D:$E,2,FALSE))</f>
        <v/>
      </c>
      <c r="CA442" s="54"/>
      <c r="CB442" s="55" t="str">
        <f>IF(CA442="","",VLOOKUP(CA442,ProgramIterations!$D:$E,2,FALSE))</f>
        <v/>
      </c>
      <c r="CC442" s="54">
        <v>2014</v>
      </c>
      <c r="CD442" s="55">
        <f>IF(CC442="","",VLOOKUP(CC442,ProgramIterations!$D:$E,2,FALSE))</f>
        <v>4</v>
      </c>
      <c r="CE442" s="54"/>
      <c r="CF442" s="55" t="str">
        <f>IF(CE442="","",VLOOKUP(CE442,ProgramIterations!$D:$E,2,FALSE))</f>
        <v/>
      </c>
      <c r="CG442" s="54">
        <v>2014</v>
      </c>
      <c r="CH442" s="55">
        <f>IF(CG442="","",VLOOKUP(CG442,ProgramIterations!$D:$E,2,FALSE))</f>
        <v>4</v>
      </c>
      <c r="CI442" s="54"/>
      <c r="CJ442" s="55" t="str">
        <f>IF(CI442="","",VLOOKUP(CI442,ProgramIterations!$D:$E,2,FALSE))</f>
        <v/>
      </c>
      <c r="CK442" s="54"/>
      <c r="CL442" s="55" t="str">
        <f>IF(CK442="","",VLOOKUP(CK442,ProgramIterations!$D:$E,2,FALSE))</f>
        <v/>
      </c>
      <c r="CM442" s="54"/>
      <c r="CN442" s="55" t="str">
        <f>IF(CM442="","",VLOOKUP(CM442,ProgramIterations!$D:$E,2,FALSE))</f>
        <v/>
      </c>
      <c r="CO442" s="54"/>
      <c r="CP442" s="55" t="str">
        <f>IF(CO442="","",VLOOKUP(CO442,ProgramIterations!$D:$E,2,FALSE))</f>
        <v/>
      </c>
      <c r="CQ442" s="54"/>
      <c r="CR442" s="55" t="str">
        <f>IF(CQ442="","",VLOOKUP(CQ442,ProgramIterations!$D:$E,2,FALSE))</f>
        <v/>
      </c>
      <c r="CS442" s="54"/>
      <c r="CT442" s="55" t="str">
        <f>IF(CS442="","",VLOOKUP(CS442,ProgramIterations!$D:$E,2,FALSE))</f>
        <v/>
      </c>
      <c r="CU442" s="54"/>
      <c r="CV442" s="55" t="str">
        <f>IF(CU442="","",VLOOKUP(CU442,ProgramIterations!$D:$E,2,FALSE))</f>
        <v/>
      </c>
      <c r="CW442" s="54"/>
      <c r="CX442" s="55" t="str">
        <f>IF(CW442="","",VLOOKUP(CW442,ProgramIterations!$D:$E,2,FALSE))</f>
        <v/>
      </c>
      <c r="CY442" s="54"/>
      <c r="CZ442" s="55" t="str">
        <f>IF(CY442="","",VLOOKUP(CY442,ProgramIterations!$D:$E,2,FALSE))</f>
        <v/>
      </c>
      <c r="DA442" s="54"/>
      <c r="DB442" s="55" t="str">
        <f>IF(DA442="","",VLOOKUP(DA442,ProgramIterations!$D:$E,2,FALSE))</f>
        <v/>
      </c>
      <c r="DC442" s="54"/>
      <c r="DD442" s="25" t="str">
        <f>IF(DC442="","",VLOOKUP(DC442,ProgramIterations!$D:$E,2,FALSE))</f>
        <v/>
      </c>
      <c r="DE442" s="64" t="str">
        <f>CONCATENATE("ALTER TABLE dbo.",LEFT(C442,FIND(".",C442)-1)," ADD ",RIGHT(C442,LEN(C442)-FIND(".",C442))," ",VLOOKUP(M442,DataTypes!$A$2:$F$12,6),IF(VLOOKUP(M442,DataTypes!$A$2:$F$12,3)=1,CONCATENATE("(",N442,",",O442,")"),"")," NULL")</f>
        <v>ALTER TABLE dbo.ChampMetricVisitInformation ADD LargeWoodyPiecesCountIsJam int NULL</v>
      </c>
      <c r="DF442" s="56" t="e">
        <f>IF(A442 = "","",#REF! &amp; " SELECT MetricCalcTypeID = "&amp;A442&amp;", EngineID = "&amp;B442&amp;", Name='"&amp;C442&amp;"', DisplayGroupID = "&amp;D442&amp;", DisplayName='"&amp;E442&amp;"', DisplayNameShort = '"&amp;F442&amp;"', PropertyName = '"&amp;G442&amp;"', MethodID = "&amp;IF(H442="","NULL",H442)&amp; ", CalcGroupId = "&amp;IF(I442="","NULL",I442)&amp;", CalcGroupListItemID = " &amp;IF(K442="","NULL",K442)&amp;", Description = "&amp;IF(L442&lt;&gt;"NULL","'"&amp;SUBSTITUTE(L442,"'","''")&amp;"'","NULL")&amp;", DataTypeID = "&amp;M442&amp;",Precision = "&amp;N442&amp;", Scale = "&amp;O442&amp;", Length="&amp;P442&amp;", UOMID = "&amp;Q442&amp;", GlossaryTermID = "&amp;V442&amp;", DisplayOrderID = "&amp;W442&amp;", DomainValueListID = "&amp;AB442&amp;", WidthPixels = "&amp;AC442&amp;", IsDisplayable = "&amp;AD442&amp;", ShowGraphForWatershed= "&amp;AE442&amp;",ShowGraphForProgram="&amp;AF442&amp;",ShowGraphForVisit="&amp;AG442&amp;",IsPrivateInformation="&amp;AM442&amp;", IsCalculated="&amp;AN442&amp;",IsInternal="&amp;AO442&amp;", ExpectedValueMin = "&amp;IF(R442&lt;&gt;"",R442,"NULL")&amp;",  ExpectedValueMax = "&amp;IF(S442&lt;&gt;"",S442,"NULL")&amp;",  AcceptedValueMin = "&amp;IF(T442&lt;&gt;"",T442,"NULL")&amp;",   AcceptedValueMax  = "&amp;IF(U442&lt;&gt;"",U442,"NULL")&amp;", GraphAllowX="&amp;AH442&amp;", GraphAllowY="&amp;AI442&amp;", GraphAllowZ="&amp;AJ442&amp;", MapAllowSize="&amp;AK442&amp;", MapAllowColor = "&amp;AL442&amp;", RbtXpath = "&amp;IF(AP442&lt;&gt;"", "'"&amp;AP442&amp;"'", "NULL")&amp;", RbtIsRequired = "&amp;IF(AP442&lt;&gt;"", AQ442, "NULL")&amp;", MRMetric = "&amp;AR442&amp;
", Protocol1_ID = "&amp;IF(AS442="","NULL",#REF!)&amp;", Protocol1_IterationIDStart = "&amp;IF(AS442="","NULL",AT442)&amp;", Protocol1_IterationIDEnd = "&amp;IF(AU442="","NULL",AV442)&amp;
", Protocol2_ID = "&amp;IF(AW442="","NULL",#REF!)&amp;", Protocol2_IterationIDStart = "&amp;IF(AW442="","NULL",AX442)&amp;", Protocol2_IterationIDEnd = "&amp;IF(AY442="","NULL",AZ442)&amp;
", Protocol3_ID = "&amp;IF(BA442="","NULL",#REF!)&amp;", Protocol3_IterationIDStart = "&amp;IF(BA442="","NULL",BB442)&amp;", Protocol3_IterationIDEnd = "&amp;IF(BC442="","NULL",BD442)&amp;
", Protocol4_ID = "&amp;IF(BE442="","NULL",#REF!)&amp;", Protocol4_IterationIDStart = "&amp;IF(BE442="","NULL",BF442)&amp;", Protocol4_IterationIDEnd = "&amp;IF(BG442="","NULL",BH442)&amp;
", Protocol5_ID = "&amp;IF(BI442="","NULL",#REF!)&amp;", Protocol5_IterationIDStart = "&amp;IF(BI442="","NULL",BJ442)&amp;", Protocol5_IterationIDEnd = "&amp;IF(BK442="","NULL",BL442)&amp;
", Protocol6_ID = "&amp;IF(BM442="","NULL",#REF!)&amp;", Protocol6_IterationIDStart = "&amp;IF(BM442="","NULL",BN442)&amp;", Protocol6_IterationIDEnd = "&amp;IF(BO442="","NULL",BP442)&amp;
", Protocol7_ID = "&amp;IF(BQ442="","NULL",#REF!)&amp;", Protocol7_IterationIDStart = "&amp;IF(BQ442="","NULL",BR442)&amp;", Protocol7_IterationIDEnd = "&amp;IF(BS442="","NULL",BT442)&amp;
", Protocol8_ID = "&amp;IF(BU442="","NULL",#REF!)&amp;", Protocol8_IterationIDStart = "&amp;IF(BU442="","NULL",BV442)&amp;", Protocol8_IterationIDEnd = "&amp;IF(BW442="","NULL",BX442)&amp;
", Protocol9_ID = "&amp;IF(BY442="","NULL",#REF!)&amp;", Protocol9_IterationIDStart = "&amp;IF(BY442="","NULL",BZ442)&amp;", Protocol9_IterationIDEnd = "&amp;IF(CA442="","NULL",CB442)&amp;
", Protocol10_ID = "&amp;IF(CC442="","NULL",#REF!)&amp;", Protocol10_IterationIDStart = "&amp;IF(CC442="","NULL",CD442)&amp;", Protocol10_IterationIDEnd = "&amp;IF(CE442="","NULL",CF442)&amp;
", Protocol11_ID = "&amp;IF(CG442="","NULL",#REF!)&amp;", Protocol11_IterationIDStart = "&amp;IF(CG442="","NULL",CH442)&amp;", Protocol11_IterationIDEnd = "&amp;IF(CI442="","NULL",CJ442)&amp;
", Protocol12_ID = "&amp;IF(CK442="","NULL",#REF!)&amp;", Protocol12_IterationIDStart = "&amp;IF(CK442="","NULL",CL442)&amp;", Protocol12_IterationIDEnd = "&amp;IF(CM442="","NULL",CN442)&amp;
", Protocol13_ID = "&amp;IF(CO442="","NULL",#REF!)&amp;", Protocol13_IterationIDStart = "&amp;IF(CO442="","NULL",CP442)&amp;", Protocol13_IterationIDEnd = "&amp;IF(CQ442="","NULL",CR442)&amp;
", Protocol14_ID = "&amp;IF(CS442="","NULL",#REF!)&amp;", Protocol14_IterationIDStart = "&amp;IF(CS442="","NULL",CT442)&amp;", Protocol14_IterationIDEnd = "&amp;IF(CU442="","NULL",CV442)&amp;
", Protocol15_ID = "&amp;IF(CW442="","NULL",#REF!)&amp;", Protocol15_IterationIDStart = "&amp;IF(CW442="","NULL",CX442)&amp;", Protocol15_IterationIDEnd = "&amp;IF(CY442="","NULL",CZ442)&amp;
", Protocol16_ID = "&amp;IF(DA442="","NULL",#REF!)&amp;", Protocol16_IterationIDStart = "&amp;IF(DA442="","NULL",DB442)&amp;", Protocol16_IterationIDEnd = "&amp;IF(DC442="","NULL",DD442))</f>
        <v>#REF!</v>
      </c>
    </row>
    <row r="443" spans="1:110" s="49" customFormat="1" x14ac:dyDescent="0.4">
      <c r="A443" s="75">
        <v>624</v>
      </c>
      <c r="B443" s="53">
        <v>2</v>
      </c>
      <c r="C443" s="57" t="str">
        <f t="shared" si="35"/>
        <v>ChampMetricVisitInformation.LargeWoodyPiecesCountRightBank</v>
      </c>
      <c r="D443" s="53">
        <v>1</v>
      </c>
      <c r="E443" s="74" t="s">
        <v>1334</v>
      </c>
      <c r="F443" s="74" t="s">
        <v>1333</v>
      </c>
      <c r="G443" s="74" t="s">
        <v>1335</v>
      </c>
      <c r="H443" s="74"/>
      <c r="I443" s="44"/>
      <c r="J443" s="59" t="str">
        <f>IF(I443="","",VLOOKUP(I443,MetricCalcGroups!A:D,3, FALSE))</f>
        <v/>
      </c>
      <c r="L443" s="49" t="s">
        <v>78</v>
      </c>
      <c r="M443" s="53">
        <v>2</v>
      </c>
      <c r="N443" s="53" t="s">
        <v>78</v>
      </c>
      <c r="O443" s="53" t="s">
        <v>78</v>
      </c>
      <c r="P443" s="53" t="s">
        <v>78</v>
      </c>
      <c r="Q443" s="53">
        <v>13</v>
      </c>
      <c r="R443" s="75">
        <v>0</v>
      </c>
      <c r="S443" s="75" t="s">
        <v>78</v>
      </c>
      <c r="T443" s="75">
        <v>0</v>
      </c>
      <c r="U443" s="75" t="s">
        <v>78</v>
      </c>
      <c r="V443" s="78" t="s">
        <v>78</v>
      </c>
      <c r="W443" s="53">
        <v>3530</v>
      </c>
      <c r="X443" s="50">
        <v>2014</v>
      </c>
      <c r="Y443" s="51">
        <f>IF(X443&lt;&gt;"",VLOOKUP(X443,ProgramIterations!D:E,2,FALSE),"NULL")</f>
        <v>4</v>
      </c>
      <c r="Z443" s="50"/>
      <c r="AA443" s="51" t="str">
        <f>IF(Z443&lt;&gt;"",VLOOKUP(Z443,ProgramIterations!D:E,2,FALSE),"NULL")</f>
        <v>NULL</v>
      </c>
      <c r="AB443" s="49" t="s">
        <v>78</v>
      </c>
      <c r="AC443" s="49">
        <v>50</v>
      </c>
      <c r="AD443" s="49">
        <v>1</v>
      </c>
      <c r="AE443" s="49">
        <v>1</v>
      </c>
      <c r="AF443" s="49">
        <v>1</v>
      </c>
      <c r="AG443" s="49">
        <v>1</v>
      </c>
      <c r="AH443" s="52">
        <v>0</v>
      </c>
      <c r="AI443" s="52">
        <f t="shared" si="36"/>
        <v>1</v>
      </c>
      <c r="AJ443" s="53">
        <v>0</v>
      </c>
      <c r="AK443" s="52">
        <f t="shared" si="37"/>
        <v>1</v>
      </c>
      <c r="AL443" s="52">
        <f t="shared" si="38"/>
        <v>1</v>
      </c>
      <c r="AM443" s="53">
        <v>0</v>
      </c>
      <c r="AN443" s="53">
        <v>0</v>
      </c>
      <c r="AO443" s="74">
        <v>1</v>
      </c>
      <c r="AP443" s="74"/>
      <c r="AQ443" s="49">
        <v>0</v>
      </c>
      <c r="AR443" s="49">
        <v>0</v>
      </c>
      <c r="AS443" s="54"/>
      <c r="AT443" s="55" t="str">
        <f>IF(AS443="","",VLOOKUP(AS443,ProgramIterations!$D:$E,2,FALSE))</f>
        <v/>
      </c>
      <c r="AU443" s="54"/>
      <c r="AV443" s="55" t="str">
        <f>IF(AU443="","",VLOOKUP(AU443,ProgramIterations!$D:$E,2,FALSE))</f>
        <v/>
      </c>
      <c r="AW443" s="54"/>
      <c r="AX443" s="55" t="str">
        <f>IF(AW443="","",VLOOKUP(AW443,ProgramIterations!$D:$E,2,FALSE))</f>
        <v/>
      </c>
      <c r="AY443" s="54"/>
      <c r="AZ443" s="55" t="str">
        <f>IF(AY443="","",VLOOKUP(AY443,ProgramIterations!$D:$E,2,FALSE))</f>
        <v/>
      </c>
      <c r="BA443" s="54"/>
      <c r="BB443" s="55" t="str">
        <f>IF(BA443="","",VLOOKUP(BA443,ProgramIterations!$D:$E,2,FALSE))</f>
        <v/>
      </c>
      <c r="BC443" s="54"/>
      <c r="BD443" s="55" t="str">
        <f>IF(BC443="","",VLOOKUP(BC443,ProgramIterations!$D:$E,2,FALSE))</f>
        <v/>
      </c>
      <c r="BE443" s="54">
        <v>2014</v>
      </c>
      <c r="BF443" s="55">
        <f>IF(BE443="","",VLOOKUP(BE443,ProgramIterations!$D:$E,2,FALSE))</f>
        <v>4</v>
      </c>
      <c r="BG443" s="54"/>
      <c r="BH443" s="55" t="str">
        <f>IF(BG443="","",VLOOKUP(BG443,ProgramIterations!$D:$E,2,FALSE))</f>
        <v/>
      </c>
      <c r="BI443" s="54">
        <v>2014</v>
      </c>
      <c r="BJ443" s="55">
        <f>IF(BI443="","",VLOOKUP(BI443,ProgramIterations!$D:$E,2,FALSE))</f>
        <v>4</v>
      </c>
      <c r="BK443" s="54"/>
      <c r="BL443" s="55" t="str">
        <f>IF(BK443="","",VLOOKUP(BK443,ProgramIterations!$D:$E,2,FALSE))</f>
        <v/>
      </c>
      <c r="BM443" s="54"/>
      <c r="BN443" s="55" t="str">
        <f>IF(BM443="","",VLOOKUP(BM443,ProgramIterations!$D:$E,2,FALSE))</f>
        <v/>
      </c>
      <c r="BO443" s="54"/>
      <c r="BP443" s="55" t="str">
        <f>IF(BO443="","",VLOOKUP(BO443,ProgramIterations!$D:$E,2,FALSE))</f>
        <v/>
      </c>
      <c r="BQ443" s="54"/>
      <c r="BR443" s="55" t="str">
        <f>IF(BQ443="","",VLOOKUP(BQ443,ProgramIterations!$D:$E,2,FALSE))</f>
        <v/>
      </c>
      <c r="BS443" s="54"/>
      <c r="BT443" s="55" t="str">
        <f>IF(BS443="","",VLOOKUP(BS443,ProgramIterations!$D:$E,2,FALSE))</f>
        <v/>
      </c>
      <c r="BU443" s="54"/>
      <c r="BV443" s="55" t="str">
        <f>IF(BU443="","",VLOOKUP(BU443,ProgramIterations!$D:$E,2,FALSE))</f>
        <v/>
      </c>
      <c r="BW443" s="54"/>
      <c r="BX443" s="55" t="str">
        <f>IF(BW443="","",VLOOKUP(BW443,ProgramIterations!$D:$E,2,FALSE))</f>
        <v/>
      </c>
      <c r="BY443" s="54"/>
      <c r="BZ443" s="55" t="str">
        <f>IF(BY443="","",VLOOKUP(BY443,ProgramIterations!$D:$E,2,FALSE))</f>
        <v/>
      </c>
      <c r="CA443" s="54"/>
      <c r="CB443" s="55" t="str">
        <f>IF(CA443="","",VLOOKUP(CA443,ProgramIterations!$D:$E,2,FALSE))</f>
        <v/>
      </c>
      <c r="CC443" s="54">
        <v>2014</v>
      </c>
      <c r="CD443" s="55">
        <f>IF(CC443="","",VLOOKUP(CC443,ProgramIterations!$D:$E,2,FALSE))</f>
        <v>4</v>
      </c>
      <c r="CE443" s="54"/>
      <c r="CF443" s="55" t="str">
        <f>IF(CE443="","",VLOOKUP(CE443,ProgramIterations!$D:$E,2,FALSE))</f>
        <v/>
      </c>
      <c r="CG443" s="54">
        <v>2014</v>
      </c>
      <c r="CH443" s="55">
        <f>IF(CG443="","",VLOOKUP(CG443,ProgramIterations!$D:$E,2,FALSE))</f>
        <v>4</v>
      </c>
      <c r="CI443" s="54"/>
      <c r="CJ443" s="55" t="str">
        <f>IF(CI443="","",VLOOKUP(CI443,ProgramIterations!$D:$E,2,FALSE))</f>
        <v/>
      </c>
      <c r="CK443" s="54"/>
      <c r="CL443" s="55" t="str">
        <f>IF(CK443="","",VLOOKUP(CK443,ProgramIterations!$D:$E,2,FALSE))</f>
        <v/>
      </c>
      <c r="CM443" s="54"/>
      <c r="CN443" s="55" t="str">
        <f>IF(CM443="","",VLOOKUP(CM443,ProgramIterations!$D:$E,2,FALSE))</f>
        <v/>
      </c>
      <c r="CO443" s="54"/>
      <c r="CP443" s="55" t="str">
        <f>IF(CO443="","",VLOOKUP(CO443,ProgramIterations!$D:$E,2,FALSE))</f>
        <v/>
      </c>
      <c r="CQ443" s="54"/>
      <c r="CR443" s="55" t="str">
        <f>IF(CQ443="","",VLOOKUP(CQ443,ProgramIterations!$D:$E,2,FALSE))</f>
        <v/>
      </c>
      <c r="CS443" s="54"/>
      <c r="CT443" s="55" t="str">
        <f>IF(CS443="","",VLOOKUP(CS443,ProgramIterations!$D:$E,2,FALSE))</f>
        <v/>
      </c>
      <c r="CU443" s="54"/>
      <c r="CV443" s="55" t="str">
        <f>IF(CU443="","",VLOOKUP(CU443,ProgramIterations!$D:$E,2,FALSE))</f>
        <v/>
      </c>
      <c r="CW443" s="54"/>
      <c r="CX443" s="55" t="str">
        <f>IF(CW443="","",VLOOKUP(CW443,ProgramIterations!$D:$E,2,FALSE))</f>
        <v/>
      </c>
      <c r="CY443" s="54"/>
      <c r="CZ443" s="55" t="str">
        <f>IF(CY443="","",VLOOKUP(CY443,ProgramIterations!$D:$E,2,FALSE))</f>
        <v/>
      </c>
      <c r="DA443" s="54"/>
      <c r="DB443" s="55" t="str">
        <f>IF(DA443="","",VLOOKUP(DA443,ProgramIterations!$D:$E,2,FALSE))</f>
        <v/>
      </c>
      <c r="DC443" s="54"/>
      <c r="DD443" s="25" t="str">
        <f>IF(DC443="","",VLOOKUP(DC443,ProgramIterations!$D:$E,2,FALSE))</f>
        <v/>
      </c>
      <c r="DE443" s="64" t="str">
        <f>CONCATENATE("ALTER TABLE dbo.",LEFT(C443,FIND(".",C443)-1)," ADD ",RIGHT(C443,LEN(C443)-FIND(".",C443))," ",VLOOKUP(M443,DataTypes!$A$2:$F$12,6),IF(VLOOKUP(M443,DataTypes!$A$2:$F$12,3)=1,CONCATENATE("(",N443,",",O443,")"),"")," NULL")</f>
        <v>ALTER TABLE dbo.ChampMetricVisitInformation ADD LargeWoodyPiecesCountRightBank int NULL</v>
      </c>
      <c r="DF443" s="56" t="e">
        <f>IF(A443 = "","",#REF! &amp; " SELECT MetricCalcTypeID = "&amp;A443&amp;", EngineID = "&amp;B443&amp;", Name='"&amp;C443&amp;"', DisplayGroupID = "&amp;D443&amp;", DisplayName='"&amp;E443&amp;"', DisplayNameShort = '"&amp;F443&amp;"', PropertyName = '"&amp;G443&amp;"', MethodID = "&amp;IF(H443="","NULL",H443)&amp; ", CalcGroupId = "&amp;IF(I443="","NULL",I443)&amp;", CalcGroupListItemID = " &amp;IF(K443="","NULL",K443)&amp;", Description = "&amp;IF(L443&lt;&gt;"NULL","'"&amp;SUBSTITUTE(L443,"'","''")&amp;"'","NULL")&amp;", DataTypeID = "&amp;M443&amp;",Precision = "&amp;N443&amp;", Scale = "&amp;O443&amp;", Length="&amp;P443&amp;", UOMID = "&amp;Q443&amp;", GlossaryTermID = "&amp;V443&amp;", DisplayOrderID = "&amp;W443&amp;", DomainValueListID = "&amp;AB443&amp;", WidthPixels = "&amp;AC443&amp;", IsDisplayable = "&amp;AD443&amp;", ShowGraphForWatershed= "&amp;AE443&amp;",ShowGraphForProgram="&amp;AF443&amp;",ShowGraphForVisit="&amp;AG443&amp;",IsPrivateInformation="&amp;AM443&amp;", IsCalculated="&amp;AN443&amp;",IsInternal="&amp;AO443&amp;", ExpectedValueMin = "&amp;IF(R443&lt;&gt;"",R443,"NULL")&amp;",  ExpectedValueMax = "&amp;IF(S443&lt;&gt;"",S443,"NULL")&amp;",  AcceptedValueMin = "&amp;IF(T443&lt;&gt;"",T443,"NULL")&amp;",   AcceptedValueMax  = "&amp;IF(U443&lt;&gt;"",U443,"NULL")&amp;", GraphAllowX="&amp;AH443&amp;", GraphAllowY="&amp;AI443&amp;", GraphAllowZ="&amp;AJ443&amp;", MapAllowSize="&amp;AK443&amp;", MapAllowColor = "&amp;AL443&amp;", RbtXpath = "&amp;IF(AP443&lt;&gt;"", "'"&amp;AP443&amp;"'", "NULL")&amp;", RbtIsRequired = "&amp;IF(AP443&lt;&gt;"", AQ443, "NULL")&amp;", MRMetric = "&amp;AR443&amp;
", Protocol1_ID = "&amp;IF(AS443="","NULL",#REF!)&amp;", Protocol1_IterationIDStart = "&amp;IF(AS443="","NULL",AT443)&amp;", Protocol1_IterationIDEnd = "&amp;IF(AU443="","NULL",AV443)&amp;
", Protocol2_ID = "&amp;IF(AW443="","NULL",#REF!)&amp;", Protocol2_IterationIDStart = "&amp;IF(AW443="","NULL",AX443)&amp;", Protocol2_IterationIDEnd = "&amp;IF(AY443="","NULL",AZ443)&amp;
", Protocol3_ID = "&amp;IF(BA443="","NULL",#REF!)&amp;", Protocol3_IterationIDStart = "&amp;IF(BA443="","NULL",BB443)&amp;", Protocol3_IterationIDEnd = "&amp;IF(BC443="","NULL",BD443)&amp;
", Protocol4_ID = "&amp;IF(BE443="","NULL",#REF!)&amp;", Protocol4_IterationIDStart = "&amp;IF(BE443="","NULL",BF443)&amp;", Protocol4_IterationIDEnd = "&amp;IF(BG443="","NULL",BH443)&amp;
", Protocol5_ID = "&amp;IF(BI443="","NULL",#REF!)&amp;", Protocol5_IterationIDStart = "&amp;IF(BI443="","NULL",BJ443)&amp;", Protocol5_IterationIDEnd = "&amp;IF(BK443="","NULL",BL443)&amp;
", Protocol6_ID = "&amp;IF(BM443="","NULL",#REF!)&amp;", Protocol6_IterationIDStart = "&amp;IF(BM443="","NULL",BN443)&amp;", Protocol6_IterationIDEnd = "&amp;IF(BO443="","NULL",BP443)&amp;
", Protocol7_ID = "&amp;IF(BQ443="","NULL",#REF!)&amp;", Protocol7_IterationIDStart = "&amp;IF(BQ443="","NULL",BR443)&amp;", Protocol7_IterationIDEnd = "&amp;IF(BS443="","NULL",BT443)&amp;
", Protocol8_ID = "&amp;IF(BU443="","NULL",#REF!)&amp;", Protocol8_IterationIDStart = "&amp;IF(BU443="","NULL",BV443)&amp;", Protocol8_IterationIDEnd = "&amp;IF(BW443="","NULL",BX443)&amp;
", Protocol9_ID = "&amp;IF(BY443="","NULL",#REF!)&amp;", Protocol9_IterationIDStart = "&amp;IF(BY443="","NULL",BZ443)&amp;", Protocol9_IterationIDEnd = "&amp;IF(CA443="","NULL",CB443)&amp;
", Protocol10_ID = "&amp;IF(CC443="","NULL",#REF!)&amp;", Protocol10_IterationIDStart = "&amp;IF(CC443="","NULL",CD443)&amp;", Protocol10_IterationIDEnd = "&amp;IF(CE443="","NULL",CF443)&amp;
", Protocol11_ID = "&amp;IF(CG443="","NULL",#REF!)&amp;", Protocol11_IterationIDStart = "&amp;IF(CG443="","NULL",CH443)&amp;", Protocol11_IterationIDEnd = "&amp;IF(CI443="","NULL",CJ443)&amp;
", Protocol12_ID = "&amp;IF(CK443="","NULL",#REF!)&amp;", Protocol12_IterationIDStart = "&amp;IF(CK443="","NULL",CL443)&amp;", Protocol12_IterationIDEnd = "&amp;IF(CM443="","NULL",CN443)&amp;
", Protocol13_ID = "&amp;IF(CO443="","NULL",#REF!)&amp;", Protocol13_IterationIDStart = "&amp;IF(CO443="","NULL",CP443)&amp;", Protocol13_IterationIDEnd = "&amp;IF(CQ443="","NULL",CR443)&amp;
", Protocol14_ID = "&amp;IF(CS443="","NULL",#REF!)&amp;", Protocol14_IterationIDStart = "&amp;IF(CS443="","NULL",CT443)&amp;", Protocol14_IterationIDEnd = "&amp;IF(CU443="","NULL",CV443)&amp;
", Protocol15_ID = "&amp;IF(CW443="","NULL",#REF!)&amp;", Protocol15_IterationIDStart = "&amp;IF(CW443="","NULL",CX443)&amp;", Protocol15_IterationIDEnd = "&amp;IF(CY443="","NULL",CZ443)&amp;
", Protocol16_ID = "&amp;IF(DA443="","NULL",#REF!)&amp;", Protocol16_IterationIDStart = "&amp;IF(DA443="","NULL",DB443)&amp;", Protocol16_IterationIDEnd = "&amp;IF(DC443="","NULL",DD443))</f>
        <v>#REF!</v>
      </c>
    </row>
    <row r="444" spans="1:110" s="49" customFormat="1" x14ac:dyDescent="0.4">
      <c r="A444" s="75">
        <v>625</v>
      </c>
      <c r="B444" s="53">
        <v>2</v>
      </c>
      <c r="C444" s="57" t="str">
        <f t="shared" si="35"/>
        <v>ChampMetricVisitInformation.LargeWoodyPiecesCountLeftBank</v>
      </c>
      <c r="D444" s="53">
        <v>1</v>
      </c>
      <c r="E444" s="74" t="s">
        <v>1336</v>
      </c>
      <c r="F444" s="74" t="s">
        <v>1338</v>
      </c>
      <c r="G444" s="74" t="s">
        <v>1337</v>
      </c>
      <c r="H444" s="74"/>
      <c r="I444" s="44"/>
      <c r="J444" s="59" t="str">
        <f>IF(I444="","",VLOOKUP(I444,MetricCalcGroups!A:D,3, FALSE))</f>
        <v/>
      </c>
      <c r="L444" s="49" t="s">
        <v>78</v>
      </c>
      <c r="M444" s="53">
        <v>2</v>
      </c>
      <c r="N444" s="53" t="s">
        <v>78</v>
      </c>
      <c r="O444" s="53" t="s">
        <v>78</v>
      </c>
      <c r="P444" s="53" t="s">
        <v>78</v>
      </c>
      <c r="Q444" s="53">
        <v>13</v>
      </c>
      <c r="R444" s="75">
        <v>0</v>
      </c>
      <c r="S444" s="75" t="s">
        <v>78</v>
      </c>
      <c r="T444" s="75">
        <v>0</v>
      </c>
      <c r="U444" s="75" t="s">
        <v>78</v>
      </c>
      <c r="V444" s="78" t="s">
        <v>78</v>
      </c>
      <c r="W444" s="53">
        <v>3540</v>
      </c>
      <c r="X444" s="50">
        <v>2014</v>
      </c>
      <c r="Y444" s="51">
        <f>IF(X444&lt;&gt;"",VLOOKUP(X444,ProgramIterations!D:E,2,FALSE),"NULL")</f>
        <v>4</v>
      </c>
      <c r="Z444" s="50"/>
      <c r="AA444" s="51" t="str">
        <f>IF(Z444&lt;&gt;"",VLOOKUP(Z444,ProgramIterations!D:E,2,FALSE),"NULL")</f>
        <v>NULL</v>
      </c>
      <c r="AB444" s="49" t="s">
        <v>78</v>
      </c>
      <c r="AC444" s="49">
        <v>50</v>
      </c>
      <c r="AD444" s="49">
        <v>1</v>
      </c>
      <c r="AE444" s="49">
        <v>1</v>
      </c>
      <c r="AF444" s="49">
        <v>1</v>
      </c>
      <c r="AG444" s="49">
        <v>1</v>
      </c>
      <c r="AH444" s="52">
        <v>0</v>
      </c>
      <c r="AI444" s="52">
        <f t="shared" si="36"/>
        <v>1</v>
      </c>
      <c r="AJ444" s="53">
        <v>0</v>
      </c>
      <c r="AK444" s="52">
        <f t="shared" si="37"/>
        <v>1</v>
      </c>
      <c r="AL444" s="52">
        <f t="shared" si="38"/>
        <v>1</v>
      </c>
      <c r="AM444" s="53">
        <v>0</v>
      </c>
      <c r="AN444" s="53">
        <v>0</v>
      </c>
      <c r="AO444" s="74">
        <v>1</v>
      </c>
      <c r="AP444" s="74"/>
      <c r="AQ444" s="49">
        <v>0</v>
      </c>
      <c r="AR444" s="49">
        <v>0</v>
      </c>
      <c r="AS444" s="54"/>
      <c r="AT444" s="55" t="str">
        <f>IF(AS444="","",VLOOKUP(AS444,ProgramIterations!$D:$E,2,FALSE))</f>
        <v/>
      </c>
      <c r="AU444" s="54"/>
      <c r="AV444" s="55" t="str">
        <f>IF(AU444="","",VLOOKUP(AU444,ProgramIterations!$D:$E,2,FALSE))</f>
        <v/>
      </c>
      <c r="AW444" s="54"/>
      <c r="AX444" s="55" t="str">
        <f>IF(AW444="","",VLOOKUP(AW444,ProgramIterations!$D:$E,2,FALSE))</f>
        <v/>
      </c>
      <c r="AY444" s="54"/>
      <c r="AZ444" s="55" t="str">
        <f>IF(AY444="","",VLOOKUP(AY444,ProgramIterations!$D:$E,2,FALSE))</f>
        <v/>
      </c>
      <c r="BA444" s="54"/>
      <c r="BB444" s="55" t="str">
        <f>IF(BA444="","",VLOOKUP(BA444,ProgramIterations!$D:$E,2,FALSE))</f>
        <v/>
      </c>
      <c r="BC444" s="54"/>
      <c r="BD444" s="55" t="str">
        <f>IF(BC444="","",VLOOKUP(BC444,ProgramIterations!$D:$E,2,FALSE))</f>
        <v/>
      </c>
      <c r="BE444" s="54">
        <v>2014</v>
      </c>
      <c r="BF444" s="55">
        <f>IF(BE444="","",VLOOKUP(BE444,ProgramIterations!$D:$E,2,FALSE))</f>
        <v>4</v>
      </c>
      <c r="BG444" s="54"/>
      <c r="BH444" s="55" t="str">
        <f>IF(BG444="","",VLOOKUP(BG444,ProgramIterations!$D:$E,2,FALSE))</f>
        <v/>
      </c>
      <c r="BI444" s="54">
        <v>2014</v>
      </c>
      <c r="BJ444" s="55">
        <f>IF(BI444="","",VLOOKUP(BI444,ProgramIterations!$D:$E,2,FALSE))</f>
        <v>4</v>
      </c>
      <c r="BK444" s="54"/>
      <c r="BL444" s="55" t="str">
        <f>IF(BK444="","",VLOOKUP(BK444,ProgramIterations!$D:$E,2,FALSE))</f>
        <v/>
      </c>
      <c r="BM444" s="54"/>
      <c r="BN444" s="55" t="str">
        <f>IF(BM444="","",VLOOKUP(BM444,ProgramIterations!$D:$E,2,FALSE))</f>
        <v/>
      </c>
      <c r="BO444" s="54"/>
      <c r="BP444" s="55" t="str">
        <f>IF(BO444="","",VLOOKUP(BO444,ProgramIterations!$D:$E,2,FALSE))</f>
        <v/>
      </c>
      <c r="BQ444" s="54"/>
      <c r="BR444" s="55" t="str">
        <f>IF(BQ444="","",VLOOKUP(BQ444,ProgramIterations!$D:$E,2,FALSE))</f>
        <v/>
      </c>
      <c r="BS444" s="54"/>
      <c r="BT444" s="55" t="str">
        <f>IF(BS444="","",VLOOKUP(BS444,ProgramIterations!$D:$E,2,FALSE))</f>
        <v/>
      </c>
      <c r="BU444" s="54"/>
      <c r="BV444" s="55" t="str">
        <f>IF(BU444="","",VLOOKUP(BU444,ProgramIterations!$D:$E,2,FALSE))</f>
        <v/>
      </c>
      <c r="BW444" s="54"/>
      <c r="BX444" s="55" t="str">
        <f>IF(BW444="","",VLOOKUP(BW444,ProgramIterations!$D:$E,2,FALSE))</f>
        <v/>
      </c>
      <c r="BY444" s="54"/>
      <c r="BZ444" s="55" t="str">
        <f>IF(BY444="","",VLOOKUP(BY444,ProgramIterations!$D:$E,2,FALSE))</f>
        <v/>
      </c>
      <c r="CA444" s="54"/>
      <c r="CB444" s="55" t="str">
        <f>IF(CA444="","",VLOOKUP(CA444,ProgramIterations!$D:$E,2,FALSE))</f>
        <v/>
      </c>
      <c r="CC444" s="54">
        <v>2014</v>
      </c>
      <c r="CD444" s="55">
        <f>IF(CC444="","",VLOOKUP(CC444,ProgramIterations!$D:$E,2,FALSE))</f>
        <v>4</v>
      </c>
      <c r="CE444" s="54"/>
      <c r="CF444" s="55" t="str">
        <f>IF(CE444="","",VLOOKUP(CE444,ProgramIterations!$D:$E,2,FALSE))</f>
        <v/>
      </c>
      <c r="CG444" s="54">
        <v>2014</v>
      </c>
      <c r="CH444" s="55">
        <f>IF(CG444="","",VLOOKUP(CG444,ProgramIterations!$D:$E,2,FALSE))</f>
        <v>4</v>
      </c>
      <c r="CI444" s="54"/>
      <c r="CJ444" s="55" t="str">
        <f>IF(CI444="","",VLOOKUP(CI444,ProgramIterations!$D:$E,2,FALSE))</f>
        <v/>
      </c>
      <c r="CK444" s="54"/>
      <c r="CL444" s="55" t="str">
        <f>IF(CK444="","",VLOOKUP(CK444,ProgramIterations!$D:$E,2,FALSE))</f>
        <v/>
      </c>
      <c r="CM444" s="54"/>
      <c r="CN444" s="55" t="str">
        <f>IF(CM444="","",VLOOKUP(CM444,ProgramIterations!$D:$E,2,FALSE))</f>
        <v/>
      </c>
      <c r="CO444" s="54"/>
      <c r="CP444" s="55" t="str">
        <f>IF(CO444="","",VLOOKUP(CO444,ProgramIterations!$D:$E,2,FALSE))</f>
        <v/>
      </c>
      <c r="CQ444" s="54"/>
      <c r="CR444" s="55" t="str">
        <f>IF(CQ444="","",VLOOKUP(CQ444,ProgramIterations!$D:$E,2,FALSE))</f>
        <v/>
      </c>
      <c r="CS444" s="54"/>
      <c r="CT444" s="55" t="str">
        <f>IF(CS444="","",VLOOKUP(CS444,ProgramIterations!$D:$E,2,FALSE))</f>
        <v/>
      </c>
      <c r="CU444" s="54"/>
      <c r="CV444" s="55" t="str">
        <f>IF(CU444="","",VLOOKUP(CU444,ProgramIterations!$D:$E,2,FALSE))</f>
        <v/>
      </c>
      <c r="CW444" s="54"/>
      <c r="CX444" s="55" t="str">
        <f>IF(CW444="","",VLOOKUP(CW444,ProgramIterations!$D:$E,2,FALSE))</f>
        <v/>
      </c>
      <c r="CY444" s="54"/>
      <c r="CZ444" s="55" t="str">
        <f>IF(CY444="","",VLOOKUP(CY444,ProgramIterations!$D:$E,2,FALSE))</f>
        <v/>
      </c>
      <c r="DA444" s="54"/>
      <c r="DB444" s="55" t="str">
        <f>IF(DA444="","",VLOOKUP(DA444,ProgramIterations!$D:$E,2,FALSE))</f>
        <v/>
      </c>
      <c r="DC444" s="54"/>
      <c r="DD444" s="25" t="str">
        <f>IF(DC444="","",VLOOKUP(DC444,ProgramIterations!$D:$E,2,FALSE))</f>
        <v/>
      </c>
      <c r="DE444" s="64" t="str">
        <f>CONCATENATE("ALTER TABLE dbo.",LEFT(C444,FIND(".",C444)-1)," ADD ",RIGHT(C444,LEN(C444)-FIND(".",C444))," ",VLOOKUP(M444,DataTypes!$A$2:$F$12,6),IF(VLOOKUP(M444,DataTypes!$A$2:$F$12,3)=1,CONCATENATE("(",N444,",",O444,")"),"")," NULL")</f>
        <v>ALTER TABLE dbo.ChampMetricVisitInformation ADD LargeWoodyPiecesCountLeftBank int NULL</v>
      </c>
      <c r="DF444" s="56" t="e">
        <f>IF(A444 = "","",#REF! &amp; " SELECT MetricCalcTypeID = "&amp;A444&amp;", EngineID = "&amp;B444&amp;", Name='"&amp;C444&amp;"', DisplayGroupID = "&amp;D444&amp;", DisplayName='"&amp;E444&amp;"', DisplayNameShort = '"&amp;F444&amp;"', PropertyName = '"&amp;G444&amp;"', MethodID = "&amp;IF(H444="","NULL",H444)&amp; ", CalcGroupId = "&amp;IF(I444="","NULL",I444)&amp;", CalcGroupListItemID = " &amp;IF(K444="","NULL",K444)&amp;", Description = "&amp;IF(L444&lt;&gt;"NULL","'"&amp;SUBSTITUTE(L444,"'","''")&amp;"'","NULL")&amp;", DataTypeID = "&amp;M444&amp;",Precision = "&amp;N444&amp;", Scale = "&amp;O444&amp;", Length="&amp;P444&amp;", UOMID = "&amp;Q444&amp;", GlossaryTermID = "&amp;V444&amp;", DisplayOrderID = "&amp;W444&amp;", DomainValueListID = "&amp;AB444&amp;", WidthPixels = "&amp;AC444&amp;", IsDisplayable = "&amp;AD444&amp;", ShowGraphForWatershed= "&amp;AE444&amp;",ShowGraphForProgram="&amp;AF444&amp;",ShowGraphForVisit="&amp;AG444&amp;",IsPrivateInformation="&amp;AM444&amp;", IsCalculated="&amp;AN444&amp;",IsInternal="&amp;AO444&amp;", ExpectedValueMin = "&amp;IF(R444&lt;&gt;"",R444,"NULL")&amp;",  ExpectedValueMax = "&amp;IF(S444&lt;&gt;"",S444,"NULL")&amp;",  AcceptedValueMin = "&amp;IF(T444&lt;&gt;"",T444,"NULL")&amp;",   AcceptedValueMax  = "&amp;IF(U444&lt;&gt;"",U444,"NULL")&amp;", GraphAllowX="&amp;AH444&amp;", GraphAllowY="&amp;AI444&amp;", GraphAllowZ="&amp;AJ444&amp;", MapAllowSize="&amp;AK444&amp;", MapAllowColor = "&amp;AL444&amp;", RbtXpath = "&amp;IF(AP444&lt;&gt;"", "'"&amp;AP444&amp;"'", "NULL")&amp;", RbtIsRequired = "&amp;IF(AP444&lt;&gt;"", AQ444, "NULL")&amp;", MRMetric = "&amp;AR444&amp;
", Protocol1_ID = "&amp;IF(AS444="","NULL",#REF!)&amp;", Protocol1_IterationIDStart = "&amp;IF(AS444="","NULL",AT444)&amp;", Protocol1_IterationIDEnd = "&amp;IF(AU444="","NULL",AV444)&amp;
", Protocol2_ID = "&amp;IF(AW444="","NULL",#REF!)&amp;", Protocol2_IterationIDStart = "&amp;IF(AW444="","NULL",AX444)&amp;", Protocol2_IterationIDEnd = "&amp;IF(AY444="","NULL",AZ444)&amp;
", Protocol3_ID = "&amp;IF(BA444="","NULL",#REF!)&amp;", Protocol3_IterationIDStart = "&amp;IF(BA444="","NULL",BB444)&amp;", Protocol3_IterationIDEnd = "&amp;IF(BC444="","NULL",BD444)&amp;
", Protocol4_ID = "&amp;IF(BE444="","NULL",#REF!)&amp;", Protocol4_IterationIDStart = "&amp;IF(BE444="","NULL",BF444)&amp;", Protocol4_IterationIDEnd = "&amp;IF(BG444="","NULL",BH444)&amp;
", Protocol5_ID = "&amp;IF(BI444="","NULL",#REF!)&amp;", Protocol5_IterationIDStart = "&amp;IF(BI444="","NULL",BJ444)&amp;", Protocol5_IterationIDEnd = "&amp;IF(BK444="","NULL",BL444)&amp;
", Protocol6_ID = "&amp;IF(BM444="","NULL",#REF!)&amp;", Protocol6_IterationIDStart = "&amp;IF(BM444="","NULL",BN444)&amp;", Protocol6_IterationIDEnd = "&amp;IF(BO444="","NULL",BP444)&amp;
", Protocol7_ID = "&amp;IF(BQ444="","NULL",#REF!)&amp;", Protocol7_IterationIDStart = "&amp;IF(BQ444="","NULL",BR444)&amp;", Protocol7_IterationIDEnd = "&amp;IF(BS444="","NULL",BT444)&amp;
", Protocol8_ID = "&amp;IF(BU444="","NULL",#REF!)&amp;", Protocol8_IterationIDStart = "&amp;IF(BU444="","NULL",BV444)&amp;", Protocol8_IterationIDEnd = "&amp;IF(BW444="","NULL",BX444)&amp;
", Protocol9_ID = "&amp;IF(BY444="","NULL",#REF!)&amp;", Protocol9_IterationIDStart = "&amp;IF(BY444="","NULL",BZ444)&amp;", Protocol9_IterationIDEnd = "&amp;IF(CA444="","NULL",CB444)&amp;
", Protocol10_ID = "&amp;IF(CC444="","NULL",#REF!)&amp;", Protocol10_IterationIDStart = "&amp;IF(CC444="","NULL",CD444)&amp;", Protocol10_IterationIDEnd = "&amp;IF(CE444="","NULL",CF444)&amp;
", Protocol11_ID = "&amp;IF(CG444="","NULL",#REF!)&amp;", Protocol11_IterationIDStart = "&amp;IF(CG444="","NULL",CH444)&amp;", Protocol11_IterationIDEnd = "&amp;IF(CI444="","NULL",CJ444)&amp;
", Protocol12_ID = "&amp;IF(CK444="","NULL",#REF!)&amp;", Protocol12_IterationIDStart = "&amp;IF(CK444="","NULL",CL444)&amp;", Protocol12_IterationIDEnd = "&amp;IF(CM444="","NULL",CN444)&amp;
", Protocol13_ID = "&amp;IF(CO444="","NULL",#REF!)&amp;", Protocol13_IterationIDStart = "&amp;IF(CO444="","NULL",CP444)&amp;", Protocol13_IterationIDEnd = "&amp;IF(CQ444="","NULL",CR444)&amp;
", Protocol14_ID = "&amp;IF(CS444="","NULL",#REF!)&amp;", Protocol14_IterationIDStart = "&amp;IF(CS444="","NULL",CT444)&amp;", Protocol14_IterationIDEnd = "&amp;IF(CU444="","NULL",CV444)&amp;
", Protocol15_ID = "&amp;IF(CW444="","NULL",#REF!)&amp;", Protocol15_IterationIDStart = "&amp;IF(CW444="","NULL",CX444)&amp;", Protocol15_IterationIDEnd = "&amp;IF(CY444="","NULL",CZ444)&amp;
", Protocol16_ID = "&amp;IF(DA444="","NULL",#REF!)&amp;", Protocol16_IterationIDStart = "&amp;IF(DA444="","NULL",DB444)&amp;", Protocol16_IterationIDEnd = "&amp;IF(DC444="","NULL",DD444))</f>
        <v>#REF!</v>
      </c>
    </row>
    <row r="445" spans="1:110" s="49" customFormat="1" x14ac:dyDescent="0.4">
      <c r="A445" s="75">
        <v>626</v>
      </c>
      <c r="B445" s="53">
        <v>2</v>
      </c>
      <c r="C445" s="57" t="str">
        <f t="shared" si="35"/>
        <v>ChampMetricVisitInformation.LargeWoodyPiecesCountMidChannel</v>
      </c>
      <c r="D445" s="53">
        <v>1</v>
      </c>
      <c r="E445" s="74" t="s">
        <v>1346</v>
      </c>
      <c r="F445" s="74" t="s">
        <v>1347</v>
      </c>
      <c r="G445" s="74" t="s">
        <v>1339</v>
      </c>
      <c r="H445" s="74"/>
      <c r="I445" s="44"/>
      <c r="J445" s="59" t="str">
        <f>IF(I445="","",VLOOKUP(I445,MetricCalcGroups!A:D,3, FALSE))</f>
        <v/>
      </c>
      <c r="L445" s="49" t="s">
        <v>78</v>
      </c>
      <c r="M445" s="53">
        <v>2</v>
      </c>
      <c r="N445" s="53" t="s">
        <v>78</v>
      </c>
      <c r="O445" s="75" t="s">
        <v>78</v>
      </c>
      <c r="P445" s="53" t="s">
        <v>78</v>
      </c>
      <c r="Q445" s="53">
        <v>13</v>
      </c>
      <c r="R445" s="75">
        <v>0</v>
      </c>
      <c r="S445" s="75" t="s">
        <v>78</v>
      </c>
      <c r="T445" s="75">
        <v>0</v>
      </c>
      <c r="U445" s="75" t="s">
        <v>78</v>
      </c>
      <c r="V445" s="78" t="s">
        <v>78</v>
      </c>
      <c r="W445" s="53">
        <v>3550</v>
      </c>
      <c r="X445" s="50">
        <v>2014</v>
      </c>
      <c r="Y445" s="51">
        <f>IF(X445&lt;&gt;"",VLOOKUP(X445,ProgramIterations!D:E,2,FALSE),"NULL")</f>
        <v>4</v>
      </c>
      <c r="Z445" s="50"/>
      <c r="AA445" s="51" t="str">
        <f>IF(Z445&lt;&gt;"",VLOOKUP(Z445,ProgramIterations!D:E,2,FALSE),"NULL")</f>
        <v>NULL</v>
      </c>
      <c r="AB445" s="49" t="s">
        <v>78</v>
      </c>
      <c r="AC445" s="49">
        <v>50</v>
      </c>
      <c r="AD445" s="49">
        <v>1</v>
      </c>
      <c r="AE445" s="49">
        <v>1</v>
      </c>
      <c r="AF445" s="49">
        <v>1</v>
      </c>
      <c r="AG445" s="49">
        <v>1</v>
      </c>
      <c r="AH445" s="52">
        <v>0</v>
      </c>
      <c r="AI445" s="52">
        <f t="shared" si="36"/>
        <v>1</v>
      </c>
      <c r="AJ445" s="53">
        <v>0</v>
      </c>
      <c r="AK445" s="52">
        <f t="shared" si="37"/>
        <v>1</v>
      </c>
      <c r="AL445" s="52">
        <f t="shared" si="38"/>
        <v>1</v>
      </c>
      <c r="AM445" s="53">
        <v>0</v>
      </c>
      <c r="AN445" s="53">
        <v>0</v>
      </c>
      <c r="AO445" s="74">
        <v>1</v>
      </c>
      <c r="AP445" s="74"/>
      <c r="AQ445" s="49">
        <v>0</v>
      </c>
      <c r="AR445" s="49">
        <v>0</v>
      </c>
      <c r="AS445" s="54"/>
      <c r="AT445" s="55" t="str">
        <f>IF(AS445="","",VLOOKUP(AS445,ProgramIterations!$D:$E,2,FALSE))</f>
        <v/>
      </c>
      <c r="AU445" s="54"/>
      <c r="AV445" s="55" t="str">
        <f>IF(AU445="","",VLOOKUP(AU445,ProgramIterations!$D:$E,2,FALSE))</f>
        <v/>
      </c>
      <c r="AW445" s="54"/>
      <c r="AX445" s="55" t="str">
        <f>IF(AW445="","",VLOOKUP(AW445,ProgramIterations!$D:$E,2,FALSE))</f>
        <v/>
      </c>
      <c r="AY445" s="54"/>
      <c r="AZ445" s="55" t="str">
        <f>IF(AY445="","",VLOOKUP(AY445,ProgramIterations!$D:$E,2,FALSE))</f>
        <v/>
      </c>
      <c r="BA445" s="54"/>
      <c r="BB445" s="55" t="str">
        <f>IF(BA445="","",VLOOKUP(BA445,ProgramIterations!$D:$E,2,FALSE))</f>
        <v/>
      </c>
      <c r="BC445" s="54"/>
      <c r="BD445" s="55" t="str">
        <f>IF(BC445="","",VLOOKUP(BC445,ProgramIterations!$D:$E,2,FALSE))</f>
        <v/>
      </c>
      <c r="BE445" s="54">
        <v>2014</v>
      </c>
      <c r="BF445" s="55">
        <f>IF(BE445="","",VLOOKUP(BE445,ProgramIterations!$D:$E,2,FALSE))</f>
        <v>4</v>
      </c>
      <c r="BG445" s="54"/>
      <c r="BH445" s="55" t="str">
        <f>IF(BG445="","",VLOOKUP(BG445,ProgramIterations!$D:$E,2,FALSE))</f>
        <v/>
      </c>
      <c r="BI445" s="54">
        <v>2014</v>
      </c>
      <c r="BJ445" s="55">
        <f>IF(BI445="","",VLOOKUP(BI445,ProgramIterations!$D:$E,2,FALSE))</f>
        <v>4</v>
      </c>
      <c r="BK445" s="54"/>
      <c r="BL445" s="55" t="str">
        <f>IF(BK445="","",VLOOKUP(BK445,ProgramIterations!$D:$E,2,FALSE))</f>
        <v/>
      </c>
      <c r="BM445" s="54"/>
      <c r="BN445" s="55" t="str">
        <f>IF(BM445="","",VLOOKUP(BM445,ProgramIterations!$D:$E,2,FALSE))</f>
        <v/>
      </c>
      <c r="BO445" s="54"/>
      <c r="BP445" s="55" t="str">
        <f>IF(BO445="","",VLOOKUP(BO445,ProgramIterations!$D:$E,2,FALSE))</f>
        <v/>
      </c>
      <c r="BQ445" s="54"/>
      <c r="BR445" s="55" t="str">
        <f>IF(BQ445="","",VLOOKUP(BQ445,ProgramIterations!$D:$E,2,FALSE))</f>
        <v/>
      </c>
      <c r="BS445" s="54"/>
      <c r="BT445" s="55" t="str">
        <f>IF(BS445="","",VLOOKUP(BS445,ProgramIterations!$D:$E,2,FALSE))</f>
        <v/>
      </c>
      <c r="BU445" s="54"/>
      <c r="BV445" s="55" t="str">
        <f>IF(BU445="","",VLOOKUP(BU445,ProgramIterations!$D:$E,2,FALSE))</f>
        <v/>
      </c>
      <c r="BW445" s="54"/>
      <c r="BX445" s="55" t="str">
        <f>IF(BW445="","",VLOOKUP(BW445,ProgramIterations!$D:$E,2,FALSE))</f>
        <v/>
      </c>
      <c r="BY445" s="54"/>
      <c r="BZ445" s="55" t="str">
        <f>IF(BY445="","",VLOOKUP(BY445,ProgramIterations!$D:$E,2,FALSE))</f>
        <v/>
      </c>
      <c r="CA445" s="54"/>
      <c r="CB445" s="55" t="str">
        <f>IF(CA445="","",VLOOKUP(CA445,ProgramIterations!$D:$E,2,FALSE))</f>
        <v/>
      </c>
      <c r="CC445" s="54">
        <v>2014</v>
      </c>
      <c r="CD445" s="55">
        <f>IF(CC445="","",VLOOKUP(CC445,ProgramIterations!$D:$E,2,FALSE))</f>
        <v>4</v>
      </c>
      <c r="CE445" s="54"/>
      <c r="CF445" s="55" t="str">
        <f>IF(CE445="","",VLOOKUP(CE445,ProgramIterations!$D:$E,2,FALSE))</f>
        <v/>
      </c>
      <c r="CG445" s="54">
        <v>2014</v>
      </c>
      <c r="CH445" s="55">
        <f>IF(CG445="","",VLOOKUP(CG445,ProgramIterations!$D:$E,2,FALSE))</f>
        <v>4</v>
      </c>
      <c r="CI445" s="54"/>
      <c r="CJ445" s="55" t="str">
        <f>IF(CI445="","",VLOOKUP(CI445,ProgramIterations!$D:$E,2,FALSE))</f>
        <v/>
      </c>
      <c r="CK445" s="54"/>
      <c r="CL445" s="55" t="str">
        <f>IF(CK445="","",VLOOKUP(CK445,ProgramIterations!$D:$E,2,FALSE))</f>
        <v/>
      </c>
      <c r="CM445" s="54"/>
      <c r="CN445" s="55" t="str">
        <f>IF(CM445="","",VLOOKUP(CM445,ProgramIterations!$D:$E,2,FALSE))</f>
        <v/>
      </c>
      <c r="CO445" s="54"/>
      <c r="CP445" s="55" t="str">
        <f>IF(CO445="","",VLOOKUP(CO445,ProgramIterations!$D:$E,2,FALSE))</f>
        <v/>
      </c>
      <c r="CQ445" s="54"/>
      <c r="CR445" s="55" t="str">
        <f>IF(CQ445="","",VLOOKUP(CQ445,ProgramIterations!$D:$E,2,FALSE))</f>
        <v/>
      </c>
      <c r="CS445" s="54"/>
      <c r="CT445" s="55" t="str">
        <f>IF(CS445="","",VLOOKUP(CS445,ProgramIterations!$D:$E,2,FALSE))</f>
        <v/>
      </c>
      <c r="CU445" s="54"/>
      <c r="CV445" s="55" t="str">
        <f>IF(CU445="","",VLOOKUP(CU445,ProgramIterations!$D:$E,2,FALSE))</f>
        <v/>
      </c>
      <c r="CW445" s="54"/>
      <c r="CX445" s="55" t="str">
        <f>IF(CW445="","",VLOOKUP(CW445,ProgramIterations!$D:$E,2,FALSE))</f>
        <v/>
      </c>
      <c r="CY445" s="54"/>
      <c r="CZ445" s="55" t="str">
        <f>IF(CY445="","",VLOOKUP(CY445,ProgramIterations!$D:$E,2,FALSE))</f>
        <v/>
      </c>
      <c r="DA445" s="54"/>
      <c r="DB445" s="55" t="str">
        <f>IF(DA445="","",VLOOKUP(DA445,ProgramIterations!$D:$E,2,FALSE))</f>
        <v/>
      </c>
      <c r="DC445" s="54"/>
      <c r="DD445" s="25" t="str">
        <f>IF(DC445="","",VLOOKUP(DC445,ProgramIterations!$D:$E,2,FALSE))</f>
        <v/>
      </c>
      <c r="DE445" s="64" t="str">
        <f>CONCATENATE("ALTER TABLE dbo.",LEFT(C445,FIND(".",C445)-1)," ADD ",RIGHT(C445,LEN(C445)-FIND(".",C445))," ",VLOOKUP(M445,DataTypes!$A$2:$F$12,6),IF(VLOOKUP(M445,DataTypes!$A$2:$F$12,3)=1,CONCATENATE("(",N445,",",O445,")"),"")," NULL")</f>
        <v>ALTER TABLE dbo.ChampMetricVisitInformation ADD LargeWoodyPiecesCountMidChannel int NULL</v>
      </c>
      <c r="DF445" s="56" t="e">
        <f>IF(A445 = "","",#REF! &amp; " SELECT MetricCalcTypeID = "&amp;A445&amp;", EngineID = "&amp;B445&amp;", Name='"&amp;C445&amp;"', DisplayGroupID = "&amp;D445&amp;", DisplayName='"&amp;E445&amp;"', DisplayNameShort = '"&amp;F445&amp;"', PropertyName = '"&amp;G445&amp;"', MethodID = "&amp;IF(H445="","NULL",H445)&amp; ", CalcGroupId = "&amp;IF(I445="","NULL",I445)&amp;", CalcGroupListItemID = " &amp;IF(K445="","NULL",K445)&amp;", Description = "&amp;IF(L445&lt;&gt;"NULL","'"&amp;SUBSTITUTE(L445,"'","''")&amp;"'","NULL")&amp;", DataTypeID = "&amp;M445&amp;",Precision = "&amp;N445&amp;", Scale = "&amp;O445&amp;", Length="&amp;P445&amp;", UOMID = "&amp;Q445&amp;", GlossaryTermID = "&amp;V445&amp;", DisplayOrderID = "&amp;W445&amp;", DomainValueListID = "&amp;AB445&amp;", WidthPixels = "&amp;AC445&amp;", IsDisplayable = "&amp;AD445&amp;", ShowGraphForWatershed= "&amp;AE445&amp;",ShowGraphForProgram="&amp;AF445&amp;",ShowGraphForVisit="&amp;AG445&amp;",IsPrivateInformation="&amp;AM445&amp;", IsCalculated="&amp;AN445&amp;",IsInternal="&amp;AO445&amp;", ExpectedValueMin = "&amp;IF(R445&lt;&gt;"",R445,"NULL")&amp;",  ExpectedValueMax = "&amp;IF(S445&lt;&gt;"",S445,"NULL")&amp;",  AcceptedValueMin = "&amp;IF(T445&lt;&gt;"",T445,"NULL")&amp;",   AcceptedValueMax  = "&amp;IF(U445&lt;&gt;"",U445,"NULL")&amp;", GraphAllowX="&amp;AH445&amp;", GraphAllowY="&amp;AI445&amp;", GraphAllowZ="&amp;AJ445&amp;", MapAllowSize="&amp;AK445&amp;", MapAllowColor = "&amp;AL445&amp;", RbtXpath = "&amp;IF(AP445&lt;&gt;"", "'"&amp;AP445&amp;"'", "NULL")&amp;", RbtIsRequired = "&amp;IF(AP445&lt;&gt;"", AQ445, "NULL")&amp;", MRMetric = "&amp;AR445&amp;
", Protocol1_ID = "&amp;IF(AS445="","NULL",#REF!)&amp;", Protocol1_IterationIDStart = "&amp;IF(AS445="","NULL",AT445)&amp;", Protocol1_IterationIDEnd = "&amp;IF(AU445="","NULL",AV445)&amp;
", Protocol2_ID = "&amp;IF(AW445="","NULL",#REF!)&amp;", Protocol2_IterationIDStart = "&amp;IF(AW445="","NULL",AX445)&amp;", Protocol2_IterationIDEnd = "&amp;IF(AY445="","NULL",AZ445)&amp;
", Protocol3_ID = "&amp;IF(BA445="","NULL",#REF!)&amp;", Protocol3_IterationIDStart = "&amp;IF(BA445="","NULL",BB445)&amp;", Protocol3_IterationIDEnd = "&amp;IF(BC445="","NULL",BD445)&amp;
", Protocol4_ID = "&amp;IF(BE445="","NULL",#REF!)&amp;", Protocol4_IterationIDStart = "&amp;IF(BE445="","NULL",BF445)&amp;", Protocol4_IterationIDEnd = "&amp;IF(BG445="","NULL",BH445)&amp;
", Protocol5_ID = "&amp;IF(BI445="","NULL",#REF!)&amp;", Protocol5_IterationIDStart = "&amp;IF(BI445="","NULL",BJ445)&amp;", Protocol5_IterationIDEnd = "&amp;IF(BK445="","NULL",BL445)&amp;
", Protocol6_ID = "&amp;IF(BM445="","NULL",#REF!)&amp;", Protocol6_IterationIDStart = "&amp;IF(BM445="","NULL",BN445)&amp;", Protocol6_IterationIDEnd = "&amp;IF(BO445="","NULL",BP445)&amp;
", Protocol7_ID = "&amp;IF(BQ445="","NULL",#REF!)&amp;", Protocol7_IterationIDStart = "&amp;IF(BQ445="","NULL",BR445)&amp;", Protocol7_IterationIDEnd = "&amp;IF(BS445="","NULL",BT445)&amp;
", Protocol8_ID = "&amp;IF(BU445="","NULL",#REF!)&amp;", Protocol8_IterationIDStart = "&amp;IF(BU445="","NULL",BV445)&amp;", Protocol8_IterationIDEnd = "&amp;IF(BW445="","NULL",BX445)&amp;
", Protocol9_ID = "&amp;IF(BY445="","NULL",#REF!)&amp;", Protocol9_IterationIDStart = "&amp;IF(BY445="","NULL",BZ445)&amp;", Protocol9_IterationIDEnd = "&amp;IF(CA445="","NULL",CB445)&amp;
", Protocol10_ID = "&amp;IF(CC445="","NULL",#REF!)&amp;", Protocol10_IterationIDStart = "&amp;IF(CC445="","NULL",CD445)&amp;", Protocol10_IterationIDEnd = "&amp;IF(CE445="","NULL",CF445)&amp;
", Protocol11_ID = "&amp;IF(CG445="","NULL",#REF!)&amp;", Protocol11_IterationIDStart = "&amp;IF(CG445="","NULL",CH445)&amp;", Protocol11_IterationIDEnd = "&amp;IF(CI445="","NULL",CJ445)&amp;
", Protocol12_ID = "&amp;IF(CK445="","NULL",#REF!)&amp;", Protocol12_IterationIDStart = "&amp;IF(CK445="","NULL",CL445)&amp;", Protocol12_IterationIDEnd = "&amp;IF(CM445="","NULL",CN445)&amp;
", Protocol13_ID = "&amp;IF(CO445="","NULL",#REF!)&amp;", Protocol13_IterationIDStart = "&amp;IF(CO445="","NULL",CP445)&amp;", Protocol13_IterationIDEnd = "&amp;IF(CQ445="","NULL",CR445)&amp;
", Protocol14_ID = "&amp;IF(CS445="","NULL",#REF!)&amp;", Protocol14_IterationIDStart = "&amp;IF(CS445="","NULL",CT445)&amp;", Protocol14_IterationIDEnd = "&amp;IF(CU445="","NULL",CV445)&amp;
", Protocol15_ID = "&amp;IF(CW445="","NULL",#REF!)&amp;", Protocol15_IterationIDStart = "&amp;IF(CW445="","NULL",CX445)&amp;", Protocol15_IterationIDEnd = "&amp;IF(CY445="","NULL",CZ445)&amp;
", Protocol16_ID = "&amp;IF(DA445="","NULL",#REF!)&amp;", Protocol16_IterationIDStart = "&amp;IF(DA445="","NULL",DB445)&amp;", Protocol16_IterationIDEnd = "&amp;IF(DC445="","NULL",DD445))</f>
        <v>#REF!</v>
      </c>
    </row>
    <row r="446" spans="1:110" s="49" customFormat="1" x14ac:dyDescent="0.4">
      <c r="A446" s="75">
        <v>627</v>
      </c>
      <c r="B446" s="53">
        <v>2</v>
      </c>
      <c r="C446" s="57" t="str">
        <f t="shared" si="35"/>
        <v>ChampMetricVisitInformation.LargeWoodyPiecesCount</v>
      </c>
      <c r="D446" s="53">
        <v>1</v>
      </c>
      <c r="E446" s="74" t="s">
        <v>1330</v>
      </c>
      <c r="F446" s="74" t="s">
        <v>1328</v>
      </c>
      <c r="G446" s="74" t="s">
        <v>1327</v>
      </c>
      <c r="H446" s="74"/>
      <c r="I446" s="44"/>
      <c r="J446" s="59" t="str">
        <f>IF(I446="","",VLOOKUP(I446,MetricCalcGroups!A:D,3, FALSE))</f>
        <v/>
      </c>
      <c r="L446" s="49" t="s">
        <v>78</v>
      </c>
      <c r="M446" s="53">
        <v>2</v>
      </c>
      <c r="N446" s="53" t="s">
        <v>78</v>
      </c>
      <c r="O446" s="53" t="s">
        <v>78</v>
      </c>
      <c r="P446" s="53" t="s">
        <v>78</v>
      </c>
      <c r="Q446" s="53">
        <v>13</v>
      </c>
      <c r="R446" s="75">
        <v>0</v>
      </c>
      <c r="S446" s="75" t="s">
        <v>78</v>
      </c>
      <c r="T446" s="75">
        <v>0</v>
      </c>
      <c r="U446" s="75" t="s">
        <v>78</v>
      </c>
      <c r="V446" s="78" t="s">
        <v>78</v>
      </c>
      <c r="W446" s="53">
        <v>3560</v>
      </c>
      <c r="X446" s="50">
        <v>2014</v>
      </c>
      <c r="Y446" s="51">
        <f>IF(X446&lt;&gt;"",VLOOKUP(X446,ProgramIterations!D:E,2,FALSE),"NULL")</f>
        <v>4</v>
      </c>
      <c r="Z446" s="50"/>
      <c r="AA446" s="51" t="str">
        <f>IF(Z446&lt;&gt;"",VLOOKUP(Z446,ProgramIterations!D:E,2,FALSE),"NULL")</f>
        <v>NULL</v>
      </c>
      <c r="AB446" s="49" t="s">
        <v>78</v>
      </c>
      <c r="AC446" s="49">
        <v>50</v>
      </c>
      <c r="AD446" s="49">
        <v>1</v>
      </c>
      <c r="AE446" s="49">
        <v>1</v>
      </c>
      <c r="AF446" s="49">
        <v>1</v>
      </c>
      <c r="AG446" s="49">
        <v>1</v>
      </c>
      <c r="AH446" s="52">
        <v>0</v>
      </c>
      <c r="AI446" s="52">
        <f t="shared" si="36"/>
        <v>1</v>
      </c>
      <c r="AJ446" s="53">
        <v>0</v>
      </c>
      <c r="AK446" s="52">
        <f t="shared" si="37"/>
        <v>1</v>
      </c>
      <c r="AL446" s="52">
        <f t="shared" si="38"/>
        <v>1</v>
      </c>
      <c r="AM446" s="53">
        <v>0</v>
      </c>
      <c r="AN446" s="53">
        <v>0</v>
      </c>
      <c r="AO446" s="74">
        <v>1</v>
      </c>
      <c r="AP446" s="80"/>
      <c r="AQ446" s="49">
        <v>0</v>
      </c>
      <c r="AR446" s="49">
        <v>0</v>
      </c>
      <c r="AS446" s="54"/>
      <c r="AT446" s="55" t="str">
        <f>IF(AS446="","",VLOOKUP(AS446,ProgramIterations!$D:$E,2,FALSE))</f>
        <v/>
      </c>
      <c r="AU446" s="54"/>
      <c r="AV446" s="55" t="str">
        <f>IF(AU446="","",VLOOKUP(AU446,ProgramIterations!$D:$E,2,FALSE))</f>
        <v/>
      </c>
      <c r="AW446" s="54"/>
      <c r="AX446" s="55" t="str">
        <f>IF(AW446="","",VLOOKUP(AW446,ProgramIterations!$D:$E,2,FALSE))</f>
        <v/>
      </c>
      <c r="AY446" s="54"/>
      <c r="AZ446" s="55" t="str">
        <f>IF(AY446="","",VLOOKUP(AY446,ProgramIterations!$D:$E,2,FALSE))</f>
        <v/>
      </c>
      <c r="BA446" s="54"/>
      <c r="BB446" s="55" t="str">
        <f>IF(BA446="","",VLOOKUP(BA446,ProgramIterations!$D:$E,2,FALSE))</f>
        <v/>
      </c>
      <c r="BC446" s="54"/>
      <c r="BD446" s="55" t="str">
        <f>IF(BC446="","",VLOOKUP(BC446,ProgramIterations!$D:$E,2,FALSE))</f>
        <v/>
      </c>
      <c r="BE446" s="54">
        <v>2014</v>
      </c>
      <c r="BF446" s="55">
        <f>IF(BE446="","",VLOOKUP(BE446,ProgramIterations!$D:$E,2,FALSE))</f>
        <v>4</v>
      </c>
      <c r="BG446" s="54"/>
      <c r="BH446" s="55" t="str">
        <f>IF(BG446="","",VLOOKUP(BG446,ProgramIterations!$D:$E,2,FALSE))</f>
        <v/>
      </c>
      <c r="BI446" s="54">
        <v>2014</v>
      </c>
      <c r="BJ446" s="55">
        <f>IF(BI446="","",VLOOKUP(BI446,ProgramIterations!$D:$E,2,FALSE))</f>
        <v>4</v>
      </c>
      <c r="BK446" s="54"/>
      <c r="BL446" s="55" t="str">
        <f>IF(BK446="","",VLOOKUP(BK446,ProgramIterations!$D:$E,2,FALSE))</f>
        <v/>
      </c>
      <c r="BM446" s="54"/>
      <c r="BN446" s="55" t="str">
        <f>IF(BM446="","",VLOOKUP(BM446,ProgramIterations!$D:$E,2,FALSE))</f>
        <v/>
      </c>
      <c r="BO446" s="54"/>
      <c r="BP446" s="55" t="str">
        <f>IF(BO446="","",VLOOKUP(BO446,ProgramIterations!$D:$E,2,FALSE))</f>
        <v/>
      </c>
      <c r="BQ446" s="54"/>
      <c r="BR446" s="55" t="str">
        <f>IF(BQ446="","",VLOOKUP(BQ446,ProgramIterations!$D:$E,2,FALSE))</f>
        <v/>
      </c>
      <c r="BS446" s="54"/>
      <c r="BT446" s="55" t="str">
        <f>IF(BS446="","",VLOOKUP(BS446,ProgramIterations!$D:$E,2,FALSE))</f>
        <v/>
      </c>
      <c r="BU446" s="54"/>
      <c r="BV446" s="55" t="str">
        <f>IF(BU446="","",VLOOKUP(BU446,ProgramIterations!$D:$E,2,FALSE))</f>
        <v/>
      </c>
      <c r="BW446" s="54"/>
      <c r="BX446" s="55" t="str">
        <f>IF(BW446="","",VLOOKUP(BW446,ProgramIterations!$D:$E,2,FALSE))</f>
        <v/>
      </c>
      <c r="BY446" s="54"/>
      <c r="BZ446" s="55" t="str">
        <f>IF(BY446="","",VLOOKUP(BY446,ProgramIterations!$D:$E,2,FALSE))</f>
        <v/>
      </c>
      <c r="CA446" s="54"/>
      <c r="CB446" s="55" t="str">
        <f>IF(CA446="","",VLOOKUP(CA446,ProgramIterations!$D:$E,2,FALSE))</f>
        <v/>
      </c>
      <c r="CC446" s="54">
        <v>2014</v>
      </c>
      <c r="CD446" s="55">
        <f>IF(CC446="","",VLOOKUP(CC446,ProgramIterations!$D:$E,2,FALSE))</f>
        <v>4</v>
      </c>
      <c r="CE446" s="54"/>
      <c r="CF446" s="55" t="str">
        <f>IF(CE446="","",VLOOKUP(CE446,ProgramIterations!$D:$E,2,FALSE))</f>
        <v/>
      </c>
      <c r="CG446" s="54">
        <v>2014</v>
      </c>
      <c r="CH446" s="55">
        <f>IF(CG446="","",VLOOKUP(CG446,ProgramIterations!$D:$E,2,FALSE))</f>
        <v>4</v>
      </c>
      <c r="CI446" s="54"/>
      <c r="CJ446" s="55" t="str">
        <f>IF(CI446="","",VLOOKUP(CI446,ProgramIterations!$D:$E,2,FALSE))</f>
        <v/>
      </c>
      <c r="CK446" s="54"/>
      <c r="CL446" s="55" t="str">
        <f>IF(CK446="","",VLOOKUP(CK446,ProgramIterations!$D:$E,2,FALSE))</f>
        <v/>
      </c>
      <c r="CM446" s="54"/>
      <c r="CN446" s="55" t="str">
        <f>IF(CM446="","",VLOOKUP(CM446,ProgramIterations!$D:$E,2,FALSE))</f>
        <v/>
      </c>
      <c r="CO446" s="54"/>
      <c r="CP446" s="55" t="str">
        <f>IF(CO446="","",VLOOKUP(CO446,ProgramIterations!$D:$E,2,FALSE))</f>
        <v/>
      </c>
      <c r="CQ446" s="54"/>
      <c r="CR446" s="55" t="str">
        <f>IF(CQ446="","",VLOOKUP(CQ446,ProgramIterations!$D:$E,2,FALSE))</f>
        <v/>
      </c>
      <c r="CS446" s="54"/>
      <c r="CT446" s="55" t="str">
        <f>IF(CS446="","",VLOOKUP(CS446,ProgramIterations!$D:$E,2,FALSE))</f>
        <v/>
      </c>
      <c r="CU446" s="54"/>
      <c r="CV446" s="55" t="str">
        <f>IF(CU446="","",VLOOKUP(CU446,ProgramIterations!$D:$E,2,FALSE))</f>
        <v/>
      </c>
      <c r="CW446" s="54"/>
      <c r="CX446" s="55" t="str">
        <f>IF(CW446="","",VLOOKUP(CW446,ProgramIterations!$D:$E,2,FALSE))</f>
        <v/>
      </c>
      <c r="CY446" s="54"/>
      <c r="CZ446" s="55" t="str">
        <f>IF(CY446="","",VLOOKUP(CY446,ProgramIterations!$D:$E,2,FALSE))</f>
        <v/>
      </c>
      <c r="DA446" s="54"/>
      <c r="DB446" s="55" t="str">
        <f>IF(DA446="","",VLOOKUP(DA446,ProgramIterations!$D:$E,2,FALSE))</f>
        <v/>
      </c>
      <c r="DC446" s="54"/>
      <c r="DD446" s="25" t="str">
        <f>IF(DC446="","",VLOOKUP(DC446,ProgramIterations!$D:$E,2,FALSE))</f>
        <v/>
      </c>
      <c r="DE446" s="64" t="str">
        <f>CONCATENATE("ALTER TABLE dbo.",LEFT(C446,FIND(".",C446)-1)," ADD ",RIGHT(C446,LEN(C446)-FIND(".",C446))," ",VLOOKUP(M446,DataTypes!$A$2:$F$12,6),IF(VLOOKUP(M446,DataTypes!$A$2:$F$12,3)=1,CONCATENATE("(",N446,",",O446,")"),"")," NULL")</f>
        <v>ALTER TABLE dbo.ChampMetricVisitInformation ADD LargeWoodyPiecesCount int NULL</v>
      </c>
      <c r="DF446" s="56" t="e">
        <f>IF(A446 = "","",#REF! &amp; " SELECT MetricCalcTypeID = "&amp;A446&amp;", EngineID = "&amp;B446&amp;", Name='"&amp;C446&amp;"', DisplayGroupID = "&amp;D446&amp;", DisplayName='"&amp;E446&amp;"', DisplayNameShort = '"&amp;F446&amp;"', PropertyName = '"&amp;G446&amp;"', MethodID = "&amp;IF(H446="","NULL",H446)&amp; ", CalcGroupId = "&amp;IF(I446="","NULL",I446)&amp;", CalcGroupListItemID = " &amp;IF(K446="","NULL",K446)&amp;", Description = "&amp;IF(L446&lt;&gt;"NULL","'"&amp;SUBSTITUTE(L446,"'","''")&amp;"'","NULL")&amp;", DataTypeID = "&amp;M446&amp;",Precision = "&amp;N446&amp;", Scale = "&amp;O446&amp;", Length="&amp;P446&amp;", UOMID = "&amp;Q446&amp;", GlossaryTermID = "&amp;V446&amp;", DisplayOrderID = "&amp;W446&amp;", DomainValueListID = "&amp;AB446&amp;", WidthPixels = "&amp;AC446&amp;", IsDisplayable = "&amp;AD446&amp;", ShowGraphForWatershed= "&amp;AE446&amp;",ShowGraphForProgram="&amp;AF446&amp;",ShowGraphForVisit="&amp;AG446&amp;",IsPrivateInformation="&amp;AM446&amp;", IsCalculated="&amp;AN446&amp;",IsInternal="&amp;AO446&amp;", ExpectedValueMin = "&amp;IF(R446&lt;&gt;"",R446,"NULL")&amp;",  ExpectedValueMax = "&amp;IF(S446&lt;&gt;"",S446,"NULL")&amp;",  AcceptedValueMin = "&amp;IF(T446&lt;&gt;"",T446,"NULL")&amp;",   AcceptedValueMax  = "&amp;IF(U446&lt;&gt;"",U446,"NULL")&amp;", GraphAllowX="&amp;AH446&amp;", GraphAllowY="&amp;AI446&amp;", GraphAllowZ="&amp;AJ446&amp;", MapAllowSize="&amp;AK446&amp;", MapAllowColor = "&amp;AL446&amp;", RbtXpath = "&amp;IF(AP446&lt;&gt;"", "'"&amp;AP446&amp;"'", "NULL")&amp;", RbtIsRequired = "&amp;IF(AP446&lt;&gt;"", AQ446, "NULL")&amp;", MRMetric = "&amp;AR446&amp;
", Protocol1_ID = "&amp;IF(AS446="","NULL",#REF!)&amp;", Protocol1_IterationIDStart = "&amp;IF(AS446="","NULL",AT446)&amp;", Protocol1_IterationIDEnd = "&amp;IF(AU446="","NULL",AV446)&amp;
", Protocol2_ID = "&amp;IF(AW446="","NULL",#REF!)&amp;", Protocol2_IterationIDStart = "&amp;IF(AW446="","NULL",AX446)&amp;", Protocol2_IterationIDEnd = "&amp;IF(AY446="","NULL",AZ446)&amp;
", Protocol3_ID = "&amp;IF(BA446="","NULL",#REF!)&amp;", Protocol3_IterationIDStart = "&amp;IF(BA446="","NULL",BB446)&amp;", Protocol3_IterationIDEnd = "&amp;IF(BC446="","NULL",BD446)&amp;
", Protocol4_ID = "&amp;IF(BE446="","NULL",#REF!)&amp;", Protocol4_IterationIDStart = "&amp;IF(BE446="","NULL",BF446)&amp;", Protocol4_IterationIDEnd = "&amp;IF(BG446="","NULL",BH446)&amp;
", Protocol5_ID = "&amp;IF(BI446="","NULL",#REF!)&amp;", Protocol5_IterationIDStart = "&amp;IF(BI446="","NULL",BJ446)&amp;", Protocol5_IterationIDEnd = "&amp;IF(BK446="","NULL",BL446)&amp;
", Protocol6_ID = "&amp;IF(BM446="","NULL",#REF!)&amp;", Protocol6_IterationIDStart = "&amp;IF(BM446="","NULL",BN446)&amp;", Protocol6_IterationIDEnd = "&amp;IF(BO446="","NULL",BP446)&amp;
", Protocol7_ID = "&amp;IF(BQ446="","NULL",#REF!)&amp;", Protocol7_IterationIDStart = "&amp;IF(BQ446="","NULL",BR446)&amp;", Protocol7_IterationIDEnd = "&amp;IF(BS446="","NULL",BT446)&amp;
", Protocol8_ID = "&amp;IF(BU446="","NULL",#REF!)&amp;", Protocol8_IterationIDStart = "&amp;IF(BU446="","NULL",BV446)&amp;", Protocol8_IterationIDEnd = "&amp;IF(BW446="","NULL",BX446)&amp;
", Protocol9_ID = "&amp;IF(BY446="","NULL",#REF!)&amp;", Protocol9_IterationIDStart = "&amp;IF(BY446="","NULL",BZ446)&amp;", Protocol9_IterationIDEnd = "&amp;IF(CA446="","NULL",CB446)&amp;
", Protocol10_ID = "&amp;IF(CC446="","NULL",#REF!)&amp;", Protocol10_IterationIDStart = "&amp;IF(CC446="","NULL",CD446)&amp;", Protocol10_IterationIDEnd = "&amp;IF(CE446="","NULL",CF446)&amp;
", Protocol11_ID = "&amp;IF(CG446="","NULL",#REF!)&amp;", Protocol11_IterationIDStart = "&amp;IF(CG446="","NULL",CH446)&amp;", Protocol11_IterationIDEnd = "&amp;IF(CI446="","NULL",CJ446)&amp;
", Protocol12_ID = "&amp;IF(CK446="","NULL",#REF!)&amp;", Protocol12_IterationIDStart = "&amp;IF(CK446="","NULL",CL446)&amp;", Protocol12_IterationIDEnd = "&amp;IF(CM446="","NULL",CN446)&amp;
", Protocol13_ID = "&amp;IF(CO446="","NULL",#REF!)&amp;", Protocol13_IterationIDStart = "&amp;IF(CO446="","NULL",CP446)&amp;", Protocol13_IterationIDEnd = "&amp;IF(CQ446="","NULL",CR446)&amp;
", Protocol14_ID = "&amp;IF(CS446="","NULL",#REF!)&amp;", Protocol14_IterationIDStart = "&amp;IF(CS446="","NULL",CT446)&amp;", Protocol14_IterationIDEnd = "&amp;IF(CU446="","NULL",CV446)&amp;
", Protocol15_ID = "&amp;IF(CW446="","NULL",#REF!)&amp;", Protocol15_IterationIDStart = "&amp;IF(CW446="","NULL",CX446)&amp;", Protocol15_IterationIDEnd = "&amp;IF(CY446="","NULL",CZ446)&amp;
", Protocol16_ID = "&amp;IF(DA446="","NULL",#REF!)&amp;", Protocol16_IterationIDStart = "&amp;IF(DA446="","NULL",DB446)&amp;", Protocol16_IterationIDEnd = "&amp;IF(DC446="","NULL",DD446))</f>
        <v>#REF!</v>
      </c>
    </row>
    <row r="447" spans="1:110" s="49" customFormat="1" x14ac:dyDescent="0.4">
      <c r="A447" s="75">
        <v>531</v>
      </c>
      <c r="B447" s="53">
        <v>2</v>
      </c>
      <c r="C447" s="57" t="str">
        <f t="shared" si="35"/>
        <v>ChampMetricVisitInformation.CountOfChinook</v>
      </c>
      <c r="D447" s="53">
        <v>1</v>
      </c>
      <c r="E447" s="40" t="s">
        <v>1294</v>
      </c>
      <c r="F447" s="74" t="s">
        <v>1294</v>
      </c>
      <c r="G447" s="74" t="s">
        <v>1283</v>
      </c>
      <c r="H447" s="74"/>
      <c r="I447" s="44">
        <v>1</v>
      </c>
      <c r="J447" s="59" t="str">
        <f>IF(I447="","",VLOOKUP(I447,MetricCalcGroups!A:D,3, FALSE))</f>
        <v>Fish Counts</v>
      </c>
      <c r="K447" s="49">
        <v>246</v>
      </c>
      <c r="L447" s="49" t="s">
        <v>78</v>
      </c>
      <c r="M447" s="53">
        <v>2</v>
      </c>
      <c r="N447" s="53" t="s">
        <v>78</v>
      </c>
      <c r="O447" s="53" t="s">
        <v>78</v>
      </c>
      <c r="P447" s="53" t="s">
        <v>78</v>
      </c>
      <c r="Q447" s="53">
        <v>13</v>
      </c>
      <c r="R447" s="75">
        <v>0</v>
      </c>
      <c r="S447" s="75" t="s">
        <v>78</v>
      </c>
      <c r="T447" s="75">
        <v>0</v>
      </c>
      <c r="U447" s="75" t="s">
        <v>78</v>
      </c>
      <c r="V447" s="78" t="s">
        <v>78</v>
      </c>
      <c r="W447" s="53">
        <v>4000</v>
      </c>
      <c r="X447" s="50">
        <v>2014</v>
      </c>
      <c r="Y447" s="51">
        <f>IF(X447&lt;&gt;"",VLOOKUP(X447,ProgramIterations!D:E,2,FALSE),"NULL")</f>
        <v>4</v>
      </c>
      <c r="Z447" s="50"/>
      <c r="AA447" s="51" t="str">
        <f>IF(Z447&lt;&gt;"",VLOOKUP(Z447,ProgramIterations!D:E,2,FALSE),"NULL")</f>
        <v>NULL</v>
      </c>
      <c r="AB447" s="49" t="s">
        <v>78</v>
      </c>
      <c r="AC447" s="49">
        <v>50</v>
      </c>
      <c r="AD447" s="74">
        <v>1</v>
      </c>
      <c r="AE447" s="49">
        <v>1</v>
      </c>
      <c r="AF447" s="49">
        <v>1</v>
      </c>
      <c r="AG447" s="49">
        <v>1</v>
      </c>
      <c r="AH447" s="52">
        <v>0</v>
      </c>
      <c r="AI447" s="52">
        <f t="shared" si="36"/>
        <v>1</v>
      </c>
      <c r="AJ447" s="53">
        <v>0</v>
      </c>
      <c r="AK447" s="52">
        <f t="shared" si="37"/>
        <v>1</v>
      </c>
      <c r="AL447" s="52">
        <f t="shared" si="38"/>
        <v>1</v>
      </c>
      <c r="AM447" s="53">
        <v>0</v>
      </c>
      <c r="AN447" s="53">
        <v>0</v>
      </c>
      <c r="AO447" s="74">
        <v>1</v>
      </c>
      <c r="AP447" s="80"/>
      <c r="AQ447" s="49">
        <v>0</v>
      </c>
      <c r="AR447" s="49">
        <v>0</v>
      </c>
      <c r="AS447" s="54"/>
      <c r="AT447" s="55" t="str">
        <f>IF(AS447="","",VLOOKUP(AS447,ProgramIterations!$D:$E,2,FALSE))</f>
        <v/>
      </c>
      <c r="AU447" s="54"/>
      <c r="AV447" s="55" t="str">
        <f>IF(AU447="","",VLOOKUP(AU447,ProgramIterations!$D:$E,2,FALSE))</f>
        <v/>
      </c>
      <c r="AW447" s="54"/>
      <c r="AX447" s="55" t="str">
        <f>IF(AW447="","",VLOOKUP(AW447,ProgramIterations!$D:$E,2,FALSE))</f>
        <v/>
      </c>
      <c r="AY447" s="54"/>
      <c r="AZ447" s="55" t="str">
        <f>IF(AY447="","",VLOOKUP(AY447,ProgramIterations!$D:$E,2,FALSE))</f>
        <v/>
      </c>
      <c r="BA447" s="54"/>
      <c r="BB447" s="55" t="str">
        <f>IF(BA447="","",VLOOKUP(BA447,ProgramIterations!$D:$E,2,FALSE))</f>
        <v/>
      </c>
      <c r="BC447" s="54"/>
      <c r="BD447" s="55" t="str">
        <f>IF(BC447="","",VLOOKUP(BC447,ProgramIterations!$D:$E,2,FALSE))</f>
        <v/>
      </c>
      <c r="BE447" s="54">
        <v>2014</v>
      </c>
      <c r="BF447" s="55">
        <f>IF(BE447="","",VLOOKUP(BE447,ProgramIterations!$D:$E,2,FALSE))</f>
        <v>4</v>
      </c>
      <c r="BG447" s="54"/>
      <c r="BH447" s="55" t="str">
        <f>IF(BG447="","",VLOOKUP(BG447,ProgramIterations!$D:$E,2,FALSE))</f>
        <v/>
      </c>
      <c r="BI447" s="54">
        <v>2014</v>
      </c>
      <c r="BJ447" s="55">
        <f>IF(BI447="","",VLOOKUP(BI447,ProgramIterations!$D:$E,2,FALSE))</f>
        <v>4</v>
      </c>
      <c r="BK447" s="54"/>
      <c r="BL447" s="55" t="str">
        <f>IF(BK447="","",VLOOKUP(BK447,ProgramIterations!$D:$E,2,FALSE))</f>
        <v/>
      </c>
      <c r="BM447" s="54">
        <v>2014</v>
      </c>
      <c r="BN447" s="55">
        <f>IF(BM447="","",VLOOKUP(BM447,ProgramIterations!$D:$E,2,FALSE))</f>
        <v>4</v>
      </c>
      <c r="BO447" s="54"/>
      <c r="BP447" s="55" t="str">
        <f>IF(BO447="","",VLOOKUP(BO447,ProgramIterations!$D:$E,2,FALSE))</f>
        <v/>
      </c>
      <c r="BQ447" s="54"/>
      <c r="BR447" s="55" t="str">
        <f>IF(BQ447="","",VLOOKUP(BQ447,ProgramIterations!$D:$E,2,FALSE))</f>
        <v/>
      </c>
      <c r="BS447" s="54"/>
      <c r="BT447" s="55" t="str">
        <f>IF(BS447="","",VLOOKUP(BS447,ProgramIterations!$D:$E,2,FALSE))</f>
        <v/>
      </c>
      <c r="BU447" s="54"/>
      <c r="BV447" s="55" t="str">
        <f>IF(BU447="","",VLOOKUP(BU447,ProgramIterations!$D:$E,2,FALSE))</f>
        <v/>
      </c>
      <c r="BW447" s="54"/>
      <c r="BX447" s="55" t="str">
        <f>IF(BW447="","",VLOOKUP(BW447,ProgramIterations!$D:$E,2,FALSE))</f>
        <v/>
      </c>
      <c r="BY447" s="54"/>
      <c r="BZ447" s="55" t="str">
        <f>IF(BY447="","",VLOOKUP(BY447,ProgramIterations!$D:$E,2,FALSE))</f>
        <v/>
      </c>
      <c r="CA447" s="54"/>
      <c r="CB447" s="55" t="str">
        <f>IF(CA447="","",VLOOKUP(CA447,ProgramIterations!$D:$E,2,FALSE))</f>
        <v/>
      </c>
      <c r="CC447" s="54">
        <v>2014</v>
      </c>
      <c r="CD447" s="55">
        <f>IF(CC447="","",VLOOKUP(CC447,ProgramIterations!$D:$E,2,FALSE))</f>
        <v>4</v>
      </c>
      <c r="CE447" s="54"/>
      <c r="CF447" s="55" t="str">
        <f>IF(CE447="","",VLOOKUP(CE447,ProgramIterations!$D:$E,2,FALSE))</f>
        <v/>
      </c>
      <c r="CG447" s="54"/>
      <c r="CH447" s="55" t="str">
        <f>IF(CG447="","",VLOOKUP(CG447,ProgramIterations!$D:$E,2,FALSE))</f>
        <v/>
      </c>
      <c r="CI447" s="54"/>
      <c r="CJ447" s="55" t="str">
        <f>IF(CI447="","",VLOOKUP(CI447,ProgramIterations!$D:$E,2,FALSE))</f>
        <v/>
      </c>
      <c r="CK447" s="54"/>
      <c r="CL447" s="55" t="str">
        <f>IF(CK447="","",VLOOKUP(CK447,ProgramIterations!$D:$E,2,FALSE))</f>
        <v/>
      </c>
      <c r="CM447" s="54"/>
      <c r="CN447" s="55" t="str">
        <f>IF(CM447="","",VLOOKUP(CM447,ProgramIterations!$D:$E,2,FALSE))</f>
        <v/>
      </c>
      <c r="CO447" s="54">
        <v>2014</v>
      </c>
      <c r="CP447" s="55">
        <f>IF(CO447="","",VLOOKUP(CO447,ProgramIterations!$D:$E,2,FALSE))</f>
        <v>4</v>
      </c>
      <c r="CQ447" s="54"/>
      <c r="CR447" s="55" t="str">
        <f>IF(CQ447="","",VLOOKUP(CQ447,ProgramIterations!$D:$E,2,FALSE))</f>
        <v/>
      </c>
      <c r="CS447" s="54">
        <v>2014</v>
      </c>
      <c r="CT447" s="55">
        <f>IF(CS447="","",VLOOKUP(CS447,ProgramIterations!$D:$E,2,FALSE))</f>
        <v>4</v>
      </c>
      <c r="CU447" s="54"/>
      <c r="CV447" s="55" t="str">
        <f>IF(CU447="","",VLOOKUP(CU447,ProgramIterations!$D:$E,2,FALSE))</f>
        <v/>
      </c>
      <c r="CW447" s="54"/>
      <c r="CX447" s="55" t="str">
        <f>IF(CW447="","",VLOOKUP(CW447,ProgramIterations!$D:$E,2,FALSE))</f>
        <v/>
      </c>
      <c r="CY447" s="54"/>
      <c r="CZ447" s="55" t="str">
        <f>IF(CY447="","",VLOOKUP(CY447,ProgramIterations!$D:$E,2,FALSE))</f>
        <v/>
      </c>
      <c r="DA447" s="54"/>
      <c r="DB447" s="55" t="str">
        <f>IF(DA447="","",VLOOKUP(DA447,ProgramIterations!$D:$E,2,FALSE))</f>
        <v/>
      </c>
      <c r="DC447" s="54"/>
      <c r="DD447" s="25" t="str">
        <f>IF(DC447="","",VLOOKUP(DC447,ProgramIterations!$D:$E,2,FALSE))</f>
        <v/>
      </c>
      <c r="DE447" s="64" t="str">
        <f>CONCATENATE("ALTER TABLE dbo.",LEFT(C447,FIND(".",C447)-1)," ADD ",RIGHT(C447,LEN(C447)-FIND(".",C447))," ",VLOOKUP(M447,DataTypes!$A$2:$F$12,6),IF(VLOOKUP(M447,DataTypes!$A$2:$F$12,3)=1,CONCATENATE("(",N447,",",O447,")"),"")," NULL")</f>
        <v>ALTER TABLE dbo.ChampMetricVisitInformation ADD CountOfChinook int NULL</v>
      </c>
      <c r="DF447" s="56" t="e">
        <f>IF(A447 = "","",#REF! &amp; " SELECT MetricCalcTypeID = "&amp;A447&amp;", EngineID = "&amp;B447&amp;", Name='"&amp;C447&amp;"', DisplayGroupID = "&amp;D447&amp;", DisplayName='"&amp;E447&amp;"', DisplayNameShort = '"&amp;F447&amp;"', PropertyName = '"&amp;G447&amp;"', MethodID = "&amp;IF(H447="","NULL",H447)&amp; ", CalcGroupId = "&amp;IF(I447="","NULL",I447)&amp;", CalcGroupListItemID = " &amp;IF(K447="","NULL",K447)&amp;", Description = "&amp;IF(L447&lt;&gt;"NULL","'"&amp;SUBSTITUTE(L447,"'","''")&amp;"'","NULL")&amp;", DataTypeID = "&amp;M447&amp;",Precision = "&amp;N447&amp;", Scale = "&amp;O447&amp;", Length="&amp;P447&amp;", UOMID = "&amp;Q447&amp;", GlossaryTermID = "&amp;V447&amp;", DisplayOrderID = "&amp;W447&amp;", DomainValueListID = "&amp;AB447&amp;", WidthPixels = "&amp;AC447&amp;", IsDisplayable = "&amp;AD447&amp;", ShowGraphForWatershed= "&amp;AE447&amp;",ShowGraphForProgram="&amp;AF447&amp;",ShowGraphForVisit="&amp;AG447&amp;",IsPrivateInformation="&amp;AM447&amp;", IsCalculated="&amp;AN447&amp;",IsInternal="&amp;AO447&amp;", ExpectedValueMin = "&amp;IF(R447&lt;&gt;"",R447,"NULL")&amp;",  ExpectedValueMax = "&amp;IF(S447&lt;&gt;"",S447,"NULL")&amp;",  AcceptedValueMin = "&amp;IF(T447&lt;&gt;"",T447,"NULL")&amp;",   AcceptedValueMax  = "&amp;IF(U447&lt;&gt;"",U447,"NULL")&amp;", GraphAllowX="&amp;AH447&amp;", GraphAllowY="&amp;AI447&amp;", GraphAllowZ="&amp;AJ447&amp;", MapAllowSize="&amp;AK447&amp;", MapAllowColor = "&amp;AL447&amp;", RbtXpath = "&amp;IF(AP447&lt;&gt;"", "'"&amp;AP447&amp;"'", "NULL")&amp;", RbtIsRequired = "&amp;IF(AP447&lt;&gt;"", AQ447, "NULL")&amp;", MRMetric = "&amp;AR447&amp;
", Protocol1_ID = "&amp;IF(AS447="","NULL",#REF!)&amp;", Protocol1_IterationIDStart = "&amp;IF(AS447="","NULL",AT447)&amp;", Protocol1_IterationIDEnd = "&amp;IF(AU447="","NULL",AV447)&amp;
", Protocol2_ID = "&amp;IF(AW447="","NULL",#REF!)&amp;", Protocol2_IterationIDStart = "&amp;IF(AW447="","NULL",AX447)&amp;", Protocol2_IterationIDEnd = "&amp;IF(AY447="","NULL",AZ447)&amp;
", Protocol3_ID = "&amp;IF(BA447="","NULL",#REF!)&amp;", Protocol3_IterationIDStart = "&amp;IF(BA447="","NULL",BB447)&amp;", Protocol3_IterationIDEnd = "&amp;IF(BC447="","NULL",BD447)&amp;
", Protocol4_ID = "&amp;IF(BE447="","NULL",#REF!)&amp;", Protocol4_IterationIDStart = "&amp;IF(BE447="","NULL",BF447)&amp;", Protocol4_IterationIDEnd = "&amp;IF(BG447="","NULL",BH447)&amp;
", Protocol5_ID = "&amp;IF(BI447="","NULL",#REF!)&amp;", Protocol5_IterationIDStart = "&amp;IF(BI447="","NULL",BJ447)&amp;", Protocol5_IterationIDEnd = "&amp;IF(BK447="","NULL",BL447)&amp;
", Protocol6_ID = "&amp;IF(BM447="","NULL",#REF!)&amp;", Protocol6_IterationIDStart = "&amp;IF(BM447="","NULL",BN447)&amp;", Protocol6_IterationIDEnd = "&amp;IF(BO447="","NULL",BP447)&amp;
", Protocol7_ID = "&amp;IF(BQ447="","NULL",#REF!)&amp;", Protocol7_IterationIDStart = "&amp;IF(BQ447="","NULL",BR447)&amp;", Protocol7_IterationIDEnd = "&amp;IF(BS447="","NULL",BT447)&amp;
", Protocol8_ID = "&amp;IF(BU447="","NULL",#REF!)&amp;", Protocol8_IterationIDStart = "&amp;IF(BU447="","NULL",BV447)&amp;", Protocol8_IterationIDEnd = "&amp;IF(BW447="","NULL",BX447)&amp;
", Protocol9_ID = "&amp;IF(BY447="","NULL",#REF!)&amp;", Protocol9_IterationIDStart = "&amp;IF(BY447="","NULL",BZ447)&amp;", Protocol9_IterationIDEnd = "&amp;IF(CA447="","NULL",CB447)&amp;
", Protocol10_ID = "&amp;IF(CC447="","NULL",#REF!)&amp;", Protocol10_IterationIDStart = "&amp;IF(CC447="","NULL",CD447)&amp;", Protocol10_IterationIDEnd = "&amp;IF(CE447="","NULL",CF447)&amp;
", Protocol11_ID = "&amp;IF(CG447="","NULL",#REF!)&amp;", Protocol11_IterationIDStart = "&amp;IF(CG447="","NULL",CH447)&amp;", Protocol11_IterationIDEnd = "&amp;IF(CI447="","NULL",CJ447)&amp;
", Protocol12_ID = "&amp;IF(CK447="","NULL",#REF!)&amp;", Protocol12_IterationIDStart = "&amp;IF(CK447="","NULL",CL447)&amp;", Protocol12_IterationIDEnd = "&amp;IF(CM447="","NULL",CN447)&amp;
", Protocol13_ID = "&amp;IF(CO447="","NULL",#REF!)&amp;", Protocol13_IterationIDStart = "&amp;IF(CO447="","NULL",CP447)&amp;", Protocol13_IterationIDEnd = "&amp;IF(CQ447="","NULL",CR447)&amp;
", Protocol14_ID = "&amp;IF(CS447="","NULL",#REF!)&amp;", Protocol14_IterationIDStart = "&amp;IF(CS447="","NULL",CT447)&amp;", Protocol14_IterationIDEnd = "&amp;IF(CU447="","NULL",CV447)&amp;
", Protocol15_ID = "&amp;IF(CW447="","NULL",#REF!)&amp;", Protocol15_IterationIDStart = "&amp;IF(CW447="","NULL",CX447)&amp;", Protocol15_IterationIDEnd = "&amp;IF(CY447="","NULL",CZ447)&amp;
", Protocol16_ID = "&amp;IF(DA447="","NULL",#REF!)&amp;", Protocol16_IterationIDStart = "&amp;IF(DA447="","NULL",DB447)&amp;", Protocol16_IterationIDEnd = "&amp;IF(DC447="","NULL",DD447))</f>
        <v>#REF!</v>
      </c>
    </row>
    <row r="448" spans="1:110" s="49" customFormat="1" x14ac:dyDescent="0.4">
      <c r="A448" s="75">
        <v>532</v>
      </c>
      <c r="B448" s="53">
        <v>2</v>
      </c>
      <c r="C448" s="57" t="str">
        <f t="shared" si="35"/>
        <v>ChampMetricVisitInformation.CountOfCoho</v>
      </c>
      <c r="D448" s="53">
        <v>1</v>
      </c>
      <c r="E448" s="40" t="s">
        <v>1295</v>
      </c>
      <c r="F448" s="74" t="s">
        <v>1295</v>
      </c>
      <c r="G448" s="74" t="s">
        <v>1284</v>
      </c>
      <c r="H448" s="74"/>
      <c r="I448" s="44">
        <v>1</v>
      </c>
      <c r="J448" s="59" t="str">
        <f>IF(I448="","",VLOOKUP(I448,MetricCalcGroups!A:D,3, FALSE))</f>
        <v>Fish Counts</v>
      </c>
      <c r="K448" s="49">
        <v>247</v>
      </c>
      <c r="L448" s="49" t="s">
        <v>78</v>
      </c>
      <c r="M448" s="53">
        <v>2</v>
      </c>
      <c r="N448" s="53" t="s">
        <v>78</v>
      </c>
      <c r="O448" s="53" t="s">
        <v>78</v>
      </c>
      <c r="P448" s="53" t="s">
        <v>78</v>
      </c>
      <c r="Q448" s="53">
        <v>13</v>
      </c>
      <c r="R448" s="75">
        <v>0</v>
      </c>
      <c r="S448" s="75" t="s">
        <v>78</v>
      </c>
      <c r="T448" s="75">
        <v>0</v>
      </c>
      <c r="U448" s="75" t="s">
        <v>78</v>
      </c>
      <c r="V448" s="78" t="s">
        <v>78</v>
      </c>
      <c r="W448" s="53">
        <v>4010</v>
      </c>
      <c r="X448" s="50">
        <v>2014</v>
      </c>
      <c r="Y448" s="51">
        <f>IF(X448&lt;&gt;"",VLOOKUP(X448,ProgramIterations!D:E,2,FALSE),"NULL")</f>
        <v>4</v>
      </c>
      <c r="Z448" s="50"/>
      <c r="AA448" s="51" t="str">
        <f>IF(Z448&lt;&gt;"",VLOOKUP(Z448,ProgramIterations!D:E,2,FALSE),"NULL")</f>
        <v>NULL</v>
      </c>
      <c r="AB448" s="49" t="s">
        <v>78</v>
      </c>
      <c r="AC448" s="49">
        <v>50</v>
      </c>
      <c r="AD448" s="74">
        <v>1</v>
      </c>
      <c r="AE448" s="49">
        <v>1</v>
      </c>
      <c r="AF448" s="49">
        <v>1</v>
      </c>
      <c r="AG448" s="49">
        <v>1</v>
      </c>
      <c r="AH448" s="52">
        <v>0</v>
      </c>
      <c r="AI448" s="52">
        <f t="shared" si="36"/>
        <v>1</v>
      </c>
      <c r="AJ448" s="53">
        <v>0</v>
      </c>
      <c r="AK448" s="52">
        <f t="shared" si="37"/>
        <v>1</v>
      </c>
      <c r="AL448" s="52">
        <f t="shared" si="38"/>
        <v>1</v>
      </c>
      <c r="AM448" s="53">
        <v>0</v>
      </c>
      <c r="AN448" s="53">
        <v>0</v>
      </c>
      <c r="AO448" s="74">
        <v>1</v>
      </c>
      <c r="AP448" s="80"/>
      <c r="AQ448" s="49">
        <v>0</v>
      </c>
      <c r="AR448" s="49">
        <v>0</v>
      </c>
      <c r="AS448" s="54"/>
      <c r="AT448" s="55" t="str">
        <f>IF(AS448="","",VLOOKUP(AS448,ProgramIterations!$D:$E,2,FALSE))</f>
        <v/>
      </c>
      <c r="AU448" s="54"/>
      <c r="AV448" s="55" t="str">
        <f>IF(AU448="","",VLOOKUP(AU448,ProgramIterations!$D:$E,2,FALSE))</f>
        <v/>
      </c>
      <c r="AW448" s="54"/>
      <c r="AX448" s="55" t="str">
        <f>IF(AW448="","",VLOOKUP(AW448,ProgramIterations!$D:$E,2,FALSE))</f>
        <v/>
      </c>
      <c r="AY448" s="54"/>
      <c r="AZ448" s="55" t="str">
        <f>IF(AY448="","",VLOOKUP(AY448,ProgramIterations!$D:$E,2,FALSE))</f>
        <v/>
      </c>
      <c r="BA448" s="54"/>
      <c r="BB448" s="55" t="str">
        <f>IF(BA448="","",VLOOKUP(BA448,ProgramIterations!$D:$E,2,FALSE))</f>
        <v/>
      </c>
      <c r="BC448" s="54"/>
      <c r="BD448" s="55" t="str">
        <f>IF(BC448="","",VLOOKUP(BC448,ProgramIterations!$D:$E,2,FALSE))</f>
        <v/>
      </c>
      <c r="BE448" s="54">
        <v>2014</v>
      </c>
      <c r="BF448" s="55">
        <f>IF(BE448="","",VLOOKUP(BE448,ProgramIterations!$D:$E,2,FALSE))</f>
        <v>4</v>
      </c>
      <c r="BG448" s="54"/>
      <c r="BH448" s="55" t="str">
        <f>IF(BG448="","",VLOOKUP(BG448,ProgramIterations!$D:$E,2,FALSE))</f>
        <v/>
      </c>
      <c r="BI448" s="54">
        <v>2014</v>
      </c>
      <c r="BJ448" s="55">
        <f>IF(BI448="","",VLOOKUP(BI448,ProgramIterations!$D:$E,2,FALSE))</f>
        <v>4</v>
      </c>
      <c r="BK448" s="54"/>
      <c r="BL448" s="55" t="str">
        <f>IF(BK448="","",VLOOKUP(BK448,ProgramIterations!$D:$E,2,FALSE))</f>
        <v/>
      </c>
      <c r="BM448" s="54">
        <v>2014</v>
      </c>
      <c r="BN448" s="55">
        <f>IF(BM448="","",VLOOKUP(BM448,ProgramIterations!$D:$E,2,FALSE))</f>
        <v>4</v>
      </c>
      <c r="BO448" s="54"/>
      <c r="BP448" s="55" t="str">
        <f>IF(BO448="","",VLOOKUP(BO448,ProgramIterations!$D:$E,2,FALSE))</f>
        <v/>
      </c>
      <c r="BQ448" s="54"/>
      <c r="BR448" s="55" t="str">
        <f>IF(BQ448="","",VLOOKUP(BQ448,ProgramIterations!$D:$E,2,FALSE))</f>
        <v/>
      </c>
      <c r="BS448" s="54"/>
      <c r="BT448" s="55" t="str">
        <f>IF(BS448="","",VLOOKUP(BS448,ProgramIterations!$D:$E,2,FALSE))</f>
        <v/>
      </c>
      <c r="BU448" s="54"/>
      <c r="BV448" s="55" t="str">
        <f>IF(BU448="","",VLOOKUP(BU448,ProgramIterations!$D:$E,2,FALSE))</f>
        <v/>
      </c>
      <c r="BW448" s="54"/>
      <c r="BX448" s="55" t="str">
        <f>IF(BW448="","",VLOOKUP(BW448,ProgramIterations!$D:$E,2,FALSE))</f>
        <v/>
      </c>
      <c r="BY448" s="54"/>
      <c r="BZ448" s="55" t="str">
        <f>IF(BY448="","",VLOOKUP(BY448,ProgramIterations!$D:$E,2,FALSE))</f>
        <v/>
      </c>
      <c r="CA448" s="54"/>
      <c r="CB448" s="55" t="str">
        <f>IF(CA448="","",VLOOKUP(CA448,ProgramIterations!$D:$E,2,FALSE))</f>
        <v/>
      </c>
      <c r="CC448" s="54">
        <v>2014</v>
      </c>
      <c r="CD448" s="55">
        <f>IF(CC448="","",VLOOKUP(CC448,ProgramIterations!$D:$E,2,FALSE))</f>
        <v>4</v>
      </c>
      <c r="CE448" s="54"/>
      <c r="CF448" s="55" t="str">
        <f>IF(CE448="","",VLOOKUP(CE448,ProgramIterations!$D:$E,2,FALSE))</f>
        <v/>
      </c>
      <c r="CG448" s="54"/>
      <c r="CH448" s="55" t="str">
        <f>IF(CG448="","",VLOOKUP(CG448,ProgramIterations!$D:$E,2,FALSE))</f>
        <v/>
      </c>
      <c r="CI448" s="54"/>
      <c r="CJ448" s="55" t="str">
        <f>IF(CI448="","",VLOOKUP(CI448,ProgramIterations!$D:$E,2,FALSE))</f>
        <v/>
      </c>
      <c r="CK448" s="54"/>
      <c r="CL448" s="55" t="str">
        <f>IF(CK448="","",VLOOKUP(CK448,ProgramIterations!$D:$E,2,FALSE))</f>
        <v/>
      </c>
      <c r="CM448" s="54"/>
      <c r="CN448" s="55" t="str">
        <f>IF(CM448="","",VLOOKUP(CM448,ProgramIterations!$D:$E,2,FALSE))</f>
        <v/>
      </c>
      <c r="CO448" s="54">
        <v>2014</v>
      </c>
      <c r="CP448" s="55">
        <f>IF(CO448="","",VLOOKUP(CO448,ProgramIterations!$D:$E,2,FALSE))</f>
        <v>4</v>
      </c>
      <c r="CQ448" s="54"/>
      <c r="CR448" s="55" t="str">
        <f>IF(CQ448="","",VLOOKUP(CQ448,ProgramIterations!$D:$E,2,FALSE))</f>
        <v/>
      </c>
      <c r="CS448" s="54">
        <v>2014</v>
      </c>
      <c r="CT448" s="55">
        <f>IF(CS448="","",VLOOKUP(CS448,ProgramIterations!$D:$E,2,FALSE))</f>
        <v>4</v>
      </c>
      <c r="CU448" s="54"/>
      <c r="CV448" s="55" t="str">
        <f>IF(CU448="","",VLOOKUP(CU448,ProgramIterations!$D:$E,2,FALSE))</f>
        <v/>
      </c>
      <c r="CW448" s="54"/>
      <c r="CX448" s="55" t="str">
        <f>IF(CW448="","",VLOOKUP(CW448,ProgramIterations!$D:$E,2,FALSE))</f>
        <v/>
      </c>
      <c r="CY448" s="54"/>
      <c r="CZ448" s="55" t="str">
        <f>IF(CY448="","",VLOOKUP(CY448,ProgramIterations!$D:$E,2,FALSE))</f>
        <v/>
      </c>
      <c r="DA448" s="54"/>
      <c r="DB448" s="55" t="str">
        <f>IF(DA448="","",VLOOKUP(DA448,ProgramIterations!$D:$E,2,FALSE))</f>
        <v/>
      </c>
      <c r="DC448" s="54"/>
      <c r="DD448" s="25" t="str">
        <f>IF(DC448="","",VLOOKUP(DC448,ProgramIterations!$D:$E,2,FALSE))</f>
        <v/>
      </c>
      <c r="DE448" s="64" t="str">
        <f>CONCATENATE("ALTER TABLE dbo.",LEFT(C448,FIND(".",C448)-1)," ADD ",RIGHT(C448,LEN(C448)-FIND(".",C448))," ",VLOOKUP(M448,DataTypes!$A$2:$F$12,6),IF(VLOOKUP(M448,DataTypes!$A$2:$F$12,3)=1,CONCATENATE("(",N448,",",O448,")"),"")," NULL")</f>
        <v>ALTER TABLE dbo.ChampMetricVisitInformation ADD CountOfCoho int NULL</v>
      </c>
      <c r="DF448" s="56" t="e">
        <f>IF(A448 = "","",#REF! &amp; " SELECT MetricCalcTypeID = "&amp;A448&amp;", EngineID = "&amp;B448&amp;", Name='"&amp;C448&amp;"', DisplayGroupID = "&amp;D448&amp;", DisplayName='"&amp;E448&amp;"', DisplayNameShort = '"&amp;F448&amp;"', PropertyName = '"&amp;G448&amp;"', MethodID = "&amp;IF(H448="","NULL",H448)&amp; ", CalcGroupId = "&amp;IF(I448="","NULL",I448)&amp;", CalcGroupListItemID = " &amp;IF(K448="","NULL",K448)&amp;", Description = "&amp;IF(L448&lt;&gt;"NULL","'"&amp;SUBSTITUTE(L448,"'","''")&amp;"'","NULL")&amp;", DataTypeID = "&amp;M448&amp;",Precision = "&amp;N448&amp;", Scale = "&amp;O448&amp;", Length="&amp;P448&amp;", UOMID = "&amp;Q448&amp;", GlossaryTermID = "&amp;V448&amp;", DisplayOrderID = "&amp;W448&amp;", DomainValueListID = "&amp;AB448&amp;", WidthPixels = "&amp;AC448&amp;", IsDisplayable = "&amp;AD448&amp;", ShowGraphForWatershed= "&amp;AE448&amp;",ShowGraphForProgram="&amp;AF448&amp;",ShowGraphForVisit="&amp;AG448&amp;",IsPrivateInformation="&amp;AM448&amp;", IsCalculated="&amp;AN448&amp;",IsInternal="&amp;AO448&amp;", ExpectedValueMin = "&amp;IF(R448&lt;&gt;"",R448,"NULL")&amp;",  ExpectedValueMax = "&amp;IF(S448&lt;&gt;"",S448,"NULL")&amp;",  AcceptedValueMin = "&amp;IF(T448&lt;&gt;"",T448,"NULL")&amp;",   AcceptedValueMax  = "&amp;IF(U448&lt;&gt;"",U448,"NULL")&amp;", GraphAllowX="&amp;AH448&amp;", GraphAllowY="&amp;AI448&amp;", GraphAllowZ="&amp;AJ448&amp;", MapAllowSize="&amp;AK448&amp;", MapAllowColor = "&amp;AL448&amp;", RbtXpath = "&amp;IF(AP448&lt;&gt;"", "'"&amp;AP448&amp;"'", "NULL")&amp;", RbtIsRequired = "&amp;IF(AP448&lt;&gt;"", AQ448, "NULL")&amp;", MRMetric = "&amp;AR448&amp;
", Protocol1_ID = "&amp;IF(AS448="","NULL",#REF!)&amp;", Protocol1_IterationIDStart = "&amp;IF(AS448="","NULL",AT448)&amp;", Protocol1_IterationIDEnd = "&amp;IF(AU448="","NULL",AV448)&amp;
", Protocol2_ID = "&amp;IF(AW448="","NULL",#REF!)&amp;", Protocol2_IterationIDStart = "&amp;IF(AW448="","NULL",AX448)&amp;", Protocol2_IterationIDEnd = "&amp;IF(AY448="","NULL",AZ448)&amp;
", Protocol3_ID = "&amp;IF(BA448="","NULL",#REF!)&amp;", Protocol3_IterationIDStart = "&amp;IF(BA448="","NULL",BB448)&amp;", Protocol3_IterationIDEnd = "&amp;IF(BC448="","NULL",BD448)&amp;
", Protocol4_ID = "&amp;IF(BE448="","NULL",#REF!)&amp;", Protocol4_IterationIDStart = "&amp;IF(BE448="","NULL",BF448)&amp;", Protocol4_IterationIDEnd = "&amp;IF(BG448="","NULL",BH448)&amp;
", Protocol5_ID = "&amp;IF(BI448="","NULL",#REF!)&amp;", Protocol5_IterationIDStart = "&amp;IF(BI448="","NULL",BJ448)&amp;", Protocol5_IterationIDEnd = "&amp;IF(BK448="","NULL",BL448)&amp;
", Protocol6_ID = "&amp;IF(BM448="","NULL",#REF!)&amp;", Protocol6_IterationIDStart = "&amp;IF(BM448="","NULL",BN448)&amp;", Protocol6_IterationIDEnd = "&amp;IF(BO448="","NULL",BP448)&amp;
", Protocol7_ID = "&amp;IF(BQ448="","NULL",#REF!)&amp;", Protocol7_IterationIDStart = "&amp;IF(BQ448="","NULL",BR448)&amp;", Protocol7_IterationIDEnd = "&amp;IF(BS448="","NULL",BT448)&amp;
", Protocol8_ID = "&amp;IF(BU448="","NULL",#REF!)&amp;", Protocol8_IterationIDStart = "&amp;IF(BU448="","NULL",BV448)&amp;", Protocol8_IterationIDEnd = "&amp;IF(BW448="","NULL",BX448)&amp;
", Protocol9_ID = "&amp;IF(BY448="","NULL",#REF!)&amp;", Protocol9_IterationIDStart = "&amp;IF(BY448="","NULL",BZ448)&amp;", Protocol9_IterationIDEnd = "&amp;IF(CA448="","NULL",CB448)&amp;
", Protocol10_ID = "&amp;IF(CC448="","NULL",#REF!)&amp;", Protocol10_IterationIDStart = "&amp;IF(CC448="","NULL",CD448)&amp;", Protocol10_IterationIDEnd = "&amp;IF(CE448="","NULL",CF448)&amp;
", Protocol11_ID = "&amp;IF(CG448="","NULL",#REF!)&amp;", Protocol11_IterationIDStart = "&amp;IF(CG448="","NULL",CH448)&amp;", Protocol11_IterationIDEnd = "&amp;IF(CI448="","NULL",CJ448)&amp;
", Protocol12_ID = "&amp;IF(CK448="","NULL",#REF!)&amp;", Protocol12_IterationIDStart = "&amp;IF(CK448="","NULL",CL448)&amp;", Protocol12_IterationIDEnd = "&amp;IF(CM448="","NULL",CN448)&amp;
", Protocol13_ID = "&amp;IF(CO448="","NULL",#REF!)&amp;", Protocol13_IterationIDStart = "&amp;IF(CO448="","NULL",CP448)&amp;", Protocol13_IterationIDEnd = "&amp;IF(CQ448="","NULL",CR448)&amp;
", Protocol14_ID = "&amp;IF(CS448="","NULL",#REF!)&amp;", Protocol14_IterationIDStart = "&amp;IF(CS448="","NULL",CT448)&amp;", Protocol14_IterationIDEnd = "&amp;IF(CU448="","NULL",CV448)&amp;
", Protocol15_ID = "&amp;IF(CW448="","NULL",#REF!)&amp;", Protocol15_IterationIDStart = "&amp;IF(CW448="","NULL",CX448)&amp;", Protocol15_IterationIDEnd = "&amp;IF(CY448="","NULL",CZ448)&amp;
", Protocol16_ID = "&amp;IF(DA448="","NULL",#REF!)&amp;", Protocol16_IterationIDStart = "&amp;IF(DA448="","NULL",DB448)&amp;", Protocol16_IterationIDEnd = "&amp;IF(DC448="","NULL",DD448))</f>
        <v>#REF!</v>
      </c>
    </row>
    <row r="449" spans="1:156" s="49" customFormat="1" x14ac:dyDescent="0.4">
      <c r="A449" s="75">
        <v>533</v>
      </c>
      <c r="B449" s="53">
        <v>2</v>
      </c>
      <c r="C449" s="57" t="str">
        <f t="shared" si="35"/>
        <v>ChampMetricVisitInformation.CountOfSockeye</v>
      </c>
      <c r="D449" s="53">
        <v>1</v>
      </c>
      <c r="E449" s="74" t="s">
        <v>1296</v>
      </c>
      <c r="F449" s="74" t="s">
        <v>1296</v>
      </c>
      <c r="G449" s="74" t="s">
        <v>1285</v>
      </c>
      <c r="H449" s="74"/>
      <c r="I449" s="44">
        <v>1</v>
      </c>
      <c r="J449" s="59" t="str">
        <f>IF(I449="","",VLOOKUP(I449,MetricCalcGroups!A:D,3, FALSE))</f>
        <v>Fish Counts</v>
      </c>
      <c r="K449" s="49">
        <v>248</v>
      </c>
      <c r="L449" s="49" t="s">
        <v>78</v>
      </c>
      <c r="M449" s="53">
        <v>2</v>
      </c>
      <c r="N449" s="53" t="s">
        <v>78</v>
      </c>
      <c r="O449" s="75" t="s">
        <v>78</v>
      </c>
      <c r="P449" s="53" t="s">
        <v>78</v>
      </c>
      <c r="Q449" s="53">
        <v>13</v>
      </c>
      <c r="R449" s="75">
        <v>0</v>
      </c>
      <c r="S449" s="75" t="s">
        <v>78</v>
      </c>
      <c r="T449" s="75">
        <v>0</v>
      </c>
      <c r="U449" s="75" t="s">
        <v>78</v>
      </c>
      <c r="V449" s="78" t="s">
        <v>78</v>
      </c>
      <c r="W449" s="53">
        <v>4020</v>
      </c>
      <c r="X449" s="50">
        <v>2014</v>
      </c>
      <c r="Y449" s="51">
        <f>IF(X449&lt;&gt;"",VLOOKUP(X449,ProgramIterations!D:E,2,FALSE),"NULL")</f>
        <v>4</v>
      </c>
      <c r="Z449" s="50"/>
      <c r="AA449" s="51" t="str">
        <f>IF(Z449&lt;&gt;"",VLOOKUP(Z449,ProgramIterations!D:E,2,FALSE),"NULL")</f>
        <v>NULL</v>
      </c>
      <c r="AB449" s="49" t="s">
        <v>78</v>
      </c>
      <c r="AC449" s="49">
        <v>50</v>
      </c>
      <c r="AD449" s="49">
        <v>1</v>
      </c>
      <c r="AE449" s="49">
        <v>1</v>
      </c>
      <c r="AF449" s="49">
        <v>1</v>
      </c>
      <c r="AG449" s="49">
        <v>1</v>
      </c>
      <c r="AH449" s="52">
        <v>0</v>
      </c>
      <c r="AI449" s="52">
        <f t="shared" si="36"/>
        <v>1</v>
      </c>
      <c r="AJ449" s="53">
        <v>0</v>
      </c>
      <c r="AK449" s="52">
        <f t="shared" si="37"/>
        <v>1</v>
      </c>
      <c r="AL449" s="52">
        <f t="shared" si="38"/>
        <v>1</v>
      </c>
      <c r="AM449" s="53">
        <v>0</v>
      </c>
      <c r="AN449" s="53">
        <v>0</v>
      </c>
      <c r="AO449" s="74">
        <v>1</v>
      </c>
      <c r="AP449" s="80"/>
      <c r="AQ449" s="49">
        <v>0</v>
      </c>
      <c r="AR449" s="49">
        <v>0</v>
      </c>
      <c r="AS449" s="54"/>
      <c r="AT449" s="55" t="str">
        <f>IF(AS449="","",VLOOKUP(AS449,ProgramIterations!$D:$E,2,FALSE))</f>
        <v/>
      </c>
      <c r="AU449" s="54"/>
      <c r="AV449" s="55" t="str">
        <f>IF(AU449="","",VLOOKUP(AU449,ProgramIterations!$D:$E,2,FALSE))</f>
        <v/>
      </c>
      <c r="AW449" s="54"/>
      <c r="AX449" s="55" t="str">
        <f>IF(AW449="","",VLOOKUP(AW449,ProgramIterations!$D:$E,2,FALSE))</f>
        <v/>
      </c>
      <c r="AY449" s="54"/>
      <c r="AZ449" s="55" t="str">
        <f>IF(AY449="","",VLOOKUP(AY449,ProgramIterations!$D:$E,2,FALSE))</f>
        <v/>
      </c>
      <c r="BA449" s="54"/>
      <c r="BB449" s="55" t="str">
        <f>IF(BA449="","",VLOOKUP(BA449,ProgramIterations!$D:$E,2,FALSE))</f>
        <v/>
      </c>
      <c r="BC449" s="54"/>
      <c r="BD449" s="55" t="str">
        <f>IF(BC449="","",VLOOKUP(BC449,ProgramIterations!$D:$E,2,FALSE))</f>
        <v/>
      </c>
      <c r="BE449" s="54">
        <v>2014</v>
      </c>
      <c r="BF449" s="55">
        <f>IF(BE449="","",VLOOKUP(BE449,ProgramIterations!$D:$E,2,FALSE))</f>
        <v>4</v>
      </c>
      <c r="BG449" s="54"/>
      <c r="BH449" s="55" t="str">
        <f>IF(BG449="","",VLOOKUP(BG449,ProgramIterations!$D:$E,2,FALSE))</f>
        <v/>
      </c>
      <c r="BI449" s="54">
        <v>2014</v>
      </c>
      <c r="BJ449" s="55">
        <f>IF(BI449="","",VLOOKUP(BI449,ProgramIterations!$D:$E,2,FALSE))</f>
        <v>4</v>
      </c>
      <c r="BK449" s="54"/>
      <c r="BL449" s="55" t="str">
        <f>IF(BK449="","",VLOOKUP(BK449,ProgramIterations!$D:$E,2,FALSE))</f>
        <v/>
      </c>
      <c r="BM449" s="54">
        <v>2014</v>
      </c>
      <c r="BN449" s="55">
        <f>IF(BM449="","",VLOOKUP(BM449,ProgramIterations!$D:$E,2,FALSE))</f>
        <v>4</v>
      </c>
      <c r="BO449" s="54"/>
      <c r="BP449" s="55" t="str">
        <f>IF(BO449="","",VLOOKUP(BO449,ProgramIterations!$D:$E,2,FALSE))</f>
        <v/>
      </c>
      <c r="BQ449" s="54"/>
      <c r="BR449" s="55" t="str">
        <f>IF(BQ449="","",VLOOKUP(BQ449,ProgramIterations!$D:$E,2,FALSE))</f>
        <v/>
      </c>
      <c r="BS449" s="54"/>
      <c r="BT449" s="55" t="str">
        <f>IF(BS449="","",VLOOKUP(BS449,ProgramIterations!$D:$E,2,FALSE))</f>
        <v/>
      </c>
      <c r="BU449" s="54"/>
      <c r="BV449" s="55" t="str">
        <f>IF(BU449="","",VLOOKUP(BU449,ProgramIterations!$D:$E,2,FALSE))</f>
        <v/>
      </c>
      <c r="BW449" s="54"/>
      <c r="BX449" s="55" t="str">
        <f>IF(BW449="","",VLOOKUP(BW449,ProgramIterations!$D:$E,2,FALSE))</f>
        <v/>
      </c>
      <c r="BY449" s="54"/>
      <c r="BZ449" s="55" t="str">
        <f>IF(BY449="","",VLOOKUP(BY449,ProgramIterations!$D:$E,2,FALSE))</f>
        <v/>
      </c>
      <c r="CA449" s="54"/>
      <c r="CB449" s="55" t="str">
        <f>IF(CA449="","",VLOOKUP(CA449,ProgramIterations!$D:$E,2,FALSE))</f>
        <v/>
      </c>
      <c r="CC449" s="54">
        <v>2014</v>
      </c>
      <c r="CD449" s="55">
        <f>IF(CC449="","",VLOOKUP(CC449,ProgramIterations!$D:$E,2,FALSE))</f>
        <v>4</v>
      </c>
      <c r="CE449" s="54"/>
      <c r="CF449" s="55" t="str">
        <f>IF(CE449="","",VLOOKUP(CE449,ProgramIterations!$D:$E,2,FALSE))</f>
        <v/>
      </c>
      <c r="CG449" s="54"/>
      <c r="CH449" s="55" t="str">
        <f>IF(CG449="","",VLOOKUP(CG449,ProgramIterations!$D:$E,2,FALSE))</f>
        <v/>
      </c>
      <c r="CI449" s="54"/>
      <c r="CJ449" s="55" t="str">
        <f>IF(CI449="","",VLOOKUP(CI449,ProgramIterations!$D:$E,2,FALSE))</f>
        <v/>
      </c>
      <c r="CK449" s="54"/>
      <c r="CL449" s="55" t="str">
        <f>IF(CK449="","",VLOOKUP(CK449,ProgramIterations!$D:$E,2,FALSE))</f>
        <v/>
      </c>
      <c r="CM449" s="54"/>
      <c r="CN449" s="55" t="str">
        <f>IF(CM449="","",VLOOKUP(CM449,ProgramIterations!$D:$E,2,FALSE))</f>
        <v/>
      </c>
      <c r="CO449" s="54">
        <v>2014</v>
      </c>
      <c r="CP449" s="55">
        <f>IF(CO449="","",VLOOKUP(CO449,ProgramIterations!$D:$E,2,FALSE))</f>
        <v>4</v>
      </c>
      <c r="CQ449" s="54"/>
      <c r="CR449" s="55" t="str">
        <f>IF(CQ449="","",VLOOKUP(CQ449,ProgramIterations!$D:$E,2,FALSE))</f>
        <v/>
      </c>
      <c r="CS449" s="54">
        <v>2014</v>
      </c>
      <c r="CT449" s="55">
        <f>IF(CS449="","",VLOOKUP(CS449,ProgramIterations!$D:$E,2,FALSE))</f>
        <v>4</v>
      </c>
      <c r="CU449" s="54"/>
      <c r="CV449" s="55" t="str">
        <f>IF(CU449="","",VLOOKUP(CU449,ProgramIterations!$D:$E,2,FALSE))</f>
        <v/>
      </c>
      <c r="CW449" s="54"/>
      <c r="CX449" s="55" t="str">
        <f>IF(CW449="","",VLOOKUP(CW449,ProgramIterations!$D:$E,2,FALSE))</f>
        <v/>
      </c>
      <c r="CY449" s="54"/>
      <c r="CZ449" s="55" t="str">
        <f>IF(CY449="","",VLOOKUP(CY449,ProgramIterations!$D:$E,2,FALSE))</f>
        <v/>
      </c>
      <c r="DA449" s="54"/>
      <c r="DB449" s="55" t="str">
        <f>IF(DA449="","",VLOOKUP(DA449,ProgramIterations!$D:$E,2,FALSE))</f>
        <v/>
      </c>
      <c r="DC449" s="54"/>
      <c r="DD449" s="25" t="str">
        <f>IF(DC449="","",VLOOKUP(DC449,ProgramIterations!$D:$E,2,FALSE))</f>
        <v/>
      </c>
      <c r="DE449" s="64" t="str">
        <f>CONCATENATE("ALTER TABLE dbo.",LEFT(C449,FIND(".",C449)-1)," ADD ",RIGHT(C449,LEN(C449)-FIND(".",C449))," ",VLOOKUP(M449,DataTypes!$A$2:$F$12,6),IF(VLOOKUP(M449,DataTypes!$A$2:$F$12,3)=1,CONCATENATE("(",N449,",",O449,")"),"")," NULL")</f>
        <v>ALTER TABLE dbo.ChampMetricVisitInformation ADD CountOfSockeye int NULL</v>
      </c>
      <c r="DF449" s="56" t="e">
        <f>IF(A449 = "","",#REF! &amp; " SELECT MetricCalcTypeID = "&amp;A449&amp;", EngineID = "&amp;B449&amp;", Name='"&amp;C449&amp;"', DisplayGroupID = "&amp;D449&amp;", DisplayName='"&amp;E449&amp;"', DisplayNameShort = '"&amp;F449&amp;"', PropertyName = '"&amp;G449&amp;"', MethodID = "&amp;IF(H449="","NULL",H449)&amp; ", CalcGroupId = "&amp;IF(I449="","NULL",I449)&amp;", CalcGroupListItemID = " &amp;IF(K449="","NULL",K449)&amp;", Description = "&amp;IF(L449&lt;&gt;"NULL","'"&amp;SUBSTITUTE(L449,"'","''")&amp;"'","NULL")&amp;", DataTypeID = "&amp;M449&amp;",Precision = "&amp;N449&amp;", Scale = "&amp;O449&amp;", Length="&amp;P449&amp;", UOMID = "&amp;Q449&amp;", GlossaryTermID = "&amp;V449&amp;", DisplayOrderID = "&amp;W449&amp;", DomainValueListID = "&amp;AB449&amp;", WidthPixels = "&amp;AC449&amp;", IsDisplayable = "&amp;AD449&amp;", ShowGraphForWatershed= "&amp;AE449&amp;",ShowGraphForProgram="&amp;AF449&amp;",ShowGraphForVisit="&amp;AG449&amp;",IsPrivateInformation="&amp;AM449&amp;", IsCalculated="&amp;AN449&amp;",IsInternal="&amp;AO449&amp;", ExpectedValueMin = "&amp;IF(R449&lt;&gt;"",R449,"NULL")&amp;",  ExpectedValueMax = "&amp;IF(S449&lt;&gt;"",S449,"NULL")&amp;",  AcceptedValueMin = "&amp;IF(T449&lt;&gt;"",T449,"NULL")&amp;",   AcceptedValueMax  = "&amp;IF(U449&lt;&gt;"",U449,"NULL")&amp;", GraphAllowX="&amp;AH449&amp;", GraphAllowY="&amp;AI449&amp;", GraphAllowZ="&amp;AJ449&amp;", MapAllowSize="&amp;AK449&amp;", MapAllowColor = "&amp;AL449&amp;", RbtXpath = "&amp;IF(AP449&lt;&gt;"", "'"&amp;AP449&amp;"'", "NULL")&amp;", RbtIsRequired = "&amp;IF(AP449&lt;&gt;"", AQ449, "NULL")&amp;", MRMetric = "&amp;AR449&amp;
", Protocol1_ID = "&amp;IF(AS449="","NULL",#REF!)&amp;", Protocol1_IterationIDStart = "&amp;IF(AS449="","NULL",AT449)&amp;", Protocol1_IterationIDEnd = "&amp;IF(AU449="","NULL",AV449)&amp;
", Protocol2_ID = "&amp;IF(AW449="","NULL",#REF!)&amp;", Protocol2_IterationIDStart = "&amp;IF(AW449="","NULL",AX449)&amp;", Protocol2_IterationIDEnd = "&amp;IF(AY449="","NULL",AZ449)&amp;
", Protocol3_ID = "&amp;IF(BA449="","NULL",#REF!)&amp;", Protocol3_IterationIDStart = "&amp;IF(BA449="","NULL",BB449)&amp;", Protocol3_IterationIDEnd = "&amp;IF(BC449="","NULL",BD449)&amp;
", Protocol4_ID = "&amp;IF(BE449="","NULL",#REF!)&amp;", Protocol4_IterationIDStart = "&amp;IF(BE449="","NULL",BF449)&amp;", Protocol4_IterationIDEnd = "&amp;IF(BG449="","NULL",BH449)&amp;
", Protocol5_ID = "&amp;IF(BI449="","NULL",#REF!)&amp;", Protocol5_IterationIDStart = "&amp;IF(BI449="","NULL",BJ449)&amp;", Protocol5_IterationIDEnd = "&amp;IF(BK449="","NULL",BL449)&amp;
", Protocol6_ID = "&amp;IF(BM449="","NULL",#REF!)&amp;", Protocol6_IterationIDStart = "&amp;IF(BM449="","NULL",BN449)&amp;", Protocol6_IterationIDEnd = "&amp;IF(BO449="","NULL",BP449)&amp;
", Protocol7_ID = "&amp;IF(BQ449="","NULL",#REF!)&amp;", Protocol7_IterationIDStart = "&amp;IF(BQ449="","NULL",BR449)&amp;", Protocol7_IterationIDEnd = "&amp;IF(BS449="","NULL",BT449)&amp;
", Protocol8_ID = "&amp;IF(BU449="","NULL",#REF!)&amp;", Protocol8_IterationIDStart = "&amp;IF(BU449="","NULL",BV449)&amp;", Protocol8_IterationIDEnd = "&amp;IF(BW449="","NULL",BX449)&amp;
", Protocol9_ID = "&amp;IF(BY449="","NULL",#REF!)&amp;", Protocol9_IterationIDStart = "&amp;IF(BY449="","NULL",BZ449)&amp;", Protocol9_IterationIDEnd = "&amp;IF(CA449="","NULL",CB449)&amp;
", Protocol10_ID = "&amp;IF(CC449="","NULL",#REF!)&amp;", Protocol10_IterationIDStart = "&amp;IF(CC449="","NULL",CD449)&amp;", Protocol10_IterationIDEnd = "&amp;IF(CE449="","NULL",CF449)&amp;
", Protocol11_ID = "&amp;IF(CG449="","NULL",#REF!)&amp;", Protocol11_IterationIDStart = "&amp;IF(CG449="","NULL",CH449)&amp;", Protocol11_IterationIDEnd = "&amp;IF(CI449="","NULL",CJ449)&amp;
", Protocol12_ID = "&amp;IF(CK449="","NULL",#REF!)&amp;", Protocol12_IterationIDStart = "&amp;IF(CK449="","NULL",CL449)&amp;", Protocol12_IterationIDEnd = "&amp;IF(CM449="","NULL",CN449)&amp;
", Protocol13_ID = "&amp;IF(CO449="","NULL",#REF!)&amp;", Protocol13_IterationIDStart = "&amp;IF(CO449="","NULL",CP449)&amp;", Protocol13_IterationIDEnd = "&amp;IF(CQ449="","NULL",CR449)&amp;
", Protocol14_ID = "&amp;IF(CS449="","NULL",#REF!)&amp;", Protocol14_IterationIDStart = "&amp;IF(CS449="","NULL",CT449)&amp;", Protocol14_IterationIDEnd = "&amp;IF(CU449="","NULL",CV449)&amp;
", Protocol15_ID = "&amp;IF(CW449="","NULL",#REF!)&amp;", Protocol15_IterationIDStart = "&amp;IF(CW449="","NULL",CX449)&amp;", Protocol15_IterationIDEnd = "&amp;IF(CY449="","NULL",CZ449)&amp;
", Protocol16_ID = "&amp;IF(DA449="","NULL",#REF!)&amp;", Protocol16_IterationIDStart = "&amp;IF(DA449="","NULL",DB449)&amp;", Protocol16_IterationIDEnd = "&amp;IF(DC449="","NULL",DD449))</f>
        <v>#REF!</v>
      </c>
    </row>
    <row r="450" spans="1:156" s="49" customFormat="1" x14ac:dyDescent="0.4">
      <c r="A450" s="75">
        <v>534</v>
      </c>
      <c r="B450" s="53">
        <v>2</v>
      </c>
      <c r="C450" s="57" t="str">
        <f t="shared" si="35"/>
        <v>ChampMetricVisitInformation.CountOfChum</v>
      </c>
      <c r="D450" s="53">
        <v>1</v>
      </c>
      <c r="E450" s="40" t="s">
        <v>1297</v>
      </c>
      <c r="F450" s="74" t="s">
        <v>1297</v>
      </c>
      <c r="G450" s="74" t="s">
        <v>1286</v>
      </c>
      <c r="H450" s="74"/>
      <c r="I450" s="44">
        <v>1</v>
      </c>
      <c r="J450" s="59" t="str">
        <f>IF(I450="","",VLOOKUP(I450,MetricCalcGroups!A:D,3, FALSE))</f>
        <v>Fish Counts</v>
      </c>
      <c r="K450" s="49">
        <v>249</v>
      </c>
      <c r="L450" s="49" t="s">
        <v>78</v>
      </c>
      <c r="M450" s="53">
        <v>2</v>
      </c>
      <c r="N450" s="53" t="s">
        <v>78</v>
      </c>
      <c r="O450" s="53" t="s">
        <v>78</v>
      </c>
      <c r="P450" s="53" t="s">
        <v>78</v>
      </c>
      <c r="Q450" s="53">
        <v>13</v>
      </c>
      <c r="R450" s="75">
        <v>0</v>
      </c>
      <c r="S450" s="75" t="s">
        <v>78</v>
      </c>
      <c r="T450" s="75">
        <v>0</v>
      </c>
      <c r="U450" s="75" t="s">
        <v>78</v>
      </c>
      <c r="V450" s="78" t="s">
        <v>78</v>
      </c>
      <c r="W450" s="53">
        <v>4030</v>
      </c>
      <c r="X450" s="50">
        <v>2014</v>
      </c>
      <c r="Y450" s="51">
        <f>IF(X450&lt;&gt;"",VLOOKUP(X450,ProgramIterations!D:E,2,FALSE),"NULL")</f>
        <v>4</v>
      </c>
      <c r="Z450" s="50"/>
      <c r="AA450" s="51" t="str">
        <f>IF(Z450&lt;&gt;"",VLOOKUP(Z450,ProgramIterations!D:E,2,FALSE),"NULL")</f>
        <v>NULL</v>
      </c>
      <c r="AB450" s="49" t="s">
        <v>78</v>
      </c>
      <c r="AC450" s="49">
        <v>50</v>
      </c>
      <c r="AD450" s="49">
        <v>1</v>
      </c>
      <c r="AE450" s="49">
        <v>1</v>
      </c>
      <c r="AF450" s="49">
        <v>1</v>
      </c>
      <c r="AG450" s="49">
        <v>1</v>
      </c>
      <c r="AH450" s="52">
        <v>0</v>
      </c>
      <c r="AI450" s="52">
        <f t="shared" si="36"/>
        <v>1</v>
      </c>
      <c r="AJ450" s="53">
        <v>0</v>
      </c>
      <c r="AK450" s="52">
        <f t="shared" si="37"/>
        <v>1</v>
      </c>
      <c r="AL450" s="52">
        <f t="shared" si="38"/>
        <v>1</v>
      </c>
      <c r="AM450" s="53">
        <v>0</v>
      </c>
      <c r="AN450" s="53">
        <v>0</v>
      </c>
      <c r="AO450" s="74">
        <v>1</v>
      </c>
      <c r="AP450" s="74"/>
      <c r="AQ450" s="49">
        <v>0</v>
      </c>
      <c r="AR450" s="49">
        <v>0</v>
      </c>
      <c r="AS450" s="54"/>
      <c r="AT450" s="55" t="str">
        <f>IF(AS450="","",VLOOKUP(AS450,ProgramIterations!$D:$E,2,FALSE))</f>
        <v/>
      </c>
      <c r="AU450" s="54"/>
      <c r="AV450" s="55" t="str">
        <f>IF(AU450="","",VLOOKUP(AU450,ProgramIterations!$D:$E,2,FALSE))</f>
        <v/>
      </c>
      <c r="AW450" s="54"/>
      <c r="AX450" s="55" t="str">
        <f>IF(AW450="","",VLOOKUP(AW450,ProgramIterations!$D:$E,2,FALSE))</f>
        <v/>
      </c>
      <c r="AY450" s="54"/>
      <c r="AZ450" s="55" t="str">
        <f>IF(AY450="","",VLOOKUP(AY450,ProgramIterations!$D:$E,2,FALSE))</f>
        <v/>
      </c>
      <c r="BA450" s="54"/>
      <c r="BB450" s="55" t="str">
        <f>IF(BA450="","",VLOOKUP(BA450,ProgramIterations!$D:$E,2,FALSE))</f>
        <v/>
      </c>
      <c r="BC450" s="54"/>
      <c r="BD450" s="55" t="str">
        <f>IF(BC450="","",VLOOKUP(BC450,ProgramIterations!$D:$E,2,FALSE))</f>
        <v/>
      </c>
      <c r="BE450" s="54">
        <v>2014</v>
      </c>
      <c r="BF450" s="55">
        <f>IF(BE450="","",VLOOKUP(BE450,ProgramIterations!$D:$E,2,FALSE))</f>
        <v>4</v>
      </c>
      <c r="BG450" s="54"/>
      <c r="BH450" s="55" t="str">
        <f>IF(BG450="","",VLOOKUP(BG450,ProgramIterations!$D:$E,2,FALSE))</f>
        <v/>
      </c>
      <c r="BI450" s="54">
        <v>2014</v>
      </c>
      <c r="BJ450" s="55">
        <f>IF(BI450="","",VLOOKUP(BI450,ProgramIterations!$D:$E,2,FALSE))</f>
        <v>4</v>
      </c>
      <c r="BK450" s="54"/>
      <c r="BL450" s="55" t="str">
        <f>IF(BK450="","",VLOOKUP(BK450,ProgramIterations!$D:$E,2,FALSE))</f>
        <v/>
      </c>
      <c r="BM450" s="54">
        <v>2014</v>
      </c>
      <c r="BN450" s="55">
        <f>IF(BM450="","",VLOOKUP(BM450,ProgramIterations!$D:$E,2,FALSE))</f>
        <v>4</v>
      </c>
      <c r="BO450" s="54"/>
      <c r="BP450" s="55" t="str">
        <f>IF(BO450="","",VLOOKUP(BO450,ProgramIterations!$D:$E,2,FALSE))</f>
        <v/>
      </c>
      <c r="BQ450" s="54"/>
      <c r="BR450" s="55" t="str">
        <f>IF(BQ450="","",VLOOKUP(BQ450,ProgramIterations!$D:$E,2,FALSE))</f>
        <v/>
      </c>
      <c r="BS450" s="54"/>
      <c r="BT450" s="55" t="str">
        <f>IF(BS450="","",VLOOKUP(BS450,ProgramIterations!$D:$E,2,FALSE))</f>
        <v/>
      </c>
      <c r="BU450" s="54"/>
      <c r="BV450" s="55" t="str">
        <f>IF(BU450="","",VLOOKUP(BU450,ProgramIterations!$D:$E,2,FALSE))</f>
        <v/>
      </c>
      <c r="BW450" s="54"/>
      <c r="BX450" s="55" t="str">
        <f>IF(BW450="","",VLOOKUP(BW450,ProgramIterations!$D:$E,2,FALSE))</f>
        <v/>
      </c>
      <c r="BY450" s="54"/>
      <c r="BZ450" s="55" t="str">
        <f>IF(BY450="","",VLOOKUP(BY450,ProgramIterations!$D:$E,2,FALSE))</f>
        <v/>
      </c>
      <c r="CA450" s="54"/>
      <c r="CB450" s="55" t="str">
        <f>IF(CA450="","",VLOOKUP(CA450,ProgramIterations!$D:$E,2,FALSE))</f>
        <v/>
      </c>
      <c r="CC450" s="54">
        <v>2014</v>
      </c>
      <c r="CD450" s="55">
        <f>IF(CC450="","",VLOOKUP(CC450,ProgramIterations!$D:$E,2,FALSE))</f>
        <v>4</v>
      </c>
      <c r="CE450" s="54"/>
      <c r="CF450" s="55" t="str">
        <f>IF(CE450="","",VLOOKUP(CE450,ProgramIterations!$D:$E,2,FALSE))</f>
        <v/>
      </c>
      <c r="CG450" s="54"/>
      <c r="CH450" s="55" t="str">
        <f>IF(CG450="","",VLOOKUP(CG450,ProgramIterations!$D:$E,2,FALSE))</f>
        <v/>
      </c>
      <c r="CI450" s="54"/>
      <c r="CJ450" s="55" t="str">
        <f>IF(CI450="","",VLOOKUP(CI450,ProgramIterations!$D:$E,2,FALSE))</f>
        <v/>
      </c>
      <c r="CK450" s="54"/>
      <c r="CL450" s="55" t="str">
        <f>IF(CK450="","",VLOOKUP(CK450,ProgramIterations!$D:$E,2,FALSE))</f>
        <v/>
      </c>
      <c r="CM450" s="54"/>
      <c r="CN450" s="55" t="str">
        <f>IF(CM450="","",VLOOKUP(CM450,ProgramIterations!$D:$E,2,FALSE))</f>
        <v/>
      </c>
      <c r="CO450" s="54">
        <v>2014</v>
      </c>
      <c r="CP450" s="55">
        <f>IF(CO450="","",VLOOKUP(CO450,ProgramIterations!$D:$E,2,FALSE))</f>
        <v>4</v>
      </c>
      <c r="CQ450" s="54"/>
      <c r="CR450" s="55" t="str">
        <f>IF(CQ450="","",VLOOKUP(CQ450,ProgramIterations!$D:$E,2,FALSE))</f>
        <v/>
      </c>
      <c r="CS450" s="54">
        <v>2014</v>
      </c>
      <c r="CT450" s="55">
        <f>IF(CS450="","",VLOOKUP(CS450,ProgramIterations!$D:$E,2,FALSE))</f>
        <v>4</v>
      </c>
      <c r="CU450" s="54"/>
      <c r="CV450" s="55" t="str">
        <f>IF(CU450="","",VLOOKUP(CU450,ProgramIterations!$D:$E,2,FALSE))</f>
        <v/>
      </c>
      <c r="CW450" s="54"/>
      <c r="CX450" s="55" t="str">
        <f>IF(CW450="","",VLOOKUP(CW450,ProgramIterations!$D:$E,2,FALSE))</f>
        <v/>
      </c>
      <c r="CY450" s="54"/>
      <c r="CZ450" s="55" t="str">
        <f>IF(CY450="","",VLOOKUP(CY450,ProgramIterations!$D:$E,2,FALSE))</f>
        <v/>
      </c>
      <c r="DA450" s="54"/>
      <c r="DB450" s="55" t="str">
        <f>IF(DA450="","",VLOOKUP(DA450,ProgramIterations!$D:$E,2,FALSE))</f>
        <v/>
      </c>
      <c r="DC450" s="54"/>
      <c r="DD450" s="25" t="str">
        <f>IF(DC450="","",VLOOKUP(DC450,ProgramIterations!$D:$E,2,FALSE))</f>
        <v/>
      </c>
      <c r="DE450" s="64" t="str">
        <f>CONCATENATE("ALTER TABLE dbo.",LEFT(C450,FIND(".",C450)-1)," ADD ",RIGHT(C450,LEN(C450)-FIND(".",C450))," ",VLOOKUP(M450,DataTypes!$A$2:$F$12,6),IF(VLOOKUP(M450,DataTypes!$A$2:$F$12,3)=1,CONCATENATE("(",N450,",",O450,")"),"")," NULL")</f>
        <v>ALTER TABLE dbo.ChampMetricVisitInformation ADD CountOfChum int NULL</v>
      </c>
      <c r="DF450" s="56" t="e">
        <f>IF(A450 = "","",#REF! &amp; " SELECT MetricCalcTypeID = "&amp;A450&amp;", EngineID = "&amp;B450&amp;", Name='"&amp;C450&amp;"', DisplayGroupID = "&amp;D450&amp;", DisplayName='"&amp;E450&amp;"', DisplayNameShort = '"&amp;F450&amp;"', PropertyName = '"&amp;G450&amp;"', MethodID = "&amp;IF(H450="","NULL",H450)&amp; ", CalcGroupId = "&amp;IF(I450="","NULL",I450)&amp;", CalcGroupListItemID = " &amp;IF(K450="","NULL",K450)&amp;", Description = "&amp;IF(L450&lt;&gt;"NULL","'"&amp;SUBSTITUTE(L450,"'","''")&amp;"'","NULL")&amp;", DataTypeID = "&amp;M450&amp;",Precision = "&amp;N450&amp;", Scale = "&amp;O450&amp;", Length="&amp;P450&amp;", UOMID = "&amp;Q450&amp;", GlossaryTermID = "&amp;V450&amp;", DisplayOrderID = "&amp;W450&amp;", DomainValueListID = "&amp;AB450&amp;", WidthPixels = "&amp;AC450&amp;", IsDisplayable = "&amp;AD450&amp;", ShowGraphForWatershed= "&amp;AE450&amp;",ShowGraphForProgram="&amp;AF450&amp;",ShowGraphForVisit="&amp;AG450&amp;",IsPrivateInformation="&amp;AM450&amp;", IsCalculated="&amp;AN450&amp;",IsInternal="&amp;AO450&amp;", ExpectedValueMin = "&amp;IF(R450&lt;&gt;"",R450,"NULL")&amp;",  ExpectedValueMax = "&amp;IF(S450&lt;&gt;"",S450,"NULL")&amp;",  AcceptedValueMin = "&amp;IF(T450&lt;&gt;"",T450,"NULL")&amp;",   AcceptedValueMax  = "&amp;IF(U450&lt;&gt;"",U450,"NULL")&amp;", GraphAllowX="&amp;AH450&amp;", GraphAllowY="&amp;AI450&amp;", GraphAllowZ="&amp;AJ450&amp;", MapAllowSize="&amp;AK450&amp;", MapAllowColor = "&amp;AL450&amp;", RbtXpath = "&amp;IF(AP450&lt;&gt;"", "'"&amp;AP450&amp;"'", "NULL")&amp;", RbtIsRequired = "&amp;IF(AP450&lt;&gt;"", AQ450, "NULL")&amp;", MRMetric = "&amp;AR450&amp;
", Protocol1_ID = "&amp;IF(AS450="","NULL",#REF!)&amp;", Protocol1_IterationIDStart = "&amp;IF(AS450="","NULL",AT450)&amp;", Protocol1_IterationIDEnd = "&amp;IF(AU450="","NULL",AV450)&amp;
", Protocol2_ID = "&amp;IF(AW450="","NULL",#REF!)&amp;", Protocol2_IterationIDStart = "&amp;IF(AW450="","NULL",AX450)&amp;", Protocol2_IterationIDEnd = "&amp;IF(AY450="","NULL",AZ450)&amp;
", Protocol3_ID = "&amp;IF(BA450="","NULL",#REF!)&amp;", Protocol3_IterationIDStart = "&amp;IF(BA450="","NULL",BB450)&amp;", Protocol3_IterationIDEnd = "&amp;IF(BC450="","NULL",BD450)&amp;
", Protocol4_ID = "&amp;IF(BE450="","NULL",#REF!)&amp;", Protocol4_IterationIDStart = "&amp;IF(BE450="","NULL",BF450)&amp;", Protocol4_IterationIDEnd = "&amp;IF(BG450="","NULL",BH450)&amp;
", Protocol5_ID = "&amp;IF(BI450="","NULL",#REF!)&amp;", Protocol5_IterationIDStart = "&amp;IF(BI450="","NULL",BJ450)&amp;", Protocol5_IterationIDEnd = "&amp;IF(BK450="","NULL",BL450)&amp;
", Protocol6_ID = "&amp;IF(BM450="","NULL",#REF!)&amp;", Protocol6_IterationIDStart = "&amp;IF(BM450="","NULL",BN450)&amp;", Protocol6_IterationIDEnd = "&amp;IF(BO450="","NULL",BP450)&amp;
", Protocol7_ID = "&amp;IF(BQ450="","NULL",#REF!)&amp;", Protocol7_IterationIDStart = "&amp;IF(BQ450="","NULL",BR450)&amp;", Protocol7_IterationIDEnd = "&amp;IF(BS450="","NULL",BT450)&amp;
", Protocol8_ID = "&amp;IF(BU450="","NULL",#REF!)&amp;", Protocol8_IterationIDStart = "&amp;IF(BU450="","NULL",BV450)&amp;", Protocol8_IterationIDEnd = "&amp;IF(BW450="","NULL",BX450)&amp;
", Protocol9_ID = "&amp;IF(BY450="","NULL",#REF!)&amp;", Protocol9_IterationIDStart = "&amp;IF(BY450="","NULL",BZ450)&amp;", Protocol9_IterationIDEnd = "&amp;IF(CA450="","NULL",CB450)&amp;
", Protocol10_ID = "&amp;IF(CC450="","NULL",#REF!)&amp;", Protocol10_IterationIDStart = "&amp;IF(CC450="","NULL",CD450)&amp;", Protocol10_IterationIDEnd = "&amp;IF(CE450="","NULL",CF450)&amp;
", Protocol11_ID = "&amp;IF(CG450="","NULL",#REF!)&amp;", Protocol11_IterationIDStart = "&amp;IF(CG450="","NULL",CH450)&amp;", Protocol11_IterationIDEnd = "&amp;IF(CI450="","NULL",CJ450)&amp;
", Protocol12_ID = "&amp;IF(CK450="","NULL",#REF!)&amp;", Protocol12_IterationIDStart = "&amp;IF(CK450="","NULL",CL450)&amp;", Protocol12_IterationIDEnd = "&amp;IF(CM450="","NULL",CN450)&amp;
", Protocol13_ID = "&amp;IF(CO450="","NULL",#REF!)&amp;", Protocol13_IterationIDStart = "&amp;IF(CO450="","NULL",CP450)&amp;", Protocol13_IterationIDEnd = "&amp;IF(CQ450="","NULL",CR450)&amp;
", Protocol14_ID = "&amp;IF(CS450="","NULL",#REF!)&amp;", Protocol14_IterationIDStart = "&amp;IF(CS450="","NULL",CT450)&amp;", Protocol14_IterationIDEnd = "&amp;IF(CU450="","NULL",CV450)&amp;
", Protocol15_ID = "&amp;IF(CW450="","NULL",#REF!)&amp;", Protocol15_IterationIDStart = "&amp;IF(CW450="","NULL",CX450)&amp;", Protocol15_IterationIDEnd = "&amp;IF(CY450="","NULL",CZ450)&amp;
", Protocol16_ID = "&amp;IF(DA450="","NULL",#REF!)&amp;", Protocol16_IterationIDStart = "&amp;IF(DA450="","NULL",DB450)&amp;", Protocol16_IterationIDEnd = "&amp;IF(DC450="","NULL",DD450))</f>
        <v>#REF!</v>
      </c>
    </row>
    <row r="451" spans="1:156" x14ac:dyDescent="0.4">
      <c r="A451" s="75">
        <v>535</v>
      </c>
      <c r="B451" s="53">
        <v>2</v>
      </c>
      <c r="C451" s="57" t="str">
        <f t="shared" si="35"/>
        <v>ChampMetricVisitInformation.CountOfOmykiss</v>
      </c>
      <c r="D451" s="18">
        <v>1</v>
      </c>
      <c r="E451" s="74" t="s">
        <v>1298</v>
      </c>
      <c r="F451" s="74" t="s">
        <v>1298</v>
      </c>
      <c r="G451" s="74" t="s">
        <v>1287</v>
      </c>
      <c r="I451" s="44">
        <v>1</v>
      </c>
      <c r="J451" s="59" t="str">
        <f>IF(I451="","",VLOOKUP(I451,MetricCalcGroups!A:D,3, FALSE))</f>
        <v>Fish Counts</v>
      </c>
      <c r="K451" s="37">
        <v>250</v>
      </c>
      <c r="L451" s="49" t="s">
        <v>78</v>
      </c>
      <c r="M451" s="18">
        <v>2</v>
      </c>
      <c r="N451" s="53" t="s">
        <v>78</v>
      </c>
      <c r="O451" s="53" t="s">
        <v>78</v>
      </c>
      <c r="P451" s="53" t="s">
        <v>78</v>
      </c>
      <c r="Q451" s="53">
        <v>13</v>
      </c>
      <c r="R451" s="75">
        <v>0</v>
      </c>
      <c r="S451" s="75" t="s">
        <v>78</v>
      </c>
      <c r="T451" s="75">
        <v>0</v>
      </c>
      <c r="U451" s="75" t="s">
        <v>78</v>
      </c>
      <c r="V451" s="78" t="s">
        <v>78</v>
      </c>
      <c r="W451" s="18">
        <v>4040</v>
      </c>
      <c r="X451" s="50">
        <v>2014</v>
      </c>
      <c r="Y451" s="51">
        <f>IF(X451&lt;&gt;"",VLOOKUP(X451,ProgramIterations!D:E,2,FALSE),"NULL")</f>
        <v>4</v>
      </c>
      <c r="Z451" s="50"/>
      <c r="AA451" s="51" t="str">
        <f>IF(Z451&lt;&gt;"",VLOOKUP(Z451,ProgramIterations!D:E,2,FALSE),"NULL")</f>
        <v>NULL</v>
      </c>
      <c r="AB451" s="49" t="s">
        <v>78</v>
      </c>
      <c r="AC451" s="49">
        <v>50</v>
      </c>
      <c r="AD451" s="49">
        <v>1</v>
      </c>
      <c r="AE451" s="49">
        <v>1</v>
      </c>
      <c r="AF451" s="49">
        <v>1</v>
      </c>
      <c r="AG451" s="49">
        <v>1</v>
      </c>
      <c r="AH451" s="52">
        <v>0</v>
      </c>
      <c r="AI451" s="52">
        <f t="shared" si="36"/>
        <v>1</v>
      </c>
      <c r="AJ451" s="53">
        <v>0</v>
      </c>
      <c r="AK451" s="52">
        <f t="shared" si="37"/>
        <v>1</v>
      </c>
      <c r="AL451" s="52">
        <f t="shared" si="38"/>
        <v>1</v>
      </c>
      <c r="AM451" s="53">
        <v>0</v>
      </c>
      <c r="AN451" s="53">
        <v>0</v>
      </c>
      <c r="AO451" s="74">
        <v>1</v>
      </c>
      <c r="AP451" s="74"/>
      <c r="AQ451" s="49">
        <v>0</v>
      </c>
      <c r="AR451" s="49">
        <v>0</v>
      </c>
      <c r="AS451" s="54"/>
      <c r="AT451" s="55" t="str">
        <f>IF(AS451="","",VLOOKUP(AS451,ProgramIterations!$D:$E,2,FALSE))</f>
        <v/>
      </c>
      <c r="AU451" s="54"/>
      <c r="AV451" s="55" t="str">
        <f>IF(AU451="","",VLOOKUP(AU451,ProgramIterations!$D:$E,2,FALSE))</f>
        <v/>
      </c>
      <c r="AW451" s="54"/>
      <c r="AX451" s="55" t="str">
        <f>IF(AW451="","",VLOOKUP(AW451,ProgramIterations!$D:$E,2,FALSE))</f>
        <v/>
      </c>
      <c r="AY451" s="54"/>
      <c r="AZ451" s="55" t="str">
        <f>IF(AY451="","",VLOOKUP(AY451,ProgramIterations!$D:$E,2,FALSE))</f>
        <v/>
      </c>
      <c r="BA451" s="54"/>
      <c r="BB451" s="55" t="str">
        <f>IF(BA451="","",VLOOKUP(BA451,ProgramIterations!$D:$E,2,FALSE))</f>
        <v/>
      </c>
      <c r="BC451" s="54"/>
      <c r="BD451" s="55" t="str">
        <f>IF(BC451="","",VLOOKUP(BC451,ProgramIterations!$D:$E,2,FALSE))</f>
        <v/>
      </c>
      <c r="BE451" s="54">
        <v>2014</v>
      </c>
      <c r="BF451" s="55">
        <f>IF(BE451="","",VLOOKUP(BE451,ProgramIterations!$D:$E,2,FALSE))</f>
        <v>4</v>
      </c>
      <c r="BG451" s="54"/>
      <c r="BH451" s="55" t="str">
        <f>IF(BG451="","",VLOOKUP(BG451,ProgramIterations!$D:$E,2,FALSE))</f>
        <v/>
      </c>
      <c r="BI451" s="54">
        <v>2014</v>
      </c>
      <c r="BJ451" s="55">
        <f>IF(BI451="","",VLOOKUP(BI451,ProgramIterations!$D:$E,2,FALSE))</f>
        <v>4</v>
      </c>
      <c r="BK451" s="54"/>
      <c r="BL451" s="55" t="str">
        <f>IF(BK451="","",VLOOKUP(BK451,ProgramIterations!$D:$E,2,FALSE))</f>
        <v/>
      </c>
      <c r="BM451" s="54">
        <v>2014</v>
      </c>
      <c r="BN451" s="55">
        <f>IF(BM451="","",VLOOKUP(BM451,ProgramIterations!$D:$E,2,FALSE))</f>
        <v>4</v>
      </c>
      <c r="BO451" s="54"/>
      <c r="BP451" s="55" t="str">
        <f>IF(BO451="","",VLOOKUP(BO451,ProgramIterations!$D:$E,2,FALSE))</f>
        <v/>
      </c>
      <c r="BQ451" s="54"/>
      <c r="BR451" s="55" t="str">
        <f>IF(BQ451="","",VLOOKUP(BQ451,ProgramIterations!$D:$E,2,FALSE))</f>
        <v/>
      </c>
      <c r="BS451" s="54"/>
      <c r="BT451" s="55" t="str">
        <f>IF(BS451="","",VLOOKUP(BS451,ProgramIterations!$D:$E,2,FALSE))</f>
        <v/>
      </c>
      <c r="BU451" s="54"/>
      <c r="BV451" s="55" t="str">
        <f>IF(BU451="","",VLOOKUP(BU451,ProgramIterations!$D:$E,2,FALSE))</f>
        <v/>
      </c>
      <c r="BW451" s="54"/>
      <c r="BX451" s="55" t="str">
        <f>IF(BW451="","",VLOOKUP(BW451,ProgramIterations!$D:$E,2,FALSE))</f>
        <v/>
      </c>
      <c r="BY451" s="54"/>
      <c r="BZ451" s="55" t="str">
        <f>IF(BY451="","",VLOOKUP(BY451,ProgramIterations!$D:$E,2,FALSE))</f>
        <v/>
      </c>
      <c r="CA451" s="54"/>
      <c r="CB451" s="55" t="str">
        <f>IF(CA451="","",VLOOKUP(CA451,ProgramIterations!$D:$E,2,FALSE))</f>
        <v/>
      </c>
      <c r="CC451" s="54">
        <v>2014</v>
      </c>
      <c r="CD451" s="55">
        <f>IF(CC451="","",VLOOKUP(CC451,ProgramIterations!$D:$E,2,FALSE))</f>
        <v>4</v>
      </c>
      <c r="CE451" s="54"/>
      <c r="CF451" s="55" t="str">
        <f>IF(CE451="","",VLOOKUP(CE451,ProgramIterations!$D:$E,2,FALSE))</f>
        <v/>
      </c>
      <c r="CG451" s="54"/>
      <c r="CH451" s="55" t="str">
        <f>IF(CG451="","",VLOOKUP(CG451,ProgramIterations!$D:$E,2,FALSE))</f>
        <v/>
      </c>
      <c r="CI451" s="54"/>
      <c r="CJ451" s="55" t="str">
        <f>IF(CI451="","",VLOOKUP(CI451,ProgramIterations!$D:$E,2,FALSE))</f>
        <v/>
      </c>
      <c r="CK451" s="54"/>
      <c r="CL451" s="55" t="str">
        <f>IF(CK451="","",VLOOKUP(CK451,ProgramIterations!$D:$E,2,FALSE))</f>
        <v/>
      </c>
      <c r="CM451" s="54"/>
      <c r="CN451" s="55" t="str">
        <f>IF(CM451="","",VLOOKUP(CM451,ProgramIterations!$D:$E,2,FALSE))</f>
        <v/>
      </c>
      <c r="CO451" s="54">
        <v>2014</v>
      </c>
      <c r="CP451" s="55">
        <f>IF(CO451="","",VLOOKUP(CO451,ProgramIterations!$D:$E,2,FALSE))</f>
        <v>4</v>
      </c>
      <c r="CQ451" s="54"/>
      <c r="CR451" s="55" t="str">
        <f>IF(CQ451="","",VLOOKUP(CQ451,ProgramIterations!$D:$E,2,FALSE))</f>
        <v/>
      </c>
      <c r="CS451" s="54">
        <v>2014</v>
      </c>
      <c r="CT451" s="55">
        <f>IF(CS451="","",VLOOKUP(CS451,ProgramIterations!$D:$E,2,FALSE))</f>
        <v>4</v>
      </c>
      <c r="CU451" s="54"/>
      <c r="CV451" s="55" t="str">
        <f>IF(CU451="","",VLOOKUP(CU451,ProgramIterations!$D:$E,2,FALSE))</f>
        <v/>
      </c>
      <c r="CW451" s="54"/>
      <c r="CX451" s="55" t="str">
        <f>IF(CW451="","",VLOOKUP(CW451,ProgramIterations!$D:$E,2,FALSE))</f>
        <v/>
      </c>
      <c r="CY451" s="54"/>
      <c r="CZ451" s="55" t="str">
        <f>IF(CY451="","",VLOOKUP(CY451,ProgramIterations!$D:$E,2,FALSE))</f>
        <v/>
      </c>
      <c r="DA451" s="54"/>
      <c r="DB451" s="55" t="str">
        <f>IF(DA451="","",VLOOKUP(DA451,ProgramIterations!$D:$E,2,FALSE))</f>
        <v/>
      </c>
      <c r="DC451" s="54"/>
      <c r="DD451" s="25" t="str">
        <f>IF(DC451="","",VLOOKUP(DC451,ProgramIterations!$D:$E,2,FALSE))</f>
        <v/>
      </c>
      <c r="DE451" s="64" t="str">
        <f>CONCATENATE("ALTER TABLE dbo.",LEFT(C451,FIND(".",C451)-1)," ADD ",RIGHT(C451,LEN(C451)-FIND(".",C451))," ",VLOOKUP(M451,DataTypes!$A$2:$F$12,6),IF(VLOOKUP(M451,DataTypes!$A$2:$F$12,3)=1,CONCATENATE("(",N451,",",O451,")"),"")," NULL")</f>
        <v>ALTER TABLE dbo.ChampMetricVisitInformation ADD CountOfOmykiss int NULL</v>
      </c>
      <c r="DF451" s="56" t="e">
        <f>IF(A451 = "","",#REF! &amp; " SELECT MetricCalcTypeID = "&amp;A451&amp;", EngineID = "&amp;B451&amp;", Name='"&amp;C451&amp;"', DisplayGroupID = "&amp;D451&amp;", DisplayName='"&amp;E451&amp;"', DisplayNameShort = '"&amp;F451&amp;"', PropertyName = '"&amp;G451&amp;"', MethodID = "&amp;IF(H451="","NULL",H451)&amp; ", CalcGroupId = "&amp;IF(I451="","NULL",I451)&amp;", CalcGroupListItemID = " &amp;IF(K451="","NULL",K451)&amp;", Description = "&amp;IF(L451&lt;&gt;"NULL","'"&amp;SUBSTITUTE(L451,"'","''")&amp;"'","NULL")&amp;", DataTypeID = "&amp;M451&amp;",Precision = "&amp;N451&amp;", Scale = "&amp;O451&amp;", Length="&amp;P451&amp;", UOMID = "&amp;Q451&amp;", GlossaryTermID = "&amp;V451&amp;", DisplayOrderID = "&amp;W451&amp;", DomainValueListID = "&amp;AB451&amp;", WidthPixels = "&amp;AC451&amp;", IsDisplayable = "&amp;AD451&amp;", ShowGraphForWatershed= "&amp;AE451&amp;",ShowGraphForProgram="&amp;AF451&amp;",ShowGraphForVisit="&amp;AG451&amp;",IsPrivateInformation="&amp;AM451&amp;", IsCalculated="&amp;AN451&amp;",IsInternal="&amp;AO451&amp;", ExpectedValueMin = "&amp;IF(R451&lt;&gt;"",R451,"NULL")&amp;",  ExpectedValueMax = "&amp;IF(S451&lt;&gt;"",S451,"NULL")&amp;",  AcceptedValueMin = "&amp;IF(T451&lt;&gt;"",T451,"NULL")&amp;",   AcceptedValueMax  = "&amp;IF(U451&lt;&gt;"",U451,"NULL")&amp;", GraphAllowX="&amp;AH451&amp;", GraphAllowY="&amp;AI451&amp;", GraphAllowZ="&amp;AJ451&amp;", MapAllowSize="&amp;AK451&amp;", MapAllowColor = "&amp;AL451&amp;", RbtXpath = "&amp;IF(AP451&lt;&gt;"", "'"&amp;AP451&amp;"'", "NULL")&amp;", RbtIsRequired = "&amp;IF(AP451&lt;&gt;"", AQ451, "NULL")&amp;", MRMetric = "&amp;AR451&amp;
", Protocol1_ID = "&amp;IF(AS451="","NULL",#REF!)&amp;", Protocol1_IterationIDStart = "&amp;IF(AS451="","NULL",AT451)&amp;", Protocol1_IterationIDEnd = "&amp;IF(AU451="","NULL",AV451)&amp;
", Protocol2_ID = "&amp;IF(AW451="","NULL",#REF!)&amp;", Protocol2_IterationIDStart = "&amp;IF(AW451="","NULL",AX451)&amp;", Protocol2_IterationIDEnd = "&amp;IF(AY451="","NULL",AZ451)&amp;
", Protocol3_ID = "&amp;IF(BA451="","NULL",#REF!)&amp;", Protocol3_IterationIDStart = "&amp;IF(BA451="","NULL",BB451)&amp;", Protocol3_IterationIDEnd = "&amp;IF(BC451="","NULL",BD451)&amp;
", Protocol4_ID = "&amp;IF(BE451="","NULL",#REF!)&amp;", Protocol4_IterationIDStart = "&amp;IF(BE451="","NULL",BF451)&amp;", Protocol4_IterationIDEnd = "&amp;IF(BG451="","NULL",BH451)&amp;
", Protocol5_ID = "&amp;IF(BI451="","NULL",#REF!)&amp;", Protocol5_IterationIDStart = "&amp;IF(BI451="","NULL",BJ451)&amp;", Protocol5_IterationIDEnd = "&amp;IF(BK451="","NULL",BL451)&amp;
", Protocol6_ID = "&amp;IF(BM451="","NULL",#REF!)&amp;", Protocol6_IterationIDStart = "&amp;IF(BM451="","NULL",BN451)&amp;", Protocol6_IterationIDEnd = "&amp;IF(BO451="","NULL",BP451)&amp;
", Protocol7_ID = "&amp;IF(BQ451="","NULL",#REF!)&amp;", Protocol7_IterationIDStart = "&amp;IF(BQ451="","NULL",BR451)&amp;", Protocol7_IterationIDEnd = "&amp;IF(BS451="","NULL",BT451)&amp;
", Protocol8_ID = "&amp;IF(BU451="","NULL",#REF!)&amp;", Protocol8_IterationIDStart = "&amp;IF(BU451="","NULL",BV451)&amp;", Protocol8_IterationIDEnd = "&amp;IF(BW451="","NULL",BX451)&amp;
", Protocol9_ID = "&amp;IF(BY451="","NULL",#REF!)&amp;", Protocol9_IterationIDStart = "&amp;IF(BY451="","NULL",BZ451)&amp;", Protocol9_IterationIDEnd = "&amp;IF(CA451="","NULL",CB451)&amp;
", Protocol10_ID = "&amp;IF(CC451="","NULL",#REF!)&amp;", Protocol10_IterationIDStart = "&amp;IF(CC451="","NULL",CD451)&amp;", Protocol10_IterationIDEnd = "&amp;IF(CE451="","NULL",CF451)&amp;
", Protocol11_ID = "&amp;IF(CG451="","NULL",#REF!)&amp;", Protocol11_IterationIDStart = "&amp;IF(CG451="","NULL",CH451)&amp;", Protocol11_IterationIDEnd = "&amp;IF(CI451="","NULL",CJ451)&amp;
", Protocol12_ID = "&amp;IF(CK451="","NULL",#REF!)&amp;", Protocol12_IterationIDStart = "&amp;IF(CK451="","NULL",CL451)&amp;", Protocol12_IterationIDEnd = "&amp;IF(CM451="","NULL",CN451)&amp;
", Protocol13_ID = "&amp;IF(CO451="","NULL",#REF!)&amp;", Protocol13_IterationIDStart = "&amp;IF(CO451="","NULL",CP451)&amp;", Protocol13_IterationIDEnd = "&amp;IF(CQ451="","NULL",CR451)&amp;
", Protocol14_ID = "&amp;IF(CS451="","NULL",#REF!)&amp;", Protocol14_IterationIDStart = "&amp;IF(CS451="","NULL",CT451)&amp;", Protocol14_IterationIDEnd = "&amp;IF(CU451="","NULL",CV451)&amp;
", Protocol15_ID = "&amp;IF(CW451="","NULL",#REF!)&amp;", Protocol15_IterationIDStart = "&amp;IF(CW451="","NULL",CX451)&amp;", Protocol15_IterationIDEnd = "&amp;IF(CY451="","NULL",CZ451)&amp;
", Protocol16_ID = "&amp;IF(DA451="","NULL",#REF!)&amp;", Protocol16_IterationIDStart = "&amp;IF(DA451="","NULL",DB451)&amp;", Protocol16_IterationIDEnd = "&amp;IF(DC451="","NULL",DD451))</f>
        <v>#REF!</v>
      </c>
    </row>
    <row r="452" spans="1:156" x14ac:dyDescent="0.4">
      <c r="A452" s="75">
        <v>536</v>
      </c>
      <c r="B452" s="53">
        <v>2</v>
      </c>
      <c r="C452" s="57" t="str">
        <f t="shared" si="35"/>
        <v>ChampMetricVisitInformation.CountOfPink</v>
      </c>
      <c r="D452" s="18">
        <v>1</v>
      </c>
      <c r="E452" s="74" t="s">
        <v>1299</v>
      </c>
      <c r="F452" s="74" t="s">
        <v>1299</v>
      </c>
      <c r="G452" s="74" t="s">
        <v>1288</v>
      </c>
      <c r="I452" s="44">
        <v>1</v>
      </c>
      <c r="J452" s="59" t="str">
        <f>IF(I452="","",VLOOKUP(I452,MetricCalcGroups!A:D,3, FALSE))</f>
        <v>Fish Counts</v>
      </c>
      <c r="K452" s="37">
        <v>251</v>
      </c>
      <c r="L452" s="49" t="s">
        <v>78</v>
      </c>
      <c r="M452" s="18">
        <v>2</v>
      </c>
      <c r="N452" s="53" t="s">
        <v>78</v>
      </c>
      <c r="O452" s="53" t="s">
        <v>78</v>
      </c>
      <c r="P452" s="53" t="s">
        <v>78</v>
      </c>
      <c r="Q452" s="53">
        <v>13</v>
      </c>
      <c r="R452" s="75">
        <v>0</v>
      </c>
      <c r="S452" s="75" t="s">
        <v>78</v>
      </c>
      <c r="T452" s="75">
        <v>0</v>
      </c>
      <c r="U452" s="75" t="s">
        <v>78</v>
      </c>
      <c r="V452" s="78" t="s">
        <v>78</v>
      </c>
      <c r="W452" s="18">
        <v>4050</v>
      </c>
      <c r="X452" s="50">
        <v>2014</v>
      </c>
      <c r="Y452" s="51">
        <f>IF(X452&lt;&gt;"",VLOOKUP(X452,ProgramIterations!D:E,2,FALSE),"NULL")</f>
        <v>4</v>
      </c>
      <c r="Z452" s="50"/>
      <c r="AA452" s="51" t="str">
        <f>IF(Z452&lt;&gt;"",VLOOKUP(Z452,ProgramIterations!D:E,2,FALSE),"NULL")</f>
        <v>NULL</v>
      </c>
      <c r="AB452" s="49" t="s">
        <v>78</v>
      </c>
      <c r="AC452" s="49">
        <v>50</v>
      </c>
      <c r="AD452" s="49">
        <v>1</v>
      </c>
      <c r="AE452" s="49">
        <v>1</v>
      </c>
      <c r="AF452" s="49">
        <v>1</v>
      </c>
      <c r="AG452" s="49">
        <v>1</v>
      </c>
      <c r="AH452" s="52">
        <v>0</v>
      </c>
      <c r="AI452" s="52">
        <f t="shared" si="36"/>
        <v>1</v>
      </c>
      <c r="AJ452" s="53">
        <v>0</v>
      </c>
      <c r="AK452" s="52">
        <f t="shared" si="37"/>
        <v>1</v>
      </c>
      <c r="AL452" s="52">
        <f t="shared" si="38"/>
        <v>1</v>
      </c>
      <c r="AM452" s="53">
        <v>0</v>
      </c>
      <c r="AN452" s="53">
        <v>0</v>
      </c>
      <c r="AO452" s="74">
        <v>1</v>
      </c>
      <c r="AP452" s="74"/>
      <c r="AQ452" s="49">
        <v>0</v>
      </c>
      <c r="AR452" s="49">
        <v>0</v>
      </c>
      <c r="AS452" s="54"/>
      <c r="AT452" s="55" t="str">
        <f>IF(AS452="","",VLOOKUP(AS452,ProgramIterations!$D:$E,2,FALSE))</f>
        <v/>
      </c>
      <c r="AU452" s="54"/>
      <c r="AV452" s="55" t="str">
        <f>IF(AU452="","",VLOOKUP(AU452,ProgramIterations!$D:$E,2,FALSE))</f>
        <v/>
      </c>
      <c r="AW452" s="54"/>
      <c r="AX452" s="55" t="str">
        <f>IF(AW452="","",VLOOKUP(AW452,ProgramIterations!$D:$E,2,FALSE))</f>
        <v/>
      </c>
      <c r="AY452" s="54"/>
      <c r="AZ452" s="55" t="str">
        <f>IF(AY452="","",VLOOKUP(AY452,ProgramIterations!$D:$E,2,FALSE))</f>
        <v/>
      </c>
      <c r="BA452" s="54"/>
      <c r="BB452" s="55" t="str">
        <f>IF(BA452="","",VLOOKUP(BA452,ProgramIterations!$D:$E,2,FALSE))</f>
        <v/>
      </c>
      <c r="BC452" s="54"/>
      <c r="BD452" s="55" t="str">
        <f>IF(BC452="","",VLOOKUP(BC452,ProgramIterations!$D:$E,2,FALSE))</f>
        <v/>
      </c>
      <c r="BE452" s="54">
        <v>2014</v>
      </c>
      <c r="BF452" s="55">
        <f>IF(BE452="","",VLOOKUP(BE452,ProgramIterations!$D:$E,2,FALSE))</f>
        <v>4</v>
      </c>
      <c r="BG452" s="54"/>
      <c r="BH452" s="55" t="str">
        <f>IF(BG452="","",VLOOKUP(BG452,ProgramIterations!$D:$E,2,FALSE))</f>
        <v/>
      </c>
      <c r="BI452" s="54">
        <v>2014</v>
      </c>
      <c r="BJ452" s="55">
        <f>IF(BI452="","",VLOOKUP(BI452,ProgramIterations!$D:$E,2,FALSE))</f>
        <v>4</v>
      </c>
      <c r="BK452" s="54"/>
      <c r="BL452" s="55" t="str">
        <f>IF(BK452="","",VLOOKUP(BK452,ProgramIterations!$D:$E,2,FALSE))</f>
        <v/>
      </c>
      <c r="BM452" s="54">
        <v>2014</v>
      </c>
      <c r="BN452" s="55">
        <f>IF(BM452="","",VLOOKUP(BM452,ProgramIterations!$D:$E,2,FALSE))</f>
        <v>4</v>
      </c>
      <c r="BO452" s="54"/>
      <c r="BP452" s="55" t="str">
        <f>IF(BO452="","",VLOOKUP(BO452,ProgramIterations!$D:$E,2,FALSE))</f>
        <v/>
      </c>
      <c r="BQ452" s="54"/>
      <c r="BR452" s="55" t="str">
        <f>IF(BQ452="","",VLOOKUP(BQ452,ProgramIterations!$D:$E,2,FALSE))</f>
        <v/>
      </c>
      <c r="BS452" s="54"/>
      <c r="BT452" s="55" t="str">
        <f>IF(BS452="","",VLOOKUP(BS452,ProgramIterations!$D:$E,2,FALSE))</f>
        <v/>
      </c>
      <c r="BU452" s="54"/>
      <c r="BV452" s="55" t="str">
        <f>IF(BU452="","",VLOOKUP(BU452,ProgramIterations!$D:$E,2,FALSE))</f>
        <v/>
      </c>
      <c r="BW452" s="54"/>
      <c r="BX452" s="55" t="str">
        <f>IF(BW452="","",VLOOKUP(BW452,ProgramIterations!$D:$E,2,FALSE))</f>
        <v/>
      </c>
      <c r="BY452" s="54"/>
      <c r="BZ452" s="55" t="str">
        <f>IF(BY452="","",VLOOKUP(BY452,ProgramIterations!$D:$E,2,FALSE))</f>
        <v/>
      </c>
      <c r="CA452" s="54"/>
      <c r="CB452" s="55" t="str">
        <f>IF(CA452="","",VLOOKUP(CA452,ProgramIterations!$D:$E,2,FALSE))</f>
        <v/>
      </c>
      <c r="CC452" s="54">
        <v>2014</v>
      </c>
      <c r="CD452" s="55">
        <f>IF(CC452="","",VLOOKUP(CC452,ProgramIterations!$D:$E,2,FALSE))</f>
        <v>4</v>
      </c>
      <c r="CE452" s="54"/>
      <c r="CF452" s="55" t="str">
        <f>IF(CE452="","",VLOOKUP(CE452,ProgramIterations!$D:$E,2,FALSE))</f>
        <v/>
      </c>
      <c r="CG452" s="54"/>
      <c r="CH452" s="55" t="str">
        <f>IF(CG452="","",VLOOKUP(CG452,ProgramIterations!$D:$E,2,FALSE))</f>
        <v/>
      </c>
      <c r="CI452" s="54"/>
      <c r="CJ452" s="55" t="str">
        <f>IF(CI452="","",VLOOKUP(CI452,ProgramIterations!$D:$E,2,FALSE))</f>
        <v/>
      </c>
      <c r="CK452" s="54"/>
      <c r="CL452" s="55" t="str">
        <f>IF(CK452="","",VLOOKUP(CK452,ProgramIterations!$D:$E,2,FALSE))</f>
        <v/>
      </c>
      <c r="CM452" s="54"/>
      <c r="CN452" s="55" t="str">
        <f>IF(CM452="","",VLOOKUP(CM452,ProgramIterations!$D:$E,2,FALSE))</f>
        <v/>
      </c>
      <c r="CO452" s="54">
        <v>2014</v>
      </c>
      <c r="CP452" s="55">
        <f>IF(CO452="","",VLOOKUP(CO452,ProgramIterations!$D:$E,2,FALSE))</f>
        <v>4</v>
      </c>
      <c r="CQ452" s="54"/>
      <c r="CR452" s="55" t="str">
        <f>IF(CQ452="","",VLOOKUP(CQ452,ProgramIterations!$D:$E,2,FALSE))</f>
        <v/>
      </c>
      <c r="CS452" s="54">
        <v>2014</v>
      </c>
      <c r="CT452" s="55">
        <f>IF(CS452="","",VLOOKUP(CS452,ProgramIterations!$D:$E,2,FALSE))</f>
        <v>4</v>
      </c>
      <c r="CU452" s="54"/>
      <c r="CV452" s="55" t="str">
        <f>IF(CU452="","",VLOOKUP(CU452,ProgramIterations!$D:$E,2,FALSE))</f>
        <v/>
      </c>
      <c r="CW452" s="54"/>
      <c r="CX452" s="55" t="str">
        <f>IF(CW452="","",VLOOKUP(CW452,ProgramIterations!$D:$E,2,FALSE))</f>
        <v/>
      </c>
      <c r="CY452" s="54"/>
      <c r="CZ452" s="55" t="str">
        <f>IF(CY452="","",VLOOKUP(CY452,ProgramIterations!$D:$E,2,FALSE))</f>
        <v/>
      </c>
      <c r="DA452" s="54"/>
      <c r="DB452" s="55" t="str">
        <f>IF(DA452="","",VLOOKUP(DA452,ProgramIterations!$D:$E,2,FALSE))</f>
        <v/>
      </c>
      <c r="DC452" s="54"/>
      <c r="DD452" s="25" t="str">
        <f>IF(DC452="","",VLOOKUP(DC452,ProgramIterations!$D:$E,2,FALSE))</f>
        <v/>
      </c>
      <c r="DE452" s="64" t="str">
        <f>CONCATENATE("ALTER TABLE dbo.",LEFT(C452,FIND(".",C452)-1)," ADD ",RIGHT(C452,LEN(C452)-FIND(".",C452))," ",VLOOKUP(M452,DataTypes!$A$2:$F$12,6),IF(VLOOKUP(M452,DataTypes!$A$2:$F$12,3)=1,CONCATENATE("(",N452,",",O452,")"),"")," NULL")</f>
        <v>ALTER TABLE dbo.ChampMetricVisitInformation ADD CountOfPink int NULL</v>
      </c>
      <c r="DF452" s="56" t="e">
        <f>IF(A452 = "","",#REF! &amp; " SELECT MetricCalcTypeID = "&amp;A452&amp;", EngineID = "&amp;B452&amp;", Name='"&amp;C452&amp;"', DisplayGroupID = "&amp;D452&amp;", DisplayName='"&amp;E452&amp;"', DisplayNameShort = '"&amp;F452&amp;"', PropertyName = '"&amp;G452&amp;"', MethodID = "&amp;IF(H452="","NULL",H452)&amp; ", CalcGroupId = "&amp;IF(I452="","NULL",I452)&amp;", CalcGroupListItemID = " &amp;IF(K452="","NULL",K452)&amp;", Description = "&amp;IF(L452&lt;&gt;"NULL","'"&amp;SUBSTITUTE(L452,"'","''")&amp;"'","NULL")&amp;", DataTypeID = "&amp;M452&amp;",Precision = "&amp;N452&amp;", Scale = "&amp;O452&amp;", Length="&amp;P452&amp;", UOMID = "&amp;Q452&amp;", GlossaryTermID = "&amp;V452&amp;", DisplayOrderID = "&amp;W452&amp;", DomainValueListID = "&amp;AB452&amp;", WidthPixels = "&amp;AC452&amp;", IsDisplayable = "&amp;AD452&amp;", ShowGraphForWatershed= "&amp;AE452&amp;",ShowGraphForProgram="&amp;AF452&amp;",ShowGraphForVisit="&amp;AG452&amp;",IsPrivateInformation="&amp;AM452&amp;", IsCalculated="&amp;AN452&amp;",IsInternal="&amp;AO452&amp;", ExpectedValueMin = "&amp;IF(R452&lt;&gt;"",R452,"NULL")&amp;",  ExpectedValueMax = "&amp;IF(S452&lt;&gt;"",S452,"NULL")&amp;",  AcceptedValueMin = "&amp;IF(T452&lt;&gt;"",T452,"NULL")&amp;",   AcceptedValueMax  = "&amp;IF(U452&lt;&gt;"",U452,"NULL")&amp;", GraphAllowX="&amp;AH452&amp;", GraphAllowY="&amp;AI452&amp;", GraphAllowZ="&amp;AJ452&amp;", MapAllowSize="&amp;AK452&amp;", MapAllowColor = "&amp;AL452&amp;", RbtXpath = "&amp;IF(AP452&lt;&gt;"", "'"&amp;AP452&amp;"'", "NULL")&amp;", RbtIsRequired = "&amp;IF(AP452&lt;&gt;"", AQ452, "NULL")&amp;", MRMetric = "&amp;AR452&amp;
", Protocol1_ID = "&amp;IF(AS452="","NULL",#REF!)&amp;", Protocol1_IterationIDStart = "&amp;IF(AS452="","NULL",AT452)&amp;", Protocol1_IterationIDEnd = "&amp;IF(AU452="","NULL",AV452)&amp;
", Protocol2_ID = "&amp;IF(AW452="","NULL",#REF!)&amp;", Protocol2_IterationIDStart = "&amp;IF(AW452="","NULL",AX452)&amp;", Protocol2_IterationIDEnd = "&amp;IF(AY452="","NULL",AZ452)&amp;
", Protocol3_ID = "&amp;IF(BA452="","NULL",#REF!)&amp;", Protocol3_IterationIDStart = "&amp;IF(BA452="","NULL",BB452)&amp;", Protocol3_IterationIDEnd = "&amp;IF(BC452="","NULL",BD452)&amp;
", Protocol4_ID = "&amp;IF(BE452="","NULL",#REF!)&amp;", Protocol4_IterationIDStart = "&amp;IF(BE452="","NULL",BF452)&amp;", Protocol4_IterationIDEnd = "&amp;IF(BG452="","NULL",BH452)&amp;
", Protocol5_ID = "&amp;IF(BI452="","NULL",#REF!)&amp;", Protocol5_IterationIDStart = "&amp;IF(BI452="","NULL",BJ452)&amp;", Protocol5_IterationIDEnd = "&amp;IF(BK452="","NULL",BL452)&amp;
", Protocol6_ID = "&amp;IF(BM452="","NULL",#REF!)&amp;", Protocol6_IterationIDStart = "&amp;IF(BM452="","NULL",BN452)&amp;", Protocol6_IterationIDEnd = "&amp;IF(BO452="","NULL",BP452)&amp;
", Protocol7_ID = "&amp;IF(BQ452="","NULL",#REF!)&amp;", Protocol7_IterationIDStart = "&amp;IF(BQ452="","NULL",BR452)&amp;", Protocol7_IterationIDEnd = "&amp;IF(BS452="","NULL",BT452)&amp;
", Protocol8_ID = "&amp;IF(BU452="","NULL",#REF!)&amp;", Protocol8_IterationIDStart = "&amp;IF(BU452="","NULL",BV452)&amp;", Protocol8_IterationIDEnd = "&amp;IF(BW452="","NULL",BX452)&amp;
", Protocol9_ID = "&amp;IF(BY452="","NULL",#REF!)&amp;", Protocol9_IterationIDStart = "&amp;IF(BY452="","NULL",BZ452)&amp;", Protocol9_IterationIDEnd = "&amp;IF(CA452="","NULL",CB452)&amp;
", Protocol10_ID = "&amp;IF(CC452="","NULL",#REF!)&amp;", Protocol10_IterationIDStart = "&amp;IF(CC452="","NULL",CD452)&amp;", Protocol10_IterationIDEnd = "&amp;IF(CE452="","NULL",CF452)&amp;
", Protocol11_ID = "&amp;IF(CG452="","NULL",#REF!)&amp;", Protocol11_IterationIDStart = "&amp;IF(CG452="","NULL",CH452)&amp;", Protocol11_IterationIDEnd = "&amp;IF(CI452="","NULL",CJ452)&amp;
", Protocol12_ID = "&amp;IF(CK452="","NULL",#REF!)&amp;", Protocol12_IterationIDStart = "&amp;IF(CK452="","NULL",CL452)&amp;", Protocol12_IterationIDEnd = "&amp;IF(CM452="","NULL",CN452)&amp;
", Protocol13_ID = "&amp;IF(CO452="","NULL",#REF!)&amp;", Protocol13_IterationIDStart = "&amp;IF(CO452="","NULL",CP452)&amp;", Protocol13_IterationIDEnd = "&amp;IF(CQ452="","NULL",CR452)&amp;
", Protocol14_ID = "&amp;IF(CS452="","NULL",#REF!)&amp;", Protocol14_IterationIDStart = "&amp;IF(CS452="","NULL",CT452)&amp;", Protocol14_IterationIDEnd = "&amp;IF(CU452="","NULL",CV452)&amp;
", Protocol15_ID = "&amp;IF(CW452="","NULL",#REF!)&amp;", Protocol15_IterationIDStart = "&amp;IF(CW452="","NULL",CX452)&amp;", Protocol15_IterationIDEnd = "&amp;IF(CY452="","NULL",CZ452)&amp;
", Protocol16_ID = "&amp;IF(DA452="","NULL",#REF!)&amp;", Protocol16_IterationIDStart = "&amp;IF(DA452="","NULL",DB452)&amp;", Protocol16_IterationIDEnd = "&amp;IF(DC452="","NULL",DD452))</f>
        <v>#REF!</v>
      </c>
    </row>
    <row r="453" spans="1:156" s="49" customFormat="1" x14ac:dyDescent="0.4">
      <c r="A453" s="75">
        <v>537</v>
      </c>
      <c r="B453" s="53">
        <v>2</v>
      </c>
      <c r="C453" s="57" t="str">
        <f t="shared" si="35"/>
        <v>ChampMetricVisitInformation.CountOfCutthroat</v>
      </c>
      <c r="D453" s="53">
        <v>1</v>
      </c>
      <c r="E453" s="40" t="s">
        <v>1300</v>
      </c>
      <c r="F453" s="74" t="s">
        <v>1300</v>
      </c>
      <c r="G453" s="74" t="s">
        <v>1289</v>
      </c>
      <c r="H453" s="74"/>
      <c r="I453" s="44">
        <v>1</v>
      </c>
      <c r="J453" s="59" t="str">
        <f>IF(I453="","",VLOOKUP(I453,MetricCalcGroups!A:D,3, FALSE))</f>
        <v>Fish Counts</v>
      </c>
      <c r="K453" s="49">
        <v>252</v>
      </c>
      <c r="L453" s="49" t="s">
        <v>78</v>
      </c>
      <c r="M453" s="53">
        <v>2</v>
      </c>
      <c r="N453" s="53" t="s">
        <v>78</v>
      </c>
      <c r="O453" s="53" t="s">
        <v>78</v>
      </c>
      <c r="P453" s="53" t="s">
        <v>78</v>
      </c>
      <c r="Q453" s="53">
        <v>13</v>
      </c>
      <c r="R453" s="75">
        <v>0</v>
      </c>
      <c r="S453" s="75" t="s">
        <v>78</v>
      </c>
      <c r="T453" s="75">
        <v>0</v>
      </c>
      <c r="U453" s="75" t="s">
        <v>78</v>
      </c>
      <c r="V453" s="78" t="s">
        <v>78</v>
      </c>
      <c r="W453" s="53">
        <v>4060</v>
      </c>
      <c r="X453" s="50">
        <v>2014</v>
      </c>
      <c r="Y453" s="51">
        <f>IF(X453&lt;&gt;"",VLOOKUP(X453,ProgramIterations!D:E,2,FALSE),"NULL")</f>
        <v>4</v>
      </c>
      <c r="Z453" s="50"/>
      <c r="AA453" s="51" t="str">
        <f>IF(Z453&lt;&gt;"",VLOOKUP(Z453,ProgramIterations!D:E,2,FALSE),"NULL")</f>
        <v>NULL</v>
      </c>
      <c r="AB453" s="49" t="s">
        <v>78</v>
      </c>
      <c r="AC453" s="49">
        <v>50</v>
      </c>
      <c r="AD453" s="49">
        <v>1</v>
      </c>
      <c r="AE453" s="49">
        <v>1</v>
      </c>
      <c r="AF453" s="49">
        <v>1</v>
      </c>
      <c r="AG453" s="49">
        <v>1</v>
      </c>
      <c r="AH453" s="52">
        <v>0</v>
      </c>
      <c r="AI453" s="52">
        <f t="shared" si="36"/>
        <v>1</v>
      </c>
      <c r="AJ453" s="53">
        <v>0</v>
      </c>
      <c r="AK453" s="52">
        <f t="shared" si="37"/>
        <v>1</v>
      </c>
      <c r="AL453" s="52">
        <f t="shared" si="38"/>
        <v>1</v>
      </c>
      <c r="AM453" s="53">
        <v>0</v>
      </c>
      <c r="AN453" s="53">
        <v>0</v>
      </c>
      <c r="AO453" s="74">
        <v>1</v>
      </c>
      <c r="AP453" s="74"/>
      <c r="AQ453" s="49">
        <v>0</v>
      </c>
      <c r="AR453" s="49">
        <v>0</v>
      </c>
      <c r="AS453" s="54"/>
      <c r="AT453" s="55" t="str">
        <f>IF(AS453="","",VLOOKUP(AS453,ProgramIterations!$D:$E,2,FALSE))</f>
        <v/>
      </c>
      <c r="AU453" s="54"/>
      <c r="AV453" s="55" t="str">
        <f>IF(AU453="","",VLOOKUP(AU453,ProgramIterations!$D:$E,2,FALSE))</f>
        <v/>
      </c>
      <c r="AW453" s="54"/>
      <c r="AX453" s="55" t="str">
        <f>IF(AW453="","",VLOOKUP(AW453,ProgramIterations!$D:$E,2,FALSE))</f>
        <v/>
      </c>
      <c r="AY453" s="54"/>
      <c r="AZ453" s="55" t="str">
        <f>IF(AY453="","",VLOOKUP(AY453,ProgramIterations!$D:$E,2,FALSE))</f>
        <v/>
      </c>
      <c r="BA453" s="54"/>
      <c r="BB453" s="55" t="str">
        <f>IF(BA453="","",VLOOKUP(BA453,ProgramIterations!$D:$E,2,FALSE))</f>
        <v/>
      </c>
      <c r="BC453" s="54"/>
      <c r="BD453" s="55" t="str">
        <f>IF(BC453="","",VLOOKUP(BC453,ProgramIterations!$D:$E,2,FALSE))</f>
        <v/>
      </c>
      <c r="BE453" s="54">
        <v>2014</v>
      </c>
      <c r="BF453" s="55">
        <f>IF(BE453="","",VLOOKUP(BE453,ProgramIterations!$D:$E,2,FALSE))</f>
        <v>4</v>
      </c>
      <c r="BG453" s="54"/>
      <c r="BH453" s="55" t="str">
        <f>IF(BG453="","",VLOOKUP(BG453,ProgramIterations!$D:$E,2,FALSE))</f>
        <v/>
      </c>
      <c r="BI453" s="54">
        <v>2014</v>
      </c>
      <c r="BJ453" s="55">
        <f>IF(BI453="","",VLOOKUP(BI453,ProgramIterations!$D:$E,2,FALSE))</f>
        <v>4</v>
      </c>
      <c r="BK453" s="54"/>
      <c r="BL453" s="55" t="str">
        <f>IF(BK453="","",VLOOKUP(BK453,ProgramIterations!$D:$E,2,FALSE))</f>
        <v/>
      </c>
      <c r="BM453" s="54">
        <v>2014</v>
      </c>
      <c r="BN453" s="55">
        <f>IF(BM453="","",VLOOKUP(BM453,ProgramIterations!$D:$E,2,FALSE))</f>
        <v>4</v>
      </c>
      <c r="BO453" s="54"/>
      <c r="BP453" s="55" t="str">
        <f>IF(BO453="","",VLOOKUP(BO453,ProgramIterations!$D:$E,2,FALSE))</f>
        <v/>
      </c>
      <c r="BQ453" s="54"/>
      <c r="BR453" s="55" t="str">
        <f>IF(BQ453="","",VLOOKUP(BQ453,ProgramIterations!$D:$E,2,FALSE))</f>
        <v/>
      </c>
      <c r="BS453" s="54"/>
      <c r="BT453" s="55" t="str">
        <f>IF(BS453="","",VLOOKUP(BS453,ProgramIterations!$D:$E,2,FALSE))</f>
        <v/>
      </c>
      <c r="BU453" s="54"/>
      <c r="BV453" s="55" t="str">
        <f>IF(BU453="","",VLOOKUP(BU453,ProgramIterations!$D:$E,2,FALSE))</f>
        <v/>
      </c>
      <c r="BW453" s="54"/>
      <c r="BX453" s="55" t="str">
        <f>IF(BW453="","",VLOOKUP(BW453,ProgramIterations!$D:$E,2,FALSE))</f>
        <v/>
      </c>
      <c r="BY453" s="54"/>
      <c r="BZ453" s="55" t="str">
        <f>IF(BY453="","",VLOOKUP(BY453,ProgramIterations!$D:$E,2,FALSE))</f>
        <v/>
      </c>
      <c r="CA453" s="54"/>
      <c r="CB453" s="55" t="str">
        <f>IF(CA453="","",VLOOKUP(CA453,ProgramIterations!$D:$E,2,FALSE))</f>
        <v/>
      </c>
      <c r="CC453" s="54">
        <v>2014</v>
      </c>
      <c r="CD453" s="55">
        <f>IF(CC453="","",VLOOKUP(CC453,ProgramIterations!$D:$E,2,FALSE))</f>
        <v>4</v>
      </c>
      <c r="CE453" s="54"/>
      <c r="CF453" s="55" t="str">
        <f>IF(CE453="","",VLOOKUP(CE453,ProgramIterations!$D:$E,2,FALSE))</f>
        <v/>
      </c>
      <c r="CG453" s="54"/>
      <c r="CH453" s="55" t="str">
        <f>IF(CG453="","",VLOOKUP(CG453,ProgramIterations!$D:$E,2,FALSE))</f>
        <v/>
      </c>
      <c r="CI453" s="54"/>
      <c r="CJ453" s="55" t="str">
        <f>IF(CI453="","",VLOOKUP(CI453,ProgramIterations!$D:$E,2,FALSE))</f>
        <v/>
      </c>
      <c r="CK453" s="54"/>
      <c r="CL453" s="55" t="str">
        <f>IF(CK453="","",VLOOKUP(CK453,ProgramIterations!$D:$E,2,FALSE))</f>
        <v/>
      </c>
      <c r="CM453" s="54"/>
      <c r="CN453" s="55" t="str">
        <f>IF(CM453="","",VLOOKUP(CM453,ProgramIterations!$D:$E,2,FALSE))</f>
        <v/>
      </c>
      <c r="CO453" s="54">
        <v>2014</v>
      </c>
      <c r="CP453" s="55">
        <f>IF(CO453="","",VLOOKUP(CO453,ProgramIterations!$D:$E,2,FALSE))</f>
        <v>4</v>
      </c>
      <c r="CQ453" s="54"/>
      <c r="CR453" s="55" t="str">
        <f>IF(CQ453="","",VLOOKUP(CQ453,ProgramIterations!$D:$E,2,FALSE))</f>
        <v/>
      </c>
      <c r="CS453" s="54">
        <v>2014</v>
      </c>
      <c r="CT453" s="55">
        <f>IF(CS453="","",VLOOKUP(CS453,ProgramIterations!$D:$E,2,FALSE))</f>
        <v>4</v>
      </c>
      <c r="CU453" s="54"/>
      <c r="CV453" s="55" t="str">
        <f>IF(CU453="","",VLOOKUP(CU453,ProgramIterations!$D:$E,2,FALSE))</f>
        <v/>
      </c>
      <c r="CW453" s="54"/>
      <c r="CX453" s="55" t="str">
        <f>IF(CW453="","",VLOOKUP(CW453,ProgramIterations!$D:$E,2,FALSE))</f>
        <v/>
      </c>
      <c r="CY453" s="54"/>
      <c r="CZ453" s="55" t="str">
        <f>IF(CY453="","",VLOOKUP(CY453,ProgramIterations!$D:$E,2,FALSE))</f>
        <v/>
      </c>
      <c r="DA453" s="54"/>
      <c r="DB453" s="55" t="str">
        <f>IF(DA453="","",VLOOKUP(DA453,ProgramIterations!$D:$E,2,FALSE))</f>
        <v/>
      </c>
      <c r="DC453" s="54"/>
      <c r="DD453" s="25" t="str">
        <f>IF(DC453="","",VLOOKUP(DC453,ProgramIterations!$D:$E,2,FALSE))</f>
        <v/>
      </c>
      <c r="DE453" s="64" t="str">
        <f>CONCATENATE("ALTER TABLE dbo.",LEFT(C453,FIND(".",C453)-1)," ADD ",RIGHT(C453,LEN(C453)-FIND(".",C453))," ",VLOOKUP(M453,DataTypes!$A$2:$F$12,6),IF(VLOOKUP(M453,DataTypes!$A$2:$F$12,3)=1,CONCATENATE("(",N453,",",O453,")"),"")," NULL")</f>
        <v>ALTER TABLE dbo.ChampMetricVisitInformation ADD CountOfCutthroat int NULL</v>
      </c>
      <c r="DF453" s="56" t="e">
        <f>IF(A453 = "","",#REF! &amp; " SELECT MetricCalcTypeID = "&amp;A453&amp;", EngineID = "&amp;B453&amp;", Name='"&amp;C453&amp;"', DisplayGroupID = "&amp;D453&amp;", DisplayName='"&amp;E453&amp;"', DisplayNameShort = '"&amp;F453&amp;"', PropertyName = '"&amp;G453&amp;"', MethodID = "&amp;IF(H453="","NULL",H453)&amp; ", CalcGroupId = "&amp;IF(I453="","NULL",I453)&amp;", CalcGroupListItemID = " &amp;IF(K453="","NULL",K453)&amp;", Description = "&amp;IF(L453&lt;&gt;"NULL","'"&amp;SUBSTITUTE(L453,"'","''")&amp;"'","NULL")&amp;", DataTypeID = "&amp;M453&amp;",Precision = "&amp;N453&amp;", Scale = "&amp;O453&amp;", Length="&amp;P453&amp;", UOMID = "&amp;Q453&amp;", GlossaryTermID = "&amp;V453&amp;", DisplayOrderID = "&amp;W453&amp;", DomainValueListID = "&amp;AB453&amp;", WidthPixels = "&amp;AC453&amp;", IsDisplayable = "&amp;AD453&amp;", ShowGraphForWatershed= "&amp;AE453&amp;",ShowGraphForProgram="&amp;AF453&amp;",ShowGraphForVisit="&amp;AG453&amp;",IsPrivateInformation="&amp;AM453&amp;", IsCalculated="&amp;AN453&amp;",IsInternal="&amp;AO453&amp;", ExpectedValueMin = "&amp;IF(R453&lt;&gt;"",R453,"NULL")&amp;",  ExpectedValueMax = "&amp;IF(S453&lt;&gt;"",S453,"NULL")&amp;",  AcceptedValueMin = "&amp;IF(T453&lt;&gt;"",T453,"NULL")&amp;",   AcceptedValueMax  = "&amp;IF(U453&lt;&gt;"",U453,"NULL")&amp;", GraphAllowX="&amp;AH453&amp;", GraphAllowY="&amp;AI453&amp;", GraphAllowZ="&amp;AJ453&amp;", MapAllowSize="&amp;AK453&amp;", MapAllowColor = "&amp;AL453&amp;", RbtXpath = "&amp;IF(AP453&lt;&gt;"", "'"&amp;AP453&amp;"'", "NULL")&amp;", RbtIsRequired = "&amp;IF(AP453&lt;&gt;"", AQ453, "NULL")&amp;", MRMetric = "&amp;AR453&amp;
", Protocol1_ID = "&amp;IF(AS453="","NULL",#REF!)&amp;", Protocol1_IterationIDStart = "&amp;IF(AS453="","NULL",AT453)&amp;", Protocol1_IterationIDEnd = "&amp;IF(AU453="","NULL",AV453)&amp;
", Protocol2_ID = "&amp;IF(AW453="","NULL",#REF!)&amp;", Protocol2_IterationIDStart = "&amp;IF(AW453="","NULL",AX453)&amp;", Protocol2_IterationIDEnd = "&amp;IF(AY453="","NULL",AZ453)&amp;
", Protocol3_ID = "&amp;IF(BA453="","NULL",#REF!)&amp;", Protocol3_IterationIDStart = "&amp;IF(BA453="","NULL",BB453)&amp;", Protocol3_IterationIDEnd = "&amp;IF(BC453="","NULL",BD453)&amp;
", Protocol4_ID = "&amp;IF(BE453="","NULL",#REF!)&amp;", Protocol4_IterationIDStart = "&amp;IF(BE453="","NULL",BF453)&amp;", Protocol4_IterationIDEnd = "&amp;IF(BG453="","NULL",BH453)&amp;
", Protocol5_ID = "&amp;IF(BI453="","NULL",#REF!)&amp;", Protocol5_IterationIDStart = "&amp;IF(BI453="","NULL",BJ453)&amp;", Protocol5_IterationIDEnd = "&amp;IF(BK453="","NULL",BL453)&amp;
", Protocol6_ID = "&amp;IF(BM453="","NULL",#REF!)&amp;", Protocol6_IterationIDStart = "&amp;IF(BM453="","NULL",BN453)&amp;", Protocol6_IterationIDEnd = "&amp;IF(BO453="","NULL",BP453)&amp;
", Protocol7_ID = "&amp;IF(BQ453="","NULL",#REF!)&amp;", Protocol7_IterationIDStart = "&amp;IF(BQ453="","NULL",BR453)&amp;", Protocol7_IterationIDEnd = "&amp;IF(BS453="","NULL",BT453)&amp;
", Protocol8_ID = "&amp;IF(BU453="","NULL",#REF!)&amp;", Protocol8_IterationIDStart = "&amp;IF(BU453="","NULL",BV453)&amp;", Protocol8_IterationIDEnd = "&amp;IF(BW453="","NULL",BX453)&amp;
", Protocol9_ID = "&amp;IF(BY453="","NULL",#REF!)&amp;", Protocol9_IterationIDStart = "&amp;IF(BY453="","NULL",BZ453)&amp;", Protocol9_IterationIDEnd = "&amp;IF(CA453="","NULL",CB453)&amp;
", Protocol10_ID = "&amp;IF(CC453="","NULL",#REF!)&amp;", Protocol10_IterationIDStart = "&amp;IF(CC453="","NULL",CD453)&amp;", Protocol10_IterationIDEnd = "&amp;IF(CE453="","NULL",CF453)&amp;
", Protocol11_ID = "&amp;IF(CG453="","NULL",#REF!)&amp;", Protocol11_IterationIDStart = "&amp;IF(CG453="","NULL",CH453)&amp;", Protocol11_IterationIDEnd = "&amp;IF(CI453="","NULL",CJ453)&amp;
", Protocol12_ID = "&amp;IF(CK453="","NULL",#REF!)&amp;", Protocol12_IterationIDStart = "&amp;IF(CK453="","NULL",CL453)&amp;", Protocol12_IterationIDEnd = "&amp;IF(CM453="","NULL",CN453)&amp;
", Protocol13_ID = "&amp;IF(CO453="","NULL",#REF!)&amp;", Protocol13_IterationIDStart = "&amp;IF(CO453="","NULL",CP453)&amp;", Protocol13_IterationIDEnd = "&amp;IF(CQ453="","NULL",CR453)&amp;
", Protocol14_ID = "&amp;IF(CS453="","NULL",#REF!)&amp;", Protocol14_IterationIDStart = "&amp;IF(CS453="","NULL",CT453)&amp;", Protocol14_IterationIDEnd = "&amp;IF(CU453="","NULL",CV453)&amp;
", Protocol15_ID = "&amp;IF(CW453="","NULL",#REF!)&amp;", Protocol15_IterationIDStart = "&amp;IF(CW453="","NULL",CX453)&amp;", Protocol15_IterationIDEnd = "&amp;IF(CY453="","NULL",CZ453)&amp;
", Protocol16_ID = "&amp;IF(DA453="","NULL",#REF!)&amp;", Protocol16_IterationIDStart = "&amp;IF(DA453="","NULL",DB453)&amp;", Protocol16_IterationIDEnd = "&amp;IF(DC453="","NULL",DD453))</f>
        <v>#REF!</v>
      </c>
    </row>
    <row r="454" spans="1:156" s="49" customFormat="1" x14ac:dyDescent="0.4">
      <c r="A454" s="75">
        <v>538</v>
      </c>
      <c r="B454" s="53">
        <v>2</v>
      </c>
      <c r="C454" s="57" t="str">
        <f t="shared" si="35"/>
        <v>ChampMetricVisitInformation.CountOfBulltrout</v>
      </c>
      <c r="D454" s="53">
        <v>1</v>
      </c>
      <c r="E454" s="40" t="s">
        <v>1301</v>
      </c>
      <c r="F454" s="74" t="s">
        <v>1301</v>
      </c>
      <c r="G454" s="74" t="s">
        <v>1290</v>
      </c>
      <c r="H454" s="74"/>
      <c r="I454" s="44">
        <v>1</v>
      </c>
      <c r="J454" s="59" t="str">
        <f>IF(I454="","",VLOOKUP(I454,MetricCalcGroups!A:D,3, FALSE))</f>
        <v>Fish Counts</v>
      </c>
      <c r="K454" s="49">
        <v>256</v>
      </c>
      <c r="L454" s="49" t="s">
        <v>78</v>
      </c>
      <c r="M454" s="53">
        <v>2</v>
      </c>
      <c r="N454" s="53" t="s">
        <v>78</v>
      </c>
      <c r="O454" s="53" t="s">
        <v>78</v>
      </c>
      <c r="P454" s="53" t="s">
        <v>78</v>
      </c>
      <c r="Q454" s="53">
        <v>13</v>
      </c>
      <c r="R454" s="75">
        <v>0</v>
      </c>
      <c r="S454" s="75" t="s">
        <v>78</v>
      </c>
      <c r="T454" s="75">
        <v>0</v>
      </c>
      <c r="U454" s="75" t="s">
        <v>78</v>
      </c>
      <c r="V454" s="78" t="s">
        <v>78</v>
      </c>
      <c r="W454" s="53">
        <v>4070</v>
      </c>
      <c r="X454" s="50">
        <v>2014</v>
      </c>
      <c r="Y454" s="51">
        <f>IF(X454&lt;&gt;"",VLOOKUP(X454,ProgramIterations!D:E,2,FALSE),"NULL")</f>
        <v>4</v>
      </c>
      <c r="Z454" s="50"/>
      <c r="AA454" s="51" t="str">
        <f>IF(Z454&lt;&gt;"",VLOOKUP(Z454,ProgramIterations!D:E,2,FALSE),"NULL")</f>
        <v>NULL</v>
      </c>
      <c r="AB454" s="49" t="s">
        <v>78</v>
      </c>
      <c r="AC454" s="49">
        <v>50</v>
      </c>
      <c r="AD454" s="49">
        <v>1</v>
      </c>
      <c r="AE454" s="49">
        <v>1</v>
      </c>
      <c r="AF454" s="49">
        <v>1</v>
      </c>
      <c r="AG454" s="49">
        <v>1</v>
      </c>
      <c r="AH454" s="52">
        <v>0</v>
      </c>
      <c r="AI454" s="52">
        <f t="shared" si="36"/>
        <v>1</v>
      </c>
      <c r="AJ454" s="53">
        <v>0</v>
      </c>
      <c r="AK454" s="52">
        <f t="shared" si="37"/>
        <v>1</v>
      </c>
      <c r="AL454" s="52">
        <f t="shared" si="38"/>
        <v>1</v>
      </c>
      <c r="AM454" s="53">
        <v>0</v>
      </c>
      <c r="AN454" s="53">
        <v>0</v>
      </c>
      <c r="AO454" s="74">
        <v>1</v>
      </c>
      <c r="AP454" s="74"/>
      <c r="AQ454" s="49">
        <v>0</v>
      </c>
      <c r="AR454" s="49">
        <v>0</v>
      </c>
      <c r="AS454" s="54"/>
      <c r="AT454" s="55" t="str">
        <f>IF(AS454="","",VLOOKUP(AS454,ProgramIterations!$D:$E,2,FALSE))</f>
        <v/>
      </c>
      <c r="AU454" s="54"/>
      <c r="AV454" s="55" t="str">
        <f>IF(AU454="","",VLOOKUP(AU454,ProgramIterations!$D:$E,2,FALSE))</f>
        <v/>
      </c>
      <c r="AW454" s="54"/>
      <c r="AX454" s="55" t="str">
        <f>IF(AW454="","",VLOOKUP(AW454,ProgramIterations!$D:$E,2,FALSE))</f>
        <v/>
      </c>
      <c r="AY454" s="54"/>
      <c r="AZ454" s="55" t="str">
        <f>IF(AY454="","",VLOOKUP(AY454,ProgramIterations!$D:$E,2,FALSE))</f>
        <v/>
      </c>
      <c r="BA454" s="54"/>
      <c r="BB454" s="55" t="str">
        <f>IF(BA454="","",VLOOKUP(BA454,ProgramIterations!$D:$E,2,FALSE))</f>
        <v/>
      </c>
      <c r="BC454" s="54"/>
      <c r="BD454" s="55" t="str">
        <f>IF(BC454="","",VLOOKUP(BC454,ProgramIterations!$D:$E,2,FALSE))</f>
        <v/>
      </c>
      <c r="BE454" s="54">
        <v>2014</v>
      </c>
      <c r="BF454" s="55">
        <f>IF(BE454="","",VLOOKUP(BE454,ProgramIterations!$D:$E,2,FALSE))</f>
        <v>4</v>
      </c>
      <c r="BG454" s="54"/>
      <c r="BH454" s="55" t="str">
        <f>IF(BG454="","",VLOOKUP(BG454,ProgramIterations!$D:$E,2,FALSE))</f>
        <v/>
      </c>
      <c r="BI454" s="54">
        <v>2014</v>
      </c>
      <c r="BJ454" s="55">
        <f>IF(BI454="","",VLOOKUP(BI454,ProgramIterations!$D:$E,2,FALSE))</f>
        <v>4</v>
      </c>
      <c r="BK454" s="54"/>
      <c r="BL454" s="55" t="str">
        <f>IF(BK454="","",VLOOKUP(BK454,ProgramIterations!$D:$E,2,FALSE))</f>
        <v/>
      </c>
      <c r="BM454" s="54">
        <v>2014</v>
      </c>
      <c r="BN454" s="55">
        <f>IF(BM454="","",VLOOKUP(BM454,ProgramIterations!$D:$E,2,FALSE))</f>
        <v>4</v>
      </c>
      <c r="BO454" s="54"/>
      <c r="BP454" s="55" t="str">
        <f>IF(BO454="","",VLOOKUP(BO454,ProgramIterations!$D:$E,2,FALSE))</f>
        <v/>
      </c>
      <c r="BQ454" s="54"/>
      <c r="BR454" s="55" t="str">
        <f>IF(BQ454="","",VLOOKUP(BQ454,ProgramIterations!$D:$E,2,FALSE))</f>
        <v/>
      </c>
      <c r="BS454" s="54"/>
      <c r="BT454" s="55" t="str">
        <f>IF(BS454="","",VLOOKUP(BS454,ProgramIterations!$D:$E,2,FALSE))</f>
        <v/>
      </c>
      <c r="BU454" s="54"/>
      <c r="BV454" s="55" t="str">
        <f>IF(BU454="","",VLOOKUP(BU454,ProgramIterations!$D:$E,2,FALSE))</f>
        <v/>
      </c>
      <c r="BW454" s="54"/>
      <c r="BX454" s="55" t="str">
        <f>IF(BW454="","",VLOOKUP(BW454,ProgramIterations!$D:$E,2,FALSE))</f>
        <v/>
      </c>
      <c r="BY454" s="54"/>
      <c r="BZ454" s="55" t="str">
        <f>IF(BY454="","",VLOOKUP(BY454,ProgramIterations!$D:$E,2,FALSE))</f>
        <v/>
      </c>
      <c r="CA454" s="54"/>
      <c r="CB454" s="55" t="str">
        <f>IF(CA454="","",VLOOKUP(CA454,ProgramIterations!$D:$E,2,FALSE))</f>
        <v/>
      </c>
      <c r="CC454" s="54">
        <v>2014</v>
      </c>
      <c r="CD454" s="55">
        <f>IF(CC454="","",VLOOKUP(CC454,ProgramIterations!$D:$E,2,FALSE))</f>
        <v>4</v>
      </c>
      <c r="CE454" s="54"/>
      <c r="CF454" s="55" t="str">
        <f>IF(CE454="","",VLOOKUP(CE454,ProgramIterations!$D:$E,2,FALSE))</f>
        <v/>
      </c>
      <c r="CG454" s="54"/>
      <c r="CH454" s="55" t="str">
        <f>IF(CG454="","",VLOOKUP(CG454,ProgramIterations!$D:$E,2,FALSE))</f>
        <v/>
      </c>
      <c r="CI454" s="54"/>
      <c r="CJ454" s="55" t="str">
        <f>IF(CI454="","",VLOOKUP(CI454,ProgramIterations!$D:$E,2,FALSE))</f>
        <v/>
      </c>
      <c r="CK454" s="54"/>
      <c r="CL454" s="55" t="str">
        <f>IF(CK454="","",VLOOKUP(CK454,ProgramIterations!$D:$E,2,FALSE))</f>
        <v/>
      </c>
      <c r="CM454" s="54"/>
      <c r="CN454" s="55" t="str">
        <f>IF(CM454="","",VLOOKUP(CM454,ProgramIterations!$D:$E,2,FALSE))</f>
        <v/>
      </c>
      <c r="CO454" s="54">
        <v>2014</v>
      </c>
      <c r="CP454" s="55">
        <f>IF(CO454="","",VLOOKUP(CO454,ProgramIterations!$D:$E,2,FALSE))</f>
        <v>4</v>
      </c>
      <c r="CQ454" s="54"/>
      <c r="CR454" s="55" t="str">
        <f>IF(CQ454="","",VLOOKUP(CQ454,ProgramIterations!$D:$E,2,FALSE))</f>
        <v/>
      </c>
      <c r="CS454" s="54">
        <v>2014</v>
      </c>
      <c r="CT454" s="55">
        <f>IF(CS454="","",VLOOKUP(CS454,ProgramIterations!$D:$E,2,FALSE))</f>
        <v>4</v>
      </c>
      <c r="CU454" s="54"/>
      <c r="CV454" s="55" t="str">
        <f>IF(CU454="","",VLOOKUP(CU454,ProgramIterations!$D:$E,2,FALSE))</f>
        <v/>
      </c>
      <c r="CW454" s="54"/>
      <c r="CX454" s="55" t="str">
        <f>IF(CW454="","",VLOOKUP(CW454,ProgramIterations!$D:$E,2,FALSE))</f>
        <v/>
      </c>
      <c r="CY454" s="54"/>
      <c r="CZ454" s="55" t="str">
        <f>IF(CY454="","",VLOOKUP(CY454,ProgramIterations!$D:$E,2,FALSE))</f>
        <v/>
      </c>
      <c r="DA454" s="54"/>
      <c r="DB454" s="55" t="str">
        <f>IF(DA454="","",VLOOKUP(DA454,ProgramIterations!$D:$E,2,FALSE))</f>
        <v/>
      </c>
      <c r="DC454" s="54"/>
      <c r="DD454" s="25" t="str">
        <f>IF(DC454="","",VLOOKUP(DC454,ProgramIterations!$D:$E,2,FALSE))</f>
        <v/>
      </c>
      <c r="DE454" s="64" t="str">
        <f>CONCATENATE("ALTER TABLE dbo.",LEFT(C454,FIND(".",C454)-1)," ADD ",RIGHT(C454,LEN(C454)-FIND(".",C454))," ",VLOOKUP(M454,DataTypes!$A$2:$F$12,6),IF(VLOOKUP(M454,DataTypes!$A$2:$F$12,3)=1,CONCATENATE("(",N454,",",O454,")"),"")," NULL")</f>
        <v>ALTER TABLE dbo.ChampMetricVisitInformation ADD CountOfBulltrout int NULL</v>
      </c>
      <c r="DF454" s="56" t="e">
        <f>IF(A454 = "","",#REF! &amp; " SELECT MetricCalcTypeID = "&amp;A454&amp;", EngineID = "&amp;B454&amp;", Name='"&amp;C454&amp;"', DisplayGroupID = "&amp;D454&amp;", DisplayName='"&amp;E454&amp;"', DisplayNameShort = '"&amp;F454&amp;"', PropertyName = '"&amp;G454&amp;"', MethodID = "&amp;IF(H454="","NULL",H454)&amp; ", CalcGroupId = "&amp;IF(I454="","NULL",I454)&amp;", CalcGroupListItemID = " &amp;IF(K454="","NULL",K454)&amp;", Description = "&amp;IF(L454&lt;&gt;"NULL","'"&amp;SUBSTITUTE(L454,"'","''")&amp;"'","NULL")&amp;", DataTypeID = "&amp;M454&amp;",Precision = "&amp;N454&amp;", Scale = "&amp;O454&amp;", Length="&amp;P454&amp;", UOMID = "&amp;Q454&amp;", GlossaryTermID = "&amp;V454&amp;", DisplayOrderID = "&amp;W454&amp;", DomainValueListID = "&amp;AB454&amp;", WidthPixels = "&amp;AC454&amp;", IsDisplayable = "&amp;AD454&amp;", ShowGraphForWatershed= "&amp;AE454&amp;",ShowGraphForProgram="&amp;AF454&amp;",ShowGraphForVisit="&amp;AG454&amp;",IsPrivateInformation="&amp;AM454&amp;", IsCalculated="&amp;AN454&amp;",IsInternal="&amp;AO454&amp;", ExpectedValueMin = "&amp;IF(R454&lt;&gt;"",R454,"NULL")&amp;",  ExpectedValueMax = "&amp;IF(S454&lt;&gt;"",S454,"NULL")&amp;",  AcceptedValueMin = "&amp;IF(T454&lt;&gt;"",T454,"NULL")&amp;",   AcceptedValueMax  = "&amp;IF(U454&lt;&gt;"",U454,"NULL")&amp;", GraphAllowX="&amp;AH454&amp;", GraphAllowY="&amp;AI454&amp;", GraphAllowZ="&amp;AJ454&amp;", MapAllowSize="&amp;AK454&amp;", MapAllowColor = "&amp;AL454&amp;", RbtXpath = "&amp;IF(AP454&lt;&gt;"", "'"&amp;AP454&amp;"'", "NULL")&amp;", RbtIsRequired = "&amp;IF(AP454&lt;&gt;"", AQ454, "NULL")&amp;", MRMetric = "&amp;AR454&amp;
", Protocol1_ID = "&amp;IF(AS454="","NULL",#REF!)&amp;", Protocol1_IterationIDStart = "&amp;IF(AS454="","NULL",AT454)&amp;", Protocol1_IterationIDEnd = "&amp;IF(AU454="","NULL",AV454)&amp;
", Protocol2_ID = "&amp;IF(AW454="","NULL",#REF!)&amp;", Protocol2_IterationIDStart = "&amp;IF(AW454="","NULL",AX454)&amp;", Protocol2_IterationIDEnd = "&amp;IF(AY454="","NULL",AZ454)&amp;
", Protocol3_ID = "&amp;IF(BA454="","NULL",#REF!)&amp;", Protocol3_IterationIDStart = "&amp;IF(BA454="","NULL",BB454)&amp;", Protocol3_IterationIDEnd = "&amp;IF(BC454="","NULL",BD454)&amp;
", Protocol4_ID = "&amp;IF(BE454="","NULL",#REF!)&amp;", Protocol4_IterationIDStart = "&amp;IF(BE454="","NULL",BF454)&amp;", Protocol4_IterationIDEnd = "&amp;IF(BG454="","NULL",BH454)&amp;
", Protocol5_ID = "&amp;IF(BI454="","NULL",#REF!)&amp;", Protocol5_IterationIDStart = "&amp;IF(BI454="","NULL",BJ454)&amp;", Protocol5_IterationIDEnd = "&amp;IF(BK454="","NULL",BL454)&amp;
", Protocol6_ID = "&amp;IF(BM454="","NULL",#REF!)&amp;", Protocol6_IterationIDStart = "&amp;IF(BM454="","NULL",BN454)&amp;", Protocol6_IterationIDEnd = "&amp;IF(BO454="","NULL",BP454)&amp;
", Protocol7_ID = "&amp;IF(BQ454="","NULL",#REF!)&amp;", Protocol7_IterationIDStart = "&amp;IF(BQ454="","NULL",BR454)&amp;", Protocol7_IterationIDEnd = "&amp;IF(BS454="","NULL",BT454)&amp;
", Protocol8_ID = "&amp;IF(BU454="","NULL",#REF!)&amp;", Protocol8_IterationIDStart = "&amp;IF(BU454="","NULL",BV454)&amp;", Protocol8_IterationIDEnd = "&amp;IF(BW454="","NULL",BX454)&amp;
", Protocol9_ID = "&amp;IF(BY454="","NULL",#REF!)&amp;", Protocol9_IterationIDStart = "&amp;IF(BY454="","NULL",BZ454)&amp;", Protocol9_IterationIDEnd = "&amp;IF(CA454="","NULL",CB454)&amp;
", Protocol10_ID = "&amp;IF(CC454="","NULL",#REF!)&amp;", Protocol10_IterationIDStart = "&amp;IF(CC454="","NULL",CD454)&amp;", Protocol10_IterationIDEnd = "&amp;IF(CE454="","NULL",CF454)&amp;
", Protocol11_ID = "&amp;IF(CG454="","NULL",#REF!)&amp;", Protocol11_IterationIDStart = "&amp;IF(CG454="","NULL",CH454)&amp;", Protocol11_IterationIDEnd = "&amp;IF(CI454="","NULL",CJ454)&amp;
", Protocol12_ID = "&amp;IF(CK454="","NULL",#REF!)&amp;", Protocol12_IterationIDStart = "&amp;IF(CK454="","NULL",CL454)&amp;", Protocol12_IterationIDEnd = "&amp;IF(CM454="","NULL",CN454)&amp;
", Protocol13_ID = "&amp;IF(CO454="","NULL",#REF!)&amp;", Protocol13_IterationIDStart = "&amp;IF(CO454="","NULL",CP454)&amp;", Protocol13_IterationIDEnd = "&amp;IF(CQ454="","NULL",CR454)&amp;
", Protocol14_ID = "&amp;IF(CS454="","NULL",#REF!)&amp;", Protocol14_IterationIDStart = "&amp;IF(CS454="","NULL",CT454)&amp;", Protocol14_IterationIDEnd = "&amp;IF(CU454="","NULL",CV454)&amp;
", Protocol15_ID = "&amp;IF(CW454="","NULL",#REF!)&amp;", Protocol15_IterationIDStart = "&amp;IF(CW454="","NULL",CX454)&amp;", Protocol15_IterationIDEnd = "&amp;IF(CY454="","NULL",CZ454)&amp;
", Protocol16_ID = "&amp;IF(DA454="","NULL",#REF!)&amp;", Protocol16_IterationIDStart = "&amp;IF(DA454="","NULL",DB454)&amp;", Protocol16_IterationIDEnd = "&amp;IF(DC454="","NULL",DD454))</f>
        <v>#REF!</v>
      </c>
    </row>
    <row r="455" spans="1:156" s="49" customFormat="1" x14ac:dyDescent="0.4">
      <c r="A455" s="75">
        <v>539</v>
      </c>
      <c r="B455" s="53">
        <v>2</v>
      </c>
      <c r="C455" s="57" t="str">
        <f t="shared" si="35"/>
        <v>ChampMetricVisitInformation.CountOfBrooktrout</v>
      </c>
      <c r="D455" s="53">
        <v>1</v>
      </c>
      <c r="E455" s="40" t="s">
        <v>1302</v>
      </c>
      <c r="F455" s="74" t="s">
        <v>1302</v>
      </c>
      <c r="G455" s="74" t="s">
        <v>1291</v>
      </c>
      <c r="H455" s="74"/>
      <c r="I455" s="44">
        <v>1</v>
      </c>
      <c r="J455" s="59" t="str">
        <f>IF(I455="","",VLOOKUP(I455,MetricCalcGroups!A:D,3, FALSE))</f>
        <v>Fish Counts</v>
      </c>
      <c r="K455" s="49">
        <v>257</v>
      </c>
      <c r="L455" s="49" t="s">
        <v>78</v>
      </c>
      <c r="M455" s="53">
        <v>2</v>
      </c>
      <c r="N455" s="53" t="s">
        <v>78</v>
      </c>
      <c r="O455" s="53" t="s">
        <v>78</v>
      </c>
      <c r="P455" s="53" t="s">
        <v>78</v>
      </c>
      <c r="Q455" s="53">
        <v>13</v>
      </c>
      <c r="R455" s="75">
        <v>0</v>
      </c>
      <c r="S455" s="75" t="s">
        <v>78</v>
      </c>
      <c r="T455" s="75">
        <v>0</v>
      </c>
      <c r="U455" s="75" t="s">
        <v>78</v>
      </c>
      <c r="V455" s="78" t="s">
        <v>78</v>
      </c>
      <c r="W455" s="53">
        <v>4080</v>
      </c>
      <c r="X455" s="50">
        <v>2014</v>
      </c>
      <c r="Y455" s="51">
        <f>IF(X455&lt;&gt;"",VLOOKUP(X455,ProgramIterations!D:E,2,FALSE),"NULL")</f>
        <v>4</v>
      </c>
      <c r="Z455" s="50"/>
      <c r="AA455" s="51" t="str">
        <f>IF(Z455&lt;&gt;"",VLOOKUP(Z455,ProgramIterations!D:E,2,FALSE),"NULL")</f>
        <v>NULL</v>
      </c>
      <c r="AB455" s="49" t="s">
        <v>78</v>
      </c>
      <c r="AC455" s="49">
        <v>50</v>
      </c>
      <c r="AD455" s="49">
        <v>1</v>
      </c>
      <c r="AE455" s="49">
        <v>1</v>
      </c>
      <c r="AF455" s="49">
        <v>1</v>
      </c>
      <c r="AG455" s="49">
        <v>1</v>
      </c>
      <c r="AH455" s="52">
        <v>0</v>
      </c>
      <c r="AI455" s="52">
        <f t="shared" si="36"/>
        <v>1</v>
      </c>
      <c r="AJ455" s="53">
        <v>0</v>
      </c>
      <c r="AK455" s="52">
        <f t="shared" si="37"/>
        <v>1</v>
      </c>
      <c r="AL455" s="52">
        <f t="shared" si="38"/>
        <v>1</v>
      </c>
      <c r="AM455" s="53">
        <v>0</v>
      </c>
      <c r="AN455" s="53">
        <v>0</v>
      </c>
      <c r="AO455" s="74">
        <v>1</v>
      </c>
      <c r="AP455" s="74"/>
      <c r="AQ455" s="49">
        <v>0</v>
      </c>
      <c r="AR455" s="49">
        <v>0</v>
      </c>
      <c r="AS455" s="54"/>
      <c r="AT455" s="55" t="str">
        <f>IF(AS455="","",VLOOKUP(AS455,ProgramIterations!$D:$E,2,FALSE))</f>
        <v/>
      </c>
      <c r="AU455" s="54"/>
      <c r="AV455" s="55" t="str">
        <f>IF(AU455="","",VLOOKUP(AU455,ProgramIterations!$D:$E,2,FALSE))</f>
        <v/>
      </c>
      <c r="AW455" s="54"/>
      <c r="AX455" s="55" t="str">
        <f>IF(AW455="","",VLOOKUP(AW455,ProgramIterations!$D:$E,2,FALSE))</f>
        <v/>
      </c>
      <c r="AY455" s="54"/>
      <c r="AZ455" s="55" t="str">
        <f>IF(AY455="","",VLOOKUP(AY455,ProgramIterations!$D:$E,2,FALSE))</f>
        <v/>
      </c>
      <c r="BA455" s="54"/>
      <c r="BB455" s="55" t="str">
        <f>IF(BA455="","",VLOOKUP(BA455,ProgramIterations!$D:$E,2,FALSE))</f>
        <v/>
      </c>
      <c r="BC455" s="54"/>
      <c r="BD455" s="55" t="str">
        <f>IF(BC455="","",VLOOKUP(BC455,ProgramIterations!$D:$E,2,FALSE))</f>
        <v/>
      </c>
      <c r="BE455" s="54">
        <v>2014</v>
      </c>
      <c r="BF455" s="55">
        <f>IF(BE455="","",VLOOKUP(BE455,ProgramIterations!$D:$E,2,FALSE))</f>
        <v>4</v>
      </c>
      <c r="BG455" s="54"/>
      <c r="BH455" s="55" t="str">
        <f>IF(BG455="","",VLOOKUP(BG455,ProgramIterations!$D:$E,2,FALSE))</f>
        <v/>
      </c>
      <c r="BI455" s="54">
        <v>2014</v>
      </c>
      <c r="BJ455" s="55">
        <f>IF(BI455="","",VLOOKUP(BI455,ProgramIterations!$D:$E,2,FALSE))</f>
        <v>4</v>
      </c>
      <c r="BK455" s="54"/>
      <c r="BL455" s="55" t="str">
        <f>IF(BK455="","",VLOOKUP(BK455,ProgramIterations!$D:$E,2,FALSE))</f>
        <v/>
      </c>
      <c r="BM455" s="54">
        <v>2014</v>
      </c>
      <c r="BN455" s="55">
        <f>IF(BM455="","",VLOOKUP(BM455,ProgramIterations!$D:$E,2,FALSE))</f>
        <v>4</v>
      </c>
      <c r="BO455" s="54"/>
      <c r="BP455" s="55" t="str">
        <f>IF(BO455="","",VLOOKUP(BO455,ProgramIterations!$D:$E,2,FALSE))</f>
        <v/>
      </c>
      <c r="BQ455" s="54"/>
      <c r="BR455" s="55" t="str">
        <f>IF(BQ455="","",VLOOKUP(BQ455,ProgramIterations!$D:$E,2,FALSE))</f>
        <v/>
      </c>
      <c r="BS455" s="54"/>
      <c r="BT455" s="55" t="str">
        <f>IF(BS455="","",VLOOKUP(BS455,ProgramIterations!$D:$E,2,FALSE))</f>
        <v/>
      </c>
      <c r="BU455" s="54"/>
      <c r="BV455" s="55" t="str">
        <f>IF(BU455="","",VLOOKUP(BU455,ProgramIterations!$D:$E,2,FALSE))</f>
        <v/>
      </c>
      <c r="BW455" s="54"/>
      <c r="BX455" s="55" t="str">
        <f>IF(BW455="","",VLOOKUP(BW455,ProgramIterations!$D:$E,2,FALSE))</f>
        <v/>
      </c>
      <c r="BY455" s="54"/>
      <c r="BZ455" s="55" t="str">
        <f>IF(BY455="","",VLOOKUP(BY455,ProgramIterations!$D:$E,2,FALSE))</f>
        <v/>
      </c>
      <c r="CA455" s="54"/>
      <c r="CB455" s="55" t="str">
        <f>IF(CA455="","",VLOOKUP(CA455,ProgramIterations!$D:$E,2,FALSE))</f>
        <v/>
      </c>
      <c r="CC455" s="54">
        <v>2014</v>
      </c>
      <c r="CD455" s="55">
        <f>IF(CC455="","",VLOOKUP(CC455,ProgramIterations!$D:$E,2,FALSE))</f>
        <v>4</v>
      </c>
      <c r="CE455" s="54"/>
      <c r="CF455" s="55" t="str">
        <f>IF(CE455="","",VLOOKUP(CE455,ProgramIterations!$D:$E,2,FALSE))</f>
        <v/>
      </c>
      <c r="CG455" s="54"/>
      <c r="CH455" s="55" t="str">
        <f>IF(CG455="","",VLOOKUP(CG455,ProgramIterations!$D:$E,2,FALSE))</f>
        <v/>
      </c>
      <c r="CI455" s="54"/>
      <c r="CJ455" s="55" t="str">
        <f>IF(CI455="","",VLOOKUP(CI455,ProgramIterations!$D:$E,2,FALSE))</f>
        <v/>
      </c>
      <c r="CK455" s="54"/>
      <c r="CL455" s="55" t="str">
        <f>IF(CK455="","",VLOOKUP(CK455,ProgramIterations!$D:$E,2,FALSE))</f>
        <v/>
      </c>
      <c r="CM455" s="54"/>
      <c r="CN455" s="55" t="str">
        <f>IF(CM455="","",VLOOKUP(CM455,ProgramIterations!$D:$E,2,FALSE))</f>
        <v/>
      </c>
      <c r="CO455" s="54">
        <v>2014</v>
      </c>
      <c r="CP455" s="55">
        <f>IF(CO455="","",VLOOKUP(CO455,ProgramIterations!$D:$E,2,FALSE))</f>
        <v>4</v>
      </c>
      <c r="CQ455" s="54"/>
      <c r="CR455" s="55" t="str">
        <f>IF(CQ455="","",VLOOKUP(CQ455,ProgramIterations!$D:$E,2,FALSE))</f>
        <v/>
      </c>
      <c r="CS455" s="54">
        <v>2014</v>
      </c>
      <c r="CT455" s="55">
        <f>IF(CS455="","",VLOOKUP(CS455,ProgramIterations!$D:$E,2,FALSE))</f>
        <v>4</v>
      </c>
      <c r="CU455" s="54"/>
      <c r="CV455" s="55" t="str">
        <f>IF(CU455="","",VLOOKUP(CU455,ProgramIterations!$D:$E,2,FALSE))</f>
        <v/>
      </c>
      <c r="CW455" s="54"/>
      <c r="CX455" s="55" t="str">
        <f>IF(CW455="","",VLOOKUP(CW455,ProgramIterations!$D:$E,2,FALSE))</f>
        <v/>
      </c>
      <c r="CY455" s="54"/>
      <c r="CZ455" s="55" t="str">
        <f>IF(CY455="","",VLOOKUP(CY455,ProgramIterations!$D:$E,2,FALSE))</f>
        <v/>
      </c>
      <c r="DA455" s="54"/>
      <c r="DB455" s="55" t="str">
        <f>IF(DA455="","",VLOOKUP(DA455,ProgramIterations!$D:$E,2,FALSE))</f>
        <v/>
      </c>
      <c r="DC455" s="54"/>
      <c r="DD455" s="25" t="str">
        <f>IF(DC455="","",VLOOKUP(DC455,ProgramIterations!$D:$E,2,FALSE))</f>
        <v/>
      </c>
      <c r="DE455" s="64" t="str">
        <f>CONCATENATE("ALTER TABLE dbo.",LEFT(C455,FIND(".",C455)-1)," ADD ",RIGHT(C455,LEN(C455)-FIND(".",C455))," ",VLOOKUP(M455,DataTypes!$A$2:$F$12,6),IF(VLOOKUP(M455,DataTypes!$A$2:$F$12,3)=1,CONCATENATE("(",N455,",",O455,")"),"")," NULL")</f>
        <v>ALTER TABLE dbo.ChampMetricVisitInformation ADD CountOfBrooktrout int NULL</v>
      </c>
      <c r="DF455" s="56" t="e">
        <f>IF(A455 = "","",#REF! &amp; " SELECT MetricCalcTypeID = "&amp;A455&amp;", EngineID = "&amp;B455&amp;", Name='"&amp;C455&amp;"', DisplayGroupID = "&amp;D455&amp;", DisplayName='"&amp;E455&amp;"', DisplayNameShort = '"&amp;F455&amp;"', PropertyName = '"&amp;G455&amp;"', MethodID = "&amp;IF(H455="","NULL",H455)&amp; ", CalcGroupId = "&amp;IF(I455="","NULL",I455)&amp;", CalcGroupListItemID = " &amp;IF(K455="","NULL",K455)&amp;", Description = "&amp;IF(L455&lt;&gt;"NULL","'"&amp;SUBSTITUTE(L455,"'","''")&amp;"'","NULL")&amp;", DataTypeID = "&amp;M455&amp;",Precision = "&amp;N455&amp;", Scale = "&amp;O455&amp;", Length="&amp;P455&amp;", UOMID = "&amp;Q455&amp;", GlossaryTermID = "&amp;V455&amp;", DisplayOrderID = "&amp;W455&amp;", DomainValueListID = "&amp;AB455&amp;", WidthPixels = "&amp;AC455&amp;", IsDisplayable = "&amp;AD455&amp;", ShowGraphForWatershed= "&amp;AE455&amp;",ShowGraphForProgram="&amp;AF455&amp;",ShowGraphForVisit="&amp;AG455&amp;",IsPrivateInformation="&amp;AM455&amp;", IsCalculated="&amp;AN455&amp;",IsInternal="&amp;AO455&amp;", ExpectedValueMin = "&amp;IF(R455&lt;&gt;"",R455,"NULL")&amp;",  ExpectedValueMax = "&amp;IF(S455&lt;&gt;"",S455,"NULL")&amp;",  AcceptedValueMin = "&amp;IF(T455&lt;&gt;"",T455,"NULL")&amp;",   AcceptedValueMax  = "&amp;IF(U455&lt;&gt;"",U455,"NULL")&amp;", GraphAllowX="&amp;AH455&amp;", GraphAllowY="&amp;AI455&amp;", GraphAllowZ="&amp;AJ455&amp;", MapAllowSize="&amp;AK455&amp;", MapAllowColor = "&amp;AL455&amp;", RbtXpath = "&amp;IF(AP455&lt;&gt;"", "'"&amp;AP455&amp;"'", "NULL")&amp;", RbtIsRequired = "&amp;IF(AP455&lt;&gt;"", AQ455, "NULL")&amp;", MRMetric = "&amp;AR455&amp;
", Protocol1_ID = "&amp;IF(AS455="","NULL",#REF!)&amp;", Protocol1_IterationIDStart = "&amp;IF(AS455="","NULL",AT455)&amp;", Protocol1_IterationIDEnd = "&amp;IF(AU455="","NULL",AV455)&amp;
", Protocol2_ID = "&amp;IF(AW455="","NULL",#REF!)&amp;", Protocol2_IterationIDStart = "&amp;IF(AW455="","NULL",AX455)&amp;", Protocol2_IterationIDEnd = "&amp;IF(AY455="","NULL",AZ455)&amp;
", Protocol3_ID = "&amp;IF(BA455="","NULL",#REF!)&amp;", Protocol3_IterationIDStart = "&amp;IF(BA455="","NULL",BB455)&amp;", Protocol3_IterationIDEnd = "&amp;IF(BC455="","NULL",BD455)&amp;
", Protocol4_ID = "&amp;IF(BE455="","NULL",#REF!)&amp;", Protocol4_IterationIDStart = "&amp;IF(BE455="","NULL",BF455)&amp;", Protocol4_IterationIDEnd = "&amp;IF(BG455="","NULL",BH455)&amp;
", Protocol5_ID = "&amp;IF(BI455="","NULL",#REF!)&amp;", Protocol5_IterationIDStart = "&amp;IF(BI455="","NULL",BJ455)&amp;", Protocol5_IterationIDEnd = "&amp;IF(BK455="","NULL",BL455)&amp;
", Protocol6_ID = "&amp;IF(BM455="","NULL",#REF!)&amp;", Protocol6_IterationIDStart = "&amp;IF(BM455="","NULL",BN455)&amp;", Protocol6_IterationIDEnd = "&amp;IF(BO455="","NULL",BP455)&amp;
", Protocol7_ID = "&amp;IF(BQ455="","NULL",#REF!)&amp;", Protocol7_IterationIDStart = "&amp;IF(BQ455="","NULL",BR455)&amp;", Protocol7_IterationIDEnd = "&amp;IF(BS455="","NULL",BT455)&amp;
", Protocol8_ID = "&amp;IF(BU455="","NULL",#REF!)&amp;", Protocol8_IterationIDStart = "&amp;IF(BU455="","NULL",BV455)&amp;", Protocol8_IterationIDEnd = "&amp;IF(BW455="","NULL",BX455)&amp;
", Protocol9_ID = "&amp;IF(BY455="","NULL",#REF!)&amp;", Protocol9_IterationIDStart = "&amp;IF(BY455="","NULL",BZ455)&amp;", Protocol9_IterationIDEnd = "&amp;IF(CA455="","NULL",CB455)&amp;
", Protocol10_ID = "&amp;IF(CC455="","NULL",#REF!)&amp;", Protocol10_IterationIDStart = "&amp;IF(CC455="","NULL",CD455)&amp;", Protocol10_IterationIDEnd = "&amp;IF(CE455="","NULL",CF455)&amp;
", Protocol11_ID = "&amp;IF(CG455="","NULL",#REF!)&amp;", Protocol11_IterationIDStart = "&amp;IF(CG455="","NULL",CH455)&amp;", Protocol11_IterationIDEnd = "&amp;IF(CI455="","NULL",CJ455)&amp;
", Protocol12_ID = "&amp;IF(CK455="","NULL",#REF!)&amp;", Protocol12_IterationIDStart = "&amp;IF(CK455="","NULL",CL455)&amp;", Protocol12_IterationIDEnd = "&amp;IF(CM455="","NULL",CN455)&amp;
", Protocol13_ID = "&amp;IF(CO455="","NULL",#REF!)&amp;", Protocol13_IterationIDStart = "&amp;IF(CO455="","NULL",CP455)&amp;", Protocol13_IterationIDEnd = "&amp;IF(CQ455="","NULL",CR455)&amp;
", Protocol14_ID = "&amp;IF(CS455="","NULL",#REF!)&amp;", Protocol14_IterationIDStart = "&amp;IF(CS455="","NULL",CT455)&amp;", Protocol14_IterationIDEnd = "&amp;IF(CU455="","NULL",CV455)&amp;
", Protocol15_ID = "&amp;IF(CW455="","NULL",#REF!)&amp;", Protocol15_IterationIDStart = "&amp;IF(CW455="","NULL",CX455)&amp;", Protocol15_IterationIDEnd = "&amp;IF(CY455="","NULL",CZ455)&amp;
", Protocol16_ID = "&amp;IF(DA455="","NULL",#REF!)&amp;", Protocol16_IterationIDStart = "&amp;IF(DA455="","NULL",DB455)&amp;", Protocol16_IterationIDEnd = "&amp;IF(DC455="","NULL",DD455))</f>
        <v>#REF!</v>
      </c>
    </row>
    <row r="456" spans="1:156" s="49" customFormat="1" x14ac:dyDescent="0.4">
      <c r="A456" s="53">
        <v>540</v>
      </c>
      <c r="B456" s="53">
        <v>2</v>
      </c>
      <c r="C456" s="57" t="str">
        <f t="shared" si="35"/>
        <v>ChampMetricVisitInformation.CountOfLamprey</v>
      </c>
      <c r="D456" s="53">
        <v>1</v>
      </c>
      <c r="E456" s="74" t="s">
        <v>1303</v>
      </c>
      <c r="F456" s="74" t="s">
        <v>1303</v>
      </c>
      <c r="G456" s="74" t="s">
        <v>1292</v>
      </c>
      <c r="H456" s="74"/>
      <c r="I456" s="44">
        <v>1</v>
      </c>
      <c r="J456" s="59" t="str">
        <f>IF(I456="","",VLOOKUP(I456,MetricCalcGroups!A:D,3, FALSE))</f>
        <v>Fish Counts</v>
      </c>
      <c r="K456" s="49">
        <v>259</v>
      </c>
      <c r="L456" s="49" t="s">
        <v>78</v>
      </c>
      <c r="M456" s="53">
        <v>2</v>
      </c>
      <c r="N456" s="53" t="s">
        <v>78</v>
      </c>
      <c r="O456" s="53" t="s">
        <v>78</v>
      </c>
      <c r="P456" s="53" t="s">
        <v>78</v>
      </c>
      <c r="Q456" s="53">
        <v>13</v>
      </c>
      <c r="R456" s="75">
        <v>0</v>
      </c>
      <c r="S456" s="75" t="s">
        <v>78</v>
      </c>
      <c r="T456" s="75">
        <v>0</v>
      </c>
      <c r="U456" s="75" t="s">
        <v>78</v>
      </c>
      <c r="V456" s="78" t="s">
        <v>78</v>
      </c>
      <c r="W456" s="53">
        <v>4090</v>
      </c>
      <c r="X456" s="50">
        <v>2014</v>
      </c>
      <c r="Y456" s="51">
        <f>IF(X456&lt;&gt;"",VLOOKUP(X456,ProgramIterations!D:E,2,FALSE),"NULL")</f>
        <v>4</v>
      </c>
      <c r="Z456" s="50"/>
      <c r="AA456" s="51" t="str">
        <f>IF(Z456&lt;&gt;"",VLOOKUP(Z456,ProgramIterations!D:E,2,FALSE),"NULL")</f>
        <v>NULL</v>
      </c>
      <c r="AB456" s="49" t="s">
        <v>78</v>
      </c>
      <c r="AC456" s="49">
        <v>50</v>
      </c>
      <c r="AD456" s="49">
        <v>1</v>
      </c>
      <c r="AE456" s="49">
        <v>1</v>
      </c>
      <c r="AF456" s="49">
        <v>1</v>
      </c>
      <c r="AG456" s="49">
        <v>1</v>
      </c>
      <c r="AH456" s="52">
        <v>0</v>
      </c>
      <c r="AI456" s="52">
        <f t="shared" si="36"/>
        <v>1</v>
      </c>
      <c r="AJ456" s="53">
        <v>0</v>
      </c>
      <c r="AK456" s="52">
        <f t="shared" si="37"/>
        <v>1</v>
      </c>
      <c r="AL456" s="52">
        <f t="shared" si="38"/>
        <v>1</v>
      </c>
      <c r="AM456" s="53">
        <v>0</v>
      </c>
      <c r="AN456" s="53">
        <v>0</v>
      </c>
      <c r="AO456" s="74">
        <v>1</v>
      </c>
      <c r="AP456" s="74"/>
      <c r="AQ456" s="49">
        <v>0</v>
      </c>
      <c r="AR456" s="49">
        <v>0</v>
      </c>
      <c r="AS456" s="54"/>
      <c r="AT456" s="55" t="str">
        <f>IF(AS456="","",VLOOKUP(AS456,ProgramIterations!$D:$E,2,FALSE))</f>
        <v/>
      </c>
      <c r="AU456" s="54"/>
      <c r="AV456" s="55" t="str">
        <f>IF(AU456="","",VLOOKUP(AU456,ProgramIterations!$D:$E,2,FALSE))</f>
        <v/>
      </c>
      <c r="AW456" s="54"/>
      <c r="AX456" s="55" t="str">
        <f>IF(AW456="","",VLOOKUP(AW456,ProgramIterations!$D:$E,2,FALSE))</f>
        <v/>
      </c>
      <c r="AY456" s="54"/>
      <c r="AZ456" s="55" t="str">
        <f>IF(AY456="","",VLOOKUP(AY456,ProgramIterations!$D:$E,2,FALSE))</f>
        <v/>
      </c>
      <c r="BA456" s="54"/>
      <c r="BB456" s="55" t="str">
        <f>IF(BA456="","",VLOOKUP(BA456,ProgramIterations!$D:$E,2,FALSE))</f>
        <v/>
      </c>
      <c r="BC456" s="54"/>
      <c r="BD456" s="55" t="str">
        <f>IF(BC456="","",VLOOKUP(BC456,ProgramIterations!$D:$E,2,FALSE))</f>
        <v/>
      </c>
      <c r="BE456" s="54">
        <v>2014</v>
      </c>
      <c r="BF456" s="55">
        <f>IF(BE456="","",VLOOKUP(BE456,ProgramIterations!$D:$E,2,FALSE))</f>
        <v>4</v>
      </c>
      <c r="BG456" s="54"/>
      <c r="BH456" s="55" t="str">
        <f>IF(BG456="","",VLOOKUP(BG456,ProgramIterations!$D:$E,2,FALSE))</f>
        <v/>
      </c>
      <c r="BI456" s="54">
        <v>2014</v>
      </c>
      <c r="BJ456" s="55">
        <f>IF(BI456="","",VLOOKUP(BI456,ProgramIterations!$D:$E,2,FALSE))</f>
        <v>4</v>
      </c>
      <c r="BK456" s="54"/>
      <c r="BL456" s="55" t="str">
        <f>IF(BK456="","",VLOOKUP(BK456,ProgramIterations!$D:$E,2,FALSE))</f>
        <v/>
      </c>
      <c r="BM456" s="54">
        <v>2014</v>
      </c>
      <c r="BN456" s="55">
        <f>IF(BM456="","",VLOOKUP(BM456,ProgramIterations!$D:$E,2,FALSE))</f>
        <v>4</v>
      </c>
      <c r="BO456" s="54"/>
      <c r="BP456" s="55" t="str">
        <f>IF(BO456="","",VLOOKUP(BO456,ProgramIterations!$D:$E,2,FALSE))</f>
        <v/>
      </c>
      <c r="BQ456" s="54"/>
      <c r="BR456" s="55" t="str">
        <f>IF(BQ456="","",VLOOKUP(BQ456,ProgramIterations!$D:$E,2,FALSE))</f>
        <v/>
      </c>
      <c r="BS456" s="54"/>
      <c r="BT456" s="55" t="str">
        <f>IF(BS456="","",VLOOKUP(BS456,ProgramIterations!$D:$E,2,FALSE))</f>
        <v/>
      </c>
      <c r="BU456" s="54"/>
      <c r="BV456" s="55" t="str">
        <f>IF(BU456="","",VLOOKUP(BU456,ProgramIterations!$D:$E,2,FALSE))</f>
        <v/>
      </c>
      <c r="BW456" s="54"/>
      <c r="BX456" s="55" t="str">
        <f>IF(BW456="","",VLOOKUP(BW456,ProgramIterations!$D:$E,2,FALSE))</f>
        <v/>
      </c>
      <c r="BY456" s="54"/>
      <c r="BZ456" s="55" t="str">
        <f>IF(BY456="","",VLOOKUP(BY456,ProgramIterations!$D:$E,2,FALSE))</f>
        <v/>
      </c>
      <c r="CA456" s="54"/>
      <c r="CB456" s="55" t="str">
        <f>IF(CA456="","",VLOOKUP(CA456,ProgramIterations!$D:$E,2,FALSE))</f>
        <v/>
      </c>
      <c r="CC456" s="54">
        <v>2014</v>
      </c>
      <c r="CD456" s="55">
        <f>IF(CC456="","",VLOOKUP(CC456,ProgramIterations!$D:$E,2,FALSE))</f>
        <v>4</v>
      </c>
      <c r="CE456" s="54"/>
      <c r="CF456" s="55" t="str">
        <f>IF(CE456="","",VLOOKUP(CE456,ProgramIterations!$D:$E,2,FALSE))</f>
        <v/>
      </c>
      <c r="CG456" s="54"/>
      <c r="CH456" s="55" t="str">
        <f>IF(CG456="","",VLOOKUP(CG456,ProgramIterations!$D:$E,2,FALSE))</f>
        <v/>
      </c>
      <c r="CI456" s="54"/>
      <c r="CJ456" s="55" t="str">
        <f>IF(CI456="","",VLOOKUP(CI456,ProgramIterations!$D:$E,2,FALSE))</f>
        <v/>
      </c>
      <c r="CK456" s="54"/>
      <c r="CL456" s="55" t="str">
        <f>IF(CK456="","",VLOOKUP(CK456,ProgramIterations!$D:$E,2,FALSE))</f>
        <v/>
      </c>
      <c r="CM456" s="54"/>
      <c r="CN456" s="55" t="str">
        <f>IF(CM456="","",VLOOKUP(CM456,ProgramIterations!$D:$E,2,FALSE))</f>
        <v/>
      </c>
      <c r="CO456" s="54">
        <v>2014</v>
      </c>
      <c r="CP456" s="55">
        <f>IF(CO456="","",VLOOKUP(CO456,ProgramIterations!$D:$E,2,FALSE))</f>
        <v>4</v>
      </c>
      <c r="CQ456" s="54"/>
      <c r="CR456" s="55" t="str">
        <f>IF(CQ456="","",VLOOKUP(CQ456,ProgramIterations!$D:$E,2,FALSE))</f>
        <v/>
      </c>
      <c r="CS456" s="54">
        <v>2014</v>
      </c>
      <c r="CT456" s="55">
        <f>IF(CS456="","",VLOOKUP(CS456,ProgramIterations!$D:$E,2,FALSE))</f>
        <v>4</v>
      </c>
      <c r="CU456" s="54"/>
      <c r="CV456" s="55" t="str">
        <f>IF(CU456="","",VLOOKUP(CU456,ProgramIterations!$D:$E,2,FALSE))</f>
        <v/>
      </c>
      <c r="CW456" s="54"/>
      <c r="CX456" s="55" t="str">
        <f>IF(CW456="","",VLOOKUP(CW456,ProgramIterations!$D:$E,2,FALSE))</f>
        <v/>
      </c>
      <c r="CY456" s="54"/>
      <c r="CZ456" s="55" t="str">
        <f>IF(CY456="","",VLOOKUP(CY456,ProgramIterations!$D:$E,2,FALSE))</f>
        <v/>
      </c>
      <c r="DA456" s="54"/>
      <c r="DB456" s="55" t="str">
        <f>IF(DA456="","",VLOOKUP(DA456,ProgramIterations!$D:$E,2,FALSE))</f>
        <v/>
      </c>
      <c r="DC456" s="54"/>
      <c r="DD456" s="25" t="str">
        <f>IF(DC456="","",VLOOKUP(DC456,ProgramIterations!$D:$E,2,FALSE))</f>
        <v/>
      </c>
      <c r="DE456" s="64" t="str">
        <f>CONCATENATE("ALTER TABLE dbo.",LEFT(C456,FIND(".",C456)-1)," ADD ",RIGHT(C456,LEN(C456)-FIND(".",C456))," ",VLOOKUP(M456,DataTypes!$A$2:$F$12,6),IF(VLOOKUP(M456,DataTypes!$A$2:$F$12,3)=1,CONCATENATE("(",N456,",",O456,")"),"")," NULL")</f>
        <v>ALTER TABLE dbo.ChampMetricVisitInformation ADD CountOfLamprey int NULL</v>
      </c>
      <c r="DF456" s="56" t="e">
        <f>IF(A456 = "","",#REF! &amp; " SELECT MetricCalcTypeID = "&amp;A456&amp;", EngineID = "&amp;B456&amp;", Name='"&amp;C456&amp;"', DisplayGroupID = "&amp;D456&amp;", DisplayName='"&amp;E456&amp;"', DisplayNameShort = '"&amp;F456&amp;"', PropertyName = '"&amp;G456&amp;"', MethodID = "&amp;IF(H456="","NULL",H456)&amp; ", CalcGroupId = "&amp;IF(I456="","NULL",I456)&amp;", CalcGroupListItemID = " &amp;IF(K456="","NULL",K456)&amp;", Description = "&amp;IF(L456&lt;&gt;"NULL","'"&amp;SUBSTITUTE(L456,"'","''")&amp;"'","NULL")&amp;", DataTypeID = "&amp;M456&amp;",Precision = "&amp;N456&amp;", Scale = "&amp;O456&amp;", Length="&amp;P456&amp;", UOMID = "&amp;Q456&amp;", GlossaryTermID = "&amp;V456&amp;", DisplayOrderID = "&amp;W456&amp;", DomainValueListID = "&amp;AB456&amp;", WidthPixels = "&amp;AC456&amp;", IsDisplayable = "&amp;AD456&amp;", ShowGraphForWatershed= "&amp;AE456&amp;",ShowGraphForProgram="&amp;AF456&amp;",ShowGraphForVisit="&amp;AG456&amp;",IsPrivateInformation="&amp;AM456&amp;", IsCalculated="&amp;AN456&amp;",IsInternal="&amp;AO456&amp;", ExpectedValueMin = "&amp;IF(R456&lt;&gt;"",R456,"NULL")&amp;",  ExpectedValueMax = "&amp;IF(S456&lt;&gt;"",S456,"NULL")&amp;",  AcceptedValueMin = "&amp;IF(T456&lt;&gt;"",T456,"NULL")&amp;",   AcceptedValueMax  = "&amp;IF(U456&lt;&gt;"",U456,"NULL")&amp;", GraphAllowX="&amp;AH456&amp;", GraphAllowY="&amp;AI456&amp;", GraphAllowZ="&amp;AJ456&amp;", MapAllowSize="&amp;AK456&amp;", MapAllowColor = "&amp;AL456&amp;", RbtXpath = "&amp;IF(AP456&lt;&gt;"", "'"&amp;AP456&amp;"'", "NULL")&amp;", RbtIsRequired = "&amp;IF(AP456&lt;&gt;"", AQ456, "NULL")&amp;", MRMetric = "&amp;AR456&amp;
", Protocol1_ID = "&amp;IF(AS456="","NULL",#REF!)&amp;", Protocol1_IterationIDStart = "&amp;IF(AS456="","NULL",AT456)&amp;", Protocol1_IterationIDEnd = "&amp;IF(AU456="","NULL",AV456)&amp;
", Protocol2_ID = "&amp;IF(AW456="","NULL",#REF!)&amp;", Protocol2_IterationIDStart = "&amp;IF(AW456="","NULL",AX456)&amp;", Protocol2_IterationIDEnd = "&amp;IF(AY456="","NULL",AZ456)&amp;
", Protocol3_ID = "&amp;IF(BA456="","NULL",#REF!)&amp;", Protocol3_IterationIDStart = "&amp;IF(BA456="","NULL",BB456)&amp;", Protocol3_IterationIDEnd = "&amp;IF(BC456="","NULL",BD456)&amp;
", Protocol4_ID = "&amp;IF(BE456="","NULL",#REF!)&amp;", Protocol4_IterationIDStart = "&amp;IF(BE456="","NULL",BF456)&amp;", Protocol4_IterationIDEnd = "&amp;IF(BG456="","NULL",BH456)&amp;
", Protocol5_ID = "&amp;IF(BI456="","NULL",#REF!)&amp;", Protocol5_IterationIDStart = "&amp;IF(BI456="","NULL",BJ456)&amp;", Protocol5_IterationIDEnd = "&amp;IF(BK456="","NULL",BL456)&amp;
", Protocol6_ID = "&amp;IF(BM456="","NULL",#REF!)&amp;", Protocol6_IterationIDStart = "&amp;IF(BM456="","NULL",BN456)&amp;", Protocol6_IterationIDEnd = "&amp;IF(BO456="","NULL",BP456)&amp;
", Protocol7_ID = "&amp;IF(BQ456="","NULL",#REF!)&amp;", Protocol7_IterationIDStart = "&amp;IF(BQ456="","NULL",BR456)&amp;", Protocol7_IterationIDEnd = "&amp;IF(BS456="","NULL",BT456)&amp;
", Protocol8_ID = "&amp;IF(BU456="","NULL",#REF!)&amp;", Protocol8_IterationIDStart = "&amp;IF(BU456="","NULL",BV456)&amp;", Protocol8_IterationIDEnd = "&amp;IF(BW456="","NULL",BX456)&amp;
", Protocol9_ID = "&amp;IF(BY456="","NULL",#REF!)&amp;", Protocol9_IterationIDStart = "&amp;IF(BY456="","NULL",BZ456)&amp;", Protocol9_IterationIDEnd = "&amp;IF(CA456="","NULL",CB456)&amp;
", Protocol10_ID = "&amp;IF(CC456="","NULL",#REF!)&amp;", Protocol10_IterationIDStart = "&amp;IF(CC456="","NULL",CD456)&amp;", Protocol10_IterationIDEnd = "&amp;IF(CE456="","NULL",CF456)&amp;
", Protocol11_ID = "&amp;IF(CG456="","NULL",#REF!)&amp;", Protocol11_IterationIDStart = "&amp;IF(CG456="","NULL",CH456)&amp;", Protocol11_IterationIDEnd = "&amp;IF(CI456="","NULL",CJ456)&amp;
", Protocol12_ID = "&amp;IF(CK456="","NULL",#REF!)&amp;", Protocol12_IterationIDStart = "&amp;IF(CK456="","NULL",CL456)&amp;", Protocol12_IterationIDEnd = "&amp;IF(CM456="","NULL",CN456)&amp;
", Protocol13_ID = "&amp;IF(CO456="","NULL",#REF!)&amp;", Protocol13_IterationIDStart = "&amp;IF(CO456="","NULL",CP456)&amp;", Protocol13_IterationIDEnd = "&amp;IF(CQ456="","NULL",CR456)&amp;
", Protocol14_ID = "&amp;IF(CS456="","NULL",#REF!)&amp;", Protocol14_IterationIDStart = "&amp;IF(CS456="","NULL",CT456)&amp;", Protocol14_IterationIDEnd = "&amp;IF(CU456="","NULL",CV456)&amp;
", Protocol15_ID = "&amp;IF(CW456="","NULL",#REF!)&amp;", Protocol15_IterationIDStart = "&amp;IF(CW456="","NULL",CX456)&amp;", Protocol15_IterationIDEnd = "&amp;IF(CY456="","NULL",CZ456)&amp;
", Protocol16_ID = "&amp;IF(DA456="","NULL",#REF!)&amp;", Protocol16_IterationIDStart = "&amp;IF(DA456="","NULL",DB456)&amp;", Protocol16_IterationIDEnd = "&amp;IF(DC456="","NULL",DD456))</f>
        <v>#REF!</v>
      </c>
    </row>
    <row r="457" spans="1:156" s="49" customFormat="1" x14ac:dyDescent="0.4">
      <c r="A457" s="53">
        <v>541</v>
      </c>
      <c r="B457" s="53">
        <v>2</v>
      </c>
      <c r="C457" s="57" t="str">
        <f t="shared" si="35"/>
        <v>ChampMetricVisitInformation.CountOfOtherSpecies</v>
      </c>
      <c r="D457" s="53">
        <v>1</v>
      </c>
      <c r="E457" s="74" t="s">
        <v>1304</v>
      </c>
      <c r="F457" s="74" t="s">
        <v>1304</v>
      </c>
      <c r="G457" s="74" t="s">
        <v>1293</v>
      </c>
      <c r="H457" s="74"/>
      <c r="I457" s="44">
        <v>1</v>
      </c>
      <c r="J457" s="59" t="str">
        <f>IF(I457="","",VLOOKUP(I457,MetricCalcGroups!A:D,3, FALSE))</f>
        <v>Fish Counts</v>
      </c>
      <c r="L457" s="49" t="s">
        <v>78</v>
      </c>
      <c r="M457" s="53">
        <v>2</v>
      </c>
      <c r="N457" s="53" t="s">
        <v>78</v>
      </c>
      <c r="O457" s="53" t="s">
        <v>78</v>
      </c>
      <c r="P457" s="53" t="s">
        <v>78</v>
      </c>
      <c r="Q457" s="53">
        <v>13</v>
      </c>
      <c r="R457" s="75">
        <v>0</v>
      </c>
      <c r="S457" s="75" t="s">
        <v>78</v>
      </c>
      <c r="T457" s="75">
        <v>0</v>
      </c>
      <c r="U457" s="75" t="s">
        <v>78</v>
      </c>
      <c r="V457" s="78" t="s">
        <v>78</v>
      </c>
      <c r="W457" s="53">
        <v>4100</v>
      </c>
      <c r="X457" s="50">
        <v>2014</v>
      </c>
      <c r="Y457" s="51">
        <f>IF(X457&lt;&gt;"",VLOOKUP(X457,ProgramIterations!D:E,2,FALSE),"NULL")</f>
        <v>4</v>
      </c>
      <c r="Z457" s="50"/>
      <c r="AA457" s="51" t="str">
        <f>IF(Z457&lt;&gt;"",VLOOKUP(Z457,ProgramIterations!D:E,2,FALSE),"NULL")</f>
        <v>NULL</v>
      </c>
      <c r="AB457" s="49" t="s">
        <v>78</v>
      </c>
      <c r="AC457" s="49">
        <v>50</v>
      </c>
      <c r="AD457" s="49">
        <v>1</v>
      </c>
      <c r="AE457" s="49">
        <v>1</v>
      </c>
      <c r="AF457" s="49">
        <v>1</v>
      </c>
      <c r="AG457" s="49">
        <v>1</v>
      </c>
      <c r="AH457" s="52">
        <v>0</v>
      </c>
      <c r="AI457" s="52">
        <f t="shared" si="36"/>
        <v>1</v>
      </c>
      <c r="AJ457" s="53">
        <v>0</v>
      </c>
      <c r="AK457" s="52">
        <f t="shared" si="37"/>
        <v>1</v>
      </c>
      <c r="AL457" s="52">
        <f t="shared" si="38"/>
        <v>1</v>
      </c>
      <c r="AM457" s="53">
        <v>0</v>
      </c>
      <c r="AN457" s="53">
        <v>0</v>
      </c>
      <c r="AO457" s="74">
        <v>1</v>
      </c>
      <c r="AP457" s="74"/>
      <c r="AQ457" s="49">
        <v>0</v>
      </c>
      <c r="AR457" s="49">
        <v>0</v>
      </c>
      <c r="AS457" s="54"/>
      <c r="AT457" s="55" t="str">
        <f>IF(AS457="","",VLOOKUP(AS457,ProgramIterations!$D:$E,2,FALSE))</f>
        <v/>
      </c>
      <c r="AU457" s="54"/>
      <c r="AV457" s="55" t="str">
        <f>IF(AU457="","",VLOOKUP(AU457,ProgramIterations!$D:$E,2,FALSE))</f>
        <v/>
      </c>
      <c r="AW457" s="54"/>
      <c r="AX457" s="55" t="str">
        <f>IF(AW457="","",VLOOKUP(AW457,ProgramIterations!$D:$E,2,FALSE))</f>
        <v/>
      </c>
      <c r="AY457" s="54"/>
      <c r="AZ457" s="55" t="str">
        <f>IF(AY457="","",VLOOKUP(AY457,ProgramIterations!$D:$E,2,FALSE))</f>
        <v/>
      </c>
      <c r="BA457" s="54"/>
      <c r="BB457" s="55" t="str">
        <f>IF(BA457="","",VLOOKUP(BA457,ProgramIterations!$D:$E,2,FALSE))</f>
        <v/>
      </c>
      <c r="BC457" s="54"/>
      <c r="BD457" s="55" t="str">
        <f>IF(BC457="","",VLOOKUP(BC457,ProgramIterations!$D:$E,2,FALSE))</f>
        <v/>
      </c>
      <c r="BE457" s="54">
        <v>2014</v>
      </c>
      <c r="BF457" s="55">
        <f>IF(BE457="","",VLOOKUP(BE457,ProgramIterations!$D:$E,2,FALSE))</f>
        <v>4</v>
      </c>
      <c r="BG457" s="54"/>
      <c r="BH457" s="55" t="str">
        <f>IF(BG457="","",VLOOKUP(BG457,ProgramIterations!$D:$E,2,FALSE))</f>
        <v/>
      </c>
      <c r="BI457" s="54">
        <v>2014</v>
      </c>
      <c r="BJ457" s="55">
        <f>IF(BI457="","",VLOOKUP(BI457,ProgramIterations!$D:$E,2,FALSE))</f>
        <v>4</v>
      </c>
      <c r="BK457" s="54"/>
      <c r="BL457" s="55" t="str">
        <f>IF(BK457="","",VLOOKUP(BK457,ProgramIterations!$D:$E,2,FALSE))</f>
        <v/>
      </c>
      <c r="BM457" s="54">
        <v>2014</v>
      </c>
      <c r="BN457" s="55">
        <f>IF(BM457="","",VLOOKUP(BM457,ProgramIterations!$D:$E,2,FALSE))</f>
        <v>4</v>
      </c>
      <c r="BO457" s="54"/>
      <c r="BP457" s="55" t="str">
        <f>IF(BO457="","",VLOOKUP(BO457,ProgramIterations!$D:$E,2,FALSE))</f>
        <v/>
      </c>
      <c r="BQ457" s="54"/>
      <c r="BR457" s="55" t="str">
        <f>IF(BQ457="","",VLOOKUP(BQ457,ProgramIterations!$D:$E,2,FALSE))</f>
        <v/>
      </c>
      <c r="BS457" s="54"/>
      <c r="BT457" s="55" t="str">
        <f>IF(BS457="","",VLOOKUP(BS457,ProgramIterations!$D:$E,2,FALSE))</f>
        <v/>
      </c>
      <c r="BU457" s="54"/>
      <c r="BV457" s="55" t="str">
        <f>IF(BU457="","",VLOOKUP(BU457,ProgramIterations!$D:$E,2,FALSE))</f>
        <v/>
      </c>
      <c r="BW457" s="54"/>
      <c r="BX457" s="55" t="str">
        <f>IF(BW457="","",VLOOKUP(BW457,ProgramIterations!$D:$E,2,FALSE))</f>
        <v/>
      </c>
      <c r="BY457" s="54"/>
      <c r="BZ457" s="55" t="str">
        <f>IF(BY457="","",VLOOKUP(BY457,ProgramIterations!$D:$E,2,FALSE))</f>
        <v/>
      </c>
      <c r="CA457" s="54"/>
      <c r="CB457" s="55" t="str">
        <f>IF(CA457="","",VLOOKUP(CA457,ProgramIterations!$D:$E,2,FALSE))</f>
        <v/>
      </c>
      <c r="CC457" s="54">
        <v>2014</v>
      </c>
      <c r="CD457" s="55">
        <f>IF(CC457="","",VLOOKUP(CC457,ProgramIterations!$D:$E,2,FALSE))</f>
        <v>4</v>
      </c>
      <c r="CE457" s="54"/>
      <c r="CF457" s="55" t="str">
        <f>IF(CE457="","",VLOOKUP(CE457,ProgramIterations!$D:$E,2,FALSE))</f>
        <v/>
      </c>
      <c r="CG457" s="54"/>
      <c r="CH457" s="55" t="str">
        <f>IF(CG457="","",VLOOKUP(CG457,ProgramIterations!$D:$E,2,FALSE))</f>
        <v/>
      </c>
      <c r="CI457" s="54"/>
      <c r="CJ457" s="55" t="str">
        <f>IF(CI457="","",VLOOKUP(CI457,ProgramIterations!$D:$E,2,FALSE))</f>
        <v/>
      </c>
      <c r="CK457" s="54"/>
      <c r="CL457" s="55" t="str">
        <f>IF(CK457="","",VLOOKUP(CK457,ProgramIterations!$D:$E,2,FALSE))</f>
        <v/>
      </c>
      <c r="CM457" s="54"/>
      <c r="CN457" s="55" t="str">
        <f>IF(CM457="","",VLOOKUP(CM457,ProgramIterations!$D:$E,2,FALSE))</f>
        <v/>
      </c>
      <c r="CO457" s="54">
        <v>2014</v>
      </c>
      <c r="CP457" s="55">
        <f>IF(CO457="","",VLOOKUP(CO457,ProgramIterations!$D:$E,2,FALSE))</f>
        <v>4</v>
      </c>
      <c r="CQ457" s="54"/>
      <c r="CR457" s="55" t="str">
        <f>IF(CQ457="","",VLOOKUP(CQ457,ProgramIterations!$D:$E,2,FALSE))</f>
        <v/>
      </c>
      <c r="CS457" s="54">
        <v>2014</v>
      </c>
      <c r="CT457" s="55">
        <f>IF(CS457="","",VLOOKUP(CS457,ProgramIterations!$D:$E,2,FALSE))</f>
        <v>4</v>
      </c>
      <c r="CU457" s="54"/>
      <c r="CV457" s="55" t="str">
        <f>IF(CU457="","",VLOOKUP(CU457,ProgramIterations!$D:$E,2,FALSE))</f>
        <v/>
      </c>
      <c r="CW457" s="54"/>
      <c r="CX457" s="55" t="str">
        <f>IF(CW457="","",VLOOKUP(CW457,ProgramIterations!$D:$E,2,FALSE))</f>
        <v/>
      </c>
      <c r="CY457" s="54"/>
      <c r="CZ457" s="55" t="str">
        <f>IF(CY457="","",VLOOKUP(CY457,ProgramIterations!$D:$E,2,FALSE))</f>
        <v/>
      </c>
      <c r="DA457" s="54"/>
      <c r="DB457" s="55" t="str">
        <f>IF(DA457="","",VLOOKUP(DA457,ProgramIterations!$D:$E,2,FALSE))</f>
        <v/>
      </c>
      <c r="DC457" s="54"/>
      <c r="DD457" s="25" t="str">
        <f>IF(DC457="","",VLOOKUP(DC457,ProgramIterations!$D:$E,2,FALSE))</f>
        <v/>
      </c>
      <c r="DE457" s="64" t="str">
        <f>CONCATENATE("ALTER TABLE dbo.",LEFT(C457,FIND(".",C457)-1)," ADD ",RIGHT(C457,LEN(C457)-FIND(".",C457))," ",VLOOKUP(M457,DataTypes!$A$2:$F$12,6),IF(VLOOKUP(M457,DataTypes!$A$2:$F$12,3)=1,CONCATENATE("(",N457,",",O457,")"),"")," NULL")</f>
        <v>ALTER TABLE dbo.ChampMetricVisitInformation ADD CountOfOtherSpecies int NULL</v>
      </c>
      <c r="DF457" s="56" t="e">
        <f>IF(A457 = "","",#REF! &amp; " SELECT MetricCalcTypeID = "&amp;A457&amp;", EngineID = "&amp;B457&amp;", Name='"&amp;C457&amp;"', DisplayGroupID = "&amp;D457&amp;", DisplayName='"&amp;E457&amp;"', DisplayNameShort = '"&amp;F457&amp;"', PropertyName = '"&amp;G457&amp;"', MethodID = "&amp;IF(H457="","NULL",H457)&amp; ", CalcGroupId = "&amp;IF(I457="","NULL",I457)&amp;", CalcGroupListItemID = " &amp;IF(K457="","NULL",K457)&amp;", Description = "&amp;IF(L457&lt;&gt;"NULL","'"&amp;SUBSTITUTE(L457,"'","''")&amp;"'","NULL")&amp;", DataTypeID = "&amp;M457&amp;",Precision = "&amp;N457&amp;", Scale = "&amp;O457&amp;", Length="&amp;P457&amp;", UOMID = "&amp;Q457&amp;", GlossaryTermID = "&amp;V457&amp;", DisplayOrderID = "&amp;W457&amp;", DomainValueListID = "&amp;AB457&amp;", WidthPixels = "&amp;AC457&amp;", IsDisplayable = "&amp;AD457&amp;", ShowGraphForWatershed= "&amp;AE457&amp;",ShowGraphForProgram="&amp;AF457&amp;",ShowGraphForVisit="&amp;AG457&amp;",IsPrivateInformation="&amp;AM457&amp;", IsCalculated="&amp;AN457&amp;",IsInternal="&amp;AO457&amp;", ExpectedValueMin = "&amp;IF(R457&lt;&gt;"",R457,"NULL")&amp;",  ExpectedValueMax = "&amp;IF(S457&lt;&gt;"",S457,"NULL")&amp;",  AcceptedValueMin = "&amp;IF(T457&lt;&gt;"",T457,"NULL")&amp;",   AcceptedValueMax  = "&amp;IF(U457&lt;&gt;"",U457,"NULL")&amp;", GraphAllowX="&amp;AH457&amp;", GraphAllowY="&amp;AI457&amp;", GraphAllowZ="&amp;AJ457&amp;", MapAllowSize="&amp;AK457&amp;", MapAllowColor = "&amp;AL457&amp;", RbtXpath = "&amp;IF(AP457&lt;&gt;"", "'"&amp;AP457&amp;"'", "NULL")&amp;", RbtIsRequired = "&amp;IF(AP457&lt;&gt;"", AQ457, "NULL")&amp;", MRMetric = "&amp;AR457&amp;
", Protocol1_ID = "&amp;IF(AS457="","NULL",#REF!)&amp;", Protocol1_IterationIDStart = "&amp;IF(AS457="","NULL",AT457)&amp;", Protocol1_IterationIDEnd = "&amp;IF(AU457="","NULL",AV457)&amp;
", Protocol2_ID = "&amp;IF(AW457="","NULL",#REF!)&amp;", Protocol2_IterationIDStart = "&amp;IF(AW457="","NULL",AX457)&amp;", Protocol2_IterationIDEnd = "&amp;IF(AY457="","NULL",AZ457)&amp;
", Protocol3_ID = "&amp;IF(BA457="","NULL",#REF!)&amp;", Protocol3_IterationIDStart = "&amp;IF(BA457="","NULL",BB457)&amp;", Protocol3_IterationIDEnd = "&amp;IF(BC457="","NULL",BD457)&amp;
", Protocol4_ID = "&amp;IF(BE457="","NULL",#REF!)&amp;", Protocol4_IterationIDStart = "&amp;IF(BE457="","NULL",BF457)&amp;", Protocol4_IterationIDEnd = "&amp;IF(BG457="","NULL",BH457)&amp;
", Protocol5_ID = "&amp;IF(BI457="","NULL",#REF!)&amp;", Protocol5_IterationIDStart = "&amp;IF(BI457="","NULL",BJ457)&amp;", Protocol5_IterationIDEnd = "&amp;IF(BK457="","NULL",BL457)&amp;
", Protocol6_ID = "&amp;IF(BM457="","NULL",#REF!)&amp;", Protocol6_IterationIDStart = "&amp;IF(BM457="","NULL",BN457)&amp;", Protocol6_IterationIDEnd = "&amp;IF(BO457="","NULL",BP457)&amp;
", Protocol7_ID = "&amp;IF(BQ457="","NULL",#REF!)&amp;", Protocol7_IterationIDStart = "&amp;IF(BQ457="","NULL",BR457)&amp;", Protocol7_IterationIDEnd = "&amp;IF(BS457="","NULL",BT457)&amp;
", Protocol8_ID = "&amp;IF(BU457="","NULL",#REF!)&amp;", Protocol8_IterationIDStart = "&amp;IF(BU457="","NULL",BV457)&amp;", Protocol8_IterationIDEnd = "&amp;IF(BW457="","NULL",BX457)&amp;
", Protocol9_ID = "&amp;IF(BY457="","NULL",#REF!)&amp;", Protocol9_IterationIDStart = "&amp;IF(BY457="","NULL",BZ457)&amp;", Protocol9_IterationIDEnd = "&amp;IF(CA457="","NULL",CB457)&amp;
", Protocol10_ID = "&amp;IF(CC457="","NULL",#REF!)&amp;", Protocol10_IterationIDStart = "&amp;IF(CC457="","NULL",CD457)&amp;", Protocol10_IterationIDEnd = "&amp;IF(CE457="","NULL",CF457)&amp;
", Protocol11_ID = "&amp;IF(CG457="","NULL",#REF!)&amp;", Protocol11_IterationIDStart = "&amp;IF(CG457="","NULL",CH457)&amp;", Protocol11_IterationIDEnd = "&amp;IF(CI457="","NULL",CJ457)&amp;
", Protocol12_ID = "&amp;IF(CK457="","NULL",#REF!)&amp;", Protocol12_IterationIDStart = "&amp;IF(CK457="","NULL",CL457)&amp;", Protocol12_IterationIDEnd = "&amp;IF(CM457="","NULL",CN457)&amp;
", Protocol13_ID = "&amp;IF(CO457="","NULL",#REF!)&amp;", Protocol13_IterationIDStart = "&amp;IF(CO457="","NULL",CP457)&amp;", Protocol13_IterationIDEnd = "&amp;IF(CQ457="","NULL",CR457)&amp;
", Protocol14_ID = "&amp;IF(CS457="","NULL",#REF!)&amp;", Protocol14_IterationIDStart = "&amp;IF(CS457="","NULL",CT457)&amp;", Protocol14_IterationIDEnd = "&amp;IF(CU457="","NULL",CV457)&amp;
", Protocol15_ID = "&amp;IF(CW457="","NULL",#REF!)&amp;", Protocol15_IterationIDStart = "&amp;IF(CW457="","NULL",CX457)&amp;", Protocol15_IterationIDEnd = "&amp;IF(CY457="","NULL",CZ457)&amp;
", Protocol16_ID = "&amp;IF(DA457="","NULL",#REF!)&amp;", Protocol16_IterationIDStart = "&amp;IF(DA457="","NULL",DB457)&amp;", Protocol16_IterationIDEnd = "&amp;IF(DC457="","NULL",DD457))</f>
        <v>#REF!</v>
      </c>
    </row>
    <row r="458" spans="1:156" s="49" customFormat="1" x14ac:dyDescent="0.4">
      <c r="A458" s="53">
        <v>542</v>
      </c>
      <c r="B458" s="53">
        <v>3</v>
      </c>
      <c r="C458" s="57" t="str">
        <f t="shared" si="35"/>
        <v>ChampMetricVisitInformation.DensityOfChinook</v>
      </c>
      <c r="D458" s="53">
        <v>1</v>
      </c>
      <c r="E458" s="74" t="s">
        <v>1316</v>
      </c>
      <c r="F458" s="49" t="s">
        <v>1316</v>
      </c>
      <c r="G458" s="74" t="s">
        <v>1305</v>
      </c>
      <c r="H458" s="74"/>
      <c r="I458" s="44">
        <v>2</v>
      </c>
      <c r="J458" s="59" t="str">
        <f>IF(I458="","",VLOOKUP(I458,MetricCalcGroups!A:D,3, FALSE))</f>
        <v>Fish Density</v>
      </c>
      <c r="K458" s="49">
        <v>246</v>
      </c>
      <c r="L458" s="49" t="s">
        <v>78</v>
      </c>
      <c r="M458" s="53">
        <v>1</v>
      </c>
      <c r="N458" s="53">
        <v>15</v>
      </c>
      <c r="O458" s="53">
        <v>5</v>
      </c>
      <c r="P458" s="53" t="s">
        <v>78</v>
      </c>
      <c r="Q458" s="53">
        <v>37</v>
      </c>
      <c r="R458" s="53">
        <v>0</v>
      </c>
      <c r="S458" s="53" t="s">
        <v>78</v>
      </c>
      <c r="T458" s="53">
        <v>0</v>
      </c>
      <c r="U458" s="53" t="s">
        <v>78</v>
      </c>
      <c r="V458" s="78" t="s">
        <v>78</v>
      </c>
      <c r="W458" s="53">
        <v>4110</v>
      </c>
      <c r="X458" s="50">
        <v>2014</v>
      </c>
      <c r="Y458" s="51">
        <f>IF(X458&lt;&gt;"",VLOOKUP(X458,ProgramIterations!D:E,2,FALSE),"NULL")</f>
        <v>4</v>
      </c>
      <c r="Z458" s="50"/>
      <c r="AA458" s="51" t="str">
        <f>IF(Z458&lt;&gt;"",VLOOKUP(Z458,ProgramIterations!D:E,2,FALSE),"NULL")</f>
        <v>NULL</v>
      </c>
      <c r="AB458" s="49" t="s">
        <v>78</v>
      </c>
      <c r="AC458" s="49">
        <v>50</v>
      </c>
      <c r="AD458" s="49">
        <v>1</v>
      </c>
      <c r="AE458" s="49">
        <v>1</v>
      </c>
      <c r="AF458" s="49">
        <v>1</v>
      </c>
      <c r="AG458" s="49">
        <v>1</v>
      </c>
      <c r="AH458" s="52">
        <v>0</v>
      </c>
      <c r="AI458" s="52">
        <f t="shared" si="36"/>
        <v>1</v>
      </c>
      <c r="AJ458" s="53">
        <v>0</v>
      </c>
      <c r="AK458" s="52">
        <f t="shared" si="37"/>
        <v>1</v>
      </c>
      <c r="AL458" s="52">
        <f t="shared" si="38"/>
        <v>1</v>
      </c>
      <c r="AM458" s="53">
        <v>0</v>
      </c>
      <c r="AN458" s="53">
        <v>0</v>
      </c>
      <c r="AO458" s="74">
        <v>1</v>
      </c>
      <c r="AP458" s="74"/>
      <c r="AQ458" s="49">
        <v>0</v>
      </c>
      <c r="AR458" s="49">
        <v>0</v>
      </c>
      <c r="AS458" s="54"/>
      <c r="AT458" s="55" t="str">
        <f>IF(AS458="","",VLOOKUP(AS458,ProgramIterations!$D:$E,2,FALSE))</f>
        <v/>
      </c>
      <c r="AU458" s="54"/>
      <c r="AV458" s="55" t="str">
        <f>IF(AU458="","",VLOOKUP(AU458,ProgramIterations!$D:$E,2,FALSE))</f>
        <v/>
      </c>
      <c r="AW458" s="54"/>
      <c r="AX458" s="55" t="str">
        <f>IF(AW458="","",VLOOKUP(AW458,ProgramIterations!$D:$E,2,FALSE))</f>
        <v/>
      </c>
      <c r="AY458" s="54"/>
      <c r="AZ458" s="55" t="str">
        <f>IF(AY458="","",VLOOKUP(AY458,ProgramIterations!$D:$E,2,FALSE))</f>
        <v/>
      </c>
      <c r="BA458" s="54"/>
      <c r="BB458" s="55" t="str">
        <f>IF(BA458="","",VLOOKUP(BA458,ProgramIterations!$D:$E,2,FALSE))</f>
        <v/>
      </c>
      <c r="BC458" s="54"/>
      <c r="BD458" s="55" t="str">
        <f>IF(BC458="","",VLOOKUP(BC458,ProgramIterations!$D:$E,2,FALSE))</f>
        <v/>
      </c>
      <c r="BE458" s="54">
        <v>2014</v>
      </c>
      <c r="BF458" s="55">
        <f>IF(BE458="","",VLOOKUP(BE458,ProgramIterations!$D:$E,2,FALSE))</f>
        <v>4</v>
      </c>
      <c r="BG458" s="54"/>
      <c r="BH458" s="55" t="str">
        <f>IF(BG458="","",VLOOKUP(BG458,ProgramIterations!$D:$E,2,FALSE))</f>
        <v/>
      </c>
      <c r="BI458" s="54">
        <v>2014</v>
      </c>
      <c r="BJ458" s="55">
        <f>IF(BI458="","",VLOOKUP(BI458,ProgramIterations!$D:$E,2,FALSE))</f>
        <v>4</v>
      </c>
      <c r="BK458" s="54"/>
      <c r="BL458" s="55" t="str">
        <f>IF(BK458="","",VLOOKUP(BK458,ProgramIterations!$D:$E,2,FALSE))</f>
        <v/>
      </c>
      <c r="BM458" s="54">
        <v>2014</v>
      </c>
      <c r="BN458" s="55">
        <f>IF(BM458="","",VLOOKUP(BM458,ProgramIterations!$D:$E,2,FALSE))</f>
        <v>4</v>
      </c>
      <c r="BO458" s="54"/>
      <c r="BP458" s="55" t="str">
        <f>IF(BO458="","",VLOOKUP(BO458,ProgramIterations!$D:$E,2,FALSE))</f>
        <v/>
      </c>
      <c r="BQ458" s="54"/>
      <c r="BR458" s="55" t="str">
        <f>IF(BQ458="","",VLOOKUP(BQ458,ProgramIterations!$D:$E,2,FALSE))</f>
        <v/>
      </c>
      <c r="BS458" s="54"/>
      <c r="BT458" s="55" t="str">
        <f>IF(BS458="","",VLOOKUP(BS458,ProgramIterations!$D:$E,2,FALSE))</f>
        <v/>
      </c>
      <c r="BU458" s="54"/>
      <c r="BV458" s="55" t="str">
        <f>IF(BU458="","",VLOOKUP(BU458,ProgramIterations!$D:$E,2,FALSE))</f>
        <v/>
      </c>
      <c r="BW458" s="54"/>
      <c r="BX458" s="55" t="str">
        <f>IF(BW458="","",VLOOKUP(BW458,ProgramIterations!$D:$E,2,FALSE))</f>
        <v/>
      </c>
      <c r="BY458" s="54"/>
      <c r="BZ458" s="55" t="str">
        <f>IF(BY458="","",VLOOKUP(BY458,ProgramIterations!$D:$E,2,FALSE))</f>
        <v/>
      </c>
      <c r="CA458" s="54"/>
      <c r="CB458" s="55" t="str">
        <f>IF(CA458="","",VLOOKUP(CA458,ProgramIterations!$D:$E,2,FALSE))</f>
        <v/>
      </c>
      <c r="CC458" s="54">
        <v>2014</v>
      </c>
      <c r="CD458" s="55">
        <f>IF(CC458="","",VLOOKUP(CC458,ProgramIterations!$D:$E,2,FALSE))</f>
        <v>4</v>
      </c>
      <c r="CE458" s="54"/>
      <c r="CF458" s="55" t="str">
        <f>IF(CE458="","",VLOOKUP(CE458,ProgramIterations!$D:$E,2,FALSE))</f>
        <v/>
      </c>
      <c r="CG458" s="54"/>
      <c r="CH458" s="55" t="str">
        <f>IF(CG458="","",VLOOKUP(CG458,ProgramIterations!$D:$E,2,FALSE))</f>
        <v/>
      </c>
      <c r="CI458" s="54"/>
      <c r="CJ458" s="55" t="str">
        <f>IF(CI458="","",VLOOKUP(CI458,ProgramIterations!$D:$E,2,FALSE))</f>
        <v/>
      </c>
      <c r="CK458" s="54"/>
      <c r="CL458" s="55" t="str">
        <f>IF(CK458="","",VLOOKUP(CK458,ProgramIterations!$D:$E,2,FALSE))</f>
        <v/>
      </c>
      <c r="CM458" s="54"/>
      <c r="CN458" s="55" t="str">
        <f>IF(CM458="","",VLOOKUP(CM458,ProgramIterations!$D:$E,2,FALSE))</f>
        <v/>
      </c>
      <c r="CO458" s="54">
        <v>2014</v>
      </c>
      <c r="CP458" s="55">
        <f>IF(CO458="","",VLOOKUP(CO458,ProgramIterations!$D:$E,2,FALSE))</f>
        <v>4</v>
      </c>
      <c r="CQ458" s="54"/>
      <c r="CR458" s="55" t="str">
        <f>IF(CQ458="","",VLOOKUP(CQ458,ProgramIterations!$D:$E,2,FALSE))</f>
        <v/>
      </c>
      <c r="CS458" s="54">
        <v>2014</v>
      </c>
      <c r="CT458" s="55">
        <f>IF(CS458="","",VLOOKUP(CS458,ProgramIterations!$D:$E,2,FALSE))</f>
        <v>4</v>
      </c>
      <c r="CU458" s="54"/>
      <c r="CV458" s="55" t="str">
        <f>IF(CU458="","",VLOOKUP(CU458,ProgramIterations!$D:$E,2,FALSE))</f>
        <v/>
      </c>
      <c r="CW458" s="54"/>
      <c r="CX458" s="55" t="str">
        <f>IF(CW458="","",VLOOKUP(CW458,ProgramIterations!$D:$E,2,FALSE))</f>
        <v/>
      </c>
      <c r="CY458" s="54"/>
      <c r="CZ458" s="55" t="str">
        <f>IF(CY458="","",VLOOKUP(CY458,ProgramIterations!$D:$E,2,FALSE))</f>
        <v/>
      </c>
      <c r="DA458" s="54"/>
      <c r="DB458" s="55" t="str">
        <f>IF(DA458="","",VLOOKUP(DA458,ProgramIterations!$D:$E,2,FALSE))</f>
        <v/>
      </c>
      <c r="DC458" s="54"/>
      <c r="DD458" s="25" t="str">
        <f>IF(DC458="","",VLOOKUP(DC458,ProgramIterations!$D:$E,2,FALSE))</f>
        <v/>
      </c>
      <c r="DE458" s="64" t="str">
        <f>CONCATENATE("ALTER TABLE dbo.",LEFT(C458,FIND(".",C458)-1)," ADD ",RIGHT(C458,LEN(C458)-FIND(".",C458))," ",VLOOKUP(M458,DataTypes!$A$2:$F$12,6),IF(VLOOKUP(M458,DataTypes!$A$2:$F$12,3)=1,CONCATENATE("(",N458,",",O458,")"),"")," NULL")</f>
        <v>ALTER TABLE dbo.ChampMetricVisitInformation ADD DensityOfChinook decimal(15,5) NULL</v>
      </c>
      <c r="DF458" s="56" t="e">
        <f>IF(A458 = "","",#REF! &amp; " SELECT MetricCalcTypeID = "&amp;A458&amp;", EngineID = "&amp;B458&amp;", Name='"&amp;C458&amp;"', DisplayGroupID = "&amp;D458&amp;", DisplayName='"&amp;E458&amp;"', DisplayNameShort = '"&amp;F458&amp;"', PropertyName = '"&amp;G458&amp;"', MethodID = "&amp;IF(H458="","NULL",H458)&amp; ", CalcGroupId = "&amp;IF(I458="","NULL",I458)&amp;", CalcGroupListItemID = " &amp;IF(K458="","NULL",K458)&amp;", Description = "&amp;IF(L458&lt;&gt;"NULL","'"&amp;SUBSTITUTE(L458,"'","''")&amp;"'","NULL")&amp;", DataTypeID = "&amp;M458&amp;",Precision = "&amp;N458&amp;", Scale = "&amp;O458&amp;", Length="&amp;P458&amp;", UOMID = "&amp;Q458&amp;", GlossaryTermID = "&amp;V458&amp;", DisplayOrderID = "&amp;W458&amp;", DomainValueListID = "&amp;AB458&amp;", WidthPixels = "&amp;AC458&amp;", IsDisplayable = "&amp;AD458&amp;", ShowGraphForWatershed= "&amp;AE458&amp;",ShowGraphForProgram="&amp;AF458&amp;",ShowGraphForVisit="&amp;AG458&amp;",IsPrivateInformation="&amp;AM458&amp;", IsCalculated="&amp;AN458&amp;",IsInternal="&amp;AO458&amp;", ExpectedValueMin = "&amp;IF(R458&lt;&gt;"",R458,"NULL")&amp;",  ExpectedValueMax = "&amp;IF(S458&lt;&gt;"",S458,"NULL")&amp;",  AcceptedValueMin = "&amp;IF(T458&lt;&gt;"",T458,"NULL")&amp;",   AcceptedValueMax  = "&amp;IF(U458&lt;&gt;"",U458,"NULL")&amp;", GraphAllowX="&amp;AH458&amp;", GraphAllowY="&amp;AI458&amp;", GraphAllowZ="&amp;AJ458&amp;", MapAllowSize="&amp;AK458&amp;", MapAllowColor = "&amp;AL458&amp;", RbtXpath = "&amp;IF(AP458&lt;&gt;"", "'"&amp;AP458&amp;"'", "NULL")&amp;", RbtIsRequired = "&amp;IF(AP458&lt;&gt;"", AQ458, "NULL")&amp;", MRMetric = "&amp;AR458&amp;
", Protocol1_ID = "&amp;IF(AS458="","NULL",#REF!)&amp;", Protocol1_IterationIDStart = "&amp;IF(AS458="","NULL",AT458)&amp;", Protocol1_IterationIDEnd = "&amp;IF(AU458="","NULL",AV458)&amp;
", Protocol2_ID = "&amp;IF(AW458="","NULL",#REF!)&amp;", Protocol2_IterationIDStart = "&amp;IF(AW458="","NULL",AX458)&amp;", Protocol2_IterationIDEnd = "&amp;IF(AY458="","NULL",AZ458)&amp;
", Protocol3_ID = "&amp;IF(BA458="","NULL",#REF!)&amp;", Protocol3_IterationIDStart = "&amp;IF(BA458="","NULL",BB458)&amp;", Protocol3_IterationIDEnd = "&amp;IF(BC458="","NULL",BD458)&amp;
", Protocol4_ID = "&amp;IF(BE458="","NULL",#REF!)&amp;", Protocol4_IterationIDStart = "&amp;IF(BE458="","NULL",BF458)&amp;", Protocol4_IterationIDEnd = "&amp;IF(BG458="","NULL",BH458)&amp;
", Protocol5_ID = "&amp;IF(BI458="","NULL",#REF!)&amp;", Protocol5_IterationIDStart = "&amp;IF(BI458="","NULL",BJ458)&amp;", Protocol5_IterationIDEnd = "&amp;IF(BK458="","NULL",BL458)&amp;
", Protocol6_ID = "&amp;IF(BM458="","NULL",#REF!)&amp;", Protocol6_IterationIDStart = "&amp;IF(BM458="","NULL",BN458)&amp;", Protocol6_IterationIDEnd = "&amp;IF(BO458="","NULL",BP458)&amp;
", Protocol7_ID = "&amp;IF(BQ458="","NULL",#REF!)&amp;", Protocol7_IterationIDStart = "&amp;IF(BQ458="","NULL",BR458)&amp;", Protocol7_IterationIDEnd = "&amp;IF(BS458="","NULL",BT458)&amp;
", Protocol8_ID = "&amp;IF(BU458="","NULL",#REF!)&amp;", Protocol8_IterationIDStart = "&amp;IF(BU458="","NULL",BV458)&amp;", Protocol8_IterationIDEnd = "&amp;IF(BW458="","NULL",BX458)&amp;
", Protocol9_ID = "&amp;IF(BY458="","NULL",#REF!)&amp;", Protocol9_IterationIDStart = "&amp;IF(BY458="","NULL",BZ458)&amp;", Protocol9_IterationIDEnd = "&amp;IF(CA458="","NULL",CB458)&amp;
", Protocol10_ID = "&amp;IF(CC458="","NULL",#REF!)&amp;", Protocol10_IterationIDStart = "&amp;IF(CC458="","NULL",CD458)&amp;", Protocol10_IterationIDEnd = "&amp;IF(CE458="","NULL",CF458)&amp;
", Protocol11_ID = "&amp;IF(CG458="","NULL",#REF!)&amp;", Protocol11_IterationIDStart = "&amp;IF(CG458="","NULL",CH458)&amp;", Protocol11_IterationIDEnd = "&amp;IF(CI458="","NULL",CJ458)&amp;
", Protocol12_ID = "&amp;IF(CK458="","NULL",#REF!)&amp;", Protocol12_IterationIDStart = "&amp;IF(CK458="","NULL",CL458)&amp;", Protocol12_IterationIDEnd = "&amp;IF(CM458="","NULL",CN458)&amp;
", Protocol13_ID = "&amp;IF(CO458="","NULL",#REF!)&amp;", Protocol13_IterationIDStart = "&amp;IF(CO458="","NULL",CP458)&amp;", Protocol13_IterationIDEnd = "&amp;IF(CQ458="","NULL",CR458)&amp;
", Protocol14_ID = "&amp;IF(CS458="","NULL",#REF!)&amp;", Protocol14_IterationIDStart = "&amp;IF(CS458="","NULL",CT458)&amp;", Protocol14_IterationIDEnd = "&amp;IF(CU458="","NULL",CV458)&amp;
", Protocol15_ID = "&amp;IF(CW458="","NULL",#REF!)&amp;", Protocol15_IterationIDStart = "&amp;IF(CW458="","NULL",CX458)&amp;", Protocol15_IterationIDEnd = "&amp;IF(CY458="","NULL",CZ458)&amp;
", Protocol16_ID = "&amp;IF(DA458="","NULL",#REF!)&amp;", Protocol16_IterationIDStart = "&amp;IF(DA458="","NULL",DB458)&amp;", Protocol16_IterationIDEnd = "&amp;IF(DC458="","NULL",DD458))</f>
        <v>#REF!</v>
      </c>
    </row>
    <row r="459" spans="1:156" x14ac:dyDescent="0.4">
      <c r="A459" s="18">
        <v>543</v>
      </c>
      <c r="B459" s="18">
        <v>3</v>
      </c>
      <c r="C459" s="57" t="str">
        <f t="shared" si="35"/>
        <v>ChampMetricVisitInformation.DensityOfCoho</v>
      </c>
      <c r="D459" s="18">
        <v>1</v>
      </c>
      <c r="E459" s="49" t="s">
        <v>1317</v>
      </c>
      <c r="F459" s="74" t="s">
        <v>1317</v>
      </c>
      <c r="G459" s="74" t="s">
        <v>1306</v>
      </c>
      <c r="I459" s="44">
        <v>2</v>
      </c>
      <c r="J459" s="59" t="str">
        <f>IF(I459="","",VLOOKUP(I459,MetricCalcGroups!A:D,3, FALSE))</f>
        <v>Fish Density</v>
      </c>
      <c r="K459" s="49">
        <v>247</v>
      </c>
      <c r="L459" s="49" t="s">
        <v>78</v>
      </c>
      <c r="M459" s="53">
        <v>1</v>
      </c>
      <c r="N459" s="53">
        <v>15</v>
      </c>
      <c r="O459" s="53">
        <v>5</v>
      </c>
      <c r="P459" s="53" t="s">
        <v>78</v>
      </c>
      <c r="Q459" s="53">
        <v>37</v>
      </c>
      <c r="R459" s="75">
        <v>0</v>
      </c>
      <c r="S459" s="75" t="s">
        <v>78</v>
      </c>
      <c r="T459" s="75">
        <v>0</v>
      </c>
      <c r="U459" s="75" t="s">
        <v>78</v>
      </c>
      <c r="V459" s="78" t="s">
        <v>78</v>
      </c>
      <c r="W459" s="53">
        <v>4120</v>
      </c>
      <c r="X459" s="50">
        <v>2014</v>
      </c>
      <c r="Y459" s="51">
        <f>IF(X459&lt;&gt;"",VLOOKUP(X459,ProgramIterations!D:E,2,FALSE),"NULL")</f>
        <v>4</v>
      </c>
      <c r="Z459" s="50"/>
      <c r="AA459" s="51" t="str">
        <f>IF(Z459&lt;&gt;"",VLOOKUP(Z459,ProgramIterations!D:E,2,FALSE),"NULL")</f>
        <v>NULL</v>
      </c>
      <c r="AB459" s="49" t="s">
        <v>78</v>
      </c>
      <c r="AC459" s="49">
        <v>50</v>
      </c>
      <c r="AD459" s="49">
        <v>1</v>
      </c>
      <c r="AE459" s="49">
        <v>1</v>
      </c>
      <c r="AF459" s="49">
        <v>1</v>
      </c>
      <c r="AG459" s="49">
        <v>1</v>
      </c>
      <c r="AH459" s="52">
        <v>0</v>
      </c>
      <c r="AI459" s="52">
        <f t="shared" si="36"/>
        <v>1</v>
      </c>
      <c r="AJ459" s="53">
        <v>0</v>
      </c>
      <c r="AK459" s="52">
        <f t="shared" si="37"/>
        <v>1</v>
      </c>
      <c r="AL459" s="52">
        <f t="shared" si="38"/>
        <v>1</v>
      </c>
      <c r="AM459" s="53">
        <v>0</v>
      </c>
      <c r="AN459" s="53">
        <v>0</v>
      </c>
      <c r="AO459" s="74">
        <v>1</v>
      </c>
      <c r="AP459" s="80"/>
      <c r="AQ459" s="49">
        <v>0</v>
      </c>
      <c r="AR459" s="49">
        <v>0</v>
      </c>
      <c r="AS459" s="54"/>
      <c r="AT459" s="55" t="str">
        <f>IF(AS459="","",VLOOKUP(AS459,ProgramIterations!$D:$E,2,FALSE))</f>
        <v/>
      </c>
      <c r="AU459" s="54"/>
      <c r="AV459" s="55" t="str">
        <f>IF(AU459="","",VLOOKUP(AU459,ProgramIterations!$D:$E,2,FALSE))</f>
        <v/>
      </c>
      <c r="AW459" s="54"/>
      <c r="AX459" s="55" t="str">
        <f>IF(AW459="","",VLOOKUP(AW459,ProgramIterations!$D:$E,2,FALSE))</f>
        <v/>
      </c>
      <c r="AY459" s="54"/>
      <c r="AZ459" s="55" t="str">
        <f>IF(AY459="","",VLOOKUP(AY459,ProgramIterations!$D:$E,2,FALSE))</f>
        <v/>
      </c>
      <c r="BA459" s="54"/>
      <c r="BB459" s="55" t="str">
        <f>IF(BA459="","",VLOOKUP(BA459,ProgramIterations!$D:$E,2,FALSE))</f>
        <v/>
      </c>
      <c r="BC459" s="54"/>
      <c r="BD459" s="55" t="str">
        <f>IF(BC459="","",VLOOKUP(BC459,ProgramIterations!$D:$E,2,FALSE))</f>
        <v/>
      </c>
      <c r="BE459" s="54">
        <v>2014</v>
      </c>
      <c r="BF459" s="55">
        <f>IF(BE459="","",VLOOKUP(BE459,ProgramIterations!$D:$E,2,FALSE))</f>
        <v>4</v>
      </c>
      <c r="BG459" s="54"/>
      <c r="BH459" s="55" t="str">
        <f>IF(BG459="","",VLOOKUP(BG459,ProgramIterations!$D:$E,2,FALSE))</f>
        <v/>
      </c>
      <c r="BI459" s="54">
        <v>2014</v>
      </c>
      <c r="BJ459" s="55">
        <f>IF(BI459="","",VLOOKUP(BI459,ProgramIterations!$D:$E,2,FALSE))</f>
        <v>4</v>
      </c>
      <c r="BK459" s="54"/>
      <c r="BL459" s="55" t="str">
        <f>IF(BK459="","",VLOOKUP(BK459,ProgramIterations!$D:$E,2,FALSE))</f>
        <v/>
      </c>
      <c r="BM459" s="54">
        <v>2014</v>
      </c>
      <c r="BN459" s="55">
        <f>IF(BM459="","",VLOOKUP(BM459,ProgramIterations!$D:$E,2,FALSE))</f>
        <v>4</v>
      </c>
      <c r="BO459" s="54"/>
      <c r="BP459" s="55" t="str">
        <f>IF(BO459="","",VLOOKUP(BO459,ProgramIterations!$D:$E,2,FALSE))</f>
        <v/>
      </c>
      <c r="BQ459" s="54"/>
      <c r="BR459" s="55" t="str">
        <f>IF(BQ459="","",VLOOKUP(BQ459,ProgramIterations!$D:$E,2,FALSE))</f>
        <v/>
      </c>
      <c r="BS459" s="54"/>
      <c r="BT459" s="55" t="str">
        <f>IF(BS459="","",VLOOKUP(BS459,ProgramIterations!$D:$E,2,FALSE))</f>
        <v/>
      </c>
      <c r="BU459" s="54"/>
      <c r="BV459" s="55" t="str">
        <f>IF(BU459="","",VLOOKUP(BU459,ProgramIterations!$D:$E,2,FALSE))</f>
        <v/>
      </c>
      <c r="BW459" s="54"/>
      <c r="BX459" s="55" t="str">
        <f>IF(BW459="","",VLOOKUP(BW459,ProgramIterations!$D:$E,2,FALSE))</f>
        <v/>
      </c>
      <c r="BY459" s="54"/>
      <c r="BZ459" s="55" t="str">
        <f>IF(BY459="","",VLOOKUP(BY459,ProgramIterations!$D:$E,2,FALSE))</f>
        <v/>
      </c>
      <c r="CA459" s="54"/>
      <c r="CB459" s="55" t="str">
        <f>IF(CA459="","",VLOOKUP(CA459,ProgramIterations!$D:$E,2,FALSE))</f>
        <v/>
      </c>
      <c r="CC459" s="54">
        <v>2014</v>
      </c>
      <c r="CD459" s="55">
        <f>IF(CC459="","",VLOOKUP(CC459,ProgramIterations!$D:$E,2,FALSE))</f>
        <v>4</v>
      </c>
      <c r="CE459" s="54"/>
      <c r="CF459" s="55" t="str">
        <f>IF(CE459="","",VLOOKUP(CE459,ProgramIterations!$D:$E,2,FALSE))</f>
        <v/>
      </c>
      <c r="CG459" s="54"/>
      <c r="CH459" s="55" t="str">
        <f>IF(CG459="","",VLOOKUP(CG459,ProgramIterations!$D:$E,2,FALSE))</f>
        <v/>
      </c>
      <c r="CI459" s="54"/>
      <c r="CJ459" s="55" t="str">
        <f>IF(CI459="","",VLOOKUP(CI459,ProgramIterations!$D:$E,2,FALSE))</f>
        <v/>
      </c>
      <c r="CK459" s="54"/>
      <c r="CL459" s="55" t="str">
        <f>IF(CK459="","",VLOOKUP(CK459,ProgramIterations!$D:$E,2,FALSE))</f>
        <v/>
      </c>
      <c r="CM459" s="54"/>
      <c r="CN459" s="55" t="str">
        <f>IF(CM459="","",VLOOKUP(CM459,ProgramIterations!$D:$E,2,FALSE))</f>
        <v/>
      </c>
      <c r="CO459" s="54">
        <v>2014</v>
      </c>
      <c r="CP459" s="55">
        <f>IF(CO459="","",VLOOKUP(CO459,ProgramIterations!$D:$E,2,FALSE))</f>
        <v>4</v>
      </c>
      <c r="CQ459" s="54"/>
      <c r="CR459" s="55" t="str">
        <f>IF(CQ459="","",VLOOKUP(CQ459,ProgramIterations!$D:$E,2,FALSE))</f>
        <v/>
      </c>
      <c r="CS459" s="54">
        <v>2014</v>
      </c>
      <c r="CT459" s="55">
        <f>IF(CS459="","",VLOOKUP(CS459,ProgramIterations!$D:$E,2,FALSE))</f>
        <v>4</v>
      </c>
      <c r="CU459" s="54"/>
      <c r="CV459" s="55" t="str">
        <f>IF(CU459="","",VLOOKUP(CU459,ProgramIterations!$D:$E,2,FALSE))</f>
        <v/>
      </c>
      <c r="CW459" s="54"/>
      <c r="CX459" s="55" t="str">
        <f>IF(CW459="","",VLOOKUP(CW459,ProgramIterations!$D:$E,2,FALSE))</f>
        <v/>
      </c>
      <c r="CY459" s="54"/>
      <c r="CZ459" s="55" t="str">
        <f>IF(CY459="","",VLOOKUP(CY459,ProgramIterations!$D:$E,2,FALSE))</f>
        <v/>
      </c>
      <c r="DA459" s="54"/>
      <c r="DB459" s="55" t="str">
        <f>IF(DA459="","",VLOOKUP(DA459,ProgramIterations!$D:$E,2,FALSE))</f>
        <v/>
      </c>
      <c r="DC459" s="54"/>
      <c r="DD459" s="25" t="str">
        <f>IF(DC459="","",VLOOKUP(DC459,ProgramIterations!$D:$E,2,FALSE))</f>
        <v/>
      </c>
      <c r="DE459" s="64" t="str">
        <f>CONCATENATE("ALTER TABLE dbo.",LEFT(C459,FIND(".",C459)-1)," ADD ",RIGHT(C459,LEN(C459)-FIND(".",C459))," ",VLOOKUP(M459,DataTypes!$A$2:$F$12,6),IF(VLOOKUP(M459,DataTypes!$A$2:$F$12,3)=1,CONCATENATE("(",N459,",",O459,")"),"")," NULL")</f>
        <v>ALTER TABLE dbo.ChampMetricVisitInformation ADD DensityOfCoho decimal(15,5) NULL</v>
      </c>
      <c r="DF459" s="56" t="e">
        <f>IF(A459 = "","",#REF! &amp; " SELECT MetricCalcTypeID = "&amp;A459&amp;", EngineID = "&amp;B459&amp;", Name='"&amp;C459&amp;"', DisplayGroupID = "&amp;D459&amp;", DisplayName='"&amp;E459&amp;"', DisplayNameShort = '"&amp;F459&amp;"', PropertyName = '"&amp;G459&amp;"', MethodID = "&amp;IF(H459="","NULL",H459)&amp; ", CalcGroupId = "&amp;IF(I459="","NULL",I459)&amp;", CalcGroupListItemID = " &amp;IF(K459="","NULL",K459)&amp;", Description = "&amp;IF(L459&lt;&gt;"NULL","'"&amp;SUBSTITUTE(L459,"'","''")&amp;"'","NULL")&amp;", DataTypeID = "&amp;M459&amp;",Precision = "&amp;N459&amp;", Scale = "&amp;O459&amp;", Length="&amp;P459&amp;", UOMID = "&amp;Q459&amp;", GlossaryTermID = "&amp;V459&amp;", DisplayOrderID = "&amp;W459&amp;", DomainValueListID = "&amp;AB459&amp;", WidthPixels = "&amp;AC459&amp;", IsDisplayable = "&amp;AD459&amp;", ShowGraphForWatershed= "&amp;AE459&amp;",ShowGraphForProgram="&amp;AF459&amp;",ShowGraphForVisit="&amp;AG459&amp;",IsPrivateInformation="&amp;AM459&amp;", IsCalculated="&amp;AN459&amp;",IsInternal="&amp;AO459&amp;", ExpectedValueMin = "&amp;IF(R459&lt;&gt;"",R459,"NULL")&amp;",  ExpectedValueMax = "&amp;IF(S459&lt;&gt;"",S459,"NULL")&amp;",  AcceptedValueMin = "&amp;IF(T459&lt;&gt;"",T459,"NULL")&amp;",   AcceptedValueMax  = "&amp;IF(U459&lt;&gt;"",U459,"NULL")&amp;", GraphAllowX="&amp;AH459&amp;", GraphAllowY="&amp;AI459&amp;", GraphAllowZ="&amp;AJ459&amp;", MapAllowSize="&amp;AK459&amp;", MapAllowColor = "&amp;AL459&amp;", RbtXpath = "&amp;IF(AP459&lt;&gt;"", "'"&amp;AP459&amp;"'", "NULL")&amp;", RbtIsRequired = "&amp;IF(AP459&lt;&gt;"", AQ459, "NULL")&amp;", MRMetric = "&amp;AR459&amp;
", Protocol1_ID = "&amp;IF(AS459="","NULL",#REF!)&amp;", Protocol1_IterationIDStart = "&amp;IF(AS459="","NULL",AT459)&amp;", Protocol1_IterationIDEnd = "&amp;IF(AU459="","NULL",AV459)&amp;
", Protocol2_ID = "&amp;IF(AW459="","NULL",#REF!)&amp;", Protocol2_IterationIDStart = "&amp;IF(AW459="","NULL",AX459)&amp;", Protocol2_IterationIDEnd = "&amp;IF(AY459="","NULL",AZ459)&amp;
", Protocol3_ID = "&amp;IF(BA459="","NULL",#REF!)&amp;", Protocol3_IterationIDStart = "&amp;IF(BA459="","NULL",BB459)&amp;", Protocol3_IterationIDEnd = "&amp;IF(BC459="","NULL",BD459)&amp;
", Protocol4_ID = "&amp;IF(BE459="","NULL",#REF!)&amp;", Protocol4_IterationIDStart = "&amp;IF(BE459="","NULL",BF459)&amp;", Protocol4_IterationIDEnd = "&amp;IF(BG459="","NULL",BH459)&amp;
", Protocol5_ID = "&amp;IF(BI459="","NULL",#REF!)&amp;", Protocol5_IterationIDStart = "&amp;IF(BI459="","NULL",BJ459)&amp;", Protocol5_IterationIDEnd = "&amp;IF(BK459="","NULL",BL459)&amp;
", Protocol6_ID = "&amp;IF(BM459="","NULL",#REF!)&amp;", Protocol6_IterationIDStart = "&amp;IF(BM459="","NULL",BN459)&amp;", Protocol6_IterationIDEnd = "&amp;IF(BO459="","NULL",BP459)&amp;
", Protocol7_ID = "&amp;IF(BQ459="","NULL",#REF!)&amp;", Protocol7_IterationIDStart = "&amp;IF(BQ459="","NULL",BR459)&amp;", Protocol7_IterationIDEnd = "&amp;IF(BS459="","NULL",BT459)&amp;
", Protocol8_ID = "&amp;IF(BU459="","NULL",#REF!)&amp;", Protocol8_IterationIDStart = "&amp;IF(BU459="","NULL",BV459)&amp;", Protocol8_IterationIDEnd = "&amp;IF(BW459="","NULL",BX459)&amp;
", Protocol9_ID = "&amp;IF(BY459="","NULL",#REF!)&amp;", Protocol9_IterationIDStart = "&amp;IF(BY459="","NULL",BZ459)&amp;", Protocol9_IterationIDEnd = "&amp;IF(CA459="","NULL",CB459)&amp;
", Protocol10_ID = "&amp;IF(CC459="","NULL",#REF!)&amp;", Protocol10_IterationIDStart = "&amp;IF(CC459="","NULL",CD459)&amp;", Protocol10_IterationIDEnd = "&amp;IF(CE459="","NULL",CF459)&amp;
", Protocol11_ID = "&amp;IF(CG459="","NULL",#REF!)&amp;", Protocol11_IterationIDStart = "&amp;IF(CG459="","NULL",CH459)&amp;", Protocol11_IterationIDEnd = "&amp;IF(CI459="","NULL",CJ459)&amp;
", Protocol12_ID = "&amp;IF(CK459="","NULL",#REF!)&amp;", Protocol12_IterationIDStart = "&amp;IF(CK459="","NULL",CL459)&amp;", Protocol12_IterationIDEnd = "&amp;IF(CM459="","NULL",CN459)&amp;
", Protocol13_ID = "&amp;IF(CO459="","NULL",#REF!)&amp;", Protocol13_IterationIDStart = "&amp;IF(CO459="","NULL",CP459)&amp;", Protocol13_IterationIDEnd = "&amp;IF(CQ459="","NULL",CR459)&amp;
", Protocol14_ID = "&amp;IF(CS459="","NULL",#REF!)&amp;", Protocol14_IterationIDStart = "&amp;IF(CS459="","NULL",CT459)&amp;", Protocol14_IterationIDEnd = "&amp;IF(CU459="","NULL",CV459)&amp;
", Protocol15_ID = "&amp;IF(CW459="","NULL",#REF!)&amp;", Protocol15_IterationIDStart = "&amp;IF(CW459="","NULL",CX459)&amp;", Protocol15_IterationIDEnd = "&amp;IF(CY459="","NULL",CZ459)&amp;
", Protocol16_ID = "&amp;IF(DA459="","NULL",#REF!)&amp;", Protocol16_IterationIDStart = "&amp;IF(DA459="","NULL",DB459)&amp;", Protocol16_IterationIDEnd = "&amp;IF(DC459="","NULL",DD459))</f>
        <v>#REF!</v>
      </c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  <c r="DS459" s="49"/>
      <c r="DT459" s="49"/>
      <c r="DU459" s="49"/>
      <c r="DV459" s="49"/>
      <c r="DW459" s="49"/>
      <c r="DX459" s="49"/>
      <c r="DY459" s="49"/>
      <c r="DZ459" s="49"/>
      <c r="EA459" s="49"/>
      <c r="EB459" s="49"/>
      <c r="EC459" s="49"/>
      <c r="ED459" s="49"/>
      <c r="EE459" s="49"/>
      <c r="EF459" s="49"/>
      <c r="EG459" s="49"/>
      <c r="EH459" s="49"/>
      <c r="EI459" s="49"/>
      <c r="EJ459" s="49"/>
      <c r="EK459" s="49"/>
      <c r="EL459" s="49"/>
      <c r="EM459" s="49"/>
      <c r="EN459" s="49"/>
      <c r="EO459" s="49"/>
      <c r="EP459" s="49"/>
      <c r="EQ459" s="49"/>
      <c r="ER459" s="49"/>
      <c r="ES459" s="49"/>
      <c r="ET459" s="49"/>
      <c r="EU459" s="49"/>
      <c r="EV459" s="49"/>
      <c r="EW459" s="49"/>
      <c r="EX459" s="49"/>
      <c r="EY459" s="49"/>
      <c r="EZ459" s="49"/>
    </row>
    <row r="460" spans="1:156" x14ac:dyDescent="0.4">
      <c r="A460" s="18">
        <v>544</v>
      </c>
      <c r="B460" s="18">
        <v>3</v>
      </c>
      <c r="C460" s="57" t="str">
        <f t="shared" si="35"/>
        <v>ChampMetricVisitInformation.DensityOfSockeye</v>
      </c>
      <c r="D460" s="18">
        <v>1</v>
      </c>
      <c r="E460" s="40" t="s">
        <v>1318</v>
      </c>
      <c r="F460" s="74" t="s">
        <v>1318</v>
      </c>
      <c r="G460" s="74" t="s">
        <v>1307</v>
      </c>
      <c r="I460" s="44">
        <v>2</v>
      </c>
      <c r="J460" s="59" t="str">
        <f>IF(I460="","",VLOOKUP(I460,MetricCalcGroups!A:D,3, FALSE))</f>
        <v>Fish Density</v>
      </c>
      <c r="K460" s="49">
        <v>248</v>
      </c>
      <c r="L460" s="49" t="s">
        <v>78</v>
      </c>
      <c r="M460" s="53">
        <v>1</v>
      </c>
      <c r="N460" s="53">
        <v>15</v>
      </c>
      <c r="O460" s="53">
        <v>5</v>
      </c>
      <c r="P460" s="53" t="s">
        <v>78</v>
      </c>
      <c r="Q460" s="53">
        <v>37</v>
      </c>
      <c r="R460" s="75">
        <v>0</v>
      </c>
      <c r="S460" s="75" t="s">
        <v>78</v>
      </c>
      <c r="T460" s="75">
        <v>0</v>
      </c>
      <c r="U460" s="75" t="s">
        <v>78</v>
      </c>
      <c r="V460" s="78" t="s">
        <v>78</v>
      </c>
      <c r="W460" s="53">
        <v>4130</v>
      </c>
      <c r="X460" s="50">
        <v>2014</v>
      </c>
      <c r="Y460" s="51">
        <f>IF(X460&lt;&gt;"",VLOOKUP(X460,ProgramIterations!D:E,2,FALSE),"NULL")</f>
        <v>4</v>
      </c>
      <c r="Z460" s="50"/>
      <c r="AA460" s="51" t="str">
        <f>IF(Z460&lt;&gt;"",VLOOKUP(Z460,ProgramIterations!D:E,2,FALSE),"NULL")</f>
        <v>NULL</v>
      </c>
      <c r="AB460" s="49" t="s">
        <v>78</v>
      </c>
      <c r="AC460" s="49">
        <v>50</v>
      </c>
      <c r="AD460" s="49">
        <v>1</v>
      </c>
      <c r="AE460" s="49">
        <v>1</v>
      </c>
      <c r="AF460" s="49">
        <v>1</v>
      </c>
      <c r="AG460" s="49">
        <v>1</v>
      </c>
      <c r="AH460" s="52">
        <v>0</v>
      </c>
      <c r="AI460" s="52">
        <f t="shared" si="36"/>
        <v>1</v>
      </c>
      <c r="AJ460" s="53">
        <v>0</v>
      </c>
      <c r="AK460" s="52">
        <f t="shared" si="37"/>
        <v>1</v>
      </c>
      <c r="AL460" s="52">
        <f t="shared" si="38"/>
        <v>1</v>
      </c>
      <c r="AM460" s="53">
        <v>0</v>
      </c>
      <c r="AN460" s="53">
        <v>0</v>
      </c>
      <c r="AO460" s="74">
        <v>1</v>
      </c>
      <c r="AP460" s="80"/>
      <c r="AQ460" s="49">
        <v>0</v>
      </c>
      <c r="AR460" s="49">
        <v>0</v>
      </c>
      <c r="AS460" s="54"/>
      <c r="AT460" s="55" t="str">
        <f>IF(AS460="","",VLOOKUP(AS460,ProgramIterations!$D:$E,2,FALSE))</f>
        <v/>
      </c>
      <c r="AU460" s="54"/>
      <c r="AV460" s="55" t="str">
        <f>IF(AU460="","",VLOOKUP(AU460,ProgramIterations!$D:$E,2,FALSE))</f>
        <v/>
      </c>
      <c r="AW460" s="54"/>
      <c r="AX460" s="55" t="str">
        <f>IF(AW460="","",VLOOKUP(AW460,ProgramIterations!$D:$E,2,FALSE))</f>
        <v/>
      </c>
      <c r="AY460" s="54"/>
      <c r="AZ460" s="55" t="str">
        <f>IF(AY460="","",VLOOKUP(AY460,ProgramIterations!$D:$E,2,FALSE))</f>
        <v/>
      </c>
      <c r="BA460" s="54"/>
      <c r="BB460" s="55" t="str">
        <f>IF(BA460="","",VLOOKUP(BA460,ProgramIterations!$D:$E,2,FALSE))</f>
        <v/>
      </c>
      <c r="BC460" s="54"/>
      <c r="BD460" s="55" t="str">
        <f>IF(BC460="","",VLOOKUP(BC460,ProgramIterations!$D:$E,2,FALSE))</f>
        <v/>
      </c>
      <c r="BE460" s="54">
        <v>2014</v>
      </c>
      <c r="BF460" s="55">
        <f>IF(BE460="","",VLOOKUP(BE460,ProgramIterations!$D:$E,2,FALSE))</f>
        <v>4</v>
      </c>
      <c r="BG460" s="54"/>
      <c r="BH460" s="55" t="str">
        <f>IF(BG460="","",VLOOKUP(BG460,ProgramIterations!$D:$E,2,FALSE))</f>
        <v/>
      </c>
      <c r="BI460" s="54">
        <v>2014</v>
      </c>
      <c r="BJ460" s="55">
        <f>IF(BI460="","",VLOOKUP(BI460,ProgramIterations!$D:$E,2,FALSE))</f>
        <v>4</v>
      </c>
      <c r="BK460" s="54"/>
      <c r="BL460" s="55" t="str">
        <f>IF(BK460="","",VLOOKUP(BK460,ProgramIterations!$D:$E,2,FALSE))</f>
        <v/>
      </c>
      <c r="BM460" s="54">
        <v>2014</v>
      </c>
      <c r="BN460" s="55">
        <f>IF(BM460="","",VLOOKUP(BM460,ProgramIterations!$D:$E,2,FALSE))</f>
        <v>4</v>
      </c>
      <c r="BO460" s="54"/>
      <c r="BP460" s="55" t="str">
        <f>IF(BO460="","",VLOOKUP(BO460,ProgramIterations!$D:$E,2,FALSE))</f>
        <v/>
      </c>
      <c r="BQ460" s="54"/>
      <c r="BR460" s="55" t="str">
        <f>IF(BQ460="","",VLOOKUP(BQ460,ProgramIterations!$D:$E,2,FALSE))</f>
        <v/>
      </c>
      <c r="BS460" s="54"/>
      <c r="BT460" s="55" t="str">
        <f>IF(BS460="","",VLOOKUP(BS460,ProgramIterations!$D:$E,2,FALSE))</f>
        <v/>
      </c>
      <c r="BU460" s="54"/>
      <c r="BV460" s="55" t="str">
        <f>IF(BU460="","",VLOOKUP(BU460,ProgramIterations!$D:$E,2,FALSE))</f>
        <v/>
      </c>
      <c r="BW460" s="54"/>
      <c r="BX460" s="55" t="str">
        <f>IF(BW460="","",VLOOKUP(BW460,ProgramIterations!$D:$E,2,FALSE))</f>
        <v/>
      </c>
      <c r="BY460" s="54"/>
      <c r="BZ460" s="55" t="str">
        <f>IF(BY460="","",VLOOKUP(BY460,ProgramIterations!$D:$E,2,FALSE))</f>
        <v/>
      </c>
      <c r="CA460" s="54"/>
      <c r="CB460" s="55" t="str">
        <f>IF(CA460="","",VLOOKUP(CA460,ProgramIterations!$D:$E,2,FALSE))</f>
        <v/>
      </c>
      <c r="CC460" s="54">
        <v>2014</v>
      </c>
      <c r="CD460" s="55">
        <f>IF(CC460="","",VLOOKUP(CC460,ProgramIterations!$D:$E,2,FALSE))</f>
        <v>4</v>
      </c>
      <c r="CE460" s="54"/>
      <c r="CF460" s="55" t="str">
        <f>IF(CE460="","",VLOOKUP(CE460,ProgramIterations!$D:$E,2,FALSE))</f>
        <v/>
      </c>
      <c r="CG460" s="54"/>
      <c r="CH460" s="55" t="str">
        <f>IF(CG460="","",VLOOKUP(CG460,ProgramIterations!$D:$E,2,FALSE))</f>
        <v/>
      </c>
      <c r="CI460" s="54"/>
      <c r="CJ460" s="55" t="str">
        <f>IF(CI460="","",VLOOKUP(CI460,ProgramIterations!$D:$E,2,FALSE))</f>
        <v/>
      </c>
      <c r="CK460" s="54"/>
      <c r="CL460" s="55" t="str">
        <f>IF(CK460="","",VLOOKUP(CK460,ProgramIterations!$D:$E,2,FALSE))</f>
        <v/>
      </c>
      <c r="CM460" s="54"/>
      <c r="CN460" s="55" t="str">
        <f>IF(CM460="","",VLOOKUP(CM460,ProgramIterations!$D:$E,2,FALSE))</f>
        <v/>
      </c>
      <c r="CO460" s="54">
        <v>2014</v>
      </c>
      <c r="CP460" s="55">
        <f>IF(CO460="","",VLOOKUP(CO460,ProgramIterations!$D:$E,2,FALSE))</f>
        <v>4</v>
      </c>
      <c r="CQ460" s="54"/>
      <c r="CR460" s="55" t="str">
        <f>IF(CQ460="","",VLOOKUP(CQ460,ProgramIterations!$D:$E,2,FALSE))</f>
        <v/>
      </c>
      <c r="CS460" s="54">
        <v>2014</v>
      </c>
      <c r="CT460" s="55">
        <f>IF(CS460="","",VLOOKUP(CS460,ProgramIterations!$D:$E,2,FALSE))</f>
        <v>4</v>
      </c>
      <c r="CU460" s="54"/>
      <c r="CV460" s="55" t="str">
        <f>IF(CU460="","",VLOOKUP(CU460,ProgramIterations!$D:$E,2,FALSE))</f>
        <v/>
      </c>
      <c r="CW460" s="54"/>
      <c r="CX460" s="55" t="str">
        <f>IF(CW460="","",VLOOKUP(CW460,ProgramIterations!$D:$E,2,FALSE))</f>
        <v/>
      </c>
      <c r="CY460" s="54"/>
      <c r="CZ460" s="55" t="str">
        <f>IF(CY460="","",VLOOKUP(CY460,ProgramIterations!$D:$E,2,FALSE))</f>
        <v/>
      </c>
      <c r="DA460" s="54"/>
      <c r="DB460" s="55" t="str">
        <f>IF(DA460="","",VLOOKUP(DA460,ProgramIterations!$D:$E,2,FALSE))</f>
        <v/>
      </c>
      <c r="DC460" s="54"/>
      <c r="DD460" s="25" t="str">
        <f>IF(DC460="","",VLOOKUP(DC460,ProgramIterations!$D:$E,2,FALSE))</f>
        <v/>
      </c>
      <c r="DE460" s="64" t="str">
        <f>CONCATENATE("ALTER TABLE dbo.",LEFT(C460,FIND(".",C460)-1)," ADD ",RIGHT(C460,LEN(C460)-FIND(".",C460))," ",VLOOKUP(M460,DataTypes!$A$2:$F$12,6),IF(VLOOKUP(M460,DataTypes!$A$2:$F$12,3)=1,CONCATENATE("(",N460,",",O460,")"),"")," NULL")</f>
        <v>ALTER TABLE dbo.ChampMetricVisitInformation ADD DensityOfSockeye decimal(15,5) NULL</v>
      </c>
      <c r="DF460" s="56" t="e">
        <f>IF(A460 = "","",#REF! &amp; " SELECT MetricCalcTypeID = "&amp;A460&amp;", EngineID = "&amp;B460&amp;", Name='"&amp;C460&amp;"', DisplayGroupID = "&amp;D460&amp;", DisplayName='"&amp;E460&amp;"', DisplayNameShort = '"&amp;F460&amp;"', PropertyName = '"&amp;G460&amp;"', MethodID = "&amp;IF(H460="","NULL",H460)&amp; ", CalcGroupId = "&amp;IF(I460="","NULL",I460)&amp;", CalcGroupListItemID = " &amp;IF(K460="","NULL",K460)&amp;", Description = "&amp;IF(L460&lt;&gt;"NULL","'"&amp;SUBSTITUTE(L460,"'","''")&amp;"'","NULL")&amp;", DataTypeID = "&amp;M460&amp;",Precision = "&amp;N460&amp;", Scale = "&amp;O460&amp;", Length="&amp;P460&amp;", UOMID = "&amp;Q460&amp;", GlossaryTermID = "&amp;V460&amp;", DisplayOrderID = "&amp;W460&amp;", DomainValueListID = "&amp;AB460&amp;", WidthPixels = "&amp;AC460&amp;", IsDisplayable = "&amp;AD460&amp;", ShowGraphForWatershed= "&amp;AE460&amp;",ShowGraphForProgram="&amp;AF460&amp;",ShowGraphForVisit="&amp;AG460&amp;",IsPrivateInformation="&amp;AM460&amp;", IsCalculated="&amp;AN460&amp;",IsInternal="&amp;AO460&amp;", ExpectedValueMin = "&amp;IF(R460&lt;&gt;"",R460,"NULL")&amp;",  ExpectedValueMax = "&amp;IF(S460&lt;&gt;"",S460,"NULL")&amp;",  AcceptedValueMin = "&amp;IF(T460&lt;&gt;"",T460,"NULL")&amp;",   AcceptedValueMax  = "&amp;IF(U460&lt;&gt;"",U460,"NULL")&amp;", GraphAllowX="&amp;AH460&amp;", GraphAllowY="&amp;AI460&amp;", GraphAllowZ="&amp;AJ460&amp;", MapAllowSize="&amp;AK460&amp;", MapAllowColor = "&amp;AL460&amp;", RbtXpath = "&amp;IF(AP460&lt;&gt;"", "'"&amp;AP460&amp;"'", "NULL")&amp;", RbtIsRequired = "&amp;IF(AP460&lt;&gt;"", AQ460, "NULL")&amp;", MRMetric = "&amp;AR460&amp;
", Protocol1_ID = "&amp;IF(AS460="","NULL",#REF!)&amp;", Protocol1_IterationIDStart = "&amp;IF(AS460="","NULL",AT460)&amp;", Protocol1_IterationIDEnd = "&amp;IF(AU460="","NULL",AV460)&amp;
", Protocol2_ID = "&amp;IF(AW460="","NULL",#REF!)&amp;", Protocol2_IterationIDStart = "&amp;IF(AW460="","NULL",AX460)&amp;", Protocol2_IterationIDEnd = "&amp;IF(AY460="","NULL",AZ460)&amp;
", Protocol3_ID = "&amp;IF(BA460="","NULL",#REF!)&amp;", Protocol3_IterationIDStart = "&amp;IF(BA460="","NULL",BB460)&amp;", Protocol3_IterationIDEnd = "&amp;IF(BC460="","NULL",BD460)&amp;
", Protocol4_ID = "&amp;IF(BE460="","NULL",#REF!)&amp;", Protocol4_IterationIDStart = "&amp;IF(BE460="","NULL",BF460)&amp;", Protocol4_IterationIDEnd = "&amp;IF(BG460="","NULL",BH460)&amp;
", Protocol5_ID = "&amp;IF(BI460="","NULL",#REF!)&amp;", Protocol5_IterationIDStart = "&amp;IF(BI460="","NULL",BJ460)&amp;", Protocol5_IterationIDEnd = "&amp;IF(BK460="","NULL",BL460)&amp;
", Protocol6_ID = "&amp;IF(BM460="","NULL",#REF!)&amp;", Protocol6_IterationIDStart = "&amp;IF(BM460="","NULL",BN460)&amp;", Protocol6_IterationIDEnd = "&amp;IF(BO460="","NULL",BP460)&amp;
", Protocol7_ID = "&amp;IF(BQ460="","NULL",#REF!)&amp;", Protocol7_IterationIDStart = "&amp;IF(BQ460="","NULL",BR460)&amp;", Protocol7_IterationIDEnd = "&amp;IF(BS460="","NULL",BT460)&amp;
", Protocol8_ID = "&amp;IF(BU460="","NULL",#REF!)&amp;", Protocol8_IterationIDStart = "&amp;IF(BU460="","NULL",BV460)&amp;", Protocol8_IterationIDEnd = "&amp;IF(BW460="","NULL",BX460)&amp;
", Protocol9_ID = "&amp;IF(BY460="","NULL",#REF!)&amp;", Protocol9_IterationIDStart = "&amp;IF(BY460="","NULL",BZ460)&amp;", Protocol9_IterationIDEnd = "&amp;IF(CA460="","NULL",CB460)&amp;
", Protocol10_ID = "&amp;IF(CC460="","NULL",#REF!)&amp;", Protocol10_IterationIDStart = "&amp;IF(CC460="","NULL",CD460)&amp;", Protocol10_IterationIDEnd = "&amp;IF(CE460="","NULL",CF460)&amp;
", Protocol11_ID = "&amp;IF(CG460="","NULL",#REF!)&amp;", Protocol11_IterationIDStart = "&amp;IF(CG460="","NULL",CH460)&amp;", Protocol11_IterationIDEnd = "&amp;IF(CI460="","NULL",CJ460)&amp;
", Protocol12_ID = "&amp;IF(CK460="","NULL",#REF!)&amp;", Protocol12_IterationIDStart = "&amp;IF(CK460="","NULL",CL460)&amp;", Protocol12_IterationIDEnd = "&amp;IF(CM460="","NULL",CN460)&amp;
", Protocol13_ID = "&amp;IF(CO460="","NULL",#REF!)&amp;", Protocol13_IterationIDStart = "&amp;IF(CO460="","NULL",CP460)&amp;", Protocol13_IterationIDEnd = "&amp;IF(CQ460="","NULL",CR460)&amp;
", Protocol14_ID = "&amp;IF(CS460="","NULL",#REF!)&amp;", Protocol14_IterationIDStart = "&amp;IF(CS460="","NULL",CT460)&amp;", Protocol14_IterationIDEnd = "&amp;IF(CU460="","NULL",CV460)&amp;
", Protocol15_ID = "&amp;IF(CW460="","NULL",#REF!)&amp;", Protocol15_IterationIDStart = "&amp;IF(CW460="","NULL",CX460)&amp;", Protocol15_IterationIDEnd = "&amp;IF(CY460="","NULL",CZ460)&amp;
", Protocol16_ID = "&amp;IF(DA460="","NULL",#REF!)&amp;", Protocol16_IterationIDStart = "&amp;IF(DA460="","NULL",DB460)&amp;", Protocol16_IterationIDEnd = "&amp;IF(DC460="","NULL",DD460))</f>
        <v>#REF!</v>
      </c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  <c r="DS460" s="49"/>
      <c r="DT460" s="49"/>
      <c r="DU460" s="49"/>
      <c r="DV460" s="49"/>
      <c r="DW460" s="49"/>
      <c r="DX460" s="49"/>
      <c r="DY460" s="49"/>
      <c r="DZ460" s="49"/>
      <c r="EA460" s="49"/>
      <c r="EB460" s="49"/>
      <c r="EC460" s="49"/>
      <c r="ED460" s="49"/>
      <c r="EE460" s="49"/>
      <c r="EF460" s="49"/>
      <c r="EG460" s="49"/>
      <c r="EH460" s="49"/>
      <c r="EI460" s="49"/>
      <c r="EJ460" s="49"/>
      <c r="EK460" s="49"/>
      <c r="EL460" s="49"/>
      <c r="EM460" s="49"/>
      <c r="EN460" s="49"/>
      <c r="EO460" s="49"/>
      <c r="EP460" s="49"/>
      <c r="EQ460" s="49"/>
      <c r="ER460" s="49"/>
      <c r="ES460" s="49"/>
      <c r="ET460" s="49"/>
      <c r="EU460" s="49"/>
      <c r="EV460" s="49"/>
      <c r="EW460" s="49"/>
      <c r="EX460" s="49"/>
      <c r="EY460" s="49"/>
      <c r="EZ460" s="49"/>
    </row>
    <row r="461" spans="1:156" x14ac:dyDescent="0.4">
      <c r="A461" s="18">
        <v>545</v>
      </c>
      <c r="B461" s="18">
        <v>3</v>
      </c>
      <c r="C461" s="57" t="str">
        <f t="shared" si="35"/>
        <v>ChampMetricVisitInformation.DensityOfChum</v>
      </c>
      <c r="D461" s="18">
        <v>1</v>
      </c>
      <c r="E461" s="40" t="s">
        <v>1319</v>
      </c>
      <c r="F461" s="74" t="s">
        <v>1319</v>
      </c>
      <c r="G461" s="74" t="s">
        <v>1308</v>
      </c>
      <c r="I461" s="44">
        <v>2</v>
      </c>
      <c r="J461" s="59" t="str">
        <f>IF(I461="","",VLOOKUP(I461,MetricCalcGroups!A:D,3, FALSE))</f>
        <v>Fish Density</v>
      </c>
      <c r="K461" s="49">
        <v>249</v>
      </c>
      <c r="L461" s="49" t="s">
        <v>78</v>
      </c>
      <c r="M461" s="53">
        <v>1</v>
      </c>
      <c r="N461" s="53">
        <v>15</v>
      </c>
      <c r="O461" s="53">
        <v>5</v>
      </c>
      <c r="P461" s="53" t="s">
        <v>78</v>
      </c>
      <c r="Q461" s="53">
        <v>37</v>
      </c>
      <c r="R461" s="75">
        <v>0</v>
      </c>
      <c r="S461" s="75" t="s">
        <v>78</v>
      </c>
      <c r="T461" s="75">
        <v>0</v>
      </c>
      <c r="U461" s="75" t="s">
        <v>78</v>
      </c>
      <c r="V461" s="78" t="s">
        <v>78</v>
      </c>
      <c r="W461" s="53">
        <v>4140</v>
      </c>
      <c r="X461" s="50">
        <v>2014</v>
      </c>
      <c r="Y461" s="51">
        <f>IF(X461&lt;&gt;"",VLOOKUP(X461,ProgramIterations!D:E,2,FALSE),"NULL")</f>
        <v>4</v>
      </c>
      <c r="Z461" s="50"/>
      <c r="AA461" s="51" t="str">
        <f>IF(Z461&lt;&gt;"",VLOOKUP(Z461,ProgramIterations!D:E,2,FALSE),"NULL")</f>
        <v>NULL</v>
      </c>
      <c r="AB461" s="49" t="s">
        <v>78</v>
      </c>
      <c r="AC461" s="49">
        <v>50</v>
      </c>
      <c r="AD461" s="49">
        <v>1</v>
      </c>
      <c r="AE461" s="49">
        <v>1</v>
      </c>
      <c r="AF461" s="49">
        <v>1</v>
      </c>
      <c r="AG461" s="49">
        <v>1</v>
      </c>
      <c r="AH461" s="52">
        <v>0</v>
      </c>
      <c r="AI461" s="52">
        <f t="shared" si="36"/>
        <v>1</v>
      </c>
      <c r="AJ461" s="53">
        <v>0</v>
      </c>
      <c r="AK461" s="52">
        <f t="shared" si="37"/>
        <v>1</v>
      </c>
      <c r="AL461" s="52">
        <f t="shared" si="38"/>
        <v>1</v>
      </c>
      <c r="AM461" s="53">
        <v>0</v>
      </c>
      <c r="AN461" s="53">
        <v>0</v>
      </c>
      <c r="AO461" s="74">
        <v>1</v>
      </c>
      <c r="AP461" s="80"/>
      <c r="AQ461" s="49">
        <v>0</v>
      </c>
      <c r="AR461" s="49">
        <v>0</v>
      </c>
      <c r="AS461" s="54"/>
      <c r="AT461" s="55" t="str">
        <f>IF(AS461="","",VLOOKUP(AS461,ProgramIterations!$D:$E,2,FALSE))</f>
        <v/>
      </c>
      <c r="AU461" s="54"/>
      <c r="AV461" s="55" t="str">
        <f>IF(AU461="","",VLOOKUP(AU461,ProgramIterations!$D:$E,2,FALSE))</f>
        <v/>
      </c>
      <c r="AW461" s="54"/>
      <c r="AX461" s="55" t="str">
        <f>IF(AW461="","",VLOOKUP(AW461,ProgramIterations!$D:$E,2,FALSE))</f>
        <v/>
      </c>
      <c r="AY461" s="54"/>
      <c r="AZ461" s="55" t="str">
        <f>IF(AY461="","",VLOOKUP(AY461,ProgramIterations!$D:$E,2,FALSE))</f>
        <v/>
      </c>
      <c r="BA461" s="54"/>
      <c r="BB461" s="55" t="str">
        <f>IF(BA461="","",VLOOKUP(BA461,ProgramIterations!$D:$E,2,FALSE))</f>
        <v/>
      </c>
      <c r="BC461" s="54"/>
      <c r="BD461" s="55" t="str">
        <f>IF(BC461="","",VLOOKUP(BC461,ProgramIterations!$D:$E,2,FALSE))</f>
        <v/>
      </c>
      <c r="BE461" s="54">
        <v>2014</v>
      </c>
      <c r="BF461" s="55">
        <f>IF(BE461="","",VLOOKUP(BE461,ProgramIterations!$D:$E,2,FALSE))</f>
        <v>4</v>
      </c>
      <c r="BG461" s="54"/>
      <c r="BH461" s="55" t="str">
        <f>IF(BG461="","",VLOOKUP(BG461,ProgramIterations!$D:$E,2,FALSE))</f>
        <v/>
      </c>
      <c r="BI461" s="54">
        <v>2014</v>
      </c>
      <c r="BJ461" s="55">
        <f>IF(BI461="","",VLOOKUP(BI461,ProgramIterations!$D:$E,2,FALSE))</f>
        <v>4</v>
      </c>
      <c r="BK461" s="54"/>
      <c r="BL461" s="55" t="str">
        <f>IF(BK461="","",VLOOKUP(BK461,ProgramIterations!$D:$E,2,FALSE))</f>
        <v/>
      </c>
      <c r="BM461" s="54">
        <v>2014</v>
      </c>
      <c r="BN461" s="55">
        <f>IF(BM461="","",VLOOKUP(BM461,ProgramIterations!$D:$E,2,FALSE))</f>
        <v>4</v>
      </c>
      <c r="BO461" s="54"/>
      <c r="BP461" s="55" t="str">
        <f>IF(BO461="","",VLOOKUP(BO461,ProgramIterations!$D:$E,2,FALSE))</f>
        <v/>
      </c>
      <c r="BQ461" s="54"/>
      <c r="BR461" s="55" t="str">
        <f>IF(BQ461="","",VLOOKUP(BQ461,ProgramIterations!$D:$E,2,FALSE))</f>
        <v/>
      </c>
      <c r="BS461" s="54"/>
      <c r="BT461" s="55" t="str">
        <f>IF(BS461="","",VLOOKUP(BS461,ProgramIterations!$D:$E,2,FALSE))</f>
        <v/>
      </c>
      <c r="BU461" s="54"/>
      <c r="BV461" s="55" t="str">
        <f>IF(BU461="","",VLOOKUP(BU461,ProgramIterations!$D:$E,2,FALSE))</f>
        <v/>
      </c>
      <c r="BW461" s="54"/>
      <c r="BX461" s="55" t="str">
        <f>IF(BW461="","",VLOOKUP(BW461,ProgramIterations!$D:$E,2,FALSE))</f>
        <v/>
      </c>
      <c r="BY461" s="54"/>
      <c r="BZ461" s="55" t="str">
        <f>IF(BY461="","",VLOOKUP(BY461,ProgramIterations!$D:$E,2,FALSE))</f>
        <v/>
      </c>
      <c r="CA461" s="54"/>
      <c r="CB461" s="55" t="str">
        <f>IF(CA461="","",VLOOKUP(CA461,ProgramIterations!$D:$E,2,FALSE))</f>
        <v/>
      </c>
      <c r="CC461" s="54">
        <v>2014</v>
      </c>
      <c r="CD461" s="55">
        <f>IF(CC461="","",VLOOKUP(CC461,ProgramIterations!$D:$E,2,FALSE))</f>
        <v>4</v>
      </c>
      <c r="CE461" s="54"/>
      <c r="CF461" s="55" t="str">
        <f>IF(CE461="","",VLOOKUP(CE461,ProgramIterations!$D:$E,2,FALSE))</f>
        <v/>
      </c>
      <c r="CG461" s="54"/>
      <c r="CH461" s="55" t="str">
        <f>IF(CG461="","",VLOOKUP(CG461,ProgramIterations!$D:$E,2,FALSE))</f>
        <v/>
      </c>
      <c r="CI461" s="54"/>
      <c r="CJ461" s="55" t="str">
        <f>IF(CI461="","",VLOOKUP(CI461,ProgramIterations!$D:$E,2,FALSE))</f>
        <v/>
      </c>
      <c r="CK461" s="54"/>
      <c r="CL461" s="55" t="str">
        <f>IF(CK461="","",VLOOKUP(CK461,ProgramIterations!$D:$E,2,FALSE))</f>
        <v/>
      </c>
      <c r="CM461" s="54"/>
      <c r="CN461" s="55" t="str">
        <f>IF(CM461="","",VLOOKUP(CM461,ProgramIterations!$D:$E,2,FALSE))</f>
        <v/>
      </c>
      <c r="CO461" s="54">
        <v>2014</v>
      </c>
      <c r="CP461" s="55">
        <f>IF(CO461="","",VLOOKUP(CO461,ProgramIterations!$D:$E,2,FALSE))</f>
        <v>4</v>
      </c>
      <c r="CQ461" s="54"/>
      <c r="CR461" s="55" t="str">
        <f>IF(CQ461="","",VLOOKUP(CQ461,ProgramIterations!$D:$E,2,FALSE))</f>
        <v/>
      </c>
      <c r="CS461" s="54">
        <v>2014</v>
      </c>
      <c r="CT461" s="55">
        <f>IF(CS461="","",VLOOKUP(CS461,ProgramIterations!$D:$E,2,FALSE))</f>
        <v>4</v>
      </c>
      <c r="CU461" s="54"/>
      <c r="CV461" s="55" t="str">
        <f>IF(CU461="","",VLOOKUP(CU461,ProgramIterations!$D:$E,2,FALSE))</f>
        <v/>
      </c>
      <c r="CW461" s="54"/>
      <c r="CX461" s="55" t="str">
        <f>IF(CW461="","",VLOOKUP(CW461,ProgramIterations!$D:$E,2,FALSE))</f>
        <v/>
      </c>
      <c r="CY461" s="54"/>
      <c r="CZ461" s="55" t="str">
        <f>IF(CY461="","",VLOOKUP(CY461,ProgramIterations!$D:$E,2,FALSE))</f>
        <v/>
      </c>
      <c r="DA461" s="54"/>
      <c r="DB461" s="55" t="str">
        <f>IF(DA461="","",VLOOKUP(DA461,ProgramIterations!$D:$E,2,FALSE))</f>
        <v/>
      </c>
      <c r="DC461" s="54"/>
      <c r="DD461" s="25" t="str">
        <f>IF(DC461="","",VLOOKUP(DC461,ProgramIterations!$D:$E,2,FALSE))</f>
        <v/>
      </c>
      <c r="DE461" s="64" t="str">
        <f>CONCATENATE("ALTER TABLE dbo.",LEFT(C461,FIND(".",C461)-1)," ADD ",RIGHT(C461,LEN(C461)-FIND(".",C461))," ",VLOOKUP(M461,DataTypes!$A$2:$F$12,6),IF(VLOOKUP(M461,DataTypes!$A$2:$F$12,3)=1,CONCATENATE("(",N461,",",O461,")"),"")," NULL")</f>
        <v>ALTER TABLE dbo.ChampMetricVisitInformation ADD DensityOfChum decimal(15,5) NULL</v>
      </c>
      <c r="DF461" s="56" t="e">
        <f>IF(A461 = "","",#REF! &amp; " SELECT MetricCalcTypeID = "&amp;A461&amp;", EngineID = "&amp;B461&amp;", Name='"&amp;C461&amp;"', DisplayGroupID = "&amp;D461&amp;", DisplayName='"&amp;E461&amp;"', DisplayNameShort = '"&amp;F461&amp;"', PropertyName = '"&amp;G461&amp;"', MethodID = "&amp;IF(H461="","NULL",H461)&amp; ", CalcGroupId = "&amp;IF(I461="","NULL",I461)&amp;", CalcGroupListItemID = " &amp;IF(K461="","NULL",K461)&amp;", Description = "&amp;IF(L461&lt;&gt;"NULL","'"&amp;SUBSTITUTE(L461,"'","''")&amp;"'","NULL")&amp;", DataTypeID = "&amp;M461&amp;",Precision = "&amp;N461&amp;", Scale = "&amp;O461&amp;", Length="&amp;P461&amp;", UOMID = "&amp;Q461&amp;", GlossaryTermID = "&amp;V461&amp;", DisplayOrderID = "&amp;W461&amp;", DomainValueListID = "&amp;AB461&amp;", WidthPixels = "&amp;AC461&amp;", IsDisplayable = "&amp;AD461&amp;", ShowGraphForWatershed= "&amp;AE461&amp;",ShowGraphForProgram="&amp;AF461&amp;",ShowGraphForVisit="&amp;AG461&amp;",IsPrivateInformation="&amp;AM461&amp;", IsCalculated="&amp;AN461&amp;",IsInternal="&amp;AO461&amp;", ExpectedValueMin = "&amp;IF(R461&lt;&gt;"",R461,"NULL")&amp;",  ExpectedValueMax = "&amp;IF(S461&lt;&gt;"",S461,"NULL")&amp;",  AcceptedValueMin = "&amp;IF(T461&lt;&gt;"",T461,"NULL")&amp;",   AcceptedValueMax  = "&amp;IF(U461&lt;&gt;"",U461,"NULL")&amp;", GraphAllowX="&amp;AH461&amp;", GraphAllowY="&amp;AI461&amp;", GraphAllowZ="&amp;AJ461&amp;", MapAllowSize="&amp;AK461&amp;", MapAllowColor = "&amp;AL461&amp;", RbtXpath = "&amp;IF(AP461&lt;&gt;"", "'"&amp;AP461&amp;"'", "NULL")&amp;", RbtIsRequired = "&amp;IF(AP461&lt;&gt;"", AQ461, "NULL")&amp;", MRMetric = "&amp;AR461&amp;
", Protocol1_ID = "&amp;IF(AS461="","NULL",#REF!)&amp;", Protocol1_IterationIDStart = "&amp;IF(AS461="","NULL",AT461)&amp;", Protocol1_IterationIDEnd = "&amp;IF(AU461="","NULL",AV461)&amp;
", Protocol2_ID = "&amp;IF(AW461="","NULL",#REF!)&amp;", Protocol2_IterationIDStart = "&amp;IF(AW461="","NULL",AX461)&amp;", Protocol2_IterationIDEnd = "&amp;IF(AY461="","NULL",AZ461)&amp;
", Protocol3_ID = "&amp;IF(BA461="","NULL",#REF!)&amp;", Protocol3_IterationIDStart = "&amp;IF(BA461="","NULL",BB461)&amp;", Protocol3_IterationIDEnd = "&amp;IF(BC461="","NULL",BD461)&amp;
", Protocol4_ID = "&amp;IF(BE461="","NULL",#REF!)&amp;", Protocol4_IterationIDStart = "&amp;IF(BE461="","NULL",BF461)&amp;", Protocol4_IterationIDEnd = "&amp;IF(BG461="","NULL",BH461)&amp;
", Protocol5_ID = "&amp;IF(BI461="","NULL",#REF!)&amp;", Protocol5_IterationIDStart = "&amp;IF(BI461="","NULL",BJ461)&amp;", Protocol5_IterationIDEnd = "&amp;IF(BK461="","NULL",BL461)&amp;
", Protocol6_ID = "&amp;IF(BM461="","NULL",#REF!)&amp;", Protocol6_IterationIDStart = "&amp;IF(BM461="","NULL",BN461)&amp;", Protocol6_IterationIDEnd = "&amp;IF(BO461="","NULL",BP461)&amp;
", Protocol7_ID = "&amp;IF(BQ461="","NULL",#REF!)&amp;", Protocol7_IterationIDStart = "&amp;IF(BQ461="","NULL",BR461)&amp;", Protocol7_IterationIDEnd = "&amp;IF(BS461="","NULL",BT461)&amp;
", Protocol8_ID = "&amp;IF(BU461="","NULL",#REF!)&amp;", Protocol8_IterationIDStart = "&amp;IF(BU461="","NULL",BV461)&amp;", Protocol8_IterationIDEnd = "&amp;IF(BW461="","NULL",BX461)&amp;
", Protocol9_ID = "&amp;IF(BY461="","NULL",#REF!)&amp;", Protocol9_IterationIDStart = "&amp;IF(BY461="","NULL",BZ461)&amp;", Protocol9_IterationIDEnd = "&amp;IF(CA461="","NULL",CB461)&amp;
", Protocol10_ID = "&amp;IF(CC461="","NULL",#REF!)&amp;", Protocol10_IterationIDStart = "&amp;IF(CC461="","NULL",CD461)&amp;", Protocol10_IterationIDEnd = "&amp;IF(CE461="","NULL",CF461)&amp;
", Protocol11_ID = "&amp;IF(CG461="","NULL",#REF!)&amp;", Protocol11_IterationIDStart = "&amp;IF(CG461="","NULL",CH461)&amp;", Protocol11_IterationIDEnd = "&amp;IF(CI461="","NULL",CJ461)&amp;
", Protocol12_ID = "&amp;IF(CK461="","NULL",#REF!)&amp;", Protocol12_IterationIDStart = "&amp;IF(CK461="","NULL",CL461)&amp;", Protocol12_IterationIDEnd = "&amp;IF(CM461="","NULL",CN461)&amp;
", Protocol13_ID = "&amp;IF(CO461="","NULL",#REF!)&amp;", Protocol13_IterationIDStart = "&amp;IF(CO461="","NULL",CP461)&amp;", Protocol13_IterationIDEnd = "&amp;IF(CQ461="","NULL",CR461)&amp;
", Protocol14_ID = "&amp;IF(CS461="","NULL",#REF!)&amp;", Protocol14_IterationIDStart = "&amp;IF(CS461="","NULL",CT461)&amp;", Protocol14_IterationIDEnd = "&amp;IF(CU461="","NULL",CV461)&amp;
", Protocol15_ID = "&amp;IF(CW461="","NULL",#REF!)&amp;", Protocol15_IterationIDStart = "&amp;IF(CW461="","NULL",CX461)&amp;", Protocol15_IterationIDEnd = "&amp;IF(CY461="","NULL",CZ461)&amp;
", Protocol16_ID = "&amp;IF(DA461="","NULL",#REF!)&amp;", Protocol16_IterationIDStart = "&amp;IF(DA461="","NULL",DB461)&amp;", Protocol16_IterationIDEnd = "&amp;IF(DC461="","NULL",DD461))</f>
        <v>#REF!</v>
      </c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  <c r="DS461" s="49"/>
      <c r="DT461" s="49"/>
      <c r="DU461" s="49"/>
      <c r="DV461" s="49"/>
      <c r="DW461" s="49"/>
      <c r="DX461" s="49"/>
      <c r="DY461" s="49"/>
      <c r="DZ461" s="49"/>
      <c r="EA461" s="49"/>
      <c r="EB461" s="49"/>
      <c r="EC461" s="49"/>
      <c r="ED461" s="49"/>
      <c r="EE461" s="49"/>
      <c r="EF461" s="49"/>
      <c r="EG461" s="49"/>
      <c r="EH461" s="49"/>
      <c r="EI461" s="49"/>
      <c r="EJ461" s="49"/>
      <c r="EK461" s="49"/>
      <c r="EL461" s="49"/>
      <c r="EM461" s="49"/>
      <c r="EN461" s="49"/>
      <c r="EO461" s="49"/>
      <c r="EP461" s="49"/>
      <c r="EQ461" s="49"/>
      <c r="ER461" s="49"/>
      <c r="ES461" s="49"/>
      <c r="ET461" s="49"/>
      <c r="EU461" s="49"/>
      <c r="EV461" s="49"/>
      <c r="EW461" s="49"/>
      <c r="EX461" s="49"/>
      <c r="EY461" s="49"/>
      <c r="EZ461" s="49"/>
    </row>
    <row r="462" spans="1:156" x14ac:dyDescent="0.4">
      <c r="A462" s="18">
        <v>546</v>
      </c>
      <c r="B462" s="18">
        <v>3</v>
      </c>
      <c r="C462" s="57" t="str">
        <f t="shared" si="35"/>
        <v>ChampMetricVisitInformation.DensityOfOmykiss</v>
      </c>
      <c r="D462" s="18">
        <v>1</v>
      </c>
      <c r="E462" s="40" t="s">
        <v>1320</v>
      </c>
      <c r="F462" s="74" t="s">
        <v>1320</v>
      </c>
      <c r="G462" s="74" t="s">
        <v>1309</v>
      </c>
      <c r="I462" s="44">
        <v>2</v>
      </c>
      <c r="J462" s="59" t="str">
        <f>IF(I462="","",VLOOKUP(I462,MetricCalcGroups!A:D,3, FALSE))</f>
        <v>Fish Density</v>
      </c>
      <c r="K462" s="49">
        <v>250</v>
      </c>
      <c r="L462" s="49" t="s">
        <v>78</v>
      </c>
      <c r="M462" s="53">
        <v>1</v>
      </c>
      <c r="N462" s="53">
        <v>15</v>
      </c>
      <c r="O462" s="53">
        <v>5</v>
      </c>
      <c r="P462" s="53" t="s">
        <v>78</v>
      </c>
      <c r="Q462" s="53">
        <v>37</v>
      </c>
      <c r="R462" s="75">
        <v>0</v>
      </c>
      <c r="S462" s="75" t="s">
        <v>78</v>
      </c>
      <c r="T462" s="75">
        <v>0</v>
      </c>
      <c r="U462" s="75" t="s">
        <v>78</v>
      </c>
      <c r="V462" s="78" t="s">
        <v>78</v>
      </c>
      <c r="W462" s="53">
        <v>4150</v>
      </c>
      <c r="X462" s="50">
        <v>2014</v>
      </c>
      <c r="Y462" s="51">
        <f>IF(X462&lt;&gt;"",VLOOKUP(X462,ProgramIterations!D:E,2,FALSE),"NULL")</f>
        <v>4</v>
      </c>
      <c r="Z462" s="50"/>
      <c r="AA462" s="51" t="str">
        <f>IF(Z462&lt;&gt;"",VLOOKUP(Z462,ProgramIterations!D:E,2,FALSE),"NULL")</f>
        <v>NULL</v>
      </c>
      <c r="AB462" s="49" t="s">
        <v>78</v>
      </c>
      <c r="AC462" s="49">
        <v>50</v>
      </c>
      <c r="AD462" s="49">
        <v>1</v>
      </c>
      <c r="AE462" s="49">
        <v>1</v>
      </c>
      <c r="AF462" s="49">
        <v>1</v>
      </c>
      <c r="AG462" s="49">
        <v>1</v>
      </c>
      <c r="AH462" s="52">
        <v>0</v>
      </c>
      <c r="AI462" s="52">
        <f t="shared" si="36"/>
        <v>1</v>
      </c>
      <c r="AJ462" s="53">
        <v>0</v>
      </c>
      <c r="AK462" s="52">
        <f t="shared" si="37"/>
        <v>1</v>
      </c>
      <c r="AL462" s="52">
        <f t="shared" si="38"/>
        <v>1</v>
      </c>
      <c r="AM462" s="53">
        <v>0</v>
      </c>
      <c r="AN462" s="53">
        <v>0</v>
      </c>
      <c r="AO462" s="74">
        <v>1</v>
      </c>
      <c r="AP462" s="80"/>
      <c r="AQ462" s="49">
        <v>0</v>
      </c>
      <c r="AR462" s="49">
        <v>0</v>
      </c>
      <c r="AS462" s="54"/>
      <c r="AT462" s="55" t="str">
        <f>IF(AS462="","",VLOOKUP(AS462,ProgramIterations!$D:$E,2,FALSE))</f>
        <v/>
      </c>
      <c r="AU462" s="54"/>
      <c r="AV462" s="55" t="str">
        <f>IF(AU462="","",VLOOKUP(AU462,ProgramIterations!$D:$E,2,FALSE))</f>
        <v/>
      </c>
      <c r="AW462" s="54"/>
      <c r="AX462" s="55" t="str">
        <f>IF(AW462="","",VLOOKUP(AW462,ProgramIterations!$D:$E,2,FALSE))</f>
        <v/>
      </c>
      <c r="AY462" s="54"/>
      <c r="AZ462" s="55" t="str">
        <f>IF(AY462="","",VLOOKUP(AY462,ProgramIterations!$D:$E,2,FALSE))</f>
        <v/>
      </c>
      <c r="BA462" s="54"/>
      <c r="BB462" s="55" t="str">
        <f>IF(BA462="","",VLOOKUP(BA462,ProgramIterations!$D:$E,2,FALSE))</f>
        <v/>
      </c>
      <c r="BC462" s="54"/>
      <c r="BD462" s="55" t="str">
        <f>IF(BC462="","",VLOOKUP(BC462,ProgramIterations!$D:$E,2,FALSE))</f>
        <v/>
      </c>
      <c r="BE462" s="54">
        <v>2014</v>
      </c>
      <c r="BF462" s="55">
        <f>IF(BE462="","",VLOOKUP(BE462,ProgramIterations!$D:$E,2,FALSE))</f>
        <v>4</v>
      </c>
      <c r="BG462" s="54"/>
      <c r="BH462" s="55" t="str">
        <f>IF(BG462="","",VLOOKUP(BG462,ProgramIterations!$D:$E,2,FALSE))</f>
        <v/>
      </c>
      <c r="BI462" s="54">
        <v>2014</v>
      </c>
      <c r="BJ462" s="55">
        <f>IF(BI462="","",VLOOKUP(BI462,ProgramIterations!$D:$E,2,FALSE))</f>
        <v>4</v>
      </c>
      <c r="BK462" s="54"/>
      <c r="BL462" s="55" t="str">
        <f>IF(BK462="","",VLOOKUP(BK462,ProgramIterations!$D:$E,2,FALSE))</f>
        <v/>
      </c>
      <c r="BM462" s="54">
        <v>2014</v>
      </c>
      <c r="BN462" s="55">
        <f>IF(BM462="","",VLOOKUP(BM462,ProgramIterations!$D:$E,2,FALSE))</f>
        <v>4</v>
      </c>
      <c r="BO462" s="54"/>
      <c r="BP462" s="55" t="str">
        <f>IF(BO462="","",VLOOKUP(BO462,ProgramIterations!$D:$E,2,FALSE))</f>
        <v/>
      </c>
      <c r="BQ462" s="54"/>
      <c r="BR462" s="55" t="str">
        <f>IF(BQ462="","",VLOOKUP(BQ462,ProgramIterations!$D:$E,2,FALSE))</f>
        <v/>
      </c>
      <c r="BS462" s="54"/>
      <c r="BT462" s="55" t="str">
        <f>IF(BS462="","",VLOOKUP(BS462,ProgramIterations!$D:$E,2,FALSE))</f>
        <v/>
      </c>
      <c r="BU462" s="54"/>
      <c r="BV462" s="55" t="str">
        <f>IF(BU462="","",VLOOKUP(BU462,ProgramIterations!$D:$E,2,FALSE))</f>
        <v/>
      </c>
      <c r="BW462" s="54"/>
      <c r="BX462" s="55" t="str">
        <f>IF(BW462="","",VLOOKUP(BW462,ProgramIterations!$D:$E,2,FALSE))</f>
        <v/>
      </c>
      <c r="BY462" s="54"/>
      <c r="BZ462" s="55" t="str">
        <f>IF(BY462="","",VLOOKUP(BY462,ProgramIterations!$D:$E,2,FALSE))</f>
        <v/>
      </c>
      <c r="CA462" s="54"/>
      <c r="CB462" s="55" t="str">
        <f>IF(CA462="","",VLOOKUP(CA462,ProgramIterations!$D:$E,2,FALSE))</f>
        <v/>
      </c>
      <c r="CC462" s="54">
        <v>2014</v>
      </c>
      <c r="CD462" s="55">
        <f>IF(CC462="","",VLOOKUP(CC462,ProgramIterations!$D:$E,2,FALSE))</f>
        <v>4</v>
      </c>
      <c r="CE462" s="54"/>
      <c r="CF462" s="55" t="str">
        <f>IF(CE462="","",VLOOKUP(CE462,ProgramIterations!$D:$E,2,FALSE))</f>
        <v/>
      </c>
      <c r="CG462" s="54"/>
      <c r="CH462" s="55" t="str">
        <f>IF(CG462="","",VLOOKUP(CG462,ProgramIterations!$D:$E,2,FALSE))</f>
        <v/>
      </c>
      <c r="CI462" s="54"/>
      <c r="CJ462" s="55" t="str">
        <f>IF(CI462="","",VLOOKUP(CI462,ProgramIterations!$D:$E,2,FALSE))</f>
        <v/>
      </c>
      <c r="CK462" s="54"/>
      <c r="CL462" s="55" t="str">
        <f>IF(CK462="","",VLOOKUP(CK462,ProgramIterations!$D:$E,2,FALSE))</f>
        <v/>
      </c>
      <c r="CM462" s="54"/>
      <c r="CN462" s="55" t="str">
        <f>IF(CM462="","",VLOOKUP(CM462,ProgramIterations!$D:$E,2,FALSE))</f>
        <v/>
      </c>
      <c r="CO462" s="54">
        <v>2014</v>
      </c>
      <c r="CP462" s="55">
        <f>IF(CO462="","",VLOOKUP(CO462,ProgramIterations!$D:$E,2,FALSE))</f>
        <v>4</v>
      </c>
      <c r="CQ462" s="54"/>
      <c r="CR462" s="55" t="str">
        <f>IF(CQ462="","",VLOOKUP(CQ462,ProgramIterations!$D:$E,2,FALSE))</f>
        <v/>
      </c>
      <c r="CS462" s="54">
        <v>2014</v>
      </c>
      <c r="CT462" s="55">
        <f>IF(CS462="","",VLOOKUP(CS462,ProgramIterations!$D:$E,2,FALSE))</f>
        <v>4</v>
      </c>
      <c r="CU462" s="54"/>
      <c r="CV462" s="55" t="str">
        <f>IF(CU462="","",VLOOKUP(CU462,ProgramIterations!$D:$E,2,FALSE))</f>
        <v/>
      </c>
      <c r="CW462" s="54"/>
      <c r="CX462" s="55" t="str">
        <f>IF(CW462="","",VLOOKUP(CW462,ProgramIterations!$D:$E,2,FALSE))</f>
        <v/>
      </c>
      <c r="CY462" s="54"/>
      <c r="CZ462" s="55" t="str">
        <f>IF(CY462="","",VLOOKUP(CY462,ProgramIterations!$D:$E,2,FALSE))</f>
        <v/>
      </c>
      <c r="DA462" s="54"/>
      <c r="DB462" s="55" t="str">
        <f>IF(DA462="","",VLOOKUP(DA462,ProgramIterations!$D:$E,2,FALSE))</f>
        <v/>
      </c>
      <c r="DC462" s="54"/>
      <c r="DD462" s="25" t="str">
        <f>IF(DC462="","",VLOOKUP(DC462,ProgramIterations!$D:$E,2,FALSE))</f>
        <v/>
      </c>
      <c r="DE462" s="64" t="str">
        <f>CONCATENATE("ALTER TABLE dbo.",LEFT(C462,FIND(".",C462)-1)," ADD ",RIGHT(C462,LEN(C462)-FIND(".",C462))," ",VLOOKUP(M462,DataTypes!$A$2:$F$12,6),IF(VLOOKUP(M462,DataTypes!$A$2:$F$12,3)=1,CONCATENATE("(",N462,",",O462,")"),"")," NULL")</f>
        <v>ALTER TABLE dbo.ChampMetricVisitInformation ADD DensityOfOmykiss decimal(15,5) NULL</v>
      </c>
      <c r="DF462" s="56" t="e">
        <f>IF(A462 = "","",#REF! &amp; " SELECT MetricCalcTypeID = "&amp;A462&amp;", EngineID = "&amp;B462&amp;", Name='"&amp;C462&amp;"', DisplayGroupID = "&amp;D462&amp;", DisplayName='"&amp;E462&amp;"', DisplayNameShort = '"&amp;F462&amp;"', PropertyName = '"&amp;G462&amp;"', MethodID = "&amp;IF(H462="","NULL",H462)&amp; ", CalcGroupId = "&amp;IF(I462="","NULL",I462)&amp;", CalcGroupListItemID = " &amp;IF(K462="","NULL",K462)&amp;", Description = "&amp;IF(L462&lt;&gt;"NULL","'"&amp;SUBSTITUTE(L462,"'","''")&amp;"'","NULL")&amp;", DataTypeID = "&amp;M462&amp;",Precision = "&amp;N462&amp;", Scale = "&amp;O462&amp;", Length="&amp;P462&amp;", UOMID = "&amp;Q462&amp;", GlossaryTermID = "&amp;V462&amp;", DisplayOrderID = "&amp;W462&amp;", DomainValueListID = "&amp;AB462&amp;", WidthPixels = "&amp;AC462&amp;", IsDisplayable = "&amp;AD462&amp;", ShowGraphForWatershed= "&amp;AE462&amp;",ShowGraphForProgram="&amp;AF462&amp;",ShowGraphForVisit="&amp;AG462&amp;",IsPrivateInformation="&amp;AM462&amp;", IsCalculated="&amp;AN462&amp;",IsInternal="&amp;AO462&amp;", ExpectedValueMin = "&amp;IF(R462&lt;&gt;"",R462,"NULL")&amp;",  ExpectedValueMax = "&amp;IF(S462&lt;&gt;"",S462,"NULL")&amp;",  AcceptedValueMin = "&amp;IF(T462&lt;&gt;"",T462,"NULL")&amp;",   AcceptedValueMax  = "&amp;IF(U462&lt;&gt;"",U462,"NULL")&amp;", GraphAllowX="&amp;AH462&amp;", GraphAllowY="&amp;AI462&amp;", GraphAllowZ="&amp;AJ462&amp;", MapAllowSize="&amp;AK462&amp;", MapAllowColor = "&amp;AL462&amp;", RbtXpath = "&amp;IF(AP462&lt;&gt;"", "'"&amp;AP462&amp;"'", "NULL")&amp;", RbtIsRequired = "&amp;IF(AP462&lt;&gt;"", AQ462, "NULL")&amp;", MRMetric = "&amp;AR462&amp;
", Protocol1_ID = "&amp;IF(AS462="","NULL",#REF!)&amp;", Protocol1_IterationIDStart = "&amp;IF(AS462="","NULL",AT462)&amp;", Protocol1_IterationIDEnd = "&amp;IF(AU462="","NULL",AV462)&amp;
", Protocol2_ID = "&amp;IF(AW462="","NULL",#REF!)&amp;", Protocol2_IterationIDStart = "&amp;IF(AW462="","NULL",AX462)&amp;", Protocol2_IterationIDEnd = "&amp;IF(AY462="","NULL",AZ462)&amp;
", Protocol3_ID = "&amp;IF(BA462="","NULL",#REF!)&amp;", Protocol3_IterationIDStart = "&amp;IF(BA462="","NULL",BB462)&amp;", Protocol3_IterationIDEnd = "&amp;IF(BC462="","NULL",BD462)&amp;
", Protocol4_ID = "&amp;IF(BE462="","NULL",#REF!)&amp;", Protocol4_IterationIDStart = "&amp;IF(BE462="","NULL",BF462)&amp;", Protocol4_IterationIDEnd = "&amp;IF(BG462="","NULL",BH462)&amp;
", Protocol5_ID = "&amp;IF(BI462="","NULL",#REF!)&amp;", Protocol5_IterationIDStart = "&amp;IF(BI462="","NULL",BJ462)&amp;", Protocol5_IterationIDEnd = "&amp;IF(BK462="","NULL",BL462)&amp;
", Protocol6_ID = "&amp;IF(BM462="","NULL",#REF!)&amp;", Protocol6_IterationIDStart = "&amp;IF(BM462="","NULL",BN462)&amp;", Protocol6_IterationIDEnd = "&amp;IF(BO462="","NULL",BP462)&amp;
", Protocol7_ID = "&amp;IF(BQ462="","NULL",#REF!)&amp;", Protocol7_IterationIDStart = "&amp;IF(BQ462="","NULL",BR462)&amp;", Protocol7_IterationIDEnd = "&amp;IF(BS462="","NULL",BT462)&amp;
", Protocol8_ID = "&amp;IF(BU462="","NULL",#REF!)&amp;", Protocol8_IterationIDStart = "&amp;IF(BU462="","NULL",BV462)&amp;", Protocol8_IterationIDEnd = "&amp;IF(BW462="","NULL",BX462)&amp;
", Protocol9_ID = "&amp;IF(BY462="","NULL",#REF!)&amp;", Protocol9_IterationIDStart = "&amp;IF(BY462="","NULL",BZ462)&amp;", Protocol9_IterationIDEnd = "&amp;IF(CA462="","NULL",CB462)&amp;
", Protocol10_ID = "&amp;IF(CC462="","NULL",#REF!)&amp;", Protocol10_IterationIDStart = "&amp;IF(CC462="","NULL",CD462)&amp;", Protocol10_IterationIDEnd = "&amp;IF(CE462="","NULL",CF462)&amp;
", Protocol11_ID = "&amp;IF(CG462="","NULL",#REF!)&amp;", Protocol11_IterationIDStart = "&amp;IF(CG462="","NULL",CH462)&amp;", Protocol11_IterationIDEnd = "&amp;IF(CI462="","NULL",CJ462)&amp;
", Protocol12_ID = "&amp;IF(CK462="","NULL",#REF!)&amp;", Protocol12_IterationIDStart = "&amp;IF(CK462="","NULL",CL462)&amp;", Protocol12_IterationIDEnd = "&amp;IF(CM462="","NULL",CN462)&amp;
", Protocol13_ID = "&amp;IF(CO462="","NULL",#REF!)&amp;", Protocol13_IterationIDStart = "&amp;IF(CO462="","NULL",CP462)&amp;", Protocol13_IterationIDEnd = "&amp;IF(CQ462="","NULL",CR462)&amp;
", Protocol14_ID = "&amp;IF(CS462="","NULL",#REF!)&amp;", Protocol14_IterationIDStart = "&amp;IF(CS462="","NULL",CT462)&amp;", Protocol14_IterationIDEnd = "&amp;IF(CU462="","NULL",CV462)&amp;
", Protocol15_ID = "&amp;IF(CW462="","NULL",#REF!)&amp;", Protocol15_IterationIDStart = "&amp;IF(CW462="","NULL",CX462)&amp;", Protocol15_IterationIDEnd = "&amp;IF(CY462="","NULL",CZ462)&amp;
", Protocol16_ID = "&amp;IF(DA462="","NULL",#REF!)&amp;", Protocol16_IterationIDStart = "&amp;IF(DA462="","NULL",DB462)&amp;", Protocol16_IterationIDEnd = "&amp;IF(DC462="","NULL",DD462))</f>
        <v>#REF!</v>
      </c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  <c r="DS462" s="49"/>
      <c r="DT462" s="49"/>
      <c r="DU462" s="49"/>
      <c r="DV462" s="49"/>
      <c r="DW462" s="49"/>
      <c r="DX462" s="49"/>
      <c r="DY462" s="49"/>
      <c r="DZ462" s="49"/>
      <c r="EA462" s="49"/>
      <c r="EB462" s="49"/>
      <c r="EC462" s="49"/>
      <c r="ED462" s="49"/>
      <c r="EE462" s="49"/>
      <c r="EF462" s="49"/>
      <c r="EG462" s="49"/>
      <c r="EH462" s="49"/>
      <c r="EI462" s="49"/>
      <c r="EJ462" s="49"/>
      <c r="EK462" s="49"/>
      <c r="EL462" s="49"/>
      <c r="EM462" s="49"/>
      <c r="EN462" s="49"/>
      <c r="EO462" s="49"/>
      <c r="EP462" s="49"/>
      <c r="EQ462" s="49"/>
      <c r="ER462" s="49"/>
      <c r="ES462" s="49"/>
      <c r="ET462" s="49"/>
      <c r="EU462" s="49"/>
      <c r="EV462" s="49"/>
      <c r="EW462" s="49"/>
      <c r="EX462" s="49"/>
      <c r="EY462" s="49"/>
      <c r="EZ462" s="49"/>
    </row>
    <row r="463" spans="1:156" x14ac:dyDescent="0.4">
      <c r="A463" s="53">
        <v>547</v>
      </c>
      <c r="B463" s="53">
        <v>3</v>
      </c>
      <c r="C463" s="57" t="str">
        <f t="shared" si="35"/>
        <v>ChampMetricVisitInformation.DensityOfPink</v>
      </c>
      <c r="D463" s="53">
        <v>1</v>
      </c>
      <c r="E463" s="40" t="s">
        <v>1321</v>
      </c>
      <c r="F463" s="49" t="s">
        <v>1321</v>
      </c>
      <c r="G463" s="74" t="s">
        <v>1310</v>
      </c>
      <c r="I463" s="44">
        <v>2</v>
      </c>
      <c r="J463" s="59" t="str">
        <f>IF(I463="","",VLOOKUP(I463,MetricCalcGroups!A:D,3, FALSE))</f>
        <v>Fish Density</v>
      </c>
      <c r="K463" s="49">
        <v>251</v>
      </c>
      <c r="L463" s="49" t="s">
        <v>78</v>
      </c>
      <c r="M463" s="53">
        <v>1</v>
      </c>
      <c r="N463" s="53">
        <v>15</v>
      </c>
      <c r="O463" s="53">
        <v>5</v>
      </c>
      <c r="P463" s="53" t="s">
        <v>78</v>
      </c>
      <c r="Q463" s="53">
        <v>37</v>
      </c>
      <c r="R463" s="53">
        <v>0</v>
      </c>
      <c r="S463" s="53" t="s">
        <v>78</v>
      </c>
      <c r="T463" s="53">
        <v>0</v>
      </c>
      <c r="U463" s="53" t="s">
        <v>78</v>
      </c>
      <c r="V463" s="78" t="s">
        <v>78</v>
      </c>
      <c r="W463" s="53">
        <v>4160</v>
      </c>
      <c r="X463" s="50">
        <v>2014</v>
      </c>
      <c r="Y463" s="51">
        <f>IF(X463&lt;&gt;"",VLOOKUP(X463,ProgramIterations!D:E,2,FALSE),"NULL")</f>
        <v>4</v>
      </c>
      <c r="Z463" s="50"/>
      <c r="AA463" s="51" t="str">
        <f>IF(Z463&lt;&gt;"",VLOOKUP(Z463,ProgramIterations!D:E,2,FALSE),"NULL")</f>
        <v>NULL</v>
      </c>
      <c r="AB463" s="49" t="s">
        <v>78</v>
      </c>
      <c r="AC463" s="49">
        <v>50</v>
      </c>
      <c r="AD463" s="49">
        <v>1</v>
      </c>
      <c r="AE463" s="49">
        <v>1</v>
      </c>
      <c r="AF463" s="49">
        <v>1</v>
      </c>
      <c r="AG463" s="49">
        <v>1</v>
      </c>
      <c r="AH463" s="52">
        <v>0</v>
      </c>
      <c r="AI463" s="52">
        <f t="shared" si="36"/>
        <v>1</v>
      </c>
      <c r="AJ463" s="53">
        <v>0</v>
      </c>
      <c r="AK463" s="52">
        <f t="shared" si="37"/>
        <v>1</v>
      </c>
      <c r="AL463" s="52">
        <f t="shared" si="38"/>
        <v>1</v>
      </c>
      <c r="AM463" s="53">
        <v>0</v>
      </c>
      <c r="AN463" s="53">
        <v>0</v>
      </c>
      <c r="AO463" s="74">
        <v>1</v>
      </c>
      <c r="AP463" s="40"/>
      <c r="AQ463" s="49">
        <v>0</v>
      </c>
      <c r="AR463" s="49">
        <v>0</v>
      </c>
      <c r="AS463" s="54"/>
      <c r="AT463" s="55" t="str">
        <f>IF(AS463="","",VLOOKUP(AS463,ProgramIterations!$D:$E,2,FALSE))</f>
        <v/>
      </c>
      <c r="AU463" s="54"/>
      <c r="AV463" s="55" t="str">
        <f>IF(AU463="","",VLOOKUP(AU463,ProgramIterations!$D:$E,2,FALSE))</f>
        <v/>
      </c>
      <c r="AW463" s="54"/>
      <c r="AX463" s="55" t="str">
        <f>IF(AW463="","",VLOOKUP(AW463,ProgramIterations!$D:$E,2,FALSE))</f>
        <v/>
      </c>
      <c r="AY463" s="54"/>
      <c r="AZ463" s="55" t="str">
        <f>IF(AY463="","",VLOOKUP(AY463,ProgramIterations!$D:$E,2,FALSE))</f>
        <v/>
      </c>
      <c r="BA463" s="54"/>
      <c r="BB463" s="55" t="str">
        <f>IF(BA463="","",VLOOKUP(BA463,ProgramIterations!$D:$E,2,FALSE))</f>
        <v/>
      </c>
      <c r="BC463" s="54"/>
      <c r="BD463" s="55" t="str">
        <f>IF(BC463="","",VLOOKUP(BC463,ProgramIterations!$D:$E,2,FALSE))</f>
        <v/>
      </c>
      <c r="BE463" s="54">
        <v>2014</v>
      </c>
      <c r="BF463" s="55">
        <f>IF(BE463="","",VLOOKUP(BE463,ProgramIterations!$D:$E,2,FALSE))</f>
        <v>4</v>
      </c>
      <c r="BG463" s="54"/>
      <c r="BH463" s="55" t="str">
        <f>IF(BG463="","",VLOOKUP(BG463,ProgramIterations!$D:$E,2,FALSE))</f>
        <v/>
      </c>
      <c r="BI463" s="54">
        <v>2014</v>
      </c>
      <c r="BJ463" s="55">
        <f>IF(BI463="","",VLOOKUP(BI463,ProgramIterations!$D:$E,2,FALSE))</f>
        <v>4</v>
      </c>
      <c r="BK463" s="54"/>
      <c r="BL463" s="55" t="str">
        <f>IF(BK463="","",VLOOKUP(BK463,ProgramIterations!$D:$E,2,FALSE))</f>
        <v/>
      </c>
      <c r="BM463" s="54">
        <v>2014</v>
      </c>
      <c r="BN463" s="55">
        <f>IF(BM463="","",VLOOKUP(BM463,ProgramIterations!$D:$E,2,FALSE))</f>
        <v>4</v>
      </c>
      <c r="BO463" s="54"/>
      <c r="BP463" s="55" t="str">
        <f>IF(BO463="","",VLOOKUP(BO463,ProgramIterations!$D:$E,2,FALSE))</f>
        <v/>
      </c>
      <c r="BQ463" s="54"/>
      <c r="BR463" s="55" t="str">
        <f>IF(BQ463="","",VLOOKUP(BQ463,ProgramIterations!$D:$E,2,FALSE))</f>
        <v/>
      </c>
      <c r="BS463" s="54"/>
      <c r="BT463" s="55" t="str">
        <f>IF(BS463="","",VLOOKUP(BS463,ProgramIterations!$D:$E,2,FALSE))</f>
        <v/>
      </c>
      <c r="BU463" s="54"/>
      <c r="BV463" s="55" t="str">
        <f>IF(BU463="","",VLOOKUP(BU463,ProgramIterations!$D:$E,2,FALSE))</f>
        <v/>
      </c>
      <c r="BW463" s="54"/>
      <c r="BX463" s="55" t="str">
        <f>IF(BW463="","",VLOOKUP(BW463,ProgramIterations!$D:$E,2,FALSE))</f>
        <v/>
      </c>
      <c r="BY463" s="54"/>
      <c r="BZ463" s="55" t="str">
        <f>IF(BY463="","",VLOOKUP(BY463,ProgramIterations!$D:$E,2,FALSE))</f>
        <v/>
      </c>
      <c r="CA463" s="54"/>
      <c r="CB463" s="55" t="str">
        <f>IF(CA463="","",VLOOKUP(CA463,ProgramIterations!$D:$E,2,FALSE))</f>
        <v/>
      </c>
      <c r="CC463" s="54">
        <v>2014</v>
      </c>
      <c r="CD463" s="55">
        <f>IF(CC463="","",VLOOKUP(CC463,ProgramIterations!$D:$E,2,FALSE))</f>
        <v>4</v>
      </c>
      <c r="CE463" s="54"/>
      <c r="CF463" s="55" t="str">
        <f>IF(CE463="","",VLOOKUP(CE463,ProgramIterations!$D:$E,2,FALSE))</f>
        <v/>
      </c>
      <c r="CG463" s="54"/>
      <c r="CH463" s="55" t="str">
        <f>IF(CG463="","",VLOOKUP(CG463,ProgramIterations!$D:$E,2,FALSE))</f>
        <v/>
      </c>
      <c r="CI463" s="54"/>
      <c r="CJ463" s="55" t="str">
        <f>IF(CI463="","",VLOOKUP(CI463,ProgramIterations!$D:$E,2,FALSE))</f>
        <v/>
      </c>
      <c r="CK463" s="54"/>
      <c r="CL463" s="55" t="str">
        <f>IF(CK463="","",VLOOKUP(CK463,ProgramIterations!$D:$E,2,FALSE))</f>
        <v/>
      </c>
      <c r="CM463" s="54"/>
      <c r="CN463" s="55" t="str">
        <f>IF(CM463="","",VLOOKUP(CM463,ProgramIterations!$D:$E,2,FALSE))</f>
        <v/>
      </c>
      <c r="CO463" s="54">
        <v>2014</v>
      </c>
      <c r="CP463" s="55">
        <f>IF(CO463="","",VLOOKUP(CO463,ProgramIterations!$D:$E,2,FALSE))</f>
        <v>4</v>
      </c>
      <c r="CQ463" s="54"/>
      <c r="CR463" s="55" t="str">
        <f>IF(CQ463="","",VLOOKUP(CQ463,ProgramIterations!$D:$E,2,FALSE))</f>
        <v/>
      </c>
      <c r="CS463" s="54">
        <v>2014</v>
      </c>
      <c r="CT463" s="55">
        <f>IF(CS463="","",VLOOKUP(CS463,ProgramIterations!$D:$E,2,FALSE))</f>
        <v>4</v>
      </c>
      <c r="CU463" s="54"/>
      <c r="CV463" s="55" t="str">
        <f>IF(CU463="","",VLOOKUP(CU463,ProgramIterations!$D:$E,2,FALSE))</f>
        <v/>
      </c>
      <c r="CW463" s="54"/>
      <c r="CX463" s="55" t="str">
        <f>IF(CW463="","",VLOOKUP(CW463,ProgramIterations!$D:$E,2,FALSE))</f>
        <v/>
      </c>
      <c r="CY463" s="54"/>
      <c r="CZ463" s="55" t="str">
        <f>IF(CY463="","",VLOOKUP(CY463,ProgramIterations!$D:$E,2,FALSE))</f>
        <v/>
      </c>
      <c r="DA463" s="54"/>
      <c r="DB463" s="55" t="str">
        <f>IF(DA463="","",VLOOKUP(DA463,ProgramIterations!$D:$E,2,FALSE))</f>
        <v/>
      </c>
      <c r="DC463" s="54"/>
      <c r="DD463" s="25" t="str">
        <f>IF(DC463="","",VLOOKUP(DC463,ProgramIterations!$D:$E,2,FALSE))</f>
        <v/>
      </c>
      <c r="DE463" s="64" t="str">
        <f>CONCATENATE("ALTER TABLE dbo.",LEFT(C463,FIND(".",C463)-1)," ADD ",RIGHT(C463,LEN(C463)-FIND(".",C463))," ",VLOOKUP(M463,DataTypes!$A$2:$F$12,6),IF(VLOOKUP(M463,DataTypes!$A$2:$F$12,3)=1,CONCATENATE("(",N463,",",O463,")"),"")," NULL")</f>
        <v>ALTER TABLE dbo.ChampMetricVisitInformation ADD DensityOfPink decimal(15,5) NULL</v>
      </c>
      <c r="DF463" s="56" t="e">
        <f>IF(A463 = "","",#REF! &amp; " SELECT MetricCalcTypeID = "&amp;A463&amp;", EngineID = "&amp;B463&amp;", Name='"&amp;C463&amp;"', DisplayGroupID = "&amp;D463&amp;", DisplayName='"&amp;E463&amp;"', DisplayNameShort = '"&amp;F463&amp;"', PropertyName = '"&amp;G463&amp;"', MethodID = "&amp;IF(H463="","NULL",H463)&amp; ", CalcGroupId = "&amp;IF(I463="","NULL",I463)&amp;", CalcGroupListItemID = " &amp;IF(K463="","NULL",K463)&amp;", Description = "&amp;IF(L463&lt;&gt;"NULL","'"&amp;SUBSTITUTE(L463,"'","''")&amp;"'","NULL")&amp;", DataTypeID = "&amp;M463&amp;",Precision = "&amp;N463&amp;", Scale = "&amp;O463&amp;", Length="&amp;P463&amp;", UOMID = "&amp;Q463&amp;", GlossaryTermID = "&amp;V463&amp;", DisplayOrderID = "&amp;W463&amp;", DomainValueListID = "&amp;AB463&amp;", WidthPixels = "&amp;AC463&amp;", IsDisplayable = "&amp;AD463&amp;", ShowGraphForWatershed= "&amp;AE463&amp;",ShowGraphForProgram="&amp;AF463&amp;",ShowGraphForVisit="&amp;AG463&amp;",IsPrivateInformation="&amp;AM463&amp;", IsCalculated="&amp;AN463&amp;",IsInternal="&amp;AO463&amp;", ExpectedValueMin = "&amp;IF(R463&lt;&gt;"",R463,"NULL")&amp;",  ExpectedValueMax = "&amp;IF(S463&lt;&gt;"",S463,"NULL")&amp;",  AcceptedValueMin = "&amp;IF(T463&lt;&gt;"",T463,"NULL")&amp;",   AcceptedValueMax  = "&amp;IF(U463&lt;&gt;"",U463,"NULL")&amp;", GraphAllowX="&amp;AH463&amp;", GraphAllowY="&amp;AI463&amp;", GraphAllowZ="&amp;AJ463&amp;", MapAllowSize="&amp;AK463&amp;", MapAllowColor = "&amp;AL463&amp;", RbtXpath = "&amp;IF(AP463&lt;&gt;"", "'"&amp;AP463&amp;"'", "NULL")&amp;", RbtIsRequired = "&amp;IF(AP463&lt;&gt;"", AQ463, "NULL")&amp;", MRMetric = "&amp;AR463&amp;
", Protocol1_ID = "&amp;IF(AS463="","NULL",#REF!)&amp;", Protocol1_IterationIDStart = "&amp;IF(AS463="","NULL",AT463)&amp;", Protocol1_IterationIDEnd = "&amp;IF(AU463="","NULL",AV463)&amp;
", Protocol2_ID = "&amp;IF(AW463="","NULL",#REF!)&amp;", Protocol2_IterationIDStart = "&amp;IF(AW463="","NULL",AX463)&amp;", Protocol2_IterationIDEnd = "&amp;IF(AY463="","NULL",AZ463)&amp;
", Protocol3_ID = "&amp;IF(BA463="","NULL",#REF!)&amp;", Protocol3_IterationIDStart = "&amp;IF(BA463="","NULL",BB463)&amp;", Protocol3_IterationIDEnd = "&amp;IF(BC463="","NULL",BD463)&amp;
", Protocol4_ID = "&amp;IF(BE463="","NULL",#REF!)&amp;", Protocol4_IterationIDStart = "&amp;IF(BE463="","NULL",BF463)&amp;", Protocol4_IterationIDEnd = "&amp;IF(BG463="","NULL",BH463)&amp;
", Protocol5_ID = "&amp;IF(BI463="","NULL",#REF!)&amp;", Protocol5_IterationIDStart = "&amp;IF(BI463="","NULL",BJ463)&amp;", Protocol5_IterationIDEnd = "&amp;IF(BK463="","NULL",BL463)&amp;
", Protocol6_ID = "&amp;IF(BM463="","NULL",#REF!)&amp;", Protocol6_IterationIDStart = "&amp;IF(BM463="","NULL",BN463)&amp;", Protocol6_IterationIDEnd = "&amp;IF(BO463="","NULL",BP463)&amp;
", Protocol7_ID = "&amp;IF(BQ463="","NULL",#REF!)&amp;", Protocol7_IterationIDStart = "&amp;IF(BQ463="","NULL",BR463)&amp;", Protocol7_IterationIDEnd = "&amp;IF(BS463="","NULL",BT463)&amp;
", Protocol8_ID = "&amp;IF(BU463="","NULL",#REF!)&amp;", Protocol8_IterationIDStart = "&amp;IF(BU463="","NULL",BV463)&amp;", Protocol8_IterationIDEnd = "&amp;IF(BW463="","NULL",BX463)&amp;
", Protocol9_ID = "&amp;IF(BY463="","NULL",#REF!)&amp;", Protocol9_IterationIDStart = "&amp;IF(BY463="","NULL",BZ463)&amp;", Protocol9_IterationIDEnd = "&amp;IF(CA463="","NULL",CB463)&amp;
", Protocol10_ID = "&amp;IF(CC463="","NULL",#REF!)&amp;", Protocol10_IterationIDStart = "&amp;IF(CC463="","NULL",CD463)&amp;", Protocol10_IterationIDEnd = "&amp;IF(CE463="","NULL",CF463)&amp;
", Protocol11_ID = "&amp;IF(CG463="","NULL",#REF!)&amp;", Protocol11_IterationIDStart = "&amp;IF(CG463="","NULL",CH463)&amp;", Protocol11_IterationIDEnd = "&amp;IF(CI463="","NULL",CJ463)&amp;
", Protocol12_ID = "&amp;IF(CK463="","NULL",#REF!)&amp;", Protocol12_IterationIDStart = "&amp;IF(CK463="","NULL",CL463)&amp;", Protocol12_IterationIDEnd = "&amp;IF(CM463="","NULL",CN463)&amp;
", Protocol13_ID = "&amp;IF(CO463="","NULL",#REF!)&amp;", Protocol13_IterationIDStart = "&amp;IF(CO463="","NULL",CP463)&amp;", Protocol13_IterationIDEnd = "&amp;IF(CQ463="","NULL",CR463)&amp;
", Protocol14_ID = "&amp;IF(CS463="","NULL",#REF!)&amp;", Protocol14_IterationIDStart = "&amp;IF(CS463="","NULL",CT463)&amp;", Protocol14_IterationIDEnd = "&amp;IF(CU463="","NULL",CV463)&amp;
", Protocol15_ID = "&amp;IF(CW463="","NULL",#REF!)&amp;", Protocol15_IterationIDStart = "&amp;IF(CW463="","NULL",CX463)&amp;", Protocol15_IterationIDEnd = "&amp;IF(CY463="","NULL",CZ463)&amp;
", Protocol16_ID = "&amp;IF(DA463="","NULL",#REF!)&amp;", Protocol16_IterationIDStart = "&amp;IF(DA463="","NULL",DB463)&amp;", Protocol16_IterationIDEnd = "&amp;IF(DC463="","NULL",DD463))</f>
        <v>#REF!</v>
      </c>
    </row>
    <row r="464" spans="1:156" s="49" customFormat="1" x14ac:dyDescent="0.4">
      <c r="A464" s="53">
        <v>548</v>
      </c>
      <c r="B464" s="53">
        <v>3</v>
      </c>
      <c r="C464" s="57" t="str">
        <f t="shared" si="35"/>
        <v>ChampMetricVisitInformation.DensityOfCutthroat</v>
      </c>
      <c r="D464" s="53">
        <v>1</v>
      </c>
      <c r="E464" s="40" t="s">
        <v>1322</v>
      </c>
      <c r="F464" s="74" t="s">
        <v>1322</v>
      </c>
      <c r="G464" s="74" t="s">
        <v>1311</v>
      </c>
      <c r="H464" s="74"/>
      <c r="I464" s="44">
        <v>2</v>
      </c>
      <c r="J464" s="59" t="str">
        <f>IF(I464="","",VLOOKUP(I464,MetricCalcGroups!A:D,3, FALSE))</f>
        <v>Fish Density</v>
      </c>
      <c r="K464" s="49">
        <v>252</v>
      </c>
      <c r="L464" s="49" t="s">
        <v>78</v>
      </c>
      <c r="M464" s="53">
        <v>1</v>
      </c>
      <c r="N464" s="53">
        <v>15</v>
      </c>
      <c r="O464" s="53">
        <v>5</v>
      </c>
      <c r="P464" s="53" t="s">
        <v>78</v>
      </c>
      <c r="Q464" s="53">
        <v>37</v>
      </c>
      <c r="R464" s="75">
        <v>0</v>
      </c>
      <c r="S464" s="75" t="s">
        <v>78</v>
      </c>
      <c r="T464" s="75">
        <v>0</v>
      </c>
      <c r="U464" s="75" t="s">
        <v>78</v>
      </c>
      <c r="V464" s="78" t="s">
        <v>78</v>
      </c>
      <c r="W464" s="53">
        <v>4170</v>
      </c>
      <c r="X464" s="50">
        <v>2014</v>
      </c>
      <c r="Y464" s="51">
        <f>IF(X464&lt;&gt;"",VLOOKUP(X464,ProgramIterations!D:E,2,FALSE),"NULL")</f>
        <v>4</v>
      </c>
      <c r="Z464" s="50"/>
      <c r="AA464" s="51" t="str">
        <f>IF(Z464&lt;&gt;"",VLOOKUP(Z464,ProgramIterations!D:E,2,FALSE),"NULL")</f>
        <v>NULL</v>
      </c>
      <c r="AB464" s="49" t="s">
        <v>78</v>
      </c>
      <c r="AC464" s="49">
        <v>50</v>
      </c>
      <c r="AD464" s="49">
        <v>1</v>
      </c>
      <c r="AE464" s="49">
        <v>1</v>
      </c>
      <c r="AF464" s="49">
        <v>1</v>
      </c>
      <c r="AG464" s="49">
        <v>1</v>
      </c>
      <c r="AH464" s="52">
        <v>0</v>
      </c>
      <c r="AI464" s="52">
        <f t="shared" si="36"/>
        <v>1</v>
      </c>
      <c r="AJ464" s="53">
        <v>0</v>
      </c>
      <c r="AK464" s="52">
        <f t="shared" si="37"/>
        <v>1</v>
      </c>
      <c r="AL464" s="52">
        <f t="shared" si="38"/>
        <v>1</v>
      </c>
      <c r="AM464" s="53">
        <v>0</v>
      </c>
      <c r="AN464" s="53">
        <v>0</v>
      </c>
      <c r="AO464" s="74">
        <v>1</v>
      </c>
      <c r="AP464" s="74"/>
      <c r="AQ464" s="49">
        <v>0</v>
      </c>
      <c r="AR464" s="49">
        <v>0</v>
      </c>
      <c r="AS464" s="54"/>
      <c r="AT464" s="55" t="str">
        <f>IF(AS464="","",VLOOKUP(AS464,ProgramIterations!$D:$E,2,FALSE))</f>
        <v/>
      </c>
      <c r="AU464" s="54"/>
      <c r="AV464" s="55" t="str">
        <f>IF(AU464="","",VLOOKUP(AU464,ProgramIterations!$D:$E,2,FALSE))</f>
        <v/>
      </c>
      <c r="AW464" s="54"/>
      <c r="AX464" s="55" t="str">
        <f>IF(AW464="","",VLOOKUP(AW464,ProgramIterations!$D:$E,2,FALSE))</f>
        <v/>
      </c>
      <c r="AY464" s="54"/>
      <c r="AZ464" s="55" t="str">
        <f>IF(AY464="","",VLOOKUP(AY464,ProgramIterations!$D:$E,2,FALSE))</f>
        <v/>
      </c>
      <c r="BA464" s="54"/>
      <c r="BB464" s="55" t="str">
        <f>IF(BA464="","",VLOOKUP(BA464,ProgramIterations!$D:$E,2,FALSE))</f>
        <v/>
      </c>
      <c r="BC464" s="54"/>
      <c r="BD464" s="55" t="str">
        <f>IF(BC464="","",VLOOKUP(BC464,ProgramIterations!$D:$E,2,FALSE))</f>
        <v/>
      </c>
      <c r="BE464" s="54">
        <v>2014</v>
      </c>
      <c r="BF464" s="55">
        <f>IF(BE464="","",VLOOKUP(BE464,ProgramIterations!$D:$E,2,FALSE))</f>
        <v>4</v>
      </c>
      <c r="BG464" s="54"/>
      <c r="BH464" s="55" t="str">
        <f>IF(BG464="","",VLOOKUP(BG464,ProgramIterations!$D:$E,2,FALSE))</f>
        <v/>
      </c>
      <c r="BI464" s="54">
        <v>2014</v>
      </c>
      <c r="BJ464" s="55">
        <f>IF(BI464="","",VLOOKUP(BI464,ProgramIterations!$D:$E,2,FALSE))</f>
        <v>4</v>
      </c>
      <c r="BK464" s="54"/>
      <c r="BL464" s="55" t="str">
        <f>IF(BK464="","",VLOOKUP(BK464,ProgramIterations!$D:$E,2,FALSE))</f>
        <v/>
      </c>
      <c r="BM464" s="54">
        <v>2014</v>
      </c>
      <c r="BN464" s="55">
        <f>IF(BM464="","",VLOOKUP(BM464,ProgramIterations!$D:$E,2,FALSE))</f>
        <v>4</v>
      </c>
      <c r="BO464" s="54"/>
      <c r="BP464" s="55" t="str">
        <f>IF(BO464="","",VLOOKUP(BO464,ProgramIterations!$D:$E,2,FALSE))</f>
        <v/>
      </c>
      <c r="BQ464" s="54"/>
      <c r="BR464" s="55" t="str">
        <f>IF(BQ464="","",VLOOKUP(BQ464,ProgramIterations!$D:$E,2,FALSE))</f>
        <v/>
      </c>
      <c r="BS464" s="54"/>
      <c r="BT464" s="55" t="str">
        <f>IF(BS464="","",VLOOKUP(BS464,ProgramIterations!$D:$E,2,FALSE))</f>
        <v/>
      </c>
      <c r="BU464" s="54"/>
      <c r="BV464" s="55" t="str">
        <f>IF(BU464="","",VLOOKUP(BU464,ProgramIterations!$D:$E,2,FALSE))</f>
        <v/>
      </c>
      <c r="BW464" s="54"/>
      <c r="BX464" s="55" t="str">
        <f>IF(BW464="","",VLOOKUP(BW464,ProgramIterations!$D:$E,2,FALSE))</f>
        <v/>
      </c>
      <c r="BY464" s="54"/>
      <c r="BZ464" s="55" t="str">
        <f>IF(BY464="","",VLOOKUP(BY464,ProgramIterations!$D:$E,2,FALSE))</f>
        <v/>
      </c>
      <c r="CA464" s="54"/>
      <c r="CB464" s="55" t="str">
        <f>IF(CA464="","",VLOOKUP(CA464,ProgramIterations!$D:$E,2,FALSE))</f>
        <v/>
      </c>
      <c r="CC464" s="54">
        <v>2014</v>
      </c>
      <c r="CD464" s="55">
        <f>IF(CC464="","",VLOOKUP(CC464,ProgramIterations!$D:$E,2,FALSE))</f>
        <v>4</v>
      </c>
      <c r="CE464" s="54"/>
      <c r="CF464" s="55" t="str">
        <f>IF(CE464="","",VLOOKUP(CE464,ProgramIterations!$D:$E,2,FALSE))</f>
        <v/>
      </c>
      <c r="CG464" s="54"/>
      <c r="CH464" s="55" t="str">
        <f>IF(CG464="","",VLOOKUP(CG464,ProgramIterations!$D:$E,2,FALSE))</f>
        <v/>
      </c>
      <c r="CI464" s="54"/>
      <c r="CJ464" s="55" t="str">
        <f>IF(CI464="","",VLOOKUP(CI464,ProgramIterations!$D:$E,2,FALSE))</f>
        <v/>
      </c>
      <c r="CK464" s="54"/>
      <c r="CL464" s="55" t="str">
        <f>IF(CK464="","",VLOOKUP(CK464,ProgramIterations!$D:$E,2,FALSE))</f>
        <v/>
      </c>
      <c r="CM464" s="54"/>
      <c r="CN464" s="55" t="str">
        <f>IF(CM464="","",VLOOKUP(CM464,ProgramIterations!$D:$E,2,FALSE))</f>
        <v/>
      </c>
      <c r="CO464" s="54">
        <v>2014</v>
      </c>
      <c r="CP464" s="55">
        <f>IF(CO464="","",VLOOKUP(CO464,ProgramIterations!$D:$E,2,FALSE))</f>
        <v>4</v>
      </c>
      <c r="CQ464" s="54"/>
      <c r="CR464" s="55" t="str">
        <f>IF(CQ464="","",VLOOKUP(CQ464,ProgramIterations!$D:$E,2,FALSE))</f>
        <v/>
      </c>
      <c r="CS464" s="54">
        <v>2014</v>
      </c>
      <c r="CT464" s="55">
        <f>IF(CS464="","",VLOOKUP(CS464,ProgramIterations!$D:$E,2,FALSE))</f>
        <v>4</v>
      </c>
      <c r="CU464" s="54"/>
      <c r="CV464" s="55" t="str">
        <f>IF(CU464="","",VLOOKUP(CU464,ProgramIterations!$D:$E,2,FALSE))</f>
        <v/>
      </c>
      <c r="CW464" s="54"/>
      <c r="CX464" s="55" t="str">
        <f>IF(CW464="","",VLOOKUP(CW464,ProgramIterations!$D:$E,2,FALSE))</f>
        <v/>
      </c>
      <c r="CY464" s="54"/>
      <c r="CZ464" s="55" t="str">
        <f>IF(CY464="","",VLOOKUP(CY464,ProgramIterations!$D:$E,2,FALSE))</f>
        <v/>
      </c>
      <c r="DA464" s="54"/>
      <c r="DB464" s="55" t="str">
        <f>IF(DA464="","",VLOOKUP(DA464,ProgramIterations!$D:$E,2,FALSE))</f>
        <v/>
      </c>
      <c r="DC464" s="54"/>
      <c r="DD464" s="25" t="str">
        <f>IF(DC464="","",VLOOKUP(DC464,ProgramIterations!$D:$E,2,FALSE))</f>
        <v/>
      </c>
      <c r="DE464" s="64" t="str">
        <f>CONCATENATE("ALTER TABLE dbo.",LEFT(C464,FIND(".",C464)-1)," ADD ",RIGHT(C464,LEN(C464)-FIND(".",C464))," ",VLOOKUP(M464,DataTypes!$A$2:$F$12,6),IF(VLOOKUP(M464,DataTypes!$A$2:$F$12,3)=1,CONCATENATE("(",N464,",",O464,")"),"")," NULL")</f>
        <v>ALTER TABLE dbo.ChampMetricVisitInformation ADD DensityOfCutthroat decimal(15,5) NULL</v>
      </c>
      <c r="DF464" s="56" t="e">
        <f>IF(A464 = "","",#REF! &amp; " SELECT MetricCalcTypeID = "&amp;A464&amp;", EngineID = "&amp;B464&amp;", Name='"&amp;C464&amp;"', DisplayGroupID = "&amp;D464&amp;", DisplayName='"&amp;E464&amp;"', DisplayNameShort = '"&amp;F464&amp;"', PropertyName = '"&amp;G464&amp;"', MethodID = "&amp;IF(H464="","NULL",H464)&amp; ", CalcGroupId = "&amp;IF(I464="","NULL",I464)&amp;", CalcGroupListItemID = " &amp;IF(K464="","NULL",K464)&amp;", Description = "&amp;IF(L464&lt;&gt;"NULL","'"&amp;SUBSTITUTE(L464,"'","''")&amp;"'","NULL")&amp;", DataTypeID = "&amp;M464&amp;",Precision = "&amp;N464&amp;", Scale = "&amp;O464&amp;", Length="&amp;P464&amp;", UOMID = "&amp;Q464&amp;", GlossaryTermID = "&amp;V464&amp;", DisplayOrderID = "&amp;W464&amp;", DomainValueListID = "&amp;AB464&amp;", WidthPixels = "&amp;AC464&amp;", IsDisplayable = "&amp;AD464&amp;", ShowGraphForWatershed= "&amp;AE464&amp;",ShowGraphForProgram="&amp;AF464&amp;",ShowGraphForVisit="&amp;AG464&amp;",IsPrivateInformation="&amp;AM464&amp;", IsCalculated="&amp;AN464&amp;",IsInternal="&amp;AO464&amp;", ExpectedValueMin = "&amp;IF(R464&lt;&gt;"",R464,"NULL")&amp;",  ExpectedValueMax = "&amp;IF(S464&lt;&gt;"",S464,"NULL")&amp;",  AcceptedValueMin = "&amp;IF(T464&lt;&gt;"",T464,"NULL")&amp;",   AcceptedValueMax  = "&amp;IF(U464&lt;&gt;"",U464,"NULL")&amp;", GraphAllowX="&amp;AH464&amp;", GraphAllowY="&amp;AI464&amp;", GraphAllowZ="&amp;AJ464&amp;", MapAllowSize="&amp;AK464&amp;", MapAllowColor = "&amp;AL464&amp;", RbtXpath = "&amp;IF(AP464&lt;&gt;"", "'"&amp;AP464&amp;"'", "NULL")&amp;", RbtIsRequired = "&amp;IF(AP464&lt;&gt;"", AQ464, "NULL")&amp;", MRMetric = "&amp;AR464&amp;
", Protocol1_ID = "&amp;IF(AS464="","NULL",#REF!)&amp;", Protocol1_IterationIDStart = "&amp;IF(AS464="","NULL",AT464)&amp;", Protocol1_IterationIDEnd = "&amp;IF(AU464="","NULL",AV464)&amp;
", Protocol2_ID = "&amp;IF(AW464="","NULL",#REF!)&amp;", Protocol2_IterationIDStart = "&amp;IF(AW464="","NULL",AX464)&amp;", Protocol2_IterationIDEnd = "&amp;IF(AY464="","NULL",AZ464)&amp;
", Protocol3_ID = "&amp;IF(BA464="","NULL",#REF!)&amp;", Protocol3_IterationIDStart = "&amp;IF(BA464="","NULL",BB464)&amp;", Protocol3_IterationIDEnd = "&amp;IF(BC464="","NULL",BD464)&amp;
", Protocol4_ID = "&amp;IF(BE464="","NULL",#REF!)&amp;", Protocol4_IterationIDStart = "&amp;IF(BE464="","NULL",BF464)&amp;", Protocol4_IterationIDEnd = "&amp;IF(BG464="","NULL",BH464)&amp;
", Protocol5_ID = "&amp;IF(BI464="","NULL",#REF!)&amp;", Protocol5_IterationIDStart = "&amp;IF(BI464="","NULL",BJ464)&amp;", Protocol5_IterationIDEnd = "&amp;IF(BK464="","NULL",BL464)&amp;
", Protocol6_ID = "&amp;IF(BM464="","NULL",#REF!)&amp;", Protocol6_IterationIDStart = "&amp;IF(BM464="","NULL",BN464)&amp;", Protocol6_IterationIDEnd = "&amp;IF(BO464="","NULL",BP464)&amp;
", Protocol7_ID = "&amp;IF(BQ464="","NULL",#REF!)&amp;", Protocol7_IterationIDStart = "&amp;IF(BQ464="","NULL",BR464)&amp;", Protocol7_IterationIDEnd = "&amp;IF(BS464="","NULL",BT464)&amp;
", Protocol8_ID = "&amp;IF(BU464="","NULL",#REF!)&amp;", Protocol8_IterationIDStart = "&amp;IF(BU464="","NULL",BV464)&amp;", Protocol8_IterationIDEnd = "&amp;IF(BW464="","NULL",BX464)&amp;
", Protocol9_ID = "&amp;IF(BY464="","NULL",#REF!)&amp;", Protocol9_IterationIDStart = "&amp;IF(BY464="","NULL",BZ464)&amp;", Protocol9_IterationIDEnd = "&amp;IF(CA464="","NULL",CB464)&amp;
", Protocol10_ID = "&amp;IF(CC464="","NULL",#REF!)&amp;", Protocol10_IterationIDStart = "&amp;IF(CC464="","NULL",CD464)&amp;", Protocol10_IterationIDEnd = "&amp;IF(CE464="","NULL",CF464)&amp;
", Protocol11_ID = "&amp;IF(CG464="","NULL",#REF!)&amp;", Protocol11_IterationIDStart = "&amp;IF(CG464="","NULL",CH464)&amp;", Protocol11_IterationIDEnd = "&amp;IF(CI464="","NULL",CJ464)&amp;
", Protocol12_ID = "&amp;IF(CK464="","NULL",#REF!)&amp;", Protocol12_IterationIDStart = "&amp;IF(CK464="","NULL",CL464)&amp;", Protocol12_IterationIDEnd = "&amp;IF(CM464="","NULL",CN464)&amp;
", Protocol13_ID = "&amp;IF(CO464="","NULL",#REF!)&amp;", Protocol13_IterationIDStart = "&amp;IF(CO464="","NULL",CP464)&amp;", Protocol13_IterationIDEnd = "&amp;IF(CQ464="","NULL",CR464)&amp;
", Protocol14_ID = "&amp;IF(CS464="","NULL",#REF!)&amp;", Protocol14_IterationIDStart = "&amp;IF(CS464="","NULL",CT464)&amp;", Protocol14_IterationIDEnd = "&amp;IF(CU464="","NULL",CV464)&amp;
", Protocol15_ID = "&amp;IF(CW464="","NULL",#REF!)&amp;", Protocol15_IterationIDStart = "&amp;IF(CW464="","NULL",CX464)&amp;", Protocol15_IterationIDEnd = "&amp;IF(CY464="","NULL",CZ464)&amp;
", Protocol16_ID = "&amp;IF(DA464="","NULL",#REF!)&amp;", Protocol16_IterationIDStart = "&amp;IF(DA464="","NULL",DB464)&amp;", Protocol16_IterationIDEnd = "&amp;IF(DC464="","NULL",DD464))</f>
        <v>#REF!</v>
      </c>
    </row>
    <row r="465" spans="1:110" s="49" customFormat="1" x14ac:dyDescent="0.4">
      <c r="A465" s="53">
        <v>549</v>
      </c>
      <c r="B465" s="53">
        <v>3</v>
      </c>
      <c r="C465" s="57" t="str">
        <f t="shared" si="35"/>
        <v>ChampMetricVisitInformation.DensityOfBulltrout</v>
      </c>
      <c r="D465" s="53">
        <v>1</v>
      </c>
      <c r="E465" s="40" t="s">
        <v>1323</v>
      </c>
      <c r="F465" s="74" t="s">
        <v>1323</v>
      </c>
      <c r="G465" s="74" t="s">
        <v>1312</v>
      </c>
      <c r="H465" s="74"/>
      <c r="I465" s="44">
        <v>2</v>
      </c>
      <c r="J465" s="59" t="str">
        <f>IF(I465="","",VLOOKUP(I465,MetricCalcGroups!A:D,3, FALSE))</f>
        <v>Fish Density</v>
      </c>
      <c r="K465" s="49">
        <v>256</v>
      </c>
      <c r="L465" s="49" t="s">
        <v>78</v>
      </c>
      <c r="M465" s="53">
        <v>1</v>
      </c>
      <c r="N465" s="53">
        <v>15</v>
      </c>
      <c r="O465" s="53">
        <v>5</v>
      </c>
      <c r="P465" s="53" t="s">
        <v>78</v>
      </c>
      <c r="Q465" s="53">
        <v>37</v>
      </c>
      <c r="R465" s="75">
        <v>0</v>
      </c>
      <c r="S465" s="75" t="s">
        <v>78</v>
      </c>
      <c r="T465" s="75">
        <v>0</v>
      </c>
      <c r="U465" s="75" t="s">
        <v>78</v>
      </c>
      <c r="V465" s="78" t="s">
        <v>78</v>
      </c>
      <c r="W465" s="53">
        <v>4180</v>
      </c>
      <c r="X465" s="50">
        <v>2014</v>
      </c>
      <c r="Y465" s="51">
        <f>IF(X465&lt;&gt;"",VLOOKUP(X465,ProgramIterations!D:E,2,FALSE),"NULL")</f>
        <v>4</v>
      </c>
      <c r="Z465" s="50"/>
      <c r="AA465" s="51" t="str">
        <f>IF(Z465&lt;&gt;"",VLOOKUP(Z465,ProgramIterations!D:E,2,FALSE),"NULL")</f>
        <v>NULL</v>
      </c>
      <c r="AB465" s="49" t="s">
        <v>78</v>
      </c>
      <c r="AC465" s="49">
        <v>50</v>
      </c>
      <c r="AD465" s="49">
        <v>1</v>
      </c>
      <c r="AE465" s="49">
        <v>1</v>
      </c>
      <c r="AF465" s="49">
        <v>1</v>
      </c>
      <c r="AG465" s="74">
        <v>1</v>
      </c>
      <c r="AH465" s="52">
        <v>0</v>
      </c>
      <c r="AI465" s="52">
        <f t="shared" si="36"/>
        <v>1</v>
      </c>
      <c r="AJ465" s="53">
        <v>0</v>
      </c>
      <c r="AK465" s="52">
        <f t="shared" si="37"/>
        <v>1</v>
      </c>
      <c r="AL465" s="52">
        <f t="shared" si="38"/>
        <v>1</v>
      </c>
      <c r="AM465" s="53">
        <v>0</v>
      </c>
      <c r="AN465" s="53">
        <v>0</v>
      </c>
      <c r="AO465" s="74">
        <v>1</v>
      </c>
      <c r="AP465" s="74"/>
      <c r="AQ465" s="49">
        <v>0</v>
      </c>
      <c r="AR465" s="49">
        <v>0</v>
      </c>
      <c r="AS465" s="54"/>
      <c r="AT465" s="55" t="str">
        <f>IF(AS465="","",VLOOKUP(AS465,ProgramIterations!$D:$E,2,FALSE))</f>
        <v/>
      </c>
      <c r="AU465" s="54"/>
      <c r="AV465" s="55" t="str">
        <f>IF(AU465="","",VLOOKUP(AU465,ProgramIterations!$D:$E,2,FALSE))</f>
        <v/>
      </c>
      <c r="AW465" s="54"/>
      <c r="AX465" s="55" t="str">
        <f>IF(AW465="","",VLOOKUP(AW465,ProgramIterations!$D:$E,2,FALSE))</f>
        <v/>
      </c>
      <c r="AY465" s="54"/>
      <c r="AZ465" s="55" t="str">
        <f>IF(AY465="","",VLOOKUP(AY465,ProgramIterations!$D:$E,2,FALSE))</f>
        <v/>
      </c>
      <c r="BA465" s="54"/>
      <c r="BB465" s="55" t="str">
        <f>IF(BA465="","",VLOOKUP(BA465,ProgramIterations!$D:$E,2,FALSE))</f>
        <v/>
      </c>
      <c r="BC465" s="54"/>
      <c r="BD465" s="55" t="str">
        <f>IF(BC465="","",VLOOKUP(BC465,ProgramIterations!$D:$E,2,FALSE))</f>
        <v/>
      </c>
      <c r="BE465" s="54">
        <v>2014</v>
      </c>
      <c r="BF465" s="55">
        <f>IF(BE465="","",VLOOKUP(BE465,ProgramIterations!$D:$E,2,FALSE))</f>
        <v>4</v>
      </c>
      <c r="BG465" s="54"/>
      <c r="BH465" s="55" t="str">
        <f>IF(BG465="","",VLOOKUP(BG465,ProgramIterations!$D:$E,2,FALSE))</f>
        <v/>
      </c>
      <c r="BI465" s="54">
        <v>2014</v>
      </c>
      <c r="BJ465" s="55">
        <f>IF(BI465="","",VLOOKUP(BI465,ProgramIterations!$D:$E,2,FALSE))</f>
        <v>4</v>
      </c>
      <c r="BK465" s="54"/>
      <c r="BL465" s="55" t="str">
        <f>IF(BK465="","",VLOOKUP(BK465,ProgramIterations!$D:$E,2,FALSE))</f>
        <v/>
      </c>
      <c r="BM465" s="54">
        <v>2014</v>
      </c>
      <c r="BN465" s="55">
        <f>IF(BM465="","",VLOOKUP(BM465,ProgramIterations!$D:$E,2,FALSE))</f>
        <v>4</v>
      </c>
      <c r="BO465" s="54"/>
      <c r="BP465" s="55" t="str">
        <f>IF(BO465="","",VLOOKUP(BO465,ProgramIterations!$D:$E,2,FALSE))</f>
        <v/>
      </c>
      <c r="BQ465" s="54"/>
      <c r="BR465" s="55" t="str">
        <f>IF(BQ465="","",VLOOKUP(BQ465,ProgramIterations!$D:$E,2,FALSE))</f>
        <v/>
      </c>
      <c r="BS465" s="54"/>
      <c r="BT465" s="55" t="str">
        <f>IF(BS465="","",VLOOKUP(BS465,ProgramIterations!$D:$E,2,FALSE))</f>
        <v/>
      </c>
      <c r="BU465" s="54"/>
      <c r="BV465" s="55" t="str">
        <f>IF(BU465="","",VLOOKUP(BU465,ProgramIterations!$D:$E,2,FALSE))</f>
        <v/>
      </c>
      <c r="BW465" s="54"/>
      <c r="BX465" s="55" t="str">
        <f>IF(BW465="","",VLOOKUP(BW465,ProgramIterations!$D:$E,2,FALSE))</f>
        <v/>
      </c>
      <c r="BY465" s="54"/>
      <c r="BZ465" s="55" t="str">
        <f>IF(BY465="","",VLOOKUP(BY465,ProgramIterations!$D:$E,2,FALSE))</f>
        <v/>
      </c>
      <c r="CA465" s="54"/>
      <c r="CB465" s="55" t="str">
        <f>IF(CA465="","",VLOOKUP(CA465,ProgramIterations!$D:$E,2,FALSE))</f>
        <v/>
      </c>
      <c r="CC465" s="54">
        <v>2014</v>
      </c>
      <c r="CD465" s="55">
        <f>IF(CC465="","",VLOOKUP(CC465,ProgramIterations!$D:$E,2,FALSE))</f>
        <v>4</v>
      </c>
      <c r="CE465" s="54"/>
      <c r="CF465" s="55" t="str">
        <f>IF(CE465="","",VLOOKUP(CE465,ProgramIterations!$D:$E,2,FALSE))</f>
        <v/>
      </c>
      <c r="CG465" s="54"/>
      <c r="CH465" s="55" t="str">
        <f>IF(CG465="","",VLOOKUP(CG465,ProgramIterations!$D:$E,2,FALSE))</f>
        <v/>
      </c>
      <c r="CI465" s="54"/>
      <c r="CJ465" s="55" t="str">
        <f>IF(CI465="","",VLOOKUP(CI465,ProgramIterations!$D:$E,2,FALSE))</f>
        <v/>
      </c>
      <c r="CK465" s="54"/>
      <c r="CL465" s="55" t="str">
        <f>IF(CK465="","",VLOOKUP(CK465,ProgramIterations!$D:$E,2,FALSE))</f>
        <v/>
      </c>
      <c r="CM465" s="54"/>
      <c r="CN465" s="55" t="str">
        <f>IF(CM465="","",VLOOKUP(CM465,ProgramIterations!$D:$E,2,FALSE))</f>
        <v/>
      </c>
      <c r="CO465" s="54">
        <v>2014</v>
      </c>
      <c r="CP465" s="55">
        <f>IF(CO465="","",VLOOKUP(CO465,ProgramIterations!$D:$E,2,FALSE))</f>
        <v>4</v>
      </c>
      <c r="CQ465" s="54"/>
      <c r="CR465" s="55" t="str">
        <f>IF(CQ465="","",VLOOKUP(CQ465,ProgramIterations!$D:$E,2,FALSE))</f>
        <v/>
      </c>
      <c r="CS465" s="54">
        <v>2014</v>
      </c>
      <c r="CT465" s="55">
        <f>IF(CS465="","",VLOOKUP(CS465,ProgramIterations!$D:$E,2,FALSE))</f>
        <v>4</v>
      </c>
      <c r="CU465" s="54"/>
      <c r="CV465" s="55" t="str">
        <f>IF(CU465="","",VLOOKUP(CU465,ProgramIterations!$D:$E,2,FALSE))</f>
        <v/>
      </c>
      <c r="CW465" s="54"/>
      <c r="CX465" s="55" t="str">
        <f>IF(CW465="","",VLOOKUP(CW465,ProgramIterations!$D:$E,2,FALSE))</f>
        <v/>
      </c>
      <c r="CY465" s="54"/>
      <c r="CZ465" s="55" t="str">
        <f>IF(CY465="","",VLOOKUP(CY465,ProgramIterations!$D:$E,2,FALSE))</f>
        <v/>
      </c>
      <c r="DA465" s="54"/>
      <c r="DB465" s="55" t="str">
        <f>IF(DA465="","",VLOOKUP(DA465,ProgramIterations!$D:$E,2,FALSE))</f>
        <v/>
      </c>
      <c r="DC465" s="54"/>
      <c r="DD465" s="25" t="str">
        <f>IF(DC465="","",VLOOKUP(DC465,ProgramIterations!$D:$E,2,FALSE))</f>
        <v/>
      </c>
      <c r="DE465" s="64" t="str">
        <f>CONCATENATE("ALTER TABLE dbo.",LEFT(C465,FIND(".",C465)-1)," ADD ",RIGHT(C465,LEN(C465)-FIND(".",C465))," ",VLOOKUP(M465,DataTypes!$A$2:$F$12,6),IF(VLOOKUP(M465,DataTypes!$A$2:$F$12,3)=1,CONCATENATE("(",N465,",",O465,")"),"")," NULL")</f>
        <v>ALTER TABLE dbo.ChampMetricVisitInformation ADD DensityOfBulltrout decimal(15,5) NULL</v>
      </c>
      <c r="DF465" s="56" t="e">
        <f>IF(A465 = "","",#REF! &amp; " SELECT MetricCalcTypeID = "&amp;A465&amp;", EngineID = "&amp;B465&amp;", Name='"&amp;C465&amp;"', DisplayGroupID = "&amp;D465&amp;", DisplayName='"&amp;E465&amp;"', DisplayNameShort = '"&amp;F465&amp;"', PropertyName = '"&amp;G465&amp;"', MethodID = "&amp;IF(H465="","NULL",H465)&amp; ", CalcGroupId = "&amp;IF(I465="","NULL",I465)&amp;", CalcGroupListItemID = " &amp;IF(K465="","NULL",K465)&amp;", Description = "&amp;IF(L465&lt;&gt;"NULL","'"&amp;SUBSTITUTE(L465,"'","''")&amp;"'","NULL")&amp;", DataTypeID = "&amp;M465&amp;",Precision = "&amp;N465&amp;", Scale = "&amp;O465&amp;", Length="&amp;P465&amp;", UOMID = "&amp;Q465&amp;", GlossaryTermID = "&amp;V465&amp;", DisplayOrderID = "&amp;W465&amp;", DomainValueListID = "&amp;AB465&amp;", WidthPixels = "&amp;AC465&amp;", IsDisplayable = "&amp;AD465&amp;", ShowGraphForWatershed= "&amp;AE465&amp;",ShowGraphForProgram="&amp;AF465&amp;",ShowGraphForVisit="&amp;AG465&amp;",IsPrivateInformation="&amp;AM465&amp;", IsCalculated="&amp;AN465&amp;",IsInternal="&amp;AO465&amp;", ExpectedValueMin = "&amp;IF(R465&lt;&gt;"",R465,"NULL")&amp;",  ExpectedValueMax = "&amp;IF(S465&lt;&gt;"",S465,"NULL")&amp;",  AcceptedValueMin = "&amp;IF(T465&lt;&gt;"",T465,"NULL")&amp;",   AcceptedValueMax  = "&amp;IF(U465&lt;&gt;"",U465,"NULL")&amp;", GraphAllowX="&amp;AH465&amp;", GraphAllowY="&amp;AI465&amp;", GraphAllowZ="&amp;AJ465&amp;", MapAllowSize="&amp;AK465&amp;", MapAllowColor = "&amp;AL465&amp;", RbtXpath = "&amp;IF(AP465&lt;&gt;"", "'"&amp;AP465&amp;"'", "NULL")&amp;", RbtIsRequired = "&amp;IF(AP465&lt;&gt;"", AQ465, "NULL")&amp;", MRMetric = "&amp;AR465&amp;
", Protocol1_ID = "&amp;IF(AS465="","NULL",#REF!)&amp;", Protocol1_IterationIDStart = "&amp;IF(AS465="","NULL",AT465)&amp;", Protocol1_IterationIDEnd = "&amp;IF(AU465="","NULL",AV465)&amp;
", Protocol2_ID = "&amp;IF(AW465="","NULL",#REF!)&amp;", Protocol2_IterationIDStart = "&amp;IF(AW465="","NULL",AX465)&amp;", Protocol2_IterationIDEnd = "&amp;IF(AY465="","NULL",AZ465)&amp;
", Protocol3_ID = "&amp;IF(BA465="","NULL",#REF!)&amp;", Protocol3_IterationIDStart = "&amp;IF(BA465="","NULL",BB465)&amp;", Protocol3_IterationIDEnd = "&amp;IF(BC465="","NULL",BD465)&amp;
", Protocol4_ID = "&amp;IF(BE465="","NULL",#REF!)&amp;", Protocol4_IterationIDStart = "&amp;IF(BE465="","NULL",BF465)&amp;", Protocol4_IterationIDEnd = "&amp;IF(BG465="","NULL",BH465)&amp;
", Protocol5_ID = "&amp;IF(BI465="","NULL",#REF!)&amp;", Protocol5_IterationIDStart = "&amp;IF(BI465="","NULL",BJ465)&amp;", Protocol5_IterationIDEnd = "&amp;IF(BK465="","NULL",BL465)&amp;
", Protocol6_ID = "&amp;IF(BM465="","NULL",#REF!)&amp;", Protocol6_IterationIDStart = "&amp;IF(BM465="","NULL",BN465)&amp;", Protocol6_IterationIDEnd = "&amp;IF(BO465="","NULL",BP465)&amp;
", Protocol7_ID = "&amp;IF(BQ465="","NULL",#REF!)&amp;", Protocol7_IterationIDStart = "&amp;IF(BQ465="","NULL",BR465)&amp;", Protocol7_IterationIDEnd = "&amp;IF(BS465="","NULL",BT465)&amp;
", Protocol8_ID = "&amp;IF(BU465="","NULL",#REF!)&amp;", Protocol8_IterationIDStart = "&amp;IF(BU465="","NULL",BV465)&amp;", Protocol8_IterationIDEnd = "&amp;IF(BW465="","NULL",BX465)&amp;
", Protocol9_ID = "&amp;IF(BY465="","NULL",#REF!)&amp;", Protocol9_IterationIDStart = "&amp;IF(BY465="","NULL",BZ465)&amp;", Protocol9_IterationIDEnd = "&amp;IF(CA465="","NULL",CB465)&amp;
", Protocol10_ID = "&amp;IF(CC465="","NULL",#REF!)&amp;", Protocol10_IterationIDStart = "&amp;IF(CC465="","NULL",CD465)&amp;", Protocol10_IterationIDEnd = "&amp;IF(CE465="","NULL",CF465)&amp;
", Protocol11_ID = "&amp;IF(CG465="","NULL",#REF!)&amp;", Protocol11_IterationIDStart = "&amp;IF(CG465="","NULL",CH465)&amp;", Protocol11_IterationIDEnd = "&amp;IF(CI465="","NULL",CJ465)&amp;
", Protocol12_ID = "&amp;IF(CK465="","NULL",#REF!)&amp;", Protocol12_IterationIDStart = "&amp;IF(CK465="","NULL",CL465)&amp;", Protocol12_IterationIDEnd = "&amp;IF(CM465="","NULL",CN465)&amp;
", Protocol13_ID = "&amp;IF(CO465="","NULL",#REF!)&amp;", Protocol13_IterationIDStart = "&amp;IF(CO465="","NULL",CP465)&amp;", Protocol13_IterationIDEnd = "&amp;IF(CQ465="","NULL",CR465)&amp;
", Protocol14_ID = "&amp;IF(CS465="","NULL",#REF!)&amp;", Protocol14_IterationIDStart = "&amp;IF(CS465="","NULL",CT465)&amp;", Protocol14_IterationIDEnd = "&amp;IF(CU465="","NULL",CV465)&amp;
", Protocol15_ID = "&amp;IF(CW465="","NULL",#REF!)&amp;", Protocol15_IterationIDStart = "&amp;IF(CW465="","NULL",CX465)&amp;", Protocol15_IterationIDEnd = "&amp;IF(CY465="","NULL",CZ465)&amp;
", Protocol16_ID = "&amp;IF(DA465="","NULL",#REF!)&amp;", Protocol16_IterationIDStart = "&amp;IF(DA465="","NULL",DB465)&amp;", Protocol16_IterationIDEnd = "&amp;IF(DC465="","NULL",DD465))</f>
        <v>#REF!</v>
      </c>
    </row>
    <row r="466" spans="1:110" x14ac:dyDescent="0.4">
      <c r="A466" s="53">
        <v>550</v>
      </c>
      <c r="B466" s="53">
        <v>3</v>
      </c>
      <c r="C466" s="57" t="str">
        <f t="shared" si="35"/>
        <v>ChampMetricVisitInformation.DensityOfBrooktrout</v>
      </c>
      <c r="D466" s="53">
        <v>1</v>
      </c>
      <c r="E466" s="40" t="s">
        <v>1324</v>
      </c>
      <c r="F466" s="74" t="s">
        <v>1324</v>
      </c>
      <c r="G466" s="74" t="s">
        <v>1313</v>
      </c>
      <c r="I466" s="44">
        <v>2</v>
      </c>
      <c r="J466" s="59" t="str">
        <f>IF(I466="","",VLOOKUP(I466,MetricCalcGroups!A:D,3, FALSE))</f>
        <v>Fish Density</v>
      </c>
      <c r="K466" s="49">
        <v>257</v>
      </c>
      <c r="L466" s="49" t="s">
        <v>78</v>
      </c>
      <c r="M466" s="53">
        <v>1</v>
      </c>
      <c r="N466" s="53">
        <v>15</v>
      </c>
      <c r="O466" s="53">
        <v>5</v>
      </c>
      <c r="P466" s="53" t="s">
        <v>78</v>
      </c>
      <c r="Q466" s="53">
        <v>37</v>
      </c>
      <c r="R466" s="75">
        <v>0</v>
      </c>
      <c r="S466" s="75" t="s">
        <v>78</v>
      </c>
      <c r="T466" s="75">
        <v>0</v>
      </c>
      <c r="U466" s="75" t="s">
        <v>78</v>
      </c>
      <c r="V466" s="78" t="s">
        <v>78</v>
      </c>
      <c r="W466" s="53">
        <v>4190</v>
      </c>
      <c r="X466" s="50">
        <v>2014</v>
      </c>
      <c r="Y466" s="51">
        <f>IF(X466&lt;&gt;"",VLOOKUP(X466,ProgramIterations!D:E,2,FALSE),"NULL")</f>
        <v>4</v>
      </c>
      <c r="Z466" s="50"/>
      <c r="AA466" s="51" t="str">
        <f>IF(Z466&lt;&gt;"",VLOOKUP(Z466,ProgramIterations!D:E,2,FALSE),"NULL")</f>
        <v>NULL</v>
      </c>
      <c r="AB466" s="49" t="s">
        <v>78</v>
      </c>
      <c r="AC466" s="49">
        <v>50</v>
      </c>
      <c r="AD466" s="49">
        <v>1</v>
      </c>
      <c r="AE466" s="49">
        <v>1</v>
      </c>
      <c r="AF466" s="49">
        <v>1</v>
      </c>
      <c r="AG466" s="74">
        <v>1</v>
      </c>
      <c r="AH466" s="52">
        <v>0</v>
      </c>
      <c r="AI466" s="52">
        <f t="shared" si="36"/>
        <v>1</v>
      </c>
      <c r="AJ466" s="53">
        <v>0</v>
      </c>
      <c r="AK466" s="52">
        <f t="shared" si="37"/>
        <v>1</v>
      </c>
      <c r="AL466" s="52">
        <f t="shared" si="38"/>
        <v>1</v>
      </c>
      <c r="AM466" s="53">
        <v>0</v>
      </c>
      <c r="AN466" s="53">
        <v>0</v>
      </c>
      <c r="AO466" s="74">
        <v>1</v>
      </c>
      <c r="AP466" s="74"/>
      <c r="AQ466" s="49">
        <v>0</v>
      </c>
      <c r="AR466" s="49">
        <v>0</v>
      </c>
      <c r="AS466" s="54"/>
      <c r="AT466" s="55" t="str">
        <f>IF(AS466="","",VLOOKUP(AS466,ProgramIterations!$D:$E,2,FALSE))</f>
        <v/>
      </c>
      <c r="AU466" s="54"/>
      <c r="AV466" s="55" t="str">
        <f>IF(AU466="","",VLOOKUP(AU466,ProgramIterations!$D:$E,2,FALSE))</f>
        <v/>
      </c>
      <c r="AW466" s="54"/>
      <c r="AX466" s="55" t="str">
        <f>IF(AW466="","",VLOOKUP(AW466,ProgramIterations!$D:$E,2,FALSE))</f>
        <v/>
      </c>
      <c r="AY466" s="54"/>
      <c r="AZ466" s="55" t="str">
        <f>IF(AY466="","",VLOOKUP(AY466,ProgramIterations!$D:$E,2,FALSE))</f>
        <v/>
      </c>
      <c r="BA466" s="54"/>
      <c r="BB466" s="55" t="str">
        <f>IF(BA466="","",VLOOKUP(BA466,ProgramIterations!$D:$E,2,FALSE))</f>
        <v/>
      </c>
      <c r="BC466" s="54"/>
      <c r="BD466" s="55" t="str">
        <f>IF(BC466="","",VLOOKUP(BC466,ProgramIterations!$D:$E,2,FALSE))</f>
        <v/>
      </c>
      <c r="BE466" s="54">
        <v>2014</v>
      </c>
      <c r="BF466" s="55">
        <f>IF(BE466="","",VLOOKUP(BE466,ProgramIterations!$D:$E,2,FALSE))</f>
        <v>4</v>
      </c>
      <c r="BG466" s="54"/>
      <c r="BH466" s="55" t="str">
        <f>IF(BG466="","",VLOOKUP(BG466,ProgramIterations!$D:$E,2,FALSE))</f>
        <v/>
      </c>
      <c r="BI466" s="54">
        <v>2014</v>
      </c>
      <c r="BJ466" s="55">
        <f>IF(BI466="","",VLOOKUP(BI466,ProgramIterations!$D:$E,2,FALSE))</f>
        <v>4</v>
      </c>
      <c r="BK466" s="54"/>
      <c r="BL466" s="55" t="str">
        <f>IF(BK466="","",VLOOKUP(BK466,ProgramIterations!$D:$E,2,FALSE))</f>
        <v/>
      </c>
      <c r="BM466" s="54">
        <v>2014</v>
      </c>
      <c r="BN466" s="55">
        <f>IF(BM466="","",VLOOKUP(BM466,ProgramIterations!$D:$E,2,FALSE))</f>
        <v>4</v>
      </c>
      <c r="BO466" s="54"/>
      <c r="BP466" s="55" t="str">
        <f>IF(BO466="","",VLOOKUP(BO466,ProgramIterations!$D:$E,2,FALSE))</f>
        <v/>
      </c>
      <c r="BQ466" s="54"/>
      <c r="BR466" s="55" t="str">
        <f>IF(BQ466="","",VLOOKUP(BQ466,ProgramIterations!$D:$E,2,FALSE))</f>
        <v/>
      </c>
      <c r="BS466" s="54"/>
      <c r="BT466" s="55" t="str">
        <f>IF(BS466="","",VLOOKUP(BS466,ProgramIterations!$D:$E,2,FALSE))</f>
        <v/>
      </c>
      <c r="BU466" s="54"/>
      <c r="BV466" s="55" t="str">
        <f>IF(BU466="","",VLOOKUP(BU466,ProgramIterations!$D:$E,2,FALSE))</f>
        <v/>
      </c>
      <c r="BW466" s="54"/>
      <c r="BX466" s="55" t="str">
        <f>IF(BW466="","",VLOOKUP(BW466,ProgramIterations!$D:$E,2,FALSE))</f>
        <v/>
      </c>
      <c r="BY466" s="54"/>
      <c r="BZ466" s="55" t="str">
        <f>IF(BY466="","",VLOOKUP(BY466,ProgramIterations!$D:$E,2,FALSE))</f>
        <v/>
      </c>
      <c r="CA466" s="54"/>
      <c r="CB466" s="55" t="str">
        <f>IF(CA466="","",VLOOKUP(CA466,ProgramIterations!$D:$E,2,FALSE))</f>
        <v/>
      </c>
      <c r="CC466" s="54">
        <v>2014</v>
      </c>
      <c r="CD466" s="55">
        <f>IF(CC466="","",VLOOKUP(CC466,ProgramIterations!$D:$E,2,FALSE))</f>
        <v>4</v>
      </c>
      <c r="CE466" s="54"/>
      <c r="CF466" s="55" t="str">
        <f>IF(CE466="","",VLOOKUP(CE466,ProgramIterations!$D:$E,2,FALSE))</f>
        <v/>
      </c>
      <c r="CG466" s="54"/>
      <c r="CH466" s="55" t="str">
        <f>IF(CG466="","",VLOOKUP(CG466,ProgramIterations!$D:$E,2,FALSE))</f>
        <v/>
      </c>
      <c r="CI466" s="54"/>
      <c r="CJ466" s="55" t="str">
        <f>IF(CI466="","",VLOOKUP(CI466,ProgramIterations!$D:$E,2,FALSE))</f>
        <v/>
      </c>
      <c r="CK466" s="54"/>
      <c r="CL466" s="55" t="str">
        <f>IF(CK466="","",VLOOKUP(CK466,ProgramIterations!$D:$E,2,FALSE))</f>
        <v/>
      </c>
      <c r="CM466" s="54"/>
      <c r="CN466" s="55" t="str">
        <f>IF(CM466="","",VLOOKUP(CM466,ProgramIterations!$D:$E,2,FALSE))</f>
        <v/>
      </c>
      <c r="CO466" s="54">
        <v>2014</v>
      </c>
      <c r="CP466" s="55">
        <f>IF(CO466="","",VLOOKUP(CO466,ProgramIterations!$D:$E,2,FALSE))</f>
        <v>4</v>
      </c>
      <c r="CQ466" s="54"/>
      <c r="CR466" s="55" t="str">
        <f>IF(CQ466="","",VLOOKUP(CQ466,ProgramIterations!$D:$E,2,FALSE))</f>
        <v/>
      </c>
      <c r="CS466" s="54">
        <v>2014</v>
      </c>
      <c r="CT466" s="55">
        <f>IF(CS466="","",VLOOKUP(CS466,ProgramIterations!$D:$E,2,FALSE))</f>
        <v>4</v>
      </c>
      <c r="CU466" s="54"/>
      <c r="CV466" s="55" t="str">
        <f>IF(CU466="","",VLOOKUP(CU466,ProgramIterations!$D:$E,2,FALSE))</f>
        <v/>
      </c>
      <c r="CW466" s="54"/>
      <c r="CX466" s="55" t="str">
        <f>IF(CW466="","",VLOOKUP(CW466,ProgramIterations!$D:$E,2,FALSE))</f>
        <v/>
      </c>
      <c r="CY466" s="54"/>
      <c r="CZ466" s="55" t="str">
        <f>IF(CY466="","",VLOOKUP(CY466,ProgramIterations!$D:$E,2,FALSE))</f>
        <v/>
      </c>
      <c r="DA466" s="54"/>
      <c r="DB466" s="55" t="str">
        <f>IF(DA466="","",VLOOKUP(DA466,ProgramIterations!$D:$E,2,FALSE))</f>
        <v/>
      </c>
      <c r="DC466" s="54"/>
      <c r="DD466" s="25" t="str">
        <f>IF(DC466="","",VLOOKUP(DC466,ProgramIterations!$D:$E,2,FALSE))</f>
        <v/>
      </c>
      <c r="DE466" s="64" t="str">
        <f>CONCATENATE("ALTER TABLE dbo.",LEFT(C466,FIND(".",C466)-1)," ADD ",RIGHT(C466,LEN(C466)-FIND(".",C466))," ",VLOOKUP(M466,DataTypes!$A$2:$F$12,6),IF(VLOOKUP(M466,DataTypes!$A$2:$F$12,3)=1,CONCATENATE("(",N466,",",O466,")"),"")," NULL")</f>
        <v>ALTER TABLE dbo.ChampMetricVisitInformation ADD DensityOfBrooktrout decimal(15,5) NULL</v>
      </c>
      <c r="DF466" s="56" t="e">
        <f>IF(A466 = "","",#REF! &amp; " SELECT MetricCalcTypeID = "&amp;A466&amp;", EngineID = "&amp;B466&amp;", Name='"&amp;C466&amp;"', DisplayGroupID = "&amp;D466&amp;", DisplayName='"&amp;E466&amp;"', DisplayNameShort = '"&amp;F466&amp;"', PropertyName = '"&amp;G466&amp;"', MethodID = "&amp;IF(H466="","NULL",H466)&amp; ", CalcGroupId = "&amp;IF(I466="","NULL",I466)&amp;", CalcGroupListItemID = " &amp;IF(K466="","NULL",K466)&amp;", Description = "&amp;IF(L466&lt;&gt;"NULL","'"&amp;SUBSTITUTE(L466,"'","''")&amp;"'","NULL")&amp;", DataTypeID = "&amp;M466&amp;",Precision = "&amp;N466&amp;", Scale = "&amp;O466&amp;", Length="&amp;P466&amp;", UOMID = "&amp;Q466&amp;", GlossaryTermID = "&amp;V466&amp;", DisplayOrderID = "&amp;W466&amp;", DomainValueListID = "&amp;AB466&amp;", WidthPixels = "&amp;AC466&amp;", IsDisplayable = "&amp;AD466&amp;", ShowGraphForWatershed= "&amp;AE466&amp;",ShowGraphForProgram="&amp;AF466&amp;",ShowGraphForVisit="&amp;AG466&amp;",IsPrivateInformation="&amp;AM466&amp;", IsCalculated="&amp;AN466&amp;",IsInternal="&amp;AO466&amp;", ExpectedValueMin = "&amp;IF(R466&lt;&gt;"",R466,"NULL")&amp;",  ExpectedValueMax = "&amp;IF(S466&lt;&gt;"",S466,"NULL")&amp;",  AcceptedValueMin = "&amp;IF(T466&lt;&gt;"",T466,"NULL")&amp;",   AcceptedValueMax  = "&amp;IF(U466&lt;&gt;"",U466,"NULL")&amp;", GraphAllowX="&amp;AH466&amp;", GraphAllowY="&amp;AI466&amp;", GraphAllowZ="&amp;AJ466&amp;", MapAllowSize="&amp;AK466&amp;", MapAllowColor = "&amp;AL466&amp;", RbtXpath = "&amp;IF(AP466&lt;&gt;"", "'"&amp;AP466&amp;"'", "NULL")&amp;", RbtIsRequired = "&amp;IF(AP466&lt;&gt;"", AQ466, "NULL")&amp;", MRMetric = "&amp;AR466&amp;
", Protocol1_ID = "&amp;IF(AS466="","NULL",#REF!)&amp;", Protocol1_IterationIDStart = "&amp;IF(AS466="","NULL",AT466)&amp;", Protocol1_IterationIDEnd = "&amp;IF(AU466="","NULL",AV466)&amp;
", Protocol2_ID = "&amp;IF(AW466="","NULL",#REF!)&amp;", Protocol2_IterationIDStart = "&amp;IF(AW466="","NULL",AX466)&amp;", Protocol2_IterationIDEnd = "&amp;IF(AY466="","NULL",AZ466)&amp;
", Protocol3_ID = "&amp;IF(BA466="","NULL",#REF!)&amp;", Protocol3_IterationIDStart = "&amp;IF(BA466="","NULL",BB466)&amp;", Protocol3_IterationIDEnd = "&amp;IF(BC466="","NULL",BD466)&amp;
", Protocol4_ID = "&amp;IF(BE466="","NULL",#REF!)&amp;", Protocol4_IterationIDStart = "&amp;IF(BE466="","NULL",BF466)&amp;", Protocol4_IterationIDEnd = "&amp;IF(BG466="","NULL",BH466)&amp;
", Protocol5_ID = "&amp;IF(BI466="","NULL",#REF!)&amp;", Protocol5_IterationIDStart = "&amp;IF(BI466="","NULL",BJ466)&amp;", Protocol5_IterationIDEnd = "&amp;IF(BK466="","NULL",BL466)&amp;
", Protocol6_ID = "&amp;IF(BM466="","NULL",#REF!)&amp;", Protocol6_IterationIDStart = "&amp;IF(BM466="","NULL",BN466)&amp;", Protocol6_IterationIDEnd = "&amp;IF(BO466="","NULL",BP466)&amp;
", Protocol7_ID = "&amp;IF(BQ466="","NULL",#REF!)&amp;", Protocol7_IterationIDStart = "&amp;IF(BQ466="","NULL",BR466)&amp;", Protocol7_IterationIDEnd = "&amp;IF(BS466="","NULL",BT466)&amp;
", Protocol8_ID = "&amp;IF(BU466="","NULL",#REF!)&amp;", Protocol8_IterationIDStart = "&amp;IF(BU466="","NULL",BV466)&amp;", Protocol8_IterationIDEnd = "&amp;IF(BW466="","NULL",BX466)&amp;
", Protocol9_ID = "&amp;IF(BY466="","NULL",#REF!)&amp;", Protocol9_IterationIDStart = "&amp;IF(BY466="","NULL",BZ466)&amp;", Protocol9_IterationIDEnd = "&amp;IF(CA466="","NULL",CB466)&amp;
", Protocol10_ID = "&amp;IF(CC466="","NULL",#REF!)&amp;", Protocol10_IterationIDStart = "&amp;IF(CC466="","NULL",CD466)&amp;", Protocol10_IterationIDEnd = "&amp;IF(CE466="","NULL",CF466)&amp;
", Protocol11_ID = "&amp;IF(CG466="","NULL",#REF!)&amp;", Protocol11_IterationIDStart = "&amp;IF(CG466="","NULL",CH466)&amp;", Protocol11_IterationIDEnd = "&amp;IF(CI466="","NULL",CJ466)&amp;
", Protocol12_ID = "&amp;IF(CK466="","NULL",#REF!)&amp;", Protocol12_IterationIDStart = "&amp;IF(CK466="","NULL",CL466)&amp;", Protocol12_IterationIDEnd = "&amp;IF(CM466="","NULL",CN466)&amp;
", Protocol13_ID = "&amp;IF(CO466="","NULL",#REF!)&amp;", Protocol13_IterationIDStart = "&amp;IF(CO466="","NULL",CP466)&amp;", Protocol13_IterationIDEnd = "&amp;IF(CQ466="","NULL",CR466)&amp;
", Protocol14_ID = "&amp;IF(CS466="","NULL",#REF!)&amp;", Protocol14_IterationIDStart = "&amp;IF(CS466="","NULL",CT466)&amp;", Protocol14_IterationIDEnd = "&amp;IF(CU466="","NULL",CV466)&amp;
", Protocol15_ID = "&amp;IF(CW466="","NULL",#REF!)&amp;", Protocol15_IterationIDStart = "&amp;IF(CW466="","NULL",CX466)&amp;", Protocol15_IterationIDEnd = "&amp;IF(CY466="","NULL",CZ466)&amp;
", Protocol16_ID = "&amp;IF(DA466="","NULL",#REF!)&amp;", Protocol16_IterationIDStart = "&amp;IF(DA466="","NULL",DB466)&amp;", Protocol16_IterationIDEnd = "&amp;IF(DC466="","NULL",DD466))</f>
        <v>#REF!</v>
      </c>
    </row>
    <row r="467" spans="1:110" x14ac:dyDescent="0.4">
      <c r="A467" s="53">
        <v>551</v>
      </c>
      <c r="B467" s="53">
        <v>3</v>
      </c>
      <c r="C467" s="57" t="str">
        <f t="shared" si="35"/>
        <v>ChampMetricVisitInformation.DensityOfLamprey</v>
      </c>
      <c r="D467" s="53">
        <v>1</v>
      </c>
      <c r="E467" s="74" t="s">
        <v>1325</v>
      </c>
      <c r="F467" s="74" t="s">
        <v>1325</v>
      </c>
      <c r="G467" s="74" t="s">
        <v>1314</v>
      </c>
      <c r="I467" s="44">
        <v>2</v>
      </c>
      <c r="J467" s="59" t="str">
        <f>IF(I467="","",VLOOKUP(I467,MetricCalcGroups!A:D,3, FALSE))</f>
        <v>Fish Density</v>
      </c>
      <c r="K467" s="49">
        <v>259</v>
      </c>
      <c r="L467" s="49" t="s">
        <v>78</v>
      </c>
      <c r="M467" s="53">
        <v>1</v>
      </c>
      <c r="N467" s="53">
        <v>15</v>
      </c>
      <c r="O467" s="53">
        <v>5</v>
      </c>
      <c r="P467" s="53" t="s">
        <v>78</v>
      </c>
      <c r="Q467" s="53">
        <v>37</v>
      </c>
      <c r="R467" s="75">
        <v>0</v>
      </c>
      <c r="S467" s="75" t="s">
        <v>78</v>
      </c>
      <c r="T467" s="75">
        <v>0</v>
      </c>
      <c r="U467" s="75" t="s">
        <v>78</v>
      </c>
      <c r="V467" s="78" t="s">
        <v>78</v>
      </c>
      <c r="W467" s="53">
        <v>4200</v>
      </c>
      <c r="X467" s="50">
        <v>2014</v>
      </c>
      <c r="Y467" s="51">
        <f>IF(X467&lt;&gt;"",VLOOKUP(X467,ProgramIterations!D:E,2,FALSE),"NULL")</f>
        <v>4</v>
      </c>
      <c r="Z467" s="50"/>
      <c r="AA467" s="51" t="str">
        <f>IF(Z467&lt;&gt;"",VLOOKUP(Z467,ProgramIterations!D:E,2,FALSE),"NULL")</f>
        <v>NULL</v>
      </c>
      <c r="AB467" s="49" t="s">
        <v>78</v>
      </c>
      <c r="AC467" s="49">
        <v>50</v>
      </c>
      <c r="AD467" s="49">
        <v>1</v>
      </c>
      <c r="AE467" s="49">
        <v>1</v>
      </c>
      <c r="AF467" s="49">
        <v>1</v>
      </c>
      <c r="AG467" s="74">
        <v>1</v>
      </c>
      <c r="AH467" s="52">
        <v>0</v>
      </c>
      <c r="AI467" s="52">
        <f t="shared" si="36"/>
        <v>1</v>
      </c>
      <c r="AJ467" s="53">
        <v>0</v>
      </c>
      <c r="AK467" s="52">
        <f t="shared" si="37"/>
        <v>1</v>
      </c>
      <c r="AL467" s="52">
        <f t="shared" si="38"/>
        <v>1</v>
      </c>
      <c r="AM467" s="53">
        <v>0</v>
      </c>
      <c r="AN467" s="53">
        <v>0</v>
      </c>
      <c r="AO467" s="74">
        <v>1</v>
      </c>
      <c r="AP467" s="74"/>
      <c r="AQ467" s="49">
        <v>0</v>
      </c>
      <c r="AR467" s="49">
        <v>0</v>
      </c>
      <c r="AS467" s="54"/>
      <c r="AT467" s="55" t="str">
        <f>IF(AS467="","",VLOOKUP(AS467,ProgramIterations!$D:$E,2,FALSE))</f>
        <v/>
      </c>
      <c r="AU467" s="54"/>
      <c r="AV467" s="55" t="str">
        <f>IF(AU467="","",VLOOKUP(AU467,ProgramIterations!$D:$E,2,FALSE))</f>
        <v/>
      </c>
      <c r="AW467" s="54"/>
      <c r="AX467" s="55" t="str">
        <f>IF(AW467="","",VLOOKUP(AW467,ProgramIterations!$D:$E,2,FALSE))</f>
        <v/>
      </c>
      <c r="AY467" s="54"/>
      <c r="AZ467" s="55" t="str">
        <f>IF(AY467="","",VLOOKUP(AY467,ProgramIterations!$D:$E,2,FALSE))</f>
        <v/>
      </c>
      <c r="BA467" s="54"/>
      <c r="BB467" s="55" t="str">
        <f>IF(BA467="","",VLOOKUP(BA467,ProgramIterations!$D:$E,2,FALSE))</f>
        <v/>
      </c>
      <c r="BC467" s="54"/>
      <c r="BD467" s="55" t="str">
        <f>IF(BC467="","",VLOOKUP(BC467,ProgramIterations!$D:$E,2,FALSE))</f>
        <v/>
      </c>
      <c r="BE467" s="54">
        <v>2014</v>
      </c>
      <c r="BF467" s="55">
        <f>IF(BE467="","",VLOOKUP(BE467,ProgramIterations!$D:$E,2,FALSE))</f>
        <v>4</v>
      </c>
      <c r="BG467" s="54"/>
      <c r="BH467" s="55" t="str">
        <f>IF(BG467="","",VLOOKUP(BG467,ProgramIterations!$D:$E,2,FALSE))</f>
        <v/>
      </c>
      <c r="BI467" s="54">
        <v>2014</v>
      </c>
      <c r="BJ467" s="55">
        <f>IF(BI467="","",VLOOKUP(BI467,ProgramIterations!$D:$E,2,FALSE))</f>
        <v>4</v>
      </c>
      <c r="BK467" s="54"/>
      <c r="BL467" s="55" t="str">
        <f>IF(BK467="","",VLOOKUP(BK467,ProgramIterations!$D:$E,2,FALSE))</f>
        <v/>
      </c>
      <c r="BM467" s="54">
        <v>2014</v>
      </c>
      <c r="BN467" s="55">
        <f>IF(BM467="","",VLOOKUP(BM467,ProgramIterations!$D:$E,2,FALSE))</f>
        <v>4</v>
      </c>
      <c r="BO467" s="54"/>
      <c r="BP467" s="55" t="str">
        <f>IF(BO467="","",VLOOKUP(BO467,ProgramIterations!$D:$E,2,FALSE))</f>
        <v/>
      </c>
      <c r="BQ467" s="54"/>
      <c r="BR467" s="55" t="str">
        <f>IF(BQ467="","",VLOOKUP(BQ467,ProgramIterations!$D:$E,2,FALSE))</f>
        <v/>
      </c>
      <c r="BS467" s="54"/>
      <c r="BT467" s="55" t="str">
        <f>IF(BS467="","",VLOOKUP(BS467,ProgramIterations!$D:$E,2,FALSE))</f>
        <v/>
      </c>
      <c r="BU467" s="54"/>
      <c r="BV467" s="55" t="str">
        <f>IF(BU467="","",VLOOKUP(BU467,ProgramIterations!$D:$E,2,FALSE))</f>
        <v/>
      </c>
      <c r="BW467" s="54"/>
      <c r="BX467" s="55" t="str">
        <f>IF(BW467="","",VLOOKUP(BW467,ProgramIterations!$D:$E,2,FALSE))</f>
        <v/>
      </c>
      <c r="BY467" s="54"/>
      <c r="BZ467" s="55" t="str">
        <f>IF(BY467="","",VLOOKUP(BY467,ProgramIterations!$D:$E,2,FALSE))</f>
        <v/>
      </c>
      <c r="CA467" s="54"/>
      <c r="CB467" s="55" t="str">
        <f>IF(CA467="","",VLOOKUP(CA467,ProgramIterations!$D:$E,2,FALSE))</f>
        <v/>
      </c>
      <c r="CC467" s="54">
        <v>2014</v>
      </c>
      <c r="CD467" s="55">
        <f>IF(CC467="","",VLOOKUP(CC467,ProgramIterations!$D:$E,2,FALSE))</f>
        <v>4</v>
      </c>
      <c r="CE467" s="54"/>
      <c r="CF467" s="55" t="str">
        <f>IF(CE467="","",VLOOKUP(CE467,ProgramIterations!$D:$E,2,FALSE))</f>
        <v/>
      </c>
      <c r="CG467" s="54"/>
      <c r="CH467" s="55" t="str">
        <f>IF(CG467="","",VLOOKUP(CG467,ProgramIterations!$D:$E,2,FALSE))</f>
        <v/>
      </c>
      <c r="CI467" s="54"/>
      <c r="CJ467" s="55" t="str">
        <f>IF(CI467="","",VLOOKUP(CI467,ProgramIterations!$D:$E,2,FALSE))</f>
        <v/>
      </c>
      <c r="CK467" s="54"/>
      <c r="CL467" s="55" t="str">
        <f>IF(CK467="","",VLOOKUP(CK467,ProgramIterations!$D:$E,2,FALSE))</f>
        <v/>
      </c>
      <c r="CM467" s="54"/>
      <c r="CN467" s="55" t="str">
        <f>IF(CM467="","",VLOOKUP(CM467,ProgramIterations!$D:$E,2,FALSE))</f>
        <v/>
      </c>
      <c r="CO467" s="54">
        <v>2014</v>
      </c>
      <c r="CP467" s="55">
        <f>IF(CO467="","",VLOOKUP(CO467,ProgramIterations!$D:$E,2,FALSE))</f>
        <v>4</v>
      </c>
      <c r="CQ467" s="54"/>
      <c r="CR467" s="55" t="str">
        <f>IF(CQ467="","",VLOOKUP(CQ467,ProgramIterations!$D:$E,2,FALSE))</f>
        <v/>
      </c>
      <c r="CS467" s="54">
        <v>2014</v>
      </c>
      <c r="CT467" s="55">
        <f>IF(CS467="","",VLOOKUP(CS467,ProgramIterations!$D:$E,2,FALSE))</f>
        <v>4</v>
      </c>
      <c r="CU467" s="54"/>
      <c r="CV467" s="55" t="str">
        <f>IF(CU467="","",VLOOKUP(CU467,ProgramIterations!$D:$E,2,FALSE))</f>
        <v/>
      </c>
      <c r="CW467" s="54"/>
      <c r="CX467" s="55" t="str">
        <f>IF(CW467="","",VLOOKUP(CW467,ProgramIterations!$D:$E,2,FALSE))</f>
        <v/>
      </c>
      <c r="CY467" s="54"/>
      <c r="CZ467" s="55" t="str">
        <f>IF(CY467="","",VLOOKUP(CY467,ProgramIterations!$D:$E,2,FALSE))</f>
        <v/>
      </c>
      <c r="DA467" s="54"/>
      <c r="DB467" s="55" t="str">
        <f>IF(DA467="","",VLOOKUP(DA467,ProgramIterations!$D:$E,2,FALSE))</f>
        <v/>
      </c>
      <c r="DC467" s="54"/>
      <c r="DD467" s="25" t="str">
        <f>IF(DC467="","",VLOOKUP(DC467,ProgramIterations!$D:$E,2,FALSE))</f>
        <v/>
      </c>
      <c r="DE467" s="64" t="str">
        <f>CONCATENATE("ALTER TABLE dbo.",LEFT(C467,FIND(".",C467)-1)," ADD ",RIGHT(C467,LEN(C467)-FIND(".",C467))," ",VLOOKUP(M467,DataTypes!$A$2:$F$12,6),IF(VLOOKUP(M467,DataTypes!$A$2:$F$12,3)=1,CONCATENATE("(",N467,",",O467,")"),"")," NULL")</f>
        <v>ALTER TABLE dbo.ChampMetricVisitInformation ADD DensityOfLamprey decimal(15,5) NULL</v>
      </c>
      <c r="DF467" s="56" t="e">
        <f>IF(A467 = "","",#REF! &amp; " SELECT MetricCalcTypeID = "&amp;A467&amp;", EngineID = "&amp;B467&amp;", Name='"&amp;C467&amp;"', DisplayGroupID = "&amp;D467&amp;", DisplayName='"&amp;E467&amp;"', DisplayNameShort = '"&amp;F467&amp;"', PropertyName = '"&amp;G467&amp;"', MethodID = "&amp;IF(H467="","NULL",H467)&amp; ", CalcGroupId = "&amp;IF(I467="","NULL",I467)&amp;", CalcGroupListItemID = " &amp;IF(K467="","NULL",K467)&amp;", Description = "&amp;IF(L467&lt;&gt;"NULL","'"&amp;SUBSTITUTE(L467,"'","''")&amp;"'","NULL")&amp;", DataTypeID = "&amp;M467&amp;",Precision = "&amp;N467&amp;", Scale = "&amp;O467&amp;", Length="&amp;P467&amp;", UOMID = "&amp;Q467&amp;", GlossaryTermID = "&amp;V467&amp;", DisplayOrderID = "&amp;W467&amp;", DomainValueListID = "&amp;AB467&amp;", WidthPixels = "&amp;AC467&amp;", IsDisplayable = "&amp;AD467&amp;", ShowGraphForWatershed= "&amp;AE467&amp;",ShowGraphForProgram="&amp;AF467&amp;",ShowGraphForVisit="&amp;AG467&amp;",IsPrivateInformation="&amp;AM467&amp;", IsCalculated="&amp;AN467&amp;",IsInternal="&amp;AO467&amp;", ExpectedValueMin = "&amp;IF(R467&lt;&gt;"",R467,"NULL")&amp;",  ExpectedValueMax = "&amp;IF(S467&lt;&gt;"",S467,"NULL")&amp;",  AcceptedValueMin = "&amp;IF(T467&lt;&gt;"",T467,"NULL")&amp;",   AcceptedValueMax  = "&amp;IF(U467&lt;&gt;"",U467,"NULL")&amp;", GraphAllowX="&amp;AH467&amp;", GraphAllowY="&amp;AI467&amp;", GraphAllowZ="&amp;AJ467&amp;", MapAllowSize="&amp;AK467&amp;", MapAllowColor = "&amp;AL467&amp;", RbtXpath = "&amp;IF(AP467&lt;&gt;"", "'"&amp;AP467&amp;"'", "NULL")&amp;", RbtIsRequired = "&amp;IF(AP467&lt;&gt;"", AQ467, "NULL")&amp;", MRMetric = "&amp;AR467&amp;
", Protocol1_ID = "&amp;IF(AS467="","NULL",#REF!)&amp;", Protocol1_IterationIDStart = "&amp;IF(AS467="","NULL",AT467)&amp;", Protocol1_IterationIDEnd = "&amp;IF(AU467="","NULL",AV467)&amp;
", Protocol2_ID = "&amp;IF(AW467="","NULL",#REF!)&amp;", Protocol2_IterationIDStart = "&amp;IF(AW467="","NULL",AX467)&amp;", Protocol2_IterationIDEnd = "&amp;IF(AY467="","NULL",AZ467)&amp;
", Protocol3_ID = "&amp;IF(BA467="","NULL",#REF!)&amp;", Protocol3_IterationIDStart = "&amp;IF(BA467="","NULL",BB467)&amp;", Protocol3_IterationIDEnd = "&amp;IF(BC467="","NULL",BD467)&amp;
", Protocol4_ID = "&amp;IF(BE467="","NULL",#REF!)&amp;", Protocol4_IterationIDStart = "&amp;IF(BE467="","NULL",BF467)&amp;", Protocol4_IterationIDEnd = "&amp;IF(BG467="","NULL",BH467)&amp;
", Protocol5_ID = "&amp;IF(BI467="","NULL",#REF!)&amp;", Protocol5_IterationIDStart = "&amp;IF(BI467="","NULL",BJ467)&amp;", Protocol5_IterationIDEnd = "&amp;IF(BK467="","NULL",BL467)&amp;
", Protocol6_ID = "&amp;IF(BM467="","NULL",#REF!)&amp;", Protocol6_IterationIDStart = "&amp;IF(BM467="","NULL",BN467)&amp;", Protocol6_IterationIDEnd = "&amp;IF(BO467="","NULL",BP467)&amp;
", Protocol7_ID = "&amp;IF(BQ467="","NULL",#REF!)&amp;", Protocol7_IterationIDStart = "&amp;IF(BQ467="","NULL",BR467)&amp;", Protocol7_IterationIDEnd = "&amp;IF(BS467="","NULL",BT467)&amp;
", Protocol8_ID = "&amp;IF(BU467="","NULL",#REF!)&amp;", Protocol8_IterationIDStart = "&amp;IF(BU467="","NULL",BV467)&amp;", Protocol8_IterationIDEnd = "&amp;IF(BW467="","NULL",BX467)&amp;
", Protocol9_ID = "&amp;IF(BY467="","NULL",#REF!)&amp;", Protocol9_IterationIDStart = "&amp;IF(BY467="","NULL",BZ467)&amp;", Protocol9_IterationIDEnd = "&amp;IF(CA467="","NULL",CB467)&amp;
", Protocol10_ID = "&amp;IF(CC467="","NULL",#REF!)&amp;", Protocol10_IterationIDStart = "&amp;IF(CC467="","NULL",CD467)&amp;", Protocol10_IterationIDEnd = "&amp;IF(CE467="","NULL",CF467)&amp;
", Protocol11_ID = "&amp;IF(CG467="","NULL",#REF!)&amp;", Protocol11_IterationIDStart = "&amp;IF(CG467="","NULL",CH467)&amp;", Protocol11_IterationIDEnd = "&amp;IF(CI467="","NULL",CJ467)&amp;
", Protocol12_ID = "&amp;IF(CK467="","NULL",#REF!)&amp;", Protocol12_IterationIDStart = "&amp;IF(CK467="","NULL",CL467)&amp;", Protocol12_IterationIDEnd = "&amp;IF(CM467="","NULL",CN467)&amp;
", Protocol13_ID = "&amp;IF(CO467="","NULL",#REF!)&amp;", Protocol13_IterationIDStart = "&amp;IF(CO467="","NULL",CP467)&amp;", Protocol13_IterationIDEnd = "&amp;IF(CQ467="","NULL",CR467)&amp;
", Protocol14_ID = "&amp;IF(CS467="","NULL",#REF!)&amp;", Protocol14_IterationIDStart = "&amp;IF(CS467="","NULL",CT467)&amp;", Protocol14_IterationIDEnd = "&amp;IF(CU467="","NULL",CV467)&amp;
", Protocol15_ID = "&amp;IF(CW467="","NULL",#REF!)&amp;", Protocol15_IterationIDStart = "&amp;IF(CW467="","NULL",CX467)&amp;", Protocol15_IterationIDEnd = "&amp;IF(CY467="","NULL",CZ467)&amp;
", Protocol16_ID = "&amp;IF(DA467="","NULL",#REF!)&amp;", Protocol16_IterationIDStart = "&amp;IF(DA467="","NULL",DB467)&amp;", Protocol16_IterationIDEnd = "&amp;IF(DC467="","NULL",DD467))</f>
        <v>#REF!</v>
      </c>
    </row>
    <row r="468" spans="1:110" x14ac:dyDescent="0.4">
      <c r="A468" s="18">
        <v>552</v>
      </c>
      <c r="B468" s="18">
        <v>3</v>
      </c>
      <c r="C468" s="57" t="str">
        <f t="shared" si="35"/>
        <v>ChampMetricVisitInformation.DensityOfOtherSpecies</v>
      </c>
      <c r="D468" s="18">
        <v>1</v>
      </c>
      <c r="E468" s="74" t="s">
        <v>1326</v>
      </c>
      <c r="F468" s="74" t="s">
        <v>1326</v>
      </c>
      <c r="G468" s="74" t="s">
        <v>1315</v>
      </c>
      <c r="I468" s="44">
        <v>2</v>
      </c>
      <c r="J468" s="47" t="str">
        <f>IF(I468="","",VLOOKUP(I468,MetricCalcGroups!A:D,3, FALSE))</f>
        <v>Fish Density</v>
      </c>
      <c r="L468" s="9" t="s">
        <v>78</v>
      </c>
      <c r="M468" s="18">
        <v>1</v>
      </c>
      <c r="N468" s="18">
        <v>15</v>
      </c>
      <c r="O468" s="18">
        <v>5</v>
      </c>
      <c r="P468" s="18" t="s">
        <v>78</v>
      </c>
      <c r="Q468" s="18">
        <v>37</v>
      </c>
      <c r="R468" s="75">
        <v>0</v>
      </c>
      <c r="S468" s="75" t="s">
        <v>78</v>
      </c>
      <c r="T468" s="75">
        <v>0</v>
      </c>
      <c r="U468" s="75" t="s">
        <v>78</v>
      </c>
      <c r="V468" s="78" t="s">
        <v>78</v>
      </c>
      <c r="W468" s="18">
        <v>4210</v>
      </c>
      <c r="X468" s="50">
        <v>2014</v>
      </c>
      <c r="Y468" s="51">
        <f>IF(X468&lt;&gt;"",VLOOKUP(X468,ProgramIterations!D:E,2,FALSE),"NULL")</f>
        <v>4</v>
      </c>
      <c r="Z468" s="50"/>
      <c r="AA468" s="51" t="str">
        <f>IF(Z468&lt;&gt;"",VLOOKUP(Z468,ProgramIterations!D:E,2,FALSE),"NULL")</f>
        <v>NULL</v>
      </c>
      <c r="AB468" s="74" t="s">
        <v>78</v>
      </c>
      <c r="AC468" s="74">
        <v>50</v>
      </c>
      <c r="AD468" s="74">
        <v>1</v>
      </c>
      <c r="AE468" s="74">
        <v>1</v>
      </c>
      <c r="AF468" s="74">
        <v>1</v>
      </c>
      <c r="AG468" s="74">
        <v>1</v>
      </c>
      <c r="AH468" s="52">
        <v>0</v>
      </c>
      <c r="AI468" s="52">
        <f t="shared" si="36"/>
        <v>1</v>
      </c>
      <c r="AJ468" s="75">
        <v>0</v>
      </c>
      <c r="AK468" s="52">
        <f t="shared" si="37"/>
        <v>1</v>
      </c>
      <c r="AL468" s="52">
        <f t="shared" si="38"/>
        <v>1</v>
      </c>
      <c r="AM468" s="75">
        <v>0</v>
      </c>
      <c r="AN468" s="75">
        <v>0</v>
      </c>
      <c r="AO468" s="74">
        <v>1</v>
      </c>
      <c r="AP468" s="74"/>
      <c r="AQ468" s="74">
        <v>0</v>
      </c>
      <c r="AR468" s="74">
        <v>0</v>
      </c>
      <c r="AS468" s="54"/>
      <c r="AT468" s="55" t="str">
        <f>IF(AS468="","",VLOOKUP(AS468,ProgramIterations!$D:$E,2,FALSE))</f>
        <v/>
      </c>
      <c r="AU468" s="54"/>
      <c r="AV468" s="55" t="str">
        <f>IF(AU468="","",VLOOKUP(AU468,ProgramIterations!$D:$E,2,FALSE))</f>
        <v/>
      </c>
      <c r="AW468" s="54"/>
      <c r="AX468" s="55" t="str">
        <f>IF(AW468="","",VLOOKUP(AW468,ProgramIterations!$D:$E,2,FALSE))</f>
        <v/>
      </c>
      <c r="AY468" s="54"/>
      <c r="AZ468" s="55" t="str">
        <f>IF(AY468="","",VLOOKUP(AY468,ProgramIterations!$D:$E,2,FALSE))</f>
        <v/>
      </c>
      <c r="BA468" s="54"/>
      <c r="BB468" s="55" t="str">
        <f>IF(BA468="","",VLOOKUP(BA468,ProgramIterations!$D:$E,2,FALSE))</f>
        <v/>
      </c>
      <c r="BC468" s="54"/>
      <c r="BD468" s="55" t="str">
        <f>IF(BC468="","",VLOOKUP(BC468,ProgramIterations!$D:$E,2,FALSE))</f>
        <v/>
      </c>
      <c r="BE468" s="54">
        <v>2014</v>
      </c>
      <c r="BF468" s="55">
        <f>IF(BE468="","",VLOOKUP(BE468,ProgramIterations!$D:$E,2,FALSE))</f>
        <v>4</v>
      </c>
      <c r="BG468" s="54"/>
      <c r="BH468" s="55" t="str">
        <f>IF(BG468="","",VLOOKUP(BG468,ProgramIterations!$D:$E,2,FALSE))</f>
        <v/>
      </c>
      <c r="BI468" s="54">
        <v>2014</v>
      </c>
      <c r="BJ468" s="55">
        <f>IF(BI468="","",VLOOKUP(BI468,ProgramIterations!$D:$E,2,FALSE))</f>
        <v>4</v>
      </c>
      <c r="BK468" s="54"/>
      <c r="BL468" s="55" t="str">
        <f>IF(BK468="","",VLOOKUP(BK468,ProgramIterations!$D:$E,2,FALSE))</f>
        <v/>
      </c>
      <c r="BM468" s="54">
        <v>2014</v>
      </c>
      <c r="BN468" s="55">
        <f>IF(BM468="","",VLOOKUP(BM468,ProgramIterations!$D:$E,2,FALSE))</f>
        <v>4</v>
      </c>
      <c r="BO468" s="54"/>
      <c r="BP468" s="55" t="str">
        <f>IF(BO468="","",VLOOKUP(BO468,ProgramIterations!$D:$E,2,FALSE))</f>
        <v/>
      </c>
      <c r="BQ468" s="54"/>
      <c r="BR468" s="55" t="str">
        <f>IF(BQ468="","",VLOOKUP(BQ468,ProgramIterations!$D:$E,2,FALSE))</f>
        <v/>
      </c>
      <c r="BS468" s="54"/>
      <c r="BT468" s="55" t="str">
        <f>IF(BS468="","",VLOOKUP(BS468,ProgramIterations!$D:$E,2,FALSE))</f>
        <v/>
      </c>
      <c r="BU468" s="54"/>
      <c r="BV468" s="55" t="str">
        <f>IF(BU468="","",VLOOKUP(BU468,ProgramIterations!$D:$E,2,FALSE))</f>
        <v/>
      </c>
      <c r="BW468" s="54"/>
      <c r="BX468" s="55" t="str">
        <f>IF(BW468="","",VLOOKUP(BW468,ProgramIterations!$D:$E,2,FALSE))</f>
        <v/>
      </c>
      <c r="BY468" s="54"/>
      <c r="BZ468" s="55" t="str">
        <f>IF(BY468="","",VLOOKUP(BY468,ProgramIterations!$D:$E,2,FALSE))</f>
        <v/>
      </c>
      <c r="CA468" s="54"/>
      <c r="CB468" s="55" t="str">
        <f>IF(CA468="","",VLOOKUP(CA468,ProgramIterations!$D:$E,2,FALSE))</f>
        <v/>
      </c>
      <c r="CC468" s="54">
        <v>2014</v>
      </c>
      <c r="CD468" s="55">
        <f>IF(CC468="","",VLOOKUP(CC468,ProgramIterations!$D:$E,2,FALSE))</f>
        <v>4</v>
      </c>
      <c r="CE468" s="54"/>
      <c r="CF468" s="55" t="str">
        <f>IF(CE468="","",VLOOKUP(CE468,ProgramIterations!$D:$E,2,FALSE))</f>
        <v/>
      </c>
      <c r="CG468" s="54"/>
      <c r="CH468" s="55" t="str">
        <f>IF(CG468="","",VLOOKUP(CG468,ProgramIterations!$D:$E,2,FALSE))</f>
        <v/>
      </c>
      <c r="CI468" s="54"/>
      <c r="CJ468" s="55" t="str">
        <f>IF(CI468="","",VLOOKUP(CI468,ProgramIterations!$D:$E,2,FALSE))</f>
        <v/>
      </c>
      <c r="CK468" s="54"/>
      <c r="CL468" s="55" t="str">
        <f>IF(CK468="","",VLOOKUP(CK468,ProgramIterations!$D:$E,2,FALSE))</f>
        <v/>
      </c>
      <c r="CM468" s="54"/>
      <c r="CN468" s="55" t="str">
        <f>IF(CM468="","",VLOOKUP(CM468,ProgramIterations!$D:$E,2,FALSE))</f>
        <v/>
      </c>
      <c r="CO468" s="54">
        <v>2014</v>
      </c>
      <c r="CP468" s="55">
        <f>IF(CO468="","",VLOOKUP(CO468,ProgramIterations!$D:$E,2,FALSE))</f>
        <v>4</v>
      </c>
      <c r="CQ468" s="54"/>
      <c r="CR468" s="55" t="str">
        <f>IF(CQ468="","",VLOOKUP(CQ468,ProgramIterations!$D:$E,2,FALSE))</f>
        <v/>
      </c>
      <c r="CS468" s="54">
        <v>2014</v>
      </c>
      <c r="CT468" s="55">
        <f>IF(CS468="","",VLOOKUP(CS468,ProgramIterations!$D:$E,2,FALSE))</f>
        <v>4</v>
      </c>
      <c r="CU468" s="54"/>
      <c r="CV468" s="55" t="str">
        <f>IF(CU468="","",VLOOKUP(CU468,ProgramIterations!$D:$E,2,FALSE))</f>
        <v/>
      </c>
      <c r="CW468" s="54"/>
      <c r="CX468" s="55" t="str">
        <f>IF(CW468="","",VLOOKUP(CW468,ProgramIterations!$D:$E,2,FALSE))</f>
        <v/>
      </c>
      <c r="CY468" s="54"/>
      <c r="CZ468" s="55" t="str">
        <f>IF(CY468="","",VLOOKUP(CY468,ProgramIterations!$D:$E,2,FALSE))</f>
        <v/>
      </c>
      <c r="DA468" s="54"/>
      <c r="DB468" s="55" t="str">
        <f>IF(DA468="","",VLOOKUP(DA468,ProgramIterations!$D:$E,2,FALSE))</f>
        <v/>
      </c>
      <c r="DC468" s="54"/>
      <c r="DD468" s="25" t="str">
        <f>IF(DC468="","",VLOOKUP(DC468,ProgramIterations!$D:$E,2,FALSE))</f>
        <v/>
      </c>
      <c r="DE468" s="64" t="str">
        <f>CONCATENATE("ALTER TABLE dbo.",LEFT(C468,FIND(".",C468)-1)," ADD ",RIGHT(C468,LEN(C468)-FIND(".",C468))," ",VLOOKUP(M468,DataTypes!$A$2:$F$12,6),IF(VLOOKUP(M468,DataTypes!$A$2:$F$12,3)=1,CONCATENATE("(",N468,",",O468,")"),"")," NULL")</f>
        <v>ALTER TABLE dbo.ChampMetricVisitInformation ADD DensityOfOtherSpecies decimal(15,5) NULL</v>
      </c>
      <c r="DF468" s="56" t="e">
        <f>IF(A468 = "","",#REF! &amp; " SELECT MetricCalcTypeID = "&amp;A468&amp;", EngineID = "&amp;B468&amp;", Name='"&amp;C468&amp;"', DisplayGroupID = "&amp;D468&amp;", DisplayName='"&amp;E468&amp;"', DisplayNameShort = '"&amp;F468&amp;"', PropertyName = '"&amp;G468&amp;"', MethodID = "&amp;IF(H468="","NULL",H468)&amp; ", CalcGroupId = "&amp;IF(I468="","NULL",I468)&amp;", CalcGroupListItemID = " &amp;IF(K468="","NULL",K468)&amp;", Description = "&amp;IF(L468&lt;&gt;"NULL","'"&amp;SUBSTITUTE(L468,"'","''")&amp;"'","NULL")&amp;", DataTypeID = "&amp;M468&amp;",Precision = "&amp;N468&amp;", Scale = "&amp;O468&amp;", Length="&amp;P468&amp;", UOMID = "&amp;Q468&amp;", GlossaryTermID = "&amp;V468&amp;", DisplayOrderID = "&amp;W468&amp;", DomainValueListID = "&amp;AB468&amp;", WidthPixels = "&amp;AC468&amp;", IsDisplayable = "&amp;AD468&amp;", ShowGraphForWatershed= "&amp;AE468&amp;",ShowGraphForProgram="&amp;AF468&amp;",ShowGraphForVisit="&amp;AG468&amp;",IsPrivateInformation="&amp;AM468&amp;", IsCalculated="&amp;AN468&amp;",IsInternal="&amp;AO468&amp;", ExpectedValueMin = "&amp;IF(R468&lt;&gt;"",R468,"NULL")&amp;",  ExpectedValueMax = "&amp;IF(S468&lt;&gt;"",S468,"NULL")&amp;",  AcceptedValueMin = "&amp;IF(T468&lt;&gt;"",T468,"NULL")&amp;",   AcceptedValueMax  = "&amp;IF(U468&lt;&gt;"",U468,"NULL")&amp;", GraphAllowX="&amp;AH468&amp;", GraphAllowY="&amp;AI468&amp;", GraphAllowZ="&amp;AJ468&amp;", MapAllowSize="&amp;AK468&amp;", MapAllowColor = "&amp;AL468&amp;", RbtXpath = "&amp;IF(AP468&lt;&gt;"", "'"&amp;AP468&amp;"'", "NULL")&amp;", RbtIsRequired = "&amp;IF(AP468&lt;&gt;"", AQ468, "NULL")&amp;", MRMetric = "&amp;AR468&amp;
", Protocol1_ID = "&amp;IF(AS468="","NULL",#REF!)&amp;", Protocol1_IterationIDStart = "&amp;IF(AS468="","NULL",AT468)&amp;", Protocol1_IterationIDEnd = "&amp;IF(AU468="","NULL",AV468)&amp;
", Protocol2_ID = "&amp;IF(AW468="","NULL",#REF!)&amp;", Protocol2_IterationIDStart = "&amp;IF(AW468="","NULL",AX468)&amp;", Protocol2_IterationIDEnd = "&amp;IF(AY468="","NULL",AZ468)&amp;
", Protocol3_ID = "&amp;IF(BA468="","NULL",#REF!)&amp;", Protocol3_IterationIDStart = "&amp;IF(BA468="","NULL",BB468)&amp;", Protocol3_IterationIDEnd = "&amp;IF(BC468="","NULL",BD468)&amp;
", Protocol4_ID = "&amp;IF(BE468="","NULL",#REF!)&amp;", Protocol4_IterationIDStart = "&amp;IF(BE468="","NULL",BF468)&amp;", Protocol4_IterationIDEnd = "&amp;IF(BG468="","NULL",BH468)&amp;
", Protocol5_ID = "&amp;IF(BI468="","NULL",#REF!)&amp;", Protocol5_IterationIDStart = "&amp;IF(BI468="","NULL",BJ468)&amp;", Protocol5_IterationIDEnd = "&amp;IF(BK468="","NULL",BL468)&amp;
", Protocol6_ID = "&amp;IF(BM468="","NULL",#REF!)&amp;", Protocol6_IterationIDStart = "&amp;IF(BM468="","NULL",BN468)&amp;", Protocol6_IterationIDEnd = "&amp;IF(BO468="","NULL",BP468)&amp;
", Protocol7_ID = "&amp;IF(BQ468="","NULL",#REF!)&amp;", Protocol7_IterationIDStart = "&amp;IF(BQ468="","NULL",BR468)&amp;", Protocol7_IterationIDEnd = "&amp;IF(BS468="","NULL",BT468)&amp;
", Protocol8_ID = "&amp;IF(BU468="","NULL",#REF!)&amp;", Protocol8_IterationIDStart = "&amp;IF(BU468="","NULL",BV468)&amp;", Protocol8_IterationIDEnd = "&amp;IF(BW468="","NULL",BX468)&amp;
", Protocol9_ID = "&amp;IF(BY468="","NULL",#REF!)&amp;", Protocol9_IterationIDStart = "&amp;IF(BY468="","NULL",BZ468)&amp;", Protocol9_IterationIDEnd = "&amp;IF(CA468="","NULL",CB468)&amp;
", Protocol10_ID = "&amp;IF(CC468="","NULL",#REF!)&amp;", Protocol10_IterationIDStart = "&amp;IF(CC468="","NULL",CD468)&amp;", Protocol10_IterationIDEnd = "&amp;IF(CE468="","NULL",CF468)&amp;
", Protocol11_ID = "&amp;IF(CG468="","NULL",#REF!)&amp;", Protocol11_IterationIDStart = "&amp;IF(CG468="","NULL",CH468)&amp;", Protocol11_IterationIDEnd = "&amp;IF(CI468="","NULL",CJ468)&amp;
", Protocol12_ID = "&amp;IF(CK468="","NULL",#REF!)&amp;", Protocol12_IterationIDStart = "&amp;IF(CK468="","NULL",CL468)&amp;", Protocol12_IterationIDEnd = "&amp;IF(CM468="","NULL",CN468)&amp;
", Protocol13_ID = "&amp;IF(CO468="","NULL",#REF!)&amp;", Protocol13_IterationIDStart = "&amp;IF(CO468="","NULL",CP468)&amp;", Protocol13_IterationIDEnd = "&amp;IF(CQ468="","NULL",CR468)&amp;
", Protocol14_ID = "&amp;IF(CS468="","NULL",#REF!)&amp;", Protocol14_IterationIDStart = "&amp;IF(CS468="","NULL",CT468)&amp;", Protocol14_IterationIDEnd = "&amp;IF(CU468="","NULL",CV468)&amp;
", Protocol15_ID = "&amp;IF(CW468="","NULL",#REF!)&amp;", Protocol15_IterationIDStart = "&amp;IF(CW468="","NULL",CX468)&amp;", Protocol15_IterationIDEnd = "&amp;IF(CY468="","NULL",CZ468)&amp;
", Protocol16_ID = "&amp;IF(DA468="","NULL",#REF!)&amp;", Protocol16_IterationIDStart = "&amp;IF(DA468="","NULL",DB468)&amp;", Protocol16_IterationIDEnd = "&amp;IF(DC468="","NULL",DD468))</f>
        <v>#REF!</v>
      </c>
    </row>
    <row r="469" spans="1:110" x14ac:dyDescent="0.4">
      <c r="E469" s="9" t="s">
        <v>1890</v>
      </c>
      <c r="F469" s="9" t="s">
        <v>1888</v>
      </c>
    </row>
    <row r="470" spans="1:110" x14ac:dyDescent="0.4">
      <c r="E470" s="9" t="s">
        <v>1891</v>
      </c>
      <c r="F470" s="9" t="s">
        <v>1889</v>
      </c>
    </row>
  </sheetData>
  <autoFilter ref="A1:DF468">
    <filterColumn colId="29">
      <filters>
        <filter val="1"/>
      </filters>
    </filterColumn>
    <sortState ref="A272:DF327">
      <sortCondition ref="W3:W470"/>
    </sortState>
  </autoFilter>
  <sortState ref="A4:EZ470">
    <sortCondition ref="A4:A470"/>
    <sortCondition ref="D4:D470"/>
    <sortCondition ref="W4:W470"/>
  </sortState>
  <phoneticPr fontId="1" type="noConversion"/>
  <conditionalFormatting sqref="AP469:AP1048576 AP294:AP332 AP334:AP434 AP2:AP292">
    <cfRule type="containsText" dxfId="24" priority="30" operator="containsText" text="'">
      <formula>NOT(ISERROR(SEARCH("'",AP2)))</formula>
    </cfRule>
  </conditionalFormatting>
  <conditionalFormatting sqref="AP436:AP450">
    <cfRule type="containsText" dxfId="23" priority="29" operator="containsText" text="'">
      <formula>NOT(ISERROR(SEARCH("'",AP436)))</formula>
    </cfRule>
  </conditionalFormatting>
  <conditionalFormatting sqref="AP435">
    <cfRule type="containsText" dxfId="22" priority="28" operator="containsText" text="'">
      <formula>NOT(ISERROR(SEARCH("'",AP435)))</formula>
    </cfRule>
  </conditionalFormatting>
  <conditionalFormatting sqref="AP293">
    <cfRule type="containsText" dxfId="21" priority="27" operator="containsText" text="'">
      <formula>NOT(ISERROR(SEARCH("'",AP293)))</formula>
    </cfRule>
  </conditionalFormatting>
  <conditionalFormatting sqref="AP333">
    <cfRule type="containsText" dxfId="20" priority="26" operator="containsText" text="'">
      <formula>NOT(ISERROR(SEARCH("'",AP333)))</formula>
    </cfRule>
  </conditionalFormatting>
  <conditionalFormatting sqref="A468:A1048576 A459:A462 A2:A452">
    <cfRule type="duplicateValues" dxfId="19" priority="24"/>
  </conditionalFormatting>
  <conditionalFormatting sqref="AP451">
    <cfRule type="containsText" dxfId="18" priority="23" operator="containsText" text="'">
      <formula>NOT(ISERROR(SEARCH("'",AP451)))</formula>
    </cfRule>
  </conditionalFormatting>
  <conditionalFormatting sqref="AP452">
    <cfRule type="containsText" dxfId="17" priority="22" operator="containsText" text="'">
      <formula>NOT(ISERROR(SEARCH("'",AP452)))</formula>
    </cfRule>
  </conditionalFormatting>
  <conditionalFormatting sqref="A453:A456 A458">
    <cfRule type="duplicateValues" dxfId="16" priority="21"/>
  </conditionalFormatting>
  <conditionalFormatting sqref="AP453:AP458">
    <cfRule type="containsText" dxfId="15" priority="20" operator="containsText" text="'">
      <formula>NOT(ISERROR(SEARCH("'",AP453)))</formula>
    </cfRule>
  </conditionalFormatting>
  <conditionalFormatting sqref="A2:A450">
    <cfRule type="duplicateValues" dxfId="14" priority="33"/>
  </conditionalFormatting>
  <conditionalFormatting sqref="AP459:AP462">
    <cfRule type="containsText" dxfId="13" priority="18" operator="containsText" text="'">
      <formula>NOT(ISERROR(SEARCH("'",AP459)))</formula>
    </cfRule>
  </conditionalFormatting>
  <conditionalFormatting sqref="AP463">
    <cfRule type="containsText" dxfId="12" priority="16" operator="containsText" text="'">
      <formula>NOT(ISERROR(SEARCH("'",AP463)))</formula>
    </cfRule>
  </conditionalFormatting>
  <conditionalFormatting sqref="A463">
    <cfRule type="duplicateValues" dxfId="11" priority="15"/>
  </conditionalFormatting>
  <conditionalFormatting sqref="A463">
    <cfRule type="duplicateValues" dxfId="10" priority="17"/>
  </conditionalFormatting>
  <conditionalFormatting sqref="A457">
    <cfRule type="duplicateValues" dxfId="9" priority="14"/>
  </conditionalFormatting>
  <conditionalFormatting sqref="A464">
    <cfRule type="duplicateValues" dxfId="8" priority="11"/>
  </conditionalFormatting>
  <conditionalFormatting sqref="A464">
    <cfRule type="duplicateValues" dxfId="7" priority="13"/>
  </conditionalFormatting>
  <conditionalFormatting sqref="AP464">
    <cfRule type="containsText" dxfId="6" priority="7" operator="containsText" text="'">
      <formula>NOT(ISERROR(SEARCH("'",AP464)))</formula>
    </cfRule>
  </conditionalFormatting>
  <conditionalFormatting sqref="A468:A1048576 A1:A464">
    <cfRule type="duplicateValues" dxfId="5" priority="6"/>
  </conditionalFormatting>
  <conditionalFormatting sqref="AP465:AP467">
    <cfRule type="containsText" dxfId="4" priority="4" operator="containsText" text="'">
      <formula>NOT(ISERROR(SEARCH("'",AP465)))</formula>
    </cfRule>
  </conditionalFormatting>
  <conditionalFormatting sqref="A465:A467">
    <cfRule type="duplicateValues" dxfId="3" priority="3"/>
  </conditionalFormatting>
  <conditionalFormatting sqref="A465:A467">
    <cfRule type="duplicateValues" dxfId="2" priority="5"/>
  </conditionalFormatting>
  <conditionalFormatting sqref="A465:A467">
    <cfRule type="duplicateValues" dxfId="1" priority="2"/>
  </conditionalFormatting>
  <conditionalFormatting sqref="AP468">
    <cfRule type="containsText" dxfId="0" priority="1" operator="containsText" text="'">
      <formula>NOT(ISERROR(SEARCH("'",AP468)))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workbookViewId="0">
      <selection activeCell="K112" sqref="K112"/>
    </sheetView>
  </sheetViews>
  <sheetFormatPr defaultRowHeight="14.4" x14ac:dyDescent="0.3"/>
  <cols>
    <col min="1" max="1" width="20.33203125" bestFit="1" customWidth="1"/>
  </cols>
  <sheetData>
    <row r="1" spans="1:1" x14ac:dyDescent="0.3">
      <c r="A1" t="s">
        <v>808</v>
      </c>
    </row>
    <row r="2" spans="1:1" x14ac:dyDescent="0.3">
      <c r="A2" t="s">
        <v>29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1878</v>
      </c>
    </row>
    <row r="9" spans="1:1" x14ac:dyDescent="0.3">
      <c r="A9" t="s">
        <v>1427</v>
      </c>
    </row>
    <row r="10" spans="1:1" x14ac:dyDescent="0.3">
      <c r="A10" t="s">
        <v>1428</v>
      </c>
    </row>
    <row r="11" spans="1:1" x14ac:dyDescent="0.3">
      <c r="A11" t="s">
        <v>1429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37</v>
      </c>
    </row>
    <row r="15" spans="1:1" x14ac:dyDescent="0.3">
      <c r="A15" t="s">
        <v>38</v>
      </c>
    </row>
    <row r="16" spans="1:1" x14ac:dyDescent="0.3">
      <c r="A16" t="s">
        <v>39</v>
      </c>
    </row>
    <row r="17" spans="1:1" x14ac:dyDescent="0.3">
      <c r="A17" t="s">
        <v>40</v>
      </c>
    </row>
    <row r="18" spans="1:1" x14ac:dyDescent="0.3">
      <c r="A18" t="s">
        <v>766</v>
      </c>
    </row>
    <row r="19" spans="1:1" x14ac:dyDescent="0.3">
      <c r="A19" t="s">
        <v>767</v>
      </c>
    </row>
    <row r="20" spans="1:1" x14ac:dyDescent="0.3">
      <c r="A20" t="s">
        <v>765</v>
      </c>
    </row>
    <row r="21" spans="1:1" x14ac:dyDescent="0.3">
      <c r="A21" t="s">
        <v>768</v>
      </c>
    </row>
    <row r="22" spans="1:1" x14ac:dyDescent="0.3">
      <c r="A22" t="s">
        <v>41</v>
      </c>
    </row>
    <row r="23" spans="1:1" x14ac:dyDescent="0.3">
      <c r="A23" t="s">
        <v>42</v>
      </c>
    </row>
    <row r="24" spans="1:1" x14ac:dyDescent="0.3">
      <c r="A24" t="s">
        <v>793</v>
      </c>
    </row>
    <row r="25" spans="1:1" x14ac:dyDescent="0.3">
      <c r="A25" t="s">
        <v>794</v>
      </c>
    </row>
    <row r="26" spans="1:1" x14ac:dyDescent="0.3">
      <c r="A26" t="s">
        <v>795</v>
      </c>
    </row>
    <row r="27" spans="1:1" x14ac:dyDescent="0.3">
      <c r="A27" t="s">
        <v>796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778</v>
      </c>
    </row>
    <row r="32" spans="1:1" x14ac:dyDescent="0.3">
      <c r="A32" t="s">
        <v>779</v>
      </c>
    </row>
    <row r="33" spans="1:1" x14ac:dyDescent="0.3">
      <c r="A33" t="s">
        <v>780</v>
      </c>
    </row>
    <row r="34" spans="1:1" x14ac:dyDescent="0.3">
      <c r="A34" t="s">
        <v>769</v>
      </c>
    </row>
    <row r="35" spans="1:1" x14ac:dyDescent="0.3">
      <c r="A35" t="s">
        <v>770</v>
      </c>
    </row>
    <row r="36" spans="1:1" x14ac:dyDescent="0.3">
      <c r="A36" t="s">
        <v>771</v>
      </c>
    </row>
    <row r="37" spans="1:1" x14ac:dyDescent="0.3">
      <c r="A37" t="s">
        <v>781</v>
      </c>
    </row>
    <row r="38" spans="1:1" x14ac:dyDescent="0.3">
      <c r="A38" t="s">
        <v>782</v>
      </c>
    </row>
    <row r="39" spans="1:1" x14ac:dyDescent="0.3">
      <c r="A39" t="s">
        <v>772</v>
      </c>
    </row>
    <row r="40" spans="1:1" x14ac:dyDescent="0.3">
      <c r="A40" t="s">
        <v>773</v>
      </c>
    </row>
    <row r="41" spans="1:1" x14ac:dyDescent="0.3">
      <c r="A41" t="s">
        <v>774</v>
      </c>
    </row>
    <row r="42" spans="1:1" x14ac:dyDescent="0.3">
      <c r="A42" t="s">
        <v>1432</v>
      </c>
    </row>
    <row r="43" spans="1:1" x14ac:dyDescent="0.3">
      <c r="A43" t="s">
        <v>1433</v>
      </c>
    </row>
    <row r="44" spans="1:1" x14ac:dyDescent="0.3">
      <c r="A44" t="s">
        <v>1596</v>
      </c>
    </row>
    <row r="45" spans="1:1" x14ac:dyDescent="0.3">
      <c r="A45" t="s">
        <v>805</v>
      </c>
    </row>
    <row r="46" spans="1:1" x14ac:dyDescent="0.3">
      <c r="A46" t="s">
        <v>807</v>
      </c>
    </row>
    <row r="47" spans="1:1" x14ac:dyDescent="0.3">
      <c r="A47" t="s">
        <v>806</v>
      </c>
    </row>
    <row r="48" spans="1:1" x14ac:dyDescent="0.3">
      <c r="A48" t="s">
        <v>807</v>
      </c>
    </row>
    <row r="49" spans="1:1" x14ac:dyDescent="0.3">
      <c r="A49" t="s">
        <v>805</v>
      </c>
    </row>
    <row r="50" spans="1:1" x14ac:dyDescent="0.3">
      <c r="A50" t="s">
        <v>807</v>
      </c>
    </row>
    <row r="51" spans="1:1" x14ac:dyDescent="0.3">
      <c r="A51" t="s">
        <v>806</v>
      </c>
    </row>
    <row r="52" spans="1:1" x14ac:dyDescent="0.3">
      <c r="A52" t="s">
        <v>807</v>
      </c>
    </row>
    <row r="53" spans="1:1" x14ac:dyDescent="0.3">
      <c r="A53" t="s">
        <v>805</v>
      </c>
    </row>
    <row r="54" spans="1:1" x14ac:dyDescent="0.3">
      <c r="A54" t="s">
        <v>807</v>
      </c>
    </row>
    <row r="55" spans="1:1" x14ac:dyDescent="0.3">
      <c r="A55" t="s">
        <v>806</v>
      </c>
    </row>
    <row r="56" spans="1:1" x14ac:dyDescent="0.3">
      <c r="A56" t="s">
        <v>807</v>
      </c>
    </row>
    <row r="57" spans="1:1" x14ac:dyDescent="0.3">
      <c r="A57" t="s">
        <v>805</v>
      </c>
    </row>
    <row r="58" spans="1:1" x14ac:dyDescent="0.3">
      <c r="A58" t="s">
        <v>807</v>
      </c>
    </row>
    <row r="59" spans="1:1" x14ac:dyDescent="0.3">
      <c r="A59" t="s">
        <v>806</v>
      </c>
    </row>
    <row r="60" spans="1:1" x14ac:dyDescent="0.3">
      <c r="A60" t="s">
        <v>807</v>
      </c>
    </row>
    <row r="61" spans="1:1" x14ac:dyDescent="0.3">
      <c r="A61" t="s">
        <v>805</v>
      </c>
    </row>
    <row r="62" spans="1:1" x14ac:dyDescent="0.3">
      <c r="A62" t="s">
        <v>807</v>
      </c>
    </row>
    <row r="63" spans="1:1" x14ac:dyDescent="0.3">
      <c r="A63" t="s">
        <v>806</v>
      </c>
    </row>
    <row r="64" spans="1:1" x14ac:dyDescent="0.3">
      <c r="A64" t="s">
        <v>807</v>
      </c>
    </row>
    <row r="65" spans="1:1" x14ac:dyDescent="0.3">
      <c r="A65" t="s">
        <v>805</v>
      </c>
    </row>
    <row r="66" spans="1:1" x14ac:dyDescent="0.3">
      <c r="A66" t="s">
        <v>807</v>
      </c>
    </row>
    <row r="67" spans="1:1" x14ac:dyDescent="0.3">
      <c r="A67" t="s">
        <v>806</v>
      </c>
    </row>
    <row r="68" spans="1:1" x14ac:dyDescent="0.3">
      <c r="A68" t="s">
        <v>807</v>
      </c>
    </row>
    <row r="69" spans="1:1" x14ac:dyDescent="0.3">
      <c r="A69" t="s">
        <v>805</v>
      </c>
    </row>
    <row r="70" spans="1:1" x14ac:dyDescent="0.3">
      <c r="A70" t="s">
        <v>807</v>
      </c>
    </row>
    <row r="71" spans="1:1" x14ac:dyDescent="0.3">
      <c r="A71" t="s">
        <v>806</v>
      </c>
    </row>
    <row r="72" spans="1:1" x14ac:dyDescent="0.3">
      <c r="A72" t="s">
        <v>807</v>
      </c>
    </row>
    <row r="73" spans="1:1" x14ac:dyDescent="0.3">
      <c r="A73" t="s">
        <v>805</v>
      </c>
    </row>
    <row r="74" spans="1:1" x14ac:dyDescent="0.3">
      <c r="A74" t="s">
        <v>807</v>
      </c>
    </row>
    <row r="75" spans="1:1" x14ac:dyDescent="0.3">
      <c r="A75" t="s">
        <v>806</v>
      </c>
    </row>
    <row r="76" spans="1:1" x14ac:dyDescent="0.3">
      <c r="A76" t="s">
        <v>807</v>
      </c>
    </row>
    <row r="77" spans="1:1" x14ac:dyDescent="0.3">
      <c r="A77" t="s">
        <v>805</v>
      </c>
    </row>
    <row r="78" spans="1:1" x14ac:dyDescent="0.3">
      <c r="A78" t="s">
        <v>807</v>
      </c>
    </row>
    <row r="79" spans="1:1" x14ac:dyDescent="0.3">
      <c r="A79" t="s">
        <v>806</v>
      </c>
    </row>
    <row r="80" spans="1:1" x14ac:dyDescent="0.3">
      <c r="A80" t="s">
        <v>807</v>
      </c>
    </row>
    <row r="81" spans="1:1" x14ac:dyDescent="0.3">
      <c r="A81" t="s">
        <v>805</v>
      </c>
    </row>
    <row r="82" spans="1:1" x14ac:dyDescent="0.3">
      <c r="A82" t="s">
        <v>807</v>
      </c>
    </row>
    <row r="83" spans="1:1" x14ac:dyDescent="0.3">
      <c r="A83" t="s">
        <v>806</v>
      </c>
    </row>
    <row r="84" spans="1:1" x14ac:dyDescent="0.3">
      <c r="A84" t="s">
        <v>807</v>
      </c>
    </row>
    <row r="85" spans="1:1" x14ac:dyDescent="0.3">
      <c r="A85" t="s">
        <v>805</v>
      </c>
    </row>
    <row r="86" spans="1:1" x14ac:dyDescent="0.3">
      <c r="A86" t="s">
        <v>807</v>
      </c>
    </row>
    <row r="87" spans="1:1" x14ac:dyDescent="0.3">
      <c r="A87" t="s">
        <v>806</v>
      </c>
    </row>
    <row r="88" spans="1:1" x14ac:dyDescent="0.3">
      <c r="A88" t="s">
        <v>807</v>
      </c>
    </row>
    <row r="89" spans="1:1" x14ac:dyDescent="0.3">
      <c r="A89" t="s">
        <v>805</v>
      </c>
    </row>
    <row r="90" spans="1:1" x14ac:dyDescent="0.3">
      <c r="A90" t="s">
        <v>807</v>
      </c>
    </row>
    <row r="91" spans="1:1" x14ac:dyDescent="0.3">
      <c r="A91" t="s">
        <v>806</v>
      </c>
    </row>
    <row r="92" spans="1:1" x14ac:dyDescent="0.3">
      <c r="A92" t="s">
        <v>807</v>
      </c>
    </row>
    <row r="93" spans="1:1" x14ac:dyDescent="0.3">
      <c r="A93" t="s">
        <v>805</v>
      </c>
    </row>
    <row r="94" spans="1:1" x14ac:dyDescent="0.3">
      <c r="A94" t="s">
        <v>807</v>
      </c>
    </row>
    <row r="95" spans="1:1" x14ac:dyDescent="0.3">
      <c r="A95" t="s">
        <v>806</v>
      </c>
    </row>
    <row r="96" spans="1:1" x14ac:dyDescent="0.3">
      <c r="A96" t="s">
        <v>807</v>
      </c>
    </row>
    <row r="97" spans="1:1" x14ac:dyDescent="0.3">
      <c r="A97" t="s">
        <v>805</v>
      </c>
    </row>
    <row r="98" spans="1:1" x14ac:dyDescent="0.3">
      <c r="A98" t="s">
        <v>807</v>
      </c>
    </row>
    <row r="99" spans="1:1" x14ac:dyDescent="0.3">
      <c r="A99" t="s">
        <v>806</v>
      </c>
    </row>
    <row r="100" spans="1:1" x14ac:dyDescent="0.3">
      <c r="A100" t="s">
        <v>807</v>
      </c>
    </row>
    <row r="101" spans="1:1" x14ac:dyDescent="0.3">
      <c r="A101" t="s">
        <v>805</v>
      </c>
    </row>
    <row r="102" spans="1:1" x14ac:dyDescent="0.3">
      <c r="A102" t="s">
        <v>807</v>
      </c>
    </row>
    <row r="103" spans="1:1" x14ac:dyDescent="0.3">
      <c r="A103" t="s">
        <v>806</v>
      </c>
    </row>
    <row r="104" spans="1:1" x14ac:dyDescent="0.3">
      <c r="A104" t="s">
        <v>807</v>
      </c>
    </row>
    <row r="105" spans="1:1" x14ac:dyDescent="0.3">
      <c r="A105" t="s">
        <v>805</v>
      </c>
    </row>
    <row r="106" spans="1:1" x14ac:dyDescent="0.3">
      <c r="A106" t="s">
        <v>807</v>
      </c>
    </row>
    <row r="107" spans="1:1" x14ac:dyDescent="0.3">
      <c r="A107" t="s">
        <v>806</v>
      </c>
    </row>
    <row r="108" spans="1:1" x14ac:dyDescent="0.3">
      <c r="A108" t="s">
        <v>807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8"/>
  <sheetViews>
    <sheetView zoomScaleNormal="100" workbookViewId="0">
      <selection activeCell="C38" sqref="C38"/>
    </sheetView>
  </sheetViews>
  <sheetFormatPr defaultRowHeight="14.4" x14ac:dyDescent="0.3"/>
  <cols>
    <col min="1" max="1" width="7.33203125" bestFit="1" customWidth="1"/>
    <col min="2" max="2" width="28.33203125" bestFit="1" customWidth="1"/>
    <col min="3" max="3" width="29.109375" bestFit="1" customWidth="1"/>
    <col min="4" max="4" width="30.33203125" bestFit="1" customWidth="1"/>
    <col min="5" max="5" width="15" bestFit="1" customWidth="1"/>
    <col min="6" max="6" width="15.88671875" bestFit="1" customWidth="1"/>
  </cols>
  <sheetData>
    <row r="1" spans="1:6" x14ac:dyDescent="0.3">
      <c r="A1" s="77" t="s">
        <v>40</v>
      </c>
      <c r="B1" s="77" t="s">
        <v>30</v>
      </c>
      <c r="C1" s="77" t="s">
        <v>105</v>
      </c>
      <c r="D1" s="77" t="s">
        <v>106</v>
      </c>
      <c r="E1" s="77" t="s">
        <v>41</v>
      </c>
      <c r="F1" s="77" t="s">
        <v>1795</v>
      </c>
    </row>
    <row r="2" spans="1:6" x14ac:dyDescent="0.3">
      <c r="A2">
        <v>1</v>
      </c>
      <c r="B2" t="s">
        <v>107</v>
      </c>
      <c r="C2" t="s">
        <v>108</v>
      </c>
      <c r="D2" t="s">
        <v>109</v>
      </c>
      <c r="E2" t="s">
        <v>78</v>
      </c>
      <c r="F2" t="s">
        <v>109</v>
      </c>
    </row>
    <row r="3" spans="1:6" x14ac:dyDescent="0.3">
      <c r="A3">
        <v>2</v>
      </c>
      <c r="B3" t="s">
        <v>110</v>
      </c>
      <c r="C3" t="s">
        <v>111</v>
      </c>
      <c r="D3" t="s">
        <v>112</v>
      </c>
      <c r="E3" t="s">
        <v>78</v>
      </c>
      <c r="F3" t="s">
        <v>1796</v>
      </c>
    </row>
    <row r="4" spans="1:6" x14ac:dyDescent="0.3">
      <c r="A4">
        <v>3</v>
      </c>
      <c r="B4" t="s">
        <v>113</v>
      </c>
      <c r="C4" t="s">
        <v>114</v>
      </c>
      <c r="D4" t="s">
        <v>115</v>
      </c>
      <c r="E4" t="s">
        <v>78</v>
      </c>
      <c r="F4" t="s">
        <v>1797</v>
      </c>
    </row>
    <row r="5" spans="1:6" x14ac:dyDescent="0.3">
      <c r="A5">
        <v>4</v>
      </c>
      <c r="B5" t="s">
        <v>116</v>
      </c>
      <c r="C5" t="s">
        <v>117</v>
      </c>
      <c r="D5" t="s">
        <v>118</v>
      </c>
      <c r="E5" t="s">
        <v>78</v>
      </c>
      <c r="F5" t="s">
        <v>1798</v>
      </c>
    </row>
    <row r="6" spans="1:6" x14ac:dyDescent="0.3">
      <c r="A6">
        <v>5</v>
      </c>
      <c r="B6" t="s">
        <v>119</v>
      </c>
      <c r="C6" t="s">
        <v>120</v>
      </c>
      <c r="D6" t="s">
        <v>121</v>
      </c>
      <c r="E6" t="s">
        <v>78</v>
      </c>
      <c r="F6" t="s">
        <v>121</v>
      </c>
    </row>
    <row r="7" spans="1:6" x14ac:dyDescent="0.3">
      <c r="A7">
        <v>6</v>
      </c>
      <c r="B7" t="s">
        <v>122</v>
      </c>
      <c r="C7" t="s">
        <v>122</v>
      </c>
      <c r="E7" t="s">
        <v>78</v>
      </c>
    </row>
    <row r="8" spans="1:6" x14ac:dyDescent="0.3">
      <c r="A8">
        <v>7</v>
      </c>
      <c r="B8" t="s">
        <v>123</v>
      </c>
      <c r="C8" t="s">
        <v>124</v>
      </c>
      <c r="D8" t="s">
        <v>125</v>
      </c>
      <c r="E8" t="s">
        <v>78</v>
      </c>
      <c r="F8" t="s">
        <v>125</v>
      </c>
    </row>
    <row r="9" spans="1:6" x14ac:dyDescent="0.3">
      <c r="A9">
        <v>8</v>
      </c>
      <c r="B9" t="s">
        <v>86</v>
      </c>
      <c r="C9" t="s">
        <v>126</v>
      </c>
      <c r="D9" t="s">
        <v>127</v>
      </c>
      <c r="E9" t="s">
        <v>78</v>
      </c>
      <c r="F9" t="s">
        <v>127</v>
      </c>
    </row>
    <row r="10" spans="1:6" x14ac:dyDescent="0.3">
      <c r="A10">
        <v>9</v>
      </c>
      <c r="B10" t="s">
        <v>128</v>
      </c>
      <c r="C10" t="s">
        <v>129</v>
      </c>
      <c r="D10" t="s">
        <v>130</v>
      </c>
      <c r="E10" t="s">
        <v>78</v>
      </c>
      <c r="F10" t="s">
        <v>130</v>
      </c>
    </row>
    <row r="11" spans="1:6" x14ac:dyDescent="0.3">
      <c r="A11">
        <v>10</v>
      </c>
      <c r="B11" t="s">
        <v>131</v>
      </c>
      <c r="C11" t="s">
        <v>131</v>
      </c>
      <c r="D11" t="s">
        <v>132</v>
      </c>
      <c r="E11" t="s">
        <v>78</v>
      </c>
      <c r="F11" t="s">
        <v>132</v>
      </c>
    </row>
    <row r="12" spans="1:6" x14ac:dyDescent="0.3">
      <c r="A12">
        <v>11</v>
      </c>
      <c r="B12" t="s">
        <v>133</v>
      </c>
      <c r="C12" t="s">
        <v>134</v>
      </c>
      <c r="D12" t="s">
        <v>135</v>
      </c>
      <c r="E12" t="s">
        <v>78</v>
      </c>
      <c r="F12" t="s">
        <v>135</v>
      </c>
    </row>
    <row r="13" spans="1:6" x14ac:dyDescent="0.3">
      <c r="A13">
        <v>12</v>
      </c>
      <c r="B13" t="s">
        <v>136</v>
      </c>
      <c r="C13" t="s">
        <v>137</v>
      </c>
      <c r="E13" t="s">
        <v>78</v>
      </c>
    </row>
    <row r="14" spans="1:6" x14ac:dyDescent="0.3">
      <c r="A14">
        <v>13</v>
      </c>
      <c r="B14" t="s">
        <v>84</v>
      </c>
      <c r="C14" t="s">
        <v>84</v>
      </c>
      <c r="E14" t="s">
        <v>78</v>
      </c>
    </row>
    <row r="15" spans="1:6" x14ac:dyDescent="0.3">
      <c r="A15">
        <v>14</v>
      </c>
      <c r="B15" t="s">
        <v>138</v>
      </c>
      <c r="C15" t="s">
        <v>138</v>
      </c>
      <c r="D15" t="s">
        <v>139</v>
      </c>
      <c r="E15" t="s">
        <v>78</v>
      </c>
      <c r="F15" t="s">
        <v>139</v>
      </c>
    </row>
    <row r="16" spans="1:6" x14ac:dyDescent="0.3">
      <c r="A16">
        <v>15</v>
      </c>
      <c r="B16" t="s">
        <v>161</v>
      </c>
      <c r="C16" t="s">
        <v>162</v>
      </c>
      <c r="D16" t="s">
        <v>163</v>
      </c>
      <c r="E16" t="s">
        <v>78</v>
      </c>
      <c r="F16" t="s">
        <v>163</v>
      </c>
    </row>
    <row r="17" spans="1:6" x14ac:dyDescent="0.3">
      <c r="A17">
        <v>16</v>
      </c>
      <c r="B17" t="s">
        <v>164</v>
      </c>
      <c r="C17" t="s">
        <v>165</v>
      </c>
      <c r="D17" t="s">
        <v>166</v>
      </c>
      <c r="E17" t="s">
        <v>78</v>
      </c>
      <c r="F17" t="s">
        <v>1799</v>
      </c>
    </row>
    <row r="18" spans="1:6" x14ac:dyDescent="0.3">
      <c r="A18">
        <v>17</v>
      </c>
      <c r="B18" t="s">
        <v>167</v>
      </c>
      <c r="C18" t="s">
        <v>168</v>
      </c>
      <c r="D18" t="s">
        <v>169</v>
      </c>
      <c r="E18" t="s">
        <v>78</v>
      </c>
      <c r="F18" t="s">
        <v>1800</v>
      </c>
    </row>
    <row r="19" spans="1:6" x14ac:dyDescent="0.3">
      <c r="A19">
        <v>18</v>
      </c>
      <c r="B19" t="s">
        <v>170</v>
      </c>
      <c r="C19" t="s">
        <v>170</v>
      </c>
      <c r="D19" t="s">
        <v>171</v>
      </c>
      <c r="E19" t="s">
        <v>78</v>
      </c>
      <c r="F19" t="s">
        <v>171</v>
      </c>
    </row>
    <row r="20" spans="1:6" x14ac:dyDescent="0.3">
      <c r="A20">
        <v>19</v>
      </c>
      <c r="B20" t="s">
        <v>172</v>
      </c>
      <c r="C20" t="s">
        <v>172</v>
      </c>
      <c r="E20" t="s">
        <v>78</v>
      </c>
    </row>
    <row r="21" spans="1:6" x14ac:dyDescent="0.3">
      <c r="A21">
        <v>20</v>
      </c>
      <c r="B21" t="s">
        <v>173</v>
      </c>
      <c r="C21" t="s">
        <v>174</v>
      </c>
      <c r="D21" t="s">
        <v>175</v>
      </c>
      <c r="E21" t="s">
        <v>78</v>
      </c>
      <c r="F21" t="s">
        <v>175</v>
      </c>
    </row>
    <row r="22" spans="1:6" x14ac:dyDescent="0.3">
      <c r="A22">
        <v>21</v>
      </c>
      <c r="B22" t="s">
        <v>1801</v>
      </c>
      <c r="C22" t="s">
        <v>1802</v>
      </c>
      <c r="D22" t="s">
        <v>1803</v>
      </c>
      <c r="E22" t="s">
        <v>78</v>
      </c>
      <c r="F22" t="s">
        <v>1800</v>
      </c>
    </row>
    <row r="23" spans="1:6" x14ac:dyDescent="0.3">
      <c r="A23">
        <v>22</v>
      </c>
      <c r="B23" t="s">
        <v>1804</v>
      </c>
      <c r="C23" t="s">
        <v>1804</v>
      </c>
      <c r="D23" t="s">
        <v>1805</v>
      </c>
      <c r="E23" t="s">
        <v>78</v>
      </c>
      <c r="F23" t="s">
        <v>1805</v>
      </c>
    </row>
    <row r="24" spans="1:6" x14ac:dyDescent="0.3">
      <c r="A24">
        <v>23</v>
      </c>
      <c r="B24" t="s">
        <v>1806</v>
      </c>
      <c r="C24" t="s">
        <v>1807</v>
      </c>
      <c r="D24" t="s">
        <v>1808</v>
      </c>
      <c r="E24" t="s">
        <v>78</v>
      </c>
      <c r="F24" t="s">
        <v>1808</v>
      </c>
    </row>
    <row r="25" spans="1:6" x14ac:dyDescent="0.3">
      <c r="A25">
        <v>24</v>
      </c>
      <c r="B25" t="s">
        <v>1809</v>
      </c>
      <c r="C25" t="s">
        <v>1810</v>
      </c>
      <c r="D25" t="s">
        <v>1811</v>
      </c>
      <c r="E25" t="s">
        <v>78</v>
      </c>
      <c r="F25" t="s">
        <v>1812</v>
      </c>
    </row>
    <row r="26" spans="1:6" x14ac:dyDescent="0.3">
      <c r="A26">
        <v>25</v>
      </c>
      <c r="B26" t="s">
        <v>1813</v>
      </c>
      <c r="C26" t="s">
        <v>1814</v>
      </c>
      <c r="D26" t="s">
        <v>1815</v>
      </c>
      <c r="E26" t="s">
        <v>78</v>
      </c>
      <c r="F26" t="s">
        <v>1815</v>
      </c>
    </row>
    <row r="27" spans="1:6" x14ac:dyDescent="0.3">
      <c r="A27">
        <v>26</v>
      </c>
      <c r="B27" t="s">
        <v>1816</v>
      </c>
      <c r="C27" t="s">
        <v>1817</v>
      </c>
      <c r="D27" t="s">
        <v>1818</v>
      </c>
      <c r="E27" t="s">
        <v>78</v>
      </c>
      <c r="F27" t="s">
        <v>1819</v>
      </c>
    </row>
    <row r="28" spans="1:6" x14ac:dyDescent="0.3">
      <c r="A28">
        <v>27</v>
      </c>
      <c r="B28" t="s">
        <v>1820</v>
      </c>
      <c r="C28" t="s">
        <v>1821</v>
      </c>
      <c r="D28" t="s">
        <v>1822</v>
      </c>
      <c r="E28" t="s">
        <v>78</v>
      </c>
      <c r="F28" t="s">
        <v>1822</v>
      </c>
    </row>
    <row r="29" spans="1:6" x14ac:dyDescent="0.3">
      <c r="A29">
        <v>28</v>
      </c>
      <c r="B29" t="s">
        <v>1823</v>
      </c>
      <c r="C29" t="s">
        <v>1823</v>
      </c>
      <c r="D29" t="s">
        <v>1824</v>
      </c>
      <c r="E29" t="s">
        <v>78</v>
      </c>
      <c r="F29" t="s">
        <v>1824</v>
      </c>
    </row>
    <row r="30" spans="1:6" x14ac:dyDescent="0.3">
      <c r="A30">
        <v>29</v>
      </c>
      <c r="B30" t="s">
        <v>1825</v>
      </c>
      <c r="C30" t="s">
        <v>1826</v>
      </c>
      <c r="D30" t="s">
        <v>1827</v>
      </c>
      <c r="E30" t="s">
        <v>78</v>
      </c>
      <c r="F30" t="s">
        <v>1827</v>
      </c>
    </row>
    <row r="31" spans="1:6" x14ac:dyDescent="0.3">
      <c r="A31">
        <v>30</v>
      </c>
      <c r="B31" t="s">
        <v>1828</v>
      </c>
      <c r="C31" t="s">
        <v>1829</v>
      </c>
      <c r="D31" t="s">
        <v>1830</v>
      </c>
      <c r="E31" t="s">
        <v>78</v>
      </c>
      <c r="F31" t="s">
        <v>1830</v>
      </c>
    </row>
    <row r="32" spans="1:6" x14ac:dyDescent="0.3">
      <c r="A32">
        <v>31</v>
      </c>
      <c r="B32" t="s">
        <v>599</v>
      </c>
      <c r="C32" t="s">
        <v>1831</v>
      </c>
      <c r="E32" t="s">
        <v>78</v>
      </c>
    </row>
    <row r="33" spans="1:6" x14ac:dyDescent="0.3">
      <c r="A33">
        <v>32</v>
      </c>
      <c r="B33" t="s">
        <v>598</v>
      </c>
      <c r="C33" t="s">
        <v>1832</v>
      </c>
      <c r="E33" t="s">
        <v>78</v>
      </c>
    </row>
    <row r="34" spans="1:6" x14ac:dyDescent="0.3">
      <c r="A34">
        <v>33</v>
      </c>
      <c r="B34" t="s">
        <v>597</v>
      </c>
      <c r="C34" t="s">
        <v>1833</v>
      </c>
      <c r="E34" t="s">
        <v>78</v>
      </c>
    </row>
    <row r="35" spans="1:6" x14ac:dyDescent="0.3">
      <c r="A35">
        <v>34</v>
      </c>
      <c r="B35" t="s">
        <v>1834</v>
      </c>
      <c r="C35" t="s">
        <v>1835</v>
      </c>
      <c r="E35" t="s">
        <v>78</v>
      </c>
    </row>
    <row r="36" spans="1:6" x14ac:dyDescent="0.3">
      <c r="A36">
        <v>35</v>
      </c>
      <c r="B36" t="s">
        <v>1836</v>
      </c>
      <c r="C36" t="s">
        <v>1836</v>
      </c>
      <c r="E36" t="s">
        <v>78</v>
      </c>
    </row>
    <row r="37" spans="1:6" x14ac:dyDescent="0.3">
      <c r="A37">
        <v>36</v>
      </c>
      <c r="B37" t="s">
        <v>1837</v>
      </c>
      <c r="C37" t="s">
        <v>1838</v>
      </c>
      <c r="E37" t="s">
        <v>78</v>
      </c>
    </row>
    <row r="38" spans="1:6" x14ac:dyDescent="0.3">
      <c r="A38">
        <v>37</v>
      </c>
      <c r="B38" s="73" t="s">
        <v>1793</v>
      </c>
      <c r="C38" s="73" t="s">
        <v>1840</v>
      </c>
      <c r="D38" s="73" t="s">
        <v>1794</v>
      </c>
      <c r="E38" s="73" t="s">
        <v>78</v>
      </c>
      <c r="F38" s="73" t="s">
        <v>1839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39"/>
  <sheetViews>
    <sheetView workbookViewId="0">
      <selection activeCell="B37" sqref="B37"/>
    </sheetView>
  </sheetViews>
  <sheetFormatPr defaultRowHeight="14.4" x14ac:dyDescent="0.3"/>
  <cols>
    <col min="1" max="1" width="15.6640625" customWidth="1"/>
    <col min="2" max="2" width="51.44140625" customWidth="1"/>
    <col min="3" max="3" width="45" bestFit="1" customWidth="1"/>
    <col min="4" max="4" width="14.109375" bestFit="1" customWidth="1"/>
    <col min="5" max="5" width="14.5546875" bestFit="1" customWidth="1"/>
  </cols>
  <sheetData>
    <row r="1" spans="1:5" x14ac:dyDescent="0.3">
      <c r="A1" t="s">
        <v>31</v>
      </c>
      <c r="B1" s="1" t="s">
        <v>32</v>
      </c>
      <c r="C1" s="1" t="s">
        <v>33</v>
      </c>
      <c r="D1" s="1" t="s">
        <v>34</v>
      </c>
      <c r="E1" s="1" t="s">
        <v>42</v>
      </c>
    </row>
    <row r="2" spans="1:5" x14ac:dyDescent="0.3">
      <c r="B2" t="s">
        <v>539</v>
      </c>
      <c r="C2" t="s">
        <v>484</v>
      </c>
      <c r="E2">
        <v>10</v>
      </c>
    </row>
    <row r="3" spans="1:5" x14ac:dyDescent="0.3">
      <c r="B3" t="s">
        <v>540</v>
      </c>
      <c r="C3" t="s">
        <v>485</v>
      </c>
      <c r="E3">
        <v>20</v>
      </c>
    </row>
    <row r="4" spans="1:5" x14ac:dyDescent="0.3">
      <c r="B4" t="s">
        <v>541</v>
      </c>
      <c r="C4" t="s">
        <v>486</v>
      </c>
      <c r="E4">
        <v>30</v>
      </c>
    </row>
    <row r="5" spans="1:5" x14ac:dyDescent="0.3">
      <c r="B5" t="s">
        <v>542</v>
      </c>
      <c r="C5" t="s">
        <v>487</v>
      </c>
      <c r="E5">
        <v>40</v>
      </c>
    </row>
    <row r="6" spans="1:5" x14ac:dyDescent="0.3">
      <c r="B6" t="s">
        <v>488</v>
      </c>
      <c r="C6" t="s">
        <v>488</v>
      </c>
      <c r="E6">
        <v>50</v>
      </c>
    </row>
    <row r="7" spans="1:5" x14ac:dyDescent="0.3">
      <c r="B7" t="s">
        <v>489</v>
      </c>
      <c r="C7" t="s">
        <v>545</v>
      </c>
      <c r="E7">
        <v>60</v>
      </c>
    </row>
    <row r="8" spans="1:5" x14ac:dyDescent="0.3">
      <c r="B8" t="s">
        <v>543</v>
      </c>
      <c r="C8" t="s">
        <v>490</v>
      </c>
      <c r="E8">
        <v>70</v>
      </c>
    </row>
    <row r="9" spans="1:5" x14ac:dyDescent="0.3">
      <c r="B9" t="s">
        <v>491</v>
      </c>
      <c r="C9" t="s">
        <v>546</v>
      </c>
      <c r="E9">
        <v>80</v>
      </c>
    </row>
    <row r="10" spans="1:5" x14ac:dyDescent="0.3">
      <c r="B10" t="s">
        <v>492</v>
      </c>
      <c r="C10" t="s">
        <v>547</v>
      </c>
      <c r="E10">
        <v>90</v>
      </c>
    </row>
    <row r="11" spans="1:5" x14ac:dyDescent="0.3">
      <c r="B11" t="s">
        <v>493</v>
      </c>
      <c r="C11" t="s">
        <v>493</v>
      </c>
      <c r="E11">
        <v>100</v>
      </c>
    </row>
    <row r="12" spans="1:5" x14ac:dyDescent="0.3">
      <c r="B12" t="s">
        <v>494</v>
      </c>
      <c r="C12" t="s">
        <v>494</v>
      </c>
      <c r="E12">
        <v>110</v>
      </c>
    </row>
    <row r="13" spans="1:5" x14ac:dyDescent="0.3">
      <c r="B13" t="s">
        <v>495</v>
      </c>
      <c r="C13" t="s">
        <v>495</v>
      </c>
      <c r="E13">
        <v>120</v>
      </c>
    </row>
    <row r="14" spans="1:5" x14ac:dyDescent="0.3">
      <c r="B14" t="s">
        <v>496</v>
      </c>
      <c r="C14" t="s">
        <v>496</v>
      </c>
      <c r="E14">
        <v>130</v>
      </c>
    </row>
    <row r="15" spans="1:5" x14ac:dyDescent="0.3">
      <c r="B15" t="s">
        <v>544</v>
      </c>
      <c r="C15" t="s">
        <v>497</v>
      </c>
      <c r="E15">
        <v>140</v>
      </c>
    </row>
    <row r="16" spans="1:5" x14ac:dyDescent="0.3">
      <c r="B16" t="s">
        <v>596</v>
      </c>
      <c r="C16" t="s">
        <v>498</v>
      </c>
      <c r="E16">
        <v>150</v>
      </c>
    </row>
    <row r="17" spans="2:5" x14ac:dyDescent="0.3">
      <c r="B17" t="s">
        <v>597</v>
      </c>
      <c r="C17" t="s">
        <v>499</v>
      </c>
      <c r="E17">
        <v>160</v>
      </c>
    </row>
    <row r="18" spans="2:5" x14ac:dyDescent="0.3">
      <c r="B18" t="s">
        <v>598</v>
      </c>
      <c r="C18" t="s">
        <v>500</v>
      </c>
      <c r="E18">
        <v>170</v>
      </c>
    </row>
    <row r="19" spans="2:5" x14ac:dyDescent="0.3">
      <c r="B19" t="s">
        <v>599</v>
      </c>
      <c r="C19" t="s">
        <v>501</v>
      </c>
      <c r="E19">
        <v>180</v>
      </c>
    </row>
    <row r="20" spans="2:5" x14ac:dyDescent="0.3">
      <c r="B20" t="s">
        <v>600</v>
      </c>
      <c r="C20" t="s">
        <v>502</v>
      </c>
      <c r="E20">
        <v>190</v>
      </c>
    </row>
    <row r="21" spans="2:5" x14ac:dyDescent="0.3">
      <c r="B21" t="s">
        <v>601</v>
      </c>
      <c r="C21" t="s">
        <v>503</v>
      </c>
      <c r="E21">
        <v>200</v>
      </c>
    </row>
    <row r="22" spans="2:5" x14ac:dyDescent="0.3">
      <c r="B22" t="s">
        <v>504</v>
      </c>
      <c r="C22" t="s">
        <v>504</v>
      </c>
      <c r="E22">
        <v>210</v>
      </c>
    </row>
    <row r="23" spans="2:5" x14ac:dyDescent="0.3">
      <c r="B23" t="s">
        <v>505</v>
      </c>
      <c r="C23" t="s">
        <v>505</v>
      </c>
      <c r="E23">
        <v>220</v>
      </c>
    </row>
    <row r="24" spans="2:5" x14ac:dyDescent="0.3">
      <c r="B24" t="s">
        <v>506</v>
      </c>
      <c r="C24" t="s">
        <v>506</v>
      </c>
      <c r="E24">
        <v>230</v>
      </c>
    </row>
    <row r="25" spans="2:5" x14ac:dyDescent="0.3">
      <c r="B25" t="s">
        <v>507</v>
      </c>
      <c r="C25" t="s">
        <v>548</v>
      </c>
      <c r="E25">
        <v>240</v>
      </c>
    </row>
    <row r="26" spans="2:5" x14ac:dyDescent="0.3">
      <c r="B26" t="s">
        <v>508</v>
      </c>
      <c r="C26" t="s">
        <v>508</v>
      </c>
      <c r="E26">
        <v>250</v>
      </c>
    </row>
    <row r="27" spans="2:5" x14ac:dyDescent="0.3">
      <c r="B27" t="s">
        <v>602</v>
      </c>
      <c r="C27" t="s">
        <v>509</v>
      </c>
      <c r="E27">
        <v>260</v>
      </c>
    </row>
    <row r="28" spans="2:5" x14ac:dyDescent="0.3">
      <c r="B28" t="s">
        <v>603</v>
      </c>
      <c r="C28" t="s">
        <v>510</v>
      </c>
      <c r="E28">
        <v>270</v>
      </c>
    </row>
    <row r="29" spans="2:5" x14ac:dyDescent="0.3">
      <c r="B29" t="s">
        <v>516</v>
      </c>
      <c r="C29" t="s">
        <v>516</v>
      </c>
      <c r="E29">
        <v>280</v>
      </c>
    </row>
    <row r="30" spans="2:5" x14ac:dyDescent="0.3">
      <c r="B30" t="s">
        <v>632</v>
      </c>
      <c r="C30" t="s">
        <v>633</v>
      </c>
      <c r="E30">
        <v>290</v>
      </c>
    </row>
    <row r="31" spans="2:5" x14ac:dyDescent="0.3">
      <c r="B31" t="s">
        <v>511</v>
      </c>
      <c r="C31" t="s">
        <v>511</v>
      </c>
      <c r="E31">
        <v>300</v>
      </c>
    </row>
    <row r="32" spans="2:5" x14ac:dyDescent="0.3">
      <c r="B32" t="s">
        <v>624</v>
      </c>
      <c r="C32" t="s">
        <v>627</v>
      </c>
      <c r="E32">
        <v>310</v>
      </c>
    </row>
    <row r="33" spans="2:5" x14ac:dyDescent="0.3">
      <c r="B33" t="s">
        <v>630</v>
      </c>
      <c r="C33" t="s">
        <v>631</v>
      </c>
      <c r="E33">
        <v>320</v>
      </c>
    </row>
    <row r="34" spans="2:5" x14ac:dyDescent="0.3">
      <c r="B34" t="s">
        <v>512</v>
      </c>
      <c r="C34" t="s">
        <v>512</v>
      </c>
      <c r="E34">
        <v>330</v>
      </c>
    </row>
    <row r="35" spans="2:5" x14ac:dyDescent="0.3">
      <c r="B35" t="s">
        <v>625</v>
      </c>
      <c r="C35" t="s">
        <v>628</v>
      </c>
      <c r="E35">
        <v>340</v>
      </c>
    </row>
    <row r="36" spans="2:5" x14ac:dyDescent="0.3">
      <c r="B36" t="s">
        <v>513</v>
      </c>
      <c r="C36" t="s">
        <v>513</v>
      </c>
      <c r="E36">
        <v>350</v>
      </c>
    </row>
    <row r="37" spans="2:5" x14ac:dyDescent="0.3">
      <c r="B37" t="s">
        <v>626</v>
      </c>
      <c r="C37" t="s">
        <v>629</v>
      </c>
      <c r="E37">
        <v>360</v>
      </c>
    </row>
    <row r="38" spans="2:5" x14ac:dyDescent="0.3">
      <c r="B38" t="s">
        <v>514</v>
      </c>
      <c r="C38" t="s">
        <v>549</v>
      </c>
      <c r="E38">
        <v>370</v>
      </c>
    </row>
    <row r="39" spans="2:5" x14ac:dyDescent="0.3">
      <c r="B39" t="s">
        <v>515</v>
      </c>
      <c r="C39" t="s">
        <v>550</v>
      </c>
      <c r="E39">
        <v>380</v>
      </c>
    </row>
    <row r="40" spans="2:5" x14ac:dyDescent="0.3">
      <c r="B40" t="s">
        <v>517</v>
      </c>
      <c r="C40" t="s">
        <v>551</v>
      </c>
      <c r="E40">
        <v>390</v>
      </c>
    </row>
    <row r="41" spans="2:5" x14ac:dyDescent="0.3">
      <c r="B41" t="s">
        <v>604</v>
      </c>
      <c r="C41" t="s">
        <v>518</v>
      </c>
      <c r="E41">
        <v>400</v>
      </c>
    </row>
    <row r="42" spans="2:5" x14ac:dyDescent="0.3">
      <c r="B42" t="s">
        <v>605</v>
      </c>
      <c r="C42" t="s">
        <v>606</v>
      </c>
      <c r="E42">
        <v>410</v>
      </c>
    </row>
    <row r="43" spans="2:5" x14ac:dyDescent="0.3">
      <c r="B43" t="s">
        <v>607</v>
      </c>
      <c r="C43" t="s">
        <v>519</v>
      </c>
      <c r="E43">
        <v>420</v>
      </c>
    </row>
    <row r="44" spans="2:5" x14ac:dyDescent="0.3">
      <c r="B44" t="s">
        <v>520</v>
      </c>
      <c r="C44" t="s">
        <v>520</v>
      </c>
      <c r="E44">
        <v>430</v>
      </c>
    </row>
    <row r="45" spans="2:5" x14ac:dyDescent="0.3">
      <c r="B45" t="s">
        <v>521</v>
      </c>
      <c r="C45" t="s">
        <v>521</v>
      </c>
      <c r="E45">
        <v>440</v>
      </c>
    </row>
    <row r="46" spans="2:5" x14ac:dyDescent="0.3">
      <c r="B46" t="s">
        <v>522</v>
      </c>
      <c r="C46" t="s">
        <v>522</v>
      </c>
      <c r="E46">
        <v>450</v>
      </c>
    </row>
    <row r="47" spans="2:5" x14ac:dyDescent="0.3">
      <c r="B47" t="s">
        <v>523</v>
      </c>
      <c r="C47" t="s">
        <v>523</v>
      </c>
      <c r="E47">
        <v>460</v>
      </c>
    </row>
    <row r="48" spans="2:5" x14ac:dyDescent="0.3">
      <c r="B48" t="s">
        <v>524</v>
      </c>
      <c r="C48" t="s">
        <v>524</v>
      </c>
      <c r="E48">
        <v>470</v>
      </c>
    </row>
    <row r="49" spans="2:5" x14ac:dyDescent="0.3">
      <c r="B49" t="s">
        <v>525</v>
      </c>
      <c r="C49" t="s">
        <v>525</v>
      </c>
      <c r="E49">
        <v>480</v>
      </c>
    </row>
    <row r="50" spans="2:5" x14ac:dyDescent="0.3">
      <c r="B50" t="s">
        <v>526</v>
      </c>
      <c r="C50" t="s">
        <v>526</v>
      </c>
      <c r="E50">
        <v>490</v>
      </c>
    </row>
    <row r="51" spans="2:5" x14ac:dyDescent="0.3">
      <c r="B51" t="s">
        <v>608</v>
      </c>
      <c r="C51" t="s">
        <v>527</v>
      </c>
      <c r="E51">
        <v>500</v>
      </c>
    </row>
    <row r="52" spans="2:5" x14ac:dyDescent="0.3">
      <c r="B52" t="s">
        <v>609</v>
      </c>
      <c r="C52" t="s">
        <v>528</v>
      </c>
      <c r="E52">
        <v>510</v>
      </c>
    </row>
    <row r="53" spans="2:5" x14ac:dyDescent="0.3">
      <c r="B53" t="s">
        <v>610</v>
      </c>
      <c r="C53" t="s">
        <v>529</v>
      </c>
      <c r="E53">
        <v>520</v>
      </c>
    </row>
    <row r="54" spans="2:5" x14ac:dyDescent="0.3">
      <c r="B54" t="s">
        <v>611</v>
      </c>
      <c r="C54" t="s">
        <v>530</v>
      </c>
      <c r="E54">
        <v>530</v>
      </c>
    </row>
    <row r="55" spans="2:5" x14ac:dyDescent="0.3">
      <c r="B55" t="s">
        <v>612</v>
      </c>
      <c r="C55" t="s">
        <v>531</v>
      </c>
      <c r="E55">
        <v>540</v>
      </c>
    </row>
    <row r="56" spans="2:5" x14ac:dyDescent="0.3">
      <c r="B56" t="s">
        <v>613</v>
      </c>
      <c r="C56" t="s">
        <v>532</v>
      </c>
      <c r="E56">
        <v>550</v>
      </c>
    </row>
    <row r="57" spans="2:5" x14ac:dyDescent="0.3">
      <c r="B57" t="s">
        <v>614</v>
      </c>
      <c r="C57" t="s">
        <v>533</v>
      </c>
      <c r="E57">
        <v>560</v>
      </c>
    </row>
    <row r="58" spans="2:5" x14ac:dyDescent="0.3">
      <c r="B58" t="s">
        <v>615</v>
      </c>
      <c r="C58" t="s">
        <v>534</v>
      </c>
      <c r="E58">
        <v>570</v>
      </c>
    </row>
    <row r="59" spans="2:5" x14ac:dyDescent="0.3">
      <c r="B59" t="s">
        <v>616</v>
      </c>
      <c r="C59" t="s">
        <v>535</v>
      </c>
      <c r="E59">
        <v>580</v>
      </c>
    </row>
    <row r="60" spans="2:5" x14ac:dyDescent="0.3">
      <c r="B60" t="s">
        <v>617</v>
      </c>
      <c r="C60" t="s">
        <v>536</v>
      </c>
      <c r="E60">
        <v>590</v>
      </c>
    </row>
    <row r="61" spans="2:5" x14ac:dyDescent="0.3">
      <c r="B61" t="s">
        <v>618</v>
      </c>
      <c r="C61" t="s">
        <v>537</v>
      </c>
      <c r="E61">
        <v>600</v>
      </c>
    </row>
    <row r="62" spans="2:5" x14ac:dyDescent="0.3">
      <c r="B62" t="s">
        <v>619</v>
      </c>
      <c r="C62" t="s">
        <v>538</v>
      </c>
      <c r="E62">
        <v>610</v>
      </c>
    </row>
    <row r="63" spans="2:5" x14ac:dyDescent="0.3">
      <c r="B63" t="s">
        <v>474</v>
      </c>
      <c r="C63" t="s">
        <v>473</v>
      </c>
      <c r="E63">
        <v>620</v>
      </c>
    </row>
    <row r="64" spans="2:5" x14ac:dyDescent="0.3">
      <c r="B64" t="s">
        <v>46</v>
      </c>
      <c r="C64" t="s">
        <v>1</v>
      </c>
      <c r="E64">
        <v>630</v>
      </c>
    </row>
    <row r="65" spans="2:5" x14ac:dyDescent="0.3">
      <c r="B65" t="s">
        <v>307</v>
      </c>
      <c r="C65" t="s">
        <v>306</v>
      </c>
      <c r="E65">
        <v>640</v>
      </c>
    </row>
    <row r="66" spans="2:5" x14ac:dyDescent="0.3">
      <c r="B66" t="s">
        <v>310</v>
      </c>
      <c r="C66" t="s">
        <v>552</v>
      </c>
      <c r="E66">
        <v>650</v>
      </c>
    </row>
    <row r="67" spans="2:5" x14ac:dyDescent="0.3">
      <c r="B67" t="s">
        <v>47</v>
      </c>
      <c r="C67" t="s">
        <v>4</v>
      </c>
      <c r="E67">
        <v>660</v>
      </c>
    </row>
    <row r="68" spans="2:5" x14ac:dyDescent="0.3">
      <c r="B68" t="s">
        <v>48</v>
      </c>
      <c r="C68" t="s">
        <v>5</v>
      </c>
      <c r="E68">
        <v>670</v>
      </c>
    </row>
    <row r="69" spans="2:5" x14ac:dyDescent="0.3">
      <c r="B69" t="s">
        <v>150</v>
      </c>
      <c r="C69" t="s">
        <v>6</v>
      </c>
      <c r="E69">
        <v>680</v>
      </c>
    </row>
    <row r="70" spans="2:5" x14ac:dyDescent="0.3">
      <c r="B70" t="s">
        <v>151</v>
      </c>
      <c r="C70" t="s">
        <v>7</v>
      </c>
      <c r="E70">
        <v>690</v>
      </c>
    </row>
    <row r="71" spans="2:5" x14ac:dyDescent="0.3">
      <c r="B71" t="s">
        <v>152</v>
      </c>
      <c r="C71" t="s">
        <v>8</v>
      </c>
      <c r="E71">
        <v>700</v>
      </c>
    </row>
    <row r="72" spans="2:5" x14ac:dyDescent="0.3">
      <c r="B72" t="s">
        <v>153</v>
      </c>
      <c r="C72" t="s">
        <v>9</v>
      </c>
      <c r="E72">
        <v>710</v>
      </c>
    </row>
    <row r="73" spans="2:5" x14ac:dyDescent="0.3">
      <c r="B73" t="s">
        <v>154</v>
      </c>
      <c r="C73" t="s">
        <v>10</v>
      </c>
      <c r="E73">
        <v>720</v>
      </c>
    </row>
    <row r="74" spans="2:5" x14ac:dyDescent="0.3">
      <c r="B74" t="s">
        <v>401</v>
      </c>
      <c r="C74" t="s">
        <v>395</v>
      </c>
      <c r="E74">
        <v>730</v>
      </c>
    </row>
    <row r="75" spans="2:5" x14ac:dyDescent="0.3">
      <c r="B75" t="s">
        <v>402</v>
      </c>
      <c r="C75" t="s">
        <v>553</v>
      </c>
      <c r="E75">
        <v>740</v>
      </c>
    </row>
    <row r="76" spans="2:5" x14ac:dyDescent="0.3">
      <c r="B76" t="s">
        <v>420</v>
      </c>
      <c r="C76" t="s">
        <v>415</v>
      </c>
      <c r="E76">
        <v>750</v>
      </c>
    </row>
    <row r="77" spans="2:5" x14ac:dyDescent="0.3">
      <c r="B77" t="s">
        <v>421</v>
      </c>
      <c r="C77" t="s">
        <v>554</v>
      </c>
      <c r="E77">
        <v>760</v>
      </c>
    </row>
    <row r="78" spans="2:5" x14ac:dyDescent="0.3">
      <c r="B78" t="s">
        <v>439</v>
      </c>
      <c r="C78" t="s">
        <v>434</v>
      </c>
      <c r="E78">
        <v>770</v>
      </c>
    </row>
    <row r="79" spans="2:5" x14ac:dyDescent="0.3">
      <c r="B79" t="s">
        <v>440</v>
      </c>
      <c r="C79" t="s">
        <v>555</v>
      </c>
      <c r="E79">
        <v>780</v>
      </c>
    </row>
    <row r="80" spans="2:5" x14ac:dyDescent="0.3">
      <c r="B80" t="s">
        <v>275</v>
      </c>
      <c r="C80" t="s">
        <v>282</v>
      </c>
      <c r="E80">
        <v>790</v>
      </c>
    </row>
    <row r="81" spans="2:5" x14ac:dyDescent="0.3">
      <c r="B81" t="s">
        <v>447</v>
      </c>
      <c r="C81" t="s">
        <v>556</v>
      </c>
      <c r="E81">
        <v>800</v>
      </c>
    </row>
    <row r="82" spans="2:5" x14ac:dyDescent="0.3">
      <c r="B82" t="s">
        <v>276</v>
      </c>
      <c r="C82" t="s">
        <v>283</v>
      </c>
      <c r="E82">
        <v>810</v>
      </c>
    </row>
    <row r="83" spans="2:5" x14ac:dyDescent="0.3">
      <c r="B83" t="s">
        <v>475</v>
      </c>
      <c r="C83" t="s">
        <v>557</v>
      </c>
      <c r="E83">
        <v>820</v>
      </c>
    </row>
    <row r="84" spans="2:5" x14ac:dyDescent="0.3">
      <c r="B84" t="s">
        <v>623</v>
      </c>
      <c r="C84" t="s">
        <v>284</v>
      </c>
      <c r="E84">
        <v>830</v>
      </c>
    </row>
    <row r="85" spans="2:5" x14ac:dyDescent="0.3">
      <c r="B85" t="s">
        <v>622</v>
      </c>
      <c r="C85" t="s">
        <v>558</v>
      </c>
      <c r="E85">
        <v>840</v>
      </c>
    </row>
    <row r="86" spans="2:5" x14ac:dyDescent="0.3">
      <c r="B86" t="s">
        <v>277</v>
      </c>
      <c r="C86" t="s">
        <v>285</v>
      </c>
      <c r="E86">
        <v>850</v>
      </c>
    </row>
    <row r="87" spans="2:5" x14ac:dyDescent="0.3">
      <c r="B87" t="s">
        <v>462</v>
      </c>
      <c r="C87" t="s">
        <v>559</v>
      </c>
      <c r="E87">
        <v>860</v>
      </c>
    </row>
    <row r="88" spans="2:5" x14ac:dyDescent="0.3">
      <c r="B88" t="s">
        <v>278</v>
      </c>
      <c r="C88" t="s">
        <v>286</v>
      </c>
      <c r="E88">
        <v>870</v>
      </c>
    </row>
    <row r="89" spans="2:5" x14ac:dyDescent="0.3">
      <c r="B89" t="s">
        <v>476</v>
      </c>
      <c r="C89" t="s">
        <v>560</v>
      </c>
      <c r="E89">
        <v>880</v>
      </c>
    </row>
    <row r="90" spans="2:5" x14ac:dyDescent="0.3">
      <c r="B90" t="s">
        <v>620</v>
      </c>
      <c r="C90" t="s">
        <v>287</v>
      </c>
      <c r="E90">
        <v>890</v>
      </c>
    </row>
    <row r="91" spans="2:5" x14ac:dyDescent="0.3">
      <c r="B91" t="s">
        <v>621</v>
      </c>
      <c r="C91" t="s">
        <v>561</v>
      </c>
      <c r="E91">
        <v>900</v>
      </c>
    </row>
    <row r="92" spans="2:5" x14ac:dyDescent="0.3">
      <c r="B92" t="s">
        <v>322</v>
      </c>
      <c r="C92" t="s">
        <v>317</v>
      </c>
      <c r="E92">
        <v>910</v>
      </c>
    </row>
    <row r="93" spans="2:5" x14ac:dyDescent="0.3">
      <c r="B93" t="s">
        <v>319</v>
      </c>
      <c r="C93" t="s">
        <v>314</v>
      </c>
      <c r="E93">
        <v>920</v>
      </c>
    </row>
    <row r="94" spans="2:5" x14ac:dyDescent="0.3">
      <c r="B94" t="s">
        <v>321</v>
      </c>
      <c r="C94" t="s">
        <v>316</v>
      </c>
      <c r="E94">
        <v>930</v>
      </c>
    </row>
    <row r="95" spans="2:5" x14ac:dyDescent="0.3">
      <c r="B95" t="s">
        <v>323</v>
      </c>
      <c r="C95" t="s">
        <v>318</v>
      </c>
      <c r="E95">
        <v>940</v>
      </c>
    </row>
    <row r="96" spans="2:5" x14ac:dyDescent="0.3">
      <c r="B96" t="s">
        <v>320</v>
      </c>
      <c r="C96" t="s">
        <v>315</v>
      </c>
      <c r="E96">
        <v>950</v>
      </c>
    </row>
    <row r="97" spans="2:5" x14ac:dyDescent="0.3">
      <c r="B97" t="s">
        <v>327</v>
      </c>
      <c r="C97" t="s">
        <v>562</v>
      </c>
      <c r="E97">
        <v>960</v>
      </c>
    </row>
    <row r="98" spans="2:5" x14ac:dyDescent="0.3">
      <c r="B98" t="s">
        <v>324</v>
      </c>
      <c r="C98" t="s">
        <v>563</v>
      </c>
      <c r="E98">
        <v>970</v>
      </c>
    </row>
    <row r="99" spans="2:5" x14ac:dyDescent="0.3">
      <c r="B99" t="s">
        <v>326</v>
      </c>
      <c r="C99" t="s">
        <v>564</v>
      </c>
      <c r="E99">
        <v>980</v>
      </c>
    </row>
    <row r="100" spans="2:5" x14ac:dyDescent="0.3">
      <c r="B100" t="s">
        <v>328</v>
      </c>
      <c r="C100" t="s">
        <v>565</v>
      </c>
      <c r="E100">
        <v>990</v>
      </c>
    </row>
    <row r="101" spans="2:5" x14ac:dyDescent="0.3">
      <c r="B101" t="s">
        <v>325</v>
      </c>
      <c r="C101" t="s">
        <v>566</v>
      </c>
      <c r="E101">
        <v>1000</v>
      </c>
    </row>
    <row r="102" spans="2:5" x14ac:dyDescent="0.3">
      <c r="B102" t="s">
        <v>332</v>
      </c>
      <c r="C102" t="s">
        <v>567</v>
      </c>
      <c r="E102">
        <v>1010</v>
      </c>
    </row>
    <row r="103" spans="2:5" x14ac:dyDescent="0.3">
      <c r="B103" t="s">
        <v>329</v>
      </c>
      <c r="C103" t="s">
        <v>568</v>
      </c>
      <c r="E103">
        <v>1020</v>
      </c>
    </row>
    <row r="104" spans="2:5" x14ac:dyDescent="0.3">
      <c r="B104" t="s">
        <v>331</v>
      </c>
      <c r="C104" t="s">
        <v>569</v>
      </c>
      <c r="E104">
        <v>1030</v>
      </c>
    </row>
    <row r="105" spans="2:5" x14ac:dyDescent="0.3">
      <c r="B105" t="s">
        <v>333</v>
      </c>
      <c r="C105" t="s">
        <v>570</v>
      </c>
      <c r="E105">
        <v>1040</v>
      </c>
    </row>
    <row r="106" spans="2:5" x14ac:dyDescent="0.3">
      <c r="B106" t="s">
        <v>330</v>
      </c>
      <c r="C106" t="s">
        <v>571</v>
      </c>
      <c r="E106">
        <v>1050</v>
      </c>
    </row>
    <row r="107" spans="2:5" x14ac:dyDescent="0.3">
      <c r="B107" t="s">
        <v>159</v>
      </c>
      <c r="C107" t="s">
        <v>160</v>
      </c>
      <c r="E107">
        <v>1060</v>
      </c>
    </row>
    <row r="108" spans="2:5" x14ac:dyDescent="0.3">
      <c r="B108" t="s">
        <v>181</v>
      </c>
      <c r="C108" t="s">
        <v>572</v>
      </c>
      <c r="E108">
        <v>1070</v>
      </c>
    </row>
    <row r="109" spans="2:5" x14ac:dyDescent="0.3">
      <c r="B109" t="s">
        <v>188</v>
      </c>
      <c r="C109" t="s">
        <v>573</v>
      </c>
      <c r="E109">
        <v>1080</v>
      </c>
    </row>
    <row r="110" spans="2:5" x14ac:dyDescent="0.3">
      <c r="B110" t="s">
        <v>185</v>
      </c>
      <c r="C110" t="s">
        <v>574</v>
      </c>
      <c r="E110">
        <v>1090</v>
      </c>
    </row>
    <row r="111" spans="2:5" x14ac:dyDescent="0.3">
      <c r="B111" t="s">
        <v>190</v>
      </c>
      <c r="C111" t="s">
        <v>575</v>
      </c>
      <c r="E111">
        <v>1100</v>
      </c>
    </row>
    <row r="112" spans="2:5" x14ac:dyDescent="0.3">
      <c r="B112" t="s">
        <v>193</v>
      </c>
      <c r="C112" t="s">
        <v>576</v>
      </c>
      <c r="E112">
        <v>1110</v>
      </c>
    </row>
    <row r="113" spans="2:5" x14ac:dyDescent="0.3">
      <c r="B113" t="s">
        <v>196</v>
      </c>
      <c r="C113" t="s">
        <v>577</v>
      </c>
      <c r="E113">
        <v>1120</v>
      </c>
    </row>
    <row r="114" spans="2:5" x14ac:dyDescent="0.3">
      <c r="B114" t="s">
        <v>199</v>
      </c>
      <c r="C114" t="s">
        <v>578</v>
      </c>
      <c r="E114">
        <v>1130</v>
      </c>
    </row>
    <row r="115" spans="2:5" x14ac:dyDescent="0.3">
      <c r="B115" t="s">
        <v>202</v>
      </c>
      <c r="C115" t="s">
        <v>203</v>
      </c>
      <c r="E115">
        <v>1140</v>
      </c>
    </row>
    <row r="116" spans="2:5" x14ac:dyDescent="0.3">
      <c r="B116" t="s">
        <v>205</v>
      </c>
      <c r="C116" t="s">
        <v>206</v>
      </c>
      <c r="E116">
        <v>1150</v>
      </c>
    </row>
    <row r="117" spans="2:5" x14ac:dyDescent="0.3">
      <c r="B117" t="s">
        <v>208</v>
      </c>
      <c r="C117" t="s">
        <v>209</v>
      </c>
      <c r="E117">
        <v>1160</v>
      </c>
    </row>
    <row r="118" spans="2:5" x14ac:dyDescent="0.3">
      <c r="B118" t="s">
        <v>309</v>
      </c>
      <c r="C118" t="s">
        <v>579</v>
      </c>
      <c r="E118">
        <v>1170</v>
      </c>
    </row>
    <row r="119" spans="2:5" x14ac:dyDescent="0.3">
      <c r="B119" t="s">
        <v>213</v>
      </c>
      <c r="C119" t="s">
        <v>214</v>
      </c>
      <c r="E119">
        <v>1180</v>
      </c>
    </row>
    <row r="120" spans="2:5" x14ac:dyDescent="0.3">
      <c r="B120" t="s">
        <v>216</v>
      </c>
      <c r="C120" t="s">
        <v>217</v>
      </c>
      <c r="E120">
        <v>1190</v>
      </c>
    </row>
    <row r="121" spans="2:5" x14ac:dyDescent="0.3">
      <c r="B121" t="s">
        <v>221</v>
      </c>
      <c r="C121" t="s">
        <v>580</v>
      </c>
      <c r="E121">
        <v>1200</v>
      </c>
    </row>
    <row r="122" spans="2:5" x14ac:dyDescent="0.3">
      <c r="B122" t="s">
        <v>226</v>
      </c>
      <c r="C122" t="s">
        <v>581</v>
      </c>
      <c r="E122">
        <v>1210</v>
      </c>
    </row>
    <row r="123" spans="2:5" x14ac:dyDescent="0.3">
      <c r="B123" t="s">
        <v>225</v>
      </c>
      <c r="C123" t="s">
        <v>582</v>
      </c>
      <c r="E123">
        <v>1220</v>
      </c>
    </row>
    <row r="124" spans="2:5" x14ac:dyDescent="0.3">
      <c r="B124" t="s">
        <v>235</v>
      </c>
      <c r="C124" t="s">
        <v>239</v>
      </c>
      <c r="E124">
        <v>1230</v>
      </c>
    </row>
    <row r="125" spans="2:5" x14ac:dyDescent="0.3">
      <c r="B125" t="s">
        <v>236</v>
      </c>
      <c r="C125" t="s">
        <v>240</v>
      </c>
      <c r="E125">
        <v>1240</v>
      </c>
    </row>
    <row r="126" spans="2:5" x14ac:dyDescent="0.3">
      <c r="B126" t="s">
        <v>237</v>
      </c>
      <c r="C126" t="s">
        <v>583</v>
      </c>
      <c r="E126">
        <v>1250</v>
      </c>
    </row>
    <row r="127" spans="2:5" x14ac:dyDescent="0.3">
      <c r="B127" t="s">
        <v>238</v>
      </c>
      <c r="C127" t="s">
        <v>584</v>
      </c>
      <c r="E127">
        <v>1260</v>
      </c>
    </row>
    <row r="128" spans="2:5" x14ac:dyDescent="0.3">
      <c r="B128" t="s">
        <v>308</v>
      </c>
      <c r="C128" t="s">
        <v>585</v>
      </c>
      <c r="E128">
        <v>1270</v>
      </c>
    </row>
    <row r="129" spans="2:5" x14ac:dyDescent="0.3">
      <c r="B129" t="s">
        <v>311</v>
      </c>
      <c r="C129" t="s">
        <v>586</v>
      </c>
      <c r="E129">
        <v>1280</v>
      </c>
    </row>
    <row r="130" spans="2:5" x14ac:dyDescent="0.3">
      <c r="B130" t="s">
        <v>312</v>
      </c>
      <c r="C130" t="s">
        <v>587</v>
      </c>
      <c r="E130">
        <v>1290</v>
      </c>
    </row>
    <row r="131" spans="2:5" x14ac:dyDescent="0.3">
      <c r="B131" t="s">
        <v>344</v>
      </c>
      <c r="C131" t="s">
        <v>588</v>
      </c>
      <c r="E131">
        <v>1300</v>
      </c>
    </row>
    <row r="132" spans="2:5" x14ac:dyDescent="0.3">
      <c r="B132" t="s">
        <v>345</v>
      </c>
      <c r="C132" t="s">
        <v>589</v>
      </c>
      <c r="E132">
        <v>1310</v>
      </c>
    </row>
    <row r="133" spans="2:5" x14ac:dyDescent="0.3">
      <c r="B133" t="s">
        <v>346</v>
      </c>
      <c r="C133" t="s">
        <v>590</v>
      </c>
      <c r="E133">
        <v>1320</v>
      </c>
    </row>
    <row r="134" spans="2:5" x14ac:dyDescent="0.3">
      <c r="B134" t="s">
        <v>347</v>
      </c>
      <c r="C134" t="s">
        <v>591</v>
      </c>
      <c r="E134">
        <v>1330</v>
      </c>
    </row>
    <row r="135" spans="2:5" x14ac:dyDescent="0.3">
      <c r="B135" t="s">
        <v>348</v>
      </c>
      <c r="C135" t="s">
        <v>592</v>
      </c>
      <c r="E135">
        <v>1340</v>
      </c>
    </row>
    <row r="136" spans="2:5" x14ac:dyDescent="0.3">
      <c r="B136" t="s">
        <v>349</v>
      </c>
      <c r="C136" t="s">
        <v>593</v>
      </c>
      <c r="E136">
        <v>1350</v>
      </c>
    </row>
    <row r="137" spans="2:5" x14ac:dyDescent="0.3">
      <c r="B137" t="s">
        <v>350</v>
      </c>
      <c r="C137" t="s">
        <v>594</v>
      </c>
      <c r="E137">
        <v>1360</v>
      </c>
    </row>
    <row r="138" spans="2:5" x14ac:dyDescent="0.3">
      <c r="B138" t="s">
        <v>351</v>
      </c>
      <c r="C138" t="s">
        <v>595</v>
      </c>
      <c r="E138">
        <v>1370</v>
      </c>
    </row>
    <row r="139" spans="2:5" x14ac:dyDescent="0.3">
      <c r="B139" t="s">
        <v>482</v>
      </c>
      <c r="C139" t="s">
        <v>483</v>
      </c>
      <c r="E139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"/>
  <sheetViews>
    <sheetView workbookViewId="0"/>
  </sheetViews>
  <sheetFormatPr defaultRowHeight="14.4" x14ac:dyDescent="0.3"/>
  <cols>
    <col min="7" max="7" width="10.6640625" bestFit="1" customWidth="1"/>
  </cols>
  <sheetData>
    <row r="1" spans="1:7" x14ac:dyDescent="0.3">
      <c r="A1" s="2" t="s">
        <v>797</v>
      </c>
      <c r="B1" s="2" t="s">
        <v>798</v>
      </c>
      <c r="C1" s="2" t="s">
        <v>799</v>
      </c>
      <c r="D1" s="2" t="s">
        <v>800</v>
      </c>
      <c r="E1" s="6" t="s">
        <v>797</v>
      </c>
      <c r="F1" s="2" t="s">
        <v>801</v>
      </c>
      <c r="G1" s="2" t="s">
        <v>802</v>
      </c>
    </row>
    <row r="2" spans="1:7" x14ac:dyDescent="0.3">
      <c r="A2" s="4">
        <v>1</v>
      </c>
      <c r="B2" s="3">
        <v>1</v>
      </c>
      <c r="C2" s="3">
        <v>1</v>
      </c>
      <c r="D2" s="3">
        <v>2011</v>
      </c>
      <c r="E2" s="5">
        <v>1</v>
      </c>
      <c r="F2" s="7">
        <v>40544</v>
      </c>
      <c r="G2" s="7">
        <v>40908</v>
      </c>
    </row>
    <row r="3" spans="1:7" x14ac:dyDescent="0.3">
      <c r="A3" s="4">
        <v>2</v>
      </c>
      <c r="B3" s="3">
        <v>1</v>
      </c>
      <c r="C3" s="3">
        <v>2</v>
      </c>
      <c r="D3" s="3">
        <v>2012</v>
      </c>
      <c r="E3" s="5">
        <v>2</v>
      </c>
      <c r="F3" s="7">
        <v>40909</v>
      </c>
      <c r="G3" s="7">
        <v>41274</v>
      </c>
    </row>
    <row r="4" spans="1:7" x14ac:dyDescent="0.3">
      <c r="A4" s="4">
        <v>3</v>
      </c>
      <c r="B4" s="3">
        <v>1</v>
      </c>
      <c r="C4" s="3">
        <v>3</v>
      </c>
      <c r="D4" s="3">
        <v>2013</v>
      </c>
      <c r="E4" s="5">
        <v>3</v>
      </c>
      <c r="F4" s="7">
        <v>41275</v>
      </c>
      <c r="G4" s="7">
        <v>41639</v>
      </c>
    </row>
    <row r="5" spans="1:7" x14ac:dyDescent="0.3">
      <c r="A5" s="4">
        <v>4</v>
      </c>
      <c r="B5" s="3">
        <v>1</v>
      </c>
      <c r="C5" s="3">
        <v>4</v>
      </c>
      <c r="D5" s="3">
        <v>2014</v>
      </c>
      <c r="E5" s="5">
        <v>4</v>
      </c>
      <c r="F5" s="7">
        <v>41640</v>
      </c>
      <c r="G5" s="7">
        <v>42004</v>
      </c>
    </row>
    <row r="6" spans="1:7" x14ac:dyDescent="0.3">
      <c r="A6" s="4">
        <v>5</v>
      </c>
      <c r="B6" s="3">
        <v>1</v>
      </c>
      <c r="C6" s="3">
        <v>5</v>
      </c>
      <c r="D6" s="3">
        <v>2015</v>
      </c>
      <c r="E6" s="5">
        <v>5</v>
      </c>
      <c r="F6" s="7">
        <v>42005</v>
      </c>
      <c r="G6" s="7">
        <v>42369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"/>
  <sheetViews>
    <sheetView workbookViewId="0">
      <selection activeCell="D17" sqref="D17"/>
    </sheetView>
  </sheetViews>
  <sheetFormatPr defaultRowHeight="14.4" x14ac:dyDescent="0.3"/>
  <cols>
    <col min="1" max="1" width="11.88671875" bestFit="1" customWidth="1"/>
    <col min="2" max="2" width="30.109375" customWidth="1"/>
    <col min="3" max="3" width="12.6640625" bestFit="1" customWidth="1"/>
    <col min="4" max="4" width="14.5546875" bestFit="1" customWidth="1"/>
  </cols>
  <sheetData>
    <row r="1" spans="1:5" x14ac:dyDescent="0.3">
      <c r="A1" t="s">
        <v>1422</v>
      </c>
      <c r="B1" t="s">
        <v>30</v>
      </c>
      <c r="C1" t="s">
        <v>32</v>
      </c>
      <c r="D1" t="s">
        <v>42</v>
      </c>
    </row>
    <row r="2" spans="1:5" x14ac:dyDescent="0.3">
      <c r="A2">
        <v>1</v>
      </c>
      <c r="B2" t="s">
        <v>1423</v>
      </c>
      <c r="C2" t="s">
        <v>1424</v>
      </c>
      <c r="D2">
        <v>1</v>
      </c>
      <c r="E2" t="str">
        <f>"insert into dbo.MetricCalcGroup(CalcGroupId, Name, DisplayName, DisplayOrderID) select " &amp;A2&amp;",'"&amp;B2&amp;"','"&amp;C2&amp;"',"&amp;D2</f>
        <v>insert into dbo.MetricCalcGroup(CalcGroupId, Name, DisplayName, DisplayOrderID) select 1,'FishCounts','Fish Counts',1</v>
      </c>
    </row>
    <row r="3" spans="1:5" x14ac:dyDescent="0.3">
      <c r="A3">
        <v>2</v>
      </c>
      <c r="B3" t="s">
        <v>1425</v>
      </c>
      <c r="C3" t="s">
        <v>1426</v>
      </c>
      <c r="D3">
        <v>2</v>
      </c>
      <c r="E3" t="str">
        <f>"insert into dbo.MetricCalcGroup(CalcGroupId, Name, DisplayName, DisplayOrderID) select " &amp;A3&amp;",'"&amp;B3&amp;"','"&amp;C3&amp;"',"&amp;D3</f>
        <v>insert into dbo.MetricCalcGroup(CalcGroupId, Name, DisplayName, DisplayOrderID) select 2,'FishDensity','Fish Density',2</v>
      </c>
    </row>
  </sheetData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J12" sqref="J12"/>
    </sheetView>
  </sheetViews>
  <sheetFormatPr defaultRowHeight="14.4" x14ac:dyDescent="0.3"/>
  <cols>
    <col min="1" max="1" width="11.109375" bestFit="1" customWidth="1"/>
    <col min="2" max="2" width="9.5546875" bestFit="1" customWidth="1"/>
    <col min="3" max="3" width="13.44140625" bestFit="1" customWidth="1"/>
    <col min="4" max="4" width="16.88671875" bestFit="1" customWidth="1"/>
    <col min="5" max="5" width="13.33203125" bestFit="1" customWidth="1"/>
  </cols>
  <sheetData>
    <row r="1" spans="1:6" s="61" customFormat="1" ht="16.8" x14ac:dyDescent="0.4">
      <c r="A1" s="65" t="s">
        <v>36</v>
      </c>
      <c r="B1" s="66" t="s">
        <v>30</v>
      </c>
      <c r="C1" s="65" t="s">
        <v>1768</v>
      </c>
      <c r="D1" s="65" t="s">
        <v>1769</v>
      </c>
      <c r="E1" s="65" t="s">
        <v>1770</v>
      </c>
      <c r="F1" s="71" t="s">
        <v>1780</v>
      </c>
    </row>
    <row r="2" spans="1:6" ht="16.8" x14ac:dyDescent="0.4">
      <c r="A2" s="67">
        <v>1</v>
      </c>
      <c r="B2" s="68" t="s">
        <v>1771</v>
      </c>
      <c r="C2" s="67">
        <v>1</v>
      </c>
      <c r="D2" s="67">
        <v>1</v>
      </c>
      <c r="E2" s="67">
        <v>1</v>
      </c>
      <c r="F2" t="s">
        <v>1781</v>
      </c>
    </row>
    <row r="3" spans="1:6" ht="16.8" x14ac:dyDescent="0.4">
      <c r="A3" s="67">
        <v>2</v>
      </c>
      <c r="B3" s="68" t="s">
        <v>1772</v>
      </c>
      <c r="C3" s="67">
        <v>0</v>
      </c>
      <c r="D3" s="67">
        <v>0</v>
      </c>
      <c r="E3" s="67">
        <v>1</v>
      </c>
      <c r="F3" t="s">
        <v>1782</v>
      </c>
    </row>
    <row r="4" spans="1:6" ht="16.8" x14ac:dyDescent="0.4">
      <c r="A4" s="67">
        <v>3</v>
      </c>
      <c r="B4" s="68" t="s">
        <v>1773</v>
      </c>
      <c r="C4" s="67">
        <v>1</v>
      </c>
      <c r="D4" s="67">
        <v>0</v>
      </c>
      <c r="E4" s="67">
        <v>1</v>
      </c>
      <c r="F4" t="s">
        <v>1781</v>
      </c>
    </row>
    <row r="5" spans="1:6" ht="16.8" x14ac:dyDescent="0.4">
      <c r="A5" s="67">
        <v>4</v>
      </c>
      <c r="B5" s="68" t="s">
        <v>1774</v>
      </c>
      <c r="C5" s="67">
        <v>0</v>
      </c>
      <c r="D5" s="67">
        <v>0</v>
      </c>
      <c r="E5" s="67">
        <v>0</v>
      </c>
      <c r="F5" t="s">
        <v>1783</v>
      </c>
    </row>
    <row r="6" spans="1:6" ht="16.8" x14ac:dyDescent="0.4">
      <c r="A6" s="67">
        <v>5</v>
      </c>
      <c r="B6" s="68" t="s">
        <v>1775</v>
      </c>
      <c r="C6" s="67">
        <v>0</v>
      </c>
      <c r="D6" s="67">
        <v>0</v>
      </c>
      <c r="E6" s="67">
        <v>0</v>
      </c>
      <c r="F6" t="s">
        <v>1784</v>
      </c>
    </row>
    <row r="7" spans="1:6" ht="16.8" x14ac:dyDescent="0.4">
      <c r="A7" s="67">
        <v>6</v>
      </c>
      <c r="B7" s="68" t="s">
        <v>1776</v>
      </c>
      <c r="C7" s="67">
        <v>0</v>
      </c>
      <c r="D7" s="67">
        <v>0</v>
      </c>
      <c r="E7" s="67">
        <v>0</v>
      </c>
      <c r="F7" t="s">
        <v>1786</v>
      </c>
    </row>
    <row r="8" spans="1:6" ht="16.8" x14ac:dyDescent="0.4">
      <c r="A8" s="67">
        <v>7</v>
      </c>
      <c r="B8" s="68" t="s">
        <v>122</v>
      </c>
      <c r="C8" s="67">
        <v>0</v>
      </c>
      <c r="D8" s="67">
        <v>0</v>
      </c>
      <c r="E8" s="67">
        <v>0</v>
      </c>
      <c r="F8" s="61" t="s">
        <v>1786</v>
      </c>
    </row>
    <row r="9" spans="1:6" ht="16.8" x14ac:dyDescent="0.4">
      <c r="A9" s="67">
        <v>8</v>
      </c>
      <c r="B9" s="68" t="s">
        <v>86</v>
      </c>
      <c r="C9" s="67">
        <v>1</v>
      </c>
      <c r="D9" s="67">
        <v>1</v>
      </c>
      <c r="E9" s="67">
        <v>1</v>
      </c>
      <c r="F9" s="61" t="s">
        <v>1781</v>
      </c>
    </row>
    <row r="10" spans="1:6" ht="16.8" x14ac:dyDescent="0.4">
      <c r="A10" s="67">
        <v>9</v>
      </c>
      <c r="B10" s="68" t="s">
        <v>1777</v>
      </c>
      <c r="C10" s="67">
        <v>0</v>
      </c>
      <c r="D10" s="67">
        <v>0</v>
      </c>
      <c r="E10" s="67">
        <v>0</v>
      </c>
      <c r="F10" s="61" t="s">
        <v>1786</v>
      </c>
    </row>
    <row r="11" spans="1:6" ht="16.8" x14ac:dyDescent="0.4">
      <c r="A11" s="67">
        <v>10</v>
      </c>
      <c r="B11" s="68" t="s">
        <v>1778</v>
      </c>
      <c r="C11" s="67">
        <v>0</v>
      </c>
      <c r="D11" s="67">
        <v>0</v>
      </c>
      <c r="E11" s="67">
        <v>0</v>
      </c>
      <c r="F11" s="61" t="s">
        <v>1782</v>
      </c>
    </row>
    <row r="12" spans="1:6" ht="16.8" x14ac:dyDescent="0.4">
      <c r="A12" s="69">
        <v>11</v>
      </c>
      <c r="B12" s="70" t="s">
        <v>1779</v>
      </c>
      <c r="C12" s="69">
        <v>0</v>
      </c>
      <c r="D12" s="69">
        <v>0</v>
      </c>
      <c r="E12" s="69">
        <v>0</v>
      </c>
      <c r="F12" s="61" t="s">
        <v>1786</v>
      </c>
    </row>
    <row r="15" spans="1:6" x14ac:dyDescent="0.3">
      <c r="A15" t="s">
        <v>1785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 Calc Types</vt:lpstr>
      <vt:lpstr>Sheet1</vt:lpstr>
      <vt:lpstr>Units Of Measure</vt:lpstr>
      <vt:lpstr>MetricAndCovaritesDataDownload</vt:lpstr>
      <vt:lpstr>ProgramIterations</vt:lpstr>
      <vt:lpstr>MetricCalcGroups</vt:lpstr>
      <vt:lpstr>DataTypes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Feingold</dc:creator>
  <cp:lastModifiedBy>SFR-17</cp:lastModifiedBy>
  <cp:lastPrinted>2011-11-02T22:40:43Z</cp:lastPrinted>
  <dcterms:created xsi:type="dcterms:W3CDTF">2011-10-11T01:58:14Z</dcterms:created>
  <dcterms:modified xsi:type="dcterms:W3CDTF">2017-12-22T03:00:27Z</dcterms:modified>
</cp:coreProperties>
</file>