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ouviklakshman/Desktop/Swiggy Funnel Analysis 2/"/>
    </mc:Choice>
  </mc:AlternateContent>
  <xr:revisionPtr revIDLastSave="0" documentId="13_ncr:1_{A290B19E-94A8-664E-BF82-5EBFBF0E2196}" xr6:coauthVersionLast="47" xr6:coauthVersionMax="47" xr10:uidLastSave="{00000000-0000-0000-0000-000000000000}"/>
  <bookViews>
    <workbookView xWindow="0" yWindow="500" windowWidth="33600" windowHeight="20500" activeTab="6" xr2:uid="{C3327BBF-5D7E-B842-AC68-8C3DBE1DE0AE}"/>
  </bookViews>
  <sheets>
    <sheet name="Session Details" sheetId="1" r:id="rId1"/>
    <sheet name="Channel wise traffic" sheetId="2" r:id="rId2"/>
    <sheet name="Supporting Data" sheetId="3" r:id="rId3"/>
    <sheet name="Conversion Fluctuation" sheetId="19" r:id="rId4"/>
    <sheet name="Flactuation charts" sheetId="7" r:id="rId5"/>
    <sheet name="FUNNEL ANALYSIS" sheetId="14" r:id="rId6"/>
    <sheet name="Pivot Table" sheetId="4" r:id="rId7"/>
  </sheets>
  <definedNames>
    <definedName name="_xlchart.v2.0" hidden="1">'FUNNEL ANALYSIS'!$C$15:$G$15</definedName>
    <definedName name="_xlchart.v2.1" hidden="1">'FUNNEL ANALYSIS'!$C$16:$G$16</definedName>
    <definedName name="_xlchart.v2.2" hidden="1">'FUNNEL ANALYSIS'!$C$28:$G$28</definedName>
    <definedName name="_xlchart.v2.3" hidden="1">'FUNNEL ANALYSIS'!$C$29:$G$29</definedName>
  </definedNames>
  <calcPr calcId="191029"/>
  <pivotCaches>
    <pivotCache cacheId="14" r:id="rId8"/>
    <pivotCache cacheId="15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4" l="1"/>
  <c r="C29" i="14" s="1" a="1"/>
  <c r="C29" i="14" s="1"/>
  <c r="B16" i="14"/>
  <c r="C16" i="14" s="1" a="1"/>
  <c r="C16" i="14" s="1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H45" i="2"/>
  <c r="I45" i="2"/>
  <c r="J45" i="2"/>
  <c r="K45" i="2"/>
  <c r="H46" i="2"/>
  <c r="I46" i="2"/>
  <c r="J46" i="2"/>
  <c r="K46" i="2"/>
  <c r="H47" i="2"/>
  <c r="I47" i="2"/>
  <c r="J47" i="2"/>
  <c r="K47" i="2"/>
  <c r="H48" i="2"/>
  <c r="I48" i="2"/>
  <c r="J48" i="2"/>
  <c r="K48" i="2"/>
  <c r="H49" i="2"/>
  <c r="I49" i="2"/>
  <c r="J49" i="2"/>
  <c r="K49" i="2"/>
  <c r="H50" i="2"/>
  <c r="I50" i="2"/>
  <c r="J50" i="2"/>
  <c r="K50" i="2"/>
  <c r="H51" i="2"/>
  <c r="I51" i="2"/>
  <c r="J51" i="2"/>
  <c r="K51" i="2"/>
  <c r="H52" i="2"/>
  <c r="I52" i="2"/>
  <c r="J52" i="2"/>
  <c r="K52" i="2"/>
  <c r="H53" i="2"/>
  <c r="I53" i="2"/>
  <c r="J53" i="2"/>
  <c r="K53" i="2"/>
  <c r="H54" i="2"/>
  <c r="I54" i="2"/>
  <c r="J54" i="2"/>
  <c r="K54" i="2"/>
  <c r="H55" i="2"/>
  <c r="I55" i="2"/>
  <c r="J55" i="2"/>
  <c r="K55" i="2"/>
  <c r="H56" i="2"/>
  <c r="I56" i="2"/>
  <c r="J56" i="2"/>
  <c r="K56" i="2"/>
  <c r="H57" i="2"/>
  <c r="I57" i="2"/>
  <c r="J57" i="2"/>
  <c r="K57" i="2"/>
  <c r="H58" i="2"/>
  <c r="I58" i="2"/>
  <c r="J58" i="2"/>
  <c r="K58" i="2"/>
  <c r="H59" i="2"/>
  <c r="I59" i="2"/>
  <c r="J59" i="2"/>
  <c r="K59" i="2"/>
  <c r="H60" i="2"/>
  <c r="I60" i="2"/>
  <c r="J60" i="2"/>
  <c r="K60" i="2"/>
  <c r="H61" i="2"/>
  <c r="I61" i="2"/>
  <c r="J61" i="2"/>
  <c r="K61" i="2"/>
  <c r="H62" i="2"/>
  <c r="I62" i="2"/>
  <c r="J62" i="2"/>
  <c r="K62" i="2"/>
  <c r="H63" i="2"/>
  <c r="I63" i="2"/>
  <c r="J63" i="2"/>
  <c r="K63" i="2"/>
  <c r="H64" i="2"/>
  <c r="I64" i="2"/>
  <c r="J64" i="2"/>
  <c r="K64" i="2"/>
  <c r="H65" i="2"/>
  <c r="I65" i="2"/>
  <c r="J65" i="2"/>
  <c r="K65" i="2"/>
  <c r="H66" i="2"/>
  <c r="I66" i="2"/>
  <c r="J66" i="2"/>
  <c r="K66" i="2"/>
  <c r="H67" i="2"/>
  <c r="I67" i="2"/>
  <c r="J67" i="2"/>
  <c r="K67" i="2"/>
  <c r="H68" i="2"/>
  <c r="I68" i="2"/>
  <c r="J68" i="2"/>
  <c r="K68" i="2"/>
  <c r="H69" i="2"/>
  <c r="I69" i="2"/>
  <c r="J69" i="2"/>
  <c r="K69" i="2"/>
  <c r="H70" i="2"/>
  <c r="I70" i="2"/>
  <c r="J70" i="2"/>
  <c r="K70" i="2"/>
  <c r="H71" i="2"/>
  <c r="I71" i="2"/>
  <c r="J71" i="2"/>
  <c r="K71" i="2"/>
  <c r="H72" i="2"/>
  <c r="I72" i="2"/>
  <c r="J72" i="2"/>
  <c r="K72" i="2"/>
  <c r="H73" i="2"/>
  <c r="I73" i="2"/>
  <c r="J73" i="2"/>
  <c r="K73" i="2"/>
  <c r="H74" i="2"/>
  <c r="I74" i="2"/>
  <c r="J74" i="2"/>
  <c r="K74" i="2"/>
  <c r="H75" i="2"/>
  <c r="I75" i="2"/>
  <c r="J75" i="2"/>
  <c r="K75" i="2"/>
  <c r="H76" i="2"/>
  <c r="I76" i="2"/>
  <c r="J76" i="2"/>
  <c r="K76" i="2"/>
  <c r="H77" i="2"/>
  <c r="I77" i="2"/>
  <c r="J77" i="2"/>
  <c r="K77" i="2"/>
  <c r="H78" i="2"/>
  <c r="I78" i="2"/>
  <c r="J78" i="2"/>
  <c r="K78" i="2"/>
  <c r="H79" i="2"/>
  <c r="I79" i="2"/>
  <c r="J79" i="2"/>
  <c r="K79" i="2"/>
  <c r="H80" i="2"/>
  <c r="I80" i="2"/>
  <c r="J80" i="2"/>
  <c r="K80" i="2"/>
  <c r="H81" i="2"/>
  <c r="I81" i="2"/>
  <c r="J81" i="2"/>
  <c r="K81" i="2"/>
  <c r="H82" i="2"/>
  <c r="I82" i="2"/>
  <c r="J82" i="2"/>
  <c r="K82" i="2"/>
  <c r="H83" i="2"/>
  <c r="I83" i="2"/>
  <c r="J83" i="2"/>
  <c r="K83" i="2"/>
  <c r="H84" i="2"/>
  <c r="I84" i="2"/>
  <c r="J84" i="2"/>
  <c r="K84" i="2"/>
  <c r="H85" i="2"/>
  <c r="I85" i="2"/>
  <c r="J85" i="2"/>
  <c r="K85" i="2"/>
  <c r="H86" i="2"/>
  <c r="I86" i="2"/>
  <c r="J86" i="2"/>
  <c r="K86" i="2"/>
  <c r="H87" i="2"/>
  <c r="I87" i="2"/>
  <c r="J87" i="2"/>
  <c r="K87" i="2"/>
  <c r="H88" i="2"/>
  <c r="I88" i="2"/>
  <c r="J88" i="2"/>
  <c r="K88" i="2"/>
  <c r="H89" i="2"/>
  <c r="I89" i="2"/>
  <c r="J89" i="2"/>
  <c r="K89" i="2"/>
  <c r="H90" i="2"/>
  <c r="I90" i="2"/>
  <c r="J90" i="2"/>
  <c r="K90" i="2"/>
  <c r="H91" i="2"/>
  <c r="I91" i="2"/>
  <c r="J91" i="2"/>
  <c r="K91" i="2"/>
  <c r="H92" i="2"/>
  <c r="I92" i="2"/>
  <c r="J92" i="2"/>
  <c r="K92" i="2"/>
  <c r="H93" i="2"/>
  <c r="I93" i="2"/>
  <c r="J93" i="2"/>
  <c r="K93" i="2"/>
  <c r="H94" i="2"/>
  <c r="I94" i="2"/>
  <c r="J94" i="2"/>
  <c r="K94" i="2"/>
  <c r="H95" i="2"/>
  <c r="I95" i="2"/>
  <c r="J95" i="2"/>
  <c r="K95" i="2"/>
  <c r="H96" i="2"/>
  <c r="I96" i="2"/>
  <c r="J96" i="2"/>
  <c r="K96" i="2"/>
  <c r="H97" i="2"/>
  <c r="I97" i="2"/>
  <c r="J97" i="2"/>
  <c r="K97" i="2"/>
  <c r="H98" i="2"/>
  <c r="I98" i="2"/>
  <c r="J98" i="2"/>
  <c r="K98" i="2"/>
  <c r="H99" i="2"/>
  <c r="I99" i="2"/>
  <c r="J99" i="2"/>
  <c r="K99" i="2"/>
  <c r="H100" i="2"/>
  <c r="I100" i="2"/>
  <c r="J100" i="2"/>
  <c r="K100" i="2"/>
  <c r="H101" i="2"/>
  <c r="I101" i="2"/>
  <c r="J101" i="2"/>
  <c r="K101" i="2"/>
  <c r="H102" i="2"/>
  <c r="I102" i="2"/>
  <c r="J102" i="2"/>
  <c r="K102" i="2"/>
  <c r="H103" i="2"/>
  <c r="I103" i="2"/>
  <c r="J103" i="2"/>
  <c r="K103" i="2"/>
  <c r="H104" i="2"/>
  <c r="I104" i="2"/>
  <c r="J104" i="2"/>
  <c r="K104" i="2"/>
  <c r="H105" i="2"/>
  <c r="I105" i="2"/>
  <c r="J105" i="2"/>
  <c r="K105" i="2"/>
  <c r="H106" i="2"/>
  <c r="I106" i="2"/>
  <c r="J106" i="2"/>
  <c r="K106" i="2"/>
  <c r="H107" i="2"/>
  <c r="I107" i="2"/>
  <c r="J107" i="2"/>
  <c r="K107" i="2"/>
  <c r="H108" i="2"/>
  <c r="I108" i="2"/>
  <c r="J108" i="2"/>
  <c r="K108" i="2"/>
  <c r="H109" i="2"/>
  <c r="I109" i="2"/>
  <c r="J109" i="2"/>
  <c r="K109" i="2"/>
  <c r="H110" i="2"/>
  <c r="I110" i="2"/>
  <c r="J110" i="2"/>
  <c r="K110" i="2"/>
  <c r="H111" i="2"/>
  <c r="I111" i="2"/>
  <c r="J111" i="2"/>
  <c r="K111" i="2"/>
  <c r="H112" i="2"/>
  <c r="I112" i="2"/>
  <c r="J112" i="2"/>
  <c r="K112" i="2"/>
  <c r="H113" i="2"/>
  <c r="I113" i="2"/>
  <c r="J113" i="2"/>
  <c r="K113" i="2"/>
  <c r="H114" i="2"/>
  <c r="I114" i="2"/>
  <c r="J114" i="2"/>
  <c r="K114" i="2"/>
  <c r="H115" i="2"/>
  <c r="I115" i="2"/>
  <c r="J115" i="2"/>
  <c r="K115" i="2"/>
  <c r="H116" i="2"/>
  <c r="I116" i="2"/>
  <c r="J116" i="2"/>
  <c r="K116" i="2"/>
  <c r="H117" i="2"/>
  <c r="I117" i="2"/>
  <c r="J117" i="2"/>
  <c r="K117" i="2"/>
  <c r="H118" i="2"/>
  <c r="I118" i="2"/>
  <c r="J118" i="2"/>
  <c r="K118" i="2"/>
  <c r="H119" i="2"/>
  <c r="I119" i="2"/>
  <c r="J119" i="2"/>
  <c r="K119" i="2"/>
  <c r="H120" i="2"/>
  <c r="I120" i="2"/>
  <c r="J120" i="2"/>
  <c r="K120" i="2"/>
  <c r="H121" i="2"/>
  <c r="I121" i="2"/>
  <c r="J121" i="2"/>
  <c r="K121" i="2"/>
  <c r="H122" i="2"/>
  <c r="I122" i="2"/>
  <c r="J122" i="2"/>
  <c r="K122" i="2"/>
  <c r="H123" i="2"/>
  <c r="I123" i="2"/>
  <c r="J123" i="2"/>
  <c r="K123" i="2"/>
  <c r="H124" i="2"/>
  <c r="I124" i="2"/>
  <c r="J124" i="2"/>
  <c r="K124" i="2"/>
  <c r="H125" i="2"/>
  <c r="I125" i="2"/>
  <c r="J125" i="2"/>
  <c r="K125" i="2"/>
  <c r="H126" i="2"/>
  <c r="I126" i="2"/>
  <c r="J126" i="2"/>
  <c r="K126" i="2"/>
  <c r="H127" i="2"/>
  <c r="I127" i="2"/>
  <c r="J127" i="2"/>
  <c r="K127" i="2"/>
  <c r="H128" i="2"/>
  <c r="I128" i="2"/>
  <c r="J128" i="2"/>
  <c r="K128" i="2"/>
  <c r="H129" i="2"/>
  <c r="I129" i="2"/>
  <c r="J129" i="2"/>
  <c r="K129" i="2"/>
  <c r="H130" i="2"/>
  <c r="I130" i="2"/>
  <c r="J130" i="2"/>
  <c r="K130" i="2"/>
  <c r="H131" i="2"/>
  <c r="I131" i="2"/>
  <c r="J131" i="2"/>
  <c r="K131" i="2"/>
  <c r="H132" i="2"/>
  <c r="I132" i="2"/>
  <c r="J132" i="2"/>
  <c r="K132" i="2"/>
  <c r="H133" i="2"/>
  <c r="I133" i="2"/>
  <c r="J133" i="2"/>
  <c r="K133" i="2"/>
  <c r="H134" i="2"/>
  <c r="I134" i="2"/>
  <c r="J134" i="2"/>
  <c r="K134" i="2"/>
  <c r="H135" i="2"/>
  <c r="I135" i="2"/>
  <c r="J135" i="2"/>
  <c r="K135" i="2"/>
  <c r="H136" i="2"/>
  <c r="I136" i="2"/>
  <c r="J136" i="2"/>
  <c r="K136" i="2"/>
  <c r="H137" i="2"/>
  <c r="I137" i="2"/>
  <c r="J137" i="2"/>
  <c r="K137" i="2"/>
  <c r="H138" i="2"/>
  <c r="I138" i="2"/>
  <c r="J138" i="2"/>
  <c r="K138" i="2"/>
  <c r="H139" i="2"/>
  <c r="I139" i="2"/>
  <c r="J139" i="2"/>
  <c r="K139" i="2"/>
  <c r="H140" i="2"/>
  <c r="I140" i="2"/>
  <c r="J140" i="2"/>
  <c r="K140" i="2"/>
  <c r="H141" i="2"/>
  <c r="I141" i="2"/>
  <c r="J141" i="2"/>
  <c r="K141" i="2"/>
  <c r="H142" i="2"/>
  <c r="I142" i="2"/>
  <c r="J142" i="2"/>
  <c r="K142" i="2"/>
  <c r="H143" i="2"/>
  <c r="I143" i="2"/>
  <c r="J143" i="2"/>
  <c r="K143" i="2"/>
  <c r="H144" i="2"/>
  <c r="I144" i="2"/>
  <c r="J144" i="2"/>
  <c r="K144" i="2"/>
  <c r="H145" i="2"/>
  <c r="I145" i="2"/>
  <c r="J145" i="2"/>
  <c r="K145" i="2"/>
  <c r="H146" i="2"/>
  <c r="I146" i="2"/>
  <c r="J146" i="2"/>
  <c r="K146" i="2"/>
  <c r="H147" i="2"/>
  <c r="I147" i="2"/>
  <c r="J147" i="2"/>
  <c r="K147" i="2"/>
  <c r="H148" i="2"/>
  <c r="I148" i="2"/>
  <c r="J148" i="2"/>
  <c r="K148" i="2"/>
  <c r="H149" i="2"/>
  <c r="I149" i="2"/>
  <c r="J149" i="2"/>
  <c r="K149" i="2"/>
  <c r="H150" i="2"/>
  <c r="I150" i="2"/>
  <c r="J150" i="2"/>
  <c r="K150" i="2"/>
  <c r="H151" i="2"/>
  <c r="I151" i="2"/>
  <c r="J151" i="2"/>
  <c r="K151" i="2"/>
  <c r="H152" i="2"/>
  <c r="I152" i="2"/>
  <c r="J152" i="2"/>
  <c r="K152" i="2"/>
  <c r="H153" i="2"/>
  <c r="I153" i="2"/>
  <c r="J153" i="2"/>
  <c r="K153" i="2"/>
  <c r="H154" i="2"/>
  <c r="I154" i="2"/>
  <c r="J154" i="2"/>
  <c r="K154" i="2"/>
  <c r="H155" i="2"/>
  <c r="I155" i="2"/>
  <c r="J155" i="2"/>
  <c r="K155" i="2"/>
  <c r="H156" i="2"/>
  <c r="I156" i="2"/>
  <c r="J156" i="2"/>
  <c r="K156" i="2"/>
  <c r="H157" i="2"/>
  <c r="I157" i="2"/>
  <c r="J157" i="2"/>
  <c r="K157" i="2"/>
  <c r="H158" i="2"/>
  <c r="I158" i="2"/>
  <c r="J158" i="2"/>
  <c r="K158" i="2"/>
  <c r="H159" i="2"/>
  <c r="I159" i="2"/>
  <c r="J159" i="2"/>
  <c r="K159" i="2"/>
  <c r="H160" i="2"/>
  <c r="I160" i="2"/>
  <c r="J160" i="2"/>
  <c r="K160" i="2"/>
  <c r="H161" i="2"/>
  <c r="I161" i="2"/>
  <c r="J161" i="2"/>
  <c r="K161" i="2"/>
  <c r="H162" i="2"/>
  <c r="I162" i="2"/>
  <c r="J162" i="2"/>
  <c r="K162" i="2"/>
  <c r="H163" i="2"/>
  <c r="I163" i="2"/>
  <c r="J163" i="2"/>
  <c r="K163" i="2"/>
  <c r="H164" i="2"/>
  <c r="I164" i="2"/>
  <c r="J164" i="2"/>
  <c r="K164" i="2"/>
  <c r="H165" i="2"/>
  <c r="I165" i="2"/>
  <c r="J165" i="2"/>
  <c r="K165" i="2"/>
  <c r="H166" i="2"/>
  <c r="I166" i="2"/>
  <c r="J166" i="2"/>
  <c r="K166" i="2"/>
  <c r="H167" i="2"/>
  <c r="I167" i="2"/>
  <c r="J167" i="2"/>
  <c r="K167" i="2"/>
  <c r="H168" i="2"/>
  <c r="I168" i="2"/>
  <c r="J168" i="2"/>
  <c r="K168" i="2"/>
  <c r="H169" i="2"/>
  <c r="I169" i="2"/>
  <c r="J169" i="2"/>
  <c r="K169" i="2"/>
  <c r="H170" i="2"/>
  <c r="I170" i="2"/>
  <c r="J170" i="2"/>
  <c r="K170" i="2"/>
  <c r="H171" i="2"/>
  <c r="I171" i="2"/>
  <c r="J171" i="2"/>
  <c r="K171" i="2"/>
  <c r="H172" i="2"/>
  <c r="I172" i="2"/>
  <c r="J172" i="2"/>
  <c r="K172" i="2"/>
  <c r="H173" i="2"/>
  <c r="I173" i="2"/>
  <c r="J173" i="2"/>
  <c r="K173" i="2"/>
  <c r="H174" i="2"/>
  <c r="I174" i="2"/>
  <c r="J174" i="2"/>
  <c r="K174" i="2"/>
  <c r="H175" i="2"/>
  <c r="I175" i="2"/>
  <c r="J175" i="2"/>
  <c r="K175" i="2"/>
  <c r="H176" i="2"/>
  <c r="I176" i="2"/>
  <c r="J176" i="2"/>
  <c r="K176" i="2"/>
  <c r="H177" i="2"/>
  <c r="I177" i="2"/>
  <c r="J177" i="2"/>
  <c r="K177" i="2"/>
  <c r="H178" i="2"/>
  <c r="I178" i="2"/>
  <c r="J178" i="2"/>
  <c r="K178" i="2"/>
  <c r="H179" i="2"/>
  <c r="I179" i="2"/>
  <c r="J179" i="2"/>
  <c r="K179" i="2"/>
  <c r="H180" i="2"/>
  <c r="I180" i="2"/>
  <c r="J180" i="2"/>
  <c r="K180" i="2"/>
  <c r="H181" i="2"/>
  <c r="I181" i="2"/>
  <c r="J181" i="2"/>
  <c r="K181" i="2"/>
  <c r="H182" i="2"/>
  <c r="I182" i="2"/>
  <c r="J182" i="2"/>
  <c r="K182" i="2"/>
  <c r="H183" i="2"/>
  <c r="I183" i="2"/>
  <c r="J183" i="2"/>
  <c r="K183" i="2"/>
  <c r="H184" i="2"/>
  <c r="I184" i="2"/>
  <c r="J184" i="2"/>
  <c r="K184" i="2"/>
  <c r="H185" i="2"/>
  <c r="I185" i="2"/>
  <c r="J185" i="2"/>
  <c r="K185" i="2"/>
  <c r="H186" i="2"/>
  <c r="I186" i="2"/>
  <c r="J186" i="2"/>
  <c r="K186" i="2"/>
  <c r="H187" i="2"/>
  <c r="I187" i="2"/>
  <c r="J187" i="2"/>
  <c r="K187" i="2"/>
  <c r="H188" i="2"/>
  <c r="I188" i="2"/>
  <c r="J188" i="2"/>
  <c r="K188" i="2"/>
  <c r="H189" i="2"/>
  <c r="I189" i="2"/>
  <c r="J189" i="2"/>
  <c r="K189" i="2"/>
  <c r="H190" i="2"/>
  <c r="I190" i="2"/>
  <c r="J190" i="2"/>
  <c r="K190" i="2"/>
  <c r="H191" i="2"/>
  <c r="I191" i="2"/>
  <c r="J191" i="2"/>
  <c r="K191" i="2"/>
  <c r="H192" i="2"/>
  <c r="I192" i="2"/>
  <c r="J192" i="2"/>
  <c r="K192" i="2"/>
  <c r="H193" i="2"/>
  <c r="I193" i="2"/>
  <c r="J193" i="2"/>
  <c r="K193" i="2"/>
  <c r="H194" i="2"/>
  <c r="I194" i="2"/>
  <c r="J194" i="2"/>
  <c r="K194" i="2"/>
  <c r="H195" i="2"/>
  <c r="I195" i="2"/>
  <c r="J195" i="2"/>
  <c r="K195" i="2"/>
  <c r="H196" i="2"/>
  <c r="I196" i="2"/>
  <c r="J196" i="2"/>
  <c r="K196" i="2"/>
  <c r="H197" i="2"/>
  <c r="I197" i="2"/>
  <c r="J197" i="2"/>
  <c r="K197" i="2"/>
  <c r="H198" i="2"/>
  <c r="I198" i="2"/>
  <c r="J198" i="2"/>
  <c r="K198" i="2"/>
  <c r="H199" i="2"/>
  <c r="I199" i="2"/>
  <c r="J199" i="2"/>
  <c r="K199" i="2"/>
  <c r="H200" i="2"/>
  <c r="I200" i="2"/>
  <c r="J200" i="2"/>
  <c r="K200" i="2"/>
  <c r="H201" i="2"/>
  <c r="I201" i="2"/>
  <c r="J201" i="2"/>
  <c r="K201" i="2"/>
  <c r="H202" i="2"/>
  <c r="I202" i="2"/>
  <c r="J202" i="2"/>
  <c r="K202" i="2"/>
  <c r="H203" i="2"/>
  <c r="I203" i="2"/>
  <c r="J203" i="2"/>
  <c r="K203" i="2"/>
  <c r="H204" i="2"/>
  <c r="I204" i="2"/>
  <c r="J204" i="2"/>
  <c r="K204" i="2"/>
  <c r="H205" i="2"/>
  <c r="I205" i="2"/>
  <c r="J205" i="2"/>
  <c r="K205" i="2"/>
  <c r="H206" i="2"/>
  <c r="I206" i="2"/>
  <c r="J206" i="2"/>
  <c r="K206" i="2"/>
  <c r="H207" i="2"/>
  <c r="I207" i="2"/>
  <c r="J207" i="2"/>
  <c r="K207" i="2"/>
  <c r="H208" i="2"/>
  <c r="I208" i="2"/>
  <c r="J208" i="2"/>
  <c r="K208" i="2"/>
  <c r="H209" i="2"/>
  <c r="I209" i="2"/>
  <c r="J209" i="2"/>
  <c r="K209" i="2"/>
  <c r="H210" i="2"/>
  <c r="I210" i="2"/>
  <c r="J210" i="2"/>
  <c r="K210" i="2"/>
  <c r="H211" i="2"/>
  <c r="I211" i="2"/>
  <c r="J211" i="2"/>
  <c r="K211" i="2"/>
  <c r="H212" i="2"/>
  <c r="I212" i="2"/>
  <c r="J212" i="2"/>
  <c r="K212" i="2"/>
  <c r="H213" i="2"/>
  <c r="I213" i="2"/>
  <c r="J213" i="2"/>
  <c r="K213" i="2"/>
  <c r="H214" i="2"/>
  <c r="I214" i="2"/>
  <c r="J214" i="2"/>
  <c r="K214" i="2"/>
  <c r="H215" i="2"/>
  <c r="I215" i="2"/>
  <c r="J215" i="2"/>
  <c r="K215" i="2"/>
  <c r="H216" i="2"/>
  <c r="I216" i="2"/>
  <c r="J216" i="2"/>
  <c r="K216" i="2"/>
  <c r="H217" i="2"/>
  <c r="I217" i="2"/>
  <c r="J217" i="2"/>
  <c r="K217" i="2"/>
  <c r="H218" i="2"/>
  <c r="I218" i="2"/>
  <c r="J218" i="2"/>
  <c r="K218" i="2"/>
  <c r="H219" i="2"/>
  <c r="I219" i="2"/>
  <c r="J219" i="2"/>
  <c r="K219" i="2"/>
  <c r="H220" i="2"/>
  <c r="I220" i="2"/>
  <c r="J220" i="2"/>
  <c r="K220" i="2"/>
  <c r="H221" i="2"/>
  <c r="I221" i="2"/>
  <c r="J221" i="2"/>
  <c r="K221" i="2"/>
  <c r="H222" i="2"/>
  <c r="I222" i="2"/>
  <c r="J222" i="2"/>
  <c r="K222" i="2"/>
  <c r="H223" i="2"/>
  <c r="I223" i="2"/>
  <c r="J223" i="2"/>
  <c r="K223" i="2"/>
  <c r="H224" i="2"/>
  <c r="I224" i="2"/>
  <c r="J224" i="2"/>
  <c r="K224" i="2"/>
  <c r="H225" i="2"/>
  <c r="I225" i="2"/>
  <c r="J225" i="2"/>
  <c r="K225" i="2"/>
  <c r="H226" i="2"/>
  <c r="I226" i="2"/>
  <c r="J226" i="2"/>
  <c r="K226" i="2"/>
  <c r="H227" i="2"/>
  <c r="I227" i="2"/>
  <c r="J227" i="2"/>
  <c r="K227" i="2"/>
  <c r="H228" i="2"/>
  <c r="I228" i="2"/>
  <c r="J228" i="2"/>
  <c r="K228" i="2"/>
  <c r="H229" i="2"/>
  <c r="I229" i="2"/>
  <c r="J229" i="2"/>
  <c r="K229" i="2"/>
  <c r="H230" i="2"/>
  <c r="I230" i="2"/>
  <c r="J230" i="2"/>
  <c r="K230" i="2"/>
  <c r="H231" i="2"/>
  <c r="I231" i="2"/>
  <c r="J231" i="2"/>
  <c r="K231" i="2"/>
  <c r="H232" i="2"/>
  <c r="I232" i="2"/>
  <c r="J232" i="2"/>
  <c r="K232" i="2"/>
  <c r="H233" i="2"/>
  <c r="I233" i="2"/>
  <c r="J233" i="2"/>
  <c r="K233" i="2"/>
  <c r="H234" i="2"/>
  <c r="I234" i="2"/>
  <c r="J234" i="2"/>
  <c r="K234" i="2"/>
  <c r="H235" i="2"/>
  <c r="I235" i="2"/>
  <c r="J235" i="2"/>
  <c r="K235" i="2"/>
  <c r="H236" i="2"/>
  <c r="I236" i="2"/>
  <c r="J236" i="2"/>
  <c r="K236" i="2"/>
  <c r="H237" i="2"/>
  <c r="I237" i="2"/>
  <c r="J237" i="2"/>
  <c r="K237" i="2"/>
  <c r="H238" i="2"/>
  <c r="I238" i="2"/>
  <c r="J238" i="2"/>
  <c r="K238" i="2"/>
  <c r="H239" i="2"/>
  <c r="I239" i="2"/>
  <c r="J239" i="2"/>
  <c r="K239" i="2"/>
  <c r="H240" i="2"/>
  <c r="I240" i="2"/>
  <c r="J240" i="2"/>
  <c r="K240" i="2"/>
  <c r="H241" i="2"/>
  <c r="I241" i="2"/>
  <c r="J241" i="2"/>
  <c r="K241" i="2"/>
  <c r="H242" i="2"/>
  <c r="I242" i="2"/>
  <c r="J242" i="2"/>
  <c r="K242" i="2"/>
  <c r="H243" i="2"/>
  <c r="I243" i="2"/>
  <c r="J243" i="2"/>
  <c r="K243" i="2"/>
  <c r="H244" i="2"/>
  <c r="I244" i="2"/>
  <c r="J244" i="2"/>
  <c r="K244" i="2"/>
  <c r="H245" i="2"/>
  <c r="I245" i="2"/>
  <c r="J245" i="2"/>
  <c r="K245" i="2"/>
  <c r="H246" i="2"/>
  <c r="I246" i="2"/>
  <c r="J246" i="2"/>
  <c r="K246" i="2"/>
  <c r="H247" i="2"/>
  <c r="I247" i="2"/>
  <c r="J247" i="2"/>
  <c r="K247" i="2"/>
  <c r="H248" i="2"/>
  <c r="I248" i="2"/>
  <c r="J248" i="2"/>
  <c r="K248" i="2"/>
  <c r="H249" i="2"/>
  <c r="I249" i="2"/>
  <c r="J249" i="2"/>
  <c r="K249" i="2"/>
  <c r="H250" i="2"/>
  <c r="I250" i="2"/>
  <c r="J250" i="2"/>
  <c r="K250" i="2"/>
  <c r="H251" i="2"/>
  <c r="I251" i="2"/>
  <c r="J251" i="2"/>
  <c r="K251" i="2"/>
  <c r="H252" i="2"/>
  <c r="I252" i="2"/>
  <c r="J252" i="2"/>
  <c r="K252" i="2"/>
  <c r="H253" i="2"/>
  <c r="I253" i="2"/>
  <c r="J253" i="2"/>
  <c r="K253" i="2"/>
  <c r="H254" i="2"/>
  <c r="I254" i="2"/>
  <c r="J254" i="2"/>
  <c r="K254" i="2"/>
  <c r="H255" i="2"/>
  <c r="I255" i="2"/>
  <c r="J255" i="2"/>
  <c r="K255" i="2"/>
  <c r="H256" i="2"/>
  <c r="I256" i="2"/>
  <c r="J256" i="2"/>
  <c r="K256" i="2"/>
  <c r="H257" i="2"/>
  <c r="I257" i="2"/>
  <c r="J257" i="2"/>
  <c r="K257" i="2"/>
  <c r="H258" i="2"/>
  <c r="I258" i="2"/>
  <c r="J258" i="2"/>
  <c r="K258" i="2"/>
  <c r="H259" i="2"/>
  <c r="I259" i="2"/>
  <c r="J259" i="2"/>
  <c r="K259" i="2"/>
  <c r="H260" i="2"/>
  <c r="I260" i="2"/>
  <c r="J260" i="2"/>
  <c r="K260" i="2"/>
  <c r="H261" i="2"/>
  <c r="I261" i="2"/>
  <c r="J261" i="2"/>
  <c r="K261" i="2"/>
  <c r="H262" i="2"/>
  <c r="I262" i="2"/>
  <c r="J262" i="2"/>
  <c r="K262" i="2"/>
  <c r="H263" i="2"/>
  <c r="I263" i="2"/>
  <c r="J263" i="2"/>
  <c r="K263" i="2"/>
  <c r="H264" i="2"/>
  <c r="I264" i="2"/>
  <c r="J264" i="2"/>
  <c r="K264" i="2"/>
  <c r="H265" i="2"/>
  <c r="I265" i="2"/>
  <c r="J265" i="2"/>
  <c r="K265" i="2"/>
  <c r="H266" i="2"/>
  <c r="I266" i="2"/>
  <c r="J266" i="2"/>
  <c r="K266" i="2"/>
  <c r="H267" i="2"/>
  <c r="I267" i="2"/>
  <c r="J267" i="2"/>
  <c r="K267" i="2"/>
  <c r="H268" i="2"/>
  <c r="I268" i="2"/>
  <c r="J268" i="2"/>
  <c r="K268" i="2"/>
  <c r="H269" i="2"/>
  <c r="I269" i="2"/>
  <c r="J269" i="2"/>
  <c r="K269" i="2"/>
  <c r="H270" i="2"/>
  <c r="I270" i="2"/>
  <c r="J270" i="2"/>
  <c r="K270" i="2"/>
  <c r="H271" i="2"/>
  <c r="I271" i="2"/>
  <c r="J271" i="2"/>
  <c r="K271" i="2"/>
  <c r="H272" i="2"/>
  <c r="I272" i="2"/>
  <c r="J272" i="2"/>
  <c r="K272" i="2"/>
  <c r="H273" i="2"/>
  <c r="I273" i="2"/>
  <c r="J273" i="2"/>
  <c r="K273" i="2"/>
  <c r="H274" i="2"/>
  <c r="I274" i="2"/>
  <c r="J274" i="2"/>
  <c r="K274" i="2"/>
  <c r="H275" i="2"/>
  <c r="I275" i="2"/>
  <c r="J275" i="2"/>
  <c r="K275" i="2"/>
  <c r="H276" i="2"/>
  <c r="I276" i="2"/>
  <c r="J276" i="2"/>
  <c r="K276" i="2"/>
  <c r="H277" i="2"/>
  <c r="I277" i="2"/>
  <c r="J277" i="2"/>
  <c r="K277" i="2"/>
  <c r="H278" i="2"/>
  <c r="I278" i="2"/>
  <c r="J278" i="2"/>
  <c r="K278" i="2"/>
  <c r="H279" i="2"/>
  <c r="I279" i="2"/>
  <c r="J279" i="2"/>
  <c r="K279" i="2"/>
  <c r="H280" i="2"/>
  <c r="I280" i="2"/>
  <c r="J280" i="2"/>
  <c r="K280" i="2"/>
  <c r="H281" i="2"/>
  <c r="I281" i="2"/>
  <c r="J281" i="2"/>
  <c r="K281" i="2"/>
  <c r="H282" i="2"/>
  <c r="I282" i="2"/>
  <c r="J282" i="2"/>
  <c r="K282" i="2"/>
  <c r="H283" i="2"/>
  <c r="I283" i="2"/>
  <c r="J283" i="2"/>
  <c r="K283" i="2"/>
  <c r="H284" i="2"/>
  <c r="I284" i="2"/>
  <c r="J284" i="2"/>
  <c r="K284" i="2"/>
  <c r="H285" i="2"/>
  <c r="I285" i="2"/>
  <c r="J285" i="2"/>
  <c r="K285" i="2"/>
  <c r="H286" i="2"/>
  <c r="I286" i="2"/>
  <c r="J286" i="2"/>
  <c r="K286" i="2"/>
  <c r="H287" i="2"/>
  <c r="I287" i="2"/>
  <c r="J287" i="2"/>
  <c r="K287" i="2"/>
  <c r="H288" i="2"/>
  <c r="I288" i="2"/>
  <c r="J288" i="2"/>
  <c r="K288" i="2"/>
  <c r="H289" i="2"/>
  <c r="I289" i="2"/>
  <c r="J289" i="2"/>
  <c r="K289" i="2"/>
  <c r="H290" i="2"/>
  <c r="I290" i="2"/>
  <c r="J290" i="2"/>
  <c r="K290" i="2"/>
  <c r="H291" i="2"/>
  <c r="I291" i="2"/>
  <c r="J291" i="2"/>
  <c r="K291" i="2"/>
  <c r="H292" i="2"/>
  <c r="I292" i="2"/>
  <c r="J292" i="2"/>
  <c r="K292" i="2"/>
  <c r="H293" i="2"/>
  <c r="I293" i="2"/>
  <c r="J293" i="2"/>
  <c r="K293" i="2"/>
  <c r="H294" i="2"/>
  <c r="I294" i="2"/>
  <c r="J294" i="2"/>
  <c r="K294" i="2"/>
  <c r="H295" i="2"/>
  <c r="I295" i="2"/>
  <c r="J295" i="2"/>
  <c r="K295" i="2"/>
  <c r="H296" i="2"/>
  <c r="I296" i="2"/>
  <c r="J296" i="2"/>
  <c r="K296" i="2"/>
  <c r="H297" i="2"/>
  <c r="I297" i="2"/>
  <c r="J297" i="2"/>
  <c r="K297" i="2"/>
  <c r="H298" i="2"/>
  <c r="I298" i="2"/>
  <c r="J298" i="2"/>
  <c r="K298" i="2"/>
  <c r="H299" i="2"/>
  <c r="I299" i="2"/>
  <c r="J299" i="2"/>
  <c r="K299" i="2"/>
  <c r="H300" i="2"/>
  <c r="I300" i="2"/>
  <c r="J300" i="2"/>
  <c r="K300" i="2"/>
  <c r="H301" i="2"/>
  <c r="I301" i="2"/>
  <c r="J301" i="2"/>
  <c r="K301" i="2"/>
  <c r="H302" i="2"/>
  <c r="I302" i="2"/>
  <c r="J302" i="2"/>
  <c r="K302" i="2"/>
  <c r="H303" i="2"/>
  <c r="I303" i="2"/>
  <c r="J303" i="2"/>
  <c r="K303" i="2"/>
  <c r="H304" i="2"/>
  <c r="I304" i="2"/>
  <c r="J304" i="2"/>
  <c r="K304" i="2"/>
  <c r="H305" i="2"/>
  <c r="I305" i="2"/>
  <c r="J305" i="2"/>
  <c r="K305" i="2"/>
  <c r="H306" i="2"/>
  <c r="I306" i="2"/>
  <c r="J306" i="2"/>
  <c r="K306" i="2"/>
  <c r="H307" i="2"/>
  <c r="I307" i="2"/>
  <c r="J307" i="2"/>
  <c r="K307" i="2"/>
  <c r="H308" i="2"/>
  <c r="I308" i="2"/>
  <c r="J308" i="2"/>
  <c r="K308" i="2"/>
  <c r="H309" i="2"/>
  <c r="I309" i="2"/>
  <c r="J309" i="2"/>
  <c r="K309" i="2"/>
  <c r="H310" i="2"/>
  <c r="I310" i="2"/>
  <c r="J310" i="2"/>
  <c r="K310" i="2"/>
  <c r="H311" i="2"/>
  <c r="I311" i="2"/>
  <c r="J311" i="2"/>
  <c r="K311" i="2"/>
  <c r="H312" i="2"/>
  <c r="I312" i="2"/>
  <c r="J312" i="2"/>
  <c r="K312" i="2"/>
  <c r="H313" i="2"/>
  <c r="I313" i="2"/>
  <c r="J313" i="2"/>
  <c r="K313" i="2"/>
  <c r="H314" i="2"/>
  <c r="I314" i="2"/>
  <c r="J314" i="2"/>
  <c r="K314" i="2"/>
  <c r="H315" i="2"/>
  <c r="I315" i="2"/>
  <c r="J315" i="2"/>
  <c r="K315" i="2"/>
  <c r="H316" i="2"/>
  <c r="I316" i="2"/>
  <c r="J316" i="2"/>
  <c r="K316" i="2"/>
  <c r="H317" i="2"/>
  <c r="I317" i="2"/>
  <c r="J317" i="2"/>
  <c r="K317" i="2"/>
  <c r="H318" i="2"/>
  <c r="I318" i="2"/>
  <c r="J318" i="2"/>
  <c r="K318" i="2"/>
  <c r="H319" i="2"/>
  <c r="I319" i="2"/>
  <c r="J319" i="2"/>
  <c r="K319" i="2"/>
  <c r="H320" i="2"/>
  <c r="I320" i="2"/>
  <c r="J320" i="2"/>
  <c r="K320" i="2"/>
  <c r="H321" i="2"/>
  <c r="I321" i="2"/>
  <c r="J321" i="2"/>
  <c r="K321" i="2"/>
  <c r="H322" i="2"/>
  <c r="I322" i="2"/>
  <c r="J322" i="2"/>
  <c r="K322" i="2"/>
  <c r="H323" i="2"/>
  <c r="I323" i="2"/>
  <c r="J323" i="2"/>
  <c r="K323" i="2"/>
  <c r="H324" i="2"/>
  <c r="I324" i="2"/>
  <c r="J324" i="2"/>
  <c r="K324" i="2"/>
  <c r="H325" i="2"/>
  <c r="I325" i="2"/>
  <c r="J325" i="2"/>
  <c r="K325" i="2"/>
  <c r="H326" i="2"/>
  <c r="I326" i="2"/>
  <c r="J326" i="2"/>
  <c r="K326" i="2"/>
  <c r="H327" i="2"/>
  <c r="I327" i="2"/>
  <c r="J327" i="2"/>
  <c r="K327" i="2"/>
  <c r="H328" i="2"/>
  <c r="I328" i="2"/>
  <c r="J328" i="2"/>
  <c r="K328" i="2"/>
  <c r="H329" i="2"/>
  <c r="I329" i="2"/>
  <c r="J329" i="2"/>
  <c r="K329" i="2"/>
  <c r="H330" i="2"/>
  <c r="I330" i="2"/>
  <c r="J330" i="2"/>
  <c r="K330" i="2"/>
  <c r="H331" i="2"/>
  <c r="I331" i="2"/>
  <c r="J331" i="2"/>
  <c r="K331" i="2"/>
  <c r="H332" i="2"/>
  <c r="I332" i="2"/>
  <c r="J332" i="2"/>
  <c r="K332" i="2"/>
  <c r="H333" i="2"/>
  <c r="I333" i="2"/>
  <c r="J333" i="2"/>
  <c r="K333" i="2"/>
  <c r="H334" i="2"/>
  <c r="I334" i="2"/>
  <c r="J334" i="2"/>
  <c r="K334" i="2"/>
  <c r="H335" i="2"/>
  <c r="I335" i="2"/>
  <c r="J335" i="2"/>
  <c r="K335" i="2"/>
  <c r="H336" i="2"/>
  <c r="I336" i="2"/>
  <c r="J336" i="2"/>
  <c r="K336" i="2"/>
  <c r="H337" i="2"/>
  <c r="I337" i="2"/>
  <c r="J337" i="2"/>
  <c r="K337" i="2"/>
  <c r="H338" i="2"/>
  <c r="I338" i="2"/>
  <c r="J338" i="2"/>
  <c r="K338" i="2"/>
  <c r="H339" i="2"/>
  <c r="I339" i="2"/>
  <c r="J339" i="2"/>
  <c r="K339" i="2"/>
  <c r="H340" i="2"/>
  <c r="I340" i="2"/>
  <c r="J340" i="2"/>
  <c r="K340" i="2"/>
  <c r="H341" i="2"/>
  <c r="I341" i="2"/>
  <c r="J341" i="2"/>
  <c r="K341" i="2"/>
  <c r="H342" i="2"/>
  <c r="I342" i="2"/>
  <c r="J342" i="2"/>
  <c r="K342" i="2"/>
  <c r="H343" i="2"/>
  <c r="I343" i="2"/>
  <c r="J343" i="2"/>
  <c r="K343" i="2"/>
  <c r="H344" i="2"/>
  <c r="I344" i="2"/>
  <c r="J344" i="2"/>
  <c r="K344" i="2"/>
  <c r="H345" i="2"/>
  <c r="I345" i="2"/>
  <c r="J345" i="2"/>
  <c r="K345" i="2"/>
  <c r="H346" i="2"/>
  <c r="I346" i="2"/>
  <c r="J346" i="2"/>
  <c r="K346" i="2"/>
  <c r="H347" i="2"/>
  <c r="I347" i="2"/>
  <c r="J347" i="2"/>
  <c r="K347" i="2"/>
  <c r="H348" i="2"/>
  <c r="I348" i="2"/>
  <c r="J348" i="2"/>
  <c r="K348" i="2"/>
  <c r="H349" i="2"/>
  <c r="I349" i="2"/>
  <c r="J349" i="2"/>
  <c r="K349" i="2"/>
  <c r="H350" i="2"/>
  <c r="I350" i="2"/>
  <c r="J350" i="2"/>
  <c r="K350" i="2"/>
  <c r="H351" i="2"/>
  <c r="I351" i="2"/>
  <c r="J351" i="2"/>
  <c r="K351" i="2"/>
  <c r="H352" i="2"/>
  <c r="I352" i="2"/>
  <c r="J352" i="2"/>
  <c r="K352" i="2"/>
  <c r="H353" i="2"/>
  <c r="I353" i="2"/>
  <c r="J353" i="2"/>
  <c r="K353" i="2"/>
  <c r="H354" i="2"/>
  <c r="I354" i="2"/>
  <c r="J354" i="2"/>
  <c r="K354" i="2"/>
  <c r="H355" i="2"/>
  <c r="I355" i="2"/>
  <c r="J355" i="2"/>
  <c r="K355" i="2"/>
  <c r="H356" i="2"/>
  <c r="I356" i="2"/>
  <c r="J356" i="2"/>
  <c r="K356" i="2"/>
  <c r="H357" i="2"/>
  <c r="I357" i="2"/>
  <c r="J357" i="2"/>
  <c r="K357" i="2"/>
  <c r="H358" i="2"/>
  <c r="I358" i="2"/>
  <c r="J358" i="2"/>
  <c r="K358" i="2"/>
  <c r="H359" i="2"/>
  <c r="I359" i="2"/>
  <c r="J359" i="2"/>
  <c r="K359" i="2"/>
  <c r="H360" i="2"/>
  <c r="I360" i="2"/>
  <c r="J360" i="2"/>
  <c r="K360" i="2"/>
  <c r="H361" i="2"/>
  <c r="I361" i="2"/>
  <c r="J361" i="2"/>
  <c r="K361" i="2"/>
  <c r="H362" i="2"/>
  <c r="I362" i="2"/>
  <c r="J362" i="2"/>
  <c r="K362" i="2"/>
  <c r="H363" i="2"/>
  <c r="I363" i="2"/>
  <c r="J363" i="2"/>
  <c r="K363" i="2"/>
  <c r="H364" i="2"/>
  <c r="I364" i="2"/>
  <c r="J364" i="2"/>
  <c r="K364" i="2"/>
  <c r="H365" i="2"/>
  <c r="I365" i="2"/>
  <c r="J365" i="2"/>
  <c r="K365" i="2"/>
  <c r="H366" i="2"/>
  <c r="I366" i="2"/>
  <c r="J366" i="2"/>
  <c r="K366" i="2"/>
  <c r="H367" i="2"/>
  <c r="I367" i="2"/>
  <c r="J367" i="2"/>
  <c r="K367" i="2"/>
  <c r="H368" i="2"/>
  <c r="I368" i="2"/>
  <c r="J368" i="2"/>
  <c r="K368" i="2"/>
  <c r="I10" i="2"/>
  <c r="J10" i="2"/>
  <c r="K10" i="2"/>
  <c r="H10" i="2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1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G4" i="2"/>
  <c r="G5" i="2"/>
  <c r="G6" i="2"/>
  <c r="G7" i="2"/>
  <c r="G8" i="2"/>
  <c r="G9" i="2"/>
  <c r="G10" i="2"/>
  <c r="G11" i="2"/>
  <c r="G12" i="2"/>
  <c r="G13" i="2"/>
  <c r="L13" i="2" s="1"/>
  <c r="G14" i="2"/>
  <c r="G15" i="2"/>
  <c r="G16" i="2"/>
  <c r="G17" i="2"/>
  <c r="L17" i="2" s="1"/>
  <c r="G18" i="2"/>
  <c r="G19" i="2"/>
  <c r="G20" i="2"/>
  <c r="G21" i="2"/>
  <c r="G22" i="2"/>
  <c r="G23" i="2"/>
  <c r="G24" i="2"/>
  <c r="G25" i="2"/>
  <c r="L25" i="2" s="1"/>
  <c r="G26" i="2"/>
  <c r="G27" i="2"/>
  <c r="G28" i="2"/>
  <c r="G29" i="2"/>
  <c r="L29" i="2" s="1"/>
  <c r="G30" i="2"/>
  <c r="G31" i="2"/>
  <c r="G32" i="2"/>
  <c r="G33" i="2"/>
  <c r="L33" i="2" s="1"/>
  <c r="G34" i="2"/>
  <c r="G35" i="2"/>
  <c r="G36" i="2"/>
  <c r="G37" i="2"/>
  <c r="L37" i="2" s="1"/>
  <c r="G38" i="2"/>
  <c r="G39" i="2"/>
  <c r="G40" i="2"/>
  <c r="G41" i="2"/>
  <c r="L41" i="2" s="1"/>
  <c r="G42" i="2"/>
  <c r="G43" i="2"/>
  <c r="G44" i="2"/>
  <c r="G45" i="2"/>
  <c r="L45" i="2" s="1"/>
  <c r="G46" i="2"/>
  <c r="G47" i="2"/>
  <c r="G48" i="2"/>
  <c r="G49" i="2"/>
  <c r="L49" i="2" s="1"/>
  <c r="G50" i="2"/>
  <c r="G51" i="2"/>
  <c r="G52" i="2"/>
  <c r="G53" i="2"/>
  <c r="L53" i="2" s="1"/>
  <c r="G54" i="2"/>
  <c r="G55" i="2"/>
  <c r="G56" i="2"/>
  <c r="G57" i="2"/>
  <c r="L57" i="2" s="1"/>
  <c r="G58" i="2"/>
  <c r="G59" i="2"/>
  <c r="G60" i="2"/>
  <c r="G61" i="2"/>
  <c r="L61" i="2" s="1"/>
  <c r="G62" i="2"/>
  <c r="G63" i="2"/>
  <c r="G64" i="2"/>
  <c r="G65" i="2"/>
  <c r="L65" i="2" s="1"/>
  <c r="G66" i="2"/>
  <c r="G67" i="2"/>
  <c r="G68" i="2"/>
  <c r="G69" i="2"/>
  <c r="L69" i="2" s="1"/>
  <c r="G70" i="2"/>
  <c r="G71" i="2"/>
  <c r="G72" i="2"/>
  <c r="G73" i="2"/>
  <c r="L73" i="2" s="1"/>
  <c r="G74" i="2"/>
  <c r="G75" i="2"/>
  <c r="G76" i="2"/>
  <c r="G77" i="2"/>
  <c r="L77" i="2" s="1"/>
  <c r="G78" i="2"/>
  <c r="G79" i="2"/>
  <c r="G80" i="2"/>
  <c r="G81" i="2"/>
  <c r="L81" i="2" s="1"/>
  <c r="G82" i="2"/>
  <c r="G83" i="2"/>
  <c r="G84" i="2"/>
  <c r="G85" i="2"/>
  <c r="L85" i="2" s="1"/>
  <c r="G86" i="2"/>
  <c r="G87" i="2"/>
  <c r="G88" i="2"/>
  <c r="G89" i="2"/>
  <c r="L89" i="2" s="1"/>
  <c r="G90" i="2"/>
  <c r="G91" i="2"/>
  <c r="G92" i="2"/>
  <c r="G93" i="2"/>
  <c r="L93" i="2" s="1"/>
  <c r="G94" i="2"/>
  <c r="G95" i="2"/>
  <c r="G96" i="2"/>
  <c r="G97" i="2"/>
  <c r="L97" i="2" s="1"/>
  <c r="G98" i="2"/>
  <c r="G99" i="2"/>
  <c r="G100" i="2"/>
  <c r="G101" i="2"/>
  <c r="L101" i="2" s="1"/>
  <c r="G102" i="2"/>
  <c r="G103" i="2"/>
  <c r="G104" i="2"/>
  <c r="G105" i="2"/>
  <c r="L105" i="2" s="1"/>
  <c r="G106" i="2"/>
  <c r="G107" i="2"/>
  <c r="G108" i="2"/>
  <c r="G109" i="2"/>
  <c r="L109" i="2" s="1"/>
  <c r="G110" i="2"/>
  <c r="G111" i="2"/>
  <c r="G112" i="2"/>
  <c r="G113" i="2"/>
  <c r="L113" i="2" s="1"/>
  <c r="G114" i="2"/>
  <c r="G115" i="2"/>
  <c r="G116" i="2"/>
  <c r="G117" i="2"/>
  <c r="L117" i="2" s="1"/>
  <c r="G118" i="2"/>
  <c r="G119" i="2"/>
  <c r="G120" i="2"/>
  <c r="G121" i="2"/>
  <c r="L121" i="2" s="1"/>
  <c r="G122" i="2"/>
  <c r="G123" i="2"/>
  <c r="G124" i="2"/>
  <c r="G125" i="2"/>
  <c r="L125" i="2" s="1"/>
  <c r="G126" i="2"/>
  <c r="G127" i="2"/>
  <c r="G128" i="2"/>
  <c r="G129" i="2"/>
  <c r="L129" i="2" s="1"/>
  <c r="G130" i="2"/>
  <c r="G131" i="2"/>
  <c r="G132" i="2"/>
  <c r="G133" i="2"/>
  <c r="L133" i="2" s="1"/>
  <c r="G134" i="2"/>
  <c r="G135" i="2"/>
  <c r="G136" i="2"/>
  <c r="G137" i="2"/>
  <c r="L137" i="2" s="1"/>
  <c r="G138" i="2"/>
  <c r="G139" i="2"/>
  <c r="G140" i="2"/>
  <c r="G141" i="2"/>
  <c r="L141" i="2" s="1"/>
  <c r="G142" i="2"/>
  <c r="G143" i="2"/>
  <c r="G144" i="2"/>
  <c r="G145" i="2"/>
  <c r="L145" i="2" s="1"/>
  <c r="G146" i="2"/>
  <c r="G147" i="2"/>
  <c r="G148" i="2"/>
  <c r="G149" i="2"/>
  <c r="L149" i="2" s="1"/>
  <c r="G150" i="2"/>
  <c r="G151" i="2"/>
  <c r="G152" i="2"/>
  <c r="G153" i="2"/>
  <c r="L153" i="2" s="1"/>
  <c r="G154" i="2"/>
  <c r="G155" i="2"/>
  <c r="G156" i="2"/>
  <c r="G157" i="2"/>
  <c r="L157" i="2" s="1"/>
  <c r="G158" i="2"/>
  <c r="G159" i="2"/>
  <c r="G160" i="2"/>
  <c r="G161" i="2"/>
  <c r="L161" i="2" s="1"/>
  <c r="G162" i="2"/>
  <c r="G163" i="2"/>
  <c r="G164" i="2"/>
  <c r="G165" i="2"/>
  <c r="L165" i="2" s="1"/>
  <c r="G166" i="2"/>
  <c r="G167" i="2"/>
  <c r="G168" i="2"/>
  <c r="G169" i="2"/>
  <c r="L169" i="2" s="1"/>
  <c r="G170" i="2"/>
  <c r="G171" i="2"/>
  <c r="G172" i="2"/>
  <c r="G173" i="2"/>
  <c r="L173" i="2" s="1"/>
  <c r="G174" i="2"/>
  <c r="G175" i="2"/>
  <c r="G176" i="2"/>
  <c r="G177" i="2"/>
  <c r="L177" i="2" s="1"/>
  <c r="G178" i="2"/>
  <c r="G179" i="2"/>
  <c r="G180" i="2"/>
  <c r="G181" i="2"/>
  <c r="L181" i="2" s="1"/>
  <c r="G182" i="2"/>
  <c r="G183" i="2"/>
  <c r="G184" i="2"/>
  <c r="G185" i="2"/>
  <c r="L185" i="2" s="1"/>
  <c r="G186" i="2"/>
  <c r="G187" i="2"/>
  <c r="G188" i="2"/>
  <c r="G189" i="2"/>
  <c r="L189" i="2" s="1"/>
  <c r="G190" i="2"/>
  <c r="G191" i="2"/>
  <c r="G192" i="2"/>
  <c r="G193" i="2"/>
  <c r="L193" i="2" s="1"/>
  <c r="G194" i="2"/>
  <c r="G195" i="2"/>
  <c r="G196" i="2"/>
  <c r="G197" i="2"/>
  <c r="L197" i="2" s="1"/>
  <c r="G198" i="2"/>
  <c r="G199" i="2"/>
  <c r="G200" i="2"/>
  <c r="G201" i="2"/>
  <c r="L201" i="2" s="1"/>
  <c r="G202" i="2"/>
  <c r="G203" i="2"/>
  <c r="G204" i="2"/>
  <c r="G205" i="2"/>
  <c r="L205" i="2" s="1"/>
  <c r="G206" i="2"/>
  <c r="G207" i="2"/>
  <c r="G208" i="2"/>
  <c r="G209" i="2"/>
  <c r="L209" i="2" s="1"/>
  <c r="G210" i="2"/>
  <c r="G211" i="2"/>
  <c r="G212" i="2"/>
  <c r="G213" i="2"/>
  <c r="L213" i="2" s="1"/>
  <c r="G214" i="2"/>
  <c r="G215" i="2"/>
  <c r="G216" i="2"/>
  <c r="G217" i="2"/>
  <c r="L217" i="2" s="1"/>
  <c r="G218" i="2"/>
  <c r="G219" i="2"/>
  <c r="G220" i="2"/>
  <c r="G221" i="2"/>
  <c r="L221" i="2" s="1"/>
  <c r="G222" i="2"/>
  <c r="G223" i="2"/>
  <c r="G224" i="2"/>
  <c r="G225" i="2"/>
  <c r="L225" i="2" s="1"/>
  <c r="G226" i="2"/>
  <c r="G227" i="2"/>
  <c r="G228" i="2"/>
  <c r="G229" i="2"/>
  <c r="L229" i="2" s="1"/>
  <c r="G230" i="2"/>
  <c r="G231" i="2"/>
  <c r="G232" i="2"/>
  <c r="G233" i="2"/>
  <c r="L233" i="2" s="1"/>
  <c r="G234" i="2"/>
  <c r="G235" i="2"/>
  <c r="G236" i="2"/>
  <c r="G237" i="2"/>
  <c r="L237" i="2" s="1"/>
  <c r="G238" i="2"/>
  <c r="G239" i="2"/>
  <c r="G240" i="2"/>
  <c r="G241" i="2"/>
  <c r="L241" i="2" s="1"/>
  <c r="G242" i="2"/>
  <c r="G243" i="2"/>
  <c r="G244" i="2"/>
  <c r="G245" i="2"/>
  <c r="L245" i="2" s="1"/>
  <c r="G246" i="2"/>
  <c r="G247" i="2"/>
  <c r="G248" i="2"/>
  <c r="G249" i="2"/>
  <c r="L249" i="2" s="1"/>
  <c r="G250" i="2"/>
  <c r="G251" i="2"/>
  <c r="G252" i="2"/>
  <c r="G253" i="2"/>
  <c r="L253" i="2" s="1"/>
  <c r="G254" i="2"/>
  <c r="G255" i="2"/>
  <c r="G256" i="2"/>
  <c r="G257" i="2"/>
  <c r="L257" i="2" s="1"/>
  <c r="G258" i="2"/>
  <c r="G259" i="2"/>
  <c r="G260" i="2"/>
  <c r="G261" i="2"/>
  <c r="L261" i="2" s="1"/>
  <c r="G262" i="2"/>
  <c r="G263" i="2"/>
  <c r="G264" i="2"/>
  <c r="G265" i="2"/>
  <c r="L265" i="2" s="1"/>
  <c r="G266" i="2"/>
  <c r="G267" i="2"/>
  <c r="G268" i="2"/>
  <c r="G269" i="2"/>
  <c r="L269" i="2" s="1"/>
  <c r="G270" i="2"/>
  <c r="G271" i="2"/>
  <c r="G272" i="2"/>
  <c r="G273" i="2"/>
  <c r="L273" i="2" s="1"/>
  <c r="G274" i="2"/>
  <c r="G275" i="2"/>
  <c r="G276" i="2"/>
  <c r="G277" i="2"/>
  <c r="L277" i="2" s="1"/>
  <c r="G278" i="2"/>
  <c r="G279" i="2"/>
  <c r="G280" i="2"/>
  <c r="G281" i="2"/>
  <c r="L281" i="2" s="1"/>
  <c r="G282" i="2"/>
  <c r="G283" i="2"/>
  <c r="G284" i="2"/>
  <c r="G285" i="2"/>
  <c r="L285" i="2" s="1"/>
  <c r="G286" i="2"/>
  <c r="G287" i="2"/>
  <c r="G288" i="2"/>
  <c r="G289" i="2"/>
  <c r="L289" i="2" s="1"/>
  <c r="G290" i="2"/>
  <c r="G291" i="2"/>
  <c r="G292" i="2"/>
  <c r="G293" i="2"/>
  <c r="L293" i="2" s="1"/>
  <c r="G294" i="2"/>
  <c r="G295" i="2"/>
  <c r="G296" i="2"/>
  <c r="G297" i="2"/>
  <c r="L297" i="2" s="1"/>
  <c r="G298" i="2"/>
  <c r="G299" i="2"/>
  <c r="G300" i="2"/>
  <c r="G301" i="2"/>
  <c r="L301" i="2" s="1"/>
  <c r="G302" i="2"/>
  <c r="G303" i="2"/>
  <c r="G304" i="2"/>
  <c r="G305" i="2"/>
  <c r="L305" i="2" s="1"/>
  <c r="G306" i="2"/>
  <c r="G307" i="2"/>
  <c r="G308" i="2"/>
  <c r="G309" i="2"/>
  <c r="L309" i="2" s="1"/>
  <c r="G310" i="2"/>
  <c r="G311" i="2"/>
  <c r="G312" i="2"/>
  <c r="G313" i="2"/>
  <c r="L313" i="2" s="1"/>
  <c r="G314" i="2"/>
  <c r="G315" i="2"/>
  <c r="G316" i="2"/>
  <c r="G317" i="2"/>
  <c r="L317" i="2" s="1"/>
  <c r="G318" i="2"/>
  <c r="G319" i="2"/>
  <c r="G320" i="2"/>
  <c r="G321" i="2"/>
  <c r="L321" i="2" s="1"/>
  <c r="G322" i="2"/>
  <c r="G323" i="2"/>
  <c r="G324" i="2"/>
  <c r="G325" i="2"/>
  <c r="L325" i="2" s="1"/>
  <c r="G326" i="2"/>
  <c r="G327" i="2"/>
  <c r="G328" i="2"/>
  <c r="G329" i="2"/>
  <c r="L329" i="2" s="1"/>
  <c r="G330" i="2"/>
  <c r="G331" i="2"/>
  <c r="G332" i="2"/>
  <c r="G333" i="2"/>
  <c r="L333" i="2" s="1"/>
  <c r="G334" i="2"/>
  <c r="G335" i="2"/>
  <c r="G336" i="2"/>
  <c r="G337" i="2"/>
  <c r="L337" i="2" s="1"/>
  <c r="G338" i="2"/>
  <c r="G339" i="2"/>
  <c r="G340" i="2"/>
  <c r="G341" i="2"/>
  <c r="L341" i="2" s="1"/>
  <c r="G342" i="2"/>
  <c r="G343" i="2"/>
  <c r="G344" i="2"/>
  <c r="G345" i="2"/>
  <c r="L345" i="2" s="1"/>
  <c r="G346" i="2"/>
  <c r="G347" i="2"/>
  <c r="G348" i="2"/>
  <c r="G349" i="2"/>
  <c r="L349" i="2" s="1"/>
  <c r="G350" i="2"/>
  <c r="G351" i="2"/>
  <c r="G352" i="2"/>
  <c r="G353" i="2"/>
  <c r="L353" i="2" s="1"/>
  <c r="G354" i="2"/>
  <c r="G355" i="2"/>
  <c r="G356" i="2"/>
  <c r="G357" i="2"/>
  <c r="L357" i="2" s="1"/>
  <c r="G358" i="2"/>
  <c r="G359" i="2"/>
  <c r="G360" i="2"/>
  <c r="G361" i="2"/>
  <c r="L361" i="2" s="1"/>
  <c r="G362" i="2"/>
  <c r="G363" i="2"/>
  <c r="G364" i="2"/>
  <c r="G365" i="2"/>
  <c r="L365" i="2" s="1"/>
  <c r="G366" i="2"/>
  <c r="G367" i="2"/>
  <c r="G368" i="2"/>
  <c r="G3" i="2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10" i="1"/>
  <c r="P4" i="1"/>
  <c r="P5" i="1"/>
  <c r="P6" i="1"/>
  <c r="P7" i="1"/>
  <c r="P8" i="1"/>
  <c r="P9" i="1"/>
  <c r="P10" i="1"/>
  <c r="P11" i="1"/>
  <c r="P12" i="1"/>
  <c r="P13" i="1"/>
  <c r="P14" i="1"/>
  <c r="T14" i="1" s="1"/>
  <c r="T14" i="3" s="1"/>
  <c r="P15" i="1"/>
  <c r="P16" i="1"/>
  <c r="P17" i="1"/>
  <c r="P18" i="1"/>
  <c r="T18" i="1" s="1"/>
  <c r="T18" i="3" s="1"/>
  <c r="P19" i="1"/>
  <c r="P20" i="1"/>
  <c r="T20" i="1" s="1"/>
  <c r="T20" i="3" s="1"/>
  <c r="P21" i="1"/>
  <c r="P22" i="1"/>
  <c r="T22" i="1" s="1"/>
  <c r="T22" i="3" s="1"/>
  <c r="P23" i="1"/>
  <c r="P24" i="1"/>
  <c r="T24" i="1" s="1"/>
  <c r="T24" i="3" s="1"/>
  <c r="P25" i="1"/>
  <c r="P26" i="1"/>
  <c r="T26" i="1" s="1"/>
  <c r="T26" i="3" s="1"/>
  <c r="P27" i="1"/>
  <c r="P28" i="1"/>
  <c r="T28" i="1" s="1"/>
  <c r="T28" i="3" s="1"/>
  <c r="P29" i="1"/>
  <c r="P30" i="1"/>
  <c r="T30" i="1" s="1"/>
  <c r="T30" i="3" s="1"/>
  <c r="P31" i="1"/>
  <c r="P32" i="1"/>
  <c r="T32" i="1" s="1"/>
  <c r="T32" i="3" s="1"/>
  <c r="P33" i="1"/>
  <c r="P34" i="1"/>
  <c r="T34" i="1" s="1"/>
  <c r="T34" i="3" s="1"/>
  <c r="P35" i="1"/>
  <c r="P36" i="1"/>
  <c r="T36" i="1" s="1"/>
  <c r="T36" i="3" s="1"/>
  <c r="P37" i="1"/>
  <c r="P38" i="1"/>
  <c r="T38" i="1" s="1"/>
  <c r="T38" i="3" s="1"/>
  <c r="P39" i="1"/>
  <c r="P40" i="1"/>
  <c r="T40" i="1" s="1"/>
  <c r="T40" i="3" s="1"/>
  <c r="P41" i="1"/>
  <c r="P42" i="1"/>
  <c r="T42" i="1" s="1"/>
  <c r="T42" i="3" s="1"/>
  <c r="P43" i="1"/>
  <c r="P44" i="1"/>
  <c r="T44" i="1" s="1"/>
  <c r="T44" i="3" s="1"/>
  <c r="P45" i="1"/>
  <c r="P46" i="1"/>
  <c r="T46" i="1" s="1"/>
  <c r="T46" i="3" s="1"/>
  <c r="P47" i="1"/>
  <c r="P48" i="1"/>
  <c r="T48" i="1" s="1"/>
  <c r="T48" i="3" s="1"/>
  <c r="P49" i="1"/>
  <c r="P50" i="1"/>
  <c r="T50" i="1" s="1"/>
  <c r="T50" i="3" s="1"/>
  <c r="P51" i="1"/>
  <c r="P52" i="1"/>
  <c r="T52" i="1" s="1"/>
  <c r="T52" i="3" s="1"/>
  <c r="P53" i="1"/>
  <c r="P54" i="1"/>
  <c r="T54" i="1" s="1"/>
  <c r="T54" i="3" s="1"/>
  <c r="P55" i="1"/>
  <c r="P56" i="1"/>
  <c r="T56" i="1" s="1"/>
  <c r="T56" i="3" s="1"/>
  <c r="P57" i="1"/>
  <c r="P58" i="1"/>
  <c r="T58" i="1" s="1"/>
  <c r="T58" i="3" s="1"/>
  <c r="P59" i="1"/>
  <c r="P60" i="1"/>
  <c r="T60" i="1" s="1"/>
  <c r="T60" i="3" s="1"/>
  <c r="P61" i="1"/>
  <c r="P62" i="1"/>
  <c r="T62" i="1" s="1"/>
  <c r="T62" i="3" s="1"/>
  <c r="P63" i="1"/>
  <c r="P64" i="1"/>
  <c r="T64" i="1" s="1"/>
  <c r="T64" i="3" s="1"/>
  <c r="P65" i="1"/>
  <c r="P66" i="1"/>
  <c r="T66" i="1" s="1"/>
  <c r="T66" i="3" s="1"/>
  <c r="P67" i="1"/>
  <c r="P68" i="1"/>
  <c r="T68" i="1" s="1"/>
  <c r="T68" i="3" s="1"/>
  <c r="P69" i="1"/>
  <c r="P70" i="1"/>
  <c r="T70" i="1" s="1"/>
  <c r="T70" i="3" s="1"/>
  <c r="P71" i="1"/>
  <c r="P72" i="1"/>
  <c r="T72" i="1" s="1"/>
  <c r="T72" i="3" s="1"/>
  <c r="P73" i="1"/>
  <c r="P74" i="1"/>
  <c r="T74" i="1" s="1"/>
  <c r="T74" i="3" s="1"/>
  <c r="P75" i="1"/>
  <c r="P76" i="1"/>
  <c r="T76" i="1" s="1"/>
  <c r="T76" i="3" s="1"/>
  <c r="P77" i="1"/>
  <c r="P78" i="1"/>
  <c r="T78" i="1" s="1"/>
  <c r="T78" i="3" s="1"/>
  <c r="P79" i="1"/>
  <c r="P80" i="1"/>
  <c r="T80" i="1" s="1"/>
  <c r="T80" i="3" s="1"/>
  <c r="P81" i="1"/>
  <c r="P82" i="1"/>
  <c r="T82" i="1" s="1"/>
  <c r="T82" i="3" s="1"/>
  <c r="P83" i="1"/>
  <c r="P84" i="1"/>
  <c r="T84" i="1" s="1"/>
  <c r="T84" i="3" s="1"/>
  <c r="P85" i="1"/>
  <c r="P86" i="1"/>
  <c r="T86" i="1" s="1"/>
  <c r="T86" i="3" s="1"/>
  <c r="P87" i="1"/>
  <c r="P88" i="1"/>
  <c r="T88" i="1" s="1"/>
  <c r="T88" i="3" s="1"/>
  <c r="P89" i="1"/>
  <c r="P90" i="1"/>
  <c r="T90" i="1" s="1"/>
  <c r="T90" i="3" s="1"/>
  <c r="P91" i="1"/>
  <c r="P92" i="1"/>
  <c r="T92" i="1" s="1"/>
  <c r="T92" i="3" s="1"/>
  <c r="P93" i="1"/>
  <c r="P94" i="1"/>
  <c r="T94" i="1" s="1"/>
  <c r="T94" i="3" s="1"/>
  <c r="P95" i="1"/>
  <c r="P96" i="1"/>
  <c r="T96" i="1" s="1"/>
  <c r="T96" i="3" s="1"/>
  <c r="P97" i="1"/>
  <c r="P98" i="1"/>
  <c r="T98" i="1" s="1"/>
  <c r="T98" i="3" s="1"/>
  <c r="P99" i="1"/>
  <c r="P100" i="1"/>
  <c r="T100" i="1" s="1"/>
  <c r="T100" i="3" s="1"/>
  <c r="P101" i="1"/>
  <c r="P102" i="1"/>
  <c r="T102" i="1" s="1"/>
  <c r="T102" i="3" s="1"/>
  <c r="P103" i="1"/>
  <c r="P104" i="1"/>
  <c r="T104" i="1" s="1"/>
  <c r="T104" i="3" s="1"/>
  <c r="P105" i="1"/>
  <c r="P106" i="1"/>
  <c r="T106" i="1" s="1"/>
  <c r="T106" i="3" s="1"/>
  <c r="P107" i="1"/>
  <c r="P108" i="1"/>
  <c r="T108" i="1" s="1"/>
  <c r="T108" i="3" s="1"/>
  <c r="P109" i="1"/>
  <c r="P110" i="1"/>
  <c r="T110" i="1" s="1"/>
  <c r="T110" i="3" s="1"/>
  <c r="P111" i="1"/>
  <c r="P112" i="1"/>
  <c r="T112" i="1" s="1"/>
  <c r="T112" i="3" s="1"/>
  <c r="P113" i="1"/>
  <c r="P114" i="1"/>
  <c r="T114" i="1" s="1"/>
  <c r="T114" i="3" s="1"/>
  <c r="P115" i="1"/>
  <c r="P116" i="1"/>
  <c r="T116" i="1" s="1"/>
  <c r="T116" i="3" s="1"/>
  <c r="P117" i="1"/>
  <c r="P118" i="1"/>
  <c r="T118" i="1" s="1"/>
  <c r="T118" i="3" s="1"/>
  <c r="P119" i="1"/>
  <c r="P120" i="1"/>
  <c r="T120" i="1" s="1"/>
  <c r="T120" i="3" s="1"/>
  <c r="P121" i="1"/>
  <c r="P122" i="1"/>
  <c r="T122" i="1" s="1"/>
  <c r="T122" i="3" s="1"/>
  <c r="P123" i="1"/>
  <c r="P124" i="1"/>
  <c r="T124" i="1" s="1"/>
  <c r="T124" i="3" s="1"/>
  <c r="P125" i="1"/>
  <c r="P126" i="1"/>
  <c r="T126" i="1" s="1"/>
  <c r="T126" i="3" s="1"/>
  <c r="P127" i="1"/>
  <c r="P128" i="1"/>
  <c r="T128" i="1" s="1"/>
  <c r="T128" i="3" s="1"/>
  <c r="P129" i="1"/>
  <c r="P130" i="1"/>
  <c r="T130" i="1" s="1"/>
  <c r="T130" i="3" s="1"/>
  <c r="P131" i="1"/>
  <c r="P132" i="1"/>
  <c r="T132" i="1" s="1"/>
  <c r="T132" i="3" s="1"/>
  <c r="P133" i="1"/>
  <c r="P134" i="1"/>
  <c r="T134" i="1" s="1"/>
  <c r="T134" i="3" s="1"/>
  <c r="P135" i="1"/>
  <c r="P136" i="1"/>
  <c r="T136" i="1" s="1"/>
  <c r="T136" i="3" s="1"/>
  <c r="P137" i="1"/>
  <c r="P138" i="1"/>
  <c r="T138" i="1" s="1"/>
  <c r="T138" i="3" s="1"/>
  <c r="P139" i="1"/>
  <c r="P140" i="1"/>
  <c r="T140" i="1" s="1"/>
  <c r="T140" i="3" s="1"/>
  <c r="P141" i="1"/>
  <c r="P142" i="1"/>
  <c r="T142" i="1" s="1"/>
  <c r="T142" i="3" s="1"/>
  <c r="P143" i="1"/>
  <c r="P144" i="1"/>
  <c r="T144" i="1" s="1"/>
  <c r="T144" i="3" s="1"/>
  <c r="P145" i="1"/>
  <c r="P146" i="1"/>
  <c r="T146" i="1" s="1"/>
  <c r="T146" i="3" s="1"/>
  <c r="P147" i="1"/>
  <c r="P148" i="1"/>
  <c r="T148" i="1" s="1"/>
  <c r="T148" i="3" s="1"/>
  <c r="P149" i="1"/>
  <c r="P150" i="1"/>
  <c r="T150" i="1" s="1"/>
  <c r="T150" i="3" s="1"/>
  <c r="P151" i="1"/>
  <c r="P152" i="1"/>
  <c r="T152" i="1" s="1"/>
  <c r="T152" i="3" s="1"/>
  <c r="P153" i="1"/>
  <c r="P154" i="1"/>
  <c r="T154" i="1" s="1"/>
  <c r="T154" i="3" s="1"/>
  <c r="P155" i="1"/>
  <c r="P156" i="1"/>
  <c r="T156" i="1" s="1"/>
  <c r="T156" i="3" s="1"/>
  <c r="P157" i="1"/>
  <c r="P158" i="1"/>
  <c r="T158" i="1" s="1"/>
  <c r="T158" i="3" s="1"/>
  <c r="P159" i="1"/>
  <c r="P160" i="1"/>
  <c r="T160" i="1" s="1"/>
  <c r="T160" i="3" s="1"/>
  <c r="P161" i="1"/>
  <c r="P162" i="1"/>
  <c r="T162" i="1" s="1"/>
  <c r="T162" i="3" s="1"/>
  <c r="P163" i="1"/>
  <c r="P164" i="1"/>
  <c r="T164" i="1" s="1"/>
  <c r="T164" i="3" s="1"/>
  <c r="P165" i="1"/>
  <c r="P166" i="1"/>
  <c r="T166" i="1" s="1"/>
  <c r="T166" i="3" s="1"/>
  <c r="P167" i="1"/>
  <c r="P168" i="1"/>
  <c r="T168" i="1" s="1"/>
  <c r="T168" i="3" s="1"/>
  <c r="P169" i="1"/>
  <c r="P170" i="1"/>
  <c r="T170" i="1" s="1"/>
  <c r="T170" i="3" s="1"/>
  <c r="P171" i="1"/>
  <c r="P172" i="1"/>
  <c r="T172" i="1" s="1"/>
  <c r="T172" i="3" s="1"/>
  <c r="P173" i="1"/>
  <c r="P174" i="1"/>
  <c r="T174" i="1" s="1"/>
  <c r="T174" i="3" s="1"/>
  <c r="P175" i="1"/>
  <c r="P176" i="1"/>
  <c r="T176" i="1" s="1"/>
  <c r="T176" i="3" s="1"/>
  <c r="P177" i="1"/>
  <c r="P178" i="1"/>
  <c r="T178" i="1" s="1"/>
  <c r="T178" i="3" s="1"/>
  <c r="P179" i="1"/>
  <c r="P180" i="1"/>
  <c r="T180" i="1" s="1"/>
  <c r="T180" i="3" s="1"/>
  <c r="P181" i="1"/>
  <c r="P182" i="1"/>
  <c r="T182" i="1" s="1"/>
  <c r="T182" i="3" s="1"/>
  <c r="P183" i="1"/>
  <c r="P184" i="1"/>
  <c r="T184" i="1" s="1"/>
  <c r="T184" i="3" s="1"/>
  <c r="P185" i="1"/>
  <c r="P186" i="1"/>
  <c r="T186" i="1" s="1"/>
  <c r="T186" i="3" s="1"/>
  <c r="P187" i="1"/>
  <c r="P188" i="1"/>
  <c r="T188" i="1" s="1"/>
  <c r="T188" i="3" s="1"/>
  <c r="P189" i="1"/>
  <c r="P190" i="1"/>
  <c r="T190" i="1" s="1"/>
  <c r="T190" i="3" s="1"/>
  <c r="P191" i="1"/>
  <c r="P192" i="1"/>
  <c r="T192" i="1" s="1"/>
  <c r="T192" i="3" s="1"/>
  <c r="P193" i="1"/>
  <c r="P194" i="1"/>
  <c r="T194" i="1" s="1"/>
  <c r="T194" i="3" s="1"/>
  <c r="P195" i="1"/>
  <c r="P196" i="1"/>
  <c r="T196" i="1" s="1"/>
  <c r="T196" i="3" s="1"/>
  <c r="P197" i="1"/>
  <c r="P198" i="1"/>
  <c r="T198" i="1" s="1"/>
  <c r="T198" i="3" s="1"/>
  <c r="P199" i="1"/>
  <c r="P200" i="1"/>
  <c r="T200" i="1" s="1"/>
  <c r="T200" i="3" s="1"/>
  <c r="P201" i="1"/>
  <c r="P202" i="1"/>
  <c r="T202" i="1" s="1"/>
  <c r="T202" i="3" s="1"/>
  <c r="P203" i="1"/>
  <c r="P204" i="1"/>
  <c r="T204" i="1" s="1"/>
  <c r="T204" i="3" s="1"/>
  <c r="P205" i="1"/>
  <c r="P206" i="1"/>
  <c r="T206" i="1" s="1"/>
  <c r="T206" i="3" s="1"/>
  <c r="P207" i="1"/>
  <c r="P208" i="1"/>
  <c r="T208" i="1" s="1"/>
  <c r="T208" i="3" s="1"/>
  <c r="P209" i="1"/>
  <c r="P210" i="1"/>
  <c r="T210" i="1" s="1"/>
  <c r="T210" i="3" s="1"/>
  <c r="P211" i="1"/>
  <c r="P212" i="1"/>
  <c r="T212" i="1" s="1"/>
  <c r="T212" i="3" s="1"/>
  <c r="P213" i="1"/>
  <c r="P214" i="1"/>
  <c r="T214" i="1" s="1"/>
  <c r="T214" i="3" s="1"/>
  <c r="P215" i="1"/>
  <c r="P216" i="1"/>
  <c r="T216" i="1" s="1"/>
  <c r="T216" i="3" s="1"/>
  <c r="P217" i="1"/>
  <c r="P218" i="1"/>
  <c r="T218" i="1" s="1"/>
  <c r="T218" i="3" s="1"/>
  <c r="P219" i="1"/>
  <c r="P220" i="1"/>
  <c r="T220" i="1" s="1"/>
  <c r="T220" i="3" s="1"/>
  <c r="P221" i="1"/>
  <c r="P222" i="1"/>
  <c r="T222" i="1" s="1"/>
  <c r="T222" i="3" s="1"/>
  <c r="P223" i="1"/>
  <c r="P224" i="1"/>
  <c r="T224" i="1" s="1"/>
  <c r="T224" i="3" s="1"/>
  <c r="P225" i="1"/>
  <c r="P226" i="1"/>
  <c r="T226" i="1" s="1"/>
  <c r="T226" i="3" s="1"/>
  <c r="P227" i="1"/>
  <c r="P228" i="1"/>
  <c r="T228" i="1" s="1"/>
  <c r="T228" i="3" s="1"/>
  <c r="P229" i="1"/>
  <c r="P230" i="1"/>
  <c r="T230" i="1" s="1"/>
  <c r="T230" i="3" s="1"/>
  <c r="P231" i="1"/>
  <c r="P232" i="1"/>
  <c r="T232" i="1" s="1"/>
  <c r="T232" i="3" s="1"/>
  <c r="P233" i="1"/>
  <c r="P234" i="1"/>
  <c r="T234" i="1" s="1"/>
  <c r="T234" i="3" s="1"/>
  <c r="P235" i="1"/>
  <c r="P236" i="1"/>
  <c r="T236" i="1" s="1"/>
  <c r="T236" i="3" s="1"/>
  <c r="P237" i="1"/>
  <c r="P238" i="1"/>
  <c r="T238" i="1" s="1"/>
  <c r="T238" i="3" s="1"/>
  <c r="P239" i="1"/>
  <c r="P240" i="1"/>
  <c r="T240" i="1" s="1"/>
  <c r="T240" i="3" s="1"/>
  <c r="P241" i="1"/>
  <c r="P242" i="1"/>
  <c r="T242" i="1" s="1"/>
  <c r="T242" i="3" s="1"/>
  <c r="P243" i="1"/>
  <c r="P244" i="1"/>
  <c r="T244" i="1" s="1"/>
  <c r="T244" i="3" s="1"/>
  <c r="P245" i="1"/>
  <c r="P246" i="1"/>
  <c r="T246" i="1" s="1"/>
  <c r="T246" i="3" s="1"/>
  <c r="P247" i="1"/>
  <c r="P248" i="1"/>
  <c r="T248" i="1" s="1"/>
  <c r="T248" i="3" s="1"/>
  <c r="P249" i="1"/>
  <c r="P250" i="1"/>
  <c r="T250" i="1" s="1"/>
  <c r="T250" i="3" s="1"/>
  <c r="P251" i="1"/>
  <c r="P252" i="1"/>
  <c r="T252" i="1" s="1"/>
  <c r="T252" i="3" s="1"/>
  <c r="P253" i="1"/>
  <c r="P254" i="1"/>
  <c r="T254" i="1" s="1"/>
  <c r="T254" i="3" s="1"/>
  <c r="P255" i="1"/>
  <c r="P256" i="1"/>
  <c r="T256" i="1" s="1"/>
  <c r="T256" i="3" s="1"/>
  <c r="P257" i="1"/>
  <c r="P258" i="1"/>
  <c r="T258" i="1" s="1"/>
  <c r="T258" i="3" s="1"/>
  <c r="P259" i="1"/>
  <c r="P260" i="1"/>
  <c r="T260" i="1" s="1"/>
  <c r="T260" i="3" s="1"/>
  <c r="P261" i="1"/>
  <c r="P262" i="1"/>
  <c r="T262" i="1" s="1"/>
  <c r="T262" i="3" s="1"/>
  <c r="P263" i="1"/>
  <c r="P264" i="1"/>
  <c r="T264" i="1" s="1"/>
  <c r="T264" i="3" s="1"/>
  <c r="P265" i="1"/>
  <c r="P266" i="1"/>
  <c r="T266" i="1" s="1"/>
  <c r="T266" i="3" s="1"/>
  <c r="P267" i="1"/>
  <c r="P268" i="1"/>
  <c r="T268" i="1" s="1"/>
  <c r="T268" i="3" s="1"/>
  <c r="P269" i="1"/>
  <c r="P270" i="1"/>
  <c r="T270" i="1" s="1"/>
  <c r="T270" i="3" s="1"/>
  <c r="P271" i="1"/>
  <c r="P272" i="1"/>
  <c r="T272" i="1" s="1"/>
  <c r="T272" i="3" s="1"/>
  <c r="P273" i="1"/>
  <c r="P274" i="1"/>
  <c r="T274" i="1" s="1"/>
  <c r="T274" i="3" s="1"/>
  <c r="P275" i="1"/>
  <c r="P276" i="1"/>
  <c r="T276" i="1" s="1"/>
  <c r="T276" i="3" s="1"/>
  <c r="P277" i="1"/>
  <c r="P278" i="1"/>
  <c r="T278" i="1" s="1"/>
  <c r="T278" i="3" s="1"/>
  <c r="P279" i="1"/>
  <c r="P280" i="1"/>
  <c r="T280" i="1" s="1"/>
  <c r="T280" i="3" s="1"/>
  <c r="P281" i="1"/>
  <c r="P282" i="1"/>
  <c r="T282" i="1" s="1"/>
  <c r="T282" i="3" s="1"/>
  <c r="P283" i="1"/>
  <c r="P284" i="1"/>
  <c r="T284" i="1" s="1"/>
  <c r="T284" i="3" s="1"/>
  <c r="P285" i="1"/>
  <c r="P286" i="1"/>
  <c r="T286" i="1" s="1"/>
  <c r="T286" i="3" s="1"/>
  <c r="P287" i="1"/>
  <c r="P288" i="1"/>
  <c r="T288" i="1" s="1"/>
  <c r="T288" i="3" s="1"/>
  <c r="P289" i="1"/>
  <c r="P290" i="1"/>
  <c r="T290" i="1" s="1"/>
  <c r="T290" i="3" s="1"/>
  <c r="P291" i="1"/>
  <c r="P292" i="1"/>
  <c r="T292" i="1" s="1"/>
  <c r="T292" i="3" s="1"/>
  <c r="P293" i="1"/>
  <c r="P294" i="1"/>
  <c r="T294" i="1" s="1"/>
  <c r="T294" i="3" s="1"/>
  <c r="P295" i="1"/>
  <c r="P296" i="1"/>
  <c r="T296" i="1" s="1"/>
  <c r="T296" i="3" s="1"/>
  <c r="P297" i="1"/>
  <c r="P298" i="1"/>
  <c r="T298" i="1" s="1"/>
  <c r="T298" i="3" s="1"/>
  <c r="P299" i="1"/>
  <c r="P300" i="1"/>
  <c r="T300" i="1" s="1"/>
  <c r="T300" i="3" s="1"/>
  <c r="P301" i="1"/>
  <c r="P302" i="1"/>
  <c r="T302" i="1" s="1"/>
  <c r="T302" i="3" s="1"/>
  <c r="P303" i="1"/>
  <c r="P304" i="1"/>
  <c r="T304" i="1" s="1"/>
  <c r="T304" i="3" s="1"/>
  <c r="P305" i="1"/>
  <c r="P306" i="1"/>
  <c r="T306" i="1" s="1"/>
  <c r="T306" i="3" s="1"/>
  <c r="P307" i="1"/>
  <c r="P308" i="1"/>
  <c r="T308" i="1" s="1"/>
  <c r="T308" i="3" s="1"/>
  <c r="P309" i="1"/>
  <c r="P310" i="1"/>
  <c r="T310" i="1" s="1"/>
  <c r="T310" i="3" s="1"/>
  <c r="P311" i="1"/>
  <c r="P312" i="1"/>
  <c r="T312" i="1" s="1"/>
  <c r="T312" i="3" s="1"/>
  <c r="P313" i="1"/>
  <c r="P314" i="1"/>
  <c r="T314" i="1" s="1"/>
  <c r="T314" i="3" s="1"/>
  <c r="P315" i="1"/>
  <c r="P316" i="1"/>
  <c r="T316" i="1" s="1"/>
  <c r="T316" i="3" s="1"/>
  <c r="P317" i="1"/>
  <c r="P318" i="1"/>
  <c r="T318" i="1" s="1"/>
  <c r="T318" i="3" s="1"/>
  <c r="P319" i="1"/>
  <c r="P320" i="1"/>
  <c r="T320" i="1" s="1"/>
  <c r="T320" i="3" s="1"/>
  <c r="P321" i="1"/>
  <c r="P322" i="1"/>
  <c r="T322" i="1" s="1"/>
  <c r="T322" i="3" s="1"/>
  <c r="P323" i="1"/>
  <c r="P324" i="1"/>
  <c r="T324" i="1" s="1"/>
  <c r="T324" i="3" s="1"/>
  <c r="P325" i="1"/>
  <c r="P326" i="1"/>
  <c r="T326" i="1" s="1"/>
  <c r="T326" i="3" s="1"/>
  <c r="P327" i="1"/>
  <c r="P328" i="1"/>
  <c r="T328" i="1" s="1"/>
  <c r="T328" i="3" s="1"/>
  <c r="P329" i="1"/>
  <c r="P330" i="1"/>
  <c r="T330" i="1" s="1"/>
  <c r="T330" i="3" s="1"/>
  <c r="P331" i="1"/>
  <c r="P332" i="1"/>
  <c r="T332" i="1" s="1"/>
  <c r="T332" i="3" s="1"/>
  <c r="P333" i="1"/>
  <c r="P334" i="1"/>
  <c r="T334" i="1" s="1"/>
  <c r="T334" i="3" s="1"/>
  <c r="P335" i="1"/>
  <c r="P336" i="1"/>
  <c r="T336" i="1" s="1"/>
  <c r="T336" i="3" s="1"/>
  <c r="P337" i="1"/>
  <c r="P338" i="1"/>
  <c r="T338" i="1" s="1"/>
  <c r="T338" i="3" s="1"/>
  <c r="P339" i="1"/>
  <c r="P340" i="1"/>
  <c r="T340" i="1" s="1"/>
  <c r="T340" i="3" s="1"/>
  <c r="P341" i="1"/>
  <c r="P342" i="1"/>
  <c r="T342" i="1" s="1"/>
  <c r="T342" i="3" s="1"/>
  <c r="P343" i="1"/>
  <c r="P344" i="1"/>
  <c r="T344" i="1" s="1"/>
  <c r="T344" i="3" s="1"/>
  <c r="P345" i="1"/>
  <c r="P346" i="1"/>
  <c r="T346" i="1" s="1"/>
  <c r="T346" i="3" s="1"/>
  <c r="P347" i="1"/>
  <c r="P348" i="1"/>
  <c r="T348" i="1" s="1"/>
  <c r="T348" i="3" s="1"/>
  <c r="P349" i="1"/>
  <c r="P350" i="1"/>
  <c r="T350" i="1" s="1"/>
  <c r="T350" i="3" s="1"/>
  <c r="P351" i="1"/>
  <c r="P352" i="1"/>
  <c r="T352" i="1" s="1"/>
  <c r="T352" i="3" s="1"/>
  <c r="P353" i="1"/>
  <c r="P354" i="1"/>
  <c r="T354" i="1" s="1"/>
  <c r="T354" i="3" s="1"/>
  <c r="P355" i="1"/>
  <c r="P356" i="1"/>
  <c r="T356" i="1" s="1"/>
  <c r="T356" i="3" s="1"/>
  <c r="P357" i="1"/>
  <c r="P358" i="1"/>
  <c r="T358" i="1" s="1"/>
  <c r="T358" i="3" s="1"/>
  <c r="P359" i="1"/>
  <c r="P360" i="1"/>
  <c r="T360" i="1" s="1"/>
  <c r="T360" i="3" s="1"/>
  <c r="P361" i="1"/>
  <c r="P362" i="1"/>
  <c r="T362" i="1" s="1"/>
  <c r="T362" i="3" s="1"/>
  <c r="P363" i="1"/>
  <c r="P364" i="1"/>
  <c r="T364" i="1" s="1"/>
  <c r="T364" i="3" s="1"/>
  <c r="P365" i="1"/>
  <c r="P366" i="1"/>
  <c r="T366" i="1" s="1"/>
  <c r="T366" i="3" s="1"/>
  <c r="P367" i="1"/>
  <c r="P368" i="1"/>
  <c r="T368" i="1" s="1"/>
  <c r="T368" i="3" s="1"/>
  <c r="P3" i="1"/>
  <c r="O4" i="1"/>
  <c r="O5" i="1"/>
  <c r="O6" i="1"/>
  <c r="O7" i="1"/>
  <c r="O8" i="1"/>
  <c r="O9" i="1"/>
  <c r="O10" i="1"/>
  <c r="O11" i="1"/>
  <c r="O12" i="1"/>
  <c r="S12" i="1" s="1"/>
  <c r="S12" i="3" s="1"/>
  <c r="O13" i="1"/>
  <c r="O14" i="1"/>
  <c r="S14" i="1" s="1"/>
  <c r="S14" i="3" s="1"/>
  <c r="O15" i="1"/>
  <c r="O16" i="1"/>
  <c r="S16" i="1" s="1"/>
  <c r="S16" i="3" s="1"/>
  <c r="O17" i="1"/>
  <c r="O18" i="1"/>
  <c r="S18" i="1" s="1"/>
  <c r="S18" i="3" s="1"/>
  <c r="O19" i="1"/>
  <c r="O20" i="1"/>
  <c r="S20" i="1" s="1"/>
  <c r="S20" i="3" s="1"/>
  <c r="O21" i="1"/>
  <c r="O22" i="1"/>
  <c r="S22" i="1" s="1"/>
  <c r="S22" i="3" s="1"/>
  <c r="O23" i="1"/>
  <c r="O24" i="1"/>
  <c r="S24" i="1" s="1"/>
  <c r="S24" i="3" s="1"/>
  <c r="O25" i="1"/>
  <c r="O26" i="1"/>
  <c r="S26" i="1" s="1"/>
  <c r="S26" i="3" s="1"/>
  <c r="O27" i="1"/>
  <c r="O28" i="1"/>
  <c r="S28" i="1" s="1"/>
  <c r="S28" i="3" s="1"/>
  <c r="O29" i="1"/>
  <c r="O30" i="1"/>
  <c r="S30" i="1" s="1"/>
  <c r="S30" i="3" s="1"/>
  <c r="O31" i="1"/>
  <c r="O32" i="1"/>
  <c r="S32" i="1" s="1"/>
  <c r="S32" i="3" s="1"/>
  <c r="O33" i="1"/>
  <c r="O34" i="1"/>
  <c r="S34" i="1" s="1"/>
  <c r="S34" i="3" s="1"/>
  <c r="O35" i="1"/>
  <c r="O36" i="1"/>
  <c r="S36" i="1" s="1"/>
  <c r="S36" i="3" s="1"/>
  <c r="O37" i="1"/>
  <c r="O38" i="1"/>
  <c r="S38" i="1" s="1"/>
  <c r="S38" i="3" s="1"/>
  <c r="O39" i="1"/>
  <c r="O40" i="1"/>
  <c r="S40" i="1" s="1"/>
  <c r="S40" i="3" s="1"/>
  <c r="O41" i="1"/>
  <c r="O42" i="1"/>
  <c r="S42" i="1" s="1"/>
  <c r="S42" i="3" s="1"/>
  <c r="O43" i="1"/>
  <c r="O44" i="1"/>
  <c r="S44" i="1" s="1"/>
  <c r="S44" i="3" s="1"/>
  <c r="O45" i="1"/>
  <c r="O46" i="1"/>
  <c r="S46" i="1" s="1"/>
  <c r="S46" i="3" s="1"/>
  <c r="O47" i="1"/>
  <c r="O48" i="1"/>
  <c r="S48" i="1" s="1"/>
  <c r="S48" i="3" s="1"/>
  <c r="O49" i="1"/>
  <c r="O50" i="1"/>
  <c r="S50" i="1" s="1"/>
  <c r="S50" i="3" s="1"/>
  <c r="O51" i="1"/>
  <c r="O52" i="1"/>
  <c r="S52" i="1" s="1"/>
  <c r="S52" i="3" s="1"/>
  <c r="O53" i="1"/>
  <c r="O54" i="1"/>
  <c r="S54" i="1" s="1"/>
  <c r="S54" i="3" s="1"/>
  <c r="O55" i="1"/>
  <c r="O56" i="1"/>
  <c r="S56" i="1" s="1"/>
  <c r="S56" i="3" s="1"/>
  <c r="O57" i="1"/>
  <c r="O58" i="1"/>
  <c r="S58" i="1" s="1"/>
  <c r="S58" i="3" s="1"/>
  <c r="O59" i="1"/>
  <c r="O60" i="1"/>
  <c r="S60" i="1" s="1"/>
  <c r="S60" i="3" s="1"/>
  <c r="O61" i="1"/>
  <c r="O62" i="1"/>
  <c r="S62" i="1" s="1"/>
  <c r="S62" i="3" s="1"/>
  <c r="O63" i="1"/>
  <c r="O64" i="1"/>
  <c r="S64" i="1" s="1"/>
  <c r="S64" i="3" s="1"/>
  <c r="O65" i="1"/>
  <c r="O66" i="1"/>
  <c r="S66" i="1" s="1"/>
  <c r="S66" i="3" s="1"/>
  <c r="O67" i="1"/>
  <c r="O68" i="1"/>
  <c r="S68" i="1" s="1"/>
  <c r="S68" i="3" s="1"/>
  <c r="O69" i="1"/>
  <c r="O70" i="1"/>
  <c r="S70" i="1" s="1"/>
  <c r="S70" i="3" s="1"/>
  <c r="O71" i="1"/>
  <c r="O72" i="1"/>
  <c r="S72" i="1" s="1"/>
  <c r="S72" i="3" s="1"/>
  <c r="O73" i="1"/>
  <c r="O74" i="1"/>
  <c r="S74" i="1" s="1"/>
  <c r="S74" i="3" s="1"/>
  <c r="O75" i="1"/>
  <c r="O76" i="1"/>
  <c r="S76" i="1" s="1"/>
  <c r="S76" i="3" s="1"/>
  <c r="O77" i="1"/>
  <c r="O78" i="1"/>
  <c r="S78" i="1" s="1"/>
  <c r="S78" i="3" s="1"/>
  <c r="O79" i="1"/>
  <c r="O80" i="1"/>
  <c r="S80" i="1" s="1"/>
  <c r="S80" i="3" s="1"/>
  <c r="O81" i="1"/>
  <c r="O82" i="1"/>
  <c r="S82" i="1" s="1"/>
  <c r="S82" i="3" s="1"/>
  <c r="O83" i="1"/>
  <c r="O84" i="1"/>
  <c r="S84" i="1" s="1"/>
  <c r="S84" i="3" s="1"/>
  <c r="O85" i="1"/>
  <c r="O86" i="1"/>
  <c r="S86" i="1" s="1"/>
  <c r="S86" i="3" s="1"/>
  <c r="O87" i="1"/>
  <c r="O88" i="1"/>
  <c r="S88" i="1" s="1"/>
  <c r="S88" i="3" s="1"/>
  <c r="O89" i="1"/>
  <c r="O90" i="1"/>
  <c r="S90" i="1" s="1"/>
  <c r="S90" i="3" s="1"/>
  <c r="O91" i="1"/>
  <c r="O92" i="1"/>
  <c r="S92" i="1" s="1"/>
  <c r="S92" i="3" s="1"/>
  <c r="O93" i="1"/>
  <c r="O94" i="1"/>
  <c r="S94" i="1" s="1"/>
  <c r="S94" i="3" s="1"/>
  <c r="O95" i="1"/>
  <c r="O96" i="1"/>
  <c r="S96" i="1" s="1"/>
  <c r="S96" i="3" s="1"/>
  <c r="O97" i="1"/>
  <c r="O98" i="1"/>
  <c r="S98" i="1" s="1"/>
  <c r="S98" i="3" s="1"/>
  <c r="O99" i="1"/>
  <c r="O100" i="1"/>
  <c r="S100" i="1" s="1"/>
  <c r="S100" i="3" s="1"/>
  <c r="O101" i="1"/>
  <c r="O102" i="1"/>
  <c r="S102" i="1" s="1"/>
  <c r="S102" i="3" s="1"/>
  <c r="O103" i="1"/>
  <c r="O104" i="1"/>
  <c r="S104" i="1" s="1"/>
  <c r="S104" i="3" s="1"/>
  <c r="O105" i="1"/>
  <c r="O106" i="1"/>
  <c r="S106" i="1" s="1"/>
  <c r="S106" i="3" s="1"/>
  <c r="O107" i="1"/>
  <c r="O108" i="1"/>
  <c r="S108" i="1" s="1"/>
  <c r="S108" i="3" s="1"/>
  <c r="O109" i="1"/>
  <c r="O110" i="1"/>
  <c r="S110" i="1" s="1"/>
  <c r="S110" i="3" s="1"/>
  <c r="O111" i="1"/>
  <c r="O112" i="1"/>
  <c r="S112" i="1" s="1"/>
  <c r="S112" i="3" s="1"/>
  <c r="O113" i="1"/>
  <c r="O114" i="1"/>
  <c r="S114" i="1" s="1"/>
  <c r="S114" i="3" s="1"/>
  <c r="O115" i="1"/>
  <c r="O116" i="1"/>
  <c r="S116" i="1" s="1"/>
  <c r="S116" i="3" s="1"/>
  <c r="O117" i="1"/>
  <c r="O118" i="1"/>
  <c r="S118" i="1" s="1"/>
  <c r="S118" i="3" s="1"/>
  <c r="O119" i="1"/>
  <c r="O120" i="1"/>
  <c r="S120" i="1" s="1"/>
  <c r="S120" i="3" s="1"/>
  <c r="O121" i="1"/>
  <c r="O122" i="1"/>
  <c r="S122" i="1" s="1"/>
  <c r="S122" i="3" s="1"/>
  <c r="O123" i="1"/>
  <c r="O124" i="1"/>
  <c r="S124" i="1" s="1"/>
  <c r="S124" i="3" s="1"/>
  <c r="O125" i="1"/>
  <c r="O126" i="1"/>
  <c r="S126" i="1" s="1"/>
  <c r="S126" i="3" s="1"/>
  <c r="O127" i="1"/>
  <c r="O128" i="1"/>
  <c r="S128" i="1" s="1"/>
  <c r="S128" i="3" s="1"/>
  <c r="O129" i="1"/>
  <c r="O130" i="1"/>
  <c r="S130" i="1" s="1"/>
  <c r="S130" i="3" s="1"/>
  <c r="O131" i="1"/>
  <c r="O132" i="1"/>
  <c r="S132" i="1" s="1"/>
  <c r="S132" i="3" s="1"/>
  <c r="O133" i="1"/>
  <c r="O134" i="1"/>
  <c r="S134" i="1" s="1"/>
  <c r="S134" i="3" s="1"/>
  <c r="O135" i="1"/>
  <c r="O136" i="1"/>
  <c r="S136" i="1" s="1"/>
  <c r="S136" i="3" s="1"/>
  <c r="O137" i="1"/>
  <c r="O138" i="1"/>
  <c r="S138" i="1" s="1"/>
  <c r="S138" i="3" s="1"/>
  <c r="O139" i="1"/>
  <c r="O140" i="1"/>
  <c r="S140" i="1" s="1"/>
  <c r="S140" i="3" s="1"/>
  <c r="O141" i="1"/>
  <c r="O142" i="1"/>
  <c r="S142" i="1" s="1"/>
  <c r="S142" i="3" s="1"/>
  <c r="O143" i="1"/>
  <c r="O144" i="1"/>
  <c r="S144" i="1" s="1"/>
  <c r="S144" i="3" s="1"/>
  <c r="O145" i="1"/>
  <c r="O146" i="1"/>
  <c r="S146" i="1" s="1"/>
  <c r="S146" i="3" s="1"/>
  <c r="O147" i="1"/>
  <c r="O148" i="1"/>
  <c r="S148" i="1" s="1"/>
  <c r="S148" i="3" s="1"/>
  <c r="O149" i="1"/>
  <c r="O150" i="1"/>
  <c r="S150" i="1" s="1"/>
  <c r="S150" i="3" s="1"/>
  <c r="O151" i="1"/>
  <c r="O152" i="1"/>
  <c r="S152" i="1" s="1"/>
  <c r="S152" i="3" s="1"/>
  <c r="O153" i="1"/>
  <c r="O154" i="1"/>
  <c r="S154" i="1" s="1"/>
  <c r="S154" i="3" s="1"/>
  <c r="O155" i="1"/>
  <c r="O156" i="1"/>
  <c r="S156" i="1" s="1"/>
  <c r="S156" i="3" s="1"/>
  <c r="O157" i="1"/>
  <c r="O158" i="1"/>
  <c r="S158" i="1" s="1"/>
  <c r="S158" i="3" s="1"/>
  <c r="O159" i="1"/>
  <c r="O160" i="1"/>
  <c r="S160" i="1" s="1"/>
  <c r="S160" i="3" s="1"/>
  <c r="O161" i="1"/>
  <c r="O162" i="1"/>
  <c r="S162" i="1" s="1"/>
  <c r="S162" i="3" s="1"/>
  <c r="O163" i="1"/>
  <c r="O164" i="1"/>
  <c r="S164" i="1" s="1"/>
  <c r="S164" i="3" s="1"/>
  <c r="O165" i="1"/>
  <c r="O166" i="1"/>
  <c r="S166" i="1" s="1"/>
  <c r="S166" i="3" s="1"/>
  <c r="O167" i="1"/>
  <c r="O168" i="1"/>
  <c r="S168" i="1" s="1"/>
  <c r="S168" i="3" s="1"/>
  <c r="O169" i="1"/>
  <c r="O170" i="1"/>
  <c r="S170" i="1" s="1"/>
  <c r="S170" i="3" s="1"/>
  <c r="O171" i="1"/>
  <c r="O172" i="1"/>
  <c r="S172" i="1" s="1"/>
  <c r="S172" i="3" s="1"/>
  <c r="O173" i="1"/>
  <c r="O174" i="1"/>
  <c r="S174" i="1" s="1"/>
  <c r="S174" i="3" s="1"/>
  <c r="O175" i="1"/>
  <c r="O176" i="1"/>
  <c r="S176" i="1" s="1"/>
  <c r="S176" i="3" s="1"/>
  <c r="O177" i="1"/>
  <c r="O178" i="1"/>
  <c r="S178" i="1" s="1"/>
  <c r="S178" i="3" s="1"/>
  <c r="O179" i="1"/>
  <c r="O180" i="1"/>
  <c r="S180" i="1" s="1"/>
  <c r="S180" i="3" s="1"/>
  <c r="O181" i="1"/>
  <c r="O182" i="1"/>
  <c r="S182" i="1" s="1"/>
  <c r="S182" i="3" s="1"/>
  <c r="O183" i="1"/>
  <c r="O184" i="1"/>
  <c r="S184" i="1" s="1"/>
  <c r="S184" i="3" s="1"/>
  <c r="O185" i="1"/>
  <c r="O186" i="1"/>
  <c r="S186" i="1" s="1"/>
  <c r="S186" i="3" s="1"/>
  <c r="O187" i="1"/>
  <c r="O188" i="1"/>
  <c r="S188" i="1" s="1"/>
  <c r="S188" i="3" s="1"/>
  <c r="O189" i="1"/>
  <c r="O190" i="1"/>
  <c r="S190" i="1" s="1"/>
  <c r="S190" i="3" s="1"/>
  <c r="O191" i="1"/>
  <c r="O192" i="1"/>
  <c r="S192" i="1" s="1"/>
  <c r="S192" i="3" s="1"/>
  <c r="O193" i="1"/>
  <c r="O194" i="1"/>
  <c r="S194" i="1" s="1"/>
  <c r="S194" i="3" s="1"/>
  <c r="O195" i="1"/>
  <c r="O196" i="1"/>
  <c r="S196" i="1" s="1"/>
  <c r="S196" i="3" s="1"/>
  <c r="O197" i="1"/>
  <c r="O198" i="1"/>
  <c r="S198" i="1" s="1"/>
  <c r="S198" i="3" s="1"/>
  <c r="O199" i="1"/>
  <c r="O200" i="1"/>
  <c r="S200" i="1" s="1"/>
  <c r="S200" i="3" s="1"/>
  <c r="O201" i="1"/>
  <c r="O202" i="1"/>
  <c r="S202" i="1" s="1"/>
  <c r="S202" i="3" s="1"/>
  <c r="O203" i="1"/>
  <c r="O204" i="1"/>
  <c r="S204" i="1" s="1"/>
  <c r="S204" i="3" s="1"/>
  <c r="O205" i="1"/>
  <c r="O206" i="1"/>
  <c r="S206" i="1" s="1"/>
  <c r="S206" i="3" s="1"/>
  <c r="O207" i="1"/>
  <c r="O208" i="1"/>
  <c r="S208" i="1" s="1"/>
  <c r="S208" i="3" s="1"/>
  <c r="O209" i="1"/>
  <c r="O210" i="1"/>
  <c r="S210" i="1" s="1"/>
  <c r="S210" i="3" s="1"/>
  <c r="O211" i="1"/>
  <c r="O212" i="1"/>
  <c r="S212" i="1" s="1"/>
  <c r="S212" i="3" s="1"/>
  <c r="O213" i="1"/>
  <c r="O214" i="1"/>
  <c r="S214" i="1" s="1"/>
  <c r="S214" i="3" s="1"/>
  <c r="O215" i="1"/>
  <c r="O216" i="1"/>
  <c r="S216" i="1" s="1"/>
  <c r="S216" i="3" s="1"/>
  <c r="O217" i="1"/>
  <c r="O218" i="1"/>
  <c r="S218" i="1" s="1"/>
  <c r="S218" i="3" s="1"/>
  <c r="O219" i="1"/>
  <c r="O220" i="1"/>
  <c r="S220" i="1" s="1"/>
  <c r="S220" i="3" s="1"/>
  <c r="O221" i="1"/>
  <c r="O222" i="1"/>
  <c r="S222" i="1" s="1"/>
  <c r="S222" i="3" s="1"/>
  <c r="O223" i="1"/>
  <c r="O224" i="1"/>
  <c r="S224" i="1" s="1"/>
  <c r="S224" i="3" s="1"/>
  <c r="O225" i="1"/>
  <c r="O226" i="1"/>
  <c r="S226" i="1" s="1"/>
  <c r="S226" i="3" s="1"/>
  <c r="O227" i="1"/>
  <c r="O228" i="1"/>
  <c r="S228" i="1" s="1"/>
  <c r="S228" i="3" s="1"/>
  <c r="O229" i="1"/>
  <c r="O230" i="1"/>
  <c r="S230" i="1" s="1"/>
  <c r="S230" i="3" s="1"/>
  <c r="O231" i="1"/>
  <c r="O232" i="1"/>
  <c r="S232" i="1" s="1"/>
  <c r="S232" i="3" s="1"/>
  <c r="O233" i="1"/>
  <c r="O234" i="1"/>
  <c r="S234" i="1" s="1"/>
  <c r="S234" i="3" s="1"/>
  <c r="O235" i="1"/>
  <c r="O236" i="1"/>
  <c r="S236" i="1" s="1"/>
  <c r="S236" i="3" s="1"/>
  <c r="O237" i="1"/>
  <c r="O238" i="1"/>
  <c r="S238" i="1" s="1"/>
  <c r="S238" i="3" s="1"/>
  <c r="O239" i="1"/>
  <c r="O240" i="1"/>
  <c r="S240" i="1" s="1"/>
  <c r="S240" i="3" s="1"/>
  <c r="O241" i="1"/>
  <c r="O242" i="1"/>
  <c r="S242" i="1" s="1"/>
  <c r="S242" i="3" s="1"/>
  <c r="O243" i="1"/>
  <c r="O244" i="1"/>
  <c r="S244" i="1" s="1"/>
  <c r="S244" i="3" s="1"/>
  <c r="O245" i="1"/>
  <c r="O246" i="1"/>
  <c r="S246" i="1" s="1"/>
  <c r="S246" i="3" s="1"/>
  <c r="O247" i="1"/>
  <c r="O248" i="1"/>
  <c r="S248" i="1" s="1"/>
  <c r="S248" i="3" s="1"/>
  <c r="O249" i="1"/>
  <c r="O250" i="1"/>
  <c r="S250" i="1" s="1"/>
  <c r="S250" i="3" s="1"/>
  <c r="O251" i="1"/>
  <c r="O252" i="1"/>
  <c r="S252" i="1" s="1"/>
  <c r="S252" i="3" s="1"/>
  <c r="O253" i="1"/>
  <c r="O254" i="1"/>
  <c r="S254" i="1" s="1"/>
  <c r="S254" i="3" s="1"/>
  <c r="O255" i="1"/>
  <c r="O256" i="1"/>
  <c r="S256" i="1" s="1"/>
  <c r="S256" i="3" s="1"/>
  <c r="O257" i="1"/>
  <c r="O258" i="1"/>
  <c r="S258" i="1" s="1"/>
  <c r="S258" i="3" s="1"/>
  <c r="O259" i="1"/>
  <c r="O260" i="1"/>
  <c r="S260" i="1" s="1"/>
  <c r="S260" i="3" s="1"/>
  <c r="O261" i="1"/>
  <c r="O262" i="1"/>
  <c r="S262" i="1" s="1"/>
  <c r="S262" i="3" s="1"/>
  <c r="O263" i="1"/>
  <c r="O264" i="1"/>
  <c r="S264" i="1" s="1"/>
  <c r="S264" i="3" s="1"/>
  <c r="O265" i="1"/>
  <c r="O266" i="1"/>
  <c r="S266" i="1" s="1"/>
  <c r="S266" i="3" s="1"/>
  <c r="O267" i="1"/>
  <c r="O268" i="1"/>
  <c r="S268" i="1" s="1"/>
  <c r="S268" i="3" s="1"/>
  <c r="O269" i="1"/>
  <c r="O270" i="1"/>
  <c r="S270" i="1" s="1"/>
  <c r="S270" i="3" s="1"/>
  <c r="O271" i="1"/>
  <c r="O272" i="1"/>
  <c r="S272" i="1" s="1"/>
  <c r="S272" i="3" s="1"/>
  <c r="O273" i="1"/>
  <c r="O274" i="1"/>
  <c r="S274" i="1" s="1"/>
  <c r="S274" i="3" s="1"/>
  <c r="O275" i="1"/>
  <c r="O276" i="1"/>
  <c r="S276" i="1" s="1"/>
  <c r="S276" i="3" s="1"/>
  <c r="O277" i="1"/>
  <c r="O278" i="1"/>
  <c r="S278" i="1" s="1"/>
  <c r="S278" i="3" s="1"/>
  <c r="O279" i="1"/>
  <c r="O280" i="1"/>
  <c r="S280" i="1" s="1"/>
  <c r="S280" i="3" s="1"/>
  <c r="O281" i="1"/>
  <c r="O282" i="1"/>
  <c r="S282" i="1" s="1"/>
  <c r="S282" i="3" s="1"/>
  <c r="O283" i="1"/>
  <c r="O284" i="1"/>
  <c r="S284" i="1" s="1"/>
  <c r="S284" i="3" s="1"/>
  <c r="O285" i="1"/>
  <c r="O286" i="1"/>
  <c r="S286" i="1" s="1"/>
  <c r="S286" i="3" s="1"/>
  <c r="O287" i="1"/>
  <c r="O288" i="1"/>
  <c r="S288" i="1" s="1"/>
  <c r="S288" i="3" s="1"/>
  <c r="O289" i="1"/>
  <c r="O290" i="1"/>
  <c r="S290" i="1" s="1"/>
  <c r="S290" i="3" s="1"/>
  <c r="O291" i="1"/>
  <c r="O292" i="1"/>
  <c r="S292" i="1" s="1"/>
  <c r="S292" i="3" s="1"/>
  <c r="O293" i="1"/>
  <c r="O294" i="1"/>
  <c r="S294" i="1" s="1"/>
  <c r="S294" i="3" s="1"/>
  <c r="O295" i="1"/>
  <c r="O296" i="1"/>
  <c r="S296" i="1" s="1"/>
  <c r="S296" i="3" s="1"/>
  <c r="O297" i="1"/>
  <c r="O298" i="1"/>
  <c r="S298" i="1" s="1"/>
  <c r="S298" i="3" s="1"/>
  <c r="O299" i="1"/>
  <c r="O300" i="1"/>
  <c r="S300" i="1" s="1"/>
  <c r="S300" i="3" s="1"/>
  <c r="O301" i="1"/>
  <c r="O302" i="1"/>
  <c r="S302" i="1" s="1"/>
  <c r="S302" i="3" s="1"/>
  <c r="O303" i="1"/>
  <c r="O304" i="1"/>
  <c r="S304" i="1" s="1"/>
  <c r="S304" i="3" s="1"/>
  <c r="O305" i="1"/>
  <c r="O306" i="1"/>
  <c r="S306" i="1" s="1"/>
  <c r="S306" i="3" s="1"/>
  <c r="O307" i="1"/>
  <c r="O308" i="1"/>
  <c r="S308" i="1" s="1"/>
  <c r="S308" i="3" s="1"/>
  <c r="O309" i="1"/>
  <c r="O310" i="1"/>
  <c r="S310" i="1" s="1"/>
  <c r="S310" i="3" s="1"/>
  <c r="O311" i="1"/>
  <c r="O312" i="1"/>
  <c r="S312" i="1" s="1"/>
  <c r="S312" i="3" s="1"/>
  <c r="O313" i="1"/>
  <c r="O314" i="1"/>
  <c r="S314" i="1" s="1"/>
  <c r="S314" i="3" s="1"/>
  <c r="O315" i="1"/>
  <c r="O316" i="1"/>
  <c r="S316" i="1" s="1"/>
  <c r="S316" i="3" s="1"/>
  <c r="O317" i="1"/>
  <c r="O318" i="1"/>
  <c r="S318" i="1" s="1"/>
  <c r="S318" i="3" s="1"/>
  <c r="O319" i="1"/>
  <c r="O320" i="1"/>
  <c r="S320" i="1" s="1"/>
  <c r="S320" i="3" s="1"/>
  <c r="O321" i="1"/>
  <c r="O322" i="1"/>
  <c r="S322" i="1" s="1"/>
  <c r="S322" i="3" s="1"/>
  <c r="O323" i="1"/>
  <c r="O324" i="1"/>
  <c r="S324" i="1" s="1"/>
  <c r="S324" i="3" s="1"/>
  <c r="O325" i="1"/>
  <c r="O326" i="1"/>
  <c r="S326" i="1" s="1"/>
  <c r="S326" i="3" s="1"/>
  <c r="O327" i="1"/>
  <c r="O328" i="1"/>
  <c r="S328" i="1" s="1"/>
  <c r="S328" i="3" s="1"/>
  <c r="O329" i="1"/>
  <c r="O330" i="1"/>
  <c r="S330" i="1" s="1"/>
  <c r="S330" i="3" s="1"/>
  <c r="O331" i="1"/>
  <c r="O332" i="1"/>
  <c r="S332" i="1" s="1"/>
  <c r="S332" i="3" s="1"/>
  <c r="O333" i="1"/>
  <c r="O334" i="1"/>
  <c r="S334" i="1" s="1"/>
  <c r="S334" i="3" s="1"/>
  <c r="O335" i="1"/>
  <c r="O336" i="1"/>
  <c r="S336" i="1" s="1"/>
  <c r="S336" i="3" s="1"/>
  <c r="O337" i="1"/>
  <c r="O338" i="1"/>
  <c r="S338" i="1" s="1"/>
  <c r="S338" i="3" s="1"/>
  <c r="O339" i="1"/>
  <c r="O340" i="1"/>
  <c r="S340" i="1" s="1"/>
  <c r="S340" i="3" s="1"/>
  <c r="O341" i="1"/>
  <c r="O342" i="1"/>
  <c r="S342" i="1" s="1"/>
  <c r="S342" i="3" s="1"/>
  <c r="O343" i="1"/>
  <c r="O344" i="1"/>
  <c r="S344" i="1" s="1"/>
  <c r="S344" i="3" s="1"/>
  <c r="O345" i="1"/>
  <c r="O346" i="1"/>
  <c r="S346" i="1" s="1"/>
  <c r="S346" i="3" s="1"/>
  <c r="O347" i="1"/>
  <c r="O348" i="1"/>
  <c r="S348" i="1" s="1"/>
  <c r="S348" i="3" s="1"/>
  <c r="O349" i="1"/>
  <c r="O350" i="1"/>
  <c r="S350" i="1" s="1"/>
  <c r="S350" i="3" s="1"/>
  <c r="O351" i="1"/>
  <c r="O352" i="1"/>
  <c r="S352" i="1" s="1"/>
  <c r="S352" i="3" s="1"/>
  <c r="O353" i="1"/>
  <c r="O354" i="1"/>
  <c r="S354" i="1" s="1"/>
  <c r="S354" i="3" s="1"/>
  <c r="O355" i="1"/>
  <c r="O356" i="1"/>
  <c r="S356" i="1" s="1"/>
  <c r="S356" i="3" s="1"/>
  <c r="O357" i="1"/>
  <c r="O358" i="1"/>
  <c r="S358" i="1" s="1"/>
  <c r="S358" i="3" s="1"/>
  <c r="O359" i="1"/>
  <c r="O360" i="1"/>
  <c r="S360" i="1" s="1"/>
  <c r="S360" i="3" s="1"/>
  <c r="O361" i="1"/>
  <c r="O362" i="1"/>
  <c r="S362" i="1" s="1"/>
  <c r="S362" i="3" s="1"/>
  <c r="O363" i="1"/>
  <c r="O364" i="1"/>
  <c r="S364" i="1" s="1"/>
  <c r="S364" i="3" s="1"/>
  <c r="O365" i="1"/>
  <c r="O366" i="1"/>
  <c r="S366" i="1" s="1"/>
  <c r="S366" i="3" s="1"/>
  <c r="O367" i="1"/>
  <c r="O368" i="1"/>
  <c r="S368" i="1" s="1"/>
  <c r="S368" i="3" s="1"/>
  <c r="O3" i="1"/>
  <c r="N4" i="1"/>
  <c r="N5" i="1"/>
  <c r="N6" i="1"/>
  <c r="N7" i="1"/>
  <c r="N8" i="1"/>
  <c r="N9" i="1"/>
  <c r="N10" i="1"/>
  <c r="R10" i="1" s="1"/>
  <c r="R10" i="3" s="1"/>
  <c r="N11" i="1"/>
  <c r="N12" i="1"/>
  <c r="R12" i="1" s="1"/>
  <c r="R12" i="3" s="1"/>
  <c r="N13" i="1"/>
  <c r="N14" i="1"/>
  <c r="R14" i="1" s="1"/>
  <c r="R14" i="3" s="1"/>
  <c r="N15" i="1"/>
  <c r="N16" i="1"/>
  <c r="R16" i="1" s="1"/>
  <c r="R16" i="3" s="1"/>
  <c r="N17" i="1"/>
  <c r="N18" i="1"/>
  <c r="R18" i="1" s="1"/>
  <c r="R18" i="3" s="1"/>
  <c r="N19" i="1"/>
  <c r="N20" i="1"/>
  <c r="R20" i="1" s="1"/>
  <c r="R20" i="3" s="1"/>
  <c r="N21" i="1"/>
  <c r="N22" i="1"/>
  <c r="R22" i="1" s="1"/>
  <c r="R22" i="3" s="1"/>
  <c r="N23" i="1"/>
  <c r="N24" i="1"/>
  <c r="R24" i="1" s="1"/>
  <c r="R24" i="3" s="1"/>
  <c r="N25" i="1"/>
  <c r="N26" i="1"/>
  <c r="R26" i="1" s="1"/>
  <c r="R26" i="3" s="1"/>
  <c r="N27" i="1"/>
  <c r="N28" i="1"/>
  <c r="R28" i="1" s="1"/>
  <c r="R28" i="3" s="1"/>
  <c r="N29" i="1"/>
  <c r="N30" i="1"/>
  <c r="R30" i="1" s="1"/>
  <c r="R30" i="3" s="1"/>
  <c r="N31" i="1"/>
  <c r="N32" i="1"/>
  <c r="R32" i="1" s="1"/>
  <c r="R32" i="3" s="1"/>
  <c r="N33" i="1"/>
  <c r="N34" i="1"/>
  <c r="R34" i="1" s="1"/>
  <c r="R34" i="3" s="1"/>
  <c r="N35" i="1"/>
  <c r="N36" i="1"/>
  <c r="R36" i="1" s="1"/>
  <c r="R36" i="3" s="1"/>
  <c r="N37" i="1"/>
  <c r="N38" i="1"/>
  <c r="R38" i="1" s="1"/>
  <c r="R38" i="3" s="1"/>
  <c r="N39" i="1"/>
  <c r="N40" i="1"/>
  <c r="R40" i="1" s="1"/>
  <c r="R40" i="3" s="1"/>
  <c r="N41" i="1"/>
  <c r="N42" i="1"/>
  <c r="R42" i="1" s="1"/>
  <c r="R42" i="3" s="1"/>
  <c r="N43" i="1"/>
  <c r="N44" i="1"/>
  <c r="R44" i="1" s="1"/>
  <c r="R44" i="3" s="1"/>
  <c r="N45" i="1"/>
  <c r="N46" i="1"/>
  <c r="R46" i="1" s="1"/>
  <c r="R46" i="3" s="1"/>
  <c r="N47" i="1"/>
  <c r="N48" i="1"/>
  <c r="R48" i="1" s="1"/>
  <c r="R48" i="3" s="1"/>
  <c r="N49" i="1"/>
  <c r="N50" i="1"/>
  <c r="R50" i="1" s="1"/>
  <c r="R50" i="3" s="1"/>
  <c r="N51" i="1"/>
  <c r="N52" i="1"/>
  <c r="R52" i="1" s="1"/>
  <c r="R52" i="3" s="1"/>
  <c r="N53" i="1"/>
  <c r="N54" i="1"/>
  <c r="R54" i="1" s="1"/>
  <c r="R54" i="3" s="1"/>
  <c r="N55" i="1"/>
  <c r="N56" i="1"/>
  <c r="R56" i="1" s="1"/>
  <c r="R56" i="3" s="1"/>
  <c r="N57" i="1"/>
  <c r="N58" i="1"/>
  <c r="R58" i="1" s="1"/>
  <c r="R58" i="3" s="1"/>
  <c r="N59" i="1"/>
  <c r="N60" i="1"/>
  <c r="R60" i="1" s="1"/>
  <c r="R60" i="3" s="1"/>
  <c r="N61" i="1"/>
  <c r="N62" i="1"/>
  <c r="R62" i="1" s="1"/>
  <c r="R62" i="3" s="1"/>
  <c r="N63" i="1"/>
  <c r="N64" i="1"/>
  <c r="R64" i="1" s="1"/>
  <c r="R64" i="3" s="1"/>
  <c r="N65" i="1"/>
  <c r="N66" i="1"/>
  <c r="R66" i="1" s="1"/>
  <c r="R66" i="3" s="1"/>
  <c r="N67" i="1"/>
  <c r="N68" i="1"/>
  <c r="R68" i="1" s="1"/>
  <c r="R68" i="3" s="1"/>
  <c r="N69" i="1"/>
  <c r="N70" i="1"/>
  <c r="R70" i="1" s="1"/>
  <c r="R70" i="3" s="1"/>
  <c r="N71" i="1"/>
  <c r="N72" i="1"/>
  <c r="R72" i="1" s="1"/>
  <c r="R72" i="3" s="1"/>
  <c r="N73" i="1"/>
  <c r="N74" i="1"/>
  <c r="R74" i="1" s="1"/>
  <c r="R74" i="3" s="1"/>
  <c r="N75" i="1"/>
  <c r="N76" i="1"/>
  <c r="R76" i="1" s="1"/>
  <c r="R76" i="3" s="1"/>
  <c r="N77" i="1"/>
  <c r="N78" i="1"/>
  <c r="R78" i="1" s="1"/>
  <c r="R78" i="3" s="1"/>
  <c r="N79" i="1"/>
  <c r="N80" i="1"/>
  <c r="R80" i="1" s="1"/>
  <c r="R80" i="3" s="1"/>
  <c r="N81" i="1"/>
  <c r="N82" i="1"/>
  <c r="R82" i="1" s="1"/>
  <c r="R82" i="3" s="1"/>
  <c r="N83" i="1"/>
  <c r="N84" i="1"/>
  <c r="R84" i="1" s="1"/>
  <c r="R84" i="3" s="1"/>
  <c r="N85" i="1"/>
  <c r="N86" i="1"/>
  <c r="R86" i="1" s="1"/>
  <c r="R86" i="3" s="1"/>
  <c r="N87" i="1"/>
  <c r="N88" i="1"/>
  <c r="R88" i="1" s="1"/>
  <c r="R88" i="3" s="1"/>
  <c r="N89" i="1"/>
  <c r="N90" i="1"/>
  <c r="R90" i="1" s="1"/>
  <c r="R90" i="3" s="1"/>
  <c r="N91" i="1"/>
  <c r="N92" i="1"/>
  <c r="R92" i="1" s="1"/>
  <c r="R92" i="3" s="1"/>
  <c r="N93" i="1"/>
  <c r="N94" i="1"/>
  <c r="R94" i="1" s="1"/>
  <c r="R94" i="3" s="1"/>
  <c r="N95" i="1"/>
  <c r="N96" i="1"/>
  <c r="R96" i="1" s="1"/>
  <c r="R96" i="3" s="1"/>
  <c r="N97" i="1"/>
  <c r="N98" i="1"/>
  <c r="R98" i="1" s="1"/>
  <c r="R98" i="3" s="1"/>
  <c r="N99" i="1"/>
  <c r="N100" i="1"/>
  <c r="R100" i="1" s="1"/>
  <c r="R100" i="3" s="1"/>
  <c r="N101" i="1"/>
  <c r="N102" i="1"/>
  <c r="R102" i="1" s="1"/>
  <c r="R102" i="3" s="1"/>
  <c r="N103" i="1"/>
  <c r="N104" i="1"/>
  <c r="R104" i="1" s="1"/>
  <c r="R104" i="3" s="1"/>
  <c r="N105" i="1"/>
  <c r="N106" i="1"/>
  <c r="R106" i="1" s="1"/>
  <c r="R106" i="3" s="1"/>
  <c r="N107" i="1"/>
  <c r="N108" i="1"/>
  <c r="R108" i="1" s="1"/>
  <c r="R108" i="3" s="1"/>
  <c r="N109" i="1"/>
  <c r="N110" i="1"/>
  <c r="R110" i="1" s="1"/>
  <c r="R110" i="3" s="1"/>
  <c r="N111" i="1"/>
  <c r="N112" i="1"/>
  <c r="R112" i="1" s="1"/>
  <c r="R112" i="3" s="1"/>
  <c r="N113" i="1"/>
  <c r="N114" i="1"/>
  <c r="R114" i="1" s="1"/>
  <c r="R114" i="3" s="1"/>
  <c r="N115" i="1"/>
  <c r="N116" i="1"/>
  <c r="R116" i="1" s="1"/>
  <c r="R116" i="3" s="1"/>
  <c r="N117" i="1"/>
  <c r="N118" i="1"/>
  <c r="R118" i="1" s="1"/>
  <c r="R118" i="3" s="1"/>
  <c r="N119" i="1"/>
  <c r="N120" i="1"/>
  <c r="R120" i="1" s="1"/>
  <c r="R120" i="3" s="1"/>
  <c r="N121" i="1"/>
  <c r="N122" i="1"/>
  <c r="R122" i="1" s="1"/>
  <c r="R122" i="3" s="1"/>
  <c r="N123" i="1"/>
  <c r="N124" i="1"/>
  <c r="R124" i="1" s="1"/>
  <c r="R124" i="3" s="1"/>
  <c r="N125" i="1"/>
  <c r="N126" i="1"/>
  <c r="R126" i="1" s="1"/>
  <c r="R126" i="3" s="1"/>
  <c r="N127" i="1"/>
  <c r="N128" i="1"/>
  <c r="R128" i="1" s="1"/>
  <c r="R128" i="3" s="1"/>
  <c r="N129" i="1"/>
  <c r="N130" i="1"/>
  <c r="R130" i="1" s="1"/>
  <c r="R130" i="3" s="1"/>
  <c r="N131" i="1"/>
  <c r="N132" i="1"/>
  <c r="R132" i="1" s="1"/>
  <c r="R132" i="3" s="1"/>
  <c r="N133" i="1"/>
  <c r="N134" i="1"/>
  <c r="R134" i="1" s="1"/>
  <c r="R134" i="3" s="1"/>
  <c r="N135" i="1"/>
  <c r="N136" i="1"/>
  <c r="R136" i="1" s="1"/>
  <c r="R136" i="3" s="1"/>
  <c r="N137" i="1"/>
  <c r="N138" i="1"/>
  <c r="R138" i="1" s="1"/>
  <c r="R138" i="3" s="1"/>
  <c r="N139" i="1"/>
  <c r="N140" i="1"/>
  <c r="R140" i="1" s="1"/>
  <c r="R140" i="3" s="1"/>
  <c r="N141" i="1"/>
  <c r="N142" i="1"/>
  <c r="R142" i="1" s="1"/>
  <c r="R142" i="3" s="1"/>
  <c r="N143" i="1"/>
  <c r="N144" i="1"/>
  <c r="R144" i="1" s="1"/>
  <c r="R144" i="3" s="1"/>
  <c r="N145" i="1"/>
  <c r="N146" i="1"/>
  <c r="R146" i="1" s="1"/>
  <c r="R146" i="3" s="1"/>
  <c r="N147" i="1"/>
  <c r="N148" i="1"/>
  <c r="R148" i="1" s="1"/>
  <c r="R148" i="3" s="1"/>
  <c r="N149" i="1"/>
  <c r="N150" i="1"/>
  <c r="R150" i="1" s="1"/>
  <c r="R150" i="3" s="1"/>
  <c r="N151" i="1"/>
  <c r="N152" i="1"/>
  <c r="R152" i="1" s="1"/>
  <c r="R152" i="3" s="1"/>
  <c r="N153" i="1"/>
  <c r="N154" i="1"/>
  <c r="R154" i="1" s="1"/>
  <c r="R154" i="3" s="1"/>
  <c r="N155" i="1"/>
  <c r="N156" i="1"/>
  <c r="R156" i="1" s="1"/>
  <c r="R156" i="3" s="1"/>
  <c r="N157" i="1"/>
  <c r="N158" i="1"/>
  <c r="R158" i="1" s="1"/>
  <c r="R158" i="3" s="1"/>
  <c r="N159" i="1"/>
  <c r="N160" i="1"/>
  <c r="R160" i="1" s="1"/>
  <c r="R160" i="3" s="1"/>
  <c r="N161" i="1"/>
  <c r="N162" i="1"/>
  <c r="R162" i="1" s="1"/>
  <c r="R162" i="3" s="1"/>
  <c r="N163" i="1"/>
  <c r="N164" i="1"/>
  <c r="R164" i="1" s="1"/>
  <c r="R164" i="3" s="1"/>
  <c r="N165" i="1"/>
  <c r="N166" i="1"/>
  <c r="R166" i="1" s="1"/>
  <c r="R166" i="3" s="1"/>
  <c r="N167" i="1"/>
  <c r="N168" i="1"/>
  <c r="R168" i="1" s="1"/>
  <c r="R168" i="3" s="1"/>
  <c r="N169" i="1"/>
  <c r="N170" i="1"/>
  <c r="R170" i="1" s="1"/>
  <c r="R170" i="3" s="1"/>
  <c r="N171" i="1"/>
  <c r="N172" i="1"/>
  <c r="R172" i="1" s="1"/>
  <c r="R172" i="3" s="1"/>
  <c r="N173" i="1"/>
  <c r="N174" i="1"/>
  <c r="R174" i="1" s="1"/>
  <c r="R174" i="3" s="1"/>
  <c r="N175" i="1"/>
  <c r="N176" i="1"/>
  <c r="R176" i="1" s="1"/>
  <c r="R176" i="3" s="1"/>
  <c r="N177" i="1"/>
  <c r="N178" i="1"/>
  <c r="R178" i="1" s="1"/>
  <c r="R178" i="3" s="1"/>
  <c r="N179" i="1"/>
  <c r="N180" i="1"/>
  <c r="R180" i="1" s="1"/>
  <c r="R180" i="3" s="1"/>
  <c r="N181" i="1"/>
  <c r="N182" i="1"/>
  <c r="R182" i="1" s="1"/>
  <c r="R182" i="3" s="1"/>
  <c r="N183" i="1"/>
  <c r="N184" i="1"/>
  <c r="R184" i="1" s="1"/>
  <c r="R184" i="3" s="1"/>
  <c r="N185" i="1"/>
  <c r="N186" i="1"/>
  <c r="R186" i="1" s="1"/>
  <c r="R186" i="3" s="1"/>
  <c r="N187" i="1"/>
  <c r="N188" i="1"/>
  <c r="R188" i="1" s="1"/>
  <c r="R188" i="3" s="1"/>
  <c r="N189" i="1"/>
  <c r="N190" i="1"/>
  <c r="R190" i="1" s="1"/>
  <c r="R190" i="3" s="1"/>
  <c r="N191" i="1"/>
  <c r="N192" i="1"/>
  <c r="R192" i="1" s="1"/>
  <c r="R192" i="3" s="1"/>
  <c r="N193" i="1"/>
  <c r="N194" i="1"/>
  <c r="R194" i="1" s="1"/>
  <c r="R194" i="3" s="1"/>
  <c r="N195" i="1"/>
  <c r="N196" i="1"/>
  <c r="R196" i="1" s="1"/>
  <c r="R196" i="3" s="1"/>
  <c r="N197" i="1"/>
  <c r="N198" i="1"/>
  <c r="R198" i="1" s="1"/>
  <c r="R198" i="3" s="1"/>
  <c r="N199" i="1"/>
  <c r="N200" i="1"/>
  <c r="R200" i="1" s="1"/>
  <c r="R200" i="3" s="1"/>
  <c r="N201" i="1"/>
  <c r="N202" i="1"/>
  <c r="R202" i="1" s="1"/>
  <c r="R202" i="3" s="1"/>
  <c r="N203" i="1"/>
  <c r="N204" i="1"/>
  <c r="R204" i="1" s="1"/>
  <c r="R204" i="3" s="1"/>
  <c r="N205" i="1"/>
  <c r="N206" i="1"/>
  <c r="R206" i="1" s="1"/>
  <c r="R206" i="3" s="1"/>
  <c r="N207" i="1"/>
  <c r="N208" i="1"/>
  <c r="R208" i="1" s="1"/>
  <c r="R208" i="3" s="1"/>
  <c r="N209" i="1"/>
  <c r="N210" i="1"/>
  <c r="R210" i="1" s="1"/>
  <c r="R210" i="3" s="1"/>
  <c r="N211" i="1"/>
  <c r="N212" i="1"/>
  <c r="R212" i="1" s="1"/>
  <c r="R212" i="3" s="1"/>
  <c r="N213" i="1"/>
  <c r="N214" i="1"/>
  <c r="R214" i="1" s="1"/>
  <c r="R214" i="3" s="1"/>
  <c r="N215" i="1"/>
  <c r="N216" i="1"/>
  <c r="R216" i="1" s="1"/>
  <c r="R216" i="3" s="1"/>
  <c r="N217" i="1"/>
  <c r="N218" i="1"/>
  <c r="R218" i="1" s="1"/>
  <c r="R218" i="3" s="1"/>
  <c r="N219" i="1"/>
  <c r="N220" i="1"/>
  <c r="R220" i="1" s="1"/>
  <c r="R220" i="3" s="1"/>
  <c r="N221" i="1"/>
  <c r="N222" i="1"/>
  <c r="R222" i="1" s="1"/>
  <c r="R222" i="3" s="1"/>
  <c r="N223" i="1"/>
  <c r="N224" i="1"/>
  <c r="R224" i="1" s="1"/>
  <c r="R224" i="3" s="1"/>
  <c r="N225" i="1"/>
  <c r="N226" i="1"/>
  <c r="R226" i="1" s="1"/>
  <c r="R226" i="3" s="1"/>
  <c r="N227" i="1"/>
  <c r="N228" i="1"/>
  <c r="R228" i="1" s="1"/>
  <c r="R228" i="3" s="1"/>
  <c r="N229" i="1"/>
  <c r="N230" i="1"/>
  <c r="R230" i="1" s="1"/>
  <c r="R230" i="3" s="1"/>
  <c r="N231" i="1"/>
  <c r="N232" i="1"/>
  <c r="R232" i="1" s="1"/>
  <c r="R232" i="3" s="1"/>
  <c r="N233" i="1"/>
  <c r="N234" i="1"/>
  <c r="R234" i="1" s="1"/>
  <c r="R234" i="3" s="1"/>
  <c r="N235" i="1"/>
  <c r="N236" i="1"/>
  <c r="R236" i="1" s="1"/>
  <c r="R236" i="3" s="1"/>
  <c r="N237" i="1"/>
  <c r="N238" i="1"/>
  <c r="R238" i="1" s="1"/>
  <c r="R238" i="3" s="1"/>
  <c r="N239" i="1"/>
  <c r="N240" i="1"/>
  <c r="R240" i="1" s="1"/>
  <c r="R240" i="3" s="1"/>
  <c r="N241" i="1"/>
  <c r="N242" i="1"/>
  <c r="R242" i="1" s="1"/>
  <c r="R242" i="3" s="1"/>
  <c r="N243" i="1"/>
  <c r="N244" i="1"/>
  <c r="R244" i="1" s="1"/>
  <c r="R244" i="3" s="1"/>
  <c r="N245" i="1"/>
  <c r="N246" i="1"/>
  <c r="R246" i="1" s="1"/>
  <c r="R246" i="3" s="1"/>
  <c r="N247" i="1"/>
  <c r="N248" i="1"/>
  <c r="R248" i="1" s="1"/>
  <c r="R248" i="3" s="1"/>
  <c r="N249" i="1"/>
  <c r="N250" i="1"/>
  <c r="R250" i="1" s="1"/>
  <c r="R250" i="3" s="1"/>
  <c r="N251" i="1"/>
  <c r="N252" i="1"/>
  <c r="R252" i="1" s="1"/>
  <c r="R252" i="3" s="1"/>
  <c r="N253" i="1"/>
  <c r="N254" i="1"/>
  <c r="R254" i="1" s="1"/>
  <c r="R254" i="3" s="1"/>
  <c r="N255" i="1"/>
  <c r="N256" i="1"/>
  <c r="R256" i="1" s="1"/>
  <c r="R256" i="3" s="1"/>
  <c r="N257" i="1"/>
  <c r="N258" i="1"/>
  <c r="R258" i="1" s="1"/>
  <c r="R258" i="3" s="1"/>
  <c r="N259" i="1"/>
  <c r="N260" i="1"/>
  <c r="R260" i="1" s="1"/>
  <c r="R260" i="3" s="1"/>
  <c r="N261" i="1"/>
  <c r="N262" i="1"/>
  <c r="R262" i="1" s="1"/>
  <c r="R262" i="3" s="1"/>
  <c r="N263" i="1"/>
  <c r="N264" i="1"/>
  <c r="R264" i="1" s="1"/>
  <c r="R264" i="3" s="1"/>
  <c r="N265" i="1"/>
  <c r="N266" i="1"/>
  <c r="R266" i="1" s="1"/>
  <c r="R266" i="3" s="1"/>
  <c r="N267" i="1"/>
  <c r="N268" i="1"/>
  <c r="R268" i="1" s="1"/>
  <c r="R268" i="3" s="1"/>
  <c r="N269" i="1"/>
  <c r="N270" i="1"/>
  <c r="R270" i="1" s="1"/>
  <c r="R270" i="3" s="1"/>
  <c r="N271" i="1"/>
  <c r="N272" i="1"/>
  <c r="R272" i="1" s="1"/>
  <c r="R272" i="3" s="1"/>
  <c r="N273" i="1"/>
  <c r="N274" i="1"/>
  <c r="R274" i="1" s="1"/>
  <c r="R274" i="3" s="1"/>
  <c r="N275" i="1"/>
  <c r="N276" i="1"/>
  <c r="R276" i="1" s="1"/>
  <c r="R276" i="3" s="1"/>
  <c r="N277" i="1"/>
  <c r="N278" i="1"/>
  <c r="R278" i="1" s="1"/>
  <c r="R278" i="3" s="1"/>
  <c r="N279" i="1"/>
  <c r="N280" i="1"/>
  <c r="R280" i="1" s="1"/>
  <c r="R280" i="3" s="1"/>
  <c r="N281" i="1"/>
  <c r="N282" i="1"/>
  <c r="R282" i="1" s="1"/>
  <c r="R282" i="3" s="1"/>
  <c r="N283" i="1"/>
  <c r="N284" i="1"/>
  <c r="R284" i="1" s="1"/>
  <c r="R284" i="3" s="1"/>
  <c r="N285" i="1"/>
  <c r="N286" i="1"/>
  <c r="R286" i="1" s="1"/>
  <c r="R286" i="3" s="1"/>
  <c r="N287" i="1"/>
  <c r="N288" i="1"/>
  <c r="R288" i="1" s="1"/>
  <c r="R288" i="3" s="1"/>
  <c r="N289" i="1"/>
  <c r="N290" i="1"/>
  <c r="R290" i="1" s="1"/>
  <c r="R290" i="3" s="1"/>
  <c r="N291" i="1"/>
  <c r="N292" i="1"/>
  <c r="R292" i="1" s="1"/>
  <c r="R292" i="3" s="1"/>
  <c r="N293" i="1"/>
  <c r="N294" i="1"/>
  <c r="R294" i="1" s="1"/>
  <c r="R294" i="3" s="1"/>
  <c r="N295" i="1"/>
  <c r="N296" i="1"/>
  <c r="R296" i="1" s="1"/>
  <c r="R296" i="3" s="1"/>
  <c r="N297" i="1"/>
  <c r="N298" i="1"/>
  <c r="R298" i="1" s="1"/>
  <c r="R298" i="3" s="1"/>
  <c r="N299" i="1"/>
  <c r="N300" i="1"/>
  <c r="R300" i="1" s="1"/>
  <c r="R300" i="3" s="1"/>
  <c r="N301" i="1"/>
  <c r="N302" i="1"/>
  <c r="R302" i="1" s="1"/>
  <c r="R302" i="3" s="1"/>
  <c r="N303" i="1"/>
  <c r="N304" i="1"/>
  <c r="R304" i="1" s="1"/>
  <c r="R304" i="3" s="1"/>
  <c r="N305" i="1"/>
  <c r="N306" i="1"/>
  <c r="R306" i="1" s="1"/>
  <c r="R306" i="3" s="1"/>
  <c r="N307" i="1"/>
  <c r="N308" i="1"/>
  <c r="R308" i="1" s="1"/>
  <c r="R308" i="3" s="1"/>
  <c r="N309" i="1"/>
  <c r="N310" i="1"/>
  <c r="R310" i="1" s="1"/>
  <c r="R310" i="3" s="1"/>
  <c r="N311" i="1"/>
  <c r="N312" i="1"/>
  <c r="R312" i="1" s="1"/>
  <c r="R312" i="3" s="1"/>
  <c r="N313" i="1"/>
  <c r="N314" i="1"/>
  <c r="R314" i="1" s="1"/>
  <c r="R314" i="3" s="1"/>
  <c r="N315" i="1"/>
  <c r="N316" i="1"/>
  <c r="R316" i="1" s="1"/>
  <c r="R316" i="3" s="1"/>
  <c r="N317" i="1"/>
  <c r="N318" i="1"/>
  <c r="R318" i="1" s="1"/>
  <c r="R318" i="3" s="1"/>
  <c r="N319" i="1"/>
  <c r="N320" i="1"/>
  <c r="R320" i="1" s="1"/>
  <c r="R320" i="3" s="1"/>
  <c r="N321" i="1"/>
  <c r="N322" i="1"/>
  <c r="R322" i="1" s="1"/>
  <c r="R322" i="3" s="1"/>
  <c r="N323" i="1"/>
  <c r="N324" i="1"/>
  <c r="R324" i="1" s="1"/>
  <c r="R324" i="3" s="1"/>
  <c r="N325" i="1"/>
  <c r="N326" i="1"/>
  <c r="R326" i="1" s="1"/>
  <c r="R326" i="3" s="1"/>
  <c r="N327" i="1"/>
  <c r="N328" i="1"/>
  <c r="R328" i="1" s="1"/>
  <c r="R328" i="3" s="1"/>
  <c r="N329" i="1"/>
  <c r="N330" i="1"/>
  <c r="R330" i="1" s="1"/>
  <c r="R330" i="3" s="1"/>
  <c r="N331" i="1"/>
  <c r="N332" i="1"/>
  <c r="R332" i="1" s="1"/>
  <c r="R332" i="3" s="1"/>
  <c r="N333" i="1"/>
  <c r="N334" i="1"/>
  <c r="R334" i="1" s="1"/>
  <c r="R334" i="3" s="1"/>
  <c r="N335" i="1"/>
  <c r="N336" i="1"/>
  <c r="R336" i="1" s="1"/>
  <c r="R336" i="3" s="1"/>
  <c r="N337" i="1"/>
  <c r="N338" i="1"/>
  <c r="R338" i="1" s="1"/>
  <c r="R338" i="3" s="1"/>
  <c r="N339" i="1"/>
  <c r="N340" i="1"/>
  <c r="R340" i="1" s="1"/>
  <c r="R340" i="3" s="1"/>
  <c r="N341" i="1"/>
  <c r="N342" i="1"/>
  <c r="R342" i="1" s="1"/>
  <c r="R342" i="3" s="1"/>
  <c r="N343" i="1"/>
  <c r="N344" i="1"/>
  <c r="R344" i="1" s="1"/>
  <c r="R344" i="3" s="1"/>
  <c r="N345" i="1"/>
  <c r="N346" i="1"/>
  <c r="R346" i="1" s="1"/>
  <c r="R346" i="3" s="1"/>
  <c r="N347" i="1"/>
  <c r="N348" i="1"/>
  <c r="R348" i="1" s="1"/>
  <c r="R348" i="3" s="1"/>
  <c r="N349" i="1"/>
  <c r="N350" i="1"/>
  <c r="R350" i="1" s="1"/>
  <c r="R350" i="3" s="1"/>
  <c r="N351" i="1"/>
  <c r="N352" i="1"/>
  <c r="R352" i="1" s="1"/>
  <c r="R352" i="3" s="1"/>
  <c r="N353" i="1"/>
  <c r="N354" i="1"/>
  <c r="R354" i="1" s="1"/>
  <c r="R354" i="3" s="1"/>
  <c r="N355" i="1"/>
  <c r="N356" i="1"/>
  <c r="R356" i="1" s="1"/>
  <c r="R356" i="3" s="1"/>
  <c r="N357" i="1"/>
  <c r="N358" i="1"/>
  <c r="R358" i="1" s="1"/>
  <c r="R358" i="3" s="1"/>
  <c r="N359" i="1"/>
  <c r="N360" i="1"/>
  <c r="R360" i="1" s="1"/>
  <c r="R360" i="3" s="1"/>
  <c r="N361" i="1"/>
  <c r="N362" i="1"/>
  <c r="R362" i="1" s="1"/>
  <c r="R362" i="3" s="1"/>
  <c r="N363" i="1"/>
  <c r="N364" i="1"/>
  <c r="R364" i="1" s="1"/>
  <c r="R364" i="3" s="1"/>
  <c r="N365" i="1"/>
  <c r="N366" i="1"/>
  <c r="R366" i="1" s="1"/>
  <c r="R366" i="3" s="1"/>
  <c r="N367" i="1"/>
  <c r="N368" i="1"/>
  <c r="R368" i="1" s="1"/>
  <c r="R368" i="3" s="1"/>
  <c r="N3" i="1"/>
  <c r="M4" i="1"/>
  <c r="M5" i="1"/>
  <c r="M6" i="1"/>
  <c r="M7" i="1"/>
  <c r="M8" i="1"/>
  <c r="M9" i="1"/>
  <c r="M10" i="1"/>
  <c r="M11" i="1"/>
  <c r="M12" i="1"/>
  <c r="Q12" i="1" s="1"/>
  <c r="Q12" i="3" s="1"/>
  <c r="M13" i="1"/>
  <c r="M14" i="1"/>
  <c r="Q14" i="1" s="1"/>
  <c r="Q14" i="3" s="1"/>
  <c r="M15" i="1"/>
  <c r="M16" i="1"/>
  <c r="Q16" i="1" s="1"/>
  <c r="Q16" i="3" s="1"/>
  <c r="M17" i="1"/>
  <c r="M18" i="1"/>
  <c r="Q18" i="1" s="1"/>
  <c r="Q18" i="3" s="1"/>
  <c r="M19" i="1"/>
  <c r="M20" i="1"/>
  <c r="Q20" i="1" s="1"/>
  <c r="Q20" i="3" s="1"/>
  <c r="M21" i="1"/>
  <c r="M22" i="1"/>
  <c r="Q22" i="1" s="1"/>
  <c r="Q22" i="3" s="1"/>
  <c r="M23" i="1"/>
  <c r="M24" i="1"/>
  <c r="Q24" i="1" s="1"/>
  <c r="Q24" i="3" s="1"/>
  <c r="M25" i="1"/>
  <c r="M26" i="1"/>
  <c r="Q26" i="1" s="1"/>
  <c r="Q26" i="3" s="1"/>
  <c r="M27" i="1"/>
  <c r="M28" i="1"/>
  <c r="Q28" i="1" s="1"/>
  <c r="Q28" i="3" s="1"/>
  <c r="M29" i="1"/>
  <c r="M30" i="1"/>
  <c r="Q30" i="1" s="1"/>
  <c r="Q30" i="3" s="1"/>
  <c r="M31" i="1"/>
  <c r="M32" i="1"/>
  <c r="Q32" i="1" s="1"/>
  <c r="Q32" i="3" s="1"/>
  <c r="M33" i="1"/>
  <c r="M34" i="1"/>
  <c r="Q34" i="1" s="1"/>
  <c r="Q34" i="3" s="1"/>
  <c r="M35" i="1"/>
  <c r="M36" i="1"/>
  <c r="Q36" i="1" s="1"/>
  <c r="Q36" i="3" s="1"/>
  <c r="M37" i="1"/>
  <c r="M38" i="1"/>
  <c r="Q38" i="1" s="1"/>
  <c r="Q38" i="3" s="1"/>
  <c r="M39" i="1"/>
  <c r="M40" i="1"/>
  <c r="Q40" i="1" s="1"/>
  <c r="Q40" i="3" s="1"/>
  <c r="M41" i="1"/>
  <c r="M42" i="1"/>
  <c r="Q42" i="1" s="1"/>
  <c r="Q42" i="3" s="1"/>
  <c r="M43" i="1"/>
  <c r="M44" i="1"/>
  <c r="Q44" i="1" s="1"/>
  <c r="Q44" i="3" s="1"/>
  <c r="M45" i="1"/>
  <c r="M46" i="1"/>
  <c r="Q46" i="1" s="1"/>
  <c r="Q46" i="3" s="1"/>
  <c r="M47" i="1"/>
  <c r="M48" i="1"/>
  <c r="Q48" i="1" s="1"/>
  <c r="Q48" i="3" s="1"/>
  <c r="M49" i="1"/>
  <c r="M50" i="1"/>
  <c r="Q50" i="1" s="1"/>
  <c r="Q50" i="3" s="1"/>
  <c r="M51" i="1"/>
  <c r="M52" i="1"/>
  <c r="Q52" i="1" s="1"/>
  <c r="Q52" i="3" s="1"/>
  <c r="M53" i="1"/>
  <c r="M54" i="1"/>
  <c r="Q54" i="1" s="1"/>
  <c r="Q54" i="3" s="1"/>
  <c r="M55" i="1"/>
  <c r="M56" i="1"/>
  <c r="Q56" i="1" s="1"/>
  <c r="Q56" i="3" s="1"/>
  <c r="M57" i="1"/>
  <c r="M58" i="1"/>
  <c r="Q58" i="1" s="1"/>
  <c r="Q58" i="3" s="1"/>
  <c r="M59" i="1"/>
  <c r="M60" i="1"/>
  <c r="Q60" i="1" s="1"/>
  <c r="Q60" i="3" s="1"/>
  <c r="M61" i="1"/>
  <c r="M62" i="1"/>
  <c r="Q62" i="1" s="1"/>
  <c r="Q62" i="3" s="1"/>
  <c r="M63" i="1"/>
  <c r="M64" i="1"/>
  <c r="Q64" i="1" s="1"/>
  <c r="Q64" i="3" s="1"/>
  <c r="M65" i="1"/>
  <c r="M66" i="1"/>
  <c r="Q66" i="1" s="1"/>
  <c r="Q66" i="3" s="1"/>
  <c r="M67" i="1"/>
  <c r="M68" i="1"/>
  <c r="Q68" i="1" s="1"/>
  <c r="Q68" i="3" s="1"/>
  <c r="M69" i="1"/>
  <c r="M70" i="1"/>
  <c r="Q70" i="1" s="1"/>
  <c r="Q70" i="3" s="1"/>
  <c r="M71" i="1"/>
  <c r="M72" i="1"/>
  <c r="Q72" i="1" s="1"/>
  <c r="Q72" i="3" s="1"/>
  <c r="M73" i="1"/>
  <c r="M74" i="1"/>
  <c r="Q74" i="1" s="1"/>
  <c r="Q74" i="3" s="1"/>
  <c r="M75" i="1"/>
  <c r="M76" i="1"/>
  <c r="Q76" i="1" s="1"/>
  <c r="Q76" i="3" s="1"/>
  <c r="M77" i="1"/>
  <c r="M78" i="1"/>
  <c r="Q78" i="1" s="1"/>
  <c r="Q78" i="3" s="1"/>
  <c r="M79" i="1"/>
  <c r="M80" i="1"/>
  <c r="Q80" i="1" s="1"/>
  <c r="Q80" i="3" s="1"/>
  <c r="M81" i="1"/>
  <c r="M82" i="1"/>
  <c r="Q82" i="1" s="1"/>
  <c r="Q82" i="3" s="1"/>
  <c r="M83" i="1"/>
  <c r="M84" i="1"/>
  <c r="Q84" i="1" s="1"/>
  <c r="Q84" i="3" s="1"/>
  <c r="M85" i="1"/>
  <c r="M86" i="1"/>
  <c r="Q86" i="1" s="1"/>
  <c r="Q86" i="3" s="1"/>
  <c r="M87" i="1"/>
  <c r="M88" i="1"/>
  <c r="Q88" i="1" s="1"/>
  <c r="Q88" i="3" s="1"/>
  <c r="M89" i="1"/>
  <c r="M90" i="1"/>
  <c r="Q90" i="1" s="1"/>
  <c r="Q90" i="3" s="1"/>
  <c r="M91" i="1"/>
  <c r="M92" i="1"/>
  <c r="Q92" i="1" s="1"/>
  <c r="Q92" i="3" s="1"/>
  <c r="M93" i="1"/>
  <c r="M94" i="1"/>
  <c r="Q94" i="1" s="1"/>
  <c r="Q94" i="3" s="1"/>
  <c r="M95" i="1"/>
  <c r="M96" i="1"/>
  <c r="Q96" i="1" s="1"/>
  <c r="Q96" i="3" s="1"/>
  <c r="M97" i="1"/>
  <c r="M98" i="1"/>
  <c r="Q98" i="1" s="1"/>
  <c r="Q98" i="3" s="1"/>
  <c r="M99" i="1"/>
  <c r="M100" i="1"/>
  <c r="Q100" i="1" s="1"/>
  <c r="Q100" i="3" s="1"/>
  <c r="M101" i="1"/>
  <c r="M102" i="1"/>
  <c r="Q102" i="1" s="1"/>
  <c r="Q102" i="3" s="1"/>
  <c r="M103" i="1"/>
  <c r="M104" i="1"/>
  <c r="Q104" i="1" s="1"/>
  <c r="Q104" i="3" s="1"/>
  <c r="M105" i="1"/>
  <c r="M106" i="1"/>
  <c r="Q106" i="1" s="1"/>
  <c r="Q106" i="3" s="1"/>
  <c r="M107" i="1"/>
  <c r="M108" i="1"/>
  <c r="Q108" i="1" s="1"/>
  <c r="Q108" i="3" s="1"/>
  <c r="M109" i="1"/>
  <c r="M110" i="1"/>
  <c r="Q110" i="1" s="1"/>
  <c r="Q110" i="3" s="1"/>
  <c r="M111" i="1"/>
  <c r="M112" i="1"/>
  <c r="Q112" i="1" s="1"/>
  <c r="Q112" i="3" s="1"/>
  <c r="M113" i="1"/>
  <c r="M114" i="1"/>
  <c r="Q114" i="1" s="1"/>
  <c r="Q114" i="3" s="1"/>
  <c r="M115" i="1"/>
  <c r="M116" i="1"/>
  <c r="Q116" i="1" s="1"/>
  <c r="Q116" i="3" s="1"/>
  <c r="M117" i="1"/>
  <c r="M118" i="1"/>
  <c r="Q118" i="1" s="1"/>
  <c r="Q118" i="3" s="1"/>
  <c r="M119" i="1"/>
  <c r="M120" i="1"/>
  <c r="Q120" i="1" s="1"/>
  <c r="Q120" i="3" s="1"/>
  <c r="M121" i="1"/>
  <c r="M122" i="1"/>
  <c r="Q122" i="1" s="1"/>
  <c r="Q122" i="3" s="1"/>
  <c r="M123" i="1"/>
  <c r="M124" i="1"/>
  <c r="Q124" i="1" s="1"/>
  <c r="Q124" i="3" s="1"/>
  <c r="M125" i="1"/>
  <c r="M126" i="1"/>
  <c r="Q126" i="1" s="1"/>
  <c r="Q126" i="3" s="1"/>
  <c r="M127" i="1"/>
  <c r="M128" i="1"/>
  <c r="Q128" i="1" s="1"/>
  <c r="Q128" i="3" s="1"/>
  <c r="M129" i="1"/>
  <c r="M130" i="1"/>
  <c r="Q130" i="1" s="1"/>
  <c r="Q130" i="3" s="1"/>
  <c r="M131" i="1"/>
  <c r="M132" i="1"/>
  <c r="Q132" i="1" s="1"/>
  <c r="Q132" i="3" s="1"/>
  <c r="M133" i="1"/>
  <c r="M134" i="1"/>
  <c r="Q134" i="1" s="1"/>
  <c r="Q134" i="3" s="1"/>
  <c r="M135" i="1"/>
  <c r="M136" i="1"/>
  <c r="Q136" i="1" s="1"/>
  <c r="Q136" i="3" s="1"/>
  <c r="M137" i="1"/>
  <c r="M138" i="1"/>
  <c r="Q138" i="1" s="1"/>
  <c r="Q138" i="3" s="1"/>
  <c r="M139" i="1"/>
  <c r="M140" i="1"/>
  <c r="Q140" i="1" s="1"/>
  <c r="Q140" i="3" s="1"/>
  <c r="M141" i="1"/>
  <c r="M142" i="1"/>
  <c r="Q142" i="1" s="1"/>
  <c r="Q142" i="3" s="1"/>
  <c r="M143" i="1"/>
  <c r="M144" i="1"/>
  <c r="Q144" i="1" s="1"/>
  <c r="Q144" i="3" s="1"/>
  <c r="M145" i="1"/>
  <c r="M146" i="1"/>
  <c r="Q146" i="1" s="1"/>
  <c r="Q146" i="3" s="1"/>
  <c r="M147" i="1"/>
  <c r="M148" i="1"/>
  <c r="M149" i="1"/>
  <c r="M150" i="1"/>
  <c r="Q150" i="1" s="1"/>
  <c r="Q150" i="3" s="1"/>
  <c r="M151" i="1"/>
  <c r="M152" i="1"/>
  <c r="M153" i="1"/>
  <c r="M154" i="1"/>
  <c r="Q154" i="1" s="1"/>
  <c r="Q154" i="3" s="1"/>
  <c r="M155" i="1"/>
  <c r="M156" i="1"/>
  <c r="M157" i="1"/>
  <c r="M158" i="1"/>
  <c r="Q158" i="1" s="1"/>
  <c r="Q158" i="3" s="1"/>
  <c r="M159" i="1"/>
  <c r="M160" i="1"/>
  <c r="M161" i="1"/>
  <c r="M162" i="1"/>
  <c r="Q162" i="1" s="1"/>
  <c r="Q162" i="3" s="1"/>
  <c r="M163" i="1"/>
  <c r="M164" i="1"/>
  <c r="M165" i="1"/>
  <c r="M166" i="1"/>
  <c r="Q166" i="1" s="1"/>
  <c r="Q166" i="3" s="1"/>
  <c r="M167" i="1"/>
  <c r="M168" i="1"/>
  <c r="M169" i="1"/>
  <c r="M170" i="1"/>
  <c r="Q170" i="1" s="1"/>
  <c r="Q170" i="3" s="1"/>
  <c r="M171" i="1"/>
  <c r="M172" i="1"/>
  <c r="M173" i="1"/>
  <c r="M174" i="1"/>
  <c r="Q174" i="1" s="1"/>
  <c r="Q174" i="3" s="1"/>
  <c r="M175" i="1"/>
  <c r="M176" i="1"/>
  <c r="M177" i="1"/>
  <c r="M178" i="1"/>
  <c r="Q178" i="1" s="1"/>
  <c r="Q178" i="3" s="1"/>
  <c r="M179" i="1"/>
  <c r="M180" i="1"/>
  <c r="M181" i="1"/>
  <c r="M182" i="1"/>
  <c r="Q182" i="1" s="1"/>
  <c r="Q182" i="3" s="1"/>
  <c r="M183" i="1"/>
  <c r="M184" i="1"/>
  <c r="M185" i="1"/>
  <c r="M186" i="1"/>
  <c r="Q186" i="1" s="1"/>
  <c r="Q186" i="3" s="1"/>
  <c r="M187" i="1"/>
  <c r="M188" i="1"/>
  <c r="M189" i="1"/>
  <c r="M190" i="1"/>
  <c r="Q190" i="1" s="1"/>
  <c r="Q190" i="3" s="1"/>
  <c r="M191" i="1"/>
  <c r="M192" i="1"/>
  <c r="M193" i="1"/>
  <c r="M194" i="1"/>
  <c r="Q194" i="1" s="1"/>
  <c r="Q194" i="3" s="1"/>
  <c r="M195" i="1"/>
  <c r="M196" i="1"/>
  <c r="M197" i="1"/>
  <c r="M198" i="1"/>
  <c r="Q198" i="1" s="1"/>
  <c r="Q198" i="3" s="1"/>
  <c r="M199" i="1"/>
  <c r="M200" i="1"/>
  <c r="M201" i="1"/>
  <c r="M202" i="1"/>
  <c r="Q202" i="1" s="1"/>
  <c r="Q202" i="3" s="1"/>
  <c r="M203" i="1"/>
  <c r="M204" i="1"/>
  <c r="M205" i="1"/>
  <c r="M206" i="1"/>
  <c r="Q206" i="1" s="1"/>
  <c r="Q206" i="3" s="1"/>
  <c r="M207" i="1"/>
  <c r="M208" i="1"/>
  <c r="M209" i="1"/>
  <c r="M210" i="1"/>
  <c r="Q210" i="1" s="1"/>
  <c r="Q210" i="3" s="1"/>
  <c r="M211" i="1"/>
  <c r="M212" i="1"/>
  <c r="M213" i="1"/>
  <c r="M214" i="1"/>
  <c r="Q214" i="1" s="1"/>
  <c r="Q214" i="3" s="1"/>
  <c r="M215" i="1"/>
  <c r="M216" i="1"/>
  <c r="M217" i="1"/>
  <c r="M218" i="1"/>
  <c r="Q218" i="1" s="1"/>
  <c r="Q218" i="3" s="1"/>
  <c r="M219" i="1"/>
  <c r="M220" i="1"/>
  <c r="M221" i="1"/>
  <c r="M222" i="1"/>
  <c r="Q222" i="1" s="1"/>
  <c r="Q222" i="3" s="1"/>
  <c r="M223" i="1"/>
  <c r="M224" i="1"/>
  <c r="M225" i="1"/>
  <c r="M226" i="1"/>
  <c r="Q226" i="1" s="1"/>
  <c r="Q226" i="3" s="1"/>
  <c r="M227" i="1"/>
  <c r="M228" i="1"/>
  <c r="M229" i="1"/>
  <c r="M230" i="1"/>
  <c r="Q230" i="1" s="1"/>
  <c r="Q230" i="3" s="1"/>
  <c r="M231" i="1"/>
  <c r="M232" i="1"/>
  <c r="M233" i="1"/>
  <c r="M234" i="1"/>
  <c r="Q234" i="1" s="1"/>
  <c r="Q234" i="3" s="1"/>
  <c r="M235" i="1"/>
  <c r="M236" i="1"/>
  <c r="M237" i="1"/>
  <c r="M238" i="1"/>
  <c r="Q238" i="1" s="1"/>
  <c r="Q238" i="3" s="1"/>
  <c r="M239" i="1"/>
  <c r="M240" i="1"/>
  <c r="M241" i="1"/>
  <c r="M242" i="1"/>
  <c r="Q242" i="1" s="1"/>
  <c r="Q242" i="3" s="1"/>
  <c r="M243" i="1"/>
  <c r="M244" i="1"/>
  <c r="M245" i="1"/>
  <c r="M246" i="1"/>
  <c r="Q246" i="1" s="1"/>
  <c r="Q246" i="3" s="1"/>
  <c r="M247" i="1"/>
  <c r="M248" i="1"/>
  <c r="M249" i="1"/>
  <c r="M250" i="1"/>
  <c r="Q250" i="1" s="1"/>
  <c r="Q250" i="3" s="1"/>
  <c r="M251" i="1"/>
  <c r="M252" i="1"/>
  <c r="M253" i="1"/>
  <c r="M254" i="1"/>
  <c r="Q254" i="1" s="1"/>
  <c r="Q254" i="3" s="1"/>
  <c r="M255" i="1"/>
  <c r="M256" i="1"/>
  <c r="M257" i="1"/>
  <c r="M258" i="1"/>
  <c r="Q258" i="1" s="1"/>
  <c r="Q258" i="3" s="1"/>
  <c r="M259" i="1"/>
  <c r="M260" i="1"/>
  <c r="M261" i="1"/>
  <c r="M262" i="1"/>
  <c r="Q262" i="1" s="1"/>
  <c r="Q262" i="3" s="1"/>
  <c r="M263" i="1"/>
  <c r="M264" i="1"/>
  <c r="M265" i="1"/>
  <c r="M266" i="1"/>
  <c r="Q266" i="1" s="1"/>
  <c r="Q266" i="3" s="1"/>
  <c r="M267" i="1"/>
  <c r="M268" i="1"/>
  <c r="M269" i="1"/>
  <c r="M270" i="1"/>
  <c r="Q270" i="1" s="1"/>
  <c r="Q270" i="3" s="1"/>
  <c r="M271" i="1"/>
  <c r="M272" i="1"/>
  <c r="M273" i="1"/>
  <c r="M274" i="1"/>
  <c r="Q274" i="1" s="1"/>
  <c r="Q274" i="3" s="1"/>
  <c r="M275" i="1"/>
  <c r="M276" i="1"/>
  <c r="M277" i="1"/>
  <c r="M278" i="1"/>
  <c r="Q278" i="1" s="1"/>
  <c r="Q278" i="3" s="1"/>
  <c r="M279" i="1"/>
  <c r="M280" i="1"/>
  <c r="M281" i="1"/>
  <c r="M282" i="1"/>
  <c r="Q282" i="1" s="1"/>
  <c r="Q282" i="3" s="1"/>
  <c r="M283" i="1"/>
  <c r="M284" i="1"/>
  <c r="M285" i="1"/>
  <c r="M286" i="1"/>
  <c r="Q286" i="1" s="1"/>
  <c r="Q286" i="3" s="1"/>
  <c r="M287" i="1"/>
  <c r="M288" i="1"/>
  <c r="M289" i="1"/>
  <c r="M290" i="1"/>
  <c r="Q290" i="1" s="1"/>
  <c r="Q290" i="3" s="1"/>
  <c r="M291" i="1"/>
  <c r="M292" i="1"/>
  <c r="M293" i="1"/>
  <c r="M294" i="1"/>
  <c r="Q294" i="1" s="1"/>
  <c r="Q294" i="3" s="1"/>
  <c r="M295" i="1"/>
  <c r="M296" i="1"/>
  <c r="M297" i="1"/>
  <c r="M298" i="1"/>
  <c r="Q298" i="1" s="1"/>
  <c r="Q298" i="3" s="1"/>
  <c r="M299" i="1"/>
  <c r="M300" i="1"/>
  <c r="M301" i="1"/>
  <c r="M302" i="1"/>
  <c r="Q302" i="1" s="1"/>
  <c r="Q302" i="3" s="1"/>
  <c r="M303" i="1"/>
  <c r="M304" i="1"/>
  <c r="M305" i="1"/>
  <c r="M306" i="1"/>
  <c r="Q306" i="1" s="1"/>
  <c r="Q306" i="3" s="1"/>
  <c r="M307" i="1"/>
  <c r="M308" i="1"/>
  <c r="M309" i="1"/>
  <c r="M310" i="1"/>
  <c r="Q310" i="1" s="1"/>
  <c r="Q310" i="3" s="1"/>
  <c r="M311" i="1"/>
  <c r="M312" i="1"/>
  <c r="M313" i="1"/>
  <c r="M314" i="1"/>
  <c r="Q314" i="1" s="1"/>
  <c r="Q314" i="3" s="1"/>
  <c r="M315" i="1"/>
  <c r="M316" i="1"/>
  <c r="M317" i="1"/>
  <c r="M318" i="1"/>
  <c r="Q318" i="1" s="1"/>
  <c r="Q318" i="3" s="1"/>
  <c r="M319" i="1"/>
  <c r="M320" i="1"/>
  <c r="M321" i="1"/>
  <c r="M322" i="1"/>
  <c r="Q322" i="1" s="1"/>
  <c r="Q322" i="3" s="1"/>
  <c r="M323" i="1"/>
  <c r="M324" i="1"/>
  <c r="M325" i="1"/>
  <c r="M326" i="1"/>
  <c r="Q326" i="1" s="1"/>
  <c r="Q326" i="3" s="1"/>
  <c r="M327" i="1"/>
  <c r="M328" i="1"/>
  <c r="M329" i="1"/>
  <c r="M330" i="1"/>
  <c r="Q330" i="1" s="1"/>
  <c r="Q330" i="3" s="1"/>
  <c r="M331" i="1"/>
  <c r="M332" i="1"/>
  <c r="M333" i="1"/>
  <c r="M334" i="1"/>
  <c r="Q334" i="1" s="1"/>
  <c r="Q334" i="3" s="1"/>
  <c r="M335" i="1"/>
  <c r="M336" i="1"/>
  <c r="M337" i="1"/>
  <c r="M338" i="1"/>
  <c r="Q338" i="1" s="1"/>
  <c r="Q338" i="3" s="1"/>
  <c r="M339" i="1"/>
  <c r="M340" i="1"/>
  <c r="M341" i="1"/>
  <c r="M342" i="1"/>
  <c r="Q342" i="1" s="1"/>
  <c r="Q342" i="3" s="1"/>
  <c r="M343" i="1"/>
  <c r="M344" i="1"/>
  <c r="M345" i="1"/>
  <c r="M346" i="1"/>
  <c r="Q346" i="1" s="1"/>
  <c r="Q346" i="3" s="1"/>
  <c r="M347" i="1"/>
  <c r="M348" i="1"/>
  <c r="M349" i="1"/>
  <c r="M350" i="1"/>
  <c r="Q350" i="1" s="1"/>
  <c r="Q350" i="3" s="1"/>
  <c r="M351" i="1"/>
  <c r="M352" i="1"/>
  <c r="M353" i="1"/>
  <c r="M354" i="1"/>
  <c r="Q354" i="1" s="1"/>
  <c r="Q354" i="3" s="1"/>
  <c r="M355" i="1"/>
  <c r="M356" i="1"/>
  <c r="M357" i="1"/>
  <c r="M358" i="1"/>
  <c r="Q358" i="1" s="1"/>
  <c r="Q358" i="3" s="1"/>
  <c r="M359" i="1"/>
  <c r="M360" i="1"/>
  <c r="M361" i="1"/>
  <c r="M362" i="1"/>
  <c r="Q362" i="1" s="1"/>
  <c r="Q362" i="3" s="1"/>
  <c r="M363" i="1"/>
  <c r="M364" i="1"/>
  <c r="M365" i="1"/>
  <c r="M366" i="1"/>
  <c r="Q366" i="1" s="1"/>
  <c r="Q366" i="3" s="1"/>
  <c r="M367" i="1"/>
  <c r="M368" i="1"/>
  <c r="M3" i="1"/>
  <c r="I4" i="1"/>
  <c r="I5" i="1"/>
  <c r="I6" i="1"/>
  <c r="I7" i="1"/>
  <c r="I8" i="1"/>
  <c r="I9" i="1"/>
  <c r="I10" i="1"/>
  <c r="U10" i="1" s="1"/>
  <c r="I11" i="1"/>
  <c r="I12" i="1"/>
  <c r="U12" i="1" s="1"/>
  <c r="I13" i="1"/>
  <c r="I14" i="1"/>
  <c r="U14" i="1" s="1"/>
  <c r="I15" i="1"/>
  <c r="I16" i="1"/>
  <c r="U16" i="1" s="1"/>
  <c r="I17" i="1"/>
  <c r="I18" i="1"/>
  <c r="U18" i="1" s="1"/>
  <c r="I19" i="1"/>
  <c r="I20" i="1"/>
  <c r="U20" i="1" s="1"/>
  <c r="I21" i="1"/>
  <c r="I22" i="1"/>
  <c r="U22" i="1" s="1"/>
  <c r="I23" i="1"/>
  <c r="I24" i="1"/>
  <c r="U24" i="1" s="1"/>
  <c r="I25" i="1"/>
  <c r="I26" i="1"/>
  <c r="U26" i="1" s="1"/>
  <c r="I27" i="1"/>
  <c r="I28" i="1"/>
  <c r="U28" i="1" s="1"/>
  <c r="I29" i="1"/>
  <c r="I30" i="1"/>
  <c r="U30" i="1" s="1"/>
  <c r="I31" i="1"/>
  <c r="I32" i="1"/>
  <c r="U32" i="1" s="1"/>
  <c r="I33" i="1"/>
  <c r="I34" i="1"/>
  <c r="U34" i="1" s="1"/>
  <c r="I35" i="1"/>
  <c r="I36" i="1"/>
  <c r="U36" i="1" s="1"/>
  <c r="I37" i="1"/>
  <c r="I38" i="1"/>
  <c r="U38" i="1" s="1"/>
  <c r="I39" i="1"/>
  <c r="I40" i="1"/>
  <c r="U40" i="1" s="1"/>
  <c r="I41" i="1"/>
  <c r="I42" i="1"/>
  <c r="U42" i="1" s="1"/>
  <c r="I43" i="1"/>
  <c r="I44" i="1"/>
  <c r="U44" i="1" s="1"/>
  <c r="I45" i="1"/>
  <c r="I46" i="1"/>
  <c r="U46" i="1" s="1"/>
  <c r="I47" i="1"/>
  <c r="I48" i="1"/>
  <c r="U48" i="1" s="1"/>
  <c r="I49" i="1"/>
  <c r="I50" i="1"/>
  <c r="U50" i="1" s="1"/>
  <c r="I51" i="1"/>
  <c r="I52" i="1"/>
  <c r="U52" i="1" s="1"/>
  <c r="I53" i="1"/>
  <c r="I54" i="1"/>
  <c r="U54" i="1" s="1"/>
  <c r="I55" i="1"/>
  <c r="I56" i="1"/>
  <c r="U56" i="1" s="1"/>
  <c r="I57" i="1"/>
  <c r="I58" i="1"/>
  <c r="U58" i="1" s="1"/>
  <c r="I59" i="1"/>
  <c r="I60" i="1"/>
  <c r="U60" i="1" s="1"/>
  <c r="I61" i="1"/>
  <c r="I62" i="1"/>
  <c r="U62" i="1" s="1"/>
  <c r="I63" i="1"/>
  <c r="I64" i="1"/>
  <c r="U64" i="1" s="1"/>
  <c r="I65" i="1"/>
  <c r="I66" i="1"/>
  <c r="U66" i="1" s="1"/>
  <c r="I67" i="1"/>
  <c r="I68" i="1"/>
  <c r="U68" i="1" s="1"/>
  <c r="I69" i="1"/>
  <c r="I70" i="1"/>
  <c r="U70" i="1" s="1"/>
  <c r="I71" i="1"/>
  <c r="I72" i="1"/>
  <c r="U72" i="1" s="1"/>
  <c r="I73" i="1"/>
  <c r="I74" i="1"/>
  <c r="U74" i="1" s="1"/>
  <c r="I75" i="1"/>
  <c r="I76" i="1"/>
  <c r="U76" i="1" s="1"/>
  <c r="I77" i="1"/>
  <c r="I78" i="1"/>
  <c r="U78" i="1" s="1"/>
  <c r="I79" i="1"/>
  <c r="I80" i="1"/>
  <c r="U80" i="1" s="1"/>
  <c r="I81" i="1"/>
  <c r="I82" i="1"/>
  <c r="U82" i="1" s="1"/>
  <c r="I83" i="1"/>
  <c r="I84" i="1"/>
  <c r="U84" i="1" s="1"/>
  <c r="I85" i="1"/>
  <c r="I86" i="1"/>
  <c r="U86" i="1" s="1"/>
  <c r="I87" i="1"/>
  <c r="I88" i="1"/>
  <c r="U88" i="1" s="1"/>
  <c r="I89" i="1"/>
  <c r="I90" i="1"/>
  <c r="U90" i="1" s="1"/>
  <c r="I91" i="1"/>
  <c r="I92" i="1"/>
  <c r="U92" i="1" s="1"/>
  <c r="I93" i="1"/>
  <c r="I94" i="1"/>
  <c r="U94" i="1" s="1"/>
  <c r="I95" i="1"/>
  <c r="I96" i="1"/>
  <c r="U96" i="1" s="1"/>
  <c r="I97" i="1"/>
  <c r="I98" i="1"/>
  <c r="U98" i="1" s="1"/>
  <c r="I99" i="1"/>
  <c r="I100" i="1"/>
  <c r="U100" i="1" s="1"/>
  <c r="I101" i="1"/>
  <c r="I102" i="1"/>
  <c r="U102" i="1" s="1"/>
  <c r="I103" i="1"/>
  <c r="I104" i="1"/>
  <c r="U104" i="1" s="1"/>
  <c r="I105" i="1"/>
  <c r="I106" i="1"/>
  <c r="U106" i="1" s="1"/>
  <c r="I107" i="1"/>
  <c r="I108" i="1"/>
  <c r="U108" i="1" s="1"/>
  <c r="I109" i="1"/>
  <c r="I110" i="1"/>
  <c r="U110" i="1" s="1"/>
  <c r="I111" i="1"/>
  <c r="I112" i="1"/>
  <c r="U112" i="1" s="1"/>
  <c r="I113" i="1"/>
  <c r="I114" i="1"/>
  <c r="U114" i="1" s="1"/>
  <c r="I115" i="1"/>
  <c r="I116" i="1"/>
  <c r="U116" i="1" s="1"/>
  <c r="I117" i="1"/>
  <c r="I118" i="1"/>
  <c r="U118" i="1" s="1"/>
  <c r="I119" i="1"/>
  <c r="I120" i="1"/>
  <c r="U120" i="1" s="1"/>
  <c r="I121" i="1"/>
  <c r="I122" i="1"/>
  <c r="U122" i="1" s="1"/>
  <c r="I123" i="1"/>
  <c r="I124" i="1"/>
  <c r="U124" i="1" s="1"/>
  <c r="I125" i="1"/>
  <c r="I126" i="1"/>
  <c r="U126" i="1" s="1"/>
  <c r="I127" i="1"/>
  <c r="I128" i="1"/>
  <c r="U128" i="1" s="1"/>
  <c r="I129" i="1"/>
  <c r="I130" i="1"/>
  <c r="U130" i="1" s="1"/>
  <c r="I131" i="1"/>
  <c r="I132" i="1"/>
  <c r="U132" i="1" s="1"/>
  <c r="I133" i="1"/>
  <c r="I134" i="1"/>
  <c r="U134" i="1" s="1"/>
  <c r="I135" i="1"/>
  <c r="I136" i="1"/>
  <c r="U136" i="1" s="1"/>
  <c r="I137" i="1"/>
  <c r="I138" i="1"/>
  <c r="U138" i="1" s="1"/>
  <c r="I139" i="1"/>
  <c r="I140" i="1"/>
  <c r="U140" i="1" s="1"/>
  <c r="I141" i="1"/>
  <c r="I142" i="1"/>
  <c r="U142" i="1" s="1"/>
  <c r="I143" i="1"/>
  <c r="I144" i="1"/>
  <c r="U144" i="1" s="1"/>
  <c r="I145" i="1"/>
  <c r="I146" i="1"/>
  <c r="U146" i="1" s="1"/>
  <c r="I147" i="1"/>
  <c r="I148" i="1"/>
  <c r="U148" i="1" s="1"/>
  <c r="I149" i="1"/>
  <c r="I150" i="1"/>
  <c r="U150" i="1" s="1"/>
  <c r="I151" i="1"/>
  <c r="I152" i="1"/>
  <c r="U152" i="1" s="1"/>
  <c r="I153" i="1"/>
  <c r="I154" i="1"/>
  <c r="U154" i="1" s="1"/>
  <c r="I155" i="1"/>
  <c r="I156" i="1"/>
  <c r="U156" i="1" s="1"/>
  <c r="I157" i="1"/>
  <c r="I158" i="1"/>
  <c r="U158" i="1" s="1"/>
  <c r="I159" i="1"/>
  <c r="I160" i="1"/>
  <c r="U160" i="1" s="1"/>
  <c r="I161" i="1"/>
  <c r="I162" i="1"/>
  <c r="U162" i="1" s="1"/>
  <c r="I163" i="1"/>
  <c r="I164" i="1"/>
  <c r="U164" i="1" s="1"/>
  <c r="I165" i="1"/>
  <c r="I166" i="1"/>
  <c r="U166" i="1" s="1"/>
  <c r="I167" i="1"/>
  <c r="I168" i="1"/>
  <c r="U168" i="1" s="1"/>
  <c r="I169" i="1"/>
  <c r="I170" i="1"/>
  <c r="U170" i="1" s="1"/>
  <c r="I171" i="1"/>
  <c r="I172" i="1"/>
  <c r="U172" i="1" s="1"/>
  <c r="I173" i="1"/>
  <c r="I174" i="1"/>
  <c r="U174" i="1" s="1"/>
  <c r="I175" i="1"/>
  <c r="I176" i="1"/>
  <c r="U176" i="1" s="1"/>
  <c r="I177" i="1"/>
  <c r="I178" i="1"/>
  <c r="U178" i="1" s="1"/>
  <c r="I179" i="1"/>
  <c r="I180" i="1"/>
  <c r="U180" i="1" s="1"/>
  <c r="I181" i="1"/>
  <c r="I182" i="1"/>
  <c r="U182" i="1" s="1"/>
  <c r="I183" i="1"/>
  <c r="I184" i="1"/>
  <c r="U184" i="1" s="1"/>
  <c r="I185" i="1"/>
  <c r="I186" i="1"/>
  <c r="U186" i="1" s="1"/>
  <c r="I187" i="1"/>
  <c r="I188" i="1"/>
  <c r="U188" i="1" s="1"/>
  <c r="I189" i="1"/>
  <c r="I190" i="1"/>
  <c r="U190" i="1" s="1"/>
  <c r="I191" i="1"/>
  <c r="I192" i="1"/>
  <c r="U192" i="1" s="1"/>
  <c r="I193" i="1"/>
  <c r="I194" i="1"/>
  <c r="U194" i="1" s="1"/>
  <c r="I195" i="1"/>
  <c r="I196" i="1"/>
  <c r="U196" i="1" s="1"/>
  <c r="I197" i="1"/>
  <c r="I198" i="1"/>
  <c r="U198" i="1" s="1"/>
  <c r="I199" i="1"/>
  <c r="I200" i="1"/>
  <c r="U200" i="1" s="1"/>
  <c r="I201" i="1"/>
  <c r="I202" i="1"/>
  <c r="U202" i="1" s="1"/>
  <c r="I203" i="1"/>
  <c r="I204" i="1"/>
  <c r="U204" i="1" s="1"/>
  <c r="I205" i="1"/>
  <c r="I206" i="1"/>
  <c r="U206" i="1" s="1"/>
  <c r="I207" i="1"/>
  <c r="I208" i="1"/>
  <c r="U208" i="1" s="1"/>
  <c r="I209" i="1"/>
  <c r="I210" i="1"/>
  <c r="U210" i="1" s="1"/>
  <c r="I211" i="1"/>
  <c r="I212" i="1"/>
  <c r="U212" i="1" s="1"/>
  <c r="I213" i="1"/>
  <c r="I214" i="1"/>
  <c r="U214" i="1" s="1"/>
  <c r="I215" i="1"/>
  <c r="I216" i="1"/>
  <c r="U216" i="1" s="1"/>
  <c r="I217" i="1"/>
  <c r="I218" i="1"/>
  <c r="U218" i="1" s="1"/>
  <c r="I219" i="1"/>
  <c r="I220" i="1"/>
  <c r="U220" i="1" s="1"/>
  <c r="I221" i="1"/>
  <c r="I222" i="1"/>
  <c r="U222" i="1" s="1"/>
  <c r="I223" i="1"/>
  <c r="I224" i="1"/>
  <c r="U224" i="1" s="1"/>
  <c r="I225" i="1"/>
  <c r="I226" i="1"/>
  <c r="U226" i="1" s="1"/>
  <c r="I227" i="1"/>
  <c r="I228" i="1"/>
  <c r="U228" i="1" s="1"/>
  <c r="I229" i="1"/>
  <c r="I230" i="1"/>
  <c r="U230" i="1" s="1"/>
  <c r="I231" i="1"/>
  <c r="I232" i="1"/>
  <c r="U232" i="1" s="1"/>
  <c r="I233" i="1"/>
  <c r="I234" i="1"/>
  <c r="U234" i="1" s="1"/>
  <c r="I235" i="1"/>
  <c r="I236" i="1"/>
  <c r="U236" i="1" s="1"/>
  <c r="I237" i="1"/>
  <c r="I238" i="1"/>
  <c r="U238" i="1" s="1"/>
  <c r="I239" i="1"/>
  <c r="I240" i="1"/>
  <c r="U240" i="1" s="1"/>
  <c r="I241" i="1"/>
  <c r="I242" i="1"/>
  <c r="U242" i="1" s="1"/>
  <c r="I243" i="1"/>
  <c r="I244" i="1"/>
  <c r="U244" i="1" s="1"/>
  <c r="I245" i="1"/>
  <c r="I246" i="1"/>
  <c r="U246" i="1" s="1"/>
  <c r="I247" i="1"/>
  <c r="I248" i="1"/>
  <c r="U248" i="1" s="1"/>
  <c r="I249" i="1"/>
  <c r="I250" i="1"/>
  <c r="U250" i="1" s="1"/>
  <c r="I251" i="1"/>
  <c r="I252" i="1"/>
  <c r="U252" i="1" s="1"/>
  <c r="I253" i="1"/>
  <c r="I254" i="1"/>
  <c r="U254" i="1" s="1"/>
  <c r="I255" i="1"/>
  <c r="I256" i="1"/>
  <c r="U256" i="1" s="1"/>
  <c r="I257" i="1"/>
  <c r="I258" i="1"/>
  <c r="U258" i="1" s="1"/>
  <c r="I259" i="1"/>
  <c r="I260" i="1"/>
  <c r="U260" i="1" s="1"/>
  <c r="I261" i="1"/>
  <c r="I262" i="1"/>
  <c r="U262" i="1" s="1"/>
  <c r="I263" i="1"/>
  <c r="I264" i="1"/>
  <c r="U264" i="1" s="1"/>
  <c r="I265" i="1"/>
  <c r="I266" i="1"/>
  <c r="U266" i="1" s="1"/>
  <c r="I267" i="1"/>
  <c r="I268" i="1"/>
  <c r="U268" i="1" s="1"/>
  <c r="I269" i="1"/>
  <c r="I270" i="1"/>
  <c r="U270" i="1" s="1"/>
  <c r="I271" i="1"/>
  <c r="I272" i="1"/>
  <c r="U272" i="1" s="1"/>
  <c r="I273" i="1"/>
  <c r="I274" i="1"/>
  <c r="U274" i="1" s="1"/>
  <c r="I275" i="1"/>
  <c r="I276" i="1"/>
  <c r="U276" i="1" s="1"/>
  <c r="I277" i="1"/>
  <c r="I278" i="1"/>
  <c r="U278" i="1" s="1"/>
  <c r="I279" i="1"/>
  <c r="I280" i="1"/>
  <c r="U280" i="1" s="1"/>
  <c r="I281" i="1"/>
  <c r="I282" i="1"/>
  <c r="U282" i="1" s="1"/>
  <c r="I283" i="1"/>
  <c r="I284" i="1"/>
  <c r="U284" i="1" s="1"/>
  <c r="I285" i="1"/>
  <c r="I286" i="1"/>
  <c r="U286" i="1" s="1"/>
  <c r="I287" i="1"/>
  <c r="I288" i="1"/>
  <c r="U288" i="1" s="1"/>
  <c r="I289" i="1"/>
  <c r="I290" i="1"/>
  <c r="U290" i="1" s="1"/>
  <c r="I291" i="1"/>
  <c r="I292" i="1"/>
  <c r="U292" i="1" s="1"/>
  <c r="I293" i="1"/>
  <c r="I294" i="1"/>
  <c r="U294" i="1" s="1"/>
  <c r="I295" i="1"/>
  <c r="I296" i="1"/>
  <c r="U296" i="1" s="1"/>
  <c r="I297" i="1"/>
  <c r="I298" i="1"/>
  <c r="U298" i="1" s="1"/>
  <c r="I299" i="1"/>
  <c r="I300" i="1"/>
  <c r="U300" i="1" s="1"/>
  <c r="I301" i="1"/>
  <c r="I302" i="1"/>
  <c r="U302" i="1" s="1"/>
  <c r="I303" i="1"/>
  <c r="I304" i="1"/>
  <c r="U304" i="1" s="1"/>
  <c r="I305" i="1"/>
  <c r="I306" i="1"/>
  <c r="U306" i="1" s="1"/>
  <c r="I307" i="1"/>
  <c r="I308" i="1"/>
  <c r="U308" i="1" s="1"/>
  <c r="I309" i="1"/>
  <c r="I310" i="1"/>
  <c r="U310" i="1" s="1"/>
  <c r="I311" i="1"/>
  <c r="I312" i="1"/>
  <c r="U312" i="1" s="1"/>
  <c r="I313" i="1"/>
  <c r="I314" i="1"/>
  <c r="U314" i="1" s="1"/>
  <c r="I315" i="1"/>
  <c r="I316" i="1"/>
  <c r="U316" i="1" s="1"/>
  <c r="I317" i="1"/>
  <c r="I318" i="1"/>
  <c r="U318" i="1" s="1"/>
  <c r="I319" i="1"/>
  <c r="I320" i="1"/>
  <c r="U320" i="1" s="1"/>
  <c r="I321" i="1"/>
  <c r="I322" i="1"/>
  <c r="U322" i="1" s="1"/>
  <c r="I323" i="1"/>
  <c r="I324" i="1"/>
  <c r="U324" i="1" s="1"/>
  <c r="I325" i="1"/>
  <c r="I326" i="1"/>
  <c r="U326" i="1" s="1"/>
  <c r="I327" i="1"/>
  <c r="I328" i="1"/>
  <c r="U328" i="1" s="1"/>
  <c r="I329" i="1"/>
  <c r="I330" i="1"/>
  <c r="U330" i="1" s="1"/>
  <c r="I331" i="1"/>
  <c r="I332" i="1"/>
  <c r="U332" i="1" s="1"/>
  <c r="I333" i="1"/>
  <c r="I334" i="1"/>
  <c r="U334" i="1" s="1"/>
  <c r="I335" i="1"/>
  <c r="I336" i="1"/>
  <c r="U336" i="1" s="1"/>
  <c r="I337" i="1"/>
  <c r="I338" i="1"/>
  <c r="U338" i="1" s="1"/>
  <c r="I339" i="1"/>
  <c r="I340" i="1"/>
  <c r="U340" i="1" s="1"/>
  <c r="I341" i="1"/>
  <c r="I342" i="1"/>
  <c r="U342" i="1" s="1"/>
  <c r="I343" i="1"/>
  <c r="I344" i="1"/>
  <c r="U344" i="1" s="1"/>
  <c r="I345" i="1"/>
  <c r="I346" i="1"/>
  <c r="U346" i="1" s="1"/>
  <c r="I347" i="1"/>
  <c r="I348" i="1"/>
  <c r="U348" i="1" s="1"/>
  <c r="I349" i="1"/>
  <c r="I350" i="1"/>
  <c r="U350" i="1" s="1"/>
  <c r="I351" i="1"/>
  <c r="I352" i="1"/>
  <c r="U352" i="1" s="1"/>
  <c r="I353" i="1"/>
  <c r="I354" i="1"/>
  <c r="U354" i="1" s="1"/>
  <c r="I355" i="1"/>
  <c r="I356" i="1"/>
  <c r="U356" i="1" s="1"/>
  <c r="I357" i="1"/>
  <c r="I358" i="1"/>
  <c r="U358" i="1" s="1"/>
  <c r="I359" i="1"/>
  <c r="I360" i="1"/>
  <c r="U360" i="1" s="1"/>
  <c r="I361" i="1"/>
  <c r="I362" i="1"/>
  <c r="U362" i="1" s="1"/>
  <c r="I363" i="1"/>
  <c r="I364" i="1"/>
  <c r="U364" i="1" s="1"/>
  <c r="I365" i="1"/>
  <c r="I366" i="1"/>
  <c r="U366" i="1" s="1"/>
  <c r="I367" i="1"/>
  <c r="I368" i="1"/>
  <c r="U368" i="1" s="1"/>
  <c r="I3" i="1"/>
  <c r="U365" i="1" l="1"/>
  <c r="U361" i="1"/>
  <c r="U357" i="1"/>
  <c r="U353" i="1"/>
  <c r="U349" i="1"/>
  <c r="U345" i="1"/>
  <c r="U341" i="1"/>
  <c r="U337" i="1"/>
  <c r="U367" i="1"/>
  <c r="U363" i="1"/>
  <c r="U359" i="1"/>
  <c r="U355" i="1"/>
  <c r="U351" i="1"/>
  <c r="U333" i="1"/>
  <c r="U329" i="1"/>
  <c r="U325" i="1"/>
  <c r="U321" i="1"/>
  <c r="U317" i="1"/>
  <c r="U313" i="1"/>
  <c r="U309" i="1"/>
  <c r="U305" i="1"/>
  <c r="U301" i="1"/>
  <c r="U297" i="1"/>
  <c r="U293" i="1"/>
  <c r="U289" i="1"/>
  <c r="U285" i="1"/>
  <c r="U281" i="1"/>
  <c r="U277" i="1"/>
  <c r="U273" i="1"/>
  <c r="U269" i="1"/>
  <c r="U265" i="1"/>
  <c r="U261" i="1"/>
  <c r="U257" i="1"/>
  <c r="U253" i="1"/>
  <c r="U249" i="1"/>
  <c r="U245" i="1"/>
  <c r="U241" i="1"/>
  <c r="U237" i="1"/>
  <c r="U233" i="1"/>
  <c r="U229" i="1"/>
  <c r="U225" i="1"/>
  <c r="U221" i="1"/>
  <c r="U217" i="1"/>
  <c r="U213" i="1"/>
  <c r="U209" i="1"/>
  <c r="U205" i="1"/>
  <c r="U201" i="1"/>
  <c r="U197" i="1"/>
  <c r="U193" i="1"/>
  <c r="U189" i="1"/>
  <c r="U185" i="1"/>
  <c r="U181" i="1"/>
  <c r="U177" i="1"/>
  <c r="U173" i="1"/>
  <c r="U169" i="1"/>
  <c r="U165" i="1"/>
  <c r="U161" i="1"/>
  <c r="U157" i="1"/>
  <c r="U153" i="1"/>
  <c r="U149" i="1"/>
  <c r="U145" i="1"/>
  <c r="U141" i="1"/>
  <c r="U137" i="1"/>
  <c r="U133" i="1"/>
  <c r="U129" i="1"/>
  <c r="U125" i="1"/>
  <c r="U121" i="1"/>
  <c r="U117" i="1"/>
  <c r="U113" i="1"/>
  <c r="U109" i="1"/>
  <c r="U105" i="1"/>
  <c r="U101" i="1"/>
  <c r="U97" i="1"/>
  <c r="U93" i="1"/>
  <c r="U89" i="1"/>
  <c r="U85" i="1"/>
  <c r="U81" i="1"/>
  <c r="U77" i="1"/>
  <c r="U73" i="1"/>
  <c r="U69" i="1"/>
  <c r="U65" i="1"/>
  <c r="U61" i="1"/>
  <c r="U57" i="1"/>
  <c r="U53" i="1"/>
  <c r="U49" i="1"/>
  <c r="U45" i="1"/>
  <c r="U41" i="1"/>
  <c r="U37" i="1"/>
  <c r="U33" i="1"/>
  <c r="U29" i="1"/>
  <c r="U25" i="1"/>
  <c r="U21" i="1"/>
  <c r="U17" i="1"/>
  <c r="U13" i="1"/>
  <c r="U347" i="1"/>
  <c r="U343" i="1"/>
  <c r="U339" i="1"/>
  <c r="U335" i="1"/>
  <c r="U331" i="1"/>
  <c r="U327" i="1"/>
  <c r="U323" i="1"/>
  <c r="U319" i="1"/>
  <c r="U315" i="1"/>
  <c r="U311" i="1"/>
  <c r="U307" i="1"/>
  <c r="U303" i="1"/>
  <c r="U299" i="1"/>
  <c r="U295" i="1"/>
  <c r="U291" i="1"/>
  <c r="U287" i="1"/>
  <c r="U283" i="1"/>
  <c r="U279" i="1"/>
  <c r="U275" i="1"/>
  <c r="U271" i="1"/>
  <c r="U267" i="1"/>
  <c r="U263" i="1"/>
  <c r="U259" i="1"/>
  <c r="U255" i="1"/>
  <c r="U251" i="1"/>
  <c r="U247" i="1"/>
  <c r="U243" i="1"/>
  <c r="U239" i="1"/>
  <c r="U235" i="1"/>
  <c r="U231" i="1"/>
  <c r="U227" i="1"/>
  <c r="U223" i="1"/>
  <c r="U219" i="1"/>
  <c r="U215" i="1"/>
  <c r="U211" i="1"/>
  <c r="U207" i="1"/>
  <c r="U203" i="1"/>
  <c r="U199" i="1"/>
  <c r="U195" i="1"/>
  <c r="U191" i="1"/>
  <c r="U187" i="1"/>
  <c r="U183" i="1"/>
  <c r="U179" i="1"/>
  <c r="U175" i="1"/>
  <c r="U171" i="1"/>
  <c r="U167" i="1"/>
  <c r="U163" i="1"/>
  <c r="U159" i="1"/>
  <c r="U155" i="1"/>
  <c r="U151" i="1"/>
  <c r="U147" i="1"/>
  <c r="U143" i="1"/>
  <c r="U139" i="1"/>
  <c r="U135" i="1"/>
  <c r="U131" i="1"/>
  <c r="U127" i="1"/>
  <c r="U123" i="1"/>
  <c r="U119" i="1"/>
  <c r="U115" i="1"/>
  <c r="U111" i="1"/>
  <c r="U107" i="1"/>
  <c r="U103" i="1"/>
  <c r="U99" i="1"/>
  <c r="U95" i="1"/>
  <c r="U91" i="1"/>
  <c r="U87" i="1"/>
  <c r="U83" i="1"/>
  <c r="U79" i="1"/>
  <c r="U75" i="1"/>
  <c r="U71" i="1"/>
  <c r="U67" i="1"/>
  <c r="U63" i="1"/>
  <c r="U59" i="1"/>
  <c r="U55" i="1"/>
  <c r="U51" i="1"/>
  <c r="U47" i="1"/>
  <c r="U43" i="1"/>
  <c r="U39" i="1"/>
  <c r="U35" i="1"/>
  <c r="U31" i="1"/>
  <c r="U27" i="1"/>
  <c r="U23" i="1"/>
  <c r="U19" i="1"/>
  <c r="U15" i="1"/>
  <c r="U11" i="1"/>
  <c r="M366" i="2"/>
  <c r="H366" i="3"/>
  <c r="M362" i="2"/>
  <c r="H362" i="3"/>
  <c r="M358" i="2"/>
  <c r="H358" i="3"/>
  <c r="M354" i="2"/>
  <c r="H354" i="3"/>
  <c r="M350" i="2"/>
  <c r="H350" i="3"/>
  <c r="M346" i="2"/>
  <c r="H346" i="3"/>
  <c r="M342" i="2"/>
  <c r="H342" i="3"/>
  <c r="M338" i="2"/>
  <c r="H338" i="3"/>
  <c r="M334" i="2"/>
  <c r="H334" i="3"/>
  <c r="M330" i="2"/>
  <c r="H330" i="3"/>
  <c r="M326" i="2"/>
  <c r="H326" i="3"/>
  <c r="M322" i="2"/>
  <c r="H322" i="3"/>
  <c r="M318" i="2"/>
  <c r="H318" i="3"/>
  <c r="M314" i="2"/>
  <c r="H314" i="3"/>
  <c r="M310" i="2"/>
  <c r="H310" i="3"/>
  <c r="M306" i="2"/>
  <c r="H306" i="3"/>
  <c r="M302" i="2"/>
  <c r="H302" i="3"/>
  <c r="M298" i="2"/>
  <c r="H298" i="3"/>
  <c r="M294" i="2"/>
  <c r="H294" i="3"/>
  <c r="M290" i="2"/>
  <c r="H290" i="3"/>
  <c r="M286" i="2"/>
  <c r="H286" i="3"/>
  <c r="M282" i="2"/>
  <c r="H282" i="3"/>
  <c r="M278" i="2"/>
  <c r="H278" i="3"/>
  <c r="M274" i="2"/>
  <c r="H274" i="3"/>
  <c r="M270" i="2"/>
  <c r="H270" i="3"/>
  <c r="M266" i="2"/>
  <c r="H266" i="3"/>
  <c r="M262" i="2"/>
  <c r="H262" i="3"/>
  <c r="M258" i="2"/>
  <c r="H258" i="3"/>
  <c r="M254" i="2"/>
  <c r="H254" i="3"/>
  <c r="M250" i="2"/>
  <c r="H250" i="3"/>
  <c r="M246" i="2"/>
  <c r="H246" i="3"/>
  <c r="M242" i="2"/>
  <c r="H242" i="3"/>
  <c r="M238" i="2"/>
  <c r="H238" i="3"/>
  <c r="M234" i="2"/>
  <c r="H234" i="3"/>
  <c r="M230" i="2"/>
  <c r="H230" i="3"/>
  <c r="M226" i="2"/>
  <c r="H226" i="3"/>
  <c r="M222" i="2"/>
  <c r="H222" i="3"/>
  <c r="M218" i="2"/>
  <c r="H218" i="3"/>
  <c r="M214" i="2"/>
  <c r="H214" i="3"/>
  <c r="M210" i="2"/>
  <c r="H210" i="3"/>
  <c r="M206" i="2"/>
  <c r="H206" i="3"/>
  <c r="M202" i="2"/>
  <c r="H202" i="3"/>
  <c r="M198" i="2"/>
  <c r="H198" i="3"/>
  <c r="M194" i="2"/>
  <c r="H194" i="3"/>
  <c r="M190" i="2"/>
  <c r="H190" i="3"/>
  <c r="M186" i="2"/>
  <c r="H186" i="3"/>
  <c r="M182" i="2"/>
  <c r="H182" i="3"/>
  <c r="M178" i="2"/>
  <c r="H178" i="3"/>
  <c r="M174" i="2"/>
  <c r="H174" i="3"/>
  <c r="M170" i="2"/>
  <c r="H170" i="3"/>
  <c r="M166" i="2"/>
  <c r="H166" i="3"/>
  <c r="M162" i="2"/>
  <c r="H162" i="3"/>
  <c r="M158" i="2"/>
  <c r="H158" i="3"/>
  <c r="M154" i="2"/>
  <c r="H154" i="3"/>
  <c r="M150" i="2"/>
  <c r="H150" i="3"/>
  <c r="M146" i="2"/>
  <c r="H146" i="3"/>
  <c r="M142" i="2"/>
  <c r="H142" i="3"/>
  <c r="M138" i="2"/>
  <c r="H138" i="3"/>
  <c r="M134" i="2"/>
  <c r="H134" i="3"/>
  <c r="M130" i="2"/>
  <c r="H130" i="3"/>
  <c r="M126" i="2"/>
  <c r="H126" i="3"/>
  <c r="M122" i="2"/>
  <c r="H122" i="3"/>
  <c r="M118" i="2"/>
  <c r="H118" i="3"/>
  <c r="M114" i="2"/>
  <c r="H114" i="3"/>
  <c r="M110" i="2"/>
  <c r="H110" i="3"/>
  <c r="M106" i="2"/>
  <c r="H106" i="3"/>
  <c r="M102" i="2"/>
  <c r="H102" i="3"/>
  <c r="M98" i="2"/>
  <c r="H98" i="3"/>
  <c r="M94" i="2"/>
  <c r="H94" i="3"/>
  <c r="M90" i="2"/>
  <c r="H90" i="3"/>
  <c r="M86" i="2"/>
  <c r="H86" i="3"/>
  <c r="M82" i="2"/>
  <c r="H82" i="3"/>
  <c r="M78" i="2"/>
  <c r="H78" i="3"/>
  <c r="M74" i="2"/>
  <c r="H74" i="3"/>
  <c r="M70" i="2"/>
  <c r="H70" i="3"/>
  <c r="M66" i="2"/>
  <c r="H66" i="3"/>
  <c r="M62" i="2"/>
  <c r="H62" i="3"/>
  <c r="M58" i="2"/>
  <c r="H58" i="3"/>
  <c r="M54" i="2"/>
  <c r="H54" i="3"/>
  <c r="M50" i="2"/>
  <c r="H50" i="3"/>
  <c r="M46" i="2"/>
  <c r="H46" i="3"/>
  <c r="M42" i="2"/>
  <c r="H42" i="3"/>
  <c r="M38" i="2"/>
  <c r="H38" i="3"/>
  <c r="M34" i="2"/>
  <c r="H34" i="3"/>
  <c r="M30" i="2"/>
  <c r="H30" i="3"/>
  <c r="M26" i="2"/>
  <c r="H26" i="3"/>
  <c r="M22" i="2"/>
  <c r="H22" i="3"/>
  <c r="M18" i="2"/>
  <c r="H18" i="3"/>
  <c r="M14" i="2"/>
  <c r="H14" i="3"/>
  <c r="M10" i="2"/>
  <c r="H10" i="3"/>
  <c r="M365" i="2"/>
  <c r="H365" i="3"/>
  <c r="M361" i="2"/>
  <c r="H361" i="3"/>
  <c r="M357" i="2"/>
  <c r="H357" i="3"/>
  <c r="M353" i="2"/>
  <c r="H353" i="3"/>
  <c r="M349" i="2"/>
  <c r="H349" i="3"/>
  <c r="M345" i="2"/>
  <c r="H345" i="3"/>
  <c r="M341" i="2"/>
  <c r="H341" i="3"/>
  <c r="M337" i="2"/>
  <c r="H337" i="3"/>
  <c r="M333" i="2"/>
  <c r="H333" i="3"/>
  <c r="M329" i="2"/>
  <c r="H329" i="3"/>
  <c r="M325" i="2"/>
  <c r="H325" i="3"/>
  <c r="M321" i="2"/>
  <c r="H321" i="3"/>
  <c r="M317" i="2"/>
  <c r="H317" i="3"/>
  <c r="M313" i="2"/>
  <c r="H313" i="3"/>
  <c r="M309" i="2"/>
  <c r="H309" i="3"/>
  <c r="M305" i="2"/>
  <c r="H305" i="3"/>
  <c r="M301" i="2"/>
  <c r="H301" i="3"/>
  <c r="M297" i="2"/>
  <c r="H297" i="3"/>
  <c r="M293" i="2"/>
  <c r="H293" i="3"/>
  <c r="M289" i="2"/>
  <c r="H289" i="3"/>
  <c r="M285" i="2"/>
  <c r="H285" i="3"/>
  <c r="M281" i="2"/>
  <c r="H281" i="3"/>
  <c r="M277" i="2"/>
  <c r="H277" i="3"/>
  <c r="M273" i="2"/>
  <c r="H273" i="3"/>
  <c r="M269" i="2"/>
  <c r="H269" i="3"/>
  <c r="M265" i="2"/>
  <c r="H265" i="3"/>
  <c r="M261" i="2"/>
  <c r="H261" i="3"/>
  <c r="M257" i="2"/>
  <c r="H257" i="3"/>
  <c r="M253" i="2"/>
  <c r="H253" i="3"/>
  <c r="M249" i="2"/>
  <c r="H249" i="3"/>
  <c r="M245" i="2"/>
  <c r="H245" i="3"/>
  <c r="M241" i="2"/>
  <c r="H241" i="3"/>
  <c r="M237" i="2"/>
  <c r="H237" i="3"/>
  <c r="M233" i="2"/>
  <c r="H233" i="3"/>
  <c r="M229" i="2"/>
  <c r="H229" i="3"/>
  <c r="M225" i="2"/>
  <c r="H225" i="3"/>
  <c r="M221" i="2"/>
  <c r="H221" i="3"/>
  <c r="M217" i="2"/>
  <c r="H217" i="3"/>
  <c r="M213" i="2"/>
  <c r="H213" i="3"/>
  <c r="M209" i="2"/>
  <c r="H209" i="3"/>
  <c r="M205" i="2"/>
  <c r="H205" i="3"/>
  <c r="M201" i="2"/>
  <c r="H201" i="3"/>
  <c r="M197" i="2"/>
  <c r="H197" i="3"/>
  <c r="M193" i="2"/>
  <c r="H193" i="3"/>
  <c r="M189" i="2"/>
  <c r="H189" i="3"/>
  <c r="M185" i="2"/>
  <c r="H185" i="3"/>
  <c r="M181" i="2"/>
  <c r="H181" i="3"/>
  <c r="M177" i="2"/>
  <c r="H177" i="3"/>
  <c r="M173" i="2"/>
  <c r="H173" i="3"/>
  <c r="M169" i="2"/>
  <c r="H169" i="3"/>
  <c r="M165" i="2"/>
  <c r="H165" i="3"/>
  <c r="M161" i="2"/>
  <c r="H161" i="3"/>
  <c r="M157" i="2"/>
  <c r="H157" i="3"/>
  <c r="M153" i="2"/>
  <c r="H153" i="3"/>
  <c r="M149" i="2"/>
  <c r="H149" i="3"/>
  <c r="M145" i="2"/>
  <c r="H145" i="3"/>
  <c r="M141" i="2"/>
  <c r="H141" i="3"/>
  <c r="M137" i="2"/>
  <c r="H137" i="3"/>
  <c r="M133" i="2"/>
  <c r="H133" i="3"/>
  <c r="M129" i="2"/>
  <c r="H129" i="3"/>
  <c r="M125" i="2"/>
  <c r="H125" i="3"/>
  <c r="M121" i="2"/>
  <c r="H121" i="3"/>
  <c r="M117" i="2"/>
  <c r="H117" i="3"/>
  <c r="M113" i="2"/>
  <c r="H113" i="3"/>
  <c r="M109" i="2"/>
  <c r="H109" i="3"/>
  <c r="M105" i="2"/>
  <c r="H105" i="3"/>
  <c r="M101" i="2"/>
  <c r="H101" i="3"/>
  <c r="M97" i="2"/>
  <c r="H97" i="3"/>
  <c r="M93" i="2"/>
  <c r="H93" i="3"/>
  <c r="M89" i="2"/>
  <c r="H89" i="3"/>
  <c r="M85" i="2"/>
  <c r="H85" i="3"/>
  <c r="M81" i="2"/>
  <c r="H81" i="3"/>
  <c r="M77" i="2"/>
  <c r="H77" i="3"/>
  <c r="M73" i="2"/>
  <c r="H73" i="3"/>
  <c r="M69" i="2"/>
  <c r="H69" i="3"/>
  <c r="M65" i="2"/>
  <c r="H65" i="3"/>
  <c r="M61" i="2"/>
  <c r="H61" i="3"/>
  <c r="M57" i="2"/>
  <c r="H57" i="3"/>
  <c r="M53" i="2"/>
  <c r="H53" i="3"/>
  <c r="M49" i="2"/>
  <c r="H49" i="3"/>
  <c r="M45" i="2"/>
  <c r="H45" i="3"/>
  <c r="M41" i="2"/>
  <c r="H41" i="3"/>
  <c r="M37" i="2"/>
  <c r="H37" i="3"/>
  <c r="M33" i="2"/>
  <c r="H33" i="3"/>
  <c r="M29" i="2"/>
  <c r="H29" i="3"/>
  <c r="M25" i="2"/>
  <c r="H25" i="3"/>
  <c r="M21" i="2"/>
  <c r="H21" i="3"/>
  <c r="M17" i="2"/>
  <c r="H17" i="3"/>
  <c r="M13" i="2"/>
  <c r="H13" i="3"/>
  <c r="M368" i="2"/>
  <c r="H368" i="3"/>
  <c r="M364" i="2"/>
  <c r="H364" i="3"/>
  <c r="M360" i="2"/>
  <c r="H360" i="3"/>
  <c r="M356" i="2"/>
  <c r="H356" i="3"/>
  <c r="M352" i="2"/>
  <c r="H352" i="3"/>
  <c r="M348" i="2"/>
  <c r="H348" i="3"/>
  <c r="M344" i="2"/>
  <c r="H344" i="3"/>
  <c r="M340" i="2"/>
  <c r="H340" i="3"/>
  <c r="M336" i="2"/>
  <c r="H336" i="3"/>
  <c r="M332" i="2"/>
  <c r="H332" i="3"/>
  <c r="M328" i="2"/>
  <c r="H328" i="3"/>
  <c r="M324" i="2"/>
  <c r="H324" i="3"/>
  <c r="M320" i="2"/>
  <c r="H320" i="3"/>
  <c r="M316" i="2"/>
  <c r="H316" i="3"/>
  <c r="M312" i="2"/>
  <c r="H312" i="3"/>
  <c r="M308" i="2"/>
  <c r="H308" i="3"/>
  <c r="M304" i="2"/>
  <c r="H304" i="3"/>
  <c r="M300" i="2"/>
  <c r="H300" i="3"/>
  <c r="M296" i="2"/>
  <c r="H296" i="3"/>
  <c r="M292" i="2"/>
  <c r="H292" i="3"/>
  <c r="M288" i="2"/>
  <c r="H288" i="3"/>
  <c r="M284" i="2"/>
  <c r="H284" i="3"/>
  <c r="M280" i="2"/>
  <c r="H280" i="3"/>
  <c r="M276" i="2"/>
  <c r="H276" i="3"/>
  <c r="M272" i="2"/>
  <c r="H272" i="3"/>
  <c r="M268" i="2"/>
  <c r="H268" i="3"/>
  <c r="M264" i="2"/>
  <c r="H264" i="3"/>
  <c r="M260" i="2"/>
  <c r="H260" i="3"/>
  <c r="M256" i="2"/>
  <c r="H256" i="3"/>
  <c r="M252" i="2"/>
  <c r="H252" i="3"/>
  <c r="M248" i="2"/>
  <c r="H248" i="3"/>
  <c r="M244" i="2"/>
  <c r="H244" i="3"/>
  <c r="M240" i="2"/>
  <c r="H240" i="3"/>
  <c r="M236" i="2"/>
  <c r="H236" i="3"/>
  <c r="M232" i="2"/>
  <c r="H232" i="3"/>
  <c r="M228" i="2"/>
  <c r="H228" i="3"/>
  <c r="M224" i="2"/>
  <c r="H224" i="3"/>
  <c r="M220" i="2"/>
  <c r="H220" i="3"/>
  <c r="M216" i="2"/>
  <c r="H216" i="3"/>
  <c r="M212" i="2"/>
  <c r="H212" i="3"/>
  <c r="M208" i="2"/>
  <c r="H208" i="3"/>
  <c r="M204" i="2"/>
  <c r="H204" i="3"/>
  <c r="M200" i="2"/>
  <c r="H200" i="3"/>
  <c r="M196" i="2"/>
  <c r="H196" i="3"/>
  <c r="M192" i="2"/>
  <c r="H192" i="3"/>
  <c r="M188" i="2"/>
  <c r="H188" i="3"/>
  <c r="M184" i="2"/>
  <c r="H184" i="3"/>
  <c r="M180" i="2"/>
  <c r="H180" i="3"/>
  <c r="M176" i="2"/>
  <c r="H176" i="3"/>
  <c r="M172" i="2"/>
  <c r="H172" i="3"/>
  <c r="M168" i="2"/>
  <c r="H168" i="3"/>
  <c r="M164" i="2"/>
  <c r="H164" i="3"/>
  <c r="M160" i="2"/>
  <c r="H160" i="3"/>
  <c r="M156" i="2"/>
  <c r="H156" i="3"/>
  <c r="M152" i="2"/>
  <c r="H152" i="3"/>
  <c r="M148" i="2"/>
  <c r="H148" i="3"/>
  <c r="M144" i="2"/>
  <c r="H144" i="3"/>
  <c r="M140" i="2"/>
  <c r="H140" i="3"/>
  <c r="M136" i="2"/>
  <c r="H136" i="3"/>
  <c r="M132" i="2"/>
  <c r="H132" i="3"/>
  <c r="M128" i="2"/>
  <c r="H128" i="3"/>
  <c r="M124" i="2"/>
  <c r="H124" i="3"/>
  <c r="M120" i="2"/>
  <c r="H120" i="3"/>
  <c r="M116" i="2"/>
  <c r="H116" i="3"/>
  <c r="M112" i="2"/>
  <c r="H112" i="3"/>
  <c r="M108" i="2"/>
  <c r="H108" i="3"/>
  <c r="M104" i="2"/>
  <c r="H104" i="3"/>
  <c r="M100" i="2"/>
  <c r="H100" i="3"/>
  <c r="M96" i="2"/>
  <c r="H96" i="3"/>
  <c r="M92" i="2"/>
  <c r="H92" i="3"/>
  <c r="M88" i="2"/>
  <c r="H88" i="3"/>
  <c r="M84" i="2"/>
  <c r="H84" i="3"/>
  <c r="M80" i="2"/>
  <c r="H80" i="3"/>
  <c r="M76" i="2"/>
  <c r="H76" i="3"/>
  <c r="M72" i="2"/>
  <c r="H72" i="3"/>
  <c r="M68" i="2"/>
  <c r="H68" i="3"/>
  <c r="M64" i="2"/>
  <c r="H64" i="3"/>
  <c r="M60" i="2"/>
  <c r="H60" i="3"/>
  <c r="M56" i="2"/>
  <c r="H56" i="3"/>
  <c r="M52" i="2"/>
  <c r="H52" i="3"/>
  <c r="M48" i="2"/>
  <c r="H48" i="3"/>
  <c r="M44" i="2"/>
  <c r="H44" i="3"/>
  <c r="M40" i="2"/>
  <c r="H40" i="3"/>
  <c r="M36" i="2"/>
  <c r="H36" i="3"/>
  <c r="M32" i="2"/>
  <c r="H32" i="3"/>
  <c r="M28" i="2"/>
  <c r="H28" i="3"/>
  <c r="M24" i="2"/>
  <c r="H24" i="3"/>
  <c r="M20" i="2"/>
  <c r="H20" i="3"/>
  <c r="M16" i="2"/>
  <c r="H16" i="3"/>
  <c r="M12" i="2"/>
  <c r="H12" i="3"/>
  <c r="M367" i="2"/>
  <c r="H367" i="3"/>
  <c r="M363" i="2"/>
  <c r="H363" i="3"/>
  <c r="M359" i="2"/>
  <c r="H359" i="3"/>
  <c r="M355" i="2"/>
  <c r="H355" i="3"/>
  <c r="M351" i="2"/>
  <c r="H351" i="3"/>
  <c r="M347" i="2"/>
  <c r="H347" i="3"/>
  <c r="M343" i="2"/>
  <c r="H343" i="3"/>
  <c r="M339" i="2"/>
  <c r="H339" i="3"/>
  <c r="M335" i="2"/>
  <c r="H335" i="3"/>
  <c r="M331" i="2"/>
  <c r="H331" i="3"/>
  <c r="M327" i="2"/>
  <c r="H327" i="3"/>
  <c r="M323" i="2"/>
  <c r="H323" i="3"/>
  <c r="M319" i="2"/>
  <c r="H319" i="3"/>
  <c r="M315" i="2"/>
  <c r="H315" i="3"/>
  <c r="M311" i="2"/>
  <c r="H311" i="3"/>
  <c r="M307" i="2"/>
  <c r="H307" i="3"/>
  <c r="M303" i="2"/>
  <c r="H303" i="3"/>
  <c r="M299" i="2"/>
  <c r="H299" i="3"/>
  <c r="M295" i="2"/>
  <c r="H295" i="3"/>
  <c r="M291" i="2"/>
  <c r="H291" i="3"/>
  <c r="M287" i="2"/>
  <c r="H287" i="3"/>
  <c r="M283" i="2"/>
  <c r="H283" i="3"/>
  <c r="M279" i="2"/>
  <c r="H279" i="3"/>
  <c r="M275" i="2"/>
  <c r="H275" i="3"/>
  <c r="M271" i="2"/>
  <c r="H271" i="3"/>
  <c r="M267" i="2"/>
  <c r="H267" i="3"/>
  <c r="M263" i="2"/>
  <c r="H263" i="3"/>
  <c r="M259" i="2"/>
  <c r="H259" i="3"/>
  <c r="M255" i="2"/>
  <c r="H255" i="3"/>
  <c r="M251" i="2"/>
  <c r="H251" i="3"/>
  <c r="M247" i="2"/>
  <c r="H247" i="3"/>
  <c r="M243" i="2"/>
  <c r="H243" i="3"/>
  <c r="M239" i="2"/>
  <c r="H239" i="3"/>
  <c r="M235" i="2"/>
  <c r="H235" i="3"/>
  <c r="M231" i="2"/>
  <c r="H231" i="3"/>
  <c r="M227" i="2"/>
  <c r="H227" i="3"/>
  <c r="M223" i="2"/>
  <c r="H223" i="3"/>
  <c r="M219" i="2"/>
  <c r="H219" i="3"/>
  <c r="M215" i="2"/>
  <c r="H215" i="3"/>
  <c r="M211" i="2"/>
  <c r="H211" i="3"/>
  <c r="M207" i="2"/>
  <c r="H207" i="3"/>
  <c r="M203" i="2"/>
  <c r="H203" i="3"/>
  <c r="M199" i="2"/>
  <c r="H199" i="3"/>
  <c r="M195" i="2"/>
  <c r="H195" i="3"/>
  <c r="M191" i="2"/>
  <c r="H191" i="3"/>
  <c r="M187" i="2"/>
  <c r="H187" i="3"/>
  <c r="M183" i="2"/>
  <c r="H183" i="3"/>
  <c r="M179" i="2"/>
  <c r="H179" i="3"/>
  <c r="M175" i="2"/>
  <c r="H175" i="3"/>
  <c r="M171" i="2"/>
  <c r="H171" i="3"/>
  <c r="M167" i="2"/>
  <c r="H167" i="3"/>
  <c r="M163" i="2"/>
  <c r="H163" i="3"/>
  <c r="M159" i="2"/>
  <c r="H159" i="3"/>
  <c r="M155" i="2"/>
  <c r="H155" i="3"/>
  <c r="M151" i="2"/>
  <c r="H151" i="3"/>
  <c r="M147" i="2"/>
  <c r="H147" i="3"/>
  <c r="M143" i="2"/>
  <c r="H143" i="3"/>
  <c r="M139" i="2"/>
  <c r="H139" i="3"/>
  <c r="M135" i="2"/>
  <c r="H135" i="3"/>
  <c r="M131" i="2"/>
  <c r="H131" i="3"/>
  <c r="M127" i="2"/>
  <c r="H127" i="3"/>
  <c r="M123" i="2"/>
  <c r="H123" i="3"/>
  <c r="M119" i="2"/>
  <c r="H119" i="3"/>
  <c r="M115" i="2"/>
  <c r="H115" i="3"/>
  <c r="M111" i="2"/>
  <c r="H111" i="3"/>
  <c r="M107" i="2"/>
  <c r="H107" i="3"/>
  <c r="M103" i="2"/>
  <c r="H103" i="3"/>
  <c r="M99" i="2"/>
  <c r="H99" i="3"/>
  <c r="M95" i="2"/>
  <c r="H95" i="3"/>
  <c r="M91" i="2"/>
  <c r="H91" i="3"/>
  <c r="M87" i="2"/>
  <c r="H87" i="3"/>
  <c r="M83" i="2"/>
  <c r="H83" i="3"/>
  <c r="M79" i="2"/>
  <c r="H79" i="3"/>
  <c r="M75" i="2"/>
  <c r="H75" i="3"/>
  <c r="M71" i="2"/>
  <c r="H71" i="3"/>
  <c r="M67" i="2"/>
  <c r="H67" i="3"/>
  <c r="M63" i="2"/>
  <c r="H63" i="3"/>
  <c r="M59" i="2"/>
  <c r="H59" i="3"/>
  <c r="M55" i="2"/>
  <c r="H55" i="3"/>
  <c r="M51" i="2"/>
  <c r="H51" i="3"/>
  <c r="M47" i="2"/>
  <c r="H47" i="3"/>
  <c r="M43" i="2"/>
  <c r="H43" i="3"/>
  <c r="M39" i="2"/>
  <c r="H39" i="3"/>
  <c r="M35" i="2"/>
  <c r="H35" i="3"/>
  <c r="M31" i="2"/>
  <c r="H31" i="3"/>
  <c r="M27" i="2"/>
  <c r="H27" i="3"/>
  <c r="M23" i="2"/>
  <c r="H23" i="3"/>
  <c r="M19" i="2"/>
  <c r="H19" i="3"/>
  <c r="M15" i="2"/>
  <c r="H15" i="3"/>
  <c r="M11" i="2"/>
  <c r="H11" i="3"/>
  <c r="T16" i="1"/>
  <c r="T16" i="3" s="1"/>
  <c r="T12" i="1"/>
  <c r="T12" i="3" s="1"/>
  <c r="L10" i="1"/>
  <c r="Q365" i="1"/>
  <c r="Q353" i="1"/>
  <c r="Q353" i="3" s="1"/>
  <c r="Q345" i="1"/>
  <c r="Q345" i="3" s="1"/>
  <c r="Q341" i="1"/>
  <c r="Q341" i="3" s="1"/>
  <c r="Q337" i="1"/>
  <c r="Q337" i="3" s="1"/>
  <c r="Q325" i="1"/>
  <c r="Q325" i="3" s="1"/>
  <c r="Q321" i="1"/>
  <c r="Q321" i="3" s="1"/>
  <c r="Q317" i="1"/>
  <c r="Q317" i="3" s="1"/>
  <c r="Q313" i="1"/>
  <c r="Q313" i="3" s="1"/>
  <c r="Q309" i="1"/>
  <c r="Q309" i="3" s="1"/>
  <c r="Q305" i="1"/>
  <c r="Q305" i="3" s="1"/>
  <c r="Q301" i="1"/>
  <c r="Q301" i="3" s="1"/>
  <c r="Q297" i="1"/>
  <c r="Q297" i="3" s="1"/>
  <c r="Q293" i="1"/>
  <c r="Q293" i="3" s="1"/>
  <c r="Q289" i="1"/>
  <c r="Q289" i="3" s="1"/>
  <c r="Q285" i="1"/>
  <c r="Q285" i="3" s="1"/>
  <c r="Q281" i="1"/>
  <c r="Q281" i="3" s="1"/>
  <c r="Q277" i="1"/>
  <c r="Q277" i="3" s="1"/>
  <c r="Q273" i="1"/>
  <c r="Q273" i="3" s="1"/>
  <c r="Q269" i="1"/>
  <c r="Q269" i="3" s="1"/>
  <c r="Q265" i="1"/>
  <c r="Q265" i="3" s="1"/>
  <c r="Q261" i="1"/>
  <c r="Q261" i="3" s="1"/>
  <c r="Q257" i="1"/>
  <c r="Q257" i="3" s="1"/>
  <c r="Q253" i="1"/>
  <c r="Q253" i="3" s="1"/>
  <c r="Q249" i="1"/>
  <c r="Q249" i="3" s="1"/>
  <c r="Q245" i="1"/>
  <c r="Q245" i="3" s="1"/>
  <c r="Q241" i="1"/>
  <c r="Q241" i="3" s="1"/>
  <c r="Q237" i="1"/>
  <c r="Q237" i="3" s="1"/>
  <c r="Q233" i="1"/>
  <c r="Q233" i="3" s="1"/>
  <c r="Q229" i="1"/>
  <c r="Q229" i="3" s="1"/>
  <c r="Q225" i="1"/>
  <c r="Q225" i="3" s="1"/>
  <c r="Q221" i="1"/>
  <c r="Q221" i="3" s="1"/>
  <c r="Q217" i="1"/>
  <c r="Q217" i="3" s="1"/>
  <c r="Q213" i="1"/>
  <c r="Q213" i="3" s="1"/>
  <c r="Q209" i="1"/>
  <c r="Q209" i="3" s="1"/>
  <c r="Q205" i="1"/>
  <c r="Q205" i="3" s="1"/>
  <c r="Q201" i="1"/>
  <c r="Q201" i="3" s="1"/>
  <c r="Q197" i="1"/>
  <c r="Q197" i="3" s="1"/>
  <c r="Q193" i="1"/>
  <c r="Q193" i="3" s="1"/>
  <c r="Q189" i="1"/>
  <c r="Q189" i="3" s="1"/>
  <c r="Q185" i="1"/>
  <c r="Q185" i="3" s="1"/>
  <c r="Q181" i="1"/>
  <c r="Q181" i="3" s="1"/>
  <c r="Q177" i="1"/>
  <c r="Q177" i="3" s="1"/>
  <c r="Q173" i="1"/>
  <c r="Q173" i="3" s="1"/>
  <c r="Q169" i="1"/>
  <c r="Q169" i="3" s="1"/>
  <c r="Q165" i="1"/>
  <c r="Q165" i="3" s="1"/>
  <c r="Q161" i="1"/>
  <c r="Q161" i="3" s="1"/>
  <c r="Q157" i="1"/>
  <c r="Q157" i="3" s="1"/>
  <c r="Q153" i="1"/>
  <c r="Q153" i="3" s="1"/>
  <c r="Q149" i="1"/>
  <c r="Q149" i="3" s="1"/>
  <c r="Q145" i="1"/>
  <c r="Q145" i="3" s="1"/>
  <c r="Q141" i="1"/>
  <c r="Q141" i="3" s="1"/>
  <c r="Q137" i="1"/>
  <c r="Q137" i="3" s="1"/>
  <c r="Q133" i="1"/>
  <c r="Q133" i="3" s="1"/>
  <c r="Q129" i="1"/>
  <c r="Q129" i="3" s="1"/>
  <c r="Q125" i="1"/>
  <c r="Q125" i="3" s="1"/>
  <c r="Q121" i="1"/>
  <c r="Q121" i="3" s="1"/>
  <c r="Q117" i="1"/>
  <c r="Q117" i="3" s="1"/>
  <c r="Q113" i="1"/>
  <c r="Q113" i="3" s="1"/>
  <c r="Q109" i="1"/>
  <c r="Q109" i="3" s="1"/>
  <c r="Q105" i="1"/>
  <c r="Q105" i="3" s="1"/>
  <c r="Q101" i="1"/>
  <c r="Q101" i="3" s="1"/>
  <c r="Q97" i="1"/>
  <c r="Q97" i="3" s="1"/>
  <c r="Q93" i="1"/>
  <c r="Q93" i="3" s="1"/>
  <c r="Q89" i="1"/>
  <c r="Q89" i="3" s="1"/>
  <c r="Q85" i="1"/>
  <c r="Q85" i="3" s="1"/>
  <c r="Q81" i="1"/>
  <c r="Q81" i="3" s="1"/>
  <c r="Q77" i="1"/>
  <c r="Q77" i="3" s="1"/>
  <c r="Q73" i="1"/>
  <c r="Q73" i="3" s="1"/>
  <c r="Q69" i="1"/>
  <c r="Q69" i="3" s="1"/>
  <c r="Q65" i="1"/>
  <c r="Q65" i="3" s="1"/>
  <c r="Q61" i="1"/>
  <c r="Q61" i="3" s="1"/>
  <c r="Q57" i="1"/>
  <c r="Q57" i="3" s="1"/>
  <c r="Q53" i="1"/>
  <c r="Q53" i="3" s="1"/>
  <c r="Q49" i="1"/>
  <c r="Q49" i="3" s="1"/>
  <c r="Q45" i="1"/>
  <c r="Q45" i="3" s="1"/>
  <c r="Q41" i="1"/>
  <c r="Q41" i="3" s="1"/>
  <c r="Q37" i="1"/>
  <c r="Q37" i="3" s="1"/>
  <c r="Q33" i="1"/>
  <c r="Q33" i="3" s="1"/>
  <c r="Q29" i="1"/>
  <c r="Q29" i="3" s="1"/>
  <c r="Q25" i="1"/>
  <c r="Q25" i="3" s="1"/>
  <c r="Q21" i="1"/>
  <c r="Q21" i="3" s="1"/>
  <c r="Q17" i="1"/>
  <c r="Q17" i="3" s="1"/>
  <c r="Q13" i="1"/>
  <c r="Q13" i="3" s="1"/>
  <c r="R367" i="1"/>
  <c r="R367" i="3" s="1"/>
  <c r="R363" i="1"/>
  <c r="R363" i="3" s="1"/>
  <c r="R359" i="1"/>
  <c r="R359" i="3" s="1"/>
  <c r="R355" i="1"/>
  <c r="R355" i="3" s="1"/>
  <c r="R351" i="1"/>
  <c r="R351" i="3" s="1"/>
  <c r="R347" i="1"/>
  <c r="R347" i="3" s="1"/>
  <c r="R343" i="1"/>
  <c r="R343" i="3" s="1"/>
  <c r="R339" i="1"/>
  <c r="R339" i="3" s="1"/>
  <c r="R335" i="1"/>
  <c r="R335" i="3" s="1"/>
  <c r="R331" i="1"/>
  <c r="R331" i="3" s="1"/>
  <c r="R327" i="1"/>
  <c r="R327" i="3" s="1"/>
  <c r="R323" i="1"/>
  <c r="R323" i="3" s="1"/>
  <c r="R319" i="1"/>
  <c r="R319" i="3" s="1"/>
  <c r="R315" i="1"/>
  <c r="R315" i="3" s="1"/>
  <c r="R311" i="1"/>
  <c r="R311" i="3" s="1"/>
  <c r="R307" i="1"/>
  <c r="R307" i="3" s="1"/>
  <c r="R303" i="1"/>
  <c r="R303" i="3" s="1"/>
  <c r="R299" i="1"/>
  <c r="R299" i="3" s="1"/>
  <c r="R295" i="1"/>
  <c r="R295" i="3" s="1"/>
  <c r="R291" i="1"/>
  <c r="R291" i="3" s="1"/>
  <c r="R287" i="1"/>
  <c r="R287" i="3" s="1"/>
  <c r="R283" i="1"/>
  <c r="R283" i="3" s="1"/>
  <c r="R279" i="1"/>
  <c r="R279" i="3" s="1"/>
  <c r="R275" i="1"/>
  <c r="R275" i="3" s="1"/>
  <c r="R271" i="1"/>
  <c r="R271" i="3" s="1"/>
  <c r="R267" i="1"/>
  <c r="R267" i="3" s="1"/>
  <c r="R263" i="1"/>
  <c r="R263" i="3" s="1"/>
  <c r="R259" i="1"/>
  <c r="R259" i="3" s="1"/>
  <c r="R255" i="1"/>
  <c r="R255" i="3" s="1"/>
  <c r="R251" i="1"/>
  <c r="R251" i="3" s="1"/>
  <c r="R247" i="1"/>
  <c r="R247" i="3" s="1"/>
  <c r="R243" i="1"/>
  <c r="R243" i="3" s="1"/>
  <c r="R239" i="1"/>
  <c r="R239" i="3" s="1"/>
  <c r="R235" i="1"/>
  <c r="R235" i="3" s="1"/>
  <c r="R231" i="1"/>
  <c r="R231" i="3" s="1"/>
  <c r="R227" i="1"/>
  <c r="R227" i="3" s="1"/>
  <c r="R223" i="1"/>
  <c r="R223" i="3" s="1"/>
  <c r="R219" i="1"/>
  <c r="R219" i="3" s="1"/>
  <c r="R215" i="1"/>
  <c r="R215" i="3" s="1"/>
  <c r="R211" i="1"/>
  <c r="R211" i="3" s="1"/>
  <c r="R207" i="1"/>
  <c r="R207" i="3" s="1"/>
  <c r="R203" i="1"/>
  <c r="R203" i="3" s="1"/>
  <c r="R199" i="1"/>
  <c r="R199" i="3" s="1"/>
  <c r="R195" i="1"/>
  <c r="R195" i="3" s="1"/>
  <c r="R191" i="1"/>
  <c r="R191" i="3" s="1"/>
  <c r="R187" i="1"/>
  <c r="R187" i="3" s="1"/>
  <c r="R183" i="1"/>
  <c r="R183" i="3" s="1"/>
  <c r="R179" i="1"/>
  <c r="R179" i="3" s="1"/>
  <c r="R175" i="1"/>
  <c r="R175" i="3" s="1"/>
  <c r="R171" i="1"/>
  <c r="R171" i="3" s="1"/>
  <c r="R167" i="1"/>
  <c r="R167" i="3" s="1"/>
  <c r="R163" i="1"/>
  <c r="R163" i="3" s="1"/>
  <c r="Q357" i="1"/>
  <c r="Q357" i="3" s="1"/>
  <c r="Q349" i="1"/>
  <c r="Q349" i="3" s="1"/>
  <c r="Q333" i="1"/>
  <c r="Q333" i="3" s="1"/>
  <c r="Q288" i="1"/>
  <c r="Q288" i="3" s="1"/>
  <c r="Q280" i="1"/>
  <c r="Q272" i="1"/>
  <c r="Q272" i="3" s="1"/>
  <c r="Q264" i="1"/>
  <c r="Q264" i="3" s="1"/>
  <c r="Q256" i="1"/>
  <c r="Q256" i="3" s="1"/>
  <c r="Q248" i="1"/>
  <c r="Q240" i="1"/>
  <c r="Q240" i="3" s="1"/>
  <c r="Q228" i="1"/>
  <c r="Q228" i="3" s="1"/>
  <c r="Q220" i="1"/>
  <c r="Q220" i="3" s="1"/>
  <c r="Q212" i="1"/>
  <c r="Q204" i="1"/>
  <c r="Q204" i="3" s="1"/>
  <c r="Q196" i="1"/>
  <c r="Q196" i="3" s="1"/>
  <c r="Q188" i="1"/>
  <c r="Q188" i="3" s="1"/>
  <c r="Q176" i="1"/>
  <c r="Q176" i="3" s="1"/>
  <c r="Q168" i="1"/>
  <c r="Q168" i="3" s="1"/>
  <c r="Q160" i="1"/>
  <c r="Q160" i="3" s="1"/>
  <c r="Q152" i="1"/>
  <c r="Q152" i="3" s="1"/>
  <c r="Q361" i="1"/>
  <c r="Q361" i="3" s="1"/>
  <c r="Q329" i="1"/>
  <c r="Q329" i="3" s="1"/>
  <c r="Q284" i="1"/>
  <c r="Q284" i="3" s="1"/>
  <c r="Q276" i="1"/>
  <c r="Q276" i="3" s="1"/>
  <c r="Q268" i="1"/>
  <c r="Q260" i="1"/>
  <c r="Q260" i="3" s="1"/>
  <c r="Q252" i="1"/>
  <c r="Q252" i="3" s="1"/>
  <c r="Q244" i="1"/>
  <c r="Q244" i="3" s="1"/>
  <c r="Q236" i="1"/>
  <c r="Q232" i="1"/>
  <c r="Q232" i="3" s="1"/>
  <c r="Q224" i="1"/>
  <c r="Q224" i="3" s="1"/>
  <c r="Q216" i="1"/>
  <c r="Q216" i="3" s="1"/>
  <c r="Q208" i="1"/>
  <c r="Q208" i="3" s="1"/>
  <c r="Q200" i="1"/>
  <c r="Q200" i="3" s="1"/>
  <c r="Q192" i="1"/>
  <c r="Q192" i="3" s="1"/>
  <c r="Q184" i="1"/>
  <c r="Q184" i="3" s="1"/>
  <c r="Q180" i="1"/>
  <c r="Q172" i="1"/>
  <c r="Q172" i="3" s="1"/>
  <c r="Q164" i="1"/>
  <c r="Q164" i="3" s="1"/>
  <c r="Q156" i="1"/>
  <c r="Q156" i="3" s="1"/>
  <c r="Q148" i="1"/>
  <c r="R159" i="1"/>
  <c r="R159" i="3" s="1"/>
  <c r="R155" i="1"/>
  <c r="R155" i="3" s="1"/>
  <c r="R151" i="1"/>
  <c r="R151" i="3" s="1"/>
  <c r="R147" i="1"/>
  <c r="R143" i="1"/>
  <c r="R143" i="3" s="1"/>
  <c r="R139" i="1"/>
  <c r="R139" i="3" s="1"/>
  <c r="R135" i="1"/>
  <c r="R135" i="3" s="1"/>
  <c r="R131" i="1"/>
  <c r="R127" i="1"/>
  <c r="R127" i="3" s="1"/>
  <c r="R123" i="1"/>
  <c r="R123" i="3" s="1"/>
  <c r="R119" i="1"/>
  <c r="R119" i="3" s="1"/>
  <c r="R115" i="1"/>
  <c r="R111" i="1"/>
  <c r="R111" i="3" s="1"/>
  <c r="R107" i="1"/>
  <c r="R107" i="3" s="1"/>
  <c r="R103" i="1"/>
  <c r="R103" i="3" s="1"/>
  <c r="R99" i="1"/>
  <c r="R95" i="1"/>
  <c r="R95" i="3" s="1"/>
  <c r="R91" i="1"/>
  <c r="R91" i="3" s="1"/>
  <c r="R87" i="1"/>
  <c r="R87" i="3" s="1"/>
  <c r="R83" i="1"/>
  <c r="R79" i="1"/>
  <c r="R79" i="3" s="1"/>
  <c r="R75" i="1"/>
  <c r="R75" i="3" s="1"/>
  <c r="R71" i="1"/>
  <c r="R71" i="3" s="1"/>
  <c r="R67" i="1"/>
  <c r="R63" i="1"/>
  <c r="R63" i="3" s="1"/>
  <c r="R59" i="1"/>
  <c r="R59" i="3" s="1"/>
  <c r="R55" i="1"/>
  <c r="R55" i="3" s="1"/>
  <c r="R51" i="1"/>
  <c r="R47" i="1"/>
  <c r="R47" i="3" s="1"/>
  <c r="R43" i="1"/>
  <c r="R43" i="3" s="1"/>
  <c r="R39" i="1"/>
  <c r="R39" i="3" s="1"/>
  <c r="R35" i="1"/>
  <c r="R31" i="1"/>
  <c r="R31" i="3" s="1"/>
  <c r="R27" i="1"/>
  <c r="R27" i="3" s="1"/>
  <c r="R23" i="1"/>
  <c r="R23" i="3" s="1"/>
  <c r="R19" i="1"/>
  <c r="R15" i="1"/>
  <c r="R15" i="3" s="1"/>
  <c r="R11" i="1"/>
  <c r="R11" i="3" s="1"/>
  <c r="S365" i="1"/>
  <c r="S365" i="3" s="1"/>
  <c r="S361" i="1"/>
  <c r="S357" i="1"/>
  <c r="S357" i="3" s="1"/>
  <c r="S353" i="1"/>
  <c r="S353" i="3" s="1"/>
  <c r="S349" i="1"/>
  <c r="S349" i="3" s="1"/>
  <c r="S345" i="1"/>
  <c r="S341" i="1"/>
  <c r="S341" i="3" s="1"/>
  <c r="S337" i="1"/>
  <c r="S337" i="3" s="1"/>
  <c r="S333" i="1"/>
  <c r="S333" i="3" s="1"/>
  <c r="S329" i="1"/>
  <c r="S325" i="1"/>
  <c r="S325" i="3" s="1"/>
  <c r="S321" i="1"/>
  <c r="S321" i="3" s="1"/>
  <c r="S317" i="1"/>
  <c r="S317" i="3" s="1"/>
  <c r="S313" i="1"/>
  <c r="S309" i="1"/>
  <c r="S309" i="3" s="1"/>
  <c r="S305" i="1"/>
  <c r="S305" i="3" s="1"/>
  <c r="S301" i="1"/>
  <c r="S301" i="3" s="1"/>
  <c r="S297" i="1"/>
  <c r="S293" i="1"/>
  <c r="S293" i="3" s="1"/>
  <c r="S289" i="1"/>
  <c r="S289" i="3" s="1"/>
  <c r="S285" i="1"/>
  <c r="S285" i="3" s="1"/>
  <c r="S281" i="1"/>
  <c r="S277" i="1"/>
  <c r="S277" i="3" s="1"/>
  <c r="S273" i="1"/>
  <c r="S273" i="3" s="1"/>
  <c r="S269" i="1"/>
  <c r="S269" i="3" s="1"/>
  <c r="S265" i="1"/>
  <c r="S261" i="1"/>
  <c r="S261" i="3" s="1"/>
  <c r="S257" i="1"/>
  <c r="S257" i="3" s="1"/>
  <c r="S253" i="1"/>
  <c r="S253" i="3" s="1"/>
  <c r="S249" i="1"/>
  <c r="S245" i="1"/>
  <c r="S245" i="3" s="1"/>
  <c r="S241" i="1"/>
  <c r="S241" i="3" s="1"/>
  <c r="S237" i="1"/>
  <c r="S237" i="3" s="1"/>
  <c r="S233" i="1"/>
  <c r="S229" i="1"/>
  <c r="S229" i="3" s="1"/>
  <c r="S225" i="1"/>
  <c r="S225" i="3" s="1"/>
  <c r="S221" i="1"/>
  <c r="S221" i="3" s="1"/>
  <c r="S217" i="1"/>
  <c r="S213" i="1"/>
  <c r="S213" i="3" s="1"/>
  <c r="S209" i="1"/>
  <c r="S209" i="3" s="1"/>
  <c r="S205" i="1"/>
  <c r="S205" i="3" s="1"/>
  <c r="S201" i="1"/>
  <c r="S201" i="3" s="1"/>
  <c r="S197" i="1"/>
  <c r="S197" i="3" s="1"/>
  <c r="S193" i="1"/>
  <c r="S193" i="3" s="1"/>
  <c r="S189" i="1"/>
  <c r="S189" i="3" s="1"/>
  <c r="S185" i="1"/>
  <c r="S185" i="3" s="1"/>
  <c r="S181" i="1"/>
  <c r="S181" i="3" s="1"/>
  <c r="Q368" i="1"/>
  <c r="Q368" i="3" s="1"/>
  <c r="Q352" i="1"/>
  <c r="Q352" i="3" s="1"/>
  <c r="Q336" i="1"/>
  <c r="Q316" i="1"/>
  <c r="Q316" i="3" s="1"/>
  <c r="Q296" i="1"/>
  <c r="Q296" i="3" s="1"/>
  <c r="Q360" i="1"/>
  <c r="Q360" i="3" s="1"/>
  <c r="Q348" i="1"/>
  <c r="Q340" i="1"/>
  <c r="Q340" i="3" s="1"/>
  <c r="Q328" i="1"/>
  <c r="Q328" i="3" s="1"/>
  <c r="Q320" i="1"/>
  <c r="Q320" i="3" s="1"/>
  <c r="Q308" i="1"/>
  <c r="Q300" i="1"/>
  <c r="Q300" i="3" s="1"/>
  <c r="Q367" i="1"/>
  <c r="Q367" i="3" s="1"/>
  <c r="Q363" i="1"/>
  <c r="Q363" i="3" s="1"/>
  <c r="Q359" i="1"/>
  <c r="Q359" i="3" s="1"/>
  <c r="Q355" i="1"/>
  <c r="Q355" i="3" s="1"/>
  <c r="Q351" i="1"/>
  <c r="Q351" i="3" s="1"/>
  <c r="Q347" i="1"/>
  <c r="Q347" i="3" s="1"/>
  <c r="Q343" i="1"/>
  <c r="Q339" i="1"/>
  <c r="Q339" i="3" s="1"/>
  <c r="Q335" i="1"/>
  <c r="Q335" i="3" s="1"/>
  <c r="Q331" i="1"/>
  <c r="Q331" i="3" s="1"/>
  <c r="Q327" i="1"/>
  <c r="Q323" i="1"/>
  <c r="Q323" i="3" s="1"/>
  <c r="Q319" i="1"/>
  <c r="Q319" i="3" s="1"/>
  <c r="Q315" i="1"/>
  <c r="Q315" i="3" s="1"/>
  <c r="Q311" i="1"/>
  <c r="Q307" i="1"/>
  <c r="Q307" i="3" s="1"/>
  <c r="Q303" i="1"/>
  <c r="Q303" i="3" s="1"/>
  <c r="Q299" i="1"/>
  <c r="Q299" i="3" s="1"/>
  <c r="Q295" i="1"/>
  <c r="Q291" i="1"/>
  <c r="Q291" i="3" s="1"/>
  <c r="Q287" i="1"/>
  <c r="Q287" i="3" s="1"/>
  <c r="Q283" i="1"/>
  <c r="Q283" i="3" s="1"/>
  <c r="Q279" i="1"/>
  <c r="Q275" i="1"/>
  <c r="Q275" i="3" s="1"/>
  <c r="Q271" i="1"/>
  <c r="Q271" i="3" s="1"/>
  <c r="Q267" i="1"/>
  <c r="Q267" i="3" s="1"/>
  <c r="Q263" i="1"/>
  <c r="Q263" i="3" s="1"/>
  <c r="Q259" i="1"/>
  <c r="Q259" i="3" s="1"/>
  <c r="Q255" i="1"/>
  <c r="Q255" i="3" s="1"/>
  <c r="Q251" i="1"/>
  <c r="Q251" i="3" s="1"/>
  <c r="Q247" i="1"/>
  <c r="Q243" i="1"/>
  <c r="Q243" i="3" s="1"/>
  <c r="Q239" i="1"/>
  <c r="Q239" i="3" s="1"/>
  <c r="Q235" i="1"/>
  <c r="Q235" i="3" s="1"/>
  <c r="Q231" i="1"/>
  <c r="Q231" i="3" s="1"/>
  <c r="Q227" i="1"/>
  <c r="Q227" i="3" s="1"/>
  <c r="Q223" i="1"/>
  <c r="Q223" i="3" s="1"/>
  <c r="Q219" i="1"/>
  <c r="Q219" i="3" s="1"/>
  <c r="Q215" i="1"/>
  <c r="Q211" i="1"/>
  <c r="Q211" i="3" s="1"/>
  <c r="Q207" i="1"/>
  <c r="Q207" i="3" s="1"/>
  <c r="Q203" i="1"/>
  <c r="Q203" i="3" s="1"/>
  <c r="Q199" i="1"/>
  <c r="Q199" i="3" s="1"/>
  <c r="Q195" i="1"/>
  <c r="Q195" i="3" s="1"/>
  <c r="Q191" i="1"/>
  <c r="Q191" i="3" s="1"/>
  <c r="Q187" i="1"/>
  <c r="Q187" i="3" s="1"/>
  <c r="Q183" i="1"/>
  <c r="Q179" i="1"/>
  <c r="Q179" i="3" s="1"/>
  <c r="Q175" i="1"/>
  <c r="Q175" i="3" s="1"/>
  <c r="Q171" i="1"/>
  <c r="Q171" i="3" s="1"/>
  <c r="Q167" i="1"/>
  <c r="Q163" i="1"/>
  <c r="Q163" i="3" s="1"/>
  <c r="Q159" i="1"/>
  <c r="Q159" i="3" s="1"/>
  <c r="Q155" i="1"/>
  <c r="Q155" i="3" s="1"/>
  <c r="Q151" i="1"/>
  <c r="Q151" i="3" s="1"/>
  <c r="Q147" i="1"/>
  <c r="Q147" i="3" s="1"/>
  <c r="Q143" i="1"/>
  <c r="Q143" i="3" s="1"/>
  <c r="Q139" i="1"/>
  <c r="Q139" i="3" s="1"/>
  <c r="Q135" i="1"/>
  <c r="Q131" i="1"/>
  <c r="Q131" i="3" s="1"/>
  <c r="Q127" i="1"/>
  <c r="Q127" i="3" s="1"/>
  <c r="Q123" i="1"/>
  <c r="Q123" i="3" s="1"/>
  <c r="Q119" i="1"/>
  <c r="Q115" i="1"/>
  <c r="Q115" i="3" s="1"/>
  <c r="Q111" i="1"/>
  <c r="Q111" i="3" s="1"/>
  <c r="Q107" i="1"/>
  <c r="Q107" i="3" s="1"/>
  <c r="Q103" i="1"/>
  <c r="Q103" i="3" s="1"/>
  <c r="Q99" i="1"/>
  <c r="Q99" i="3" s="1"/>
  <c r="Q95" i="1"/>
  <c r="Q95" i="3" s="1"/>
  <c r="Q91" i="1"/>
  <c r="Q91" i="3" s="1"/>
  <c r="Q87" i="1"/>
  <c r="Q83" i="1"/>
  <c r="Q83" i="3" s="1"/>
  <c r="Q79" i="1"/>
  <c r="Q79" i="3" s="1"/>
  <c r="Q75" i="1"/>
  <c r="Q75" i="3" s="1"/>
  <c r="Q71" i="1"/>
  <c r="Q67" i="1"/>
  <c r="Q67" i="3" s="1"/>
  <c r="Q63" i="1"/>
  <c r="Q63" i="3" s="1"/>
  <c r="Q59" i="1"/>
  <c r="Q59" i="3" s="1"/>
  <c r="Q55" i="1"/>
  <c r="Q55" i="3" s="1"/>
  <c r="Q51" i="1"/>
  <c r="Q51" i="3" s="1"/>
  <c r="Q47" i="1"/>
  <c r="Q47" i="3" s="1"/>
  <c r="Q43" i="1"/>
  <c r="Q43" i="3" s="1"/>
  <c r="Q39" i="1"/>
  <c r="Q35" i="1"/>
  <c r="Q35" i="3" s="1"/>
  <c r="Q31" i="1"/>
  <c r="Q31" i="3" s="1"/>
  <c r="Q27" i="1"/>
  <c r="Q27" i="3" s="1"/>
  <c r="Q23" i="1"/>
  <c r="Q19" i="1"/>
  <c r="Q19" i="3" s="1"/>
  <c r="Q15" i="1"/>
  <c r="Q15" i="3" s="1"/>
  <c r="Q11" i="1"/>
  <c r="Q11" i="3" s="1"/>
  <c r="R365" i="1"/>
  <c r="R361" i="1"/>
  <c r="R361" i="3" s="1"/>
  <c r="R357" i="1"/>
  <c r="R357" i="3" s="1"/>
  <c r="R353" i="1"/>
  <c r="R353" i="3" s="1"/>
  <c r="R349" i="1"/>
  <c r="R345" i="1"/>
  <c r="R345" i="3" s="1"/>
  <c r="R341" i="1"/>
  <c r="R341" i="3" s="1"/>
  <c r="R337" i="1"/>
  <c r="R337" i="3" s="1"/>
  <c r="R333" i="1"/>
  <c r="R329" i="1"/>
  <c r="R329" i="3" s="1"/>
  <c r="R325" i="1"/>
  <c r="R325" i="3" s="1"/>
  <c r="R321" i="1"/>
  <c r="R321" i="3" s="1"/>
  <c r="R317" i="1"/>
  <c r="R317" i="3" s="1"/>
  <c r="R313" i="1"/>
  <c r="R313" i="3" s="1"/>
  <c r="R309" i="1"/>
  <c r="R309" i="3" s="1"/>
  <c r="R305" i="1"/>
  <c r="R305" i="3" s="1"/>
  <c r="R301" i="1"/>
  <c r="R297" i="1"/>
  <c r="R297" i="3" s="1"/>
  <c r="R293" i="1"/>
  <c r="R293" i="3" s="1"/>
  <c r="R289" i="1"/>
  <c r="R289" i="3" s="1"/>
  <c r="R285" i="1"/>
  <c r="R281" i="1"/>
  <c r="R281" i="3" s="1"/>
  <c r="R277" i="1"/>
  <c r="R277" i="3" s="1"/>
  <c r="R273" i="1"/>
  <c r="R273" i="3" s="1"/>
  <c r="R269" i="1"/>
  <c r="R269" i="3" s="1"/>
  <c r="R265" i="1"/>
  <c r="R265" i="3" s="1"/>
  <c r="R261" i="1"/>
  <c r="R261" i="3" s="1"/>
  <c r="R257" i="1"/>
  <c r="R257" i="3" s="1"/>
  <c r="R253" i="1"/>
  <c r="R249" i="1"/>
  <c r="R249" i="3" s="1"/>
  <c r="R245" i="1"/>
  <c r="R245" i="3" s="1"/>
  <c r="R241" i="1"/>
  <c r="R241" i="3" s="1"/>
  <c r="R237" i="1"/>
  <c r="R233" i="1"/>
  <c r="R233" i="3" s="1"/>
  <c r="R229" i="1"/>
  <c r="R229" i="3" s="1"/>
  <c r="R225" i="1"/>
  <c r="R225" i="3" s="1"/>
  <c r="R221" i="1"/>
  <c r="R217" i="1"/>
  <c r="R217" i="3" s="1"/>
  <c r="R213" i="1"/>
  <c r="R213" i="3" s="1"/>
  <c r="R209" i="1"/>
  <c r="R209" i="3" s="1"/>
  <c r="R205" i="1"/>
  <c r="R205" i="3" s="1"/>
  <c r="R201" i="1"/>
  <c r="R201" i="3" s="1"/>
  <c r="R197" i="1"/>
  <c r="R197" i="3" s="1"/>
  <c r="R193" i="1"/>
  <c r="R193" i="3" s="1"/>
  <c r="R189" i="1"/>
  <c r="R189" i="3" s="1"/>
  <c r="R185" i="1"/>
  <c r="R185" i="3" s="1"/>
  <c r="R181" i="1"/>
  <c r="R181" i="3" s="1"/>
  <c r="R177" i="1"/>
  <c r="R177" i="3" s="1"/>
  <c r="R173" i="1"/>
  <c r="R169" i="1"/>
  <c r="R169" i="3" s="1"/>
  <c r="R165" i="1"/>
  <c r="R165" i="3" s="1"/>
  <c r="R161" i="1"/>
  <c r="R161" i="3" s="1"/>
  <c r="R157" i="1"/>
  <c r="R157" i="3" s="1"/>
  <c r="R153" i="1"/>
  <c r="R153" i="3" s="1"/>
  <c r="R149" i="1"/>
  <c r="R149" i="3" s="1"/>
  <c r="R145" i="1"/>
  <c r="R145" i="3" s="1"/>
  <c r="R141" i="1"/>
  <c r="R137" i="1"/>
  <c r="R137" i="3" s="1"/>
  <c r="R133" i="1"/>
  <c r="R133" i="3" s="1"/>
  <c r="R129" i="1"/>
  <c r="R129" i="3" s="1"/>
  <c r="R125" i="1"/>
  <c r="R121" i="1"/>
  <c r="R121" i="3" s="1"/>
  <c r="R117" i="1"/>
  <c r="R117" i="3" s="1"/>
  <c r="R113" i="1"/>
  <c r="R113" i="3" s="1"/>
  <c r="R109" i="1"/>
  <c r="R105" i="1"/>
  <c r="R105" i="3" s="1"/>
  <c r="R101" i="1"/>
  <c r="R101" i="3" s="1"/>
  <c r="R97" i="1"/>
  <c r="R97" i="3" s="1"/>
  <c r="R93" i="1"/>
  <c r="R93" i="3" s="1"/>
  <c r="R89" i="1"/>
  <c r="R89" i="3" s="1"/>
  <c r="R85" i="1"/>
  <c r="R85" i="3" s="1"/>
  <c r="R81" i="1"/>
  <c r="R81" i="3" s="1"/>
  <c r="R77" i="1"/>
  <c r="R73" i="1"/>
  <c r="R73" i="3" s="1"/>
  <c r="R69" i="1"/>
  <c r="R69" i="3" s="1"/>
  <c r="R65" i="1"/>
  <c r="R65" i="3" s="1"/>
  <c r="R61" i="1"/>
  <c r="R57" i="1"/>
  <c r="R57" i="3" s="1"/>
  <c r="R53" i="1"/>
  <c r="R53" i="3" s="1"/>
  <c r="R49" i="1"/>
  <c r="R49" i="3" s="1"/>
  <c r="R45" i="1"/>
  <c r="R41" i="1"/>
  <c r="R41" i="3" s="1"/>
  <c r="R37" i="1"/>
  <c r="R37" i="3" s="1"/>
  <c r="R33" i="1"/>
  <c r="R33" i="3" s="1"/>
  <c r="R29" i="1"/>
  <c r="R25" i="1"/>
  <c r="R25" i="3" s="1"/>
  <c r="R21" i="1"/>
  <c r="R21" i="3" s="1"/>
  <c r="R17" i="1"/>
  <c r="R17" i="3" s="1"/>
  <c r="R13" i="1"/>
  <c r="S367" i="1"/>
  <c r="S367" i="3" s="1"/>
  <c r="S363" i="1"/>
  <c r="S363" i="3" s="1"/>
  <c r="S359" i="1"/>
  <c r="S359" i="3" s="1"/>
  <c r="S355" i="1"/>
  <c r="S355" i="3" s="1"/>
  <c r="S351" i="1"/>
  <c r="S351" i="3" s="1"/>
  <c r="S347" i="1"/>
  <c r="S347" i="3" s="1"/>
  <c r="S343" i="1"/>
  <c r="S343" i="3" s="1"/>
  <c r="S339" i="1"/>
  <c r="S339" i="3" s="1"/>
  <c r="S335" i="1"/>
  <c r="S335" i="3" s="1"/>
  <c r="S331" i="1"/>
  <c r="S331" i="3" s="1"/>
  <c r="S327" i="1"/>
  <c r="S323" i="1"/>
  <c r="S319" i="1"/>
  <c r="S319" i="3" s="1"/>
  <c r="S315" i="1"/>
  <c r="S315" i="3" s="1"/>
  <c r="S311" i="1"/>
  <c r="S311" i="3" s="1"/>
  <c r="S307" i="1"/>
  <c r="S303" i="1"/>
  <c r="S303" i="3" s="1"/>
  <c r="S299" i="1"/>
  <c r="S299" i="3" s="1"/>
  <c r="S295" i="1"/>
  <c r="S295" i="3" s="1"/>
  <c r="S291" i="1"/>
  <c r="S287" i="1"/>
  <c r="S287" i="3" s="1"/>
  <c r="S283" i="1"/>
  <c r="S283" i="3" s="1"/>
  <c r="S279" i="1"/>
  <c r="S279" i="3" s="1"/>
  <c r="S275" i="1"/>
  <c r="S271" i="1"/>
  <c r="S271" i="3" s="1"/>
  <c r="S267" i="1"/>
  <c r="S267" i="3" s="1"/>
  <c r="S263" i="1"/>
  <c r="S263" i="3" s="1"/>
  <c r="S259" i="1"/>
  <c r="S255" i="1"/>
  <c r="S255" i="3" s="1"/>
  <c r="S251" i="1"/>
  <c r="S251" i="3" s="1"/>
  <c r="Q364" i="1"/>
  <c r="Q364" i="3" s="1"/>
  <c r="Q356" i="1"/>
  <c r="Q344" i="1"/>
  <c r="Q344" i="3" s="1"/>
  <c r="Q332" i="1"/>
  <c r="Q332" i="3" s="1"/>
  <c r="Q324" i="1"/>
  <c r="Q324" i="3" s="1"/>
  <c r="Q312" i="1"/>
  <c r="Q304" i="1"/>
  <c r="Q304" i="3" s="1"/>
  <c r="Q292" i="1"/>
  <c r="Q292" i="3" s="1"/>
  <c r="Q10" i="1"/>
  <c r="S177" i="1"/>
  <c r="S177" i="3" s="1"/>
  <c r="S173" i="1"/>
  <c r="S173" i="3" s="1"/>
  <c r="S169" i="1"/>
  <c r="S169" i="3" s="1"/>
  <c r="S165" i="1"/>
  <c r="S165" i="3" s="1"/>
  <c r="S161" i="1"/>
  <c r="S157" i="1"/>
  <c r="S157" i="3" s="1"/>
  <c r="S153" i="1"/>
  <c r="S153" i="3" s="1"/>
  <c r="S149" i="1"/>
  <c r="S149" i="3" s="1"/>
  <c r="S145" i="1"/>
  <c r="S141" i="1"/>
  <c r="S141" i="3" s="1"/>
  <c r="S137" i="1"/>
  <c r="S137" i="3" s="1"/>
  <c r="S133" i="1"/>
  <c r="S133" i="3" s="1"/>
  <c r="S129" i="1"/>
  <c r="S125" i="1"/>
  <c r="S125" i="3" s="1"/>
  <c r="S121" i="1"/>
  <c r="S121" i="3" s="1"/>
  <c r="S117" i="1"/>
  <c r="S117" i="3" s="1"/>
  <c r="S113" i="1"/>
  <c r="S109" i="1"/>
  <c r="S109" i="3" s="1"/>
  <c r="S105" i="1"/>
  <c r="S105" i="3" s="1"/>
  <c r="S101" i="1"/>
  <c r="S101" i="3" s="1"/>
  <c r="S97" i="1"/>
  <c r="S93" i="1"/>
  <c r="S93" i="3" s="1"/>
  <c r="S89" i="1"/>
  <c r="S89" i="3" s="1"/>
  <c r="S85" i="1"/>
  <c r="S85" i="3" s="1"/>
  <c r="S81" i="1"/>
  <c r="S77" i="1"/>
  <c r="S77" i="3" s="1"/>
  <c r="S73" i="1"/>
  <c r="S73" i="3" s="1"/>
  <c r="S69" i="1"/>
  <c r="S69" i="3" s="1"/>
  <c r="S65" i="1"/>
  <c r="S61" i="1"/>
  <c r="S61" i="3" s="1"/>
  <c r="S57" i="1"/>
  <c r="S57" i="3" s="1"/>
  <c r="S53" i="1"/>
  <c r="S53" i="3" s="1"/>
  <c r="S49" i="1"/>
  <c r="S45" i="1"/>
  <c r="S45" i="3" s="1"/>
  <c r="S41" i="1"/>
  <c r="S41" i="3" s="1"/>
  <c r="S37" i="1"/>
  <c r="S37" i="3" s="1"/>
  <c r="S33" i="1"/>
  <c r="S29" i="1"/>
  <c r="S29" i="3" s="1"/>
  <c r="S25" i="1"/>
  <c r="S25" i="3" s="1"/>
  <c r="S21" i="1"/>
  <c r="S21" i="3" s="1"/>
  <c r="S17" i="1"/>
  <c r="S13" i="1"/>
  <c r="S13" i="3" s="1"/>
  <c r="T367" i="1"/>
  <c r="T367" i="3" s="1"/>
  <c r="T363" i="1"/>
  <c r="T363" i="3" s="1"/>
  <c r="T359" i="1"/>
  <c r="T355" i="1"/>
  <c r="T355" i="3" s="1"/>
  <c r="T351" i="1"/>
  <c r="T351" i="3" s="1"/>
  <c r="T347" i="1"/>
  <c r="T347" i="3" s="1"/>
  <c r="T343" i="1"/>
  <c r="T339" i="1"/>
  <c r="T339" i="3" s="1"/>
  <c r="T335" i="1"/>
  <c r="T335" i="3" s="1"/>
  <c r="T331" i="1"/>
  <c r="T331" i="3" s="1"/>
  <c r="T327" i="1"/>
  <c r="T323" i="1"/>
  <c r="T323" i="3" s="1"/>
  <c r="T319" i="1"/>
  <c r="T319" i="3" s="1"/>
  <c r="T315" i="1"/>
  <c r="T315" i="3" s="1"/>
  <c r="T311" i="1"/>
  <c r="T307" i="1"/>
  <c r="T307" i="3" s="1"/>
  <c r="T303" i="1"/>
  <c r="T303" i="3" s="1"/>
  <c r="T299" i="1"/>
  <c r="T299" i="3" s="1"/>
  <c r="T295" i="1"/>
  <c r="T291" i="1"/>
  <c r="T291" i="3" s="1"/>
  <c r="T287" i="1"/>
  <c r="T287" i="3" s="1"/>
  <c r="T283" i="1"/>
  <c r="T283" i="3" s="1"/>
  <c r="T279" i="1"/>
  <c r="T275" i="1"/>
  <c r="T275" i="3" s="1"/>
  <c r="T271" i="1"/>
  <c r="T271" i="3" s="1"/>
  <c r="T267" i="1"/>
  <c r="T267" i="3" s="1"/>
  <c r="T263" i="1"/>
  <c r="T259" i="1"/>
  <c r="T259" i="3" s="1"/>
  <c r="T255" i="1"/>
  <c r="T255" i="3" s="1"/>
  <c r="T251" i="1"/>
  <c r="T251" i="3" s="1"/>
  <c r="T247" i="1"/>
  <c r="T243" i="1"/>
  <c r="T243" i="3" s="1"/>
  <c r="T239" i="1"/>
  <c r="T239" i="3" s="1"/>
  <c r="T235" i="1"/>
  <c r="T235" i="3" s="1"/>
  <c r="T231" i="1"/>
  <c r="T227" i="1"/>
  <c r="T227" i="3" s="1"/>
  <c r="T223" i="1"/>
  <c r="T223" i="3" s="1"/>
  <c r="T219" i="1"/>
  <c r="T219" i="3" s="1"/>
  <c r="T215" i="1"/>
  <c r="T211" i="1"/>
  <c r="T211" i="3" s="1"/>
  <c r="T207" i="1"/>
  <c r="T207" i="3" s="1"/>
  <c r="T203" i="1"/>
  <c r="T203" i="3" s="1"/>
  <c r="T199" i="1"/>
  <c r="T195" i="1"/>
  <c r="T195" i="3" s="1"/>
  <c r="T191" i="1"/>
  <c r="T191" i="3" s="1"/>
  <c r="T187" i="1"/>
  <c r="T187" i="3" s="1"/>
  <c r="T183" i="1"/>
  <c r="T179" i="1"/>
  <c r="T179" i="3" s="1"/>
  <c r="T175" i="1"/>
  <c r="T175" i="3" s="1"/>
  <c r="T171" i="1"/>
  <c r="T171" i="3" s="1"/>
  <c r="T167" i="1"/>
  <c r="T163" i="1"/>
  <c r="T163" i="3" s="1"/>
  <c r="T159" i="1"/>
  <c r="T159" i="3" s="1"/>
  <c r="T155" i="1"/>
  <c r="T155" i="3" s="1"/>
  <c r="T151" i="1"/>
  <c r="T147" i="1"/>
  <c r="T147" i="3" s="1"/>
  <c r="T143" i="1"/>
  <c r="T143" i="3" s="1"/>
  <c r="T139" i="1"/>
  <c r="T139" i="3" s="1"/>
  <c r="T135" i="1"/>
  <c r="T131" i="1"/>
  <c r="T131" i="3" s="1"/>
  <c r="T127" i="1"/>
  <c r="T127" i="3" s="1"/>
  <c r="T123" i="1"/>
  <c r="T123" i="3" s="1"/>
  <c r="T119" i="1"/>
  <c r="T115" i="1"/>
  <c r="T115" i="3" s="1"/>
  <c r="T111" i="1"/>
  <c r="T111" i="3" s="1"/>
  <c r="T107" i="1"/>
  <c r="T107" i="3" s="1"/>
  <c r="T103" i="1"/>
  <c r="T99" i="1"/>
  <c r="T99" i="3" s="1"/>
  <c r="T95" i="1"/>
  <c r="T95" i="3" s="1"/>
  <c r="T91" i="1"/>
  <c r="T91" i="3" s="1"/>
  <c r="T87" i="1"/>
  <c r="T83" i="1"/>
  <c r="T83" i="3" s="1"/>
  <c r="T79" i="1"/>
  <c r="T79" i="3" s="1"/>
  <c r="T75" i="1"/>
  <c r="T75" i="3" s="1"/>
  <c r="T71" i="1"/>
  <c r="T67" i="1"/>
  <c r="T67" i="3" s="1"/>
  <c r="T63" i="1"/>
  <c r="T63" i="3" s="1"/>
  <c r="T59" i="1"/>
  <c r="T59" i="3" s="1"/>
  <c r="T55" i="1"/>
  <c r="T51" i="1"/>
  <c r="T51" i="3" s="1"/>
  <c r="T47" i="1"/>
  <c r="T47" i="3" s="1"/>
  <c r="T43" i="1"/>
  <c r="T43" i="3" s="1"/>
  <c r="T39" i="1"/>
  <c r="T35" i="1"/>
  <c r="T35" i="3" s="1"/>
  <c r="T31" i="1"/>
  <c r="T31" i="3" s="1"/>
  <c r="T27" i="1"/>
  <c r="T27" i="3" s="1"/>
  <c r="T23" i="1"/>
  <c r="T19" i="1"/>
  <c r="T19" i="3" s="1"/>
  <c r="T15" i="1"/>
  <c r="T15" i="3" s="1"/>
  <c r="T11" i="1"/>
  <c r="T11" i="3" s="1"/>
  <c r="T10" i="1"/>
  <c r="S247" i="1"/>
  <c r="S247" i="3" s="1"/>
  <c r="S243" i="1"/>
  <c r="S243" i="3" s="1"/>
  <c r="S239" i="1"/>
  <c r="S239" i="3" s="1"/>
  <c r="S235" i="1"/>
  <c r="S231" i="1"/>
  <c r="S231" i="3" s="1"/>
  <c r="S227" i="1"/>
  <c r="S227" i="3" s="1"/>
  <c r="S223" i="1"/>
  <c r="S223" i="3" s="1"/>
  <c r="S219" i="1"/>
  <c r="S215" i="1"/>
  <c r="S215" i="3" s="1"/>
  <c r="S211" i="1"/>
  <c r="S211" i="3" s="1"/>
  <c r="S207" i="1"/>
  <c r="S207" i="3" s="1"/>
  <c r="S203" i="1"/>
  <c r="S199" i="1"/>
  <c r="S199" i="3" s="1"/>
  <c r="S195" i="1"/>
  <c r="S195" i="3" s="1"/>
  <c r="S191" i="1"/>
  <c r="S191" i="3" s="1"/>
  <c r="S187" i="1"/>
  <c r="S187" i="3" s="1"/>
  <c r="S183" i="1"/>
  <c r="S183" i="3" s="1"/>
  <c r="S179" i="1"/>
  <c r="S179" i="3" s="1"/>
  <c r="S175" i="1"/>
  <c r="S175" i="3" s="1"/>
  <c r="S171" i="1"/>
  <c r="S167" i="1"/>
  <c r="S167" i="3" s="1"/>
  <c r="S163" i="1"/>
  <c r="S163" i="3" s="1"/>
  <c r="S159" i="1"/>
  <c r="S159" i="3" s="1"/>
  <c r="S155" i="1"/>
  <c r="S151" i="1"/>
  <c r="S151" i="3" s="1"/>
  <c r="S147" i="1"/>
  <c r="S147" i="3" s="1"/>
  <c r="S143" i="1"/>
  <c r="S143" i="3" s="1"/>
  <c r="S139" i="1"/>
  <c r="S135" i="1"/>
  <c r="S135" i="3" s="1"/>
  <c r="S131" i="1"/>
  <c r="S131" i="3" s="1"/>
  <c r="S127" i="1"/>
  <c r="S127" i="3" s="1"/>
  <c r="S123" i="1"/>
  <c r="S119" i="1"/>
  <c r="S119" i="3" s="1"/>
  <c r="S115" i="1"/>
  <c r="S115" i="3" s="1"/>
  <c r="S111" i="1"/>
  <c r="S111" i="3" s="1"/>
  <c r="S107" i="1"/>
  <c r="S103" i="1"/>
  <c r="S103" i="3" s="1"/>
  <c r="S99" i="1"/>
  <c r="S99" i="3" s="1"/>
  <c r="S95" i="1"/>
  <c r="S95" i="3" s="1"/>
  <c r="S91" i="1"/>
  <c r="S87" i="1"/>
  <c r="S87" i="3" s="1"/>
  <c r="S83" i="1"/>
  <c r="S83" i="3" s="1"/>
  <c r="S79" i="1"/>
  <c r="S79" i="3" s="1"/>
  <c r="S75" i="1"/>
  <c r="S71" i="1"/>
  <c r="S71" i="3" s="1"/>
  <c r="S67" i="1"/>
  <c r="S67" i="3" s="1"/>
  <c r="S63" i="1"/>
  <c r="S63" i="3" s="1"/>
  <c r="S59" i="1"/>
  <c r="S55" i="1"/>
  <c r="S55" i="3" s="1"/>
  <c r="S51" i="1"/>
  <c r="S51" i="3" s="1"/>
  <c r="S47" i="1"/>
  <c r="S47" i="3" s="1"/>
  <c r="S43" i="1"/>
  <c r="S39" i="1"/>
  <c r="S39" i="3" s="1"/>
  <c r="S35" i="1"/>
  <c r="S35" i="3" s="1"/>
  <c r="S31" i="1"/>
  <c r="S31" i="3" s="1"/>
  <c r="S27" i="1"/>
  <c r="S23" i="1"/>
  <c r="S23" i="3" s="1"/>
  <c r="S19" i="1"/>
  <c r="S19" i="3" s="1"/>
  <c r="S15" i="1"/>
  <c r="S15" i="3" s="1"/>
  <c r="S11" i="1"/>
  <c r="T365" i="1"/>
  <c r="T365" i="3" s="1"/>
  <c r="T361" i="1"/>
  <c r="T361" i="3" s="1"/>
  <c r="T357" i="1"/>
  <c r="T357" i="3" s="1"/>
  <c r="T353" i="1"/>
  <c r="T349" i="1"/>
  <c r="T349" i="3" s="1"/>
  <c r="T345" i="1"/>
  <c r="T345" i="3" s="1"/>
  <c r="T341" i="1"/>
  <c r="T341" i="3" s="1"/>
  <c r="T337" i="1"/>
  <c r="T333" i="1"/>
  <c r="T333" i="3" s="1"/>
  <c r="T329" i="1"/>
  <c r="T329" i="3" s="1"/>
  <c r="T325" i="1"/>
  <c r="T325" i="3" s="1"/>
  <c r="T321" i="1"/>
  <c r="T317" i="1"/>
  <c r="T317" i="3" s="1"/>
  <c r="T313" i="1"/>
  <c r="T313" i="3" s="1"/>
  <c r="T309" i="1"/>
  <c r="T309" i="3" s="1"/>
  <c r="T305" i="1"/>
  <c r="T301" i="1"/>
  <c r="T301" i="3" s="1"/>
  <c r="T297" i="1"/>
  <c r="T297" i="3" s="1"/>
  <c r="T293" i="1"/>
  <c r="T293" i="3" s="1"/>
  <c r="T289" i="1"/>
  <c r="T285" i="1"/>
  <c r="T285" i="3" s="1"/>
  <c r="T281" i="1"/>
  <c r="T281" i="3" s="1"/>
  <c r="T277" i="1"/>
  <c r="T277" i="3" s="1"/>
  <c r="T273" i="1"/>
  <c r="T269" i="1"/>
  <c r="T269" i="3" s="1"/>
  <c r="T265" i="1"/>
  <c r="T265" i="3" s="1"/>
  <c r="T261" i="1"/>
  <c r="T261" i="3" s="1"/>
  <c r="T257" i="1"/>
  <c r="T253" i="1"/>
  <c r="T253" i="3" s="1"/>
  <c r="T249" i="1"/>
  <c r="T249" i="3" s="1"/>
  <c r="T245" i="1"/>
  <c r="T245" i="3" s="1"/>
  <c r="T241" i="1"/>
  <c r="T237" i="1"/>
  <c r="T237" i="3" s="1"/>
  <c r="T233" i="1"/>
  <c r="T233" i="3" s="1"/>
  <c r="T229" i="1"/>
  <c r="T229" i="3" s="1"/>
  <c r="T225" i="1"/>
  <c r="T221" i="1"/>
  <c r="T221" i="3" s="1"/>
  <c r="T217" i="1"/>
  <c r="T217" i="3" s="1"/>
  <c r="T213" i="1"/>
  <c r="T213" i="3" s="1"/>
  <c r="T209" i="1"/>
  <c r="T205" i="1"/>
  <c r="T205" i="3" s="1"/>
  <c r="T201" i="1"/>
  <c r="T201" i="3" s="1"/>
  <c r="T197" i="1"/>
  <c r="T197" i="3" s="1"/>
  <c r="T193" i="1"/>
  <c r="T189" i="1"/>
  <c r="T189" i="3" s="1"/>
  <c r="T185" i="1"/>
  <c r="T185" i="3" s="1"/>
  <c r="T181" i="1"/>
  <c r="T181" i="3" s="1"/>
  <c r="T177" i="1"/>
  <c r="T173" i="1"/>
  <c r="T173" i="3" s="1"/>
  <c r="T169" i="1"/>
  <c r="T169" i="3" s="1"/>
  <c r="T165" i="1"/>
  <c r="T165" i="3" s="1"/>
  <c r="T161" i="1"/>
  <c r="T157" i="1"/>
  <c r="T157" i="3" s="1"/>
  <c r="T153" i="1"/>
  <c r="T153" i="3" s="1"/>
  <c r="T149" i="1"/>
  <c r="T149" i="3" s="1"/>
  <c r="T145" i="1"/>
  <c r="T141" i="1"/>
  <c r="T141" i="3" s="1"/>
  <c r="T137" i="1"/>
  <c r="T137" i="3" s="1"/>
  <c r="T133" i="1"/>
  <c r="T133" i="3" s="1"/>
  <c r="T129" i="1"/>
  <c r="T125" i="1"/>
  <c r="T125" i="3" s="1"/>
  <c r="T121" i="1"/>
  <c r="T121" i="3" s="1"/>
  <c r="T117" i="1"/>
  <c r="T117" i="3" s="1"/>
  <c r="T113" i="1"/>
  <c r="T109" i="1"/>
  <c r="T109" i="3" s="1"/>
  <c r="T105" i="1"/>
  <c r="T105" i="3" s="1"/>
  <c r="T101" i="1"/>
  <c r="T101" i="3" s="1"/>
  <c r="T97" i="1"/>
  <c r="T93" i="1"/>
  <c r="T93" i="3" s="1"/>
  <c r="T89" i="1"/>
  <c r="T89" i="3" s="1"/>
  <c r="T85" i="1"/>
  <c r="T85" i="3" s="1"/>
  <c r="T81" i="1"/>
  <c r="T81" i="3" s="1"/>
  <c r="T77" i="1"/>
  <c r="T77" i="3" s="1"/>
  <c r="T73" i="1"/>
  <c r="T73" i="3" s="1"/>
  <c r="T69" i="1"/>
  <c r="T69" i="3" s="1"/>
  <c r="T65" i="1"/>
  <c r="T61" i="1"/>
  <c r="T61" i="3" s="1"/>
  <c r="T57" i="1"/>
  <c r="T57" i="3" s="1"/>
  <c r="T53" i="1"/>
  <c r="T53" i="3" s="1"/>
  <c r="T49" i="1"/>
  <c r="T45" i="1"/>
  <c r="T45" i="3" s="1"/>
  <c r="T41" i="1"/>
  <c r="T41" i="3" s="1"/>
  <c r="T37" i="1"/>
  <c r="T37" i="3" s="1"/>
  <c r="T33" i="1"/>
  <c r="T29" i="1"/>
  <c r="T29" i="3" s="1"/>
  <c r="T25" i="1"/>
  <c r="T25" i="3" s="1"/>
  <c r="T21" i="1"/>
  <c r="T21" i="3" s="1"/>
  <c r="T17" i="1"/>
  <c r="T13" i="1"/>
  <c r="T13" i="3" s="1"/>
  <c r="S10" i="1"/>
  <c r="S10" i="3" s="1"/>
  <c r="E345" i="3"/>
  <c r="E281" i="3"/>
  <c r="E249" i="3"/>
  <c r="E217" i="3"/>
  <c r="E153" i="3"/>
  <c r="E121" i="3"/>
  <c r="E105" i="3"/>
  <c r="E41" i="3"/>
  <c r="E25" i="3"/>
  <c r="F359" i="3"/>
  <c r="F295" i="3"/>
  <c r="E158" i="3"/>
  <c r="F30" i="3"/>
  <c r="F14" i="3"/>
  <c r="G336" i="3"/>
  <c r="G320" i="3"/>
  <c r="G304" i="3"/>
  <c r="G288" i="3"/>
  <c r="G272" i="3"/>
  <c r="G256" i="3"/>
  <c r="G240" i="3"/>
  <c r="G224" i="3"/>
  <c r="G208" i="3"/>
  <c r="G192" i="3"/>
  <c r="G176" i="3"/>
  <c r="G160" i="3"/>
  <c r="G144" i="3"/>
  <c r="G128" i="3"/>
  <c r="G112" i="3"/>
  <c r="G80" i="3"/>
  <c r="G64" i="3"/>
  <c r="G32" i="3"/>
  <c r="G16" i="3"/>
  <c r="L132" i="2"/>
  <c r="L120" i="2"/>
  <c r="L104" i="2"/>
  <c r="L92" i="2"/>
  <c r="N92" i="2" s="1"/>
  <c r="L76" i="2"/>
  <c r="L56" i="2"/>
  <c r="L48" i="2"/>
  <c r="L32" i="2"/>
  <c r="L12" i="2"/>
  <c r="L136" i="2"/>
  <c r="L124" i="2"/>
  <c r="L116" i="2"/>
  <c r="N116" i="2" s="1"/>
  <c r="L108" i="2"/>
  <c r="L96" i="2"/>
  <c r="N96" i="2" s="1"/>
  <c r="L88" i="2"/>
  <c r="L80" i="2"/>
  <c r="N80" i="2" s="1"/>
  <c r="L68" i="2"/>
  <c r="L64" i="2"/>
  <c r="N64" i="2" s="1"/>
  <c r="L52" i="2"/>
  <c r="L40" i="2"/>
  <c r="N40" i="2" s="1"/>
  <c r="L36" i="2"/>
  <c r="L24" i="2"/>
  <c r="L16" i="2"/>
  <c r="L135" i="2"/>
  <c r="N135" i="2" s="1"/>
  <c r="L131" i="2"/>
  <c r="L127" i="2"/>
  <c r="N127" i="2" s="1"/>
  <c r="L123" i="2"/>
  <c r="L119" i="2"/>
  <c r="N119" i="2" s="1"/>
  <c r="L115" i="2"/>
  <c r="L111" i="2"/>
  <c r="L107" i="2"/>
  <c r="L103" i="2"/>
  <c r="N103" i="2" s="1"/>
  <c r="L99" i="2"/>
  <c r="L95" i="2"/>
  <c r="N95" i="2" s="1"/>
  <c r="L91" i="2"/>
  <c r="L87" i="2"/>
  <c r="L83" i="2"/>
  <c r="L79" i="2"/>
  <c r="L75" i="2"/>
  <c r="L71" i="2"/>
  <c r="N71" i="2" s="1"/>
  <c r="L67" i="2"/>
  <c r="L63" i="2"/>
  <c r="N63" i="2" s="1"/>
  <c r="L59" i="2"/>
  <c r="L55" i="2"/>
  <c r="N55" i="2" s="1"/>
  <c r="L51" i="2"/>
  <c r="L47" i="2"/>
  <c r="N47" i="2" s="1"/>
  <c r="L43" i="2"/>
  <c r="L39" i="2"/>
  <c r="N39" i="2" s="1"/>
  <c r="L35" i="2"/>
  <c r="L31" i="2"/>
  <c r="L27" i="2"/>
  <c r="L23" i="2"/>
  <c r="L19" i="2"/>
  <c r="L15" i="2"/>
  <c r="N15" i="2" s="1"/>
  <c r="L11" i="2"/>
  <c r="L140" i="2"/>
  <c r="N140" i="2" s="1"/>
  <c r="L128" i="2"/>
  <c r="L112" i="2"/>
  <c r="L100" i="2"/>
  <c r="L84" i="2"/>
  <c r="N84" i="2" s="1"/>
  <c r="L72" i="2"/>
  <c r="L60" i="2"/>
  <c r="L44" i="2"/>
  <c r="L28" i="2"/>
  <c r="N28" i="2" s="1"/>
  <c r="L20" i="2"/>
  <c r="L368" i="2"/>
  <c r="N368" i="2" s="1"/>
  <c r="L364" i="2"/>
  <c r="L360" i="2"/>
  <c r="N360" i="2" s="1"/>
  <c r="L356" i="2"/>
  <c r="L352" i="2"/>
  <c r="N352" i="2" s="1"/>
  <c r="L348" i="2"/>
  <c r="L344" i="2"/>
  <c r="N344" i="2" s="1"/>
  <c r="L340" i="2"/>
  <c r="L336" i="2"/>
  <c r="N336" i="2" s="1"/>
  <c r="L332" i="2"/>
  <c r="L328" i="2"/>
  <c r="N328" i="2" s="1"/>
  <c r="L324" i="2"/>
  <c r="L320" i="2"/>
  <c r="N320" i="2" s="1"/>
  <c r="L316" i="2"/>
  <c r="L312" i="2"/>
  <c r="L308" i="2"/>
  <c r="L304" i="2"/>
  <c r="N304" i="2" s="1"/>
  <c r="L300" i="2"/>
  <c r="L296" i="2"/>
  <c r="N296" i="2" s="1"/>
  <c r="L292" i="2"/>
  <c r="L288" i="2"/>
  <c r="N288" i="2" s="1"/>
  <c r="L284" i="2"/>
  <c r="L280" i="2"/>
  <c r="N280" i="2" s="1"/>
  <c r="L276" i="2"/>
  <c r="L272" i="2"/>
  <c r="N272" i="2" s="1"/>
  <c r="L268" i="2"/>
  <c r="L264" i="2"/>
  <c r="N264" i="2" s="1"/>
  <c r="L260" i="2"/>
  <c r="L256" i="2"/>
  <c r="N256" i="2" s="1"/>
  <c r="L252" i="2"/>
  <c r="L248" i="2"/>
  <c r="L244" i="2"/>
  <c r="L240" i="2"/>
  <c r="N240" i="2" s="1"/>
  <c r="L236" i="2"/>
  <c r="L232" i="2"/>
  <c r="N232" i="2" s="1"/>
  <c r="L228" i="2"/>
  <c r="L224" i="2"/>
  <c r="N224" i="2" s="1"/>
  <c r="L220" i="2"/>
  <c r="L216" i="2"/>
  <c r="N216" i="2" s="1"/>
  <c r="L212" i="2"/>
  <c r="L208" i="2"/>
  <c r="N208" i="2" s="1"/>
  <c r="L204" i="2"/>
  <c r="L200" i="2"/>
  <c r="N200" i="2" s="1"/>
  <c r="L196" i="2"/>
  <c r="L192" i="2"/>
  <c r="N192" i="2" s="1"/>
  <c r="L188" i="2"/>
  <c r="L184" i="2"/>
  <c r="L180" i="2"/>
  <c r="L176" i="2"/>
  <c r="N176" i="2" s="1"/>
  <c r="L172" i="2"/>
  <c r="L168" i="2"/>
  <c r="N168" i="2" s="1"/>
  <c r="L164" i="2"/>
  <c r="L160" i="2"/>
  <c r="N160" i="2" s="1"/>
  <c r="L156" i="2"/>
  <c r="L152" i="2"/>
  <c r="L148" i="2"/>
  <c r="L144" i="2"/>
  <c r="L367" i="2"/>
  <c r="L363" i="2"/>
  <c r="N363" i="2" s="1"/>
  <c r="L359" i="2"/>
  <c r="L355" i="2"/>
  <c r="N355" i="2" s="1"/>
  <c r="L351" i="2"/>
  <c r="L347" i="2"/>
  <c r="L343" i="2"/>
  <c r="L339" i="2"/>
  <c r="N339" i="2" s="1"/>
  <c r="L335" i="2"/>
  <c r="L331" i="2"/>
  <c r="N331" i="2" s="1"/>
  <c r="L327" i="2"/>
  <c r="L323" i="2"/>
  <c r="N323" i="2" s="1"/>
  <c r="L319" i="2"/>
  <c r="L315" i="2"/>
  <c r="N315" i="2" s="1"/>
  <c r="L311" i="2"/>
  <c r="L307" i="2"/>
  <c r="N307" i="2" s="1"/>
  <c r="L303" i="2"/>
  <c r="L299" i="2"/>
  <c r="N299" i="2" s="1"/>
  <c r="L295" i="2"/>
  <c r="L291" i="2"/>
  <c r="N291" i="2" s="1"/>
  <c r="L287" i="2"/>
  <c r="L283" i="2"/>
  <c r="L279" i="2"/>
  <c r="L275" i="2"/>
  <c r="N275" i="2" s="1"/>
  <c r="L271" i="2"/>
  <c r="L267" i="2"/>
  <c r="N267" i="2" s="1"/>
  <c r="L263" i="2"/>
  <c r="L259" i="2"/>
  <c r="N259" i="2" s="1"/>
  <c r="L255" i="2"/>
  <c r="L251" i="2"/>
  <c r="N251" i="2" s="1"/>
  <c r="L247" i="2"/>
  <c r="L243" i="2"/>
  <c r="N243" i="2" s="1"/>
  <c r="L239" i="2"/>
  <c r="L235" i="2"/>
  <c r="N235" i="2" s="1"/>
  <c r="L231" i="2"/>
  <c r="L227" i="2"/>
  <c r="N227" i="2" s="1"/>
  <c r="L223" i="2"/>
  <c r="L219" i="2"/>
  <c r="L215" i="2"/>
  <c r="L211" i="2"/>
  <c r="N211" i="2" s="1"/>
  <c r="L207" i="2"/>
  <c r="L203" i="2"/>
  <c r="N203" i="2" s="1"/>
  <c r="L199" i="2"/>
  <c r="L195" i="2"/>
  <c r="N195" i="2" s="1"/>
  <c r="L191" i="2"/>
  <c r="L187" i="2"/>
  <c r="N187" i="2" s="1"/>
  <c r="L183" i="2"/>
  <c r="L179" i="2"/>
  <c r="N179" i="2" s="1"/>
  <c r="L175" i="2"/>
  <c r="L171" i="2"/>
  <c r="N171" i="2" s="1"/>
  <c r="L167" i="2"/>
  <c r="L163" i="2"/>
  <c r="N163" i="2" s="1"/>
  <c r="L159" i="2"/>
  <c r="L155" i="2"/>
  <c r="L151" i="2"/>
  <c r="L147" i="2"/>
  <c r="L143" i="2"/>
  <c r="L139" i="2"/>
  <c r="N139" i="2" s="1"/>
  <c r="L21" i="2"/>
  <c r="L366" i="2"/>
  <c r="L362" i="2"/>
  <c r="L358" i="2"/>
  <c r="N358" i="2" s="1"/>
  <c r="L354" i="2"/>
  <c r="L350" i="2"/>
  <c r="L346" i="2"/>
  <c r="L342" i="2"/>
  <c r="N342" i="2" s="1"/>
  <c r="L338" i="2"/>
  <c r="L334" i="2"/>
  <c r="L330" i="2"/>
  <c r="L326" i="2"/>
  <c r="N326" i="2" s="1"/>
  <c r="L322" i="2"/>
  <c r="L318" i="2"/>
  <c r="L314" i="2"/>
  <c r="L310" i="2"/>
  <c r="N310" i="2" s="1"/>
  <c r="L306" i="2"/>
  <c r="L302" i="2"/>
  <c r="L298" i="2"/>
  <c r="L294" i="2"/>
  <c r="N294" i="2" s="1"/>
  <c r="L290" i="2"/>
  <c r="L286" i="2"/>
  <c r="L282" i="2"/>
  <c r="L278" i="2"/>
  <c r="N278" i="2" s="1"/>
  <c r="L274" i="2"/>
  <c r="L270" i="2"/>
  <c r="L266" i="2"/>
  <c r="L262" i="2"/>
  <c r="N262" i="2" s="1"/>
  <c r="L258" i="2"/>
  <c r="L254" i="2"/>
  <c r="L250" i="2"/>
  <c r="L246" i="2"/>
  <c r="N246" i="2" s="1"/>
  <c r="L242" i="2"/>
  <c r="L238" i="2"/>
  <c r="L234" i="2"/>
  <c r="L230" i="2"/>
  <c r="N230" i="2" s="1"/>
  <c r="L226" i="2"/>
  <c r="L222" i="2"/>
  <c r="L218" i="2"/>
  <c r="L214" i="2"/>
  <c r="N214" i="2" s="1"/>
  <c r="L210" i="2"/>
  <c r="L206" i="2"/>
  <c r="L202" i="2"/>
  <c r="L198" i="2"/>
  <c r="N198" i="2" s="1"/>
  <c r="L194" i="2"/>
  <c r="L190" i="2"/>
  <c r="L186" i="2"/>
  <c r="L182" i="2"/>
  <c r="N182" i="2" s="1"/>
  <c r="L178" i="2"/>
  <c r="L174" i="2"/>
  <c r="L170" i="2"/>
  <c r="L166" i="2"/>
  <c r="N166" i="2" s="1"/>
  <c r="L162" i="2"/>
  <c r="L10" i="2"/>
  <c r="O368" i="2"/>
  <c r="N364" i="2"/>
  <c r="O364" i="2"/>
  <c r="O360" i="2"/>
  <c r="N356" i="2"/>
  <c r="O356" i="2"/>
  <c r="O352" i="2"/>
  <c r="O348" i="2"/>
  <c r="N348" i="2"/>
  <c r="O344" i="2"/>
  <c r="O340" i="2"/>
  <c r="N340" i="2"/>
  <c r="O336" i="2"/>
  <c r="O332" i="2"/>
  <c r="N332" i="2"/>
  <c r="O328" i="2"/>
  <c r="O324" i="2"/>
  <c r="N324" i="2"/>
  <c r="O320" i="2"/>
  <c r="O316" i="2"/>
  <c r="N316" i="2"/>
  <c r="O312" i="2"/>
  <c r="N312" i="2"/>
  <c r="O308" i="2"/>
  <c r="N308" i="2"/>
  <c r="O304" i="2"/>
  <c r="O300" i="2"/>
  <c r="N300" i="2"/>
  <c r="O296" i="2"/>
  <c r="O292" i="2"/>
  <c r="N292" i="2"/>
  <c r="O288" i="2"/>
  <c r="O284" i="2"/>
  <c r="N284" i="2"/>
  <c r="O280" i="2"/>
  <c r="O276" i="2"/>
  <c r="N276" i="2"/>
  <c r="O272" i="2"/>
  <c r="O268" i="2"/>
  <c r="N268" i="2"/>
  <c r="O264" i="2"/>
  <c r="O260" i="2"/>
  <c r="N260" i="2"/>
  <c r="O256" i="2"/>
  <c r="O252" i="2"/>
  <c r="N252" i="2"/>
  <c r="O248" i="2"/>
  <c r="N248" i="2"/>
  <c r="O244" i="2"/>
  <c r="N244" i="2"/>
  <c r="O240" i="2"/>
  <c r="O236" i="2"/>
  <c r="N236" i="2"/>
  <c r="O232" i="2"/>
  <c r="O228" i="2"/>
  <c r="N228" i="2"/>
  <c r="O224" i="2"/>
  <c r="O220" i="2"/>
  <c r="N220" i="2"/>
  <c r="O216" i="2"/>
  <c r="O212" i="2"/>
  <c r="N212" i="2"/>
  <c r="O208" i="2"/>
  <c r="O204" i="2"/>
  <c r="N204" i="2"/>
  <c r="O200" i="2"/>
  <c r="O196" i="2"/>
  <c r="N196" i="2"/>
  <c r="O192" i="2"/>
  <c r="O188" i="2"/>
  <c r="N188" i="2"/>
  <c r="O184" i="2"/>
  <c r="N184" i="2"/>
  <c r="O180" i="2"/>
  <c r="N180" i="2"/>
  <c r="O176" i="2"/>
  <c r="O172" i="2"/>
  <c r="N172" i="2"/>
  <c r="O168" i="2"/>
  <c r="O164" i="2"/>
  <c r="N164" i="2"/>
  <c r="O160" i="2"/>
  <c r="O155" i="2"/>
  <c r="N155" i="2"/>
  <c r="O149" i="2"/>
  <c r="N149" i="2"/>
  <c r="O144" i="2"/>
  <c r="N144" i="2"/>
  <c r="O139" i="2"/>
  <c r="O133" i="2"/>
  <c r="N133" i="2"/>
  <c r="O128" i="2"/>
  <c r="N128" i="2"/>
  <c r="O123" i="2"/>
  <c r="N123" i="2"/>
  <c r="O117" i="2"/>
  <c r="N117" i="2"/>
  <c r="O112" i="2"/>
  <c r="N112" i="2"/>
  <c r="O107" i="2"/>
  <c r="N107" i="2"/>
  <c r="O101" i="2"/>
  <c r="N101" i="2"/>
  <c r="O96" i="2"/>
  <c r="O91" i="2"/>
  <c r="N91" i="2"/>
  <c r="O85" i="2"/>
  <c r="N85" i="2"/>
  <c r="O80" i="2"/>
  <c r="O75" i="2"/>
  <c r="N75" i="2"/>
  <c r="O69" i="2"/>
  <c r="N69" i="2"/>
  <c r="O64" i="2"/>
  <c r="O59" i="2"/>
  <c r="N59" i="2"/>
  <c r="O53" i="2"/>
  <c r="N53" i="2"/>
  <c r="O48" i="2"/>
  <c r="N48" i="2"/>
  <c r="O43" i="2"/>
  <c r="N43" i="2"/>
  <c r="O37" i="2"/>
  <c r="N37" i="2"/>
  <c r="O32" i="2"/>
  <c r="N32" i="2"/>
  <c r="O27" i="2"/>
  <c r="N27" i="2"/>
  <c r="O21" i="2"/>
  <c r="N21" i="2"/>
  <c r="O16" i="2"/>
  <c r="N16" i="2"/>
  <c r="O11" i="2"/>
  <c r="N11" i="2"/>
  <c r="L158" i="2"/>
  <c r="N158" i="2" s="1"/>
  <c r="L154" i="2"/>
  <c r="N154" i="2" s="1"/>
  <c r="L150" i="2"/>
  <c r="L146" i="2"/>
  <c r="N146" i="2" s="1"/>
  <c r="L142" i="2"/>
  <c r="N142" i="2" s="1"/>
  <c r="L138" i="2"/>
  <c r="N138" i="2" s="1"/>
  <c r="L134" i="2"/>
  <c r="L130" i="2"/>
  <c r="N130" i="2" s="1"/>
  <c r="L126" i="2"/>
  <c r="N126" i="2" s="1"/>
  <c r="L122" i="2"/>
  <c r="N122" i="2" s="1"/>
  <c r="L118" i="2"/>
  <c r="L114" i="2"/>
  <c r="L110" i="2"/>
  <c r="L106" i="2"/>
  <c r="N106" i="2" s="1"/>
  <c r="L102" i="2"/>
  <c r="L98" i="2"/>
  <c r="N98" i="2" s="1"/>
  <c r="L94" i="2"/>
  <c r="N94" i="2" s="1"/>
  <c r="L90" i="2"/>
  <c r="N90" i="2" s="1"/>
  <c r="L86" i="2"/>
  <c r="L82" i="2"/>
  <c r="N82" i="2" s="1"/>
  <c r="L78" i="2"/>
  <c r="N78" i="2" s="1"/>
  <c r="L74" i="2"/>
  <c r="N74" i="2" s="1"/>
  <c r="L70" i="2"/>
  <c r="L66" i="2"/>
  <c r="L62" i="2"/>
  <c r="L58" i="2"/>
  <c r="N58" i="2" s="1"/>
  <c r="L54" i="2"/>
  <c r="L50" i="2"/>
  <c r="N50" i="2" s="1"/>
  <c r="L46" i="2"/>
  <c r="N46" i="2" s="1"/>
  <c r="L42" i="2"/>
  <c r="N42" i="2" s="1"/>
  <c r="L38" i="2"/>
  <c r="L34" i="2"/>
  <c r="N34" i="2" s="1"/>
  <c r="L30" i="2"/>
  <c r="N30" i="2" s="1"/>
  <c r="L26" i="2"/>
  <c r="N26" i="2" s="1"/>
  <c r="L22" i="2"/>
  <c r="L18" i="2"/>
  <c r="N18" i="2" s="1"/>
  <c r="L14" i="2"/>
  <c r="N14" i="2" s="1"/>
  <c r="O367" i="2"/>
  <c r="N367" i="2"/>
  <c r="O363" i="2"/>
  <c r="O359" i="2"/>
  <c r="N359" i="2"/>
  <c r="O355" i="2"/>
  <c r="O351" i="2"/>
  <c r="N351" i="2"/>
  <c r="O347" i="2"/>
  <c r="N347" i="2"/>
  <c r="O343" i="2"/>
  <c r="N343" i="2"/>
  <c r="O339" i="2"/>
  <c r="O335" i="2"/>
  <c r="N335" i="2"/>
  <c r="O331" i="2"/>
  <c r="O327" i="2"/>
  <c r="N327" i="2"/>
  <c r="O323" i="2"/>
  <c r="O319" i="2"/>
  <c r="N319" i="2"/>
  <c r="O315" i="2"/>
  <c r="O311" i="2"/>
  <c r="N311" i="2"/>
  <c r="O307" i="2"/>
  <c r="O303" i="2"/>
  <c r="N303" i="2"/>
  <c r="O299" i="2"/>
  <c r="O295" i="2"/>
  <c r="N295" i="2"/>
  <c r="O291" i="2"/>
  <c r="O287" i="2"/>
  <c r="N287" i="2"/>
  <c r="O283" i="2"/>
  <c r="N283" i="2"/>
  <c r="O279" i="2"/>
  <c r="N279" i="2"/>
  <c r="O275" i="2"/>
  <c r="O271" i="2"/>
  <c r="N271" i="2"/>
  <c r="O267" i="2"/>
  <c r="O263" i="2"/>
  <c r="N263" i="2"/>
  <c r="O259" i="2"/>
  <c r="O255" i="2"/>
  <c r="N255" i="2"/>
  <c r="O251" i="2"/>
  <c r="O247" i="2"/>
  <c r="N247" i="2"/>
  <c r="O243" i="2"/>
  <c r="O239" i="2"/>
  <c r="N239" i="2"/>
  <c r="O235" i="2"/>
  <c r="O231" i="2"/>
  <c r="N231" i="2"/>
  <c r="O227" i="2"/>
  <c r="O223" i="2"/>
  <c r="N223" i="2"/>
  <c r="O219" i="2"/>
  <c r="N219" i="2"/>
  <c r="O215" i="2"/>
  <c r="N215" i="2"/>
  <c r="O211" i="2"/>
  <c r="O207" i="2"/>
  <c r="N207" i="2"/>
  <c r="O203" i="2"/>
  <c r="O199" i="2"/>
  <c r="N199" i="2"/>
  <c r="O195" i="2"/>
  <c r="O191" i="2"/>
  <c r="N191" i="2"/>
  <c r="O187" i="2"/>
  <c r="O183" i="2"/>
  <c r="N183" i="2"/>
  <c r="O179" i="2"/>
  <c r="O175" i="2"/>
  <c r="N175" i="2"/>
  <c r="O171" i="2"/>
  <c r="O167" i="2"/>
  <c r="N167" i="2"/>
  <c r="O163" i="2"/>
  <c r="O159" i="2"/>
  <c r="N159" i="2"/>
  <c r="O153" i="2"/>
  <c r="N153" i="2"/>
  <c r="O148" i="2"/>
  <c r="N148" i="2"/>
  <c r="O143" i="2"/>
  <c r="N143" i="2"/>
  <c r="O137" i="2"/>
  <c r="N137" i="2"/>
  <c r="O132" i="2"/>
  <c r="N132" i="2"/>
  <c r="O127" i="2"/>
  <c r="O121" i="2"/>
  <c r="N121" i="2"/>
  <c r="O116" i="2"/>
  <c r="O111" i="2"/>
  <c r="N111" i="2"/>
  <c r="N110" i="2"/>
  <c r="O105" i="2"/>
  <c r="N105" i="2"/>
  <c r="O100" i="2"/>
  <c r="N100" i="2"/>
  <c r="O95" i="2"/>
  <c r="O89" i="2"/>
  <c r="N89" i="2"/>
  <c r="O84" i="2"/>
  <c r="O79" i="2"/>
  <c r="N79" i="2"/>
  <c r="O73" i="2"/>
  <c r="N73" i="2"/>
  <c r="O68" i="2"/>
  <c r="N68" i="2"/>
  <c r="O63" i="2"/>
  <c r="N62" i="2"/>
  <c r="O57" i="2"/>
  <c r="N57" i="2"/>
  <c r="O52" i="2"/>
  <c r="N52" i="2"/>
  <c r="O47" i="2"/>
  <c r="O41" i="2"/>
  <c r="N41" i="2"/>
  <c r="O36" i="2"/>
  <c r="N36" i="2"/>
  <c r="O31" i="2"/>
  <c r="N31" i="2"/>
  <c r="O25" i="2"/>
  <c r="N25" i="2"/>
  <c r="O20" i="2"/>
  <c r="N20" i="2"/>
  <c r="O15" i="2"/>
  <c r="N366" i="2"/>
  <c r="O366" i="2"/>
  <c r="N362" i="2"/>
  <c r="O362" i="2"/>
  <c r="O358" i="2"/>
  <c r="N354" i="2"/>
  <c r="O354" i="2"/>
  <c r="O350" i="2"/>
  <c r="N350" i="2"/>
  <c r="O346" i="2"/>
  <c r="N346" i="2"/>
  <c r="O342" i="2"/>
  <c r="O338" i="2"/>
  <c r="N338" i="2"/>
  <c r="O334" i="2"/>
  <c r="N334" i="2"/>
  <c r="O330" i="2"/>
  <c r="N330" i="2"/>
  <c r="O326" i="2"/>
  <c r="O322" i="2"/>
  <c r="N322" i="2"/>
  <c r="O318" i="2"/>
  <c r="N318" i="2"/>
  <c r="O314" i="2"/>
  <c r="N314" i="2"/>
  <c r="O310" i="2"/>
  <c r="O306" i="2"/>
  <c r="N306" i="2"/>
  <c r="O302" i="2"/>
  <c r="N302" i="2"/>
  <c r="O298" i="2"/>
  <c r="N298" i="2"/>
  <c r="O294" i="2"/>
  <c r="O290" i="2"/>
  <c r="N290" i="2"/>
  <c r="O286" i="2"/>
  <c r="N286" i="2"/>
  <c r="O282" i="2"/>
  <c r="N282" i="2"/>
  <c r="O278" i="2"/>
  <c r="O274" i="2"/>
  <c r="N274" i="2"/>
  <c r="O270" i="2"/>
  <c r="N270" i="2"/>
  <c r="O266" i="2"/>
  <c r="N266" i="2"/>
  <c r="O262" i="2"/>
  <c r="O258" i="2"/>
  <c r="N258" i="2"/>
  <c r="O254" i="2"/>
  <c r="N254" i="2"/>
  <c r="O250" i="2"/>
  <c r="N250" i="2"/>
  <c r="O246" i="2"/>
  <c r="O242" i="2"/>
  <c r="N242" i="2"/>
  <c r="O238" i="2"/>
  <c r="N238" i="2"/>
  <c r="O234" i="2"/>
  <c r="N234" i="2"/>
  <c r="O230" i="2"/>
  <c r="O226" i="2"/>
  <c r="N226" i="2"/>
  <c r="O222" i="2"/>
  <c r="N222" i="2"/>
  <c r="O218" i="2"/>
  <c r="N218" i="2"/>
  <c r="O214" i="2"/>
  <c r="O210" i="2"/>
  <c r="N210" i="2"/>
  <c r="O206" i="2"/>
  <c r="N206" i="2"/>
  <c r="O202" i="2"/>
  <c r="N202" i="2"/>
  <c r="O198" i="2"/>
  <c r="O194" i="2"/>
  <c r="N194" i="2"/>
  <c r="O190" i="2"/>
  <c r="N190" i="2"/>
  <c r="O186" i="2"/>
  <c r="N186" i="2"/>
  <c r="O182" i="2"/>
  <c r="O178" i="2"/>
  <c r="N178" i="2"/>
  <c r="O174" i="2"/>
  <c r="N174" i="2"/>
  <c r="O170" i="2"/>
  <c r="N170" i="2"/>
  <c r="O166" i="2"/>
  <c r="N162" i="2"/>
  <c r="O157" i="2"/>
  <c r="N157" i="2"/>
  <c r="O152" i="2"/>
  <c r="N152" i="2"/>
  <c r="O147" i="2"/>
  <c r="N147" i="2"/>
  <c r="O141" i="2"/>
  <c r="N141" i="2"/>
  <c r="O136" i="2"/>
  <c r="N136" i="2"/>
  <c r="O131" i="2"/>
  <c r="N131" i="2"/>
  <c r="O125" i="2"/>
  <c r="N125" i="2"/>
  <c r="O120" i="2"/>
  <c r="N120" i="2"/>
  <c r="O115" i="2"/>
  <c r="N115" i="2"/>
  <c r="N114" i="2"/>
  <c r="O109" i="2"/>
  <c r="N109" i="2"/>
  <c r="O104" i="2"/>
  <c r="N104" i="2"/>
  <c r="O99" i="2"/>
  <c r="N99" i="2"/>
  <c r="O93" i="2"/>
  <c r="N93" i="2"/>
  <c r="O88" i="2"/>
  <c r="N88" i="2"/>
  <c r="O83" i="2"/>
  <c r="N83" i="2"/>
  <c r="O77" i="2"/>
  <c r="N77" i="2"/>
  <c r="O72" i="2"/>
  <c r="N72" i="2"/>
  <c r="O67" i="2"/>
  <c r="N67" i="2"/>
  <c r="N66" i="2"/>
  <c r="O61" i="2"/>
  <c r="N61" i="2"/>
  <c r="O56" i="2"/>
  <c r="N56" i="2"/>
  <c r="O51" i="2"/>
  <c r="N51" i="2"/>
  <c r="O45" i="2"/>
  <c r="N45" i="2"/>
  <c r="O40" i="2"/>
  <c r="O35" i="2"/>
  <c r="N35" i="2"/>
  <c r="O29" i="2"/>
  <c r="N29" i="2"/>
  <c r="O24" i="2"/>
  <c r="N24" i="2"/>
  <c r="O19" i="2"/>
  <c r="N19" i="2"/>
  <c r="O13" i="2"/>
  <c r="N13" i="2"/>
  <c r="N10" i="2"/>
  <c r="O10" i="2"/>
  <c r="N365" i="2"/>
  <c r="O365" i="2"/>
  <c r="N361" i="2"/>
  <c r="O361" i="2"/>
  <c r="N357" i="2"/>
  <c r="O357" i="2"/>
  <c r="N353" i="2"/>
  <c r="O353" i="2"/>
  <c r="O349" i="2"/>
  <c r="N349" i="2"/>
  <c r="O345" i="2"/>
  <c r="N345" i="2"/>
  <c r="O341" i="2"/>
  <c r="N341" i="2"/>
  <c r="O337" i="2"/>
  <c r="N337" i="2"/>
  <c r="O333" i="2"/>
  <c r="N333" i="2"/>
  <c r="O329" i="2"/>
  <c r="N329" i="2"/>
  <c r="O325" i="2"/>
  <c r="N325" i="2"/>
  <c r="O321" i="2"/>
  <c r="N321" i="2"/>
  <c r="O317" i="2"/>
  <c r="N317" i="2"/>
  <c r="O313" i="2"/>
  <c r="N313" i="2"/>
  <c r="O309" i="2"/>
  <c r="N309" i="2"/>
  <c r="O305" i="2"/>
  <c r="N305" i="2"/>
  <c r="O301" i="2"/>
  <c r="N301" i="2"/>
  <c r="O297" i="2"/>
  <c r="N297" i="2"/>
  <c r="O293" i="2"/>
  <c r="N293" i="2"/>
  <c r="O289" i="2"/>
  <c r="N289" i="2"/>
  <c r="O285" i="2"/>
  <c r="N285" i="2"/>
  <c r="O281" i="2"/>
  <c r="N281" i="2"/>
  <c r="O277" i="2"/>
  <c r="N277" i="2"/>
  <c r="O273" i="2"/>
  <c r="N273" i="2"/>
  <c r="O269" i="2"/>
  <c r="N269" i="2"/>
  <c r="O265" i="2"/>
  <c r="N265" i="2"/>
  <c r="O261" i="2"/>
  <c r="N261" i="2"/>
  <c r="O257" i="2"/>
  <c r="N257" i="2"/>
  <c r="O253" i="2"/>
  <c r="N253" i="2"/>
  <c r="O249" i="2"/>
  <c r="N249" i="2"/>
  <c r="O245" i="2"/>
  <c r="N245" i="2"/>
  <c r="O241" i="2"/>
  <c r="N241" i="2"/>
  <c r="O237" i="2"/>
  <c r="N237" i="2"/>
  <c r="O233" i="2"/>
  <c r="N233" i="2"/>
  <c r="O229" i="2"/>
  <c r="N229" i="2"/>
  <c r="O225" i="2"/>
  <c r="N225" i="2"/>
  <c r="O221" i="2"/>
  <c r="N221" i="2"/>
  <c r="O217" i="2"/>
  <c r="N217" i="2"/>
  <c r="O213" i="2"/>
  <c r="N213" i="2"/>
  <c r="O209" i="2"/>
  <c r="N209" i="2"/>
  <c r="O205" i="2"/>
  <c r="N205" i="2"/>
  <c r="O201" i="2"/>
  <c r="N201" i="2"/>
  <c r="O197" i="2"/>
  <c r="N197" i="2"/>
  <c r="O193" i="2"/>
  <c r="N193" i="2"/>
  <c r="O189" i="2"/>
  <c r="N189" i="2"/>
  <c r="O185" i="2"/>
  <c r="N185" i="2"/>
  <c r="O181" i="2"/>
  <c r="N181" i="2"/>
  <c r="O177" i="2"/>
  <c r="N177" i="2"/>
  <c r="O173" i="2"/>
  <c r="N173" i="2"/>
  <c r="O169" i="2"/>
  <c r="N169" i="2"/>
  <c r="O165" i="2"/>
  <c r="N165" i="2"/>
  <c r="O161" i="2"/>
  <c r="N161" i="2"/>
  <c r="O156" i="2"/>
  <c r="N156" i="2"/>
  <c r="O151" i="2"/>
  <c r="N151" i="2"/>
  <c r="N150" i="2"/>
  <c r="O145" i="2"/>
  <c r="N145" i="2"/>
  <c r="O140" i="2"/>
  <c r="O135" i="2"/>
  <c r="N134" i="2"/>
  <c r="O129" i="2"/>
  <c r="N129" i="2"/>
  <c r="O124" i="2"/>
  <c r="N124" i="2"/>
  <c r="O119" i="2"/>
  <c r="N118" i="2"/>
  <c r="O113" i="2"/>
  <c r="N113" i="2"/>
  <c r="O108" i="2"/>
  <c r="N108" i="2"/>
  <c r="O103" i="2"/>
  <c r="N102" i="2"/>
  <c r="O97" i="2"/>
  <c r="N97" i="2"/>
  <c r="O92" i="2"/>
  <c r="O87" i="2"/>
  <c r="N87" i="2"/>
  <c r="N86" i="2"/>
  <c r="O81" i="2"/>
  <c r="N81" i="2"/>
  <c r="O76" i="2"/>
  <c r="N76" i="2"/>
  <c r="O71" i="2"/>
  <c r="N70" i="2"/>
  <c r="O65" i="2"/>
  <c r="N65" i="2"/>
  <c r="O60" i="2"/>
  <c r="N60" i="2"/>
  <c r="O55" i="2"/>
  <c r="N54" i="2"/>
  <c r="O49" i="2"/>
  <c r="N49" i="2"/>
  <c r="O44" i="2"/>
  <c r="N44" i="2"/>
  <c r="O39" i="2"/>
  <c r="N38" i="2"/>
  <c r="O33" i="2"/>
  <c r="N33" i="2"/>
  <c r="O28" i="2"/>
  <c r="O23" i="2"/>
  <c r="N23" i="2"/>
  <c r="N22" i="2"/>
  <c r="O17" i="2"/>
  <c r="N17" i="2"/>
  <c r="O12" i="2"/>
  <c r="N12" i="2"/>
  <c r="O162" i="2"/>
  <c r="O158" i="2"/>
  <c r="O154" i="2"/>
  <c r="O150" i="2"/>
  <c r="O146" i="2"/>
  <c r="O142" i="2"/>
  <c r="O138" i="2"/>
  <c r="O134" i="2"/>
  <c r="O130" i="2"/>
  <c r="O126" i="2"/>
  <c r="O122" i="2"/>
  <c r="O118" i="2"/>
  <c r="O114" i="2"/>
  <c r="O110" i="2"/>
  <c r="O106" i="2"/>
  <c r="O102" i="2"/>
  <c r="O98" i="2"/>
  <c r="O94" i="2"/>
  <c r="O90" i="2"/>
  <c r="O86" i="2"/>
  <c r="O82" i="2"/>
  <c r="O78" i="2"/>
  <c r="O74" i="2"/>
  <c r="O70" i="2"/>
  <c r="O66" i="2"/>
  <c r="O62" i="2"/>
  <c r="O58" i="2"/>
  <c r="O54" i="2"/>
  <c r="O50" i="2"/>
  <c r="O46" i="2"/>
  <c r="O42" i="2"/>
  <c r="O38" i="2"/>
  <c r="O34" i="2"/>
  <c r="O30" i="2"/>
  <c r="O26" i="2"/>
  <c r="O22" i="2"/>
  <c r="O18" i="2"/>
  <c r="O14" i="2"/>
  <c r="D272" i="3"/>
  <c r="E10" i="3"/>
  <c r="D332" i="3"/>
  <c r="E154" i="3"/>
  <c r="D368" i="3"/>
  <c r="D364" i="3"/>
  <c r="D360" i="3"/>
  <c r="D352" i="3"/>
  <c r="D340" i="3"/>
  <c r="D328" i="3"/>
  <c r="D320" i="3"/>
  <c r="D304" i="3"/>
  <c r="D300" i="3"/>
  <c r="D296" i="3"/>
  <c r="D288" i="3"/>
  <c r="D284" i="3"/>
  <c r="D276" i="3"/>
  <c r="D264" i="3"/>
  <c r="D260" i="3"/>
  <c r="D256" i="3"/>
  <c r="D252" i="3"/>
  <c r="D240" i="3"/>
  <c r="D232" i="3"/>
  <c r="D228" i="3"/>
  <c r="D224" i="3"/>
  <c r="D220" i="3"/>
  <c r="D216" i="3"/>
  <c r="D208" i="3"/>
  <c r="D204" i="3"/>
  <c r="D200" i="3"/>
  <c r="D196" i="3"/>
  <c r="D192" i="3"/>
  <c r="D184" i="3"/>
  <c r="D176" i="3"/>
  <c r="D172" i="3"/>
  <c r="D168" i="3"/>
  <c r="D164" i="3"/>
  <c r="D160" i="3"/>
  <c r="D156" i="3"/>
  <c r="D144" i="3"/>
  <c r="D140" i="3"/>
  <c r="D136" i="3"/>
  <c r="D132" i="3"/>
  <c r="D128" i="3"/>
  <c r="D124" i="3"/>
  <c r="D120" i="3"/>
  <c r="D116" i="3"/>
  <c r="D112" i="3"/>
  <c r="D108" i="3"/>
  <c r="D104" i="3"/>
  <c r="D100" i="3"/>
  <c r="D96" i="3"/>
  <c r="D92" i="3"/>
  <c r="D88" i="3"/>
  <c r="D84" i="3"/>
  <c r="D80" i="3"/>
  <c r="D76" i="3"/>
  <c r="D72" i="3"/>
  <c r="D68" i="3"/>
  <c r="D64" i="3"/>
  <c r="D60" i="3"/>
  <c r="D56" i="3"/>
  <c r="D52" i="3"/>
  <c r="D48" i="3"/>
  <c r="D44" i="3"/>
  <c r="D40" i="3"/>
  <c r="D36" i="3"/>
  <c r="D32" i="3"/>
  <c r="D28" i="3"/>
  <c r="D24" i="3"/>
  <c r="D20" i="3"/>
  <c r="D16" i="3"/>
  <c r="D12" i="3"/>
  <c r="E366" i="3"/>
  <c r="E362" i="3"/>
  <c r="E358" i="3"/>
  <c r="E354" i="3"/>
  <c r="E350" i="3"/>
  <c r="E346" i="3"/>
  <c r="E342" i="3"/>
  <c r="E338" i="3"/>
  <c r="E334" i="3"/>
  <c r="E330" i="3"/>
  <c r="E326" i="3"/>
  <c r="E322" i="3"/>
  <c r="E318" i="3"/>
  <c r="E314" i="3"/>
  <c r="E310" i="3"/>
  <c r="E306" i="3"/>
  <c r="E302" i="3"/>
  <c r="E298" i="3"/>
  <c r="E294" i="3"/>
  <c r="E290" i="3"/>
  <c r="E286" i="3"/>
  <c r="E282" i="3"/>
  <c r="E278" i="3"/>
  <c r="E274" i="3"/>
  <c r="E270" i="3"/>
  <c r="E266" i="3"/>
  <c r="E262" i="3"/>
  <c r="E258" i="3"/>
  <c r="E254" i="3"/>
  <c r="E250" i="3"/>
  <c r="E246" i="3"/>
  <c r="E242" i="3"/>
  <c r="E238" i="3"/>
  <c r="E234" i="3"/>
  <c r="E230" i="3"/>
  <c r="E226" i="3"/>
  <c r="E222" i="3"/>
  <c r="E218" i="3"/>
  <c r="E214" i="3"/>
  <c r="E210" i="3"/>
  <c r="E206" i="3"/>
  <c r="E202" i="3"/>
  <c r="E198" i="3"/>
  <c r="E194" i="3"/>
  <c r="E190" i="3"/>
  <c r="E186" i="3"/>
  <c r="E182" i="3"/>
  <c r="E178" i="3"/>
  <c r="E174" i="3"/>
  <c r="E170" i="3"/>
  <c r="E166" i="3"/>
  <c r="E162" i="3"/>
  <c r="E150" i="3"/>
  <c r="E142" i="3"/>
  <c r="E122" i="3"/>
  <c r="E110" i="3"/>
  <c r="E98" i="3"/>
  <c r="E86" i="3"/>
  <c r="E70" i="3"/>
  <c r="E62" i="3"/>
  <c r="E50" i="3"/>
  <c r="E42" i="3"/>
  <c r="E34" i="3"/>
  <c r="E26" i="3"/>
  <c r="E18" i="3"/>
  <c r="F360" i="3"/>
  <c r="F344" i="3"/>
  <c r="F328" i="3"/>
  <c r="F312" i="3"/>
  <c r="F300" i="3"/>
  <c r="F288" i="3"/>
  <c r="F272" i="3"/>
  <c r="F252" i="3"/>
  <c r="F236" i="3"/>
  <c r="F220" i="3"/>
  <c r="F204" i="3"/>
  <c r="F188" i="3"/>
  <c r="F172" i="3"/>
  <c r="F152" i="3"/>
  <c r="F140" i="3"/>
  <c r="F128" i="3"/>
  <c r="F116" i="3"/>
  <c r="F96" i="3"/>
  <c r="F84" i="3"/>
  <c r="F64" i="3"/>
  <c r="F52" i="3"/>
  <c r="F32" i="3"/>
  <c r="F20" i="3"/>
  <c r="G354" i="3"/>
  <c r="G338" i="3"/>
  <c r="G322" i="3"/>
  <c r="G306" i="3"/>
  <c r="G290" i="3"/>
  <c r="G278" i="3"/>
  <c r="G258" i="3"/>
  <c r="G238" i="3"/>
  <c r="G226" i="3"/>
  <c r="G210" i="3"/>
  <c r="G198" i="3"/>
  <c r="G186" i="3"/>
  <c r="G178" i="3"/>
  <c r="G170" i="3"/>
  <c r="G158" i="3"/>
  <c r="G146" i="3"/>
  <c r="G138" i="3"/>
  <c r="G130" i="3"/>
  <c r="G122" i="3"/>
  <c r="G110" i="3"/>
  <c r="G98" i="3"/>
  <c r="G86" i="3"/>
  <c r="G78" i="3"/>
  <c r="G66" i="3"/>
  <c r="G58" i="3"/>
  <c r="G42" i="3"/>
  <c r="G22" i="3"/>
  <c r="E146" i="3"/>
  <c r="E138" i="3"/>
  <c r="E130" i="3"/>
  <c r="E118" i="3"/>
  <c r="E106" i="3"/>
  <c r="E90" i="3"/>
  <c r="E82" i="3"/>
  <c r="E74" i="3"/>
  <c r="E66" i="3"/>
  <c r="E58" i="3"/>
  <c r="E54" i="3"/>
  <c r="E46" i="3"/>
  <c r="E38" i="3"/>
  <c r="E30" i="3"/>
  <c r="E22" i="3"/>
  <c r="E14" i="3"/>
  <c r="F368" i="3"/>
  <c r="F356" i="3"/>
  <c r="F348" i="3"/>
  <c r="F336" i="3"/>
  <c r="F324" i="3"/>
  <c r="F316" i="3"/>
  <c r="F308" i="3"/>
  <c r="F296" i="3"/>
  <c r="F284" i="3"/>
  <c r="F276" i="3"/>
  <c r="F264" i="3"/>
  <c r="F256" i="3"/>
  <c r="F244" i="3"/>
  <c r="F232" i="3"/>
  <c r="F224" i="3"/>
  <c r="F212" i="3"/>
  <c r="F200" i="3"/>
  <c r="F192" i="3"/>
  <c r="F180" i="3"/>
  <c r="F168" i="3"/>
  <c r="F160" i="3"/>
  <c r="F148" i="3"/>
  <c r="F132" i="3"/>
  <c r="F120" i="3"/>
  <c r="F108" i="3"/>
  <c r="F104" i="3"/>
  <c r="F88" i="3"/>
  <c r="F76" i="3"/>
  <c r="F72" i="3"/>
  <c r="F60" i="3"/>
  <c r="F44" i="3"/>
  <c r="F40" i="3"/>
  <c r="F28" i="3"/>
  <c r="F16" i="3"/>
  <c r="G366" i="3"/>
  <c r="G358" i="3"/>
  <c r="G346" i="3"/>
  <c r="G334" i="3"/>
  <c r="G326" i="3"/>
  <c r="G314" i="3"/>
  <c r="G302" i="3"/>
  <c r="G298" i="3"/>
  <c r="G282" i="3"/>
  <c r="G274" i="3"/>
  <c r="G266" i="3"/>
  <c r="G254" i="3"/>
  <c r="G246" i="3"/>
  <c r="G230" i="3"/>
  <c r="G218" i="3"/>
  <c r="G206" i="3"/>
  <c r="G194" i="3"/>
  <c r="G166" i="3"/>
  <c r="E134" i="3"/>
  <c r="E126" i="3"/>
  <c r="E114" i="3"/>
  <c r="E102" i="3"/>
  <c r="E94" i="3"/>
  <c r="E78" i="3"/>
  <c r="F364" i="3"/>
  <c r="F352" i="3"/>
  <c r="F340" i="3"/>
  <c r="F332" i="3"/>
  <c r="F320" i="3"/>
  <c r="F304" i="3"/>
  <c r="F292" i="3"/>
  <c r="F280" i="3"/>
  <c r="F268" i="3"/>
  <c r="F260" i="3"/>
  <c r="F248" i="3"/>
  <c r="F240" i="3"/>
  <c r="F228" i="3"/>
  <c r="F216" i="3"/>
  <c r="F208" i="3"/>
  <c r="F196" i="3"/>
  <c r="F184" i="3"/>
  <c r="F176" i="3"/>
  <c r="F164" i="3"/>
  <c r="F156" i="3"/>
  <c r="F144" i="3"/>
  <c r="F136" i="3"/>
  <c r="F124" i="3"/>
  <c r="F112" i="3"/>
  <c r="F100" i="3"/>
  <c r="F92" i="3"/>
  <c r="F80" i="3"/>
  <c r="F68" i="3"/>
  <c r="F56" i="3"/>
  <c r="F48" i="3"/>
  <c r="F36" i="3"/>
  <c r="F24" i="3"/>
  <c r="F12" i="3"/>
  <c r="G362" i="3"/>
  <c r="G350" i="3"/>
  <c r="G342" i="3"/>
  <c r="G330" i="3"/>
  <c r="G318" i="3"/>
  <c r="G310" i="3"/>
  <c r="G294" i="3"/>
  <c r="G286" i="3"/>
  <c r="G270" i="3"/>
  <c r="G262" i="3"/>
  <c r="G250" i="3"/>
  <c r="G242" i="3"/>
  <c r="G234" i="3"/>
  <c r="G222" i="3"/>
  <c r="G214" i="3"/>
  <c r="G202" i="3"/>
  <c r="G190" i="3"/>
  <c r="G182" i="3"/>
  <c r="G174" i="3"/>
  <c r="G162" i="3"/>
  <c r="G154" i="3"/>
  <c r="G150" i="3"/>
  <c r="G142" i="3"/>
  <c r="G134" i="3"/>
  <c r="G126" i="3"/>
  <c r="G118" i="3"/>
  <c r="G114" i="3"/>
  <c r="G106" i="3"/>
  <c r="G102" i="3"/>
  <c r="G94" i="3"/>
  <c r="G90" i="3"/>
  <c r="G82" i="3"/>
  <c r="G74" i="3"/>
  <c r="G70" i="3"/>
  <c r="G62" i="3"/>
  <c r="G54" i="3"/>
  <c r="G50" i="3"/>
  <c r="G46" i="3"/>
  <c r="G38" i="3"/>
  <c r="G34" i="3"/>
  <c r="G30" i="3"/>
  <c r="G26" i="3"/>
  <c r="G18" i="3"/>
  <c r="G14" i="3"/>
  <c r="F10" i="3"/>
  <c r="D363" i="3"/>
  <c r="D351" i="3"/>
  <c r="D339" i="3"/>
  <c r="D331" i="3"/>
  <c r="D319" i="3"/>
  <c r="D307" i="3"/>
  <c r="D287" i="3"/>
  <c r="D275" i="3"/>
  <c r="D267" i="3"/>
  <c r="D255" i="3"/>
  <c r="D243" i="3"/>
  <c r="D227" i="3"/>
  <c r="D219" i="3"/>
  <c r="D211" i="3"/>
  <c r="D199" i="3"/>
  <c r="D191" i="3"/>
  <c r="D175" i="3"/>
  <c r="D163" i="3"/>
  <c r="D151" i="3"/>
  <c r="D139" i="3"/>
  <c r="D127" i="3"/>
  <c r="D111" i="3"/>
  <c r="D99" i="3"/>
  <c r="D75" i="3"/>
  <c r="D67" i="3"/>
  <c r="D55" i="3"/>
  <c r="D43" i="3"/>
  <c r="D31" i="3"/>
  <c r="D11" i="3"/>
  <c r="E341" i="3"/>
  <c r="E321" i="3"/>
  <c r="E309" i="3"/>
  <c r="E277" i="3"/>
  <c r="E265" i="3"/>
  <c r="E241" i="3"/>
  <c r="E209" i="3"/>
  <c r="E197" i="3"/>
  <c r="E181" i="3"/>
  <c r="E169" i="3"/>
  <c r="E157" i="3"/>
  <c r="E133" i="3"/>
  <c r="E113" i="3"/>
  <c r="E101" i="3"/>
  <c r="E53" i="3"/>
  <c r="E33" i="3"/>
  <c r="E21" i="3"/>
  <c r="F347" i="3"/>
  <c r="F335" i="3"/>
  <c r="F299" i="3"/>
  <c r="F287" i="3"/>
  <c r="F179" i="3"/>
  <c r="D367" i="3"/>
  <c r="D355" i="3"/>
  <c r="D323" i="3"/>
  <c r="D291" i="3"/>
  <c r="D263" i="3"/>
  <c r="D235" i="3"/>
  <c r="D223" i="3"/>
  <c r="D203" i="3"/>
  <c r="D171" i="3"/>
  <c r="D159" i="3"/>
  <c r="D143" i="3"/>
  <c r="D131" i="3"/>
  <c r="D107" i="3"/>
  <c r="D95" i="3"/>
  <c r="D79" i="3"/>
  <c r="D63" i="3"/>
  <c r="D51" i="3"/>
  <c r="D35" i="3"/>
  <c r="D19" i="3"/>
  <c r="E357" i="3"/>
  <c r="E317" i="3"/>
  <c r="E289" i="3"/>
  <c r="E257" i="3"/>
  <c r="E245" i="3"/>
  <c r="E225" i="3"/>
  <c r="E213" i="3"/>
  <c r="E189" i="3"/>
  <c r="E177" i="3"/>
  <c r="E165" i="3"/>
  <c r="E93" i="3"/>
  <c r="E81" i="3"/>
  <c r="E69" i="3"/>
  <c r="E57" i="3"/>
  <c r="E37" i="3"/>
  <c r="F363" i="3"/>
  <c r="F351" i="3"/>
  <c r="F339" i="3"/>
  <c r="F315" i="3"/>
  <c r="F303" i="3"/>
  <c r="F279" i="3"/>
  <c r="F267" i="3"/>
  <c r="F255" i="3"/>
  <c r="F251" i="3"/>
  <c r="F243" i="3"/>
  <c r="F227" i="3"/>
  <c r="F215" i="3"/>
  <c r="F207" i="3"/>
  <c r="F195" i="3"/>
  <c r="F187" i="3"/>
  <c r="F183" i="3"/>
  <c r="F175" i="3"/>
  <c r="F167" i="3"/>
  <c r="F163" i="3"/>
  <c r="F159" i="3"/>
  <c r="F151" i="3"/>
  <c r="F147" i="3"/>
  <c r="F131" i="3"/>
  <c r="F127" i="3"/>
  <c r="F119" i="3"/>
  <c r="F115" i="3"/>
  <c r="F111" i="3"/>
  <c r="F103" i="3"/>
  <c r="F99" i="3"/>
  <c r="F87" i="3"/>
  <c r="F83" i="3"/>
  <c r="F79" i="3"/>
  <c r="F67" i="3"/>
  <c r="F63" i="3"/>
  <c r="F55" i="3"/>
  <c r="F51" i="3"/>
  <c r="F47" i="3"/>
  <c r="F39" i="3"/>
  <c r="F35" i="3"/>
  <c r="F23" i="3"/>
  <c r="F15" i="3"/>
  <c r="G361" i="3"/>
  <c r="G345" i="3"/>
  <c r="G329" i="3"/>
  <c r="G313" i="3"/>
  <c r="G297" i="3"/>
  <c r="G269" i="3"/>
  <c r="G265" i="3"/>
  <c r="G249" i="3"/>
  <c r="G217" i="3"/>
  <c r="G201" i="3"/>
  <c r="G185" i="3"/>
  <c r="D359" i="3"/>
  <c r="D347" i="3"/>
  <c r="D335" i="3"/>
  <c r="D315" i="3"/>
  <c r="D303" i="3"/>
  <c r="D283" i="3"/>
  <c r="D271" i="3"/>
  <c r="D259" i="3"/>
  <c r="D251" i="3"/>
  <c r="D239" i="3"/>
  <c r="D231" i="3"/>
  <c r="D207" i="3"/>
  <c r="D195" i="3"/>
  <c r="D187" i="3"/>
  <c r="D179" i="3"/>
  <c r="D155" i="3"/>
  <c r="D147" i="3"/>
  <c r="D123" i="3"/>
  <c r="D115" i="3"/>
  <c r="D103" i="3"/>
  <c r="D91" i="3"/>
  <c r="D83" i="3"/>
  <c r="D59" i="3"/>
  <c r="D47" i="3"/>
  <c r="D27" i="3"/>
  <c r="D15" i="3"/>
  <c r="E361" i="3"/>
  <c r="E337" i="3"/>
  <c r="E325" i="3"/>
  <c r="E313" i="3"/>
  <c r="E305" i="3"/>
  <c r="E293" i="3"/>
  <c r="E269" i="3"/>
  <c r="E261" i="3"/>
  <c r="E229" i="3"/>
  <c r="E205" i="3"/>
  <c r="E193" i="3"/>
  <c r="E185" i="3"/>
  <c r="E161" i="3"/>
  <c r="E149" i="3"/>
  <c r="E129" i="3"/>
  <c r="E117" i="3"/>
  <c r="E97" i="3"/>
  <c r="E85" i="3"/>
  <c r="E49" i="3"/>
  <c r="E17" i="3"/>
  <c r="F367" i="3"/>
  <c r="F355" i="3"/>
  <c r="F331" i="3"/>
  <c r="F319" i="3"/>
  <c r="F283" i="3"/>
  <c r="F271" i="3"/>
  <c r="F247" i="3"/>
  <c r="F239" i="3"/>
  <c r="F231" i="3"/>
  <c r="F211" i="3"/>
  <c r="F199" i="3"/>
  <c r="F191" i="3"/>
  <c r="F135" i="3"/>
  <c r="F19" i="3"/>
  <c r="G365" i="3"/>
  <c r="G357" i="3"/>
  <c r="G349" i="3"/>
  <c r="G333" i="3"/>
  <c r="G325" i="3"/>
  <c r="G317" i="3"/>
  <c r="G301" i="3"/>
  <c r="G293" i="3"/>
  <c r="G285" i="3"/>
  <c r="G281" i="3"/>
  <c r="G261" i="3"/>
  <c r="G253" i="3"/>
  <c r="G245" i="3"/>
  <c r="G229" i="3"/>
  <c r="G221" i="3"/>
  <c r="G213" i="3"/>
  <c r="G197" i="3"/>
  <c r="G189" i="3"/>
  <c r="G181" i="3"/>
  <c r="G165" i="3"/>
  <c r="G157" i="3"/>
  <c r="G149" i="3"/>
  <c r="G137" i="3"/>
  <c r="G133" i="3"/>
  <c r="G109" i="3"/>
  <c r="G81" i="3"/>
  <c r="G73" i="3"/>
  <c r="G61" i="3"/>
  <c r="G53" i="3"/>
  <c r="G37" i="3"/>
  <c r="G29" i="3"/>
  <c r="D246" i="3"/>
  <c r="D238" i="3"/>
  <c r="D230" i="3"/>
  <c r="D222" i="3"/>
  <c r="D214" i="3"/>
  <c r="D206" i="3"/>
  <c r="D198" i="3"/>
  <c r="D190" i="3"/>
  <c r="D182" i="3"/>
  <c r="D174" i="3"/>
  <c r="D166" i="3"/>
  <c r="D158" i="3"/>
  <c r="D150" i="3"/>
  <c r="D142" i="3"/>
  <c r="D134" i="3"/>
  <c r="D126" i="3"/>
  <c r="D118" i="3"/>
  <c r="D110" i="3"/>
  <c r="D102" i="3"/>
  <c r="D94" i="3"/>
  <c r="D86" i="3"/>
  <c r="D78" i="3"/>
  <c r="D70" i="3"/>
  <c r="D62" i="3"/>
  <c r="D54" i="3"/>
  <c r="D46" i="3"/>
  <c r="D42" i="3"/>
  <c r="D34" i="3"/>
  <c r="D30" i="3"/>
  <c r="D26" i="3"/>
  <c r="D22" i="3"/>
  <c r="D18" i="3"/>
  <c r="D14" i="3"/>
  <c r="E364" i="3"/>
  <c r="E360" i="3"/>
  <c r="E352" i="3"/>
  <c r="E344" i="3"/>
  <c r="E336" i="3"/>
  <c r="E324" i="3"/>
  <c r="E320" i="3"/>
  <c r="E312" i="3"/>
  <c r="E304" i="3"/>
  <c r="E292" i="3"/>
  <c r="E284" i="3"/>
  <c r="E276" i="3"/>
  <c r="E272" i="3"/>
  <c r="E264" i="3"/>
  <c r="E256" i="3"/>
  <c r="E248" i="3"/>
  <c r="E240" i="3"/>
  <c r="E232" i="3"/>
  <c r="E224" i="3"/>
  <c r="E216" i="3"/>
  <c r="E208" i="3"/>
  <c r="E196" i="3"/>
  <c r="E188" i="3"/>
  <c r="E180" i="3"/>
  <c r="E172" i="3"/>
  <c r="E164" i="3"/>
  <c r="E156" i="3"/>
  <c r="E148" i="3"/>
  <c r="E144" i="3"/>
  <c r="E136" i="3"/>
  <c r="E128" i="3"/>
  <c r="E120" i="3"/>
  <c r="E112" i="3"/>
  <c r="E104" i="3"/>
  <c r="E96" i="3"/>
  <c r="E88" i="3"/>
  <c r="E80" i="3"/>
  <c r="E72" i="3"/>
  <c r="E64" i="3"/>
  <c r="F362" i="3"/>
  <c r="F209" i="3"/>
  <c r="G117" i="3"/>
  <c r="G101" i="3"/>
  <c r="G89" i="3"/>
  <c r="G21" i="3"/>
  <c r="G125" i="3"/>
  <c r="G105" i="3"/>
  <c r="G85" i="3"/>
  <c r="G77" i="3"/>
  <c r="G57" i="3"/>
  <c r="G41" i="3"/>
  <c r="G25" i="3"/>
  <c r="G13" i="3"/>
  <c r="D366" i="3"/>
  <c r="D362" i="3"/>
  <c r="D358" i="3"/>
  <c r="D354" i="3"/>
  <c r="D350" i="3"/>
  <c r="D346" i="3"/>
  <c r="D342" i="3"/>
  <c r="D338" i="3"/>
  <c r="D334" i="3"/>
  <c r="D330" i="3"/>
  <c r="D326" i="3"/>
  <c r="D322" i="3"/>
  <c r="D318" i="3"/>
  <c r="D314" i="3"/>
  <c r="D310" i="3"/>
  <c r="D306" i="3"/>
  <c r="D302" i="3"/>
  <c r="D298" i="3"/>
  <c r="D294" i="3"/>
  <c r="D290" i="3"/>
  <c r="D286" i="3"/>
  <c r="D282" i="3"/>
  <c r="D278" i="3"/>
  <c r="D274" i="3"/>
  <c r="D270" i="3"/>
  <c r="D266" i="3"/>
  <c r="D262" i="3"/>
  <c r="D258" i="3"/>
  <c r="D254" i="3"/>
  <c r="D250" i="3"/>
  <c r="D242" i="3"/>
  <c r="D234" i="3"/>
  <c r="D226" i="3"/>
  <c r="D218" i="3"/>
  <c r="D210" i="3"/>
  <c r="D202" i="3"/>
  <c r="D194" i="3"/>
  <c r="D186" i="3"/>
  <c r="D178" i="3"/>
  <c r="D170" i="3"/>
  <c r="D162" i="3"/>
  <c r="D154" i="3"/>
  <c r="D146" i="3"/>
  <c r="D138" i="3"/>
  <c r="D130" i="3"/>
  <c r="D122" i="3"/>
  <c r="D114" i="3"/>
  <c r="D106" i="3"/>
  <c r="D98" i="3"/>
  <c r="D90" i="3"/>
  <c r="D82" i="3"/>
  <c r="D74" i="3"/>
  <c r="D66" i="3"/>
  <c r="D58" i="3"/>
  <c r="D50" i="3"/>
  <c r="D38" i="3"/>
  <c r="E368" i="3"/>
  <c r="E356" i="3"/>
  <c r="E348" i="3"/>
  <c r="E340" i="3"/>
  <c r="E332" i="3"/>
  <c r="E328" i="3"/>
  <c r="E316" i="3"/>
  <c r="E308" i="3"/>
  <c r="E300" i="3"/>
  <c r="E296" i="3"/>
  <c r="E288" i="3"/>
  <c r="E280" i="3"/>
  <c r="E268" i="3"/>
  <c r="E260" i="3"/>
  <c r="E252" i="3"/>
  <c r="E244" i="3"/>
  <c r="E236" i="3"/>
  <c r="E228" i="3"/>
  <c r="E220" i="3"/>
  <c r="E212" i="3"/>
  <c r="E204" i="3"/>
  <c r="E200" i="3"/>
  <c r="E192" i="3"/>
  <c r="E184" i="3"/>
  <c r="E176" i="3"/>
  <c r="E168" i="3"/>
  <c r="E160" i="3"/>
  <c r="E152" i="3"/>
  <c r="E140" i="3"/>
  <c r="E132" i="3"/>
  <c r="E124" i="3"/>
  <c r="E116" i="3"/>
  <c r="E108" i="3"/>
  <c r="E100" i="3"/>
  <c r="E92" i="3"/>
  <c r="E84" i="3"/>
  <c r="E76" i="3"/>
  <c r="E68" i="3"/>
  <c r="E60" i="3"/>
  <c r="E56" i="3"/>
  <c r="E52" i="3"/>
  <c r="E48" i="3"/>
  <c r="E44" i="3"/>
  <c r="E40" i="3"/>
  <c r="E36" i="3"/>
  <c r="E32" i="3"/>
  <c r="E28" i="3"/>
  <c r="E24" i="3"/>
  <c r="E20" i="3"/>
  <c r="E16" i="3"/>
  <c r="E12" i="3"/>
  <c r="F366" i="3"/>
  <c r="F358" i="3"/>
  <c r="F354" i="3"/>
  <c r="F350" i="3"/>
  <c r="F346" i="3"/>
  <c r="F342" i="3"/>
  <c r="F338" i="3"/>
  <c r="F334" i="3"/>
  <c r="F330" i="3"/>
  <c r="F326" i="3"/>
  <c r="F322" i="3"/>
  <c r="F318" i="3"/>
  <c r="F314" i="3"/>
  <c r="F310" i="3"/>
  <c r="F306" i="3"/>
  <c r="F302" i="3"/>
  <c r="F298" i="3"/>
  <c r="F294" i="3"/>
  <c r="F290" i="3"/>
  <c r="F286" i="3"/>
  <c r="F282" i="3"/>
  <c r="F278" i="3"/>
  <c r="F274" i="3"/>
  <c r="F270" i="3"/>
  <c r="F266" i="3"/>
  <c r="F262" i="3"/>
  <c r="F258" i="3"/>
  <c r="F254" i="3"/>
  <c r="F250" i="3"/>
  <c r="F246" i="3"/>
  <c r="F242" i="3"/>
  <c r="F238" i="3"/>
  <c r="F234" i="3"/>
  <c r="F230" i="3"/>
  <c r="F226" i="3"/>
  <c r="F222" i="3"/>
  <c r="F218" i="3"/>
  <c r="F214" i="3"/>
  <c r="F210" i="3"/>
  <c r="F206" i="3"/>
  <c r="F202" i="3"/>
  <c r="F198" i="3"/>
  <c r="F194" i="3"/>
  <c r="F190" i="3"/>
  <c r="F186" i="3"/>
  <c r="F182" i="3"/>
  <c r="F178" i="3"/>
  <c r="F174" i="3"/>
  <c r="F170" i="3"/>
  <c r="F166" i="3"/>
  <c r="F162" i="3"/>
  <c r="F158" i="3"/>
  <c r="F154" i="3"/>
  <c r="F150" i="3"/>
  <c r="F146" i="3"/>
  <c r="F142" i="3"/>
  <c r="F138" i="3"/>
  <c r="F134" i="3"/>
  <c r="F130" i="3"/>
  <c r="F126" i="3"/>
  <c r="F122" i="3"/>
  <c r="F118" i="3"/>
  <c r="F114" i="3"/>
  <c r="F110" i="3"/>
  <c r="F106" i="3"/>
  <c r="F102" i="3"/>
  <c r="F98" i="3"/>
  <c r="F94" i="3"/>
  <c r="F90" i="3"/>
  <c r="F86" i="3"/>
  <c r="F82" i="3"/>
  <c r="F78" i="3"/>
  <c r="F74" i="3"/>
  <c r="F70" i="3"/>
  <c r="F66" i="3"/>
  <c r="F62" i="3"/>
  <c r="F58" i="3"/>
  <c r="F54" i="3"/>
  <c r="F50" i="3"/>
  <c r="F46" i="3"/>
  <c r="F42" i="3"/>
  <c r="F38" i="3"/>
  <c r="F34" i="3"/>
  <c r="F26" i="3"/>
  <c r="F22" i="3"/>
  <c r="F18" i="3"/>
  <c r="G368" i="3"/>
  <c r="G364" i="3"/>
  <c r="G360" i="3"/>
  <c r="G356" i="3"/>
  <c r="G352" i="3"/>
  <c r="G348" i="3"/>
  <c r="G344" i="3"/>
  <c r="G340" i="3"/>
  <c r="G332" i="3"/>
  <c r="G328" i="3"/>
  <c r="G324" i="3"/>
  <c r="G316" i="3"/>
  <c r="G312" i="3"/>
  <c r="G308" i="3"/>
  <c r="G300" i="3"/>
  <c r="G296" i="3"/>
  <c r="G292" i="3"/>
  <c r="G284" i="3"/>
  <c r="G280" i="3"/>
  <c r="G276" i="3"/>
  <c r="G268" i="3"/>
  <c r="G264" i="3"/>
  <c r="G260" i="3"/>
  <c r="G252" i="3"/>
  <c r="G248" i="3"/>
  <c r="G244" i="3"/>
  <c r="G236" i="3"/>
  <c r="G232" i="3"/>
  <c r="G228" i="3"/>
  <c r="G220" i="3"/>
  <c r="G216" i="3"/>
  <c r="G212" i="3"/>
  <c r="G204" i="3"/>
  <c r="G200" i="3"/>
  <c r="G196" i="3"/>
  <c r="G188" i="3"/>
  <c r="G184" i="3"/>
  <c r="G180" i="3"/>
  <c r="G172" i="3"/>
  <c r="G168" i="3"/>
  <c r="G164" i="3"/>
  <c r="G156" i="3"/>
  <c r="G152" i="3"/>
  <c r="G148" i="3"/>
  <c r="G140" i="3"/>
  <c r="G136" i="3"/>
  <c r="G132" i="3"/>
  <c r="G120" i="3"/>
  <c r="G108" i="3"/>
  <c r="G100" i="3"/>
  <c r="G92" i="3"/>
  <c r="G84" i="3"/>
  <c r="G72" i="3"/>
  <c r="G56" i="3"/>
  <c r="G48" i="3"/>
  <c r="G36" i="3"/>
  <c r="G28" i="3"/>
  <c r="G124" i="3"/>
  <c r="G116" i="3"/>
  <c r="G104" i="3"/>
  <c r="G96" i="3"/>
  <c r="G88" i="3"/>
  <c r="G76" i="3"/>
  <c r="G68" i="3"/>
  <c r="G60" i="3"/>
  <c r="G52" i="3"/>
  <c r="G44" i="3"/>
  <c r="G40" i="3"/>
  <c r="G24" i="3"/>
  <c r="G20" i="3"/>
  <c r="G12" i="3"/>
  <c r="D361" i="3"/>
  <c r="D357" i="3"/>
  <c r="D353" i="3"/>
  <c r="D349" i="3"/>
  <c r="D345" i="3"/>
  <c r="D341" i="3"/>
  <c r="D337" i="3"/>
  <c r="D333" i="3"/>
  <c r="D329" i="3"/>
  <c r="D325" i="3"/>
  <c r="D321" i="3"/>
  <c r="D317" i="3"/>
  <c r="D313" i="3"/>
  <c r="D309" i="3"/>
  <c r="D305" i="3"/>
  <c r="D301" i="3"/>
  <c r="D297" i="3"/>
  <c r="D293" i="3"/>
  <c r="D289" i="3"/>
  <c r="D285" i="3"/>
  <c r="D281" i="3"/>
  <c r="D277" i="3"/>
  <c r="D273" i="3"/>
  <c r="D269" i="3"/>
  <c r="D265" i="3"/>
  <c r="D261" i="3"/>
  <c r="D257" i="3"/>
  <c r="D253" i="3"/>
  <c r="D249" i="3"/>
  <c r="D245" i="3"/>
  <c r="D241" i="3"/>
  <c r="D237" i="3"/>
  <c r="D233" i="3"/>
  <c r="D229" i="3"/>
  <c r="D225" i="3"/>
  <c r="D221" i="3"/>
  <c r="D217" i="3"/>
  <c r="D213" i="3"/>
  <c r="D209" i="3"/>
  <c r="D205" i="3"/>
  <c r="D201" i="3"/>
  <c r="D197" i="3"/>
  <c r="D193" i="3"/>
  <c r="D189" i="3"/>
  <c r="D185" i="3"/>
  <c r="D181" i="3"/>
  <c r="D177" i="3"/>
  <c r="D173" i="3"/>
  <c r="D169" i="3"/>
  <c r="D165" i="3"/>
  <c r="D161" i="3"/>
  <c r="D157" i="3"/>
  <c r="D153" i="3"/>
  <c r="D149" i="3"/>
  <c r="D145" i="3"/>
  <c r="D141" i="3"/>
  <c r="D137" i="3"/>
  <c r="D133" i="3"/>
  <c r="D129" i="3"/>
  <c r="D125" i="3"/>
  <c r="D121" i="3"/>
  <c r="D117" i="3"/>
  <c r="D113" i="3"/>
  <c r="D109" i="3"/>
  <c r="D105" i="3"/>
  <c r="D101" i="3"/>
  <c r="D97" i="3"/>
  <c r="D93" i="3"/>
  <c r="D89" i="3"/>
  <c r="D85" i="3"/>
  <c r="D81" i="3"/>
  <c r="D77" i="3"/>
  <c r="D73" i="3"/>
  <c r="D69" i="3"/>
  <c r="D65" i="3"/>
  <c r="D61" i="3"/>
  <c r="D57" i="3"/>
  <c r="D53" i="3"/>
  <c r="D49" i="3"/>
  <c r="D45" i="3"/>
  <c r="D41" i="3"/>
  <c r="D37" i="3"/>
  <c r="D33" i="3"/>
  <c r="D29" i="3"/>
  <c r="D25" i="3"/>
  <c r="D21" i="3"/>
  <c r="D17" i="3"/>
  <c r="D13" i="3"/>
  <c r="E367" i="3"/>
  <c r="E363" i="3"/>
  <c r="E359" i="3"/>
  <c r="E355" i="3"/>
  <c r="E351" i="3"/>
  <c r="E347" i="3"/>
  <c r="E343" i="3"/>
  <c r="E339" i="3"/>
  <c r="E335" i="3"/>
  <c r="E331" i="3"/>
  <c r="E327" i="3"/>
  <c r="E323" i="3"/>
  <c r="E319" i="3"/>
  <c r="E315" i="3"/>
  <c r="E311" i="3"/>
  <c r="E307" i="3"/>
  <c r="E303" i="3"/>
  <c r="E299" i="3"/>
  <c r="E295" i="3"/>
  <c r="E291" i="3"/>
  <c r="E287" i="3"/>
  <c r="E283" i="3"/>
  <c r="E279" i="3"/>
  <c r="E275" i="3"/>
  <c r="E271" i="3"/>
  <c r="E267" i="3"/>
  <c r="E263" i="3"/>
  <c r="E259" i="3"/>
  <c r="E255" i="3"/>
  <c r="E251" i="3"/>
  <c r="E247" i="3"/>
  <c r="E243" i="3"/>
  <c r="E239" i="3"/>
  <c r="E235" i="3"/>
  <c r="E231" i="3"/>
  <c r="E227" i="3"/>
  <c r="E223" i="3"/>
  <c r="E219" i="3"/>
  <c r="E215" i="3"/>
  <c r="E211" i="3"/>
  <c r="E207" i="3"/>
  <c r="E203" i="3"/>
  <c r="E199" i="3"/>
  <c r="E195" i="3"/>
  <c r="E191" i="3"/>
  <c r="E187" i="3"/>
  <c r="E183" i="3"/>
  <c r="E179" i="3"/>
  <c r="E175" i="3"/>
  <c r="E171" i="3"/>
  <c r="E167" i="3"/>
  <c r="E163" i="3"/>
  <c r="E159" i="3"/>
  <c r="E155" i="3"/>
  <c r="E151" i="3"/>
  <c r="E143" i="3"/>
  <c r="E139" i="3"/>
  <c r="E135" i="3"/>
  <c r="E127" i="3"/>
  <c r="E123" i="3"/>
  <c r="E119" i="3"/>
  <c r="E111" i="3"/>
  <c r="E107" i="3"/>
  <c r="E103" i="3"/>
  <c r="E95" i="3"/>
  <c r="E91" i="3"/>
  <c r="E87" i="3"/>
  <c r="E79" i="3"/>
  <c r="E75" i="3"/>
  <c r="E71" i="3"/>
  <c r="E63" i="3"/>
  <c r="E59" i="3"/>
  <c r="E55" i="3"/>
  <c r="E47" i="3"/>
  <c r="E43" i="3"/>
  <c r="E39" i="3"/>
  <c r="E31" i="3"/>
  <c r="E27" i="3"/>
  <c r="E23" i="3"/>
  <c r="E15" i="3"/>
  <c r="E11" i="3"/>
  <c r="F365" i="3"/>
  <c r="F357" i="3"/>
  <c r="F353" i="3"/>
  <c r="F349" i="3"/>
  <c r="F341" i="3"/>
  <c r="F337" i="3"/>
  <c r="F333" i="3"/>
  <c r="F325" i="3"/>
  <c r="F321" i="3"/>
  <c r="F317" i="3"/>
  <c r="F309" i="3"/>
  <c r="F305" i="3"/>
  <c r="F301" i="3"/>
  <c r="F293" i="3"/>
  <c r="F289" i="3"/>
  <c r="F285" i="3"/>
  <c r="F277" i="3"/>
  <c r="F273" i="3"/>
  <c r="F269" i="3"/>
  <c r="F261" i="3"/>
  <c r="F257" i="3"/>
  <c r="F253" i="3"/>
  <c r="F245" i="3"/>
  <c r="F241" i="3"/>
  <c r="F237" i="3"/>
  <c r="F229" i="3"/>
  <c r="F225" i="3"/>
  <c r="F221" i="3"/>
  <c r="F213" i="3"/>
  <c r="F205" i="3"/>
  <c r="F201" i="3"/>
  <c r="F197" i="3"/>
  <c r="F193" i="3"/>
  <c r="F189" i="3"/>
  <c r="F185" i="3"/>
  <c r="F181" i="3"/>
  <c r="F177" i="3"/>
  <c r="F173" i="3"/>
  <c r="F169" i="3"/>
  <c r="F165" i="3"/>
  <c r="F157" i="3"/>
  <c r="F153" i="3"/>
  <c r="F149" i="3"/>
  <c r="F141" i="3"/>
  <c r="F137" i="3"/>
  <c r="F133" i="3"/>
  <c r="F125" i="3"/>
  <c r="F121" i="3"/>
  <c r="F117" i="3"/>
  <c r="F109" i="3"/>
  <c r="F105" i="3"/>
  <c r="F101" i="3"/>
  <c r="F93" i="3"/>
  <c r="F89" i="3"/>
  <c r="F85" i="3"/>
  <c r="F77" i="3"/>
  <c r="F73" i="3"/>
  <c r="F69" i="3"/>
  <c r="F61" i="3"/>
  <c r="F57" i="3"/>
  <c r="F53" i="3"/>
  <c r="F45" i="3"/>
  <c r="F41" i="3"/>
  <c r="F37" i="3"/>
  <c r="F29" i="3"/>
  <c r="F25" i="3"/>
  <c r="F21" i="3"/>
  <c r="F13" i="3"/>
  <c r="G367" i="3"/>
  <c r="G363" i="3"/>
  <c r="G355" i="3"/>
  <c r="G351" i="3"/>
  <c r="G347" i="3"/>
  <c r="G339" i="3"/>
  <c r="G335" i="3"/>
  <c r="G331" i="3"/>
  <c r="G323" i="3"/>
  <c r="G319" i="3"/>
  <c r="G315" i="3"/>
  <c r="G307" i="3"/>
  <c r="G303" i="3"/>
  <c r="G299" i="3"/>
  <c r="G291" i="3"/>
  <c r="G287" i="3"/>
  <c r="G283" i="3"/>
  <c r="G275" i="3"/>
  <c r="G271" i="3"/>
  <c r="G267" i="3"/>
  <c r="G259" i="3"/>
  <c r="G255" i="3"/>
  <c r="G251" i="3"/>
  <c r="G243" i="3"/>
  <c r="G239" i="3"/>
  <c r="G235" i="3"/>
  <c r="G227" i="3"/>
  <c r="G223" i="3"/>
  <c r="G219" i="3"/>
  <c r="G211" i="3"/>
  <c r="G207" i="3"/>
  <c r="G203" i="3"/>
  <c r="G195" i="3"/>
  <c r="G191" i="3"/>
  <c r="G187" i="3"/>
  <c r="G179" i="3"/>
  <c r="G175" i="3"/>
  <c r="G171" i="3"/>
  <c r="G163" i="3"/>
  <c r="G159" i="3"/>
  <c r="G155" i="3"/>
  <c r="G147" i="3"/>
  <c r="G143" i="3"/>
  <c r="G139" i="3"/>
  <c r="G131" i="3"/>
  <c r="G127" i="3"/>
  <c r="G123" i="3"/>
  <c r="G115" i="3"/>
  <c r="G111" i="3"/>
  <c r="G107" i="3"/>
  <c r="G99" i="3"/>
  <c r="G95" i="3"/>
  <c r="G91" i="3"/>
  <c r="G83" i="3"/>
  <c r="G79" i="3"/>
  <c r="G75" i="3"/>
  <c r="G67" i="3"/>
  <c r="G63" i="3"/>
  <c r="G59" i="3"/>
  <c r="G51" i="3"/>
  <c r="G47" i="3"/>
  <c r="G43" i="3"/>
  <c r="G35" i="3"/>
  <c r="G31" i="3"/>
  <c r="G27" i="3"/>
  <c r="G19" i="3"/>
  <c r="G15" i="3"/>
  <c r="G11" i="3"/>
  <c r="L366" i="1"/>
  <c r="C366" i="3" s="1"/>
  <c r="L362" i="1"/>
  <c r="C362" i="3" s="1"/>
  <c r="L354" i="1"/>
  <c r="C354" i="3" s="1"/>
  <c r="L350" i="1"/>
  <c r="C350" i="3" s="1"/>
  <c r="L338" i="1"/>
  <c r="C338" i="3" s="1"/>
  <c r="L334" i="1"/>
  <c r="C334" i="3" s="1"/>
  <c r="L330" i="1"/>
  <c r="C330" i="3" s="1"/>
  <c r="L322" i="1"/>
  <c r="C322" i="3" s="1"/>
  <c r="L314" i="1"/>
  <c r="C314" i="3" s="1"/>
  <c r="L310" i="1"/>
  <c r="C310" i="3" s="1"/>
  <c r="L306" i="1"/>
  <c r="C306" i="3" s="1"/>
  <c r="L298" i="1"/>
  <c r="C298" i="3" s="1"/>
  <c r="L294" i="1"/>
  <c r="C294" i="3" s="1"/>
  <c r="L290" i="1"/>
  <c r="C290" i="3" s="1"/>
  <c r="L286" i="1"/>
  <c r="C286" i="3" s="1"/>
  <c r="L274" i="1"/>
  <c r="C274" i="3" s="1"/>
  <c r="L254" i="1"/>
  <c r="C254" i="3" s="1"/>
  <c r="L246" i="1"/>
  <c r="C246" i="3" s="1"/>
  <c r="L238" i="1"/>
  <c r="C238" i="3" s="1"/>
  <c r="L230" i="1"/>
  <c r="C230" i="3" s="1"/>
  <c r="L226" i="1"/>
  <c r="C226" i="3" s="1"/>
  <c r="L222" i="1"/>
  <c r="C222" i="3" s="1"/>
  <c r="L218" i="1"/>
  <c r="C218" i="3" s="1"/>
  <c r="L210" i="1"/>
  <c r="C210" i="3" s="1"/>
  <c r="L206" i="1"/>
  <c r="C206" i="3" s="1"/>
  <c r="L194" i="1"/>
  <c r="C194" i="3" s="1"/>
  <c r="L186" i="1"/>
  <c r="C186" i="3" s="1"/>
  <c r="L178" i="1"/>
  <c r="C178" i="3" s="1"/>
  <c r="L38" i="1"/>
  <c r="C38" i="3" s="1"/>
  <c r="L174" i="1"/>
  <c r="C174" i="3" s="1"/>
  <c r="L166" i="1"/>
  <c r="C166" i="3" s="1"/>
  <c r="L26" i="1"/>
  <c r="C26" i="3" s="1"/>
  <c r="L126" i="1"/>
  <c r="C126" i="3" s="1"/>
  <c r="L234" i="1"/>
  <c r="C234" i="3" s="1"/>
  <c r="L202" i="1"/>
  <c r="C202" i="3" s="1"/>
  <c r="L242" i="1"/>
  <c r="C242" i="3" s="1"/>
  <c r="L346" i="1"/>
  <c r="C346" i="3" s="1"/>
  <c r="L282" i="1"/>
  <c r="C282" i="3" s="1"/>
  <c r="L358" i="1"/>
  <c r="C358" i="3" s="1"/>
  <c r="L342" i="1"/>
  <c r="C342" i="3" s="1"/>
  <c r="L326" i="1"/>
  <c r="C326" i="3" s="1"/>
  <c r="L262" i="1"/>
  <c r="C262" i="3" s="1"/>
  <c r="L162" i="1"/>
  <c r="C162" i="3" s="1"/>
  <c r="L138" i="1"/>
  <c r="C138" i="3" s="1"/>
  <c r="L114" i="1"/>
  <c r="C114" i="3" s="1"/>
  <c r="L146" i="1"/>
  <c r="C146" i="3" s="1"/>
  <c r="L134" i="1"/>
  <c r="C134" i="3" s="1"/>
  <c r="L266" i="1"/>
  <c r="C266" i="3" s="1"/>
  <c r="L130" i="1"/>
  <c r="C130" i="3" s="1"/>
  <c r="L102" i="1"/>
  <c r="C102" i="3" s="1"/>
  <c r="L74" i="1"/>
  <c r="C74" i="3" s="1"/>
  <c r="L62" i="1"/>
  <c r="C62" i="3" s="1"/>
  <c r="L58" i="1"/>
  <c r="C58" i="3" s="1"/>
  <c r="L42" i="1"/>
  <c r="C42" i="3" s="1"/>
  <c r="L30" i="1"/>
  <c r="C30" i="3" s="1"/>
  <c r="L22" i="1"/>
  <c r="C22" i="3" s="1"/>
  <c r="L14" i="1"/>
  <c r="C14" i="3" s="1"/>
  <c r="L214" i="1"/>
  <c r="C214" i="3" s="1"/>
  <c r="L250" i="1"/>
  <c r="C250" i="3" s="1"/>
  <c r="L94" i="1"/>
  <c r="C94" i="3" s="1"/>
  <c r="L34" i="1"/>
  <c r="C34" i="3" s="1"/>
  <c r="L318" i="1"/>
  <c r="C318" i="3" s="1"/>
  <c r="L142" i="1"/>
  <c r="C142" i="3" s="1"/>
  <c r="L270" i="1"/>
  <c r="C270" i="3" s="1"/>
  <c r="L182" i="1"/>
  <c r="C182" i="3" s="1"/>
  <c r="L78" i="1"/>
  <c r="C78" i="3" s="1"/>
  <c r="L46" i="1"/>
  <c r="C46" i="3" s="1"/>
  <c r="L198" i="1"/>
  <c r="C198" i="3" s="1"/>
  <c r="L150" i="1"/>
  <c r="C150" i="3" s="1"/>
  <c r="L98" i="1"/>
  <c r="C98" i="3" s="1"/>
  <c r="L66" i="1"/>
  <c r="C66" i="3" s="1"/>
  <c r="L54" i="1"/>
  <c r="C54" i="3" s="1"/>
  <c r="L158" i="1"/>
  <c r="C158" i="3" s="1"/>
  <c r="L106" i="1"/>
  <c r="C106" i="3" s="1"/>
  <c r="L50" i="1"/>
  <c r="C50" i="3" s="1"/>
  <c r="L18" i="1"/>
  <c r="C18" i="3" s="1"/>
  <c r="L90" i="1"/>
  <c r="C90" i="3" s="1"/>
  <c r="L82" i="1"/>
  <c r="C82" i="3" s="1"/>
  <c r="L86" i="1"/>
  <c r="C86" i="3" s="1"/>
  <c r="L302" i="1"/>
  <c r="C302" i="3" s="1"/>
  <c r="L278" i="1"/>
  <c r="C278" i="3" s="1"/>
  <c r="L258" i="1"/>
  <c r="C258" i="3" s="1"/>
  <c r="L190" i="1"/>
  <c r="C190" i="3" s="1"/>
  <c r="L170" i="1"/>
  <c r="C170" i="3" s="1"/>
  <c r="L154" i="1"/>
  <c r="C154" i="3" s="1"/>
  <c r="L122" i="1"/>
  <c r="C122" i="3" s="1"/>
  <c r="L118" i="1"/>
  <c r="C118" i="3" s="1"/>
  <c r="L110" i="1"/>
  <c r="C110" i="3" s="1"/>
  <c r="L70" i="1"/>
  <c r="C70" i="3" s="1"/>
  <c r="L357" i="1"/>
  <c r="C357" i="3" s="1"/>
  <c r="L345" i="1"/>
  <c r="C345" i="3" s="1"/>
  <c r="L337" i="1"/>
  <c r="C337" i="3" s="1"/>
  <c r="L325" i="1"/>
  <c r="C325" i="3" s="1"/>
  <c r="L313" i="1"/>
  <c r="C313" i="3" s="1"/>
  <c r="L305" i="1"/>
  <c r="C305" i="3" s="1"/>
  <c r="L293" i="1"/>
  <c r="C293" i="3" s="1"/>
  <c r="L281" i="1"/>
  <c r="C281" i="3" s="1"/>
  <c r="L273" i="1"/>
  <c r="C273" i="3" s="1"/>
  <c r="L261" i="1"/>
  <c r="C261" i="3" s="1"/>
  <c r="L249" i="1"/>
  <c r="C249" i="3" s="1"/>
  <c r="L237" i="1"/>
  <c r="C237" i="3" s="1"/>
  <c r="L225" i="1"/>
  <c r="C225" i="3" s="1"/>
  <c r="L217" i="1"/>
  <c r="C217" i="3" s="1"/>
  <c r="L205" i="1"/>
  <c r="C205" i="3" s="1"/>
  <c r="L193" i="1"/>
  <c r="C193" i="3" s="1"/>
  <c r="L181" i="1"/>
  <c r="C181" i="3" s="1"/>
  <c r="L165" i="1"/>
  <c r="C165" i="3" s="1"/>
  <c r="L157" i="1"/>
  <c r="C157" i="3" s="1"/>
  <c r="L141" i="1"/>
  <c r="C141" i="3" s="1"/>
  <c r="L129" i="1"/>
  <c r="C129" i="3" s="1"/>
  <c r="L117" i="1"/>
  <c r="C117" i="3" s="1"/>
  <c r="L109" i="1"/>
  <c r="C109" i="3" s="1"/>
  <c r="L97" i="1"/>
  <c r="C97" i="3" s="1"/>
  <c r="L89" i="1"/>
  <c r="C89" i="3" s="1"/>
  <c r="L364" i="1"/>
  <c r="C364" i="3" s="1"/>
  <c r="L356" i="1"/>
  <c r="C356" i="3" s="1"/>
  <c r="L348" i="1"/>
  <c r="C348" i="3" s="1"/>
  <c r="L340" i="1"/>
  <c r="C340" i="3" s="1"/>
  <c r="L332" i="1"/>
  <c r="C332" i="3" s="1"/>
  <c r="L324" i="1"/>
  <c r="C324" i="3" s="1"/>
  <c r="L316" i="1"/>
  <c r="C316" i="3" s="1"/>
  <c r="L312" i="1"/>
  <c r="C312" i="3" s="1"/>
  <c r="L304" i="1"/>
  <c r="C304" i="3" s="1"/>
  <c r="L300" i="1"/>
  <c r="C300" i="3" s="1"/>
  <c r="L296" i="1"/>
  <c r="C296" i="3" s="1"/>
  <c r="L292" i="1"/>
  <c r="C292" i="3" s="1"/>
  <c r="L288" i="1"/>
  <c r="C288" i="3" s="1"/>
  <c r="L284" i="1"/>
  <c r="C284" i="3" s="1"/>
  <c r="L361" i="1"/>
  <c r="C361" i="3" s="1"/>
  <c r="L353" i="1"/>
  <c r="C353" i="3" s="1"/>
  <c r="L341" i="1"/>
  <c r="C341" i="3" s="1"/>
  <c r="L329" i="1"/>
  <c r="C329" i="3" s="1"/>
  <c r="L317" i="1"/>
  <c r="C317" i="3" s="1"/>
  <c r="L301" i="1"/>
  <c r="C301" i="3" s="1"/>
  <c r="L289" i="1"/>
  <c r="C289" i="3" s="1"/>
  <c r="L277" i="1"/>
  <c r="C277" i="3" s="1"/>
  <c r="L269" i="1"/>
  <c r="C269" i="3" s="1"/>
  <c r="L257" i="1"/>
  <c r="C257" i="3" s="1"/>
  <c r="L245" i="1"/>
  <c r="C245" i="3" s="1"/>
  <c r="L233" i="1"/>
  <c r="C233" i="3" s="1"/>
  <c r="L221" i="1"/>
  <c r="C221" i="3" s="1"/>
  <c r="L213" i="1"/>
  <c r="C213" i="3" s="1"/>
  <c r="L201" i="1"/>
  <c r="C201" i="3" s="1"/>
  <c r="L189" i="1"/>
  <c r="C189" i="3" s="1"/>
  <c r="L177" i="1"/>
  <c r="C177" i="3" s="1"/>
  <c r="L169" i="1"/>
  <c r="C169" i="3" s="1"/>
  <c r="L153" i="1"/>
  <c r="C153" i="3" s="1"/>
  <c r="L145" i="1"/>
  <c r="C145" i="3" s="1"/>
  <c r="L133" i="1"/>
  <c r="C133" i="3" s="1"/>
  <c r="L121" i="1"/>
  <c r="C121" i="3" s="1"/>
  <c r="L113" i="1"/>
  <c r="C113" i="3" s="1"/>
  <c r="L101" i="1"/>
  <c r="C101" i="3" s="1"/>
  <c r="L85" i="1"/>
  <c r="C85" i="3" s="1"/>
  <c r="L368" i="1"/>
  <c r="C368" i="3" s="1"/>
  <c r="L360" i="1"/>
  <c r="C360" i="3" s="1"/>
  <c r="L352" i="1"/>
  <c r="C352" i="3" s="1"/>
  <c r="L344" i="1"/>
  <c r="C344" i="3" s="1"/>
  <c r="L336" i="1"/>
  <c r="C336" i="3" s="1"/>
  <c r="L328" i="1"/>
  <c r="C328" i="3" s="1"/>
  <c r="L320" i="1"/>
  <c r="C320" i="3" s="1"/>
  <c r="L308" i="1"/>
  <c r="C308" i="3" s="1"/>
  <c r="L367" i="1"/>
  <c r="C367" i="3" s="1"/>
  <c r="L363" i="1"/>
  <c r="C363" i="3" s="1"/>
  <c r="L359" i="1"/>
  <c r="C359" i="3" s="1"/>
  <c r="L355" i="1"/>
  <c r="C355" i="3" s="1"/>
  <c r="L351" i="1"/>
  <c r="C351" i="3" s="1"/>
  <c r="C10" i="3"/>
  <c r="L365" i="1"/>
  <c r="C365" i="3" s="1"/>
  <c r="L349" i="1"/>
  <c r="C349" i="3" s="1"/>
  <c r="L333" i="1"/>
  <c r="C333" i="3" s="1"/>
  <c r="L321" i="1"/>
  <c r="C321" i="3" s="1"/>
  <c r="L309" i="1"/>
  <c r="C309" i="3" s="1"/>
  <c r="L297" i="1"/>
  <c r="C297" i="3" s="1"/>
  <c r="L285" i="1"/>
  <c r="C285" i="3" s="1"/>
  <c r="L265" i="1"/>
  <c r="C265" i="3" s="1"/>
  <c r="L253" i="1"/>
  <c r="C253" i="3" s="1"/>
  <c r="L241" i="1"/>
  <c r="C241" i="3" s="1"/>
  <c r="L229" i="1"/>
  <c r="C229" i="3" s="1"/>
  <c r="L209" i="1"/>
  <c r="C209" i="3" s="1"/>
  <c r="L197" i="1"/>
  <c r="C197" i="3" s="1"/>
  <c r="L185" i="1"/>
  <c r="C185" i="3" s="1"/>
  <c r="L173" i="1"/>
  <c r="C173" i="3" s="1"/>
  <c r="L161" i="1"/>
  <c r="C161" i="3" s="1"/>
  <c r="L149" i="1"/>
  <c r="C149" i="3" s="1"/>
  <c r="L137" i="1"/>
  <c r="C137" i="3" s="1"/>
  <c r="L125" i="1"/>
  <c r="C125" i="3" s="1"/>
  <c r="L105" i="1"/>
  <c r="C105" i="3" s="1"/>
  <c r="L93" i="1"/>
  <c r="C93" i="3" s="1"/>
  <c r="L280" i="1"/>
  <c r="C280" i="3" s="1"/>
  <c r="L276" i="1"/>
  <c r="C276" i="3" s="1"/>
  <c r="L272" i="1"/>
  <c r="C272" i="3" s="1"/>
  <c r="L268" i="1"/>
  <c r="C268" i="3" s="1"/>
  <c r="L264" i="1"/>
  <c r="C264" i="3" s="1"/>
  <c r="L260" i="1"/>
  <c r="C260" i="3" s="1"/>
  <c r="L256" i="1"/>
  <c r="C256" i="3" s="1"/>
  <c r="L252" i="1"/>
  <c r="C252" i="3" s="1"/>
  <c r="L248" i="1"/>
  <c r="C248" i="3" s="1"/>
  <c r="L244" i="1"/>
  <c r="C244" i="3" s="1"/>
  <c r="L240" i="1"/>
  <c r="C240" i="3" s="1"/>
  <c r="L236" i="1"/>
  <c r="C236" i="3" s="1"/>
  <c r="L232" i="1"/>
  <c r="C232" i="3" s="1"/>
  <c r="L228" i="1"/>
  <c r="C228" i="3" s="1"/>
  <c r="L224" i="1"/>
  <c r="C224" i="3" s="1"/>
  <c r="L347" i="1"/>
  <c r="C347" i="3" s="1"/>
  <c r="L343" i="1"/>
  <c r="C343" i="3" s="1"/>
  <c r="L339" i="1"/>
  <c r="C339" i="3" s="1"/>
  <c r="L335" i="1"/>
  <c r="C335" i="3" s="1"/>
  <c r="L331" i="1"/>
  <c r="C331" i="3" s="1"/>
  <c r="L327" i="1"/>
  <c r="C327" i="3" s="1"/>
  <c r="L323" i="1"/>
  <c r="C323" i="3" s="1"/>
  <c r="L319" i="1"/>
  <c r="C319" i="3" s="1"/>
  <c r="L315" i="1"/>
  <c r="C315" i="3" s="1"/>
  <c r="L311" i="1"/>
  <c r="C311" i="3" s="1"/>
  <c r="L307" i="1"/>
  <c r="C307" i="3" s="1"/>
  <c r="L303" i="1"/>
  <c r="C303" i="3" s="1"/>
  <c r="L299" i="1"/>
  <c r="C299" i="3" s="1"/>
  <c r="L295" i="1"/>
  <c r="C295" i="3" s="1"/>
  <c r="L291" i="1"/>
  <c r="C291" i="3" s="1"/>
  <c r="L287" i="1"/>
  <c r="C287" i="3" s="1"/>
  <c r="L283" i="1"/>
  <c r="C283" i="3" s="1"/>
  <c r="L279" i="1"/>
  <c r="C279" i="3" s="1"/>
  <c r="L275" i="1"/>
  <c r="C275" i="3" s="1"/>
  <c r="L271" i="1"/>
  <c r="C271" i="3" s="1"/>
  <c r="L267" i="1"/>
  <c r="C267" i="3" s="1"/>
  <c r="L263" i="1"/>
  <c r="C263" i="3" s="1"/>
  <c r="L259" i="1"/>
  <c r="C259" i="3" s="1"/>
  <c r="L255" i="1"/>
  <c r="C255" i="3" s="1"/>
  <c r="L251" i="1"/>
  <c r="C251" i="3" s="1"/>
  <c r="L247" i="1"/>
  <c r="C247" i="3" s="1"/>
  <c r="L243" i="1"/>
  <c r="C243" i="3" s="1"/>
  <c r="L239" i="1"/>
  <c r="C239" i="3" s="1"/>
  <c r="L235" i="1"/>
  <c r="C235" i="3" s="1"/>
  <c r="L231" i="1"/>
  <c r="C231" i="3" s="1"/>
  <c r="L227" i="1"/>
  <c r="C227" i="3" s="1"/>
  <c r="L223" i="1"/>
  <c r="C223" i="3" s="1"/>
  <c r="L219" i="1"/>
  <c r="C219" i="3" s="1"/>
  <c r="L215" i="1"/>
  <c r="C215" i="3" s="1"/>
  <c r="L211" i="1"/>
  <c r="C211" i="3" s="1"/>
  <c r="L207" i="1"/>
  <c r="C207" i="3" s="1"/>
  <c r="L203" i="1"/>
  <c r="C203" i="3" s="1"/>
  <c r="L199" i="1"/>
  <c r="C199" i="3" s="1"/>
  <c r="L195" i="1"/>
  <c r="C195" i="3" s="1"/>
  <c r="L191" i="1"/>
  <c r="C191" i="3" s="1"/>
  <c r="L187" i="1"/>
  <c r="C187" i="3" s="1"/>
  <c r="L183" i="1"/>
  <c r="C183" i="3" s="1"/>
  <c r="L179" i="1"/>
  <c r="C179" i="3" s="1"/>
  <c r="L175" i="1"/>
  <c r="C175" i="3" s="1"/>
  <c r="L171" i="1"/>
  <c r="C171" i="3" s="1"/>
  <c r="L167" i="1"/>
  <c r="C167" i="3" s="1"/>
  <c r="L163" i="1"/>
  <c r="C163" i="3" s="1"/>
  <c r="L159" i="1"/>
  <c r="C159" i="3" s="1"/>
  <c r="L155" i="1"/>
  <c r="C155" i="3" s="1"/>
  <c r="L151" i="1"/>
  <c r="C151" i="3" s="1"/>
  <c r="L147" i="1"/>
  <c r="C147" i="3" s="1"/>
  <c r="L143" i="1"/>
  <c r="C143" i="3" s="1"/>
  <c r="L139" i="1"/>
  <c r="C139" i="3" s="1"/>
  <c r="L135" i="1"/>
  <c r="C135" i="3" s="1"/>
  <c r="L131" i="1"/>
  <c r="C131" i="3" s="1"/>
  <c r="L127" i="1"/>
  <c r="C127" i="3" s="1"/>
  <c r="L123" i="1"/>
  <c r="C123" i="3" s="1"/>
  <c r="L119" i="1"/>
  <c r="C119" i="3" s="1"/>
  <c r="L115" i="1"/>
  <c r="C115" i="3" s="1"/>
  <c r="L111" i="1"/>
  <c r="C111" i="3" s="1"/>
  <c r="L107" i="1"/>
  <c r="C107" i="3" s="1"/>
  <c r="L103" i="1"/>
  <c r="C103" i="3" s="1"/>
  <c r="L99" i="1"/>
  <c r="C99" i="3" s="1"/>
  <c r="L95" i="1"/>
  <c r="C95" i="3" s="1"/>
  <c r="L91" i="1"/>
  <c r="C91" i="3" s="1"/>
  <c r="L87" i="1"/>
  <c r="C87" i="3" s="1"/>
  <c r="L83" i="1"/>
  <c r="C83" i="3" s="1"/>
  <c r="L79" i="1"/>
  <c r="C79" i="3" s="1"/>
  <c r="L75" i="1"/>
  <c r="C75" i="3" s="1"/>
  <c r="L71" i="1"/>
  <c r="C71" i="3" s="1"/>
  <c r="L67" i="1"/>
  <c r="C67" i="3" s="1"/>
  <c r="L63" i="1"/>
  <c r="C63" i="3" s="1"/>
  <c r="L59" i="1"/>
  <c r="C59" i="3" s="1"/>
  <c r="L55" i="1"/>
  <c r="C55" i="3" s="1"/>
  <c r="L51" i="1"/>
  <c r="C51" i="3" s="1"/>
  <c r="L47" i="1"/>
  <c r="C47" i="3" s="1"/>
  <c r="L43" i="1"/>
  <c r="C43" i="3" s="1"/>
  <c r="L39" i="1"/>
  <c r="C39" i="3" s="1"/>
  <c r="L35" i="1"/>
  <c r="C35" i="3" s="1"/>
  <c r="L31" i="1"/>
  <c r="C31" i="3" s="1"/>
  <c r="L27" i="1"/>
  <c r="C27" i="3" s="1"/>
  <c r="L23" i="1"/>
  <c r="C23" i="3" s="1"/>
  <c r="L19" i="1"/>
  <c r="C19" i="3" s="1"/>
  <c r="L15" i="1"/>
  <c r="C15" i="3" s="1"/>
  <c r="L11" i="1"/>
  <c r="C11" i="3" s="1"/>
  <c r="L81" i="1"/>
  <c r="C81" i="3" s="1"/>
  <c r="L77" i="1"/>
  <c r="C77" i="3" s="1"/>
  <c r="L73" i="1"/>
  <c r="C73" i="3" s="1"/>
  <c r="L69" i="1"/>
  <c r="C69" i="3" s="1"/>
  <c r="L65" i="1"/>
  <c r="C65" i="3" s="1"/>
  <c r="L61" i="1"/>
  <c r="C61" i="3" s="1"/>
  <c r="L57" i="1"/>
  <c r="C57" i="3" s="1"/>
  <c r="L53" i="1"/>
  <c r="C53" i="3" s="1"/>
  <c r="L49" i="1"/>
  <c r="C49" i="3" s="1"/>
  <c r="L45" i="1"/>
  <c r="C45" i="3" s="1"/>
  <c r="L41" i="1"/>
  <c r="C41" i="3" s="1"/>
  <c r="L37" i="1"/>
  <c r="C37" i="3" s="1"/>
  <c r="L33" i="1"/>
  <c r="C33" i="3" s="1"/>
  <c r="L29" i="1"/>
  <c r="C29" i="3" s="1"/>
  <c r="L25" i="1"/>
  <c r="C25" i="3" s="1"/>
  <c r="L21" i="1"/>
  <c r="C21" i="3" s="1"/>
  <c r="L17" i="1"/>
  <c r="C17" i="3" s="1"/>
  <c r="L13" i="1"/>
  <c r="C13" i="3" s="1"/>
  <c r="L220" i="1"/>
  <c r="C220" i="3" s="1"/>
  <c r="L216" i="1"/>
  <c r="C216" i="3" s="1"/>
  <c r="L212" i="1"/>
  <c r="C212" i="3" s="1"/>
  <c r="L208" i="1"/>
  <c r="C208" i="3" s="1"/>
  <c r="L204" i="1"/>
  <c r="C204" i="3" s="1"/>
  <c r="L200" i="1"/>
  <c r="C200" i="3" s="1"/>
  <c r="L196" i="1"/>
  <c r="C196" i="3" s="1"/>
  <c r="L192" i="1"/>
  <c r="C192" i="3" s="1"/>
  <c r="L188" i="1"/>
  <c r="C188" i="3" s="1"/>
  <c r="L184" i="1"/>
  <c r="C184" i="3" s="1"/>
  <c r="L180" i="1"/>
  <c r="C180" i="3" s="1"/>
  <c r="L176" i="1"/>
  <c r="C176" i="3" s="1"/>
  <c r="L172" i="1"/>
  <c r="C172" i="3" s="1"/>
  <c r="L168" i="1"/>
  <c r="C168" i="3" s="1"/>
  <c r="L164" i="1"/>
  <c r="C164" i="3" s="1"/>
  <c r="L160" i="1"/>
  <c r="C160" i="3" s="1"/>
  <c r="L156" i="1"/>
  <c r="C156" i="3" s="1"/>
  <c r="L152" i="1"/>
  <c r="C152" i="3" s="1"/>
  <c r="L148" i="1"/>
  <c r="C148" i="3" s="1"/>
  <c r="L144" i="1"/>
  <c r="C144" i="3" s="1"/>
  <c r="L140" i="1"/>
  <c r="C140" i="3" s="1"/>
  <c r="L136" i="1"/>
  <c r="C136" i="3" s="1"/>
  <c r="L132" i="1"/>
  <c r="C132" i="3" s="1"/>
  <c r="L128" i="1"/>
  <c r="C128" i="3" s="1"/>
  <c r="L124" i="1"/>
  <c r="C124" i="3" s="1"/>
  <c r="L120" i="1"/>
  <c r="C120" i="3" s="1"/>
  <c r="L116" i="1"/>
  <c r="C116" i="3" s="1"/>
  <c r="L112" i="1"/>
  <c r="C112" i="3" s="1"/>
  <c r="L108" i="1"/>
  <c r="C108" i="3" s="1"/>
  <c r="L104" i="1"/>
  <c r="C104" i="3" s="1"/>
  <c r="L100" i="1"/>
  <c r="C100" i="3" s="1"/>
  <c r="L96" i="1"/>
  <c r="C96" i="3" s="1"/>
  <c r="L92" i="1"/>
  <c r="C92" i="3" s="1"/>
  <c r="L88" i="1"/>
  <c r="C88" i="3" s="1"/>
  <c r="L84" i="1"/>
  <c r="C84" i="3" s="1"/>
  <c r="L80" i="1"/>
  <c r="C80" i="3" s="1"/>
  <c r="L76" i="1"/>
  <c r="C76" i="3" s="1"/>
  <c r="L72" i="1"/>
  <c r="C72" i="3" s="1"/>
  <c r="L68" i="1"/>
  <c r="C68" i="3" s="1"/>
  <c r="L64" i="1"/>
  <c r="C64" i="3" s="1"/>
  <c r="L60" i="1"/>
  <c r="C60" i="3" s="1"/>
  <c r="L56" i="1"/>
  <c r="C56" i="3" s="1"/>
  <c r="L52" i="1"/>
  <c r="C52" i="3" s="1"/>
  <c r="L48" i="1"/>
  <c r="C48" i="3" s="1"/>
  <c r="L44" i="1"/>
  <c r="C44" i="3" s="1"/>
  <c r="L40" i="1"/>
  <c r="C40" i="3" s="1"/>
  <c r="L36" i="1"/>
  <c r="C36" i="3" s="1"/>
  <c r="L32" i="1"/>
  <c r="C32" i="3" s="1"/>
  <c r="L28" i="1"/>
  <c r="C28" i="3" s="1"/>
  <c r="L24" i="1"/>
  <c r="C24" i="3" s="1"/>
  <c r="L20" i="1"/>
  <c r="C20" i="3" s="1"/>
  <c r="L16" i="1"/>
  <c r="C16" i="3" s="1"/>
  <c r="L12" i="1"/>
  <c r="C12" i="3" s="1"/>
  <c r="G93" i="3" l="1"/>
  <c r="G69" i="3"/>
  <c r="G45" i="3"/>
  <c r="G141" i="3"/>
  <c r="G173" i="3"/>
  <c r="G205" i="3"/>
  <c r="G237" i="3"/>
  <c r="G309" i="3"/>
  <c r="G341" i="3"/>
  <c r="G169" i="3"/>
  <c r="G233" i="3"/>
  <c r="G277" i="3"/>
  <c r="F31" i="3"/>
  <c r="F71" i="3"/>
  <c r="F95" i="3"/>
  <c r="F143" i="3"/>
  <c r="F223" i="3"/>
  <c r="E273" i="3"/>
  <c r="F263" i="3"/>
  <c r="E65" i="3"/>
  <c r="E145" i="3"/>
  <c r="E353" i="3"/>
  <c r="D299" i="3"/>
  <c r="D152" i="3"/>
  <c r="D188" i="3"/>
  <c r="D244" i="3"/>
  <c r="D292" i="3"/>
  <c r="D316" i="3"/>
  <c r="D344" i="3"/>
  <c r="F311" i="3"/>
  <c r="E89" i="3"/>
  <c r="E201" i="3"/>
  <c r="E297" i="3"/>
  <c r="G153" i="3"/>
  <c r="G121" i="3"/>
  <c r="D324" i="3"/>
  <c r="F343" i="3"/>
  <c r="E73" i="3"/>
  <c r="E137" i="3"/>
  <c r="E233" i="3"/>
  <c r="E329" i="3"/>
  <c r="G17" i="3"/>
  <c r="T17" i="3"/>
  <c r="G33" i="3"/>
  <c r="T33" i="3"/>
  <c r="G49" i="3"/>
  <c r="T49" i="3"/>
  <c r="G65" i="3"/>
  <c r="T65" i="3"/>
  <c r="G97" i="3"/>
  <c r="T97" i="3"/>
  <c r="G113" i="3"/>
  <c r="T113" i="3"/>
  <c r="G129" i="3"/>
  <c r="T129" i="3"/>
  <c r="G145" i="3"/>
  <c r="T145" i="3"/>
  <c r="G161" i="3"/>
  <c r="T161" i="3"/>
  <c r="G177" i="3"/>
  <c r="T177" i="3"/>
  <c r="G193" i="3"/>
  <c r="T193" i="3"/>
  <c r="G209" i="3"/>
  <c r="T209" i="3"/>
  <c r="G225" i="3"/>
  <c r="T225" i="3"/>
  <c r="G241" i="3"/>
  <c r="T241" i="3"/>
  <c r="G257" i="3"/>
  <c r="T257" i="3"/>
  <c r="G273" i="3"/>
  <c r="T273" i="3"/>
  <c r="G289" i="3"/>
  <c r="T289" i="3"/>
  <c r="G305" i="3"/>
  <c r="T305" i="3"/>
  <c r="G321" i="3"/>
  <c r="T321" i="3"/>
  <c r="G337" i="3"/>
  <c r="T337" i="3"/>
  <c r="G353" i="3"/>
  <c r="T353" i="3"/>
  <c r="F11" i="3"/>
  <c r="S11" i="3"/>
  <c r="F27" i="3"/>
  <c r="S27" i="3"/>
  <c r="F43" i="3"/>
  <c r="S43" i="3"/>
  <c r="F59" i="3"/>
  <c r="S59" i="3"/>
  <c r="F75" i="3"/>
  <c r="S75" i="3"/>
  <c r="F91" i="3"/>
  <c r="S91" i="3"/>
  <c r="F107" i="3"/>
  <c r="S107" i="3"/>
  <c r="F123" i="3"/>
  <c r="S123" i="3"/>
  <c r="F139" i="3"/>
  <c r="S139" i="3"/>
  <c r="F155" i="3"/>
  <c r="S155" i="3"/>
  <c r="F171" i="3"/>
  <c r="S171" i="3"/>
  <c r="F203" i="3"/>
  <c r="S203" i="3"/>
  <c r="F219" i="3"/>
  <c r="S219" i="3"/>
  <c r="F235" i="3"/>
  <c r="S235" i="3"/>
  <c r="G10" i="3"/>
  <c r="T10" i="3"/>
  <c r="G23" i="3"/>
  <c r="T23" i="3"/>
  <c r="G39" i="3"/>
  <c r="T39" i="3"/>
  <c r="G55" i="3"/>
  <c r="T55" i="3"/>
  <c r="G71" i="3"/>
  <c r="T71" i="3"/>
  <c r="G87" i="3"/>
  <c r="T87" i="3"/>
  <c r="G103" i="3"/>
  <c r="T103" i="3"/>
  <c r="G119" i="3"/>
  <c r="T119" i="3"/>
  <c r="G135" i="3"/>
  <c r="T135" i="3"/>
  <c r="G151" i="3"/>
  <c r="T151" i="3"/>
  <c r="G167" i="3"/>
  <c r="T167" i="3"/>
  <c r="G183" i="3"/>
  <c r="T183" i="3"/>
  <c r="G199" i="3"/>
  <c r="T199" i="3"/>
  <c r="G215" i="3"/>
  <c r="T215" i="3"/>
  <c r="G231" i="3"/>
  <c r="T231" i="3"/>
  <c r="G247" i="3"/>
  <c r="T247" i="3"/>
  <c r="G263" i="3"/>
  <c r="T263" i="3"/>
  <c r="G279" i="3"/>
  <c r="T279" i="3"/>
  <c r="G295" i="3"/>
  <c r="T295" i="3"/>
  <c r="G311" i="3"/>
  <c r="T311" i="3"/>
  <c r="G327" i="3"/>
  <c r="T327" i="3"/>
  <c r="G343" i="3"/>
  <c r="T343" i="3"/>
  <c r="G359" i="3"/>
  <c r="T359" i="3"/>
  <c r="F17" i="3"/>
  <c r="S17" i="3"/>
  <c r="F33" i="3"/>
  <c r="S33" i="3"/>
  <c r="F49" i="3"/>
  <c r="S49" i="3"/>
  <c r="F65" i="3"/>
  <c r="S65" i="3"/>
  <c r="F81" i="3"/>
  <c r="S81" i="3"/>
  <c r="F97" i="3"/>
  <c r="S97" i="3"/>
  <c r="F113" i="3"/>
  <c r="S113" i="3"/>
  <c r="F129" i="3"/>
  <c r="S129" i="3"/>
  <c r="F145" i="3"/>
  <c r="S145" i="3"/>
  <c r="F161" i="3"/>
  <c r="S161" i="3"/>
  <c r="D312" i="3"/>
  <c r="Q312" i="3"/>
  <c r="D356" i="3"/>
  <c r="Q356" i="3"/>
  <c r="F259" i="3"/>
  <c r="S259" i="3"/>
  <c r="F275" i="3"/>
  <c r="S275" i="3"/>
  <c r="F291" i="3"/>
  <c r="S291" i="3"/>
  <c r="F307" i="3"/>
  <c r="S307" i="3"/>
  <c r="F323" i="3"/>
  <c r="S323" i="3"/>
  <c r="E13" i="3"/>
  <c r="R13" i="3"/>
  <c r="E29" i="3"/>
  <c r="R29" i="3"/>
  <c r="E45" i="3"/>
  <c r="R45" i="3"/>
  <c r="E61" i="3"/>
  <c r="R61" i="3"/>
  <c r="E77" i="3"/>
  <c r="R77" i="3"/>
  <c r="E109" i="3"/>
  <c r="R109" i="3"/>
  <c r="E125" i="3"/>
  <c r="R125" i="3"/>
  <c r="E141" i="3"/>
  <c r="R141" i="3"/>
  <c r="E173" i="3"/>
  <c r="R173" i="3"/>
  <c r="E221" i="3"/>
  <c r="R221" i="3"/>
  <c r="E237" i="3"/>
  <c r="R237" i="3"/>
  <c r="E253" i="3"/>
  <c r="R253" i="3"/>
  <c r="E285" i="3"/>
  <c r="R285" i="3"/>
  <c r="E301" i="3"/>
  <c r="R301" i="3"/>
  <c r="E333" i="3"/>
  <c r="R333" i="3"/>
  <c r="E349" i="3"/>
  <c r="R349" i="3"/>
  <c r="E365" i="3"/>
  <c r="R365" i="3"/>
  <c r="D23" i="3"/>
  <c r="Q23" i="3"/>
  <c r="D39" i="3"/>
  <c r="Q39" i="3"/>
  <c r="D71" i="3"/>
  <c r="Q71" i="3"/>
  <c r="D87" i="3"/>
  <c r="Q87" i="3"/>
  <c r="D119" i="3"/>
  <c r="Q119" i="3"/>
  <c r="D135" i="3"/>
  <c r="Q135" i="3"/>
  <c r="D167" i="3"/>
  <c r="Q167" i="3"/>
  <c r="D183" i="3"/>
  <c r="Q183" i="3"/>
  <c r="D215" i="3"/>
  <c r="Q215" i="3"/>
  <c r="D247" i="3"/>
  <c r="Q247" i="3"/>
  <c r="D279" i="3"/>
  <c r="Q279" i="3"/>
  <c r="D295" i="3"/>
  <c r="Q295" i="3"/>
  <c r="D311" i="3"/>
  <c r="Q311" i="3"/>
  <c r="D327" i="3"/>
  <c r="Q327" i="3"/>
  <c r="D343" i="3"/>
  <c r="Q343" i="3"/>
  <c r="D308" i="3"/>
  <c r="Q308" i="3"/>
  <c r="D348" i="3"/>
  <c r="Q348" i="3"/>
  <c r="D336" i="3"/>
  <c r="Q336" i="3"/>
  <c r="F217" i="3"/>
  <c r="S217" i="3"/>
  <c r="F233" i="3"/>
  <c r="S233" i="3"/>
  <c r="F249" i="3"/>
  <c r="S249" i="3"/>
  <c r="F265" i="3"/>
  <c r="S265" i="3"/>
  <c r="F281" i="3"/>
  <c r="S281" i="3"/>
  <c r="F297" i="3"/>
  <c r="S297" i="3"/>
  <c r="F313" i="3"/>
  <c r="S313" i="3"/>
  <c r="F329" i="3"/>
  <c r="S329" i="3"/>
  <c r="F345" i="3"/>
  <c r="S345" i="3"/>
  <c r="F361" i="3"/>
  <c r="S361" i="3"/>
  <c r="E19" i="3"/>
  <c r="R19" i="3"/>
  <c r="E35" i="3"/>
  <c r="R35" i="3"/>
  <c r="E51" i="3"/>
  <c r="R51" i="3"/>
  <c r="E67" i="3"/>
  <c r="R67" i="3"/>
  <c r="E83" i="3"/>
  <c r="R83" i="3"/>
  <c r="E99" i="3"/>
  <c r="R99" i="3"/>
  <c r="E115" i="3"/>
  <c r="R115" i="3"/>
  <c r="E131" i="3"/>
  <c r="R131" i="3"/>
  <c r="E147" i="3"/>
  <c r="R147" i="3"/>
  <c r="D148" i="3"/>
  <c r="Q148" i="3"/>
  <c r="D180" i="3"/>
  <c r="Q180" i="3"/>
  <c r="D236" i="3"/>
  <c r="Q236" i="3"/>
  <c r="D268" i="3"/>
  <c r="Q268" i="3"/>
  <c r="D212" i="3"/>
  <c r="Q212" i="3"/>
  <c r="D248" i="3"/>
  <c r="Q248" i="3"/>
  <c r="D280" i="3"/>
  <c r="Q280" i="3"/>
  <c r="D365" i="3"/>
  <c r="Q365" i="3"/>
  <c r="D10" i="3"/>
  <c r="Q10" i="3"/>
  <c r="F327" i="3"/>
  <c r="S32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<sst xmlns="http://schemas.openxmlformats.org/spreadsheetml/2006/main" count="127" uniqueCount="63">
  <si>
    <t>Date</t>
  </si>
  <si>
    <t>Listing</t>
  </si>
  <si>
    <t>Menu</t>
  </si>
  <si>
    <t>Carts</t>
  </si>
  <si>
    <t>Payments</t>
  </si>
  <si>
    <t>Orders</t>
  </si>
  <si>
    <t>Facebook</t>
  </si>
  <si>
    <t>Youtube</t>
  </si>
  <si>
    <t>Twitter</t>
  </si>
  <si>
    <t>Others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</si>
  <si>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</si>
  <si>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</si>
  <si>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</si>
  <si>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</si>
  <si>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</si>
  <si>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</si>
  <si>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</si>
  <si>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</si>
  <si>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Overall conversion</t>
  </si>
  <si>
    <t>L2M</t>
  </si>
  <si>
    <t>M2C</t>
  </si>
  <si>
    <t>C2P</t>
  </si>
  <si>
    <t>P2O</t>
  </si>
  <si>
    <t>Order Change with respect to same day last week</t>
  </si>
  <si>
    <t>Traffic Change with respect to same day last week</t>
  </si>
  <si>
    <t>Conversion change with respect to same day last week</t>
  </si>
  <si>
    <t>Order/Listing</t>
  </si>
  <si>
    <t>Order of current date/ Orders of same day last week -1</t>
  </si>
  <si>
    <t>Traffic of current date/ Traffic of same day last week -1</t>
  </si>
  <si>
    <t>Overall Conversion of current date/ Overall Conversion  of same day last week -1</t>
  </si>
  <si>
    <t>Menu/Listing</t>
  </si>
  <si>
    <t>Cart/Menu</t>
  </si>
  <si>
    <t>Payment/Cart</t>
  </si>
  <si>
    <t>Orders/Payment</t>
  </si>
  <si>
    <t>Total Traffic</t>
  </si>
  <si>
    <t>Day</t>
  </si>
  <si>
    <t>Row Labels</t>
  </si>
  <si>
    <t>Grand Total</t>
  </si>
  <si>
    <t>Sum of Order Change with respect to same day last week</t>
  </si>
  <si>
    <t>Revised  L2M</t>
  </si>
  <si>
    <t>Revised  M2C</t>
  </si>
  <si>
    <t>Revised  C2P</t>
  </si>
  <si>
    <t>Revised  P2O</t>
  </si>
  <si>
    <t>Conversion changes %</t>
  </si>
  <si>
    <t>changes in Traffic conversion</t>
  </si>
  <si>
    <t xml:space="preserve">changes in Highest Traffic </t>
  </si>
  <si>
    <t xml:space="preserve">Source of Highest Traffic </t>
  </si>
  <si>
    <t>Changes in traffic Source</t>
  </si>
  <si>
    <t>TRAFFIC FACEBOOK</t>
  </si>
  <si>
    <t>TRAFFIC YOUTUBE</t>
  </si>
  <si>
    <t>TRAFFIC  TWITTER</t>
  </si>
  <si>
    <t>TRAFFIC  OTHER</t>
  </si>
  <si>
    <t>TRAFFIC  OVERALL</t>
  </si>
  <si>
    <t>Sum of changes in Traffic conversion</t>
  </si>
  <si>
    <t>Sum of Conversion change with respect to same day last week</t>
  </si>
  <si>
    <t>Overall</t>
  </si>
  <si>
    <t>Revised  L2M2</t>
  </si>
  <si>
    <t>Revised  M2C3</t>
  </si>
  <si>
    <t>Revised  C2P4</t>
  </si>
  <si>
    <t>Revised  P2O5</t>
  </si>
  <si>
    <t>Select Date</t>
  </si>
  <si>
    <t xml:space="preserve">Session details for </t>
  </si>
  <si>
    <t>Traffic fluctuation same day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</si>
</sst>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22"/>
      <color theme="1"/>
      <name val="Calibri (Body)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7030A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9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14" fontId="2" fillId="2" borderId="1" xfId="0" applyNumberFormat="1" applyFont="1" applyFill="1" applyBorder="1"/>
    <xf numFmtId="0" fontId="2" fillId="2" borderId="1" xfId="0" applyFont="1" applyFill="1" applyBorder="1"/>
    <xf numFmtId="0" fontId="0" fillId="0" borderId="1" xfId="0" applyBorder="1"/>
    <xf numFmtId="9" fontId="0" fillId="0" borderId="1" xfId="1" applyFont="1" applyBorder="1"/>
    <xf numFmtId="9" fontId="0" fillId="0" borderId="0" xfId="1" applyFont="1"/>
    <xf numFmtId="0" fontId="2" fillId="2" borderId="2" xfId="0" applyFont="1" applyFill="1" applyBorder="1"/>
    <xf numFmtId="1" fontId="0" fillId="0" borderId="0" xfId="1" applyNumberFormat="1" applyFont="1"/>
    <xf numFmtId="0" fontId="0" fillId="0" borderId="0" xfId="0" pivotButton="1"/>
    <xf numFmtId="14" fontId="0" fillId="0" borderId="0" xfId="0" applyNumberFormat="1" applyAlignment="1">
      <alignment horizontal="left"/>
    </xf>
    <xf numFmtId="14" fontId="0" fillId="0" borderId="3" xfId="0" applyNumberFormat="1" applyBorder="1"/>
    <xf numFmtId="9" fontId="0" fillId="0" borderId="0" xfId="0" applyNumberFormat="1"/>
    <xf numFmtId="1" fontId="0" fillId="0" borderId="0" xfId="0" applyNumberFormat="1"/>
    <xf numFmtId="0" fontId="0" fillId="3" borderId="0" xfId="0" applyFill="1"/>
    <xf numFmtId="14" fontId="2" fillId="2" borderId="8" xfId="0" applyNumberFormat="1" applyFont="1" applyFill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/>
    <xf numFmtId="14" fontId="0" fillId="4" borderId="8" xfId="0" applyNumberFormat="1" applyFill="1" applyBorder="1"/>
    <xf numFmtId="0" fontId="0" fillId="4" borderId="8" xfId="0" applyFill="1" applyBorder="1"/>
    <xf numFmtId="1" fontId="0" fillId="4" borderId="8" xfId="0" applyNumberFormat="1" applyFill="1" applyBorder="1"/>
    <xf numFmtId="9" fontId="0" fillId="4" borderId="10" xfId="1" applyFont="1" applyFill="1" applyBorder="1"/>
    <xf numFmtId="0" fontId="0" fillId="4" borderId="10" xfId="0" applyFill="1" applyBorder="1"/>
    <xf numFmtId="14" fontId="0" fillId="0" borderId="8" xfId="0" applyNumberFormat="1" applyBorder="1"/>
    <xf numFmtId="0" fontId="0" fillId="0" borderId="8" xfId="0" applyBorder="1"/>
    <xf numFmtId="9" fontId="0" fillId="0" borderId="9" xfId="1" applyFont="1" applyBorder="1"/>
    <xf numFmtId="0" fontId="0" fillId="0" borderId="11" xfId="0" applyBorder="1"/>
    <xf numFmtId="9" fontId="0" fillId="0" borderId="11" xfId="1" applyFont="1" applyBorder="1"/>
    <xf numFmtId="9" fontId="0" fillId="4" borderId="9" xfId="1" applyFont="1" applyFill="1" applyBorder="1"/>
    <xf numFmtId="0" fontId="0" fillId="4" borderId="11" xfId="0" applyFill="1" applyBorder="1"/>
    <xf numFmtId="9" fontId="0" fillId="4" borderId="11" xfId="1" applyFont="1" applyFill="1" applyBorder="1"/>
    <xf numFmtId="14" fontId="0" fillId="0" borderId="12" xfId="0" applyNumberFormat="1" applyBorder="1"/>
    <xf numFmtId="0" fontId="0" fillId="0" borderId="12" xfId="0" applyBorder="1"/>
    <xf numFmtId="9" fontId="0" fillId="0" borderId="13" xfId="1" applyFont="1" applyBorder="1"/>
    <xf numFmtId="9" fontId="0" fillId="0" borderId="14" xfId="1" applyFont="1" applyBorder="1"/>
    <xf numFmtId="0" fontId="2" fillId="2" borderId="0" xfId="0" applyFont="1" applyFill="1"/>
    <xf numFmtId="9" fontId="0" fillId="4" borderId="0" xfId="1" applyFont="1" applyFill="1" applyBorder="1"/>
    <xf numFmtId="9" fontId="0" fillId="0" borderId="0" xfId="1" applyFont="1" applyBorder="1"/>
    <xf numFmtId="14" fontId="2" fillId="2" borderId="15" xfId="0" applyNumberFormat="1" applyFont="1" applyFill="1" applyBorder="1" applyAlignment="1">
      <alignment horizontal="center"/>
    </xf>
    <xf numFmtId="14" fontId="0" fillId="4" borderId="15" xfId="0" applyNumberFormat="1" applyFill="1" applyBorder="1"/>
    <xf numFmtId="14" fontId="0" fillId="0" borderId="15" xfId="0" applyNumberFormat="1" applyBorder="1"/>
    <xf numFmtId="14" fontId="0" fillId="0" borderId="6" xfId="0" applyNumberFormat="1" applyBorder="1"/>
    <xf numFmtId="0" fontId="2" fillId="2" borderId="16" xfId="0" applyFont="1" applyFill="1" applyBorder="1"/>
    <xf numFmtId="0" fontId="4" fillId="5" borderId="16" xfId="0" applyFont="1" applyFill="1" applyBorder="1"/>
    <xf numFmtId="0" fontId="4" fillId="5" borderId="17" xfId="0" applyFont="1" applyFill="1" applyBorder="1"/>
    <xf numFmtId="14" fontId="2" fillId="2" borderId="3" xfId="0" applyNumberFormat="1" applyFont="1" applyFill="1" applyBorder="1"/>
    <xf numFmtId="0" fontId="2" fillId="2" borderId="12" xfId="0" applyFont="1" applyFill="1" applyBorder="1"/>
    <xf numFmtId="9" fontId="0" fillId="0" borderId="12" xfId="1" applyFont="1" applyBorder="1"/>
    <xf numFmtId="14" fontId="0" fillId="0" borderId="18" xfId="0" applyNumberFormat="1" applyBorder="1"/>
    <xf numFmtId="9" fontId="0" fillId="0" borderId="19" xfId="1" applyFont="1" applyBorder="1"/>
    <xf numFmtId="0" fontId="0" fillId="0" borderId="19" xfId="0" applyBorder="1"/>
    <xf numFmtId="9" fontId="0" fillId="0" borderId="8" xfId="1" applyFont="1" applyBorder="1"/>
    <xf numFmtId="0" fontId="0" fillId="0" borderId="0" xfId="0" applyAlignment="1">
      <alignment horizontal="left" indent="1"/>
    </xf>
    <xf numFmtId="2" fontId="0" fillId="0" borderId="0" xfId="1" applyNumberFormat="1" applyFont="1"/>
    <xf numFmtId="0" fontId="4" fillId="5" borderId="2" xfId="0" applyFont="1" applyFill="1" applyBorder="1"/>
    <xf numFmtId="0" fontId="0" fillId="8" borderId="0" xfId="0" applyFill="1"/>
    <xf numFmtId="0" fontId="2" fillId="2" borderId="22" xfId="0" applyFont="1" applyFill="1" applyBorder="1"/>
    <xf numFmtId="0" fontId="2" fillId="2" borderId="21" xfId="0" applyFont="1" applyFill="1" applyBorder="1"/>
    <xf numFmtId="0" fontId="4" fillId="5" borderId="21" xfId="0" applyFont="1" applyFill="1" applyBorder="1"/>
    <xf numFmtId="0" fontId="4" fillId="5" borderId="23" xfId="0" applyFont="1" applyFill="1" applyBorder="1"/>
    <xf numFmtId="9" fontId="0" fillId="4" borderId="24" xfId="1" applyFont="1" applyFill="1" applyBorder="1"/>
    <xf numFmtId="9" fontId="0" fillId="4" borderId="21" xfId="1" applyFont="1" applyFill="1" applyBorder="1"/>
    <xf numFmtId="9" fontId="0" fillId="4" borderId="23" xfId="1" applyFont="1" applyFill="1" applyBorder="1"/>
    <xf numFmtId="9" fontId="0" fillId="0" borderId="24" xfId="1" applyFont="1" applyBorder="1"/>
    <xf numFmtId="9" fontId="0" fillId="0" borderId="21" xfId="1" applyFont="1" applyBorder="1"/>
    <xf numFmtId="9" fontId="0" fillId="0" borderId="23" xfId="1" applyFont="1" applyBorder="1"/>
    <xf numFmtId="9" fontId="0" fillId="6" borderId="24" xfId="1" applyFont="1" applyFill="1" applyBorder="1"/>
    <xf numFmtId="9" fontId="0" fillId="6" borderId="21" xfId="1" applyFont="1" applyFill="1" applyBorder="1"/>
    <xf numFmtId="9" fontId="0" fillId="6" borderId="23" xfId="1" applyFont="1" applyFill="1" applyBorder="1"/>
    <xf numFmtId="0" fontId="4" fillId="5" borderId="0" xfId="0" applyFont="1" applyFill="1"/>
    <xf numFmtId="9" fontId="0" fillId="6" borderId="0" xfId="1" applyFont="1" applyFill="1" applyBorder="1"/>
    <xf numFmtId="9" fontId="0" fillId="0" borderId="25" xfId="1" applyFont="1" applyBorder="1"/>
    <xf numFmtId="0" fontId="2" fillId="2" borderId="4" xfId="0" applyFont="1" applyFill="1" applyBorder="1"/>
    <xf numFmtId="0" fontId="2" fillId="2" borderId="20" xfId="0" applyFont="1" applyFill="1" applyBorder="1"/>
    <xf numFmtId="0" fontId="5" fillId="3" borderId="0" xfId="0" applyFont="1" applyFill="1"/>
    <xf numFmtId="14" fontId="6" fillId="3" borderId="0" xfId="0" applyNumberFormat="1" applyFont="1" applyFill="1"/>
    <xf numFmtId="14" fontId="7" fillId="9" borderId="0" xfId="0" applyNumberFormat="1" applyFont="1" applyFill="1"/>
    <xf numFmtId="0" fontId="7" fillId="3" borderId="1" xfId="0" applyFont="1" applyFill="1" applyBorder="1"/>
    <xf numFmtId="1" fontId="7" fillId="3" borderId="1" xfId="0" applyNumberFormat="1" applyFont="1" applyFill="1" applyBorder="1"/>
    <xf numFmtId="0" fontId="7" fillId="8" borderId="0" xfId="0" applyFont="1" applyFill="1"/>
    <xf numFmtId="0" fontId="7" fillId="9" borderId="1" xfId="0" applyFont="1" applyFill="1" applyBorder="1" applyAlignment="1">
      <alignment horizontal="center" vertical="top"/>
    </xf>
    <xf numFmtId="0" fontId="8" fillId="2" borderId="1" xfId="0" applyFont="1" applyFill="1" applyBorder="1"/>
    <xf numFmtId="14" fontId="7" fillId="9" borderId="1" xfId="0" applyNumberFormat="1" applyFont="1" applyFill="1" applyBorder="1" applyAlignment="1">
      <alignment horizontal="center" vertical="top"/>
    </xf>
    <xf numFmtId="0" fontId="7" fillId="9" borderId="12" xfId="0" applyFont="1" applyFill="1" applyBorder="1" applyAlignment="1">
      <alignment horizontal="center" vertical="top"/>
    </xf>
    <xf numFmtId="0" fontId="3" fillId="10" borderId="7" xfId="0" applyFont="1" applyFill="1" applyBorder="1" applyAlignment="1">
      <alignment horizontal="center"/>
    </xf>
    <xf numFmtId="0" fontId="0" fillId="10" borderId="0" xfId="0" applyFill="1"/>
    <xf numFmtId="0" fontId="0" fillId="10" borderId="5" xfId="0" applyFill="1" applyBorder="1"/>
    <xf numFmtId="164" fontId="0" fillId="10" borderId="0" xfId="0" applyNumberFormat="1" applyFill="1"/>
    <xf numFmtId="164" fontId="0" fillId="10" borderId="5" xfId="0" applyNumberFormat="1" applyFill="1" applyBorder="1"/>
    <xf numFmtId="0" fontId="0" fillId="7" borderId="0" xfId="0" applyFill="1" applyAlignment="1">
      <alignment horizontal="center"/>
    </xf>
  </cellXfs>
  <cellStyles count="2">
    <cellStyle name="Normal" xfId="0" builtinId="0"/>
    <cellStyle name="Per cent" xfId="1" builtinId="5"/>
  </cellStyles>
  <dxfs count="81">
    <dxf>
      <font>
        <color rgb="FF9C0006"/>
      </font>
      <fill>
        <patternFill>
          <bgColor rgb="FFFFC7CE"/>
        </patternFill>
      </fill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border diagonalUp="0" diagonalDown="0">
        <left style="thin">
          <color theme="9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 Funnel Case Study - 2019.xlsx]Pivot Table!PivotTable15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FLUCTUATION</a:t>
            </a:r>
            <a:r>
              <a:rPr lang="en-US" baseline="0"/>
              <a:t> OF TRAFFIC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 w="9525">
              <a:solidFill>
                <a:schemeClr val="dk1">
                  <a:lumMod val="75000"/>
                  <a:lumOff val="25000"/>
                </a:schemeClr>
              </a:solidFill>
            </a:ln>
            <a:effectLst/>
          </c:spPr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layout>
            <c:manualLayout>
              <c:x val="7.1123755334281486E-3"/>
              <c:y val="0.39814814814814825"/>
            </c:manualLayout>
          </c:layout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layout>
            <c:manualLayout>
              <c:x val="1.422475106685633E-2"/>
              <c:y val="0.32407407407407418"/>
            </c:manualLayout>
          </c:layout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layout>
            <c:manualLayout>
              <c:x val="0"/>
              <c:y val="0.34259259259259262"/>
            </c:manualLayout>
          </c:layout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layout>
            <c:manualLayout>
              <c:x val="7.1123755334281486E-3"/>
              <c:y val="0.39814814814814825"/>
            </c:manualLayout>
          </c:layout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layout>
            <c:manualLayout>
              <c:x val="1.422475106685633E-2"/>
              <c:y val="0.32407407407407418"/>
            </c:manualLayout>
          </c:layout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layout>
            <c:manualLayout>
              <c:x val="0"/>
              <c:y val="0.34259259259259262"/>
            </c:manualLayout>
          </c:layout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layout>
            <c:manualLayout>
              <c:x val="7.1123755334281486E-3"/>
              <c:y val="0.39814814814814825"/>
            </c:manualLayout>
          </c:layout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layout>
            <c:manualLayout>
              <c:x val="1.422475106685633E-2"/>
              <c:y val="0.32407407407407418"/>
            </c:manualLayout>
          </c:layout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layout>
            <c:manualLayout>
              <c:x val="0"/>
              <c:y val="0.34259259259259262"/>
            </c:manualLayout>
          </c:layout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88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1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0-81A1-D04C-A7D0-9CB663CB733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alpha val="88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1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1A1-D04C-A7D0-9CB663CB733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alpha val="88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1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81A1-D04C-A7D0-9CB663CB733C}"/>
              </c:ext>
            </c:extLst>
          </c:dPt>
          <c:dLbls>
            <c:dLbl>
              <c:idx val="0"/>
              <c:layout>
                <c:manualLayout>
                  <c:x val="7.1123755334281486E-3"/>
                  <c:y val="0.398148148148148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1A1-D04C-A7D0-9CB663CB733C}"/>
                </c:ext>
              </c:extLst>
            </c:dLbl>
            <c:dLbl>
              <c:idx val="3"/>
              <c:layout>
                <c:manualLayout>
                  <c:x val="1.422475106685633E-2"/>
                  <c:y val="0.324074074074074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1A1-D04C-A7D0-9CB663CB733C}"/>
                </c:ext>
              </c:extLst>
            </c:dLbl>
            <c:dLbl>
              <c:idx val="4"/>
              <c:layout>
                <c:manualLayout>
                  <c:x val="0"/>
                  <c:y val="0.342592592592592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1A1-D04C-A7D0-9CB663CB733C}"/>
                </c:ext>
              </c:extLst>
            </c:dLbl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Table'!$A$3:$A$15</c:f>
              <c:multiLvlStrCache>
                <c:ptCount val="6"/>
                <c:lvl>
                  <c:pt idx="0">
                    <c:v>TRAFFIC  OTHER</c:v>
                  </c:pt>
                  <c:pt idx="1">
                    <c:v>TRAFFIC FACEBOOK</c:v>
                  </c:pt>
                  <c:pt idx="2">
                    <c:v>TRAFFIC  TWITTER</c:v>
                  </c:pt>
                  <c:pt idx="3">
                    <c:v>TRAFFIC YOUTUBE</c:v>
                  </c:pt>
                  <c:pt idx="4">
                    <c:v>TRAFFIC  TWITTER</c:v>
                  </c:pt>
                  <c:pt idx="5">
                    <c:v>TRAFFIC FACEBOOK</c:v>
                  </c:pt>
                </c:lvl>
                <c:lvl>
                  <c:pt idx="0">
                    <c:v>10/01/19</c:v>
                  </c:pt>
                  <c:pt idx="1">
                    <c:v>17/01/19</c:v>
                  </c:pt>
                  <c:pt idx="2">
                    <c:v>22/01/19</c:v>
                  </c:pt>
                  <c:pt idx="3">
                    <c:v>29/01/19</c:v>
                  </c:pt>
                  <c:pt idx="4">
                    <c:v>20/06/19</c:v>
                  </c:pt>
                  <c:pt idx="5">
                    <c:v>27/06/19</c:v>
                  </c:pt>
                </c:lvl>
              </c:multiLvlStrCache>
            </c:multiLvlStrRef>
          </c:cat>
          <c:val>
            <c:numRef>
              <c:f>'Pivot Table'!$B$3:$B$15</c:f>
              <c:numCache>
                <c:formatCode>0%</c:formatCode>
                <c:ptCount val="6"/>
                <c:pt idx="0">
                  <c:v>-0.48958335231937844</c:v>
                </c:pt>
                <c:pt idx="1">
                  <c:v>1.1020409160516529</c:v>
                </c:pt>
                <c:pt idx="2">
                  <c:v>0.76530612964069489</c:v>
                </c:pt>
                <c:pt idx="3">
                  <c:v>-0.40462427961056557</c:v>
                </c:pt>
                <c:pt idx="4">
                  <c:v>-0.52999999079076909</c:v>
                </c:pt>
                <c:pt idx="5">
                  <c:v>1.1914892991677402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A1-D04C-A7D0-9CB663CB73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553836688"/>
        <c:axId val="1575604048"/>
        <c:axId val="0"/>
      </c:bar3DChart>
      <c:catAx>
        <c:axId val="155383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04048"/>
        <c:crosses val="autoZero"/>
        <c:auto val="1"/>
        <c:lblAlgn val="ctr"/>
        <c:lblOffset val="100"/>
        <c:noMultiLvlLbl val="0"/>
      </c:catAx>
      <c:valAx>
        <c:axId val="1575604048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55383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 Funnel Case Study - 2019.xlsx]Pivot Table!PivotTable6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 b="1"/>
              <a:t>CHANGES IN</a:t>
            </a:r>
            <a:r>
              <a:rPr lang="en-US" sz="2000" b="1" baseline="0"/>
              <a:t> </a:t>
            </a:r>
            <a:r>
              <a:rPr lang="en-US" sz="2000" b="1"/>
              <a:t>Overall</a:t>
            </a:r>
            <a:r>
              <a:rPr lang="en-US" sz="2000" b="1" baseline="0"/>
              <a:t> Conversion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Table'!$V$2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'Pivot Table'!$U$3:$U$369</c:f>
              <c:strCache>
                <c:ptCount val="366"/>
                <c:pt idx="0">
                  <c:v>01/01/19</c:v>
                </c:pt>
                <c:pt idx="1">
                  <c:v>02/01/19</c:v>
                </c:pt>
                <c:pt idx="2">
                  <c:v>03/01/19</c:v>
                </c:pt>
                <c:pt idx="3">
                  <c:v>04/01/19</c:v>
                </c:pt>
                <c:pt idx="4">
                  <c:v>05/01/19</c:v>
                </c:pt>
                <c:pt idx="5">
                  <c:v>06/01/19</c:v>
                </c:pt>
                <c:pt idx="6">
                  <c:v>07/01/19</c:v>
                </c:pt>
                <c:pt idx="7">
                  <c:v>08/01/19</c:v>
                </c:pt>
                <c:pt idx="8">
                  <c:v>09/01/19</c:v>
                </c:pt>
                <c:pt idx="9">
                  <c:v>10/01/19</c:v>
                </c:pt>
                <c:pt idx="10">
                  <c:v>11/01/19</c:v>
                </c:pt>
                <c:pt idx="11">
                  <c:v>12/01/19</c:v>
                </c:pt>
                <c:pt idx="12">
                  <c:v>13/01/19</c:v>
                </c:pt>
                <c:pt idx="13">
                  <c:v>14/01/19</c:v>
                </c:pt>
                <c:pt idx="14">
                  <c:v>15/01/19</c:v>
                </c:pt>
                <c:pt idx="15">
                  <c:v>16/01/19</c:v>
                </c:pt>
                <c:pt idx="16">
                  <c:v>17/01/19</c:v>
                </c:pt>
                <c:pt idx="17">
                  <c:v>18/01/19</c:v>
                </c:pt>
                <c:pt idx="18">
                  <c:v>19/01/19</c:v>
                </c:pt>
                <c:pt idx="19">
                  <c:v>20/01/19</c:v>
                </c:pt>
                <c:pt idx="20">
                  <c:v>21/01/19</c:v>
                </c:pt>
                <c:pt idx="21">
                  <c:v>22/01/19</c:v>
                </c:pt>
                <c:pt idx="22">
                  <c:v>23/01/19</c:v>
                </c:pt>
                <c:pt idx="23">
                  <c:v>24/01/19</c:v>
                </c:pt>
                <c:pt idx="24">
                  <c:v>25/01/19</c:v>
                </c:pt>
                <c:pt idx="25">
                  <c:v>26/01/19</c:v>
                </c:pt>
                <c:pt idx="26">
                  <c:v>27/01/19</c:v>
                </c:pt>
                <c:pt idx="27">
                  <c:v>28/01/19</c:v>
                </c:pt>
                <c:pt idx="28">
                  <c:v>29/01/19</c:v>
                </c:pt>
                <c:pt idx="29">
                  <c:v>30/01/19</c:v>
                </c:pt>
                <c:pt idx="30">
                  <c:v>31/01/19</c:v>
                </c:pt>
                <c:pt idx="31">
                  <c:v>01/02/19</c:v>
                </c:pt>
                <c:pt idx="32">
                  <c:v>02/02/19</c:v>
                </c:pt>
                <c:pt idx="33">
                  <c:v>03/02/19</c:v>
                </c:pt>
                <c:pt idx="34">
                  <c:v>04/02/19</c:v>
                </c:pt>
                <c:pt idx="35">
                  <c:v>05/02/19</c:v>
                </c:pt>
                <c:pt idx="36">
                  <c:v>06/02/19</c:v>
                </c:pt>
                <c:pt idx="37">
                  <c:v>07/02/19</c:v>
                </c:pt>
                <c:pt idx="38">
                  <c:v>08/02/19</c:v>
                </c:pt>
                <c:pt idx="39">
                  <c:v>09/02/19</c:v>
                </c:pt>
                <c:pt idx="40">
                  <c:v>10/02/19</c:v>
                </c:pt>
                <c:pt idx="41">
                  <c:v>11/02/19</c:v>
                </c:pt>
                <c:pt idx="42">
                  <c:v>12/02/19</c:v>
                </c:pt>
                <c:pt idx="43">
                  <c:v>13/02/19</c:v>
                </c:pt>
                <c:pt idx="44">
                  <c:v>14/02/19</c:v>
                </c:pt>
                <c:pt idx="45">
                  <c:v>15/02/19</c:v>
                </c:pt>
                <c:pt idx="46">
                  <c:v>16/02/19</c:v>
                </c:pt>
                <c:pt idx="47">
                  <c:v>17/02/19</c:v>
                </c:pt>
                <c:pt idx="48">
                  <c:v>18/02/19</c:v>
                </c:pt>
                <c:pt idx="49">
                  <c:v>19/02/19</c:v>
                </c:pt>
                <c:pt idx="50">
                  <c:v>20/02/19</c:v>
                </c:pt>
                <c:pt idx="51">
                  <c:v>21/02/19</c:v>
                </c:pt>
                <c:pt idx="52">
                  <c:v>22/02/19</c:v>
                </c:pt>
                <c:pt idx="53">
                  <c:v>23/02/19</c:v>
                </c:pt>
                <c:pt idx="54">
                  <c:v>24/02/19</c:v>
                </c:pt>
                <c:pt idx="55">
                  <c:v>25/02/19</c:v>
                </c:pt>
                <c:pt idx="56">
                  <c:v>26/02/19</c:v>
                </c:pt>
                <c:pt idx="57">
                  <c:v>27/02/19</c:v>
                </c:pt>
                <c:pt idx="58">
                  <c:v>28/02/19</c:v>
                </c:pt>
                <c:pt idx="59">
                  <c:v>01/03/19</c:v>
                </c:pt>
                <c:pt idx="60">
                  <c:v>02/03/19</c:v>
                </c:pt>
                <c:pt idx="61">
                  <c:v>03/03/19</c:v>
                </c:pt>
                <c:pt idx="62">
                  <c:v>04/03/19</c:v>
                </c:pt>
                <c:pt idx="63">
                  <c:v>05/03/19</c:v>
                </c:pt>
                <c:pt idx="64">
                  <c:v>06/03/19</c:v>
                </c:pt>
                <c:pt idx="65">
                  <c:v>07/03/19</c:v>
                </c:pt>
                <c:pt idx="66">
                  <c:v>08/03/19</c:v>
                </c:pt>
                <c:pt idx="67">
                  <c:v>09/03/19</c:v>
                </c:pt>
                <c:pt idx="68">
                  <c:v>10/03/19</c:v>
                </c:pt>
                <c:pt idx="69">
                  <c:v>11/03/19</c:v>
                </c:pt>
                <c:pt idx="70">
                  <c:v>12/03/19</c:v>
                </c:pt>
                <c:pt idx="71">
                  <c:v>13/03/19</c:v>
                </c:pt>
                <c:pt idx="72">
                  <c:v>14/03/19</c:v>
                </c:pt>
                <c:pt idx="73">
                  <c:v>15/03/19</c:v>
                </c:pt>
                <c:pt idx="74">
                  <c:v>16/03/19</c:v>
                </c:pt>
                <c:pt idx="75">
                  <c:v>17/03/19</c:v>
                </c:pt>
                <c:pt idx="76">
                  <c:v>18/03/19</c:v>
                </c:pt>
                <c:pt idx="77">
                  <c:v>19/03/19</c:v>
                </c:pt>
                <c:pt idx="78">
                  <c:v>20/03/19</c:v>
                </c:pt>
                <c:pt idx="79">
                  <c:v>21/03/19</c:v>
                </c:pt>
                <c:pt idx="80">
                  <c:v>22/03/19</c:v>
                </c:pt>
                <c:pt idx="81">
                  <c:v>23/03/19</c:v>
                </c:pt>
                <c:pt idx="82">
                  <c:v>24/03/19</c:v>
                </c:pt>
                <c:pt idx="83">
                  <c:v>25/03/19</c:v>
                </c:pt>
                <c:pt idx="84">
                  <c:v>26/03/19</c:v>
                </c:pt>
                <c:pt idx="85">
                  <c:v>27/03/19</c:v>
                </c:pt>
                <c:pt idx="86">
                  <c:v>28/03/19</c:v>
                </c:pt>
                <c:pt idx="87">
                  <c:v>29/03/19</c:v>
                </c:pt>
                <c:pt idx="88">
                  <c:v>30/03/19</c:v>
                </c:pt>
                <c:pt idx="89">
                  <c:v>31/03/19</c:v>
                </c:pt>
                <c:pt idx="90">
                  <c:v>01/04/19</c:v>
                </c:pt>
                <c:pt idx="91">
                  <c:v>02/04/19</c:v>
                </c:pt>
                <c:pt idx="92">
                  <c:v>03/04/19</c:v>
                </c:pt>
                <c:pt idx="93">
                  <c:v>04/04/19</c:v>
                </c:pt>
                <c:pt idx="94">
                  <c:v>05/04/19</c:v>
                </c:pt>
                <c:pt idx="95">
                  <c:v>06/04/19</c:v>
                </c:pt>
                <c:pt idx="96">
                  <c:v>07/04/19</c:v>
                </c:pt>
                <c:pt idx="97">
                  <c:v>08/04/19</c:v>
                </c:pt>
                <c:pt idx="98">
                  <c:v>09/04/19</c:v>
                </c:pt>
                <c:pt idx="99">
                  <c:v>10/04/19</c:v>
                </c:pt>
                <c:pt idx="100">
                  <c:v>11/04/19</c:v>
                </c:pt>
                <c:pt idx="101">
                  <c:v>12/04/19</c:v>
                </c:pt>
                <c:pt idx="102">
                  <c:v>13/04/19</c:v>
                </c:pt>
                <c:pt idx="103">
                  <c:v>14/04/19</c:v>
                </c:pt>
                <c:pt idx="104">
                  <c:v>15/04/19</c:v>
                </c:pt>
                <c:pt idx="105">
                  <c:v>16/04/19</c:v>
                </c:pt>
                <c:pt idx="106">
                  <c:v>17/04/19</c:v>
                </c:pt>
                <c:pt idx="107">
                  <c:v>18/04/19</c:v>
                </c:pt>
                <c:pt idx="108">
                  <c:v>19/04/19</c:v>
                </c:pt>
                <c:pt idx="109">
                  <c:v>20/04/19</c:v>
                </c:pt>
                <c:pt idx="110">
                  <c:v>21/04/19</c:v>
                </c:pt>
                <c:pt idx="111">
                  <c:v>22/04/19</c:v>
                </c:pt>
                <c:pt idx="112">
                  <c:v>23/04/19</c:v>
                </c:pt>
                <c:pt idx="113">
                  <c:v>24/04/19</c:v>
                </c:pt>
                <c:pt idx="114">
                  <c:v>25/04/19</c:v>
                </c:pt>
                <c:pt idx="115">
                  <c:v>26/04/19</c:v>
                </c:pt>
                <c:pt idx="116">
                  <c:v>27/04/19</c:v>
                </c:pt>
                <c:pt idx="117">
                  <c:v>28/04/19</c:v>
                </c:pt>
                <c:pt idx="118">
                  <c:v>29/04/19</c:v>
                </c:pt>
                <c:pt idx="119">
                  <c:v>30/04/19</c:v>
                </c:pt>
                <c:pt idx="120">
                  <c:v>01/05/19</c:v>
                </c:pt>
                <c:pt idx="121">
                  <c:v>02/05/19</c:v>
                </c:pt>
                <c:pt idx="122">
                  <c:v>03/05/19</c:v>
                </c:pt>
                <c:pt idx="123">
                  <c:v>04/05/19</c:v>
                </c:pt>
                <c:pt idx="124">
                  <c:v>05/05/19</c:v>
                </c:pt>
                <c:pt idx="125">
                  <c:v>06/05/19</c:v>
                </c:pt>
                <c:pt idx="126">
                  <c:v>07/05/19</c:v>
                </c:pt>
                <c:pt idx="127">
                  <c:v>08/05/19</c:v>
                </c:pt>
                <c:pt idx="128">
                  <c:v>09/05/19</c:v>
                </c:pt>
                <c:pt idx="129">
                  <c:v>10/05/19</c:v>
                </c:pt>
                <c:pt idx="130">
                  <c:v>11/05/19</c:v>
                </c:pt>
                <c:pt idx="131">
                  <c:v>12/05/19</c:v>
                </c:pt>
                <c:pt idx="132">
                  <c:v>13/05/19</c:v>
                </c:pt>
                <c:pt idx="133">
                  <c:v>14/05/19</c:v>
                </c:pt>
                <c:pt idx="134">
                  <c:v>15/05/19</c:v>
                </c:pt>
                <c:pt idx="135">
                  <c:v>16/05/19</c:v>
                </c:pt>
                <c:pt idx="136">
                  <c:v>17/05/19</c:v>
                </c:pt>
                <c:pt idx="137">
                  <c:v>18/05/19</c:v>
                </c:pt>
                <c:pt idx="138">
                  <c:v>19/05/19</c:v>
                </c:pt>
                <c:pt idx="139">
                  <c:v>20/05/19</c:v>
                </c:pt>
                <c:pt idx="140">
                  <c:v>21/05/19</c:v>
                </c:pt>
                <c:pt idx="141">
                  <c:v>22/05/19</c:v>
                </c:pt>
                <c:pt idx="142">
                  <c:v>23/05/19</c:v>
                </c:pt>
                <c:pt idx="143">
                  <c:v>24/05/19</c:v>
                </c:pt>
                <c:pt idx="144">
                  <c:v>25/05/19</c:v>
                </c:pt>
                <c:pt idx="145">
                  <c:v>26/05/19</c:v>
                </c:pt>
                <c:pt idx="146">
                  <c:v>27/05/19</c:v>
                </c:pt>
                <c:pt idx="147">
                  <c:v>28/05/19</c:v>
                </c:pt>
                <c:pt idx="148">
                  <c:v>29/05/19</c:v>
                </c:pt>
                <c:pt idx="149">
                  <c:v>30/05/19</c:v>
                </c:pt>
                <c:pt idx="150">
                  <c:v>31/05/19</c:v>
                </c:pt>
                <c:pt idx="151">
                  <c:v>01/06/19</c:v>
                </c:pt>
                <c:pt idx="152">
                  <c:v>02/06/19</c:v>
                </c:pt>
                <c:pt idx="153">
                  <c:v>03/06/19</c:v>
                </c:pt>
                <c:pt idx="154">
                  <c:v>04/06/19</c:v>
                </c:pt>
                <c:pt idx="155">
                  <c:v>05/06/19</c:v>
                </c:pt>
                <c:pt idx="156">
                  <c:v>06/06/19</c:v>
                </c:pt>
                <c:pt idx="157">
                  <c:v>07/06/19</c:v>
                </c:pt>
                <c:pt idx="158">
                  <c:v>08/06/19</c:v>
                </c:pt>
                <c:pt idx="159">
                  <c:v>09/06/19</c:v>
                </c:pt>
                <c:pt idx="160">
                  <c:v>10/06/19</c:v>
                </c:pt>
                <c:pt idx="161">
                  <c:v>11/06/19</c:v>
                </c:pt>
                <c:pt idx="162">
                  <c:v>12/06/19</c:v>
                </c:pt>
                <c:pt idx="163">
                  <c:v>13/06/19</c:v>
                </c:pt>
                <c:pt idx="164">
                  <c:v>14/06/19</c:v>
                </c:pt>
                <c:pt idx="165">
                  <c:v>15/06/19</c:v>
                </c:pt>
                <c:pt idx="166">
                  <c:v>16/06/19</c:v>
                </c:pt>
                <c:pt idx="167">
                  <c:v>17/06/19</c:v>
                </c:pt>
                <c:pt idx="168">
                  <c:v>18/06/19</c:v>
                </c:pt>
                <c:pt idx="169">
                  <c:v>19/06/19</c:v>
                </c:pt>
                <c:pt idx="170">
                  <c:v>20/06/19</c:v>
                </c:pt>
                <c:pt idx="171">
                  <c:v>21/06/19</c:v>
                </c:pt>
                <c:pt idx="172">
                  <c:v>22/06/19</c:v>
                </c:pt>
                <c:pt idx="173">
                  <c:v>23/06/19</c:v>
                </c:pt>
                <c:pt idx="174">
                  <c:v>24/06/19</c:v>
                </c:pt>
                <c:pt idx="175">
                  <c:v>25/06/19</c:v>
                </c:pt>
                <c:pt idx="176">
                  <c:v>26/06/19</c:v>
                </c:pt>
                <c:pt idx="177">
                  <c:v>27/06/19</c:v>
                </c:pt>
                <c:pt idx="178">
                  <c:v>28/06/19</c:v>
                </c:pt>
                <c:pt idx="179">
                  <c:v>29/06/19</c:v>
                </c:pt>
                <c:pt idx="180">
                  <c:v>30/06/19</c:v>
                </c:pt>
                <c:pt idx="181">
                  <c:v>01/07/19</c:v>
                </c:pt>
                <c:pt idx="182">
                  <c:v>02/07/19</c:v>
                </c:pt>
                <c:pt idx="183">
                  <c:v>03/07/19</c:v>
                </c:pt>
                <c:pt idx="184">
                  <c:v>04/07/19</c:v>
                </c:pt>
                <c:pt idx="185">
                  <c:v>05/07/19</c:v>
                </c:pt>
                <c:pt idx="186">
                  <c:v>06/07/19</c:v>
                </c:pt>
                <c:pt idx="187">
                  <c:v>07/07/19</c:v>
                </c:pt>
                <c:pt idx="188">
                  <c:v>08/07/19</c:v>
                </c:pt>
                <c:pt idx="189">
                  <c:v>09/07/19</c:v>
                </c:pt>
                <c:pt idx="190">
                  <c:v>10/07/19</c:v>
                </c:pt>
                <c:pt idx="191">
                  <c:v>11/07/19</c:v>
                </c:pt>
                <c:pt idx="192">
                  <c:v>12/07/19</c:v>
                </c:pt>
                <c:pt idx="193">
                  <c:v>13/07/19</c:v>
                </c:pt>
                <c:pt idx="194">
                  <c:v>14/07/19</c:v>
                </c:pt>
                <c:pt idx="195">
                  <c:v>15/07/19</c:v>
                </c:pt>
                <c:pt idx="196">
                  <c:v>16/07/19</c:v>
                </c:pt>
                <c:pt idx="197">
                  <c:v>17/07/19</c:v>
                </c:pt>
                <c:pt idx="198">
                  <c:v>18/07/19</c:v>
                </c:pt>
                <c:pt idx="199">
                  <c:v>19/07/19</c:v>
                </c:pt>
                <c:pt idx="200">
                  <c:v>20/07/19</c:v>
                </c:pt>
                <c:pt idx="201">
                  <c:v>21/07/19</c:v>
                </c:pt>
                <c:pt idx="202">
                  <c:v>22/07/19</c:v>
                </c:pt>
                <c:pt idx="203">
                  <c:v>23/07/19</c:v>
                </c:pt>
                <c:pt idx="204">
                  <c:v>24/07/19</c:v>
                </c:pt>
                <c:pt idx="205">
                  <c:v>25/07/19</c:v>
                </c:pt>
                <c:pt idx="206">
                  <c:v>26/07/19</c:v>
                </c:pt>
                <c:pt idx="207">
                  <c:v>27/07/19</c:v>
                </c:pt>
                <c:pt idx="208">
                  <c:v>28/07/19</c:v>
                </c:pt>
                <c:pt idx="209">
                  <c:v>29/07/19</c:v>
                </c:pt>
                <c:pt idx="210">
                  <c:v>30/07/19</c:v>
                </c:pt>
                <c:pt idx="211">
                  <c:v>31/07/19</c:v>
                </c:pt>
                <c:pt idx="212">
                  <c:v>01/08/19</c:v>
                </c:pt>
                <c:pt idx="213">
                  <c:v>02/08/19</c:v>
                </c:pt>
                <c:pt idx="214">
                  <c:v>03/08/19</c:v>
                </c:pt>
                <c:pt idx="215">
                  <c:v>04/08/19</c:v>
                </c:pt>
                <c:pt idx="216">
                  <c:v>05/08/19</c:v>
                </c:pt>
                <c:pt idx="217">
                  <c:v>06/08/19</c:v>
                </c:pt>
                <c:pt idx="218">
                  <c:v>07/08/19</c:v>
                </c:pt>
                <c:pt idx="219">
                  <c:v>08/08/19</c:v>
                </c:pt>
                <c:pt idx="220">
                  <c:v>09/08/19</c:v>
                </c:pt>
                <c:pt idx="221">
                  <c:v>10/08/19</c:v>
                </c:pt>
                <c:pt idx="222">
                  <c:v>11/08/19</c:v>
                </c:pt>
                <c:pt idx="223">
                  <c:v>12/08/19</c:v>
                </c:pt>
                <c:pt idx="224">
                  <c:v>13/08/19</c:v>
                </c:pt>
                <c:pt idx="225">
                  <c:v>14/08/19</c:v>
                </c:pt>
                <c:pt idx="226">
                  <c:v>15/08/19</c:v>
                </c:pt>
                <c:pt idx="227">
                  <c:v>16/08/19</c:v>
                </c:pt>
                <c:pt idx="228">
                  <c:v>17/08/19</c:v>
                </c:pt>
                <c:pt idx="229">
                  <c:v>18/08/19</c:v>
                </c:pt>
                <c:pt idx="230">
                  <c:v>19/08/19</c:v>
                </c:pt>
                <c:pt idx="231">
                  <c:v>20/08/19</c:v>
                </c:pt>
                <c:pt idx="232">
                  <c:v>21/08/19</c:v>
                </c:pt>
                <c:pt idx="233">
                  <c:v>22/08/19</c:v>
                </c:pt>
                <c:pt idx="234">
                  <c:v>23/08/19</c:v>
                </c:pt>
                <c:pt idx="235">
                  <c:v>24/08/19</c:v>
                </c:pt>
                <c:pt idx="236">
                  <c:v>25/08/19</c:v>
                </c:pt>
                <c:pt idx="237">
                  <c:v>26/08/19</c:v>
                </c:pt>
                <c:pt idx="238">
                  <c:v>27/08/19</c:v>
                </c:pt>
                <c:pt idx="239">
                  <c:v>28/08/19</c:v>
                </c:pt>
                <c:pt idx="240">
                  <c:v>29/08/19</c:v>
                </c:pt>
                <c:pt idx="241">
                  <c:v>30/08/19</c:v>
                </c:pt>
                <c:pt idx="242">
                  <c:v>31/08/19</c:v>
                </c:pt>
                <c:pt idx="243">
                  <c:v>01/09/19</c:v>
                </c:pt>
                <c:pt idx="244">
                  <c:v>02/09/19</c:v>
                </c:pt>
                <c:pt idx="245">
                  <c:v>03/09/19</c:v>
                </c:pt>
                <c:pt idx="246">
                  <c:v>04/09/19</c:v>
                </c:pt>
                <c:pt idx="247">
                  <c:v>05/09/19</c:v>
                </c:pt>
                <c:pt idx="248">
                  <c:v>06/09/19</c:v>
                </c:pt>
                <c:pt idx="249">
                  <c:v>07/09/19</c:v>
                </c:pt>
                <c:pt idx="250">
                  <c:v>08/09/19</c:v>
                </c:pt>
                <c:pt idx="251">
                  <c:v>09/09/19</c:v>
                </c:pt>
                <c:pt idx="252">
                  <c:v>10/09/19</c:v>
                </c:pt>
                <c:pt idx="253">
                  <c:v>11/09/19</c:v>
                </c:pt>
                <c:pt idx="254">
                  <c:v>12/09/19</c:v>
                </c:pt>
                <c:pt idx="255">
                  <c:v>13/09/19</c:v>
                </c:pt>
                <c:pt idx="256">
                  <c:v>14/09/19</c:v>
                </c:pt>
                <c:pt idx="257">
                  <c:v>15/09/19</c:v>
                </c:pt>
                <c:pt idx="258">
                  <c:v>16/09/19</c:v>
                </c:pt>
                <c:pt idx="259">
                  <c:v>17/09/19</c:v>
                </c:pt>
                <c:pt idx="260">
                  <c:v>18/09/19</c:v>
                </c:pt>
                <c:pt idx="261">
                  <c:v>19/09/19</c:v>
                </c:pt>
                <c:pt idx="262">
                  <c:v>20/09/19</c:v>
                </c:pt>
                <c:pt idx="263">
                  <c:v>21/09/19</c:v>
                </c:pt>
                <c:pt idx="264">
                  <c:v>22/09/19</c:v>
                </c:pt>
                <c:pt idx="265">
                  <c:v>23/09/19</c:v>
                </c:pt>
                <c:pt idx="266">
                  <c:v>24/09/19</c:v>
                </c:pt>
                <c:pt idx="267">
                  <c:v>25/09/19</c:v>
                </c:pt>
                <c:pt idx="268">
                  <c:v>26/09/19</c:v>
                </c:pt>
                <c:pt idx="269">
                  <c:v>27/09/19</c:v>
                </c:pt>
                <c:pt idx="270">
                  <c:v>28/09/19</c:v>
                </c:pt>
                <c:pt idx="271">
                  <c:v>29/09/19</c:v>
                </c:pt>
                <c:pt idx="272">
                  <c:v>30/09/19</c:v>
                </c:pt>
                <c:pt idx="273">
                  <c:v>01/10/19</c:v>
                </c:pt>
                <c:pt idx="274">
                  <c:v>02/10/19</c:v>
                </c:pt>
                <c:pt idx="275">
                  <c:v>03/10/19</c:v>
                </c:pt>
                <c:pt idx="276">
                  <c:v>04/10/19</c:v>
                </c:pt>
                <c:pt idx="277">
                  <c:v>05/10/19</c:v>
                </c:pt>
                <c:pt idx="278">
                  <c:v>06/10/19</c:v>
                </c:pt>
                <c:pt idx="279">
                  <c:v>07/10/19</c:v>
                </c:pt>
                <c:pt idx="280">
                  <c:v>08/10/19</c:v>
                </c:pt>
                <c:pt idx="281">
                  <c:v>09/10/19</c:v>
                </c:pt>
                <c:pt idx="282">
                  <c:v>10/10/19</c:v>
                </c:pt>
                <c:pt idx="283">
                  <c:v>11/10/19</c:v>
                </c:pt>
                <c:pt idx="284">
                  <c:v>12/10/19</c:v>
                </c:pt>
                <c:pt idx="285">
                  <c:v>13/10/19</c:v>
                </c:pt>
                <c:pt idx="286">
                  <c:v>14/10/19</c:v>
                </c:pt>
                <c:pt idx="287">
                  <c:v>15/10/19</c:v>
                </c:pt>
                <c:pt idx="288">
                  <c:v>16/10/19</c:v>
                </c:pt>
                <c:pt idx="289">
                  <c:v>17/10/19</c:v>
                </c:pt>
                <c:pt idx="290">
                  <c:v>18/10/19</c:v>
                </c:pt>
                <c:pt idx="291">
                  <c:v>19/10/19</c:v>
                </c:pt>
                <c:pt idx="292">
                  <c:v>20/10/19</c:v>
                </c:pt>
                <c:pt idx="293">
                  <c:v>21/10/19</c:v>
                </c:pt>
                <c:pt idx="294">
                  <c:v>22/10/19</c:v>
                </c:pt>
                <c:pt idx="295">
                  <c:v>23/10/19</c:v>
                </c:pt>
                <c:pt idx="296">
                  <c:v>24/10/19</c:v>
                </c:pt>
                <c:pt idx="297">
                  <c:v>25/10/19</c:v>
                </c:pt>
                <c:pt idx="298">
                  <c:v>26/10/19</c:v>
                </c:pt>
                <c:pt idx="299">
                  <c:v>27/10/19</c:v>
                </c:pt>
                <c:pt idx="300">
                  <c:v>28/10/19</c:v>
                </c:pt>
                <c:pt idx="301">
                  <c:v>29/10/19</c:v>
                </c:pt>
                <c:pt idx="302">
                  <c:v>30/10/19</c:v>
                </c:pt>
                <c:pt idx="303">
                  <c:v>31/10/19</c:v>
                </c:pt>
                <c:pt idx="304">
                  <c:v>01/11/19</c:v>
                </c:pt>
                <c:pt idx="305">
                  <c:v>02/11/19</c:v>
                </c:pt>
                <c:pt idx="306">
                  <c:v>03/11/19</c:v>
                </c:pt>
                <c:pt idx="307">
                  <c:v>04/11/19</c:v>
                </c:pt>
                <c:pt idx="308">
                  <c:v>05/11/19</c:v>
                </c:pt>
                <c:pt idx="309">
                  <c:v>06/11/19</c:v>
                </c:pt>
                <c:pt idx="310">
                  <c:v>07/11/19</c:v>
                </c:pt>
                <c:pt idx="311">
                  <c:v>08/11/19</c:v>
                </c:pt>
                <c:pt idx="312">
                  <c:v>09/11/19</c:v>
                </c:pt>
                <c:pt idx="313">
                  <c:v>10/11/19</c:v>
                </c:pt>
                <c:pt idx="314">
                  <c:v>11/11/19</c:v>
                </c:pt>
                <c:pt idx="315">
                  <c:v>12/11/19</c:v>
                </c:pt>
                <c:pt idx="316">
                  <c:v>13/11/19</c:v>
                </c:pt>
                <c:pt idx="317">
                  <c:v>14/11/19</c:v>
                </c:pt>
                <c:pt idx="318">
                  <c:v>15/11/19</c:v>
                </c:pt>
                <c:pt idx="319">
                  <c:v>16/11/19</c:v>
                </c:pt>
                <c:pt idx="320">
                  <c:v>17/11/19</c:v>
                </c:pt>
                <c:pt idx="321">
                  <c:v>18/11/19</c:v>
                </c:pt>
                <c:pt idx="322">
                  <c:v>19/11/19</c:v>
                </c:pt>
                <c:pt idx="323">
                  <c:v>20/11/19</c:v>
                </c:pt>
                <c:pt idx="324">
                  <c:v>21/11/19</c:v>
                </c:pt>
                <c:pt idx="325">
                  <c:v>22/11/19</c:v>
                </c:pt>
                <c:pt idx="326">
                  <c:v>23/11/19</c:v>
                </c:pt>
                <c:pt idx="327">
                  <c:v>24/11/19</c:v>
                </c:pt>
                <c:pt idx="328">
                  <c:v>25/11/19</c:v>
                </c:pt>
                <c:pt idx="329">
                  <c:v>26/11/19</c:v>
                </c:pt>
                <c:pt idx="330">
                  <c:v>27/11/19</c:v>
                </c:pt>
                <c:pt idx="331">
                  <c:v>28/11/19</c:v>
                </c:pt>
                <c:pt idx="332">
                  <c:v>29/11/19</c:v>
                </c:pt>
                <c:pt idx="333">
                  <c:v>30/11/19</c:v>
                </c:pt>
                <c:pt idx="334">
                  <c:v>01/12/19</c:v>
                </c:pt>
                <c:pt idx="335">
                  <c:v>02/12/19</c:v>
                </c:pt>
                <c:pt idx="336">
                  <c:v>03/12/19</c:v>
                </c:pt>
                <c:pt idx="337">
                  <c:v>04/12/19</c:v>
                </c:pt>
                <c:pt idx="338">
                  <c:v>05/12/19</c:v>
                </c:pt>
                <c:pt idx="339">
                  <c:v>06/12/19</c:v>
                </c:pt>
                <c:pt idx="340">
                  <c:v>07/12/19</c:v>
                </c:pt>
                <c:pt idx="341">
                  <c:v>08/12/19</c:v>
                </c:pt>
                <c:pt idx="342">
                  <c:v>09/12/19</c:v>
                </c:pt>
                <c:pt idx="343">
                  <c:v>10/12/19</c:v>
                </c:pt>
                <c:pt idx="344">
                  <c:v>11/12/19</c:v>
                </c:pt>
                <c:pt idx="345">
                  <c:v>12/12/19</c:v>
                </c:pt>
                <c:pt idx="346">
                  <c:v>13/12/19</c:v>
                </c:pt>
                <c:pt idx="347">
                  <c:v>14/12/19</c:v>
                </c:pt>
                <c:pt idx="348">
                  <c:v>15/12/19</c:v>
                </c:pt>
                <c:pt idx="349">
                  <c:v>16/12/19</c:v>
                </c:pt>
                <c:pt idx="350">
                  <c:v>17/12/19</c:v>
                </c:pt>
                <c:pt idx="351">
                  <c:v>18/12/19</c:v>
                </c:pt>
                <c:pt idx="352">
                  <c:v>19/12/19</c:v>
                </c:pt>
                <c:pt idx="353">
                  <c:v>20/12/19</c:v>
                </c:pt>
                <c:pt idx="354">
                  <c:v>21/12/19</c:v>
                </c:pt>
                <c:pt idx="355">
                  <c:v>22/12/19</c:v>
                </c:pt>
                <c:pt idx="356">
                  <c:v>23/12/19</c:v>
                </c:pt>
                <c:pt idx="357">
                  <c:v>24/12/19</c:v>
                </c:pt>
                <c:pt idx="358">
                  <c:v>25/12/19</c:v>
                </c:pt>
                <c:pt idx="359">
                  <c:v>26/12/19</c:v>
                </c:pt>
                <c:pt idx="360">
                  <c:v>27/12/19</c:v>
                </c:pt>
                <c:pt idx="361">
                  <c:v>28/12/19</c:v>
                </c:pt>
                <c:pt idx="362">
                  <c:v>29/12/19</c:v>
                </c:pt>
                <c:pt idx="363">
                  <c:v>30/12/19</c:v>
                </c:pt>
                <c:pt idx="364">
                  <c:v>31/12/19</c:v>
                </c:pt>
                <c:pt idx="365">
                  <c:v>01/01/20</c:v>
                </c:pt>
              </c:strCache>
            </c:strRef>
          </c:cat>
          <c:val>
            <c:numRef>
              <c:f>'Pivot Table'!$V$3:$V$369</c:f>
              <c:numCache>
                <c:formatCode>0%</c:formatCode>
                <c:ptCount val="366"/>
                <c:pt idx="7">
                  <c:v>-9.8975840699184747E-3</c:v>
                </c:pt>
                <c:pt idx="8">
                  <c:v>0.16009068776474278</c:v>
                </c:pt>
                <c:pt idx="9">
                  <c:v>7.3142421741578811E-2</c:v>
                </c:pt>
                <c:pt idx="10">
                  <c:v>-8.5422909280729042E-2</c:v>
                </c:pt>
                <c:pt idx="11">
                  <c:v>5.2871319138911188E-2</c:v>
                </c:pt>
                <c:pt idx="12">
                  <c:v>-3.0208490451984704E-2</c:v>
                </c:pt>
                <c:pt idx="13">
                  <c:v>0.15338638269325777</c:v>
                </c:pt>
                <c:pt idx="14">
                  <c:v>-6.7801118225535251E-2</c:v>
                </c:pt>
                <c:pt idx="15">
                  <c:v>-9.992947065385005E-3</c:v>
                </c:pt>
                <c:pt idx="16">
                  <c:v>-2.0218102601444077E-2</c:v>
                </c:pt>
                <c:pt idx="17">
                  <c:v>8.136309880269077E-2</c:v>
                </c:pt>
                <c:pt idx="18">
                  <c:v>-4.0356817681399204E-2</c:v>
                </c:pt>
                <c:pt idx="19">
                  <c:v>0.16176175666511861</c:v>
                </c:pt>
                <c:pt idx="20">
                  <c:v>0.17305434588235169</c:v>
                </c:pt>
                <c:pt idx="21">
                  <c:v>5.041546377221362E-2</c:v>
                </c:pt>
                <c:pt idx="22">
                  <c:v>-1.9234237688042999E-2</c:v>
                </c:pt>
                <c:pt idx="23">
                  <c:v>-0.10570602224444781</c:v>
                </c:pt>
                <c:pt idx="24">
                  <c:v>1.3064150220491788E-2</c:v>
                </c:pt>
                <c:pt idx="25">
                  <c:v>-1.120141309767364E-2</c:v>
                </c:pt>
                <c:pt idx="26">
                  <c:v>-3.9044050937170782E-2</c:v>
                </c:pt>
                <c:pt idx="27">
                  <c:v>-7.6275872039646142E-2</c:v>
                </c:pt>
                <c:pt idx="28">
                  <c:v>-0.52481642115115479</c:v>
                </c:pt>
                <c:pt idx="29">
                  <c:v>-0.11382460416483964</c:v>
                </c:pt>
                <c:pt idx="30">
                  <c:v>0.18808824770202981</c:v>
                </c:pt>
                <c:pt idx="31">
                  <c:v>7.1616556279585408E-2</c:v>
                </c:pt>
                <c:pt idx="32">
                  <c:v>-3.7682418004241769E-2</c:v>
                </c:pt>
                <c:pt idx="33">
                  <c:v>7.1441590279339273E-2</c:v>
                </c:pt>
                <c:pt idx="34">
                  <c:v>-8.5806571239552931E-2</c:v>
                </c:pt>
                <c:pt idx="35">
                  <c:v>1.1476852728398028</c:v>
                </c:pt>
                <c:pt idx="36">
                  <c:v>8.2018928090899168E-2</c:v>
                </c:pt>
                <c:pt idx="37">
                  <c:v>2.0226294989381444E-2</c:v>
                </c:pt>
                <c:pt idx="38">
                  <c:v>-0.11349911342902064</c:v>
                </c:pt>
                <c:pt idx="39">
                  <c:v>0.1719690371610445</c:v>
                </c:pt>
                <c:pt idx="40">
                  <c:v>-7.6923385166750902E-2</c:v>
                </c:pt>
                <c:pt idx="41">
                  <c:v>3.0406225507084272E-2</c:v>
                </c:pt>
                <c:pt idx="42">
                  <c:v>2.0696661547025652E-2</c:v>
                </c:pt>
                <c:pt idx="43">
                  <c:v>3.3079740772048449E-2</c:v>
                </c:pt>
                <c:pt idx="44">
                  <c:v>-0.1146512661343102</c:v>
                </c:pt>
                <c:pt idx="45">
                  <c:v>5.2197752992891644E-2</c:v>
                </c:pt>
                <c:pt idx="46">
                  <c:v>-8.4071011828148912E-2</c:v>
                </c:pt>
                <c:pt idx="47">
                  <c:v>-0.10490968822811508</c:v>
                </c:pt>
                <c:pt idx="48">
                  <c:v>0.13674683432312817</c:v>
                </c:pt>
                <c:pt idx="49">
                  <c:v>-0.54090360183579034</c:v>
                </c:pt>
                <c:pt idx="50">
                  <c:v>-0.13962220826808736</c:v>
                </c:pt>
                <c:pt idx="51">
                  <c:v>1.0808988820465437E-4</c:v>
                </c:pt>
                <c:pt idx="52">
                  <c:v>3.9797604387794561E-2</c:v>
                </c:pt>
                <c:pt idx="53">
                  <c:v>-0.13261936790607654</c:v>
                </c:pt>
                <c:pt idx="54">
                  <c:v>6.1855927551318857E-2</c:v>
                </c:pt>
                <c:pt idx="55">
                  <c:v>-8.427797764023226E-2</c:v>
                </c:pt>
                <c:pt idx="56">
                  <c:v>1.157692572996929</c:v>
                </c:pt>
                <c:pt idx="57">
                  <c:v>0.11504171088598958</c:v>
                </c:pt>
                <c:pt idx="58">
                  <c:v>0.12915198644756454</c:v>
                </c:pt>
                <c:pt idx="59">
                  <c:v>4.8751131692233107E-2</c:v>
                </c:pt>
                <c:pt idx="60">
                  <c:v>-0.42394678407179354</c:v>
                </c:pt>
                <c:pt idx="61">
                  <c:v>4.0879231697923846E-2</c:v>
                </c:pt>
                <c:pt idx="62">
                  <c:v>4.9047362073294742E-2</c:v>
                </c:pt>
                <c:pt idx="63">
                  <c:v>-5.019594469533617E-2</c:v>
                </c:pt>
                <c:pt idx="64">
                  <c:v>-0.14801352667323064</c:v>
                </c:pt>
                <c:pt idx="65">
                  <c:v>-9.6217447676498091E-2</c:v>
                </c:pt>
                <c:pt idx="66">
                  <c:v>-1.8015952207970032E-2</c:v>
                </c:pt>
                <c:pt idx="67">
                  <c:v>1.0202070652584103</c:v>
                </c:pt>
                <c:pt idx="68">
                  <c:v>-3.8690508997938244E-2</c:v>
                </c:pt>
                <c:pt idx="69">
                  <c:v>-9.4505617921909368E-2</c:v>
                </c:pt>
                <c:pt idx="70">
                  <c:v>4.2939390057935123E-2</c:v>
                </c:pt>
                <c:pt idx="71">
                  <c:v>8.2473883361452227E-2</c:v>
                </c:pt>
                <c:pt idx="72">
                  <c:v>-1.1109586894921697E-2</c:v>
                </c:pt>
                <c:pt idx="73">
                  <c:v>-0.14006314434263278</c:v>
                </c:pt>
                <c:pt idx="74">
                  <c:v>9.2109075948952679E-2</c:v>
                </c:pt>
                <c:pt idx="75">
                  <c:v>-4.6995639117804022E-2</c:v>
                </c:pt>
                <c:pt idx="76">
                  <c:v>2.1275401907066005E-2</c:v>
                </c:pt>
                <c:pt idx="77">
                  <c:v>-0.46627457709544307</c:v>
                </c:pt>
                <c:pt idx="78">
                  <c:v>0.14054944127308611</c:v>
                </c:pt>
                <c:pt idx="79">
                  <c:v>2.1960584274233863E-2</c:v>
                </c:pt>
                <c:pt idx="80">
                  <c:v>0.17388231354858696</c:v>
                </c:pt>
                <c:pt idx="81">
                  <c:v>-9.2303210420231485E-3</c:v>
                </c:pt>
                <c:pt idx="82">
                  <c:v>0.14996853706998059</c:v>
                </c:pt>
                <c:pt idx="83">
                  <c:v>3.1850312992747876E-2</c:v>
                </c:pt>
                <c:pt idx="84">
                  <c:v>0.87233982685769784</c:v>
                </c:pt>
                <c:pt idx="85">
                  <c:v>-0.14793895342886554</c:v>
                </c:pt>
                <c:pt idx="86">
                  <c:v>7.2942959217582981E-2</c:v>
                </c:pt>
                <c:pt idx="87">
                  <c:v>-5.6837532644808841E-2</c:v>
                </c:pt>
                <c:pt idx="88">
                  <c:v>-7.6538827195012704E-2</c:v>
                </c:pt>
                <c:pt idx="89">
                  <c:v>-5.1556850626484518E-2</c:v>
                </c:pt>
                <c:pt idx="90">
                  <c:v>7.068280972632901E-2</c:v>
                </c:pt>
                <c:pt idx="91">
                  <c:v>-4.9253701326889554E-2</c:v>
                </c:pt>
                <c:pt idx="92">
                  <c:v>8.267155931340886E-2</c:v>
                </c:pt>
                <c:pt idx="93">
                  <c:v>-0.53497129252622422</c:v>
                </c:pt>
                <c:pt idx="94">
                  <c:v>0.13736127433753009</c:v>
                </c:pt>
                <c:pt idx="95">
                  <c:v>2.0701126404354619E-2</c:v>
                </c:pt>
                <c:pt idx="96">
                  <c:v>-9.306149424507737E-2</c:v>
                </c:pt>
                <c:pt idx="97">
                  <c:v>-9.46773840710885E-2</c:v>
                </c:pt>
                <c:pt idx="98">
                  <c:v>6.0293457293017383E-2</c:v>
                </c:pt>
                <c:pt idx="99">
                  <c:v>-5.7303449393291017E-2</c:v>
                </c:pt>
                <c:pt idx="100">
                  <c:v>1.0656657324153227</c:v>
                </c:pt>
                <c:pt idx="101">
                  <c:v>-0.20426414390111858</c:v>
                </c:pt>
                <c:pt idx="102">
                  <c:v>-6.6934520025885735E-2</c:v>
                </c:pt>
                <c:pt idx="103">
                  <c:v>0.18501496110113713</c:v>
                </c:pt>
                <c:pt idx="104">
                  <c:v>0.14922199083466747</c:v>
                </c:pt>
                <c:pt idx="105">
                  <c:v>-5.7402254702145883E-2</c:v>
                </c:pt>
                <c:pt idx="106">
                  <c:v>8.1946286990884687E-2</c:v>
                </c:pt>
                <c:pt idx="107">
                  <c:v>0.56544473803340667</c:v>
                </c:pt>
                <c:pt idx="108">
                  <c:v>0.16165402428030418</c:v>
                </c:pt>
                <c:pt idx="109">
                  <c:v>-3.1587584771085031E-2</c:v>
                </c:pt>
                <c:pt idx="110">
                  <c:v>-3.0611356968823777E-4</c:v>
                </c:pt>
                <c:pt idx="111">
                  <c:v>3.9903763779018941E-2</c:v>
                </c:pt>
                <c:pt idx="112">
                  <c:v>-3.0035885633198478E-2</c:v>
                </c:pt>
                <c:pt idx="113">
                  <c:v>0.11648537803467307</c:v>
                </c:pt>
                <c:pt idx="114">
                  <c:v>-0.38690483590402214</c:v>
                </c:pt>
                <c:pt idx="115">
                  <c:v>-7.8703103693101739E-2</c:v>
                </c:pt>
                <c:pt idx="116">
                  <c:v>3.0036259982926472E-2</c:v>
                </c:pt>
                <c:pt idx="117">
                  <c:v>-0.13967029406360465</c:v>
                </c:pt>
                <c:pt idx="118">
                  <c:v>-0.16222114050726522</c:v>
                </c:pt>
                <c:pt idx="119">
                  <c:v>6.2916929318195036E-2</c:v>
                </c:pt>
                <c:pt idx="120">
                  <c:v>-5.8163292711358228E-2</c:v>
                </c:pt>
                <c:pt idx="121">
                  <c:v>7.3493350129709034E-2</c:v>
                </c:pt>
                <c:pt idx="122">
                  <c:v>2.3600726438755881E-2</c:v>
                </c:pt>
                <c:pt idx="123">
                  <c:v>-6.750862993794049E-2</c:v>
                </c:pt>
                <c:pt idx="124">
                  <c:v>-2.040821472079013E-2</c:v>
                </c:pt>
                <c:pt idx="125">
                  <c:v>-8.8199297954515754E-2</c:v>
                </c:pt>
                <c:pt idx="126">
                  <c:v>-1.5685873449249321E-3</c:v>
                </c:pt>
                <c:pt idx="127">
                  <c:v>-8.6084544765537951E-2</c:v>
                </c:pt>
                <c:pt idx="128">
                  <c:v>-4.7888842250930708E-2</c:v>
                </c:pt>
                <c:pt idx="129">
                  <c:v>5.030110358845441E-2</c:v>
                </c:pt>
                <c:pt idx="130">
                  <c:v>6.2225331093838321E-2</c:v>
                </c:pt>
                <c:pt idx="131">
                  <c:v>5.2631662751314368E-2</c:v>
                </c:pt>
                <c:pt idx="132">
                  <c:v>0.10303040441717126</c:v>
                </c:pt>
                <c:pt idx="133">
                  <c:v>6.4314761142194588E-2</c:v>
                </c:pt>
                <c:pt idx="134">
                  <c:v>-3.808489907213275E-4</c:v>
                </c:pt>
                <c:pt idx="135">
                  <c:v>0.13802425552968423</c:v>
                </c:pt>
                <c:pt idx="136">
                  <c:v>-9.5194386138206633E-2</c:v>
                </c:pt>
                <c:pt idx="137">
                  <c:v>6.0996746463022111E-2</c:v>
                </c:pt>
                <c:pt idx="138">
                  <c:v>-0.10499583351411135</c:v>
                </c:pt>
                <c:pt idx="139">
                  <c:v>-6.7884564093682043E-3</c:v>
                </c:pt>
                <c:pt idx="140">
                  <c:v>-0.12207205602369087</c:v>
                </c:pt>
                <c:pt idx="141">
                  <c:v>0.15003704647287197</c:v>
                </c:pt>
                <c:pt idx="142">
                  <c:v>-4.8715414015697567E-2</c:v>
                </c:pt>
                <c:pt idx="143">
                  <c:v>8.5867035803239844E-3</c:v>
                </c:pt>
                <c:pt idx="144">
                  <c:v>1.1012069955020243E-2</c:v>
                </c:pt>
                <c:pt idx="145">
                  <c:v>9.5919983195178471E-2</c:v>
                </c:pt>
                <c:pt idx="146">
                  <c:v>-8.7664341280365043E-2</c:v>
                </c:pt>
                <c:pt idx="147">
                  <c:v>-1.1325414179724769E-2</c:v>
                </c:pt>
                <c:pt idx="148">
                  <c:v>-8.3996786140808966E-2</c:v>
                </c:pt>
                <c:pt idx="149">
                  <c:v>-5.7429295590083362E-2</c:v>
                </c:pt>
                <c:pt idx="150">
                  <c:v>1.3929081297989754E-3</c:v>
                </c:pt>
                <c:pt idx="151">
                  <c:v>-2.9319611085045327E-2</c:v>
                </c:pt>
                <c:pt idx="152">
                  <c:v>9.4099022787118125E-2</c:v>
                </c:pt>
                <c:pt idx="153">
                  <c:v>3.1991867100849225E-2</c:v>
                </c:pt>
                <c:pt idx="154">
                  <c:v>0.14045409093362049</c:v>
                </c:pt>
                <c:pt idx="155">
                  <c:v>-9.5267434512274041E-2</c:v>
                </c:pt>
                <c:pt idx="156">
                  <c:v>0.12608664294970828</c:v>
                </c:pt>
                <c:pt idx="157">
                  <c:v>0.10356052207278021</c:v>
                </c:pt>
                <c:pt idx="158">
                  <c:v>-0.12319219560193007</c:v>
                </c:pt>
                <c:pt idx="159">
                  <c:v>-6.8363854398706181E-2</c:v>
                </c:pt>
                <c:pt idx="160">
                  <c:v>8.3015224738292037E-2</c:v>
                </c:pt>
                <c:pt idx="161">
                  <c:v>-5.9319416552465198E-2</c:v>
                </c:pt>
                <c:pt idx="162">
                  <c:v>0.1803841215113724</c:v>
                </c:pt>
                <c:pt idx="163">
                  <c:v>-5.8551754357687225E-2</c:v>
                </c:pt>
                <c:pt idx="164">
                  <c:v>-0.1037210854847157</c:v>
                </c:pt>
                <c:pt idx="165">
                  <c:v>8.4675173934962045E-2</c:v>
                </c:pt>
                <c:pt idx="166">
                  <c:v>1.0914606376010827E-2</c:v>
                </c:pt>
                <c:pt idx="167">
                  <c:v>8.786453090797286E-3</c:v>
                </c:pt>
                <c:pt idx="168">
                  <c:v>1.8907512904191792E-2</c:v>
                </c:pt>
                <c:pt idx="169">
                  <c:v>-0.11113157881144275</c:v>
                </c:pt>
                <c:pt idx="170">
                  <c:v>-2.9227939289827587E-2</c:v>
                </c:pt>
                <c:pt idx="171">
                  <c:v>0.10535381835640178</c:v>
                </c:pt>
                <c:pt idx="172">
                  <c:v>-3.0612460052788726E-2</c:v>
                </c:pt>
                <c:pt idx="173">
                  <c:v>2.9713781430229513E-2</c:v>
                </c:pt>
                <c:pt idx="174">
                  <c:v>-3.8095650777910106E-2</c:v>
                </c:pt>
                <c:pt idx="175">
                  <c:v>-5.6293200720880954E-2</c:v>
                </c:pt>
                <c:pt idx="176">
                  <c:v>1.1847403142917212E-2</c:v>
                </c:pt>
                <c:pt idx="177">
                  <c:v>-2.0201338783159994E-2</c:v>
                </c:pt>
                <c:pt idx="178">
                  <c:v>-8.5714112641505413E-2</c:v>
                </c:pt>
                <c:pt idx="179">
                  <c:v>5.2845667812594366E-2</c:v>
                </c:pt>
                <c:pt idx="180">
                  <c:v>7.9980163558943662E-3</c:v>
                </c:pt>
                <c:pt idx="181">
                  <c:v>4.1089359547503923E-2</c:v>
                </c:pt>
                <c:pt idx="182">
                  <c:v>6.1868978100542371E-2</c:v>
                </c:pt>
                <c:pt idx="183">
                  <c:v>0.11494911270569252</c:v>
                </c:pt>
                <c:pt idx="184">
                  <c:v>2.0188825160964097E-2</c:v>
                </c:pt>
                <c:pt idx="185">
                  <c:v>4.9472116926095211E-2</c:v>
                </c:pt>
                <c:pt idx="186">
                  <c:v>5.2721107588917349E-2</c:v>
                </c:pt>
                <c:pt idx="187">
                  <c:v>-2.5742636969883437E-2</c:v>
                </c:pt>
                <c:pt idx="188">
                  <c:v>-1.2990350767172476E-4</c:v>
                </c:pt>
                <c:pt idx="189">
                  <c:v>-8.7989362657882042E-3</c:v>
                </c:pt>
                <c:pt idx="190">
                  <c:v>6.7533513105622056E-4</c:v>
                </c:pt>
                <c:pt idx="191">
                  <c:v>3.2188045919904207E-2</c:v>
                </c:pt>
                <c:pt idx="192">
                  <c:v>8.4742372860435511E-2</c:v>
                </c:pt>
                <c:pt idx="193">
                  <c:v>9.2529574645995316E-2</c:v>
                </c:pt>
                <c:pt idx="194">
                  <c:v>0.11513432192936301</c:v>
                </c:pt>
                <c:pt idx="195">
                  <c:v>8.1737912064450136E-4</c:v>
                </c:pt>
                <c:pt idx="196">
                  <c:v>-0.59195909830169868</c:v>
                </c:pt>
                <c:pt idx="197">
                  <c:v>-9.4645522449875008E-2</c:v>
                </c:pt>
                <c:pt idx="198">
                  <c:v>4.8022317863873454E-2</c:v>
                </c:pt>
                <c:pt idx="199">
                  <c:v>3.8645054922947786E-4</c:v>
                </c:pt>
                <c:pt idx="200">
                  <c:v>-8.6889612823776385E-2</c:v>
                </c:pt>
                <c:pt idx="201">
                  <c:v>-0.13192459574277737</c:v>
                </c:pt>
                <c:pt idx="202">
                  <c:v>-9.0266927359072824E-3</c:v>
                </c:pt>
                <c:pt idx="203">
                  <c:v>1.2783695472773182</c:v>
                </c:pt>
                <c:pt idx="204">
                  <c:v>-1.0709258556743761E-2</c:v>
                </c:pt>
                <c:pt idx="205">
                  <c:v>-3.730591560322627E-2</c:v>
                </c:pt>
                <c:pt idx="206">
                  <c:v>-0.10415794523589839</c:v>
                </c:pt>
                <c:pt idx="207">
                  <c:v>-2.7380393138674131E-2</c:v>
                </c:pt>
                <c:pt idx="208">
                  <c:v>5.1084068867474519E-2</c:v>
                </c:pt>
                <c:pt idx="209">
                  <c:v>8.6768603846072434E-3</c:v>
                </c:pt>
                <c:pt idx="210">
                  <c:v>5.2115674848858706E-2</c:v>
                </c:pt>
                <c:pt idx="211">
                  <c:v>-8.9048033763017287E-4</c:v>
                </c:pt>
                <c:pt idx="212">
                  <c:v>8.2550620688114362E-2</c:v>
                </c:pt>
                <c:pt idx="213">
                  <c:v>-1.9731828856234923E-2</c:v>
                </c:pt>
                <c:pt idx="214">
                  <c:v>3.8726246750083293E-2</c:v>
                </c:pt>
                <c:pt idx="215">
                  <c:v>-1.2251521325334913E-4</c:v>
                </c:pt>
                <c:pt idx="216">
                  <c:v>-0.10479725582919641</c:v>
                </c:pt>
                <c:pt idx="217">
                  <c:v>-6.6915166081014887E-2</c:v>
                </c:pt>
                <c:pt idx="218">
                  <c:v>-0.1131429362930747</c:v>
                </c:pt>
                <c:pt idx="219">
                  <c:v>-0.12983617632590294</c:v>
                </c:pt>
                <c:pt idx="220">
                  <c:v>9.8902085477963197E-3</c:v>
                </c:pt>
                <c:pt idx="221">
                  <c:v>3.034072503699603E-2</c:v>
                </c:pt>
                <c:pt idx="222">
                  <c:v>-0.54353363205176897</c:v>
                </c:pt>
                <c:pt idx="223">
                  <c:v>0.11642771774342786</c:v>
                </c:pt>
                <c:pt idx="224">
                  <c:v>0.18355907610830524</c:v>
                </c:pt>
                <c:pt idx="225">
                  <c:v>0.12829034045226972</c:v>
                </c:pt>
                <c:pt idx="226">
                  <c:v>1.282411120364646E-4</c:v>
                </c:pt>
                <c:pt idx="227">
                  <c:v>8.9013287957289133E-3</c:v>
                </c:pt>
                <c:pt idx="228">
                  <c:v>-1.7757083979647148E-2</c:v>
                </c:pt>
                <c:pt idx="229">
                  <c:v>1.0047958049198824</c:v>
                </c:pt>
                <c:pt idx="230">
                  <c:v>-2.9654919022056192E-2</c:v>
                </c:pt>
                <c:pt idx="231">
                  <c:v>-8.4136934900688187E-3</c:v>
                </c:pt>
                <c:pt idx="232">
                  <c:v>2.1192888138839239E-2</c:v>
                </c:pt>
                <c:pt idx="233">
                  <c:v>7.2482342701778446E-2</c:v>
                </c:pt>
                <c:pt idx="234">
                  <c:v>5.2222706978747313E-2</c:v>
                </c:pt>
                <c:pt idx="235">
                  <c:v>-5.0184499692650153E-2</c:v>
                </c:pt>
                <c:pt idx="236">
                  <c:v>0.15084106110314699</c:v>
                </c:pt>
                <c:pt idx="237">
                  <c:v>-3.7842943679128327E-2</c:v>
                </c:pt>
                <c:pt idx="238">
                  <c:v>-0.13070798323030053</c:v>
                </c:pt>
                <c:pt idx="239">
                  <c:v>7.2577383428818587E-2</c:v>
                </c:pt>
                <c:pt idx="240">
                  <c:v>-3.0091209481699188E-2</c:v>
                </c:pt>
                <c:pt idx="241">
                  <c:v>-0.11223955456262158</c:v>
                </c:pt>
                <c:pt idx="242">
                  <c:v>-2.8989335768633939E-2</c:v>
                </c:pt>
                <c:pt idx="243">
                  <c:v>-3.0314011898338933E-2</c:v>
                </c:pt>
                <c:pt idx="244">
                  <c:v>3.9555395003414651E-2</c:v>
                </c:pt>
                <c:pt idx="245">
                  <c:v>-6.048916245671776E-2</c:v>
                </c:pt>
                <c:pt idx="246">
                  <c:v>-9.575492033928612E-2</c:v>
                </c:pt>
                <c:pt idx="247">
                  <c:v>1.1079153928673646E-2</c:v>
                </c:pt>
                <c:pt idx="248">
                  <c:v>7.2248309081100803E-2</c:v>
                </c:pt>
                <c:pt idx="249">
                  <c:v>-0.12391018917833363</c:v>
                </c:pt>
                <c:pt idx="250">
                  <c:v>1.1614961360688625E-2</c:v>
                </c:pt>
                <c:pt idx="251">
                  <c:v>0.11630134678243675</c:v>
                </c:pt>
                <c:pt idx="252">
                  <c:v>2.2230491269751518E-2</c:v>
                </c:pt>
                <c:pt idx="253">
                  <c:v>9.7337970480873004E-3</c:v>
                </c:pt>
                <c:pt idx="254">
                  <c:v>9.0232202419324725E-3</c:v>
                </c:pt>
                <c:pt idx="255">
                  <c:v>7.9921670952536328E-3</c:v>
                </c:pt>
                <c:pt idx="256">
                  <c:v>-0.51246522327334754</c:v>
                </c:pt>
                <c:pt idx="257">
                  <c:v>1.9301475412422109E-2</c:v>
                </c:pt>
                <c:pt idx="258">
                  <c:v>-0.1386259606732676</c:v>
                </c:pt>
                <c:pt idx="259">
                  <c:v>0.1490642303386287</c:v>
                </c:pt>
                <c:pt idx="260">
                  <c:v>-6.0051581152846811E-2</c:v>
                </c:pt>
                <c:pt idx="261">
                  <c:v>-5.8118700610633511E-2</c:v>
                </c:pt>
                <c:pt idx="262">
                  <c:v>-2.7094564633703744E-2</c:v>
                </c:pt>
                <c:pt idx="263">
                  <c:v>1.1368590113895878</c:v>
                </c:pt>
                <c:pt idx="264">
                  <c:v>2.9120939913092947E-2</c:v>
                </c:pt>
                <c:pt idx="265">
                  <c:v>3.9562903178103515E-2</c:v>
                </c:pt>
                <c:pt idx="266">
                  <c:v>1.9145493840471151E-3</c:v>
                </c:pt>
                <c:pt idx="267">
                  <c:v>0.18644887986219594</c:v>
                </c:pt>
                <c:pt idx="268">
                  <c:v>1.0841668673604143E-2</c:v>
                </c:pt>
                <c:pt idx="269">
                  <c:v>-1.0483275344697396E-2</c:v>
                </c:pt>
                <c:pt idx="270">
                  <c:v>7.4326534989770598E-2</c:v>
                </c:pt>
                <c:pt idx="271">
                  <c:v>-0.11191867301316905</c:v>
                </c:pt>
                <c:pt idx="272">
                  <c:v>-2.7840014980976324E-2</c:v>
                </c:pt>
                <c:pt idx="273">
                  <c:v>-0.12234217065560604</c:v>
                </c:pt>
                <c:pt idx="274">
                  <c:v>-0.18866770670729816</c:v>
                </c:pt>
                <c:pt idx="275">
                  <c:v>3.0204094001616832E-2</c:v>
                </c:pt>
                <c:pt idx="276">
                  <c:v>-6.835710938419326E-2</c:v>
                </c:pt>
                <c:pt idx="277">
                  <c:v>-9.2741097247820425E-3</c:v>
                </c:pt>
                <c:pt idx="278">
                  <c:v>6.3022897668794764E-2</c:v>
                </c:pt>
                <c:pt idx="279">
                  <c:v>0.12621014308084444</c:v>
                </c:pt>
                <c:pt idx="280">
                  <c:v>6.077359956079853E-2</c:v>
                </c:pt>
                <c:pt idx="281">
                  <c:v>0.27002486365627365</c:v>
                </c:pt>
                <c:pt idx="282">
                  <c:v>-0.14034239487284683</c:v>
                </c:pt>
                <c:pt idx="283">
                  <c:v>8.443873126744883E-2</c:v>
                </c:pt>
                <c:pt idx="284">
                  <c:v>1.824321460587619E-2</c:v>
                </c:pt>
                <c:pt idx="285">
                  <c:v>-1.1775966432756246E-2</c:v>
                </c:pt>
                <c:pt idx="286">
                  <c:v>-0.17324037076778254</c:v>
                </c:pt>
                <c:pt idx="287">
                  <c:v>-9.557094157605317E-2</c:v>
                </c:pt>
                <c:pt idx="288">
                  <c:v>-6.7221653766484812E-2</c:v>
                </c:pt>
                <c:pt idx="289">
                  <c:v>1.9790133004043975E-2</c:v>
                </c:pt>
                <c:pt idx="290">
                  <c:v>9.4032957054515309E-2</c:v>
                </c:pt>
                <c:pt idx="291">
                  <c:v>1.1740599986385547E-2</c:v>
                </c:pt>
                <c:pt idx="292">
                  <c:v>2.0011698673675582E-2</c:v>
                </c:pt>
                <c:pt idx="293">
                  <c:v>0.21035794983323086</c:v>
                </c:pt>
                <c:pt idx="294">
                  <c:v>0.21066231862763574</c:v>
                </c:pt>
                <c:pt idx="295">
                  <c:v>-3.8095234455086113E-2</c:v>
                </c:pt>
                <c:pt idx="296">
                  <c:v>0.15084054746076969</c:v>
                </c:pt>
                <c:pt idx="297">
                  <c:v>-0.13050517372885584</c:v>
                </c:pt>
                <c:pt idx="298">
                  <c:v>-2.0522190478220792E-2</c:v>
                </c:pt>
                <c:pt idx="299">
                  <c:v>-4.7898905788276158E-2</c:v>
                </c:pt>
                <c:pt idx="300">
                  <c:v>-9.5463647951307462E-2</c:v>
                </c:pt>
                <c:pt idx="301">
                  <c:v>-0.14845985603752898</c:v>
                </c:pt>
                <c:pt idx="302">
                  <c:v>4.9563101571539425E-2</c:v>
                </c:pt>
                <c:pt idx="303">
                  <c:v>-0.16514598922513912</c:v>
                </c:pt>
                <c:pt idx="304">
                  <c:v>9.2949441541099409E-2</c:v>
                </c:pt>
                <c:pt idx="305">
                  <c:v>-4.9889370600798899E-2</c:v>
                </c:pt>
                <c:pt idx="306">
                  <c:v>-3.8632880455784169E-2</c:v>
                </c:pt>
                <c:pt idx="307">
                  <c:v>-0.13272610594787992</c:v>
                </c:pt>
                <c:pt idx="308">
                  <c:v>0.14058576428391034</c:v>
                </c:pt>
                <c:pt idx="309">
                  <c:v>-0.15543983474545175</c:v>
                </c:pt>
                <c:pt idx="310">
                  <c:v>0.11760414033937483</c:v>
                </c:pt>
                <c:pt idx="311">
                  <c:v>-3.0024016065268277E-2</c:v>
                </c:pt>
                <c:pt idx="312">
                  <c:v>0.17595846284092165</c:v>
                </c:pt>
                <c:pt idx="313">
                  <c:v>-4.0893951308222043E-2</c:v>
                </c:pt>
                <c:pt idx="314">
                  <c:v>0.15184914843385378</c:v>
                </c:pt>
                <c:pt idx="315">
                  <c:v>-1.2294868742359966E-2</c:v>
                </c:pt>
                <c:pt idx="316">
                  <c:v>0.17160385385363841</c:v>
                </c:pt>
                <c:pt idx="317">
                  <c:v>0.11609911089315084</c:v>
                </c:pt>
                <c:pt idx="318">
                  <c:v>4.2080679274687949E-2</c:v>
                </c:pt>
                <c:pt idx="319">
                  <c:v>-0.18323809520645018</c:v>
                </c:pt>
                <c:pt idx="320">
                  <c:v>-0.53933524904808428</c:v>
                </c:pt>
                <c:pt idx="321">
                  <c:v>0.10417685896933171</c:v>
                </c:pt>
                <c:pt idx="322">
                  <c:v>-5.6484303590193408E-2</c:v>
                </c:pt>
                <c:pt idx="323">
                  <c:v>-5.5141409677109565E-2</c:v>
                </c:pt>
                <c:pt idx="324">
                  <c:v>-0.11413731364380297</c:v>
                </c:pt>
                <c:pt idx="325">
                  <c:v>9.1826306587758255E-2</c:v>
                </c:pt>
                <c:pt idx="326">
                  <c:v>8.5424964342455612E-2</c:v>
                </c:pt>
                <c:pt idx="327">
                  <c:v>1.2404609829743283</c:v>
                </c:pt>
                <c:pt idx="328">
                  <c:v>-3.7037498881522302E-2</c:v>
                </c:pt>
                <c:pt idx="329">
                  <c:v>6.1530869494502038E-2</c:v>
                </c:pt>
                <c:pt idx="330">
                  <c:v>-1.2876429342059903E-2</c:v>
                </c:pt>
                <c:pt idx="331">
                  <c:v>-9.2762280506242245E-3</c:v>
                </c:pt>
                <c:pt idx="332">
                  <c:v>-5.6304066449077927E-2</c:v>
                </c:pt>
                <c:pt idx="333">
                  <c:v>2.9261643718434538E-2</c:v>
                </c:pt>
                <c:pt idx="334">
                  <c:v>0.19586457141979285</c:v>
                </c:pt>
                <c:pt idx="335">
                  <c:v>-1.0577041867413484E-2</c:v>
                </c:pt>
                <c:pt idx="336">
                  <c:v>2.9839310724341761E-2</c:v>
                </c:pt>
                <c:pt idx="337">
                  <c:v>1.0993685157453914E-2</c:v>
                </c:pt>
                <c:pt idx="338">
                  <c:v>0.10576126944543618</c:v>
                </c:pt>
                <c:pt idx="339">
                  <c:v>9.7796811497079528E-3</c:v>
                </c:pt>
                <c:pt idx="340">
                  <c:v>3.2602745358070839E-2</c:v>
                </c:pt>
                <c:pt idx="341">
                  <c:v>-0.12903470660769212</c:v>
                </c:pt>
                <c:pt idx="342">
                  <c:v>-9.5505540022857272E-2</c:v>
                </c:pt>
                <c:pt idx="343">
                  <c:v>-6.5906180667517744E-2</c:v>
                </c:pt>
                <c:pt idx="344">
                  <c:v>-7.6145772394388356E-2</c:v>
                </c:pt>
                <c:pt idx="345">
                  <c:v>1.0913163478365462E-3</c:v>
                </c:pt>
                <c:pt idx="346">
                  <c:v>-9.5656311802413296E-2</c:v>
                </c:pt>
                <c:pt idx="347">
                  <c:v>2.8854477169268922E-2</c:v>
                </c:pt>
                <c:pt idx="348">
                  <c:v>-0.13360031512605031</c:v>
                </c:pt>
                <c:pt idx="349">
                  <c:v>0.12890665337088447</c:v>
                </c:pt>
                <c:pt idx="350">
                  <c:v>-8.7909009173535724E-2</c:v>
                </c:pt>
                <c:pt idx="351">
                  <c:v>4.0318275564798389E-2</c:v>
                </c:pt>
                <c:pt idx="352">
                  <c:v>-8.5762654837664987E-2</c:v>
                </c:pt>
                <c:pt idx="353">
                  <c:v>-3.1082865026457518E-2</c:v>
                </c:pt>
                <c:pt idx="354">
                  <c:v>-0.16588672574431385</c:v>
                </c:pt>
                <c:pt idx="355">
                  <c:v>0.21029166080314066</c:v>
                </c:pt>
                <c:pt idx="356">
                  <c:v>-0.10599042774802347</c:v>
                </c:pt>
                <c:pt idx="357">
                  <c:v>0.17607161132846216</c:v>
                </c:pt>
                <c:pt idx="358">
                  <c:v>6.2689336322857558E-2</c:v>
                </c:pt>
                <c:pt idx="359">
                  <c:v>9.1748987542926042E-2</c:v>
                </c:pt>
                <c:pt idx="360">
                  <c:v>5.3033153630440921E-2</c:v>
                </c:pt>
                <c:pt idx="361">
                  <c:v>0.2003332689885069</c:v>
                </c:pt>
                <c:pt idx="362">
                  <c:v>-5.8039291353914724E-2</c:v>
                </c:pt>
                <c:pt idx="363">
                  <c:v>-4.8916880802986507E-2</c:v>
                </c:pt>
                <c:pt idx="364">
                  <c:v>-5.0417495501231424E-2</c:v>
                </c:pt>
                <c:pt idx="365">
                  <c:v>-3.0412231062971751E-2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7-E04B-B30C-FE02F6CC8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194224"/>
        <c:axId val="2096532880"/>
      </c:areaChart>
      <c:catAx>
        <c:axId val="198019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532880"/>
        <c:crosses val="autoZero"/>
        <c:auto val="0"/>
        <c:lblAlgn val="ctr"/>
        <c:lblOffset val="100"/>
        <c:noMultiLvlLbl val="0"/>
      </c:catAx>
      <c:valAx>
        <c:axId val="209653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CONVERSION</a:t>
                </a:r>
                <a:r>
                  <a:rPr lang="en-GB" sz="1600" baseline="0"/>
                  <a:t> %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19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 Funnel Case Study - 2019.xlsx]Pivot Table!PivotTable3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High</a:t>
            </a:r>
            <a:r>
              <a:rPr lang="en-US" baseline="0"/>
              <a:t> Order Change With More Than 20%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7.1644042232277522E-2"/>
              <c:y val="-2.653927813163530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8446455505279105E-2"/>
              <c:y val="-3.18471337579617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7707390648567117E-2"/>
              <c:y val="2.12314225053078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0642414860681114E-2"/>
              <c:y val="2.57437070938216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9.6749226006191951E-4"/>
              <c:y val="-2.2883295194508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7.1644042232277522E-2"/>
              <c:y val="-2.653927813163530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8446455505279105E-2"/>
              <c:y val="-3.18471337579617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7707390648567117E-2"/>
              <c:y val="2.12314225053078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9.6749226006191951E-4"/>
              <c:y val="-2.2883295194508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0642414860681114E-2"/>
              <c:y val="2.57437070938216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7.1644042232277522E-2"/>
              <c:y val="-2.653927813163530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8446455505279105E-2"/>
              <c:y val="-3.18471337579617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7707390648567117E-2"/>
              <c:y val="2.12314225053078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9.6749226006191951E-4"/>
              <c:y val="-2.2883295194508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0642414860681114E-2"/>
              <c:y val="2.57437070938216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7.1644042232277522E-2"/>
              <c:y val="-2.653927813163530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8446455505279105E-2"/>
              <c:y val="-3.18471337579617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7707390648567117E-2"/>
              <c:y val="2.12314225053078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9.6749226006191951E-4"/>
              <c:y val="-2.2883295194508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0642414860681114E-2"/>
              <c:y val="2.57437070938216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7.1644042232277522E-2"/>
              <c:y val="-2.653927813163530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8446455505279105E-2"/>
              <c:y val="-3.18471337579617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7707390648567117E-2"/>
              <c:y val="2.12314225053078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9.6749226006191951E-4"/>
              <c:y val="-2.2883295194508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0642414860681114E-2"/>
              <c:y val="2.57437070938216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7.1644042232277522E-2"/>
              <c:y val="-2.653927813163530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8446455505279105E-2"/>
              <c:y val="-3.18471337579617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7707390648567117E-2"/>
              <c:y val="2.12314225053078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9.6749226006191951E-4"/>
              <c:y val="-2.2883295194508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0642414860681114E-2"/>
              <c:y val="2.57437070938216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7.1644042232277522E-2"/>
              <c:y val="-2.653927813163530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8446455505279105E-2"/>
              <c:y val="-3.184713375796178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3.7707390648567117E-2"/>
              <c:y val="2.12314225053078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9.6749226006191951E-4"/>
              <c:y val="-2.2883295194508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0642414860681114E-2"/>
              <c:y val="2.57437070938216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Table'!$S$2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4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467-C341-BAB2-20B1C6AC5D37}"/>
              </c:ext>
            </c:extLst>
          </c:dPt>
          <c:dPt>
            <c:idx val="9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467-C341-BAB2-20B1C6AC5D37}"/>
              </c:ext>
            </c:extLst>
          </c:dPt>
          <c:dPt>
            <c:idx val="16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467-C341-BAB2-20B1C6AC5D37}"/>
              </c:ext>
            </c:extLst>
          </c:dPt>
          <c:dPt>
            <c:idx val="19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467-C341-BAB2-20B1C6AC5D37}"/>
              </c:ext>
            </c:extLst>
          </c:dPt>
          <c:dPt>
            <c:idx val="22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467-C341-BAB2-20B1C6AC5D37}"/>
              </c:ext>
            </c:extLst>
          </c:dPt>
          <c:dLbls>
            <c:dLbl>
              <c:idx val="4"/>
              <c:layout>
                <c:manualLayout>
                  <c:x val="-7.1644042232277522E-2"/>
                  <c:y val="-2.653927813163530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467-C341-BAB2-20B1C6AC5D37}"/>
                </c:ext>
              </c:extLst>
            </c:dLbl>
            <c:dLbl>
              <c:idx val="9"/>
              <c:layout>
                <c:manualLayout>
                  <c:x val="-5.8446455505279105E-2"/>
                  <c:y val="-3.18471337579617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467-C341-BAB2-20B1C6AC5D37}"/>
                </c:ext>
              </c:extLst>
            </c:dLbl>
            <c:dLbl>
              <c:idx val="16"/>
              <c:layout>
                <c:manualLayout>
                  <c:x val="-3.7707390648567117E-2"/>
                  <c:y val="2.12314225053078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467-C341-BAB2-20B1C6AC5D37}"/>
                </c:ext>
              </c:extLst>
            </c:dLbl>
            <c:dLbl>
              <c:idx val="19"/>
              <c:layout>
                <c:manualLayout>
                  <c:x val="-9.6749226006191951E-4"/>
                  <c:y val="-2.28832951945081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467-C341-BAB2-20B1C6AC5D37}"/>
                </c:ext>
              </c:extLst>
            </c:dLbl>
            <c:dLbl>
              <c:idx val="22"/>
              <c:layout>
                <c:manualLayout>
                  <c:x val="-1.0642414860681114E-2"/>
                  <c:y val="2.57437070938216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467-C341-BAB2-20B1C6AC5D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Table'!$R$3:$R$27</c:f>
              <c:strCache>
                <c:ptCount val="24"/>
                <c:pt idx="0">
                  <c:v>17/01/19</c:v>
                </c:pt>
                <c:pt idx="1">
                  <c:v>21/01/19</c:v>
                </c:pt>
                <c:pt idx="2">
                  <c:v>22/01/19</c:v>
                </c:pt>
                <c:pt idx="3">
                  <c:v>31/01/19</c:v>
                </c:pt>
                <c:pt idx="4">
                  <c:v>05/02/19</c:v>
                </c:pt>
                <c:pt idx="5">
                  <c:v>26/02/19</c:v>
                </c:pt>
                <c:pt idx="6">
                  <c:v>28/02/19</c:v>
                </c:pt>
                <c:pt idx="7">
                  <c:v>09/03/19</c:v>
                </c:pt>
                <c:pt idx="8">
                  <c:v>24/03/19</c:v>
                </c:pt>
                <c:pt idx="9">
                  <c:v>26/03/19</c:v>
                </c:pt>
                <c:pt idx="10">
                  <c:v>11/04/19</c:v>
                </c:pt>
                <c:pt idx="11">
                  <c:v>14/04/19</c:v>
                </c:pt>
                <c:pt idx="12">
                  <c:v>18/04/19</c:v>
                </c:pt>
                <c:pt idx="13">
                  <c:v>19/04/19</c:v>
                </c:pt>
                <c:pt idx="14">
                  <c:v>27/06/19</c:v>
                </c:pt>
                <c:pt idx="15">
                  <c:v>23/07/19</c:v>
                </c:pt>
                <c:pt idx="16">
                  <c:v>18/08/19</c:v>
                </c:pt>
                <c:pt idx="17">
                  <c:v>21/09/19</c:v>
                </c:pt>
                <c:pt idx="18">
                  <c:v>09/10/19</c:v>
                </c:pt>
                <c:pt idx="19">
                  <c:v>21/10/19</c:v>
                </c:pt>
                <c:pt idx="20">
                  <c:v>09/11/19</c:v>
                </c:pt>
                <c:pt idx="21">
                  <c:v>24/11/19</c:v>
                </c:pt>
                <c:pt idx="22">
                  <c:v>01/12/19</c:v>
                </c:pt>
                <c:pt idx="23">
                  <c:v>22/12/19</c:v>
                </c:pt>
              </c:strCache>
            </c:strRef>
          </c:cat>
          <c:val>
            <c:numRef>
              <c:f>'Pivot Table'!$S$3:$S$27</c:f>
              <c:numCache>
                <c:formatCode>0%</c:formatCode>
                <c:ptCount val="24"/>
                <c:pt idx="0">
                  <c:v>1.0595416371384867</c:v>
                </c:pt>
                <c:pt idx="1">
                  <c:v>0.23352106416819263</c:v>
                </c:pt>
                <c:pt idx="2">
                  <c:v>0.85430485686646174</c:v>
                </c:pt>
                <c:pt idx="3">
                  <c:v>0.20059441674862155</c:v>
                </c:pt>
                <c:pt idx="4">
                  <c:v>1.1476852728398028</c:v>
                </c:pt>
                <c:pt idx="5">
                  <c:v>1.2004191790539451</c:v>
                </c:pt>
                <c:pt idx="6">
                  <c:v>0.22324803045110131</c:v>
                </c:pt>
                <c:pt idx="7">
                  <c:v>1.0202070652584099</c:v>
                </c:pt>
                <c:pt idx="8">
                  <c:v>0.22259812803337153</c:v>
                </c:pt>
                <c:pt idx="9">
                  <c:v>0.77964973472889199</c:v>
                </c:pt>
                <c:pt idx="10">
                  <c:v>0.9239043412518404</c:v>
                </c:pt>
                <c:pt idx="11">
                  <c:v>0.28376620785956508</c:v>
                </c:pt>
                <c:pt idx="12">
                  <c:v>0.7302283946685022</c:v>
                </c:pt>
                <c:pt idx="13">
                  <c:v>0.2472495952251057</c:v>
                </c:pt>
                <c:pt idx="14">
                  <c:v>1.1472182813955829</c:v>
                </c:pt>
                <c:pt idx="15">
                  <c:v>1.3503180372102532</c:v>
                </c:pt>
                <c:pt idx="16">
                  <c:v>1.0661671278564273</c:v>
                </c:pt>
                <c:pt idx="17">
                  <c:v>1.1152745531323451</c:v>
                </c:pt>
                <c:pt idx="18">
                  <c:v>0.21871070507745793</c:v>
                </c:pt>
                <c:pt idx="19">
                  <c:v>0.32382903302894461</c:v>
                </c:pt>
                <c:pt idx="20">
                  <c:v>0.26260801898348074</c:v>
                </c:pt>
                <c:pt idx="21">
                  <c:v>1.3547702422639891</c:v>
                </c:pt>
                <c:pt idx="22">
                  <c:v>0.20747489400703478</c:v>
                </c:pt>
                <c:pt idx="23">
                  <c:v>0.21029166080314066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67-C341-BAB2-20B1C6AC5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2147200"/>
        <c:axId val="1987270832"/>
      </c:lineChart>
      <c:catAx>
        <c:axId val="202214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270832"/>
        <c:crosses val="autoZero"/>
        <c:auto val="1"/>
        <c:lblAlgn val="ctr"/>
        <c:lblOffset val="100"/>
        <c:noMultiLvlLbl val="0"/>
      </c:catAx>
      <c:valAx>
        <c:axId val="19872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/>
                  <a:t>Change</a:t>
                </a:r>
                <a:r>
                  <a:rPr lang="en-GB" sz="1200" b="0" baseline="0"/>
                  <a:t> %</a:t>
                </a:r>
                <a:endParaRPr lang="en-GB" sz="12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14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[SWIGGY Funnel Case Study - 2019.xlsx]Pivot Table!PivotTable4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Low</a:t>
            </a:r>
            <a:r>
              <a:rPr lang="en-US" baseline="0"/>
              <a:t> Order Change With Less Than 20 %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9148264984227126E-3"/>
              <c:y val="-6.61764705882352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7.7205882352941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9148264984227126E-3"/>
              <c:y val="-6.61764705882352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7.7205882352941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9148264984227126E-3"/>
              <c:y val="-6.61764705882352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7.7205882352941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-4.01234567901235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9148264984227126E-3"/>
              <c:y val="-6.61764705882352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7.7205882352941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-4.01234567901235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9148264984227126E-3"/>
              <c:y val="-6.61764705882352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7.7205882352941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-4.01234567901235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9148264984227126E-3"/>
              <c:y val="-6.61764705882352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7.7205882352941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-4.01234567901235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5.9148264984227126E-3"/>
              <c:y val="-6.61764705882352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7.72058823529411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0"/>
              <c:y val="-4.01234567901235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16842409558945"/>
          <c:y val="0.1160989598522407"/>
          <c:w val="0.86284314063699319"/>
          <c:h val="0.82319852941176475"/>
        </c:manualLayout>
      </c:layout>
      <c:lineChart>
        <c:grouping val="stacked"/>
        <c:varyColors val="0"/>
        <c:ser>
          <c:idx val="0"/>
          <c:order val="0"/>
          <c:tx>
            <c:strRef>
              <c:f>'Pivot Table'!$S$29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10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21C-E44C-B80C-BE06114D4D23}"/>
              </c:ext>
            </c:extLst>
          </c:dPt>
          <c:dPt>
            <c:idx val="11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21C-E44C-B80C-BE06114D4D23}"/>
              </c:ext>
            </c:extLst>
          </c:dPt>
          <c:dPt>
            <c:idx val="12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21C-E44C-B80C-BE06114D4D23}"/>
              </c:ext>
            </c:extLst>
          </c:dPt>
          <c:dLbls>
            <c:dLbl>
              <c:idx val="10"/>
              <c:layout>
                <c:manualLayout>
                  <c:x val="-5.9148264984227126E-3"/>
                  <c:y val="-6.61764705882352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21C-E44C-B80C-BE06114D4D23}"/>
                </c:ext>
              </c:extLst>
            </c:dLbl>
            <c:dLbl>
              <c:idx val="11"/>
              <c:layout>
                <c:manualLayout>
                  <c:x val="0"/>
                  <c:y val="7.7205882352941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21C-E44C-B80C-BE06114D4D23}"/>
                </c:ext>
              </c:extLst>
            </c:dLbl>
            <c:dLbl>
              <c:idx val="12"/>
              <c:layout>
                <c:manualLayout>
                  <c:x val="0"/>
                  <c:y val="-4.01234567901235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21C-E44C-B80C-BE06114D4D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Table'!$R$30:$R$43</c:f>
              <c:strCache>
                <c:ptCount val="13"/>
                <c:pt idx="0">
                  <c:v>10/01/19</c:v>
                </c:pt>
                <c:pt idx="1">
                  <c:v>29/01/19</c:v>
                </c:pt>
                <c:pt idx="2">
                  <c:v>19/02/19</c:v>
                </c:pt>
                <c:pt idx="3">
                  <c:v>02/03/19</c:v>
                </c:pt>
                <c:pt idx="4">
                  <c:v>19/03/19</c:v>
                </c:pt>
                <c:pt idx="5">
                  <c:v>04/04/19</c:v>
                </c:pt>
                <c:pt idx="6">
                  <c:v>12/04/19</c:v>
                </c:pt>
                <c:pt idx="7">
                  <c:v>25/04/19</c:v>
                </c:pt>
                <c:pt idx="8">
                  <c:v>20/06/19</c:v>
                </c:pt>
                <c:pt idx="9">
                  <c:v>16/07/19</c:v>
                </c:pt>
                <c:pt idx="10">
                  <c:v>11/08/19</c:v>
                </c:pt>
                <c:pt idx="11">
                  <c:v>14/09/19</c:v>
                </c:pt>
                <c:pt idx="12">
                  <c:v>17/11/19</c:v>
                </c:pt>
              </c:strCache>
            </c:strRef>
          </c:cat>
          <c:val>
            <c:numRef>
              <c:f>'Pivot Table'!$S$30:$S$43</c:f>
              <c:numCache>
                <c:formatCode>0%</c:formatCode>
                <c:ptCount val="13"/>
                <c:pt idx="0">
                  <c:v>-0.4522502426107996</c:v>
                </c:pt>
                <c:pt idx="1">
                  <c:v>-0.71708723442563915</c:v>
                </c:pt>
                <c:pt idx="2">
                  <c:v>-0.55839299648571217</c:v>
                </c:pt>
                <c:pt idx="3">
                  <c:v>-0.37594234941110949</c:v>
                </c:pt>
                <c:pt idx="4">
                  <c:v>-0.45549226537958976</c:v>
                </c:pt>
                <c:pt idx="5">
                  <c:v>-0.52087951809985289</c:v>
                </c:pt>
                <c:pt idx="6">
                  <c:v>-0.27312591355188975</c:v>
                </c:pt>
                <c:pt idx="7">
                  <c:v>-0.38690483590402214</c:v>
                </c:pt>
                <c:pt idx="8">
                  <c:v>-0.54373712252615491</c:v>
                </c:pt>
                <c:pt idx="9">
                  <c:v>-0.63082013655867986</c:v>
                </c:pt>
                <c:pt idx="10">
                  <c:v>-0.54353363205176886</c:v>
                </c:pt>
                <c:pt idx="11">
                  <c:v>-0.53590439000986212</c:v>
                </c:pt>
                <c:pt idx="12">
                  <c:v>-0.57004623700582813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1C-E44C-B80C-BE06114D4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8385488"/>
        <c:axId val="2017767344"/>
      </c:lineChart>
      <c:catAx>
        <c:axId val="201838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767344"/>
        <c:crosses val="autoZero"/>
        <c:auto val="1"/>
        <c:lblAlgn val="ctr"/>
        <c:lblOffset val="100"/>
        <c:noMultiLvlLbl val="0"/>
      </c:catAx>
      <c:valAx>
        <c:axId val="2017767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 CHANGES</a:t>
                </a:r>
                <a:r>
                  <a:rPr lang="en-GB" sz="1800" baseline="0"/>
                  <a:t> %</a:t>
                </a:r>
                <a:endParaRPr lang="en-GB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38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"/>
              <c:pt idx="0">
                <c:v>Grand Total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7-B27D-F947-BAB8-95E83F8C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2844816"/>
        <c:axId val="1955448848"/>
      </c:lineChart>
      <c:catAx>
        <c:axId val="196284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448848"/>
        <c:crosses val="autoZero"/>
        <c:auto val="1"/>
        <c:lblAlgn val="ctr"/>
        <c:lblOffset val="100"/>
        <c:noMultiLvlLbl val="0"/>
      </c:catAx>
      <c:valAx>
        <c:axId val="195544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84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_xlchart.v2.0</cx:f>
      </cx:strDim>
      <cx:numDim type="val">
        <cx:f dir="row">_xlchart.v2.1</cx:f>
      </cx:numDim>
    </cx:data>
  </cx:chartData>
  <cx:chart>
    <cx:title pos="t" align="ctr" overlay="0">
      <cx:tx>
        <cx:txData>
          <cx:v>Funnel for the Selected Date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32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Funnel for the Selected Date</a:t>
          </a:r>
        </a:p>
      </cx:txPr>
    </cx:title>
    <cx:plotArea>
      <cx:plotAreaRegion>
        <cx:series layoutId="funnel" uniqueId="{101F2CEB-8825-5647-BD84-A39EB0AA6E61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/>
                </a:pPr>
                <a:endParaRPr lang="en-GB" sz="18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/>
            </a:pPr>
            <a:endParaRPr lang="en-GB" sz="18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_xlchart.v2.2</cx:f>
      </cx:strDim>
      <cx:numDim type="val">
        <cx:f dir="row">_xlchart.v2.3</cx:f>
      </cx:numDim>
    </cx:data>
  </cx:chartData>
  <cx:chart>
    <cx:title pos="t" align="ctr" overlay="0">
      <cx:tx>
        <cx:txData>
          <cx:v>Funnel for the last week of Selected date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32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Funnel for the last week of Selected date</a:t>
          </a:r>
        </a:p>
      </cx:txPr>
    </cx:title>
    <cx:plotArea>
      <cx:plotAreaRegion>
        <cx:series layoutId="funnel" uniqueId="{143C84F5-90C9-814A-8095-4B85C76F5682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/>
                </a:pPr>
                <a:endParaRPr lang="en-GB" sz="18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/>
            </a:pPr>
            <a:endParaRPr lang="en-GB" sz="18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368300</xdr:colOff>
      <xdr:row>22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E2C4FEB-AA0A-B042-906B-0407FC094B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43</xdr:col>
      <xdr:colOff>317500</xdr:colOff>
      <xdr:row>50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C930B1-71DC-924F-A566-DF596937E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47</xdr:col>
      <xdr:colOff>355600</xdr:colOff>
      <xdr:row>22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7489F4-5A5B-7244-B124-F3E042BBB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0</xdr:colOff>
      <xdr:row>26</xdr:row>
      <xdr:rowOff>0</xdr:rowOff>
    </xdr:from>
    <xdr:to>
      <xdr:col>53</xdr:col>
      <xdr:colOff>660400</xdr:colOff>
      <xdr:row>47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1F5E6E-F5C7-8543-8C55-7F0B804AD1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4</xdr:row>
      <xdr:rowOff>31750</xdr:rowOff>
    </xdr:from>
    <xdr:to>
      <xdr:col>31</xdr:col>
      <xdr:colOff>127000</xdr:colOff>
      <xdr:row>27</xdr:row>
      <xdr:rowOff>192424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67BE53F-C029-B1A0-C447-129828B1F3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3400" y="844550"/>
              <a:ext cx="19837400" cy="6472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95250</xdr:colOff>
      <xdr:row>29</xdr:row>
      <xdr:rowOff>198388</xdr:rowOff>
    </xdr:from>
    <xdr:to>
      <xdr:col>31</xdr:col>
      <xdr:colOff>139700</xdr:colOff>
      <xdr:row>58</xdr:row>
      <xdr:rowOff>134696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36E7733-58DB-E3B8-1BA1-47827952A0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87050" y="7932688"/>
              <a:ext cx="19856450" cy="60323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352</xdr:col>
      <xdr:colOff>162560</xdr:colOff>
      <xdr:row>45</xdr:row>
      <xdr:rowOff>157480</xdr:rowOff>
    </xdr:from>
    <xdr:to>
      <xdr:col>358</xdr:col>
      <xdr:colOff>314960</xdr:colOff>
      <xdr:row>59</xdr:row>
      <xdr:rowOff>55880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9941952-35F3-C2EC-B7D0-6CB2A0447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WIGGY%20Funnel%20Case%20Study%20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56.760250462961" createdVersion="8" refreshedVersion="8" minRefreshableVersion="3" recordCount="366" xr:uid="{0C885A41-7401-EB49-B368-C3D62F366986}">
  <cacheSource type="worksheet">
    <worksheetSource ref="B2:P368" sheet="Session Details" r:id="rId2"/>
  </cacheSource>
  <cacheFields count="16">
    <cacheField name="Date" numFmtId="14">
      <sharedItems containsSemiMixedTypes="0" containsNonDate="0" containsDate="1" containsString="0" minDate="2019-01-01T00:00:00" maxDate="2020-01-02T00:00:00" count="36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</sharedItems>
    </cacheField>
    <cacheField name="Day" numFmtId="14">
      <sharedItems count="7">
        <s v="Tue"/>
        <s v="wed"/>
        <s v="Thu"/>
        <s v="Fri"/>
        <s v="Sat"/>
        <s v="Sun"/>
        <s v="Mon"/>
      </sharedItems>
    </cacheField>
    <cacheField name="Listing" numFmtId="0">
      <sharedItems containsSemiMixedTypes="0" containsString="0" containsNumber="1" containsInteger="1" minValue="10207150" maxValue="47134238"/>
    </cacheField>
    <cacheField name="Menu" numFmtId="0">
      <sharedItems containsSemiMixedTypes="0" containsString="0" containsNumber="1" containsInteger="1" minValue="2063147" maxValue="10196078"/>
    </cacheField>
    <cacheField name="Carts" numFmtId="0">
      <sharedItems containsSemiMixedTypes="0" containsString="0" containsNumber="1" containsInteger="1" minValue="817006" maxValue="3751088"/>
    </cacheField>
    <cacheField name="Payments" numFmtId="0">
      <sharedItems containsSemiMixedTypes="0" containsString="0" containsNumber="1" containsInteger="1" minValue="596414" maxValue="2656756"/>
    </cacheField>
    <cacheField name="Orders" numFmtId="0">
      <sharedItems containsSemiMixedTypes="0" containsString="0" containsNumber="1" minValue="498841" maxValue="2221600"/>
    </cacheField>
    <cacheField name="Overall conversion" numFmtId="9">
      <sharedItems containsSemiMixedTypes="0" containsString="0" containsNumber="1" minValue="1.5671593882322647E-2" maxValue="9.1715082005789803E-2" count="362">
        <n v="6.0990659694639161E-2"/>
        <n v="5.749537270328272E-2"/>
        <n v="5.4615297319547756E-2"/>
        <n v="5.9704365267569601E-2"/>
        <n v="3.7425633885761242E-2"/>
        <n v="3.6352086249890857E-2"/>
        <n v="4.9269561075334707E-2"/>
        <n v="6.0386999512831684E-2"/>
        <n v="6.6699846462641474E-2"/>
        <n v="5.8609992429635833E-2"/>
        <n v="5.4604244689654489E-2"/>
        <n v="3.9404376518911377E-2"/>
        <n v="3.5253944599501305E-2"/>
        <n v="5.6826840825564828E-2"/>
        <n v="5.6292693419576843E-2"/>
        <n v="6.6033318427670989E-2"/>
        <n v="5.7425009589223593E-2"/>
        <n v="5.9047015245385151E-2"/>
        <n v="3.7814141279888462E-2"/>
        <n v="4.0956684607291405E-2"/>
        <n v="6.6660972593193465E-2"/>
        <n v="5.9130715665311848E-2"/>
        <n v="6.4763217885702939E-2"/>
        <n v="5.1354840248197496E-2"/>
        <n v="5.9818414322622526E-2"/>
        <n v="3.7390569462478637E-2"/>
        <n v="3.9357569727266679E-2"/>
        <n v="6.157634877763668E-2"/>
        <n v="2.8097945089736356E-2"/>
        <n v="5.739157024542154E-2"/>
        <n v="6.1014082161498638E-2"/>
        <n v="6.4102403158514176E-2"/>
        <n v="3.598160239457688E-2"/>
        <n v="4.2169337098112596E-2"/>
        <n v="6.0345542866288224E-2"/>
        <n v="6.2098765318404553E-2"/>
        <n v="6.2248170985803472E-2"/>
        <n v="5.6826837231353164E-2"/>
        <n v="4.2169323913883797E-2"/>
        <n v="3.892552893828792E-2"/>
        <n v="5.8004341750093655E-2"/>
        <n v="6.1594494142863325E-2"/>
        <n v="6.4152976377401652E-2"/>
        <n v="5.5111339367736073E-2"/>
        <n v="5.9793070444522596E-2"/>
        <n v="3.8624106184334629E-2"/>
        <n v="3.4841863833257665E-2"/>
        <n v="6.5936251861415815E-2"/>
        <n v="2.8277810407735061E-2"/>
        <n v="5.5195796148618387E-2"/>
        <n v="5.5117296346247138E-2"/>
        <n v="6.2172691407205237E-2"/>
        <n v="3.3501801636230989E-2"/>
        <n v="3.699703963828057E-2"/>
        <n v="6.0379277901358691E-2"/>
        <n v="6.1014821497385206E-2"/>
        <n v="6.1545614971269758E-2"/>
        <n v="6.2235804656984049E-2"/>
        <n v="6.5203680473658474E-2"/>
        <n v="1.9298820571939712E-2"/>
        <n v="3.8509450193791116E-2"/>
        <n v="6.3340722206310721E-2"/>
        <n v="5.7952124891906653E-2"/>
        <n v="5.2436031448099336E-2"/>
        <n v="5.624763437879593E-2"/>
        <n v="6.402897408246129E-2"/>
        <n v="3.8987613670586958E-2"/>
        <n v="3.7019499964562587E-2"/>
        <n v="5.735466811458332E-2"/>
        <n v="6.04405537873264E-2"/>
        <n v="5.6760634589687317E-2"/>
        <n v="5.5622746397030909E-2"/>
        <n v="5.5060874643438819E-2"/>
        <n v="4.2578726739239479E-2"/>
        <n v="3.5279744903906445E-2"/>
        <n v="5.8574911729967462E-2"/>
        <n v="3.2258660130726403E-2"/>
        <n v="6.4738310067573676E-2"/>
        <n v="5.6844254406847247E-2"/>
        <n v="6.4634986912448691E-2"/>
        <n v="4.2185711421875723E-2"/>
        <n v="4.05705966353474E-2"/>
        <n v="6.044054100208951E-2"/>
        <n v="6.0399174123825596E-2"/>
        <n v="5.5160992229423438E-2"/>
        <n v="6.0990642537799823E-2"/>
        <n v="6.0961293733815598E-2"/>
        <n v="3.8956866545258102E-2"/>
        <n v="3.8478904444791441E-2"/>
        <n v="6.4712648261496586E-2"/>
        <n v="5.7424291241139895E-2"/>
        <n v="5.9721237470304701E-2"/>
        <n v="2.8362399667348135E-2"/>
        <n v="6.9335014726357003E-2"/>
        <n v="3.9763317563929063E-2"/>
        <n v="3.4898000100245602E-2"/>
        <n v="5.8585824007785614E-2"/>
        <n v="6.088660029266936E-2"/>
        <n v="5.6299004561220382E-2"/>
        <n v="5.8587237081908793E-2"/>
        <n v="5.5172357300906243E-2"/>
        <n v="3.7101778988150598E-2"/>
        <n v="4.1354652231300019E-2"/>
        <n v="6.732811730091684E-2"/>
        <n v="5.7391572154721807E-2"/>
        <n v="6.0912498946295274E-2"/>
        <n v="9.1715082005789803E-2"/>
        <n v="6.409119088762856E-2"/>
        <n v="3.5929823399204329E-2"/>
        <n v="4.1341993011082281E-2"/>
        <n v="7.0014762589378707E-2"/>
        <n v="5.5667765457173127E-2"/>
        <n v="6.8007914413091106E-2"/>
        <n v="5.6230073252415767E-2"/>
        <n v="3.7009020915963468E-2"/>
        <n v="3.5567744690048933E-2"/>
        <n v="5.8656887949784291E-2"/>
        <n v="5.9170210321743945E-2"/>
        <n v="6.4052350180393486E-2"/>
        <n v="6.0362609713774752E-2"/>
        <n v="6.0440567699216532E-2"/>
        <n v="3.4510592618582192E-2"/>
        <n v="3.4841870519280171E-2"/>
        <n v="5.3483391612416623E-2"/>
        <n v="5.9077396678636714E-2"/>
        <n v="5.8538432773951488E-2"/>
        <n v="5.7471914219337297E-2"/>
        <n v="6.3480794955999814E-2"/>
        <n v="3.6658025670518041E-2"/>
        <n v="3.6675656098075889E-2"/>
        <n v="5.8993807079845854E-2"/>
        <n v="6.287694533492591E-2"/>
        <n v="5.8516138470911118E-2"/>
        <n v="6.5404432393327203E-2"/>
        <n v="5.7437779648598045E-2"/>
        <n v="3.8894045968177589E-2"/>
        <n v="3.2824865016381509E-2"/>
        <n v="5.8593330192061643E-2"/>
        <n v="5.5201427341402286E-2"/>
        <n v="6.7295727058084218E-2"/>
        <n v="6.2218228390824568E-2"/>
        <n v="5.7930980836752521E-2"/>
        <n v="3.9322349923212929E-2"/>
        <n v="3.5973425517136823E-2"/>
        <n v="5.3456784497351632E-2"/>
        <n v="5.457624831344892E-2"/>
        <n v="6.1643102264196066E-2"/>
        <n v="5.8645079361476588E-2"/>
        <n v="5.8011673370927261E-2"/>
        <n v="3.8169433916514263E-2"/>
        <n v="3.935848970460458E-2"/>
        <n v="5.5166966842629638E-2"/>
        <n v="6.2241705656881932E-2"/>
        <n v="5.5770522056108357E-2"/>
        <n v="6.6039440543684394E-2"/>
        <n v="6.4019392551536089E-2"/>
        <n v="3.3467257547456095E-2"/>
        <n v="3.6667791645086018E-2"/>
        <n v="5.9746664993200443E-2"/>
        <n v="5.8549563992085427E-2"/>
        <n v="6.5830638683430087E-2"/>
        <n v="6.2172715443051495E-2"/>
        <n v="5.7379231664018641E-2"/>
        <n v="3.6301103401413112E-2"/>
        <n v="3.7068006157569708E-2"/>
        <n v="6.0271626262494778E-2"/>
        <n v="5.965659062880059E-2"/>
        <n v="5.8514775872374865E-2"/>
        <n v="6.035553509059826E-2"/>
        <n v="6.342435281417956E-2"/>
        <n v="3.51898373236652E-2"/>
        <n v="3.8169436790590136E-2"/>
        <n v="5.7975539436582062E-2"/>
        <n v="5.6298330198210095E-2"/>
        <n v="5.9208024011952333E-2"/>
        <n v="5.9136272478794182E-2"/>
        <n v="5.7987990692850391E-2"/>
        <n v="3.7049467777250843E-2"/>
        <n v="3.8474716570336555E-2"/>
        <n v="6.0357717221452278E-2"/>
        <n v="5.9781450356340256E-2"/>
        <n v="6.6013933837183597E-2"/>
        <n v="6.0330164344539687E-2"/>
        <n v="6.0856779348716403E-2"/>
        <n v="3.9002756754047414E-2"/>
        <n v="3.748427590914722E-2"/>
        <n v="6.0349876542270156E-2"/>
        <n v="5.9255437184778437E-2"/>
        <n v="6.6058515365843062E-2"/>
        <n v="6.2272074444817103E-2"/>
        <n v="6.6013927235370584E-2"/>
        <n v="4.2611665246520644E-2"/>
        <n v="4.1800002598960044E-2"/>
        <n v="6.0399205271289287E-2"/>
        <n v="2.4178642019404045E-2"/>
        <n v="5.9806372666779753E-2"/>
        <n v="6.5262523797848901E-2"/>
        <n v="6.6039438353807489E-2"/>
        <n v="3.8909154151474099E-2"/>
        <n v="3.6285554154045198E-2"/>
        <n v="5.9854000203812367E-2"/>
        <n v="5.5087881671529941E-2"/>
        <n v="5.9165890758550235E-2"/>
        <n v="6.2827845592992801E-2"/>
        <n v="5.916090615034212E-2"/>
        <n v="3.7843806214113464E-2"/>
        <n v="3.8139167901344917E-2"/>
        <n v="6.0373345007041106E-2"/>
        <n v="5.7958823800835793E-2"/>
        <n v="5.9113204696171373E-2"/>
        <n v="6.8014323243191371E-2"/>
        <n v="5.7993553275203794E-2"/>
        <n v="3.930935479152356E-2"/>
        <n v="3.8134495273056179E-2"/>
        <n v="5.4046384125073878E-2"/>
        <n v="5.4080499480342589E-2"/>
        <n v="5.2424963143152974E-2"/>
        <n v="5.9183603577901416E-2"/>
        <n v="5.8567121611523297E-2"/>
        <n v="4.0502029116634898E-2"/>
        <n v="1.7407114550830941E-2"/>
        <n v="6.0338881281040861E-2"/>
        <n v="6.4007466000429961E-2"/>
        <n v="5.9150579512985767E-2"/>
        <n v="5.9191193349038565E-2"/>
        <n v="5.9088446817606902E-2"/>
        <n v="3.9782831184264698E-2"/>
        <n v="3.4897710227265712E-2"/>
        <n v="5.8549536642770135E-2"/>
        <n v="6.3468926800426345E-2"/>
        <n v="6.0404151127951985E-2"/>
        <n v="6.3481509710290804E-2"/>
        <n v="6.2174205461592087E-2"/>
        <n v="3.7786349704925212E-2"/>
        <n v="4.0161717868016616E-2"/>
        <n v="5.6333849825158724E-2"/>
        <n v="5.5173031380551046E-2"/>
        <n v="6.4788126365057666E-2"/>
        <n v="6.1571274303383924E-2"/>
        <n v="5.5195800335298077E-2"/>
        <n v="3.6690948525858115E-2"/>
        <n v="3.8944255074707827E-2"/>
        <n v="5.8562157507055915E-2"/>
        <n v="5.1835660922143305E-2"/>
        <n v="5.8584344486039969E-2"/>
        <n v="6.22534319289757E-2"/>
        <n v="3.2144566152886536E-2"/>
        <n v="3.9396591092621364E-2"/>
        <n v="6.5373015295611708E-2"/>
        <n v="5.2987993129734817E-2"/>
        <n v="5.9154592605462311E-2"/>
        <n v="6.2815158356087003E-2"/>
        <n v="5.9656608826995257E-2"/>
        <n v="1.5671593882322647E-2"/>
        <n v="4.0157003426928843E-2"/>
        <n v="5.631061824814932E-2"/>
        <n v="6.0886607542807281E-2"/>
        <n v="5.5602265787051797E-2"/>
        <n v="5.9164422973780051E-2"/>
        <n v="5.8040238983304654E-2"/>
        <n v="3.3487986610279082E-2"/>
        <n v="4.1326413110814308E-2"/>
        <n v="5.8538429785799997E-2"/>
        <n v="6.1003177959775085E-2"/>
        <n v="6.5969245960847703E-2"/>
        <n v="5.9805864044926743E-2"/>
        <n v="5.7431787176970631E-2"/>
        <n v="3.5977032618804958E-2"/>
        <n v="3.6701215795057938E-2"/>
        <n v="5.6908719023600493E-2"/>
        <n v="5.3539916751285978E-2"/>
        <n v="5.3522979612204875E-2"/>
        <n v="6.161224598438763E-2"/>
        <n v="5.3505916218784741E-2"/>
        <n v="3.5643377670726097E-2"/>
        <n v="3.9014232762430233E-2"/>
        <n v="6.4091176594116686E-2"/>
        <n v="5.6793730212447123E-2"/>
        <n v="6.7975514884468013E-2"/>
        <n v="5.2965435829443727E-2"/>
        <n v="5.8023887899601341E-2"/>
        <n v="3.6293627458851445E-2"/>
        <n v="3.8554802467020116E-2"/>
        <n v="5.2987997398008482E-2"/>
        <n v="5.1365899940427215E-2"/>
        <n v="6.3406088358305773E-2"/>
        <n v="5.4013628849125576E-2"/>
        <n v="6.3480045658600562E-2"/>
        <n v="3.671973642090072E-2"/>
        <n v="3.9326349556413211E-2"/>
        <n v="6.4134443896422116E-2"/>
        <n v="6.2186759520272743E-2"/>
        <n v="6.0990618556416208E-2"/>
        <n v="6.2161074195070498E-2"/>
        <n v="5.5195571271609192E-2"/>
        <n v="3.5966166995760933E-2"/>
        <n v="3.7442660444013759E-2"/>
        <n v="5.8011935922741197E-2"/>
        <n v="5.2954522154452614E-2"/>
        <n v="6.4013502778838882E-2"/>
        <n v="5.1895422105828315E-2"/>
        <n v="6.0325968796847214E-2"/>
        <n v="3.4171837561419192E-2"/>
        <n v="3.5996142619133656E-2"/>
        <n v="5.0312237569217828E-2"/>
        <n v="5.4063254485418648E-2"/>
        <n v="5.7998538610133245E-2"/>
        <n v="5.8514740940537803E-2"/>
        <n v="4.0184661571176179E-2"/>
        <n v="3.4524118115582987E-2"/>
        <n v="5.79521079999053E-2"/>
        <n v="5.9656574205826214E-2"/>
        <n v="6.3340717306986496E-2"/>
        <n v="6.4732117375871798E-2"/>
        <n v="6.0977080986898025E-2"/>
        <n v="3.2821300728358017E-2"/>
        <n v="1.5904044273549561E-2"/>
        <n v="6.3989376581986918E-2"/>
        <n v="5.6286914157233428E-2"/>
        <n v="5.9848020864719971E-2"/>
        <n v="5.7343767392114449E-2"/>
        <n v="6.6576381120427491E-2"/>
        <n v="3.5625059172751015E-2"/>
        <n v="3.5632390666384087E-2"/>
        <n v="6.1619370118402267E-2"/>
        <n v="5.97502969264904E-2"/>
        <n v="5.9077392052793276E-2"/>
        <n v="5.6811833528503247E-2"/>
        <n v="6.2827860133883806E-2"/>
        <n v="3.6667506961712205E-2"/>
        <n v="4.2611513592918031E-2"/>
        <n v="6.0967619460816282E-2"/>
        <n v="6.1533204602351635E-2"/>
        <n v="5.9726870300945152E-2"/>
        <n v="6.2820325162000548E-2"/>
        <n v="6.3442296573311643E-2"/>
        <n v="3.7862968354100197E-2"/>
        <n v="3.711314943834617E-2"/>
        <n v="5.5144874040302959E-2"/>
        <n v="5.7477786102777713E-2"/>
        <n v="5.5178921629180228E-2"/>
        <n v="6.2888882009826244E-2"/>
        <n v="5.7373640470833771E-2"/>
        <n v="3.8955484510034333E-2"/>
        <n v="3.2154820978062923E-2"/>
        <n v="6.2253415203397382E-2"/>
        <n v="5.2424970876994104E-2"/>
        <n v="5.7403640596793933E-2"/>
        <n v="5.7495364528890876E-2"/>
        <n v="5.5590303348002343E-2"/>
        <n v="3.2493286734881402E-2"/>
        <n v="3.8916711684367444E-2"/>
        <n v="5.5655149097213988E-2"/>
        <n v="6.1655519973154153E-2"/>
        <n v="6.1002236728322792E-2"/>
        <n v="6.2770506012828076E-2"/>
        <n v="5.8538432445819771E-2"/>
        <n v="3.9002773086661079E-2"/>
        <n v="3.6658013316382146E-2"/>
        <n v="5.2932672802753128E-2"/>
        <n v="5.854700307228157E-2"/>
        <n v="5.914702260958294E-2"/>
      </sharedItems>
    </cacheField>
    <cacheField name="Order Change with respect to same day last week" numFmtId="0">
      <sharedItems containsString="0" containsBlank="1" containsNumber="1" minValue="-0.71708723442563915" maxValue="1.3547702422639891" count="360">
        <m/>
        <n v="3.1356703048005974E-2"/>
        <n v="0.1945488699447242"/>
        <n v="-0.4522502426107996"/>
        <n v="-0.13115176381669258"/>
        <n v="5.2871319138911188E-2"/>
        <n v="2.9778612542572747E-2"/>
        <n v="6.550933508024892E-2"/>
        <n v="-8.6445104445859289E-2"/>
        <n v="-7.6628044753183744E-2"/>
        <n v="1.0595416371384867"/>
        <n v="0.16104249551291261"/>
        <n v="-4.0356817681399204E-2"/>
        <n v="0.11664479572912434"/>
        <n v="0.23352106416819263"/>
        <n v="0.85430485686646174"/>
        <n v="9.8774591206907125E-4"/>
        <n v="-0.17516574129721951"/>
        <n v="-5.6459868607658614E-2"/>
        <n v="9.2882647461171253E-2"/>
        <n v="-1.9630799659368758E-2"/>
        <n v="-0.11250036399885421"/>
        <n v="-0.71708723442563915"/>
        <n v="-7.8019563062868946E-2"/>
        <n v="0.20059441674862155"/>
        <n v="7.1616556279585408E-2"/>
        <n v="-0.11100185204519353"/>
        <n v="6.0833246003320962E-2"/>
        <n v="-8.5806571239552931E-2"/>
        <n v="1.1476852728398028"/>
        <n v="-2.0213680806117074E-3"/>
        <n v="8.3990469010527091E-2"/>
        <n v="-5.7509600938203898E-2"/>
        <n v="0.1840511785869976"/>
        <n v="-4.9231076440156785E-2"/>
        <n v="8.2977972200451333E-2"/>
        <n v="4.0516023501679044E-2"/>
        <n v="8.7452358707419409E-2"/>
        <n v="-0.14069092654880477"/>
        <n v="3.1362191919734883E-2"/>
        <n v="-4.6686155168073507E-2"/>
        <n v="-0.12229008244350137"/>
        <n v="0.10363771309396363"/>
        <n v="-0.55839299648571217"/>
        <n v="-0.12241464451003137"/>
        <n v="-3.019825251518482E-2"/>
        <n v="7.1306612443905903E-2"/>
        <n v="-0.18364175802924843"/>
        <n v="4.0829077732684294E-2"/>
        <n v="-0.11174962987792958"/>
        <n v="1.2004191790539451"/>
        <n v="8.2246376811594191E-2"/>
        <n v="0.22324803045110131"/>
        <n v="5.9032986501891482E-2"/>
        <n v="-0.37594234941110949"/>
        <n v="3.03652884720651E-2"/>
        <n v="8.1492115581014435E-2"/>
        <n v="-7.7860132236055479E-2"/>
        <n v="-0.16522538222440208"/>
        <n v="-0.13097833046398133"/>
        <n v="-4.6617420803931608E-2"/>
        <n v="1.0202070652584099"/>
        <n v="1.0355904530176874E-2"/>
        <n v="-0.11261551390237801"/>
        <n v="3.2510015366695066E-2"/>
        <n v="0.11595244647875091"/>
        <n v="3.8334933760332257E-2"/>
        <n v="-0.14866249706049239"/>
        <n v="-2.4003516193720209E-3"/>
        <n v="-0.12101539450238075"/>
        <n v="7.3381290249115549E-2"/>
        <n v="-0.45549226537958976"/>
        <n v="0.11773844194404104"/>
        <n v="-2.6704205453110585E-2"/>
        <n v="0.15016750885693586"/>
        <n v="3.2486296530253478E-2"/>
        <n v="0.22259812803337153"/>
        <n v="3.1850312992747876E-2"/>
        <n v="0.77964973472889199"/>
        <n v="-0.16532796254967064"/>
        <n v="6.221354938736634E-2"/>
        <n v="2.0949052908036059E-2"/>
        <n v="-6.7210947055343917E-2"/>
        <n v="-0.10790000739365102"/>
        <n v="8.3129559033894296E-3"/>
        <n v="3.9878784124722788E-2"/>
        <n v="0.16161637241398497"/>
        <n v="-0.52087951809985289"/>
        <n v="0.12652928215188264"/>
        <n v="6.1529171460528609E-2"/>
        <n v="-8.3514783877319365E-2"/>
        <n v="-7.6010929963872487E-2"/>
        <n v="9.8032926600166714E-3"/>
        <n v="-9.3912999215507775E-2"/>
        <n v="0.9239043412518404"/>
        <n v="-0.27312591355188975"/>
        <n v="-0.13870878771620221"/>
        <n v="0.28376620785956508"/>
        <n v="0.12600537470079898"/>
        <n v="-1.9698327529031001E-2"/>
        <n v="0.10380374707337348"/>
        <n v="0.7302283946685022"/>
        <n v="0.2472495952251057"/>
        <n v="-1.3246855591761975E-3"/>
        <n v="-3.0611356968823777E-4"/>
        <n v="2.9183076903552152E-2"/>
        <n v="-0.11397510352957152"/>
        <n v="0.10543108751981545"/>
        <n v="-0.38690483590402214"/>
        <n v="-7.8703103693101739E-2"/>
        <n v="9.246269927953743E-2"/>
        <n v="-0.14794268586809256"/>
        <n v="-0.17094798772087394"/>
        <n v="8.5294138133996444E-2"/>
        <n v="-1.1071457346926161E-2"/>
        <n v="1.9271173724444424E-3"/>
        <n v="-3.6611108180407914E-2"/>
        <n v="-0.14743647070153953"/>
        <n v="-6.796122408523797E-2"/>
        <n v="-4.0209787320542922E-2"/>
        <n v="4.9896948901256177E-2"/>
        <n v="-8.6084544765537951E-2"/>
        <n v="-5.7604244424950046E-2"/>
        <n v="6.1241770520528371E-2"/>
        <n v="0.12861441428720322"/>
        <n v="2.0408256467735919E-2"/>
        <n v="5.8909167924360961E-2"/>
        <n v="9.5618126577945217E-2"/>
        <n v="-3.8461596087691285E-2"/>
        <n v="0.13802425552968423"/>
        <n v="-0.11385018040418016"/>
        <n v="4.0192888689237538E-2"/>
        <n v="-1.0784869725448676E-2"/>
        <n v="6.5633229561417927E-2"/>
        <n v="-0.13879450075185029"/>
        <n v="0.15003704647287197"/>
        <n v="-4.8715414015697567E-2"/>
        <n v="9.352031094676394E-2"/>
        <n v="6.1562684713828197E-2"/>
        <n v="9.5919983195178249E-2"/>
        <n v="-0.14081009196851069"/>
        <n v="-1.7266051880761024E-3"/>
        <n v="-0.13841280293530445"/>
        <n v="-3.7994839312172735E-2"/>
        <n v="1.3929081297989754E-3"/>
        <n v="-3.8564196416479901E-2"/>
        <n v="1.0739098125715163E-2"/>
        <n v="5.3270059523439439E-2"/>
        <n v="0.12948815611104747"/>
        <n v="-1.9079437767929863E-2"/>
        <n v="0.17158506089799253"/>
        <n v="3.9275462276182838E-2"/>
        <n v="-0.19906978466884373"/>
        <n v="-3.9550376388225117E-2"/>
        <n v="0.10489427948257268"/>
        <n v="-5.9319416552465198E-2"/>
        <n v="0.1574640307232813"/>
        <n v="-8.5972568873978084E-2"/>
        <n v="-4.8281170173087862E-2"/>
        <n v="0.13034570703885873"/>
        <n v="3.113289850353107E-2"/>
        <n v="3.8750444482088753E-2"/>
        <n v="-4.0446305109541392E-2"/>
        <n v="-0.10233087689920028"/>
        <n v="-0.54373712252615491"/>
        <n v="4.0964294729756157E-2"/>
        <n v="-2.0820677736646198E-2"/>
        <n v="-2.0762373081679608E-2"/>
        <n v="-9.3590157034063814E-2"/>
        <n v="1.1809360117449152E-2"/>
        <n v="2.1767457361936859E-2"/>
        <n v="1.1472182813955829"/>
        <n v="-7.6288502386822388E-2"/>
        <n v="9.4959494525097998E-2"/>
        <n v="1.8389736789220734E-2"/>
        <n v="5.171274980893803E-2"/>
        <n v="3.1238105124744786E-2"/>
        <n v="0.10412438387938527"/>
        <n v="2.0188825160964097E-2"/>
        <n v="1.7345429029346215E-2"/>
        <n v="1.2231834220112869E-2"/>
        <n v="-3.5684027560325182E-2"/>
        <n v="-1.0229629167273546E-2"/>
        <n v="3.0456570198363897E-2"/>
        <n v="3.0106953334427589E-2"/>
        <n v="-7.8968994091960232E-3"/>
        <n v="9.6160692596560127E-2"/>
        <n v="9.2529574645995316E-2"/>
        <n v="0.10363807913342882"/>
        <n v="1.1029829667104307E-2"/>
        <n v="-0.63082013655867986"/>
        <n v="-0.14638004814298977"/>
        <n v="7.9780559580538757E-2"/>
        <n v="8.3752028081066632E-2"/>
        <n v="-9.6020706524949762E-2"/>
        <n v="-0.14096703779861175"/>
        <n v="-9.0266927359072824E-3"/>
        <n v="1.3503180372102532"/>
        <n v="9.2763758052085699E-3"/>
        <n v="-0.10337316478461622"/>
        <n v="-0.16445501347909486"/>
        <n v="-1.7555963718715928E-2"/>
        <n v="7.3212154268398777E-2"/>
        <n v="8.6768603846072434E-3"/>
        <n v="3.064391629386698E-2"/>
        <n v="1.8893876057097803E-2"/>
        <n v="0.16231751902245817"/>
        <n v="6.1115020545257748E-2"/>
        <n v="4.9113520787332776E-2"/>
        <n v="1.0185488493980932E-2"/>
        <n v="-6.8627473639041092E-2"/>
        <n v="1.0841940708214315E-2"/>
        <n v="-0.10453264967348441"/>
        <n v="-0.18102230670794195"/>
        <n v="2.7222427650719361E-4"/>
        <n v="6.0944893288363611E-2"/>
        <n v="-0.54353363205176886"/>
        <n v="2.971489450401843E-2"/>
        <n v="9.2516029944394562E-2"/>
        <n v="0.12829034045226972"/>
        <n v="5.2218254669348596E-2"/>
        <n v="-4.9304542867056877E-2"/>
        <n v="-1.7757083979647259E-2"/>
        <n v="1.0661671278564273"/>
        <n v="-9.2265921213289248E-3"/>
        <n v="4.3231427631514885E-2"/>
        <n v="1.1373698798706755E-2"/>
        <n v="7.2482342701778446E-2"/>
        <n v="3.0748764093547987E-2"/>
        <n v="-0.12324723048552311"/>
        <n v="0.12805212945143363"/>
        <n v="2.1671906949441988E-2"/>
        <n v="-0.17374224227100332"/>
        <n v="5.1750628343393723E-2"/>
        <n v="-5.8900373158981778E-2"/>
        <n v="-6.6002030475649676E-2"/>
        <n v="2.158414759290106E-2"/>
        <n v="-6.9493243300028373E-2"/>
        <n v="5.9740946129111183E-2"/>
        <n v="1.7803444891387521E-2"/>
        <n v="-7.7849068606202554E-2"/>
        <n v="-1.9872239532180869E-2"/>
        <n v="1.9166708653638898E-2"/>
        <n v="-9.7887729498568721E-2"/>
        <n v="2.2263527915664216E-2"/>
        <n v="6.3144139792796983E-2"/>
        <n v="1.2401324949050219E-2"/>
        <n v="-4.9085629909993767E-2"/>
        <n v="1.9644497734315314E-2"/>
        <n v="0.10249145391272219"/>
        <n v="-0.53590439000986212"/>
        <n v="9.3625553154356611E-2"/>
        <n v="-0.18169466263960421"/>
        <n v="0.14906423033862848"/>
        <n v="-4.0671192642881215E-2"/>
        <n v="-3.849616412812662E-2"/>
        <n v="-9.1954935524514836E-2"/>
        <n v="1.1152745531323451"/>
        <n v="1.9129463456197149E-2"/>
        <n v="5.0505650425083815E-2"/>
        <n v="-1.7540111192366314E-2"/>
        <n v="0.17446451485539427"/>
        <n v="6.2415223682413146E-2"/>
        <n v="-3.0677503703643749E-2"/>
        <n v="7.4326534989770598E-2"/>
        <n v="-0.17286542104971103"/>
        <n v="1.2666670490402376E-2"/>
        <n v="-0.12234217065560604"/>
        <n v="-0.18038878280484005"/>
        <n v="-1.9805813921328408E-2"/>
        <n v="-5.8652468942478331E-2"/>
        <n v="4.1273140835281552E-2"/>
        <n v="8.5402326831010456E-2"/>
        <n v="0.11494806239309452"/>
        <n v="8.1779027429128126E-2"/>
        <n v="0.21871070507745793"/>
        <n v="-0.14034239487284683"/>
        <n v="9.5618491304586994E-2"/>
        <n v="-1.5284980852815488E-3"/>
        <n v="-1.1775966432756357E-2"/>
        <n v="-0.19829372316253391"/>
        <n v="-0.11313267910935909"/>
        <n v="-6.7221653766484701E-2"/>
        <n v="6.1414239622874067E-2"/>
        <n v="7.1705743358689844E-2"/>
        <n v="3.177506709190614E-2"/>
        <n v="9.4961025593371939E-3"/>
        <n v="0.32382903302894461"/>
        <n v="0.19867558485682779"/>
        <n v="1.2531332152540875E-2"/>
        <n v="9.4426795643601791E-2"/>
        <n v="-0.10333342652249045"/>
        <n v="-6.8069667037737314E-2"/>
        <n v="-4.7898905788276158E-2"/>
        <n v="-0.16438069541208"/>
        <n v="-0.13142904531624966"/>
        <n v="3.906748988716191E-2"/>
        <n v="-0.18235948174610572"/>
        <n v="7.0869645087190403E-2"/>
        <n v="-7.8974379069435274E-2"/>
        <n v="2.14525645157293E-2"/>
        <n v="-0.12378515452073491"/>
        <n v="7.3492453743802422E-2"/>
        <n v="-0.15543983474545175"/>
        <n v="0.1293683727802637"/>
        <n v="-3.0024016065268277E-2"/>
        <n v="0.26260801898348074"/>
        <n v="-1.2684939402672679E-2"/>
        <n v="0.16360274375580763"/>
        <n v="-2.2583445107012823E-2"/>
        <n v="0.17160385385363863"/>
        <n v="0.11609911089315084"/>
        <n v="7.4309968434143725E-2"/>
        <n v="-0.15921567732289399"/>
        <n v="-0.57004623700582813"/>
        <n v="0.17109664681616077"/>
        <n v="-2.6689080218361472E-2"/>
        <n v="-1.6965332095788321E-2"/>
        <n v="-9.5681832159261737E-2"/>
        <n v="0.14641762191714625"/>
        <n v="5.4412811318888643E-2"/>
        <n v="1.3547702422639891"/>
        <n v="-6.4550704753341459E-2"/>
        <n v="5.0698941695590971E-2"/>
        <n v="6.2910276291296974E-3"/>
        <n v="6.1489765635050153E-2"/>
        <n v="-0.1012419680467409"/>
        <n v="5.9534056243808253E-2"/>
        <n v="0.20747489400703478"/>
        <n v="-3.9677707910705906E-2"/>
        <n v="1.9222381382533626E-2"/>
        <n v="-8.263346284092199E-3"/>
        <n v="9.5230229133024258E-2"/>
        <n v="-2.0513699985488687E-2"/>
        <n v="-3.623744788939387E-2"/>
        <n v="-0.17928270430340221"/>
        <n v="-4.9824002490055808E-2"/>
        <n v="-3.671571241047511E-2"/>
        <n v="-6.7176289013204826E-2"/>
        <n v="-2.7786352724930241E-2"/>
        <n v="-2.1071274647128546E-2"/>
        <n v="7.0848537461892125E-2"/>
        <n v="-0.1512819413479678"/>
        <n v="6.3777394532654963E-2"/>
        <n v="-0.10633509793798579"/>
        <n v="3.0315187763836571E-2"/>
        <n v="-0.12197005010014961"/>
        <n v="-5.8766203241909509E-2"/>
        <n v="-0.15770913551564303"/>
        <n v="0.21029166080314066"/>
        <n v="-9.6867855803172809E-2"/>
        <n v="0.18819603848330502"/>
        <n v="-1.9849632492091485E-2"/>
        <n v="6.9238688988570773E-2"/>
        <n v="6.335698896963593E-2"/>
        <n v="0.17702582712427128"/>
        <n v="-4.8227189709752039E-2"/>
        <n v="-2.0096189604669967E-2"/>
        <n v="-2.1348651972925126E-2"/>
        <n v="2.0618704144240274E-2"/>
      </sharedItems>
    </cacheField>
    <cacheField name="Total Traffic" numFmtId="0">
      <sharedItems containsSemiMixedTypes="0" containsString="0" containsNumber="1" containsInteger="1" minValue="10207149" maxValue="47134236"/>
    </cacheField>
    <cacheField name="Traffic Change with respect to same day last week" numFmtId="0">
      <sharedItems containsString="0" containsBlank="1" containsNumber="1" minValue="-0.52999999355353777" maxValue="1.1914893179280521"/>
    </cacheField>
    <cacheField name="Conversion change with respect to same day last week" numFmtId="0">
      <sharedItems containsString="0" containsBlank="1" containsNumber="1" minValue="-0.59195909830169868" maxValue="1.2783695472773182"/>
    </cacheField>
    <cacheField name="L2M" numFmtId="9">
      <sharedItems containsSemiMixedTypes="0" containsString="0" containsNumber="1" minValue="9.9999985459109E-2" maxValue="0.26249996979645729"/>
    </cacheField>
    <cacheField name="M2C" numFmtId="9">
      <sharedItems containsSemiMixedTypes="0" containsString="0" containsNumber="1" minValue="0.13599997342105244" maxValue="0.67199992761866711"/>
    </cacheField>
    <cacheField name="C2P" numFmtId="9">
      <sharedItems containsSemiMixedTypes="0" containsString="0" containsNumber="1" minValue="0.32639989286683241" maxValue="0.76650015845159969"/>
    </cacheField>
    <cacheField name="P2O" numFmtId="9">
      <sharedItems containsSemiMixedTypes="0" containsString="0" containsNumber="1" minValue="0.38539988387533919" maxValue="0.861000535523027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59.885790972221" createdVersion="8" refreshedVersion="8" minRefreshableVersion="3" recordCount="366" xr:uid="{4DE91E44-A59D-2141-9683-652C185FC01A}">
  <cacheSource type="worksheet">
    <worksheetSource name="Table3"/>
  </cacheSource>
  <cacheFields count="14">
    <cacheField name="Date" numFmtId="14">
      <sharedItems containsSemiMixedTypes="0" containsNonDate="0" containsDate="1" containsString="0" minDate="2019-01-01T00:00:00" maxDate="2020-01-02T00:00:00" count="366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</sharedItems>
    </cacheField>
    <cacheField name="Facebook" numFmtId="0">
      <sharedItems containsSemiMixedTypes="0" containsString="0" containsNumber="1" containsInteger="1" minValue="387156" maxValue="16968325"/>
    </cacheField>
    <cacheField name="Youtube" numFmtId="0">
      <sharedItems containsSemiMixedTypes="0" containsString="0" containsNumber="1" containsInteger="1" minValue="2028833" maxValue="12726244"/>
    </cacheField>
    <cacheField name="Twitter" numFmtId="0">
      <sharedItems containsSemiMixedTypes="0" containsString="0" containsNumber="1" containsInteger="1" minValue="1122786" maxValue="19827367"/>
    </cacheField>
    <cacheField name="Others" numFmtId="0">
      <sharedItems containsSemiMixedTypes="0" containsString="0" containsNumber="1" containsInteger="1" minValue="2189238" maxValue="12254901"/>
    </cacheField>
    <cacheField name="Total Traffic" numFmtId="0">
      <sharedItems containsSemiMixedTypes="0" containsString="0" containsNumber="1" containsInteger="1" minValue="10207149" maxValue="47134236"/>
    </cacheField>
    <cacheField name="TRAFFIC FACEBOOK" numFmtId="0">
      <sharedItems containsString="0" containsBlank="1" containsNumber="1" containsInteger="1" minValue="-7118356" maxValue="7665633"/>
    </cacheField>
    <cacheField name="TRAFFIC YOUTUBE" numFmtId="0">
      <sharedItems containsString="0" containsBlank="1" containsNumber="1" containsInteger="1" minValue="-3717575" maxValue="4010759"/>
    </cacheField>
    <cacheField name="TRAFFIC  TWITTER" numFmtId="0">
      <sharedItems containsString="0" containsBlank="1" containsNumber="1" containsInteger="1" minValue="-17366793" maxValue="17486238"/>
    </cacheField>
    <cacheField name="TRAFFIC  OTHER" numFmtId="0">
      <sharedItems containsString="0" containsBlank="1" containsNumber="1" containsInteger="1" minValue="-3344340" maxValue="3626665"/>
    </cacheField>
    <cacheField name="TRAFFIC  OVERALL" numFmtId="0">
      <sharedItems containsString="0" containsBlank="1" containsNumber="1" containsInteger="1" minValue="-15202139" maxValue="16288005"/>
    </cacheField>
    <cacheField name="changes in Traffic conversion" numFmtId="0">
      <sharedItems containsString="0" containsBlank="1" containsNumber="1" minValue="-0.52999999079076909" maxValue="1.1914892991677402"/>
    </cacheField>
    <cacheField name="changes in Highest Traffic " numFmtId="0">
      <sharedItems containsString="0" containsBlank="1" containsNumber="1" containsInteger="1" minValue="-1266121" maxValue="17486238"/>
    </cacheField>
    <cacheField name="Source of Highest Traffic " numFmtId="0">
      <sharedItems containsBlank="1" count="5">
        <m/>
        <s v="TRAFFIC FACEBOOK"/>
        <s v="TRAFFIC  OTHER"/>
        <s v="TRAFFIC  TWITTER"/>
        <s v="TRAFFIC YOUTUB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x v="0"/>
    <n v="20848646"/>
    <n v="5107918"/>
    <n v="2104462"/>
    <n v="1505532"/>
    <n v="1271572.67328"/>
    <x v="0"/>
    <x v="0"/>
    <n v="20848645"/>
    <m/>
    <m/>
    <n v="0.2449999870495187"/>
    <n v="0.41199995771271192"/>
    <n v="0.71539994544924068"/>
    <n v="0.84460022987223116"/>
  </r>
  <r>
    <x v="1"/>
    <x v="1"/>
    <n v="21934513"/>
    <n v="5428792"/>
    <n v="2171516"/>
    <n v="1569355"/>
    <n v="1261133"/>
    <x v="1"/>
    <x v="0"/>
    <n v="21934511"/>
    <m/>
    <m/>
    <n v="0.24750000148168322"/>
    <n v="0.39999985263756649"/>
    <n v="0.72270017812440712"/>
    <n v="0.80359956797537846"/>
  </r>
  <r>
    <x v="2"/>
    <x v="2"/>
    <n v="20848646"/>
    <n v="5212161"/>
    <n v="2001470"/>
    <n v="1402630"/>
    <n v="1138655"/>
    <x v="2"/>
    <x v="0"/>
    <n v="20848645"/>
    <m/>
    <m/>
    <n v="0.24999997601762725"/>
    <n v="0.38400003376718411"/>
    <n v="0.70079991206463255"/>
    <n v="0.81179997575982266"/>
  </r>
  <r>
    <x v="3"/>
    <x v="3"/>
    <n v="21717340"/>
    <n v="5700801"/>
    <n v="2303123"/>
    <n v="1597216"/>
    <n v="1296620"/>
    <x v="3"/>
    <x v="0"/>
    <n v="21717338"/>
    <m/>
    <m/>
    <n v="0.2624999654653839"/>
    <n v="0.40399989404997649"/>
    <n v="0.69350008662151352"/>
    <n v="0.811800032055777"/>
  </r>
  <r>
    <x v="4"/>
    <x v="4"/>
    <n v="42645263"/>
    <n v="8776395"/>
    <n v="2924294"/>
    <n v="2087946"/>
    <n v="1596026"/>
    <x v="4"/>
    <x v="0"/>
    <n v="42645261"/>
    <m/>
    <m/>
    <n v="0.20579999705946239"/>
    <n v="0.3331999072512119"/>
    <n v="0.714000028724882"/>
    <n v="0.76440003716571214"/>
  </r>
  <r>
    <x v="5"/>
    <x v="5"/>
    <n v="43543058"/>
    <n v="8778280"/>
    <n v="3014461"/>
    <n v="2049833"/>
    <n v="1582881"/>
    <x v="5"/>
    <x v="0"/>
    <n v="43543056"/>
    <m/>
    <m/>
    <n v="0.2015999886824669"/>
    <n v="0.34339995990102845"/>
    <n v="0.67999984076755349"/>
    <n v="0.77219997921781924"/>
  </r>
  <r>
    <x v="6"/>
    <x v="6"/>
    <n v="22803207"/>
    <n v="5415761"/>
    <n v="2079652"/>
    <n v="1442239"/>
    <n v="1123504"/>
    <x v="6"/>
    <x v="0"/>
    <n v="22803205"/>
    <m/>
    <m/>
    <n v="0.23749997094706898"/>
    <n v="0.3839999586392383"/>
    <n v="0.69350016252719204"/>
    <n v="0.77899987450068953"/>
  </r>
  <r>
    <x v="7"/>
    <x v="0"/>
    <n v="21717340"/>
    <n v="5320748"/>
    <n v="2085733"/>
    <n v="1583488"/>
    <n v="1311445"/>
    <x v="7"/>
    <x v="1"/>
    <n v="21717338"/>
    <n v="4.1666640685761536E-2"/>
    <n v="-9.8975840699184747E-3"/>
    <n v="0.24499998618615354"/>
    <n v="0.39199995940420407"/>
    <n v="0.75919976334458916"/>
    <n v="0.82820015055371432"/>
  </r>
  <r>
    <x v="8"/>
    <x v="1"/>
    <n v="22586034"/>
    <n v="5872368"/>
    <n v="2372437"/>
    <n v="1766516"/>
    <n v="1506485"/>
    <x v="8"/>
    <x v="2"/>
    <n v="22586032"/>
    <n v="2.9703010019234144E-2"/>
    <n v="0.16009068776474278"/>
    <n v="0.25999996280887561"/>
    <n v="0.40400005585481019"/>
    <n v="0.74459975122627076"/>
    <n v="0.85280008785654926"/>
  </r>
  <r>
    <x v="9"/>
    <x v="2"/>
    <n v="10641496"/>
    <n v="2740185"/>
    <n v="1063191"/>
    <n v="760607"/>
    <n v="623698"/>
    <x v="9"/>
    <x v="3"/>
    <n v="10641496"/>
    <n v="-0.48958332783737268"/>
    <n v="7.3142421741578811E-2"/>
    <n v="0.25749997932621504"/>
    <n v="0.3879997153476864"/>
    <n v="0.71540014917357275"/>
    <n v="0.82000034183224713"/>
  </r>
  <r>
    <x v="10"/>
    <x v="3"/>
    <n v="20631473"/>
    <n v="4951553"/>
    <n v="2000427"/>
    <n v="1431105"/>
    <n v="1126566"/>
    <x v="10"/>
    <x v="4"/>
    <n v="20631472"/>
    <n v="-4.9999958558456847E-2"/>
    <n v="-8.5422909280729042E-2"/>
    <n v="0.23999997479578894"/>
    <n v="0.40399991679378167"/>
    <n v="0.71539976215078083"/>
    <n v="0.78720010062154766"/>
  </r>
  <r>
    <x v="11"/>
    <x v="4"/>
    <n v="42645263"/>
    <n v="9045060"/>
    <n v="3075320"/>
    <n v="2133042"/>
    <n v="1680410"/>
    <x v="11"/>
    <x v="5"/>
    <n v="42645261"/>
    <n v="0"/>
    <n v="5.2871319138911188E-2"/>
    <n v="0.21209999338027297"/>
    <n v="0.33999995577696557"/>
    <n v="0.69360001560813178"/>
    <n v="0.78779977140628266"/>
  </r>
  <r>
    <x v="12"/>
    <x v="5"/>
    <n v="46236443"/>
    <n v="9806749"/>
    <n v="3300951"/>
    <n v="2199754"/>
    <n v="1630017"/>
    <x v="12"/>
    <x v="6"/>
    <n v="46236441"/>
    <n v="6.1855672233937842E-2"/>
    <n v="-3.0208490451984704E-2"/>
    <n v="0.21209998788185327"/>
    <n v="0.33659992725417975"/>
    <n v="0.66640007682634494"/>
    <n v="0.74099967541825129"/>
  </r>
  <r>
    <x v="13"/>
    <x v="6"/>
    <n v="21065820"/>
    <n v="5371784"/>
    <n v="2084252"/>
    <n v="1445428"/>
    <n v="1197104"/>
    <x v="13"/>
    <x v="7"/>
    <n v="21065819"/>
    <n v="-7.6190430248730401E-2"/>
    <n v="0.15338638269325777"/>
    <n v="0.25499999525297379"/>
    <n v="0.38799996425768424"/>
    <n v="0.69349963440121443"/>
    <n v="0.82820036695013521"/>
  </r>
  <r>
    <x v="14"/>
    <x v="0"/>
    <n v="21282993"/>
    <n v="5054710"/>
    <n v="2042103"/>
    <n v="1475828"/>
    <n v="1198077"/>
    <x v="14"/>
    <x v="8"/>
    <n v="21282992"/>
    <n v="-1.9999965004919074E-2"/>
    <n v="-6.7801118225535251E-2"/>
    <n v="0.2374999606493316"/>
    <n v="0.40400003165364579"/>
    <n v="0.72270007928101565"/>
    <n v="0.81179988453939078"/>
  </r>
  <r>
    <x v="15"/>
    <x v="1"/>
    <n v="21065820"/>
    <n v="5529777"/>
    <n v="2278268"/>
    <n v="1663135"/>
    <n v="1391046"/>
    <x v="15"/>
    <x v="9"/>
    <n v="21065819"/>
    <n v="-6.7307661655664042E-2"/>
    <n v="-9.992947065385005E-3"/>
    <n v="0.26249996439730333"/>
    <n v="0.41199997757594925"/>
    <n v="0.72999971908484862"/>
    <n v="0.83639993145475267"/>
  </r>
  <r>
    <x v="16"/>
    <x v="2"/>
    <n v="22368860"/>
    <n v="5648137"/>
    <n v="2168884"/>
    <n v="1535787"/>
    <n v="1284532"/>
    <x v="16"/>
    <x v="10"/>
    <n v="22368858"/>
    <n v="1.102040728108153"/>
    <n v="-2.0218102601444077E-2"/>
    <n v="0.25249999329424921"/>
    <n v="0.38399989235388587"/>
    <n v="0.70810011047156052"/>
    <n v="0.83639983930063222"/>
  </r>
  <r>
    <x v="17"/>
    <x v="3"/>
    <n v="22151687"/>
    <n v="5759438"/>
    <n v="2395926"/>
    <n v="1661575"/>
    <n v="1307991"/>
    <x v="17"/>
    <x v="11"/>
    <n v="22151685"/>
    <n v="7.3684175322051626E-2"/>
    <n v="8.136309880269077E-2"/>
    <n v="0.25999997201116104"/>
    <n v="0.4159999638853652"/>
    <n v="0.69350013314267633"/>
    <n v="0.7871994944555617"/>
  </r>
  <r>
    <x v="18"/>
    <x v="4"/>
    <n v="42645263"/>
    <n v="8686840"/>
    <n v="2894455"/>
    <n v="2046958"/>
    <n v="1612594"/>
    <x v="18"/>
    <x v="12"/>
    <n v="42645261"/>
    <n v="0"/>
    <n v="-4.0356817681399204E-2"/>
    <n v="0.20369999828585886"/>
    <n v="0.33319998986973398"/>
    <n v="0.7071998009988063"/>
    <n v="0.78780023820713474"/>
  </r>
  <r>
    <x v="19"/>
    <x v="5"/>
    <n v="44440853"/>
    <n v="9239253"/>
    <n v="3267000"/>
    <n v="2310422"/>
    <n v="1820150"/>
    <x v="19"/>
    <x v="13"/>
    <n v="44440851"/>
    <n v="-3.8834952716191973E-2"/>
    <n v="0.16176175666511861"/>
    <n v="0.20789999237863413"/>
    <n v="0.35360001506615307"/>
    <n v="0.70719987756351388"/>
    <n v="0.78779980453787235"/>
  </r>
  <r>
    <x v="20"/>
    <x v="6"/>
    <n v="22151687"/>
    <n v="5759438"/>
    <n v="2395926"/>
    <n v="1818987"/>
    <n v="1476653"/>
    <x v="20"/>
    <x v="14"/>
    <n v="22151685"/>
    <n v="5.154634623984955E-2"/>
    <n v="0.17305434588235169"/>
    <n v="0.25999997201116104"/>
    <n v="0.4159999638853652"/>
    <n v="0.75919999198639687"/>
    <n v="0.81179964452742104"/>
  </r>
  <r>
    <x v="21"/>
    <x v="0"/>
    <n v="37570998"/>
    <n v="9768459"/>
    <n v="3751088"/>
    <n v="2656145"/>
    <n v="2221600"/>
    <x v="21"/>
    <x v="15"/>
    <n v="37570997"/>
    <n v="0.76530616559927278"/>
    <n v="5.041546377221362E-2"/>
    <n v="0.25999998722418821"/>
    <n v="0.38399997379320527"/>
    <n v="0.70809988995192863"/>
    <n v="0.83640012122832152"/>
  </r>
  <r>
    <x v="22"/>
    <x v="1"/>
    <n v="21500167"/>
    <n v="5428792"/>
    <n v="2258377"/>
    <n v="1648615"/>
    <n v="1392420"/>
    <x v="22"/>
    <x v="16"/>
    <n v="21500166"/>
    <n v="2.0618566978098496E-2"/>
    <n v="-1.9234237688042999E-2"/>
    <n v="0.25249999220936281"/>
    <n v="0.41599991305616424"/>
    <n v="0.7299999070128681"/>
    <n v="0.84459986109552565"/>
  </r>
  <r>
    <x v="23"/>
    <x v="2"/>
    <n v="20631473"/>
    <n v="4899974"/>
    <n v="1861990"/>
    <n v="1332067"/>
    <n v="1059526"/>
    <x v="23"/>
    <x v="17"/>
    <n v="20631472"/>
    <n v="-7.7669856905524637E-2"/>
    <n v="-0.10570602224444781"/>
    <n v="0.23749995940667931"/>
    <n v="0.37999997551007414"/>
    <n v="0.71539965305936126"/>
    <n v="0.79539993108454754"/>
  </r>
  <r>
    <x v="24"/>
    <x v="3"/>
    <n v="20631473"/>
    <n v="5054710"/>
    <n v="2021884"/>
    <n v="1520254"/>
    <n v="1234142"/>
    <x v="24"/>
    <x v="18"/>
    <n v="20631472"/>
    <n v="-6.8627420442282427E-2"/>
    <n v="1.3064150220491788E-2"/>
    <n v="0.24499995710437156"/>
    <n v="0.4"/>
    <n v="0.75189971333667016"/>
    <n v="0.81179987028483402"/>
  </r>
  <r>
    <x v="25"/>
    <x v="4"/>
    <n v="47134238"/>
    <n v="9997171"/>
    <n v="3568990"/>
    <n v="2378375"/>
    <n v="1762376"/>
    <x v="25"/>
    <x v="19"/>
    <n v="47134236"/>
    <n v="0.10526316159725235"/>
    <n v="-1.120141309767364E-2"/>
    <n v="0.21209998133416308"/>
    <n v="0.35699999529866999"/>
    <n v="0.66640001793224413"/>
    <n v="0.74100005255689283"/>
  </r>
  <r>
    <x v="26"/>
    <x v="5"/>
    <n v="45338648"/>
    <n v="9616327"/>
    <n v="3400333"/>
    <n v="2358471"/>
    <n v="1784419"/>
    <x v="26"/>
    <x v="20"/>
    <n v="45338647"/>
    <n v="2.0202043385712853E-2"/>
    <n v="-3.9044050937170782E-2"/>
    <n v="0.21209999468885796"/>
    <n v="0.35359997637351559"/>
    <n v="0.69360000917557196"/>
    <n v="0.75659993275304216"/>
  </r>
  <r>
    <x v="27"/>
    <x v="6"/>
    <n v="21282993"/>
    <n v="5267540"/>
    <n v="2043805"/>
    <n v="1536737"/>
    <n v="1310529"/>
    <x v="27"/>
    <x v="21"/>
    <n v="21282992"/>
    <n v="-3.9215662375119531E-2"/>
    <n v="-7.6275872039646142E-2"/>
    <n v="0.2474999639383427"/>
    <n v="0.38799990128219247"/>
    <n v="0.75190001003031115"/>
    <n v="0.8527997959312491"/>
  </r>
  <r>
    <x v="28"/>
    <x v="0"/>
    <n v="22368860"/>
    <n v="2628341"/>
    <n v="1093389"/>
    <n v="790192"/>
    <n v="628519"/>
    <x v="28"/>
    <x v="22"/>
    <n v="22368858"/>
    <n v="-0.40462431699643209"/>
    <n v="-0.52481642115115479"/>
    <n v="0.11749999776474974"/>
    <n v="0.41599967431927592"/>
    <n v="0.72269978937048018"/>
    <n v="0.79540035839390932"/>
  </r>
  <r>
    <x v="29"/>
    <x v="1"/>
    <n v="22368860"/>
    <n v="5536293"/>
    <n v="2303097"/>
    <n v="1614011"/>
    <n v="1283784"/>
    <x v="29"/>
    <x v="23"/>
    <n v="22368858"/>
    <n v="4.0403967113556316E-2"/>
    <n v="-0.11382460416483964"/>
    <n v="0.24750000670575076"/>
    <n v="0.41599983960386488"/>
    <n v="0.70080027024480518"/>
    <n v="0.7953997835206823"/>
  </r>
  <r>
    <x v="30"/>
    <x v="2"/>
    <n v="20848646"/>
    <n v="5316404"/>
    <n v="2147827"/>
    <n v="1520876"/>
    <n v="1272061"/>
    <x v="30"/>
    <x v="24"/>
    <n v="20848645"/>
    <n v="1.0526296911824717E-2"/>
    <n v="0.18808824770202981"/>
    <n v="0.25499996498573574"/>
    <n v="0.4039999593710335"/>
    <n v="0.70809986092920896"/>
    <n v="0.83640020619695488"/>
  </r>
  <r>
    <x v="31"/>
    <x v="3"/>
    <n v="20631473"/>
    <n v="5054710"/>
    <n v="2082540"/>
    <n v="1565862"/>
    <n v="1322527"/>
    <x v="31"/>
    <x v="25"/>
    <n v="20631472"/>
    <n v="0"/>
    <n v="7.1616556279585408E-2"/>
    <n v="0.24499995710437156"/>
    <n v="0.4119998971256511"/>
    <n v="0.75190008355181648"/>
    <n v="0.84459997113411012"/>
  </r>
  <r>
    <x v="32"/>
    <x v="4"/>
    <n v="43543058"/>
    <n v="9052601"/>
    <n v="2985548"/>
    <n v="2070776"/>
    <n v="1566749"/>
    <x v="32"/>
    <x v="26"/>
    <n v="43543056"/>
    <n v="-7.6190478615162038E-2"/>
    <n v="-3.7682418004241769E-2"/>
    <n v="0.20789998258735065"/>
    <n v="0.32980002101053607"/>
    <n v="0.6935999689169291"/>
    <n v="0.7565999412780523"/>
  </r>
  <r>
    <x v="33"/>
    <x v="5"/>
    <n v="44889750"/>
    <n v="9709653"/>
    <n v="3268269"/>
    <n v="2333544"/>
    <n v="1892971"/>
    <x v="33"/>
    <x v="27"/>
    <n v="44889749"/>
    <n v="-9.9010012363183186E-3"/>
    <n v="7.1441590279339273E-2"/>
    <n v="0.21630000167076002"/>
    <n v="0.33659997942253961"/>
    <n v="0.71399997980582386"/>
    <n v="0.81120004593870954"/>
  </r>
  <r>
    <x v="34"/>
    <x v="6"/>
    <n v="21282993"/>
    <n v="5054710"/>
    <n v="2001665"/>
    <n v="1475828"/>
    <n v="1198077"/>
    <x v="14"/>
    <x v="28"/>
    <n v="21282992"/>
    <n v="0"/>
    <n v="-8.5806571239552931E-2"/>
    <n v="0.2374999606493316"/>
    <n v="0.3959999683463542"/>
    <n v="0.73730019758551002"/>
    <n v="0.81179988453939078"/>
  </r>
  <r>
    <x v="35"/>
    <x v="0"/>
    <n v="22368860"/>
    <n v="5871825"/>
    <n v="2372217"/>
    <n v="1679767"/>
    <n v="1349861"/>
    <x v="34"/>
    <x v="29"/>
    <n v="22368858"/>
    <n v="0"/>
    <n v="1.1476852728398028"/>
    <n v="0.26249996647124618"/>
    <n v="0.40399994890855911"/>
    <n v="0.7081000599860805"/>
    <n v="0.80360014216257369"/>
  </r>
  <r>
    <x v="36"/>
    <x v="1"/>
    <n v="20631473"/>
    <n v="5364183"/>
    <n v="2145673"/>
    <n v="1488024"/>
    <n v="1281189"/>
    <x v="35"/>
    <x v="30"/>
    <n v="20631472"/>
    <n v="-7.7669856905524637E-2"/>
    <n v="8.2018928090899168E-2"/>
    <n v="0.26000000096939274"/>
    <n v="0.39999996271566424"/>
    <n v="0.69349989490476882"/>
    <n v="0.86100022580280966"/>
  </r>
  <r>
    <x v="37"/>
    <x v="2"/>
    <n v="22151687"/>
    <n v="5482542"/>
    <n v="2193017"/>
    <n v="1616911"/>
    <n v="1378902"/>
    <x v="36"/>
    <x v="31"/>
    <n v="22151685"/>
    <n v="6.249998501101639E-2"/>
    <n v="2.0226294989381444E-2"/>
    <n v="0.2474999759611988"/>
    <n v="0.40000003647942872"/>
    <n v="0.73729980205351808"/>
    <n v="0.85280018504419852"/>
  </r>
  <r>
    <x v="38"/>
    <x v="3"/>
    <n v="21934513"/>
    <n v="5209447"/>
    <n v="2104616"/>
    <n v="1490279"/>
    <n v="1246469"/>
    <x v="37"/>
    <x v="32"/>
    <n v="21934511"/>
    <n v="6.315782994058794E-2"/>
    <n v="-0.11349911342902064"/>
    <n v="0.23750000740841615"/>
    <n v="0.40399988712813473"/>
    <n v="0.70810019499994303"/>
    <n v="0.83639976138696182"/>
  </r>
  <r>
    <x v="39"/>
    <x v="4"/>
    <n v="43991955"/>
    <n v="9145927"/>
    <n v="3265096"/>
    <n v="2286873"/>
    <n v="1855111"/>
    <x v="38"/>
    <x v="33"/>
    <n v="43991955"/>
    <n v="1.0309313154317934E-2"/>
    <n v="0.1719690371610445"/>
    <n v="0.20789998989587982"/>
    <n v="0.35700000666963555"/>
    <n v="0.70039992698530151"/>
    <n v="0.81119983488370362"/>
  </r>
  <r>
    <x v="40"/>
    <x v="5"/>
    <n v="46236443"/>
    <n v="10000942"/>
    <n v="3366317"/>
    <n v="2197531"/>
    <n v="1799778"/>
    <x v="39"/>
    <x v="34"/>
    <n v="46236441"/>
    <n v="2.9999989529903681E-2"/>
    <n v="-7.6923385166750902E-2"/>
    <n v="0.21629998657119884"/>
    <n v="0.33659999228072718"/>
    <n v="0.65279978088813384"/>
    <n v="0.81900005051123281"/>
  </r>
  <r>
    <x v="41"/>
    <x v="6"/>
    <n v="22368860"/>
    <n v="5312604"/>
    <n v="2125041"/>
    <n v="1582306"/>
    <n v="1297491"/>
    <x v="40"/>
    <x v="35"/>
    <n v="22368858"/>
    <n v="5.1020364054076506E-2"/>
    <n v="3.0406225507084272E-2"/>
    <n v="0.23749998882374873"/>
    <n v="0.39999988706103445"/>
    <n v="0.74460022183101404"/>
    <n v="0.82000005055912073"/>
  </r>
  <r>
    <x v="42"/>
    <x v="0"/>
    <n v="22803207"/>
    <n v="5814817"/>
    <n v="2256149"/>
    <n v="1712868"/>
    <n v="1404552"/>
    <x v="41"/>
    <x v="36"/>
    <n v="22803205"/>
    <n v="1.9417486578885645E-2"/>
    <n v="2.0696661547025652E-2"/>
    <n v="0.25499996557501758"/>
    <n v="0.38800000068789781"/>
    <n v="0.75919985781080945"/>
    <n v="0.82000014011587585"/>
  </r>
  <r>
    <x v="43"/>
    <x v="1"/>
    <n v="21717340"/>
    <n v="5483628"/>
    <n v="2259254"/>
    <n v="1682241"/>
    <n v="1393232"/>
    <x v="42"/>
    <x v="37"/>
    <n v="21717338"/>
    <n v="5.2631533028763E-2"/>
    <n v="3.3079740772048449E-2"/>
    <n v="0.25249998388384581"/>
    <n v="0.41199986578228864"/>
    <n v="0.74460020874146948"/>
    <n v="0.82820000225889157"/>
  </r>
  <r>
    <x v="44"/>
    <x v="2"/>
    <n v="21500167"/>
    <n v="5213790"/>
    <n v="1981240"/>
    <n v="1402916"/>
    <n v="1184903"/>
    <x v="43"/>
    <x v="38"/>
    <n v="21500166"/>
    <n v="-2.9411712923870126E-2"/>
    <n v="-0.1146512661343102"/>
    <n v="0.24249997686064484"/>
    <n v="0.37999996164018879"/>
    <n v="0.70809997779168599"/>
    <n v="0.84460010435407396"/>
  </r>
  <r>
    <x v="45"/>
    <x v="3"/>
    <n v="21500167"/>
    <n v="5482542"/>
    <n v="2214947"/>
    <n v="1633080"/>
    <n v="1285561"/>
    <x v="44"/>
    <x v="39"/>
    <n v="21500166"/>
    <n v="-1.9801900302222397E-2"/>
    <n v="5.2197752992891644E-2"/>
    <n v="0.25499997279090902"/>
    <n v="0.40400000583670859"/>
    <n v="0.73729980897962799"/>
    <n v="0.78720025963210616"/>
  </r>
  <r>
    <x v="46"/>
    <x v="4"/>
    <n v="45787545"/>
    <n v="9807692"/>
    <n v="3334615"/>
    <n v="2290213"/>
    <n v="1768503"/>
    <x v="45"/>
    <x v="40"/>
    <n v="45787544"/>
    <n v="4.0816303799183329E-2"/>
    <n v="-8.4071011828148912E-2"/>
    <n v="0.21419999696423994"/>
    <n v="0.33999997145097949"/>
    <n v="0.68679982546710794"/>
    <n v="0.77220022766441376"/>
  </r>
  <r>
    <x v="47"/>
    <x v="5"/>
    <n v="45338648"/>
    <n v="9901960"/>
    <n v="3232000"/>
    <n v="2087872"/>
    <n v="1579683"/>
    <x v="46"/>
    <x v="41"/>
    <n v="45338647"/>
    <n v="-1.9417454730133787E-2"/>
    <n v="-0.10490968822811508"/>
    <n v="0.21839998404892885"/>
    <n v="0.32640002585346739"/>
    <n v="0.64600000000000002"/>
    <n v="0.75659954250068973"/>
  </r>
  <r>
    <x v="48"/>
    <x v="6"/>
    <n v="21717340"/>
    <n v="5592215"/>
    <n v="2348730"/>
    <n v="1800301"/>
    <n v="1431960"/>
    <x v="47"/>
    <x v="42"/>
    <n v="21717338"/>
    <n v="-2.9126207515823954E-2"/>
    <n v="0.13674683432312817"/>
    <n v="0.25749999769769227"/>
    <n v="0.4199999463539939"/>
    <n v="0.76649976795970587"/>
    <n v="0.79540032472347677"/>
  </r>
  <r>
    <x v="49"/>
    <x v="0"/>
    <n v="21934513"/>
    <n v="5648137"/>
    <n v="948887"/>
    <n v="727321"/>
    <n v="620260"/>
    <x v="48"/>
    <x v="43"/>
    <n v="21934511"/>
    <n v="-3.8095258977849822E-2"/>
    <n v="-0.54090360183579034"/>
    <n v="0.25749999555495034"/>
    <n v="0.16799999716720751"/>
    <n v="0.76649906680142099"/>
    <n v="0.8528008953405718"/>
  </r>
  <r>
    <x v="50"/>
    <x v="1"/>
    <n v="22151687"/>
    <n v="5427163"/>
    <n v="2105739"/>
    <n v="1537189"/>
    <n v="1222680"/>
    <x v="49"/>
    <x v="44"/>
    <n v="22151685"/>
    <n v="2.000001105107807E-2"/>
    <n v="-0.13962220826808736"/>
    <n v="0.24499998577986409"/>
    <n v="0.38799995504096707"/>
    <n v="0.7299997768004487"/>
    <n v="0.79539991503972507"/>
  </r>
  <r>
    <x v="51"/>
    <x v="2"/>
    <n v="20848646"/>
    <n v="5003675"/>
    <n v="1921411"/>
    <n v="1444709"/>
    <n v="1149121"/>
    <x v="50"/>
    <x v="45"/>
    <n v="20848645"/>
    <n v="-3.0303068357704799E-2"/>
    <n v="1.0808988820465437E-4"/>
    <n v="0.23999999808141018"/>
    <n v="0.38399996002937842"/>
    <n v="0.75190003596315413"/>
    <n v="0.79539962719135826"/>
  </r>
  <r>
    <x v="52"/>
    <x v="3"/>
    <n v="22151687"/>
    <n v="5704059"/>
    <n v="2304440"/>
    <n v="1749530"/>
    <n v="1377230"/>
    <x v="51"/>
    <x v="46"/>
    <n v="22151685"/>
    <n v="3.0302975335167126E-2"/>
    <n v="3.9797604387794561E-2"/>
    <n v="0.25749998182982631"/>
    <n v="0.40400002875145574"/>
    <n v="0.75919963201471941"/>
    <n v="0.78719999085468673"/>
  </r>
  <r>
    <x v="53"/>
    <x v="4"/>
    <n v="43094160"/>
    <n v="9049773"/>
    <n v="2923076"/>
    <n v="1908184"/>
    <n v="1443732"/>
    <x v="52"/>
    <x v="47"/>
    <n v="43094158"/>
    <n v="-5.8823552536471535E-2"/>
    <n v="-0.13261936790607654"/>
    <n v="0.20999998607699977"/>
    <n v="0.32299992497049373"/>
    <n v="0.65279999562105129"/>
    <n v="0.75659999245355791"/>
  </r>
  <r>
    <x v="54"/>
    <x v="5"/>
    <n v="44440853"/>
    <n v="8959276"/>
    <n v="3168000"/>
    <n v="2046528"/>
    <n v="1644180"/>
    <x v="53"/>
    <x v="48"/>
    <n v="44440851"/>
    <n v="-1.9802002472636637E-2"/>
    <n v="6.1855927551318857E-2"/>
    <n v="0.201600000792064"/>
    <n v="0.35360000071434344"/>
    <n v="0.64600000000000002"/>
    <n v="0.80339970916596304"/>
  </r>
  <r>
    <x v="55"/>
    <x v="6"/>
    <n v="21065820"/>
    <n v="5055796"/>
    <n v="2042541"/>
    <n v="1505966"/>
    <n v="1271939"/>
    <x v="54"/>
    <x v="49"/>
    <n v="21065819"/>
    <n v="-2.9999947507378666E-2"/>
    <n v="-8.427797764023226E-2"/>
    <n v="0.2399999620237902"/>
    <n v="0.40399988448901025"/>
    <n v="0.73730025492756324"/>
    <n v="0.84460007729258169"/>
  </r>
  <r>
    <x v="56"/>
    <x v="0"/>
    <n v="22368860"/>
    <n v="5480370"/>
    <n v="2257912"/>
    <n v="1681241"/>
    <n v="1364832"/>
    <x v="55"/>
    <x v="50"/>
    <n v="22368858"/>
    <n v="1.980199148273698E-2"/>
    <n v="1.157692572996929"/>
    <n v="0.24499996870649643"/>
    <n v="0.41199991971345001"/>
    <n v="0.74459987811748196"/>
    <n v="0.81180033082704983"/>
  </r>
  <r>
    <x v="57"/>
    <x v="1"/>
    <n v="21500167"/>
    <n v="5482542"/>
    <n v="2105296"/>
    <n v="1613709"/>
    <n v="1323241"/>
    <x v="56"/>
    <x v="51"/>
    <n v="21500166"/>
    <n v="-2.9411712923870126E-2"/>
    <n v="0.11504171088598958"/>
    <n v="0.25499997279090902"/>
    <n v="0.38399997665316565"/>
    <n v="0.76649981760284536"/>
    <n v="0.81999976451764223"/>
  </r>
  <r>
    <x v="58"/>
    <x v="2"/>
    <n v="22586034"/>
    <n v="5759438"/>
    <n v="2280737"/>
    <n v="1648289"/>
    <n v="1405660"/>
    <x v="57"/>
    <x v="52"/>
    <n v="22586032"/>
    <n v="8.3333329336271023E-2"/>
    <n v="0.12915198644756454"/>
    <n v="0.25499997033565081"/>
    <n v="0.39599992221463276"/>
    <n v="0.72270016227210765"/>
    <n v="0.85279947873218831"/>
  </r>
  <r>
    <x v="59"/>
    <x v="3"/>
    <n v="22368860"/>
    <n v="5815903"/>
    <n v="2442679"/>
    <n v="1872313"/>
    <n v="1458532"/>
    <x v="58"/>
    <x v="53"/>
    <n v="22368858"/>
    <n v="9.8039043079567456E-3"/>
    <n v="4.8751131692233107E-2"/>
    <n v="0.25999997317699697"/>
    <n v="0.41999995529499029"/>
    <n v="0.76649981434318626"/>
    <n v="0.77900009239908075"/>
  </r>
  <r>
    <x v="60"/>
    <x v="4"/>
    <n v="46685340"/>
    <n v="9803921"/>
    <n v="3333333"/>
    <n v="1110666"/>
    <n v="900972"/>
    <x v="59"/>
    <x v="54"/>
    <n v="46685339"/>
    <n v="8.3333360405835055E-2"/>
    <n v="-0.42394678407179354"/>
    <n v="0.20999999143199985"/>
    <n v="0.33999998571999918"/>
    <n v="0.33319983331998332"/>
    <n v="0.81119976662651061"/>
  </r>
  <r>
    <x v="61"/>
    <x v="5"/>
    <n v="43991955"/>
    <n v="8961161"/>
    <n v="2924923"/>
    <n v="2088395"/>
    <n v="1694106"/>
    <x v="60"/>
    <x v="55"/>
    <n v="43991955"/>
    <n v="-1.0100976689217722E-2"/>
    <n v="4.0879231697923846E-2"/>
    <n v="0.20369999469221134"/>
    <n v="0.3264000055349971"/>
    <n v="0.71399999247843449"/>
    <n v="0.81119998850792119"/>
  </r>
  <r>
    <x v="62"/>
    <x v="6"/>
    <n v="21717340"/>
    <n v="5700801"/>
    <n v="2371533"/>
    <n v="1765843"/>
    <n v="1375592"/>
    <x v="61"/>
    <x v="56"/>
    <n v="21717338"/>
    <n v="3.0927779261751054E-2"/>
    <n v="4.9047362073294742E-2"/>
    <n v="0.2624999654653839"/>
    <n v="0.4159999621105876"/>
    <n v="0.74459980105695345"/>
    <n v="0.77900017158943347"/>
  </r>
  <r>
    <x v="63"/>
    <x v="0"/>
    <n v="21717340"/>
    <n v="5266455"/>
    <n v="2001252"/>
    <n v="1490132"/>
    <n v="1258566"/>
    <x v="62"/>
    <x v="57"/>
    <n v="21717338"/>
    <n v="-2.9126207515823954E-2"/>
    <n v="-5.019594469533617E-2"/>
    <n v="0.24250000230230775"/>
    <n v="0.37999982910705588"/>
    <n v="0.74459988047482273"/>
    <n v="0.84460034413058704"/>
  </r>
  <r>
    <x v="64"/>
    <x v="1"/>
    <n v="21065820"/>
    <n v="5161125"/>
    <n v="2002516"/>
    <n v="1417982"/>
    <n v="1104608"/>
    <x v="63"/>
    <x v="58"/>
    <n v="21065819"/>
    <n v="-2.0202030068046883E-2"/>
    <n v="-0.14801352667323064"/>
    <n v="0.24499995727676396"/>
    <n v="0.38799990312189686"/>
    <n v="0.70810020993590062"/>
    <n v="0.77900001551500653"/>
  </r>
  <r>
    <x v="65"/>
    <x v="2"/>
    <n v="21717340"/>
    <n v="5157868"/>
    <n v="2042515"/>
    <n v="1446305"/>
    <n v="1221549"/>
    <x v="64"/>
    <x v="59"/>
    <n v="21717338"/>
    <n v="-3.8461558896224046E-2"/>
    <n v="-9.6217447676498091E-2"/>
    <n v="0.23749998848846129"/>
    <n v="0.3959998588564112"/>
    <n v="0.70810006291263472"/>
    <n v="0.84459985964232998"/>
  </r>
  <r>
    <x v="66"/>
    <x v="3"/>
    <n v="21717340"/>
    <n v="5700801"/>
    <n v="2394336"/>
    <n v="1730387"/>
    <n v="1390539"/>
    <x v="65"/>
    <x v="60"/>
    <n v="21717338"/>
    <n v="-2.9126207515823954E-2"/>
    <n v="-1.8015952207970032E-2"/>
    <n v="0.2624999654653839"/>
    <n v="0.41999992632614258"/>
    <n v="0.72270015570078716"/>
    <n v="0.80360000392975672"/>
  </r>
  <r>
    <x v="67"/>
    <x v="4"/>
    <n v="46685340"/>
    <n v="9705882"/>
    <n v="3267000"/>
    <n v="2310422"/>
    <n v="1820150"/>
    <x v="66"/>
    <x v="61"/>
    <n v="46685339"/>
    <n v="0"/>
    <n v="1.0202070652584103"/>
    <n v="0.20789999601587994"/>
    <n v="0.33660001224000047"/>
    <n v="0.70719987756351388"/>
    <n v="0.78779980453787235"/>
  </r>
  <r>
    <x v="68"/>
    <x v="5"/>
    <n v="46236443"/>
    <n v="10098039"/>
    <n v="3502000"/>
    <n v="2262292"/>
    <n v="1711650"/>
    <x v="67"/>
    <x v="62"/>
    <n v="46236441"/>
    <n v="5.1020374066121921E-2"/>
    <n v="-3.8690508997938244E-2"/>
    <n v="0.21839999672985225"/>
    <n v="0.34680000740737882"/>
    <n v="0.64600000000000002"/>
    <n v="0.75659994377383644"/>
  </r>
  <r>
    <x v="69"/>
    <x v="6"/>
    <n v="21282993"/>
    <n v="5107918"/>
    <n v="2104462"/>
    <n v="1459444"/>
    <n v="1220679"/>
    <x v="68"/>
    <x v="63"/>
    <n v="21282992"/>
    <n v="-1.9999965004919074E-2"/>
    <n v="-9.4505617921909368E-2"/>
    <n v="0.23999998496452074"/>
    <n v="0.41199995771271192"/>
    <n v="0.69349981135321048"/>
    <n v="0.83640002631138977"/>
  </r>
  <r>
    <x v="70"/>
    <x v="0"/>
    <n v="21500167"/>
    <n v="5428792"/>
    <n v="2149801"/>
    <n v="1600742"/>
    <n v="1299482"/>
    <x v="69"/>
    <x v="64"/>
    <n v="21500166"/>
    <n v="-9.9999364563004844E-3"/>
    <n v="4.2939390057935123E-2"/>
    <n v="0.25249999220936281"/>
    <n v="0.39599988358367755"/>
    <n v="0.74460008158894708"/>
    <n v="0.81179977785302071"/>
  </r>
  <r>
    <x v="71"/>
    <x v="1"/>
    <n v="21717340"/>
    <n v="5700801"/>
    <n v="2166304"/>
    <n v="1533960"/>
    <n v="1232690"/>
    <x v="70"/>
    <x v="65"/>
    <n v="21717338"/>
    <n v="3.0927779261751054E-2"/>
    <n v="8.2473883361452227E-2"/>
    <n v="0.2624999654653839"/>
    <n v="0.37999993334270044"/>
    <n v="0.70810006351832433"/>
    <n v="0.80359983311168481"/>
  </r>
  <r>
    <x v="72"/>
    <x v="2"/>
    <n v="22803207"/>
    <n v="5415761"/>
    <n v="2144641"/>
    <n v="1628211"/>
    <n v="1268377"/>
    <x v="71"/>
    <x v="66"/>
    <n v="22803205"/>
    <n v="5.0000004604615844E-2"/>
    <n v="-1.1109586894921697E-2"/>
    <n v="0.23749997094706898"/>
    <n v="0.39599993426593233"/>
    <n v="0.75919979148025241"/>
    <n v="0.77900038754190948"/>
  </r>
  <r>
    <x v="73"/>
    <x v="3"/>
    <n v="21500167"/>
    <n v="5106289"/>
    <n v="2124216"/>
    <n v="1519664"/>
    <n v="1183818"/>
    <x v="72"/>
    <x v="67"/>
    <n v="21500166"/>
    <n v="-9.9999364563004844E-3"/>
    <n v="-0.14006314434263278"/>
    <n v="0.23749996918628585"/>
    <n v="0.41599995613252599"/>
    <n v="0.71539994049569344"/>
    <n v="0.77899983154170926"/>
  </r>
  <r>
    <x v="74"/>
    <x v="4"/>
    <n v="42645263"/>
    <n v="9313725"/>
    <n v="3293333"/>
    <n v="2217072"/>
    <n v="1815781"/>
    <x v="73"/>
    <x v="68"/>
    <n v="42645261"/>
    <n v="-8.6538474102115903E-2"/>
    <n v="9.2109075948952679E-2"/>
    <n v="0.21839998970108357"/>
    <n v="0.35359998282105171"/>
    <n v="0.67320006813765876"/>
    <n v="0.81899956338810831"/>
  </r>
  <r>
    <x v="75"/>
    <x v="5"/>
    <n v="42645263"/>
    <n v="8686840"/>
    <n v="2894455"/>
    <n v="1968229"/>
    <n v="1504514"/>
    <x v="74"/>
    <x v="69"/>
    <n v="42645261"/>
    <n v="-7.7669905432383946E-2"/>
    <n v="-4.6995639117804022E-2"/>
    <n v="0.20369999828585886"/>
    <n v="0.33319998986973398"/>
    <n v="0.6799998618047266"/>
    <n v="0.76439987420163003"/>
  </r>
  <r>
    <x v="76"/>
    <x v="6"/>
    <n v="22368860"/>
    <n v="5368526"/>
    <n v="2233307"/>
    <n v="1614011"/>
    <n v="1310254"/>
    <x v="75"/>
    <x v="70"/>
    <n v="22368858"/>
    <n v="5.1020364054076506E-2"/>
    <n v="2.1275401907066005E-2"/>
    <n v="0.23999998211799797"/>
    <n v="0.4160000342738398"/>
    <n v="0.72270001392553729"/>
    <n v="0.81179991957923459"/>
  </r>
  <r>
    <x v="77"/>
    <x v="0"/>
    <n v="21934513"/>
    <n v="5757809"/>
    <n v="2418280"/>
    <n v="1835958"/>
    <n v="707578"/>
    <x v="76"/>
    <x v="71"/>
    <n v="21934511"/>
    <n v="2.0201937045509322E-2"/>
    <n v="-0.46627457709544307"/>
    <n v="0.26249996979645729"/>
    <n v="0.42000003820897847"/>
    <n v="0.75919992722100005"/>
    <n v="0.38539988387533919"/>
  </r>
  <r>
    <x v="78"/>
    <x v="1"/>
    <n v="21282993"/>
    <n v="5427163"/>
    <n v="2149156"/>
    <n v="1600262"/>
    <n v="1377825"/>
    <x v="77"/>
    <x v="72"/>
    <n v="21282992"/>
    <n v="-1.9999965004919074E-2"/>
    <n v="0.14054944127308611"/>
    <n v="0.25499998989803735"/>
    <n v="0.39599989902643423"/>
    <n v="0.74460020584824926"/>
    <n v="0.86099963630955434"/>
  </r>
  <r>
    <x v="79"/>
    <x v="2"/>
    <n v="21717340"/>
    <n v="5429335"/>
    <n v="2128299"/>
    <n v="1475975"/>
    <n v="1234506"/>
    <x v="78"/>
    <x v="73"/>
    <n v="21717338"/>
    <n v="-4.7619051795569911E-2"/>
    <n v="2.1960584274233863E-2"/>
    <n v="0.25"/>
    <n v="0.39199994106092184"/>
    <n v="0.6934998324953402"/>
    <n v="0.83640034553430787"/>
  </r>
  <r>
    <x v="80"/>
    <x v="3"/>
    <n v="21065820"/>
    <n v="5529777"/>
    <n v="2123434"/>
    <n v="1612111"/>
    <n v="1361589"/>
    <x v="79"/>
    <x v="74"/>
    <n v="21065819"/>
    <n v="-2.0202030068046883E-2"/>
    <n v="0.17388231354858696"/>
    <n v="0.26249996439730333"/>
    <n v="0.38399993345120426"/>
    <n v="0.75919995629720538"/>
    <n v="0.84460003064305122"/>
  </r>
  <r>
    <x v="81"/>
    <x v="4"/>
    <n v="44440853"/>
    <n v="9612556"/>
    <n v="3268269"/>
    <n v="2289095"/>
    <n v="1874769"/>
    <x v="80"/>
    <x v="75"/>
    <n v="44440851"/>
    <n v="4.2105264638900852E-2"/>
    <n v="-9.2303210420231485E-3"/>
    <n v="0.21629998866133376"/>
    <n v="0.33999999583877588"/>
    <n v="0.70039981409119012"/>
    <n v="0.8190000851865038"/>
  </r>
  <r>
    <x v="82"/>
    <x v="5"/>
    <n v="45338648"/>
    <n v="9425904"/>
    <n v="3300951"/>
    <n v="2289540"/>
    <n v="1839416"/>
    <x v="81"/>
    <x v="76"/>
    <n v="45338647"/>
    <n v="6.3157920407615809E-2"/>
    <n v="0.14996853706998059"/>
    <n v="0.20789997972590626"/>
    <n v="0.35019993838256785"/>
    <n v="0.69360011705717539"/>
    <n v="0.80339980956873436"/>
  </r>
  <r>
    <x v="83"/>
    <x v="6"/>
    <n v="22368860"/>
    <n v="5536293"/>
    <n v="2258807"/>
    <n v="1632440"/>
    <n v="1351986"/>
    <x v="82"/>
    <x v="77"/>
    <n v="22368858"/>
    <n v="0"/>
    <n v="3.1850312992747876E-2"/>
    <n v="0.24750000670575076"/>
    <n v="0.40799990173930462"/>
    <n v="0.72270008017506582"/>
    <n v="0.82819950503540707"/>
  </r>
  <r>
    <x v="84"/>
    <x v="0"/>
    <n v="20848646"/>
    <n v="5107918"/>
    <n v="2043167"/>
    <n v="1476597"/>
    <n v="1259241"/>
    <x v="83"/>
    <x v="78"/>
    <n v="20848645"/>
    <n v="-4.950491032145643E-2"/>
    <n v="0.87233982685769784"/>
    <n v="0.2449999870495187"/>
    <n v="0.39999996084510364"/>
    <n v="0.72270010234112048"/>
    <n v="0.85279937586220211"/>
  </r>
  <r>
    <x v="85"/>
    <x v="1"/>
    <n v="20848646"/>
    <n v="5212161"/>
    <n v="2084864"/>
    <n v="1476292"/>
    <n v="1150032"/>
    <x v="84"/>
    <x v="79"/>
    <n v="20848645"/>
    <n v="-2.0408173813155628E-2"/>
    <n v="-0.14793895342886554"/>
    <n v="0.24999997601762725"/>
    <n v="0.39999992325639977"/>
    <n v="0.70809990483791752"/>
    <n v="0.77900036036231313"/>
  </r>
  <r>
    <x v="86"/>
    <x v="2"/>
    <n v="21500167"/>
    <n v="5267540"/>
    <n v="2064876"/>
    <n v="1552580"/>
    <n v="1311309"/>
    <x v="85"/>
    <x v="80"/>
    <n v="21500166"/>
    <n v="-9.9999364563004844E-3"/>
    <n v="7.2942959217582981E-2"/>
    <n v="0.24499995744219102"/>
    <n v="0.39200006074942001"/>
    <n v="0.75189987195357011"/>
    <n v="0.84459995620193484"/>
  </r>
  <r>
    <x v="87"/>
    <x v="3"/>
    <n v="22803207"/>
    <n v="5757809"/>
    <n v="2234030"/>
    <n v="1712384"/>
    <n v="1390113"/>
    <x v="86"/>
    <x v="81"/>
    <n v="22803205"/>
    <n v="8.247417297186499E-2"/>
    <n v="-5.6837532644808841E-2"/>
    <n v="0.25249996634245347"/>
    <n v="0.38800001875713486"/>
    <n v="0.76650000223810777"/>
    <n v="0.81179980658543882"/>
  </r>
  <r>
    <x v="88"/>
    <x v="4"/>
    <n v="44889750"/>
    <n v="9898190"/>
    <n v="3399038"/>
    <n v="2311346"/>
    <n v="1748764"/>
    <x v="87"/>
    <x v="82"/>
    <n v="44889749"/>
    <n v="1.0101021692856316E-2"/>
    <n v="-7.6538827195012704E-2"/>
    <n v="0.22050000278460005"/>
    <n v="0.34339995494125691"/>
    <n v="0.68000004707214212"/>
    <n v="0.75659983403609843"/>
  </r>
  <r>
    <x v="89"/>
    <x v="5"/>
    <n v="42645263"/>
    <n v="8597285"/>
    <n v="2806153"/>
    <n v="2003593"/>
    <n v="1640943"/>
    <x v="88"/>
    <x v="83"/>
    <n v="42645261"/>
    <n v="-5.9405963305433462E-2"/>
    <n v="-5.1556850626484518E-2"/>
    <n v="0.20159999951225532"/>
    <n v="0.32639990415578873"/>
    <n v="0.71399991376093885"/>
    <n v="0.81900016620141913"/>
  </r>
  <r>
    <x v="90"/>
    <x v="6"/>
    <n v="21065820"/>
    <n v="5424448"/>
    <n v="2278268"/>
    <n v="1629873"/>
    <n v="1363225"/>
    <x v="89"/>
    <x v="84"/>
    <n v="21065819"/>
    <n v="-5.8252370326638991E-2"/>
    <n v="7.068280972632901E-2"/>
    <n v="0.25749996914432954"/>
    <n v="0.41999997050391119"/>
    <n v="0.71540003195409851"/>
    <n v="0.8363995231530309"/>
  </r>
  <r>
    <x v="91"/>
    <x v="0"/>
    <n v="22803207"/>
    <n v="5700801"/>
    <n v="2257517"/>
    <n v="1565588"/>
    <n v="1309458"/>
    <x v="90"/>
    <x v="85"/>
    <n v="22803205"/>
    <n v="9.3749977516524474E-2"/>
    <n v="-4.9253701326889554E-2"/>
    <n v="0.24999996710988942"/>
    <n v="0.39599996561886652"/>
    <n v="0.69349998250290035"/>
    <n v="0.83640012570356947"/>
  </r>
  <r>
    <x v="92"/>
    <x v="1"/>
    <n v="22368860"/>
    <n v="5536293"/>
    <n v="2303097"/>
    <n v="1597198"/>
    <n v="1335896"/>
    <x v="91"/>
    <x v="86"/>
    <n v="22368858"/>
    <n v="7.2916633191269842E-2"/>
    <n v="8.267155931340886E-2"/>
    <n v="0.24750000670575076"/>
    <n v="0.41599983960386488"/>
    <n v="0.69350010008262786"/>
    <n v="0.83639974505352499"/>
  </r>
  <r>
    <x v="93"/>
    <x v="2"/>
    <n v="22151687"/>
    <n v="5814817"/>
    <n v="1162963"/>
    <n v="806515"/>
    <n v="628275"/>
    <x v="92"/>
    <x v="87"/>
    <n v="22151685"/>
    <n v="3.0302975335167126E-2"/>
    <n v="-0.53497129252622422"/>
    <n v="0.26249996219249577"/>
    <n v="0.19999993121021695"/>
    <n v="0.69350013714967718"/>
    <n v="0.77899977061802939"/>
  </r>
  <r>
    <x v="94"/>
    <x v="3"/>
    <n v="22586034"/>
    <n v="5928833"/>
    <n v="2418964"/>
    <n v="1854136"/>
    <n v="1566003"/>
    <x v="93"/>
    <x v="88"/>
    <n v="22586032"/>
    <n v="-9.5237928177200892E-3"/>
    <n v="0.13736127433753009"/>
    <n v="0.26249995904548801"/>
    <n v="0.40800002293874699"/>
    <n v="0.76650003885961093"/>
    <n v="0.84459985675268701"/>
  </r>
  <r>
    <x v="95"/>
    <x v="4"/>
    <n v="46685340"/>
    <n v="9999999"/>
    <n v="3434000"/>
    <n v="2288417"/>
    <n v="1856364"/>
    <x v="94"/>
    <x v="89"/>
    <n v="46685339"/>
    <n v="4.0000000891072141E-2"/>
    <n v="2.0701126404354619E-2"/>
    <n v="0.2141999822642397"/>
    <n v="0.34340003434000343"/>
    <n v="0.66639982527664532"/>
    <n v="0.81120005663303496"/>
  </r>
  <r>
    <x v="96"/>
    <x v="5"/>
    <n v="43094160"/>
    <n v="8687782"/>
    <n v="2983384"/>
    <n v="1947553"/>
    <n v="1503900"/>
    <x v="95"/>
    <x v="90"/>
    <n v="43094158"/>
    <n v="1.0526304435092948E-2"/>
    <n v="-9.306149424507737E-2"/>
    <n v="0.20159998477751973"/>
    <n v="0.3433999610027047"/>
    <n v="0.6527999747937242"/>
    <n v="0.77219978095589692"/>
  </r>
  <r>
    <x v="97"/>
    <x v="6"/>
    <n v="21500167"/>
    <n v="5536293"/>
    <n v="2170226"/>
    <n v="1520894"/>
    <n v="1259605"/>
    <x v="96"/>
    <x v="91"/>
    <n v="21500166"/>
    <n v="2.0618566978098496E-2"/>
    <n v="-9.46773840710885E-2"/>
    <n v="0.25749999988372185"/>
    <n v="0.39199984538390581"/>
    <n v="0.70079982453440337"/>
    <n v="0.82820038740372437"/>
  </r>
  <r>
    <x v="98"/>
    <x v="0"/>
    <n v="21717340"/>
    <n v="5592215"/>
    <n v="2214517"/>
    <n v="1535767"/>
    <n v="1322295"/>
    <x v="97"/>
    <x v="92"/>
    <n v="21717338"/>
    <n v="-4.7619051795569911E-2"/>
    <n v="6.0293457293017383E-2"/>
    <n v="0.25749999769769227"/>
    <n v="0.39599997496519718"/>
    <n v="0.69349975638028516"/>
    <n v="0.86099974800864976"/>
  </r>
  <r>
    <x v="99"/>
    <x v="1"/>
    <n v="21500167"/>
    <n v="5375041"/>
    <n v="2064016"/>
    <n v="1521799"/>
    <n v="1210438"/>
    <x v="98"/>
    <x v="93"/>
    <n v="21500166"/>
    <n v="-3.8834883747753235E-2"/>
    <n v="-5.7303449393291017E-2"/>
    <n v="0.24999996511655004"/>
    <n v="0.38400004762754369"/>
    <n v="0.73730000155037556"/>
    <n v="0.79539939242961788"/>
  </r>
  <r>
    <x v="100"/>
    <x v="2"/>
    <n v="20631473"/>
    <n v="5106289"/>
    <n v="1981240"/>
    <n v="1504157"/>
    <n v="1208741"/>
    <x v="99"/>
    <x v="94"/>
    <n v="20631472"/>
    <n v="-6.8627420442282427E-2"/>
    <n v="1.0656657324153227"/>
    <n v="0.24749997249348119"/>
    <n v="0.38799997414952425"/>
    <n v="0.75919979406836124"/>
    <n v="0.80360028906556957"/>
  </r>
  <r>
    <x v="101"/>
    <x v="3"/>
    <n v="20631473"/>
    <n v="5054710"/>
    <n v="1920790"/>
    <n v="1402176"/>
    <n v="1138287"/>
    <x v="100"/>
    <x v="95"/>
    <n v="20631472"/>
    <n v="-8.6538441103775954E-2"/>
    <n v="-0.20426414390111858"/>
    <n v="0.24499995710437156"/>
    <n v="0.38000003956705725"/>
    <n v="0.72999963556661585"/>
    <n v="0.8118003731343284"/>
  </r>
  <r>
    <x v="102"/>
    <x v="4"/>
    <n v="43094160"/>
    <n v="9140271"/>
    <n v="3107692"/>
    <n v="2113230"/>
    <n v="1598870"/>
    <x v="101"/>
    <x v="96"/>
    <n v="43094158"/>
    <n v="-7.6923099990770072E-2"/>
    <n v="-6.6934520025885735E-2"/>
    <n v="0.21209999220311987"/>
    <n v="0.3399999846831675"/>
    <n v="0.67999981980196234"/>
    <n v="0.75660008612408491"/>
  </r>
  <r>
    <x v="103"/>
    <x v="5"/>
    <n v="46685340"/>
    <n v="9803921"/>
    <n v="3466666"/>
    <n v="2357333"/>
    <n v="1930656"/>
    <x v="102"/>
    <x v="97"/>
    <n v="46685339"/>
    <n v="8.3333360405835055E-2"/>
    <n v="0.18501496110113713"/>
    <n v="0.20999999143199985"/>
    <n v="0.35359995250879722"/>
    <n v="0.68000003461539127"/>
    <n v="0.81900011580883991"/>
  </r>
  <r>
    <x v="104"/>
    <x v="6"/>
    <n v="21065820"/>
    <n v="5477113"/>
    <n v="2256570"/>
    <n v="1729661"/>
    <n v="1418322"/>
    <x v="103"/>
    <x v="98"/>
    <n v="21065819"/>
    <n v="-2.0202030068046883E-2"/>
    <n v="0.14922199083466747"/>
    <n v="0.25999999050594758"/>
    <n v="0.41199989848666624"/>
    <n v="0.76650004209929223"/>
    <n v="0.81999998843704058"/>
  </r>
  <r>
    <x v="105"/>
    <x v="0"/>
    <n v="22586034"/>
    <n v="5872368"/>
    <n v="2254989"/>
    <n v="1596758"/>
    <n v="1296248"/>
    <x v="104"/>
    <x v="99"/>
    <n v="22586032"/>
    <n v="4.0000022102156363E-2"/>
    <n v="-5.7402254702145883E-2"/>
    <n v="0.25999996280887561"/>
    <n v="0.3839999468698147"/>
    <n v="0.70810012820461654"/>
    <n v="0.81179990956675963"/>
  </r>
  <r>
    <x v="106"/>
    <x v="1"/>
    <n v="21934513"/>
    <n v="5319119"/>
    <n v="2191477"/>
    <n v="1551785"/>
    <n v="1336086"/>
    <x v="105"/>
    <x v="100"/>
    <n v="21934511"/>
    <n v="2.0201937045509322E-2"/>
    <n v="8.1946286990884687E-2"/>
    <n v="0.24249998164992312"/>
    <n v="0.41199999473597038"/>
    <n v="0.70810006219549648"/>
    <n v="0.86099942968903553"/>
  </r>
  <r>
    <x v="107"/>
    <x v="2"/>
    <n v="22803207"/>
    <n v="5415761"/>
    <n v="3639391"/>
    <n v="2656756"/>
    <n v="2091398"/>
    <x v="106"/>
    <x v="101"/>
    <n v="22803205"/>
    <n v="0.10526311452716519"/>
    <n v="0.56544473803340667"/>
    <n v="0.23749997094706898"/>
    <n v="0.67199992761866711"/>
    <n v="0.73000015661961026"/>
    <n v="0.78719987834787986"/>
  </r>
  <r>
    <x v="108"/>
    <x v="3"/>
    <n v="22151687"/>
    <n v="5537921"/>
    <n v="2281623"/>
    <n v="1748864"/>
    <n v="1419728"/>
    <x v="107"/>
    <x v="102"/>
    <n v="22151685"/>
    <n v="7.3684175322051626E-2"/>
    <n v="0.16165402428030418"/>
    <n v="0.24999996614253353"/>
    <n v="0.41199991838092309"/>
    <n v="0.76649998707060718"/>
    <n v="0.81180011710458899"/>
  </r>
  <r>
    <x v="109"/>
    <x v="4"/>
    <n v="44440853"/>
    <n v="9612556"/>
    <n v="3300951"/>
    <n v="2132414"/>
    <n v="1596752"/>
    <x v="108"/>
    <x v="103"/>
    <n v="44440851"/>
    <n v="3.1250013052813275E-2"/>
    <n v="-3.1587584771085031E-2"/>
    <n v="0.21629998866133376"/>
    <n v="0.34339992401604735"/>
    <n v="0.64599989518172185"/>
    <n v="0.74880018608018895"/>
  </r>
  <r>
    <x v="110"/>
    <x v="5"/>
    <n v="46685340"/>
    <n v="10098039"/>
    <n v="3536333"/>
    <n v="2356612"/>
    <n v="1930065"/>
    <x v="109"/>
    <x v="104"/>
    <n v="46685339"/>
    <n v="0"/>
    <n v="-3.0611356968823777E-4"/>
    <n v="0.21629999910035999"/>
    <n v="0.35019997447029072"/>
    <n v="0.66639991199923765"/>
    <n v="0.81899990325093819"/>
  </r>
  <r>
    <x v="111"/>
    <x v="6"/>
    <n v="20848646"/>
    <n v="5368526"/>
    <n v="2211832"/>
    <n v="1695369"/>
    <n v="1459713"/>
    <x v="110"/>
    <x v="105"/>
    <n v="20848645"/>
    <n v="-1.0309307224181552E-2"/>
    <n v="3.9903763779018941E-2"/>
    <n v="0.2574999834521628"/>
    <n v="0.41199986737514172"/>
    <n v="0.76649989691802989"/>
    <n v="0.86100017164404918"/>
  </r>
  <r>
    <x v="112"/>
    <x v="0"/>
    <n v="20631473"/>
    <n v="4899974"/>
    <n v="1881590"/>
    <n v="1414767"/>
    <n v="1148508"/>
    <x v="111"/>
    <x v="106"/>
    <n v="20631472"/>
    <n v="-8.6538441103775954E-2"/>
    <n v="-3.0035885633198478E-2"/>
    <n v="0.23749995940667931"/>
    <n v="0.38399999673467655"/>
    <n v="0.75189972310652164"/>
    <n v="0.81180010560042748"/>
  </r>
  <r>
    <x v="113"/>
    <x v="1"/>
    <n v="21717340"/>
    <n v="5700801"/>
    <n v="2325927"/>
    <n v="1765843"/>
    <n v="1476951"/>
    <x v="112"/>
    <x v="107"/>
    <n v="21717338"/>
    <n v="-9.9009729462398166E-3"/>
    <n v="0.11648537803467307"/>
    <n v="0.2624999654653839"/>
    <n v="0.40800003367947768"/>
    <n v="0.7591996653377342"/>
    <n v="0.83639995175108994"/>
  </r>
  <r>
    <x v="114"/>
    <x v="2"/>
    <n v="22803207"/>
    <n v="5700801"/>
    <n v="2189107"/>
    <n v="1518146"/>
    <n v="1282226"/>
    <x v="113"/>
    <x v="108"/>
    <n v="22803205"/>
    <n v="0"/>
    <n v="-0.38690483590402214"/>
    <n v="0.24999996710988942"/>
    <n v="0.38399989755825542"/>
    <n v="0.69350013498654928"/>
    <n v="0.84459992648928361"/>
  </r>
  <r>
    <x v="115"/>
    <x v="3"/>
    <n v="22151687"/>
    <n v="5759438"/>
    <n v="2188586"/>
    <n v="1533761"/>
    <n v="1307991"/>
    <x v="17"/>
    <x v="109"/>
    <n v="22151685"/>
    <n v="0"/>
    <n v="-7.8703103693101739E-2"/>
    <n v="0.25999997201116104"/>
    <n v="0.37999992360365714"/>
    <n v="0.70079996856417792"/>
    <n v="0.85279975172142208"/>
  </r>
  <r>
    <x v="116"/>
    <x v="4"/>
    <n v="47134238"/>
    <n v="9997171"/>
    <n v="3297067"/>
    <n v="2354106"/>
    <n v="1744392"/>
    <x v="114"/>
    <x v="110"/>
    <n v="47134236"/>
    <n v="6.0606062651680448E-2"/>
    <n v="3.0036259982926472E-2"/>
    <n v="0.21209998133416308"/>
    <n v="0.32980000042011887"/>
    <n v="0.71400004913457926"/>
    <n v="0.74099976806481949"/>
  </r>
  <r>
    <x v="117"/>
    <x v="5"/>
    <n v="46236443"/>
    <n v="9224170"/>
    <n v="3261666"/>
    <n v="2151395"/>
    <n v="1644526"/>
    <x v="115"/>
    <x v="111"/>
    <n v="46236441"/>
    <n v="-9.6153955313466044E-3"/>
    <n v="-0.13967029406360465"/>
    <n v="0.19949999181381664"/>
    <n v="0.3535999444936509"/>
    <n v="0.65960003262136591"/>
    <n v="0.76439984289263474"/>
  </r>
  <r>
    <x v="118"/>
    <x v="6"/>
    <n v="20631473"/>
    <n v="5209447"/>
    <n v="2062941"/>
    <n v="1475828"/>
    <n v="1210178"/>
    <x v="116"/>
    <x v="112"/>
    <n v="20631472"/>
    <n v="-1.0416648180253452E-2"/>
    <n v="-0.16222114050726522"/>
    <n v="0.25250000327170047"/>
    <n v="0.39599999769649252"/>
    <n v="0.71540000416880556"/>
    <n v="0.81999934951769449"/>
  </r>
  <r>
    <x v="119"/>
    <x v="0"/>
    <n v="21065820"/>
    <n v="5319119"/>
    <n v="2148924"/>
    <n v="1490279"/>
    <n v="1246469"/>
    <x v="117"/>
    <x v="113"/>
    <n v="21065819"/>
    <n v="2.1052642293288626E-2"/>
    <n v="6.2916929318195036E-2"/>
    <n v="0.25249997389135576"/>
    <n v="0.40399998571191958"/>
    <n v="0.69350009586192907"/>
    <n v="0.83639976138696182"/>
  </r>
  <r>
    <x v="120"/>
    <x v="1"/>
    <n v="22803207"/>
    <n v="5529777"/>
    <n v="2278268"/>
    <n v="1696398"/>
    <n v="1460599"/>
    <x v="118"/>
    <x v="114"/>
    <n v="22803205"/>
    <n v="5.0000004604615844E-2"/>
    <n v="-5.8163292711358228E-2"/>
    <n v="0.24249996941219715"/>
    <n v="0.41199997757594925"/>
    <n v="0.7445998451455228"/>
    <n v="0.86100018981394699"/>
  </r>
  <r>
    <x v="121"/>
    <x v="2"/>
    <n v="21282993"/>
    <n v="5533578"/>
    <n v="2169162"/>
    <n v="1615158"/>
    <n v="1284697"/>
    <x v="119"/>
    <x v="115"/>
    <n v="21282992"/>
    <n v="-6.6666637431010201E-2"/>
    <n v="7.3493350129709034E-2"/>
    <n v="0.25999999154254289"/>
    <n v="0.39199989590821704"/>
    <n v="0.74459998838261043"/>
    <n v="0.79540020233314634"/>
  </r>
  <r>
    <x v="122"/>
    <x v="3"/>
    <n v="20848646"/>
    <n v="5264283"/>
    <n v="2147827"/>
    <n v="1552235"/>
    <n v="1260104"/>
    <x v="120"/>
    <x v="116"/>
    <n v="20848645"/>
    <n v="-5.8823516134325682E-2"/>
    <n v="2.3600726438755881E-2"/>
    <n v="0.25249999448405425"/>
    <n v="0.40799991185884193"/>
    <n v="0.72270019885214221"/>
    <n v="0.81179975970133389"/>
  </r>
  <r>
    <x v="123"/>
    <x v="4"/>
    <n v="43094160"/>
    <n v="9321266"/>
    <n v="3042461"/>
    <n v="1986118"/>
    <n v="1487205"/>
    <x v="121"/>
    <x v="117"/>
    <n v="43094158"/>
    <n v="-8.5714299050057785E-2"/>
    <n v="-6.750862993794049E-2"/>
    <n v="0.21629998125035968"/>
    <n v="0.32639997614058003"/>
    <n v="0.65279982224915944"/>
    <n v="0.74879992024643049"/>
  </r>
  <r>
    <x v="124"/>
    <x v="5"/>
    <n v="43991955"/>
    <n v="8868778"/>
    <n v="3136000"/>
    <n v="2068505"/>
    <n v="1532762"/>
    <x v="122"/>
    <x v="118"/>
    <n v="43991955"/>
    <n v="-4.8543658453296556E-2"/>
    <n v="-2.040821472079013E-2"/>
    <n v="0.2015999970903771"/>
    <n v="0.35360001118530648"/>
    <n v="0.65959980867346935"/>
    <n v="0.74099990089460743"/>
  </r>
  <r>
    <x v="125"/>
    <x v="6"/>
    <n v="21717340"/>
    <n v="5157868"/>
    <n v="1959989"/>
    <n v="1430792"/>
    <n v="1161517"/>
    <x v="123"/>
    <x v="119"/>
    <n v="21717338"/>
    <n v="5.2631533028763E-2"/>
    <n v="-8.8199297954515754E-2"/>
    <n v="0.23749998848846129"/>
    <n v="0.37999983714201296"/>
    <n v="0.73000001530620839"/>
    <n v="0.81180003802090028"/>
  </r>
  <r>
    <x v="126"/>
    <x v="0"/>
    <n v="22151687"/>
    <n v="5814817"/>
    <n v="2372445"/>
    <n v="1679928"/>
    <n v="1308664"/>
    <x v="124"/>
    <x v="120"/>
    <n v="22151685"/>
    <n v="5.154634623984955E-2"/>
    <n v="-1.5685873449249321E-3"/>
    <n v="0.26249996219249577"/>
    <n v="0.4079999422165822"/>
    <n v="0.70809987165139765"/>
    <n v="0.77900005238319736"/>
  </r>
  <r>
    <x v="127"/>
    <x v="1"/>
    <n v="22803207"/>
    <n v="5757809"/>
    <n v="2187967"/>
    <n v="1565272"/>
    <n v="1334864"/>
    <x v="125"/>
    <x v="121"/>
    <n v="22803205"/>
    <n v="0"/>
    <n v="-8.6084544765537951E-2"/>
    <n v="0.25249996634245347"/>
    <n v="0.37999992705558661"/>
    <n v="0.71540018656588511"/>
    <n v="0.85280002453247739"/>
  </r>
  <r>
    <x v="128"/>
    <x v="2"/>
    <n v="21065820"/>
    <n v="5108461"/>
    <n v="2063818"/>
    <n v="1506587"/>
    <n v="1210693"/>
    <x v="126"/>
    <x v="122"/>
    <n v="21065819"/>
    <n v="-1.020406341364033E-2"/>
    <n v="-4.7888842250930708E-2"/>
    <n v="0.24249998338540821"/>
    <n v="0.40399995223610397"/>
    <n v="0.72999993216456105"/>
    <n v="0.80359979211290156"/>
  </r>
  <r>
    <x v="129"/>
    <x v="3"/>
    <n v="21065820"/>
    <n v="5213790"/>
    <n v="2168936"/>
    <n v="1583323"/>
    <n v="1337275"/>
    <x v="127"/>
    <x v="123"/>
    <n v="21065819"/>
    <n v="1.0416696145001181E-2"/>
    <n v="5.030110358845441E-2"/>
    <n v="0.247499978638382"/>
    <n v="0.41599987724860416"/>
    <n v="0.72999987090444352"/>
    <n v="0.84460024897004593"/>
  </r>
  <r>
    <x v="130"/>
    <x v="4"/>
    <n v="45787545"/>
    <n v="10096153"/>
    <n v="3398365"/>
    <n v="2218452"/>
    <n v="1678481"/>
    <x v="128"/>
    <x v="124"/>
    <n v="45787544"/>
    <n v="6.2500026105626771E-2"/>
    <n v="6.2225331093838321E-2"/>
    <n v="0.22049998531259976"/>
    <n v="0.33659999011504677"/>
    <n v="0.6527998022578505"/>
    <n v="0.75660009772580161"/>
  </r>
  <r>
    <x v="131"/>
    <x v="5"/>
    <n v="42645263"/>
    <n v="8955505"/>
    <n v="3166666"/>
    <n v="2088733"/>
    <n v="1564043"/>
    <x v="129"/>
    <x v="125"/>
    <n v="42645261"/>
    <n v="-3.061227899510266E-2"/>
    <n v="5.2631662751314368E-2"/>
    <n v="0.20999999460666943"/>
    <n v="0.35359993657532435"/>
    <n v="0.65960003360000707"/>
    <n v="0.74879987054353048"/>
  </r>
  <r>
    <x v="132"/>
    <x v="6"/>
    <n v="20848646"/>
    <n v="5420648"/>
    <n v="2059846"/>
    <n v="1428503"/>
    <n v="1229941"/>
    <x v="130"/>
    <x v="126"/>
    <n v="20848645"/>
    <n v="-3.9999976055997255E-2"/>
    <n v="0.10303040441717126"/>
    <n v="0.2600000019185898"/>
    <n v="0.37999995572485062"/>
    <n v="0.69349990241988968"/>
    <n v="0.86099994189721685"/>
  </r>
  <r>
    <x v="133"/>
    <x v="0"/>
    <n v="22803207"/>
    <n v="5700801"/>
    <n v="2280320"/>
    <n v="1731219"/>
    <n v="1433796"/>
    <x v="131"/>
    <x v="127"/>
    <n v="22803205"/>
    <n v="2.9411758067162896E-2"/>
    <n v="6.4314761142194588E-2"/>
    <n v="0.24999996710988942"/>
    <n v="0.39999992983442151"/>
    <n v="0.75920002455795677"/>
    <n v="0.82820024502965828"/>
  </r>
  <r>
    <x v="134"/>
    <x v="1"/>
    <n v="21934513"/>
    <n v="5483628"/>
    <n v="2303123"/>
    <n v="1647654"/>
    <n v="1283523"/>
    <x v="132"/>
    <x v="128"/>
    <n v="21934511"/>
    <n v="-3.8095258977849822E-2"/>
    <n v="-3.808489907213275E-4"/>
    <n v="0.24999998860243672"/>
    <n v="0.41999986140562418"/>
    <n v="0.71539991567970973"/>
    <n v="0.7790003240971709"/>
  </r>
  <r>
    <x v="135"/>
    <x v="2"/>
    <n v="21065820"/>
    <n v="5424448"/>
    <n v="2256570"/>
    <n v="1680242"/>
    <n v="1377798"/>
    <x v="133"/>
    <x v="129"/>
    <n v="21065819"/>
    <n v="0"/>
    <n v="0.13802425552968423"/>
    <n v="0.25749996914432954"/>
    <n v="0.41599993215899572"/>
    <n v="0.74459999025069024"/>
    <n v="0.81999973813295945"/>
  </r>
  <r>
    <x v="136"/>
    <x v="3"/>
    <n v="20631473"/>
    <n v="5312604"/>
    <n v="2082540"/>
    <n v="1489849"/>
    <n v="1185026"/>
    <x v="134"/>
    <x v="130"/>
    <n v="20631472"/>
    <n v="-2.0618566978098496E-2"/>
    <n v="-9.5194386138206633E-2"/>
    <n v="0.25749998558028309"/>
    <n v="0.39199985543812416"/>
    <n v="0.71539994429878895"/>
    <n v="0.79540007074542451"/>
  </r>
  <r>
    <x v="137"/>
    <x v="4"/>
    <n v="44889750"/>
    <n v="9332579"/>
    <n v="3331730"/>
    <n v="2152298"/>
    <n v="1745944"/>
    <x v="135"/>
    <x v="131"/>
    <n v="44889749"/>
    <n v="-1.9607843565490168E-2"/>
    <n v="6.0996746463022111E-2"/>
    <n v="0.20789999944307999"/>
    <n v="0.35699992467248337"/>
    <n v="0.64600012606063517"/>
    <n v="0.81119993606833252"/>
  </r>
  <r>
    <x v="138"/>
    <x v="5"/>
    <n v="47134238"/>
    <n v="9403280"/>
    <n v="3069230"/>
    <n v="2066206"/>
    <n v="1547175"/>
    <x v="136"/>
    <x v="132"/>
    <n v="47134236"/>
    <n v="0.10526316159725235"/>
    <n v="-0.10499583351411135"/>
    <n v="0.19949998979510394"/>
    <n v="0.32639993704324449"/>
    <n v="0.67320011859652096"/>
    <n v="0.74879997444591684"/>
  </r>
  <r>
    <x v="139"/>
    <x v="6"/>
    <n v="22368860"/>
    <n v="5480370"/>
    <n v="2148305"/>
    <n v="1536897"/>
    <n v="1310666"/>
    <x v="137"/>
    <x v="133"/>
    <n v="22368858"/>
    <n v="7.2916633191269842E-2"/>
    <n v="-6.7884564093682043E-3"/>
    <n v="0.24499996870649643"/>
    <n v="0.39199999270122271"/>
    <n v="0.71539981520314855"/>
    <n v="0.85280015511774698"/>
  </r>
  <r>
    <x v="140"/>
    <x v="0"/>
    <n v="22368860"/>
    <n v="5424448"/>
    <n v="2148081"/>
    <n v="1521056"/>
    <n v="1234793"/>
    <x v="138"/>
    <x v="134"/>
    <n v="22368858"/>
    <n v="-1.9047629488924911E-2"/>
    <n v="-0.12207205602369087"/>
    <n v="0.24249997541224722"/>
    <n v="0.39599992478497353"/>
    <n v="0.7080999273304871"/>
    <n v="0.81179982854017207"/>
  </r>
  <r>
    <x v="141"/>
    <x v="1"/>
    <n v="21934513"/>
    <n v="5648137"/>
    <n v="2372217"/>
    <n v="1818304"/>
    <n v="1476099"/>
    <x v="139"/>
    <x v="135"/>
    <n v="21934511"/>
    <n v="0"/>
    <n v="0.15003704647287197"/>
    <n v="0.25749999555495034"/>
    <n v="0.41999990439325391"/>
    <n v="0.76649986067885023"/>
    <n v="0.81179989704691846"/>
  </r>
  <r>
    <x v="142"/>
    <x v="2"/>
    <n v="21065820"/>
    <n v="5319119"/>
    <n v="2234030"/>
    <n v="1614533"/>
    <n v="1310678"/>
    <x v="140"/>
    <x v="136"/>
    <n v="21065819"/>
    <n v="0"/>
    <n v="-4.8715414015697567E-2"/>
    <n v="0.25249997389135576"/>
    <n v="0.42000000376002117"/>
    <n v="0.72269978469402829"/>
    <n v="0.81180006850278064"/>
  </r>
  <r>
    <x v="143"/>
    <x v="3"/>
    <n v="22368860"/>
    <n v="5312604"/>
    <n v="2082540"/>
    <n v="1505052"/>
    <n v="1295850"/>
    <x v="141"/>
    <x v="137"/>
    <n v="22368858"/>
    <n v="8.4210472233876565E-2"/>
    <n v="8.5867035803239844E-3"/>
    <n v="0.23749998882374873"/>
    <n v="0.39199985543812416"/>
    <n v="0.72270016422253591"/>
    <n v="0.86100015148978237"/>
  </r>
  <r>
    <x v="144"/>
    <x v="4"/>
    <n v="47134238"/>
    <n v="9898190"/>
    <n v="3500000"/>
    <n v="2475200"/>
    <n v="1853429"/>
    <x v="142"/>
    <x v="138"/>
    <n v="47134236"/>
    <n v="4.9999989975439529E-2"/>
    <n v="1.1012069955020243E-2"/>
    <n v="0.21000000042432002"/>
    <n v="0.35360000161645716"/>
    <n v="0.70720000000000005"/>
    <n v="0.74879969295410476"/>
  </r>
  <r>
    <x v="145"/>
    <x v="5"/>
    <n v="47134238"/>
    <n v="9799208"/>
    <n v="3365048"/>
    <n v="2288232"/>
    <n v="1695580"/>
    <x v="143"/>
    <x v="139"/>
    <n v="47134236"/>
    <n v="0"/>
    <n v="9.5919983195178471E-2"/>
    <n v="0.2078999982984768"/>
    <n v="0.34339999722426545"/>
    <n v="0.67999980980954799"/>
    <n v="0.74100003845763895"/>
  </r>
  <r>
    <x v="146"/>
    <x v="6"/>
    <n v="21065820"/>
    <n v="5055796"/>
    <n v="1941425"/>
    <n v="1445585"/>
    <n v="1126111"/>
    <x v="144"/>
    <x v="140"/>
    <n v="21065819"/>
    <n v="-5.8252370326638991E-2"/>
    <n v="-8.7664341280365043E-2"/>
    <n v="0.2399999620237902"/>
    <n v="0.383999868665587"/>
    <n v="0.74459997167029368"/>
    <n v="0.77900019715201807"/>
  </r>
  <r>
    <x v="147"/>
    <x v="0"/>
    <n v="22586034"/>
    <n v="5477113"/>
    <n v="2125119"/>
    <n v="1582364"/>
    <n v="1232661"/>
    <x v="145"/>
    <x v="141"/>
    <n v="22586032"/>
    <n v="9.7087656419474477E-3"/>
    <n v="-1.1325414179724769E-2"/>
    <n v="0.24249998915258872"/>
    <n v="0.38799984590421999"/>
    <n v="0.74460018474259559"/>
    <n v="0.778999648626991"/>
  </r>
  <r>
    <x v="148"/>
    <x v="1"/>
    <n v="20631473"/>
    <n v="5261025"/>
    <n v="2146498"/>
    <n v="1535605"/>
    <n v="1271788"/>
    <x v="146"/>
    <x v="142"/>
    <n v="20631472"/>
    <n v="-5.9405883267696247E-2"/>
    <n v="-8.3996786140808966E-2"/>
    <n v="0.25499997019117343"/>
    <n v="0.40799996198459426"/>
    <n v="0.71540015411148761"/>
    <n v="0.82819996027624287"/>
  </r>
  <r>
    <x v="149"/>
    <x v="2"/>
    <n v="21500167"/>
    <n v="5428792"/>
    <n v="2128086"/>
    <n v="1569038"/>
    <n v="1260879"/>
    <x v="147"/>
    <x v="143"/>
    <n v="21500166"/>
    <n v="2.0618566978098496E-2"/>
    <n v="-5.7429295590083362E-2"/>
    <n v="0.25249999220936281"/>
    <n v="0.39199991452978861"/>
    <n v="0.73730009031589894"/>
    <n v="0.80360004027945786"/>
  </r>
  <r>
    <x v="150"/>
    <x v="3"/>
    <n v="22368860"/>
    <n v="5368526"/>
    <n v="2211832"/>
    <n v="1598491"/>
    <n v="1297655"/>
    <x v="148"/>
    <x v="144"/>
    <n v="22368858"/>
    <n v="0"/>
    <n v="1.3929081297989754E-3"/>
    <n v="0.23999998211799797"/>
    <n v="0.41199986737514172"/>
    <n v="0.72270000614874907"/>
    <n v="0.81180000387865803"/>
  </r>
  <r>
    <x v="151"/>
    <x v="4"/>
    <n v="46685340"/>
    <n v="10196078"/>
    <n v="3570666"/>
    <n v="2355211"/>
    <n v="1781953"/>
    <x v="149"/>
    <x v="145"/>
    <n v="46685339"/>
    <n v="-9.5237992188946796E-3"/>
    <n v="-2.9319611085045327E-2"/>
    <n v="0.2183999945164799"/>
    <n v="0.35019994943153632"/>
    <n v="0.65959991777444316"/>
    <n v="0.75660015174861195"/>
  </r>
  <r>
    <x v="152"/>
    <x v="5"/>
    <n v="43543058"/>
    <n v="9144042"/>
    <n v="3046794"/>
    <n v="2175411"/>
    <n v="1713789"/>
    <x v="150"/>
    <x v="146"/>
    <n v="43543056"/>
    <n v="-7.6190478615162038E-2"/>
    <n v="9.4099022787118125E-2"/>
    <n v="0.2099999958661608"/>
    <n v="0.33319991312375863"/>
    <n v="0.71400002756996372"/>
    <n v="0.78780009846415233"/>
  </r>
  <r>
    <x v="153"/>
    <x v="6"/>
    <n v="21500167"/>
    <n v="5375041"/>
    <n v="2150016"/>
    <n v="1506731"/>
    <n v="1186099"/>
    <x v="151"/>
    <x v="147"/>
    <n v="21500166"/>
    <n v="2.0618566978098496E-2"/>
    <n v="3.1991867100849225E-2"/>
    <n v="0.24999996511655004"/>
    <n v="0.39999992558196301"/>
    <n v="0.70079990102399237"/>
    <n v="0.78720023680404794"/>
  </r>
  <r>
    <x v="154"/>
    <x v="0"/>
    <n v="22368860"/>
    <n v="5759981"/>
    <n v="2280952"/>
    <n v="1715048"/>
    <n v="1392276"/>
    <x v="152"/>
    <x v="148"/>
    <n v="22368858"/>
    <n v="-9.6154118616319506E-3"/>
    <n v="0.14045409093362049"/>
    <n v="0.2574999798827477"/>
    <n v="0.3959999173608385"/>
    <n v="0.75190008382464868"/>
    <n v="0.81180001959128845"/>
  </r>
  <r>
    <x v="155"/>
    <x v="1"/>
    <n v="22368860"/>
    <n v="5536293"/>
    <n v="2170226"/>
    <n v="1536737"/>
    <n v="1247523"/>
    <x v="153"/>
    <x v="149"/>
    <n v="22368858"/>
    <n v="8.4210472233876565E-2"/>
    <n v="-9.5267434512274041E-2"/>
    <n v="0.24750000670575076"/>
    <n v="0.39199984538390581"/>
    <n v="0.70809998590008594"/>
    <n v="0.81179993713953658"/>
  </r>
  <r>
    <x v="156"/>
    <x v="2"/>
    <n v="22368860"/>
    <n v="5815903"/>
    <n v="2326361"/>
    <n v="1766173"/>
    <n v="1477227"/>
    <x v="154"/>
    <x v="150"/>
    <n v="22368858"/>
    <n v="4.0403967113556316E-2"/>
    <n v="0.12608664294970828"/>
    <n v="0.25999997317699697"/>
    <n v="0.39999996561153101"/>
    <n v="0.75919988342308009"/>
    <n v="0.83639994496575365"/>
  </r>
  <r>
    <x v="157"/>
    <x v="3"/>
    <n v="21065820"/>
    <n v="5477113"/>
    <n v="2278479"/>
    <n v="1596758"/>
    <n v="1348621"/>
    <x v="155"/>
    <x v="151"/>
    <n v="21065819"/>
    <n v="-5.8252370326638991E-2"/>
    <n v="0.10356052207278021"/>
    <n v="0.25999999050594758"/>
    <n v="0.41599999853937647"/>
    <n v="0.7007999634844122"/>
    <n v="0.84459949472618889"/>
  </r>
  <r>
    <x v="158"/>
    <x v="4"/>
    <n v="42645263"/>
    <n v="8597285"/>
    <n v="2776923"/>
    <n v="1926073"/>
    <n v="1427220"/>
    <x v="156"/>
    <x v="152"/>
    <n v="42645261"/>
    <n v="-8.6538474102115903E-2"/>
    <n v="-0.12319219560193007"/>
    <n v="0.20159999951225532"/>
    <n v="0.32299999360263154"/>
    <n v="0.69359971450414726"/>
    <n v="0.7409999517152257"/>
  </r>
  <r>
    <x v="159"/>
    <x v="5"/>
    <n v="44889750"/>
    <n v="9803921"/>
    <n v="3333333"/>
    <n v="2153333"/>
    <n v="1646008"/>
    <x v="157"/>
    <x v="153"/>
    <n v="44889749"/>
    <n v="3.0927847599856007E-2"/>
    <n v="-6.8363854398706181E-2"/>
    <n v="0.21839999108927985"/>
    <n v="0.33999998571999918"/>
    <n v="0.64599996459999642"/>
    <n v="0.76440011832819166"/>
  </r>
  <r>
    <x v="160"/>
    <x v="6"/>
    <n v="21934513"/>
    <n v="5319119"/>
    <n v="2212753"/>
    <n v="1647616"/>
    <n v="1310514"/>
    <x v="158"/>
    <x v="154"/>
    <n v="21934511"/>
    <n v="2.0201937045509322E-2"/>
    <n v="8.3015224738292037E-2"/>
    <n v="0.24249998164992312"/>
    <n v="0.41599990524746672"/>
    <n v="0.74460005251376904"/>
    <n v="0.79540014178060903"/>
  </r>
  <r>
    <x v="161"/>
    <x v="0"/>
    <n v="22368860"/>
    <n v="5759981"/>
    <n v="2350072"/>
    <n v="1681241"/>
    <n v="1309687"/>
    <x v="159"/>
    <x v="155"/>
    <n v="22368858"/>
    <n v="0"/>
    <n v="-5.9319416552465198E-2"/>
    <n v="0.2574999798827477"/>
    <n v="0.40799995694430241"/>
    <n v="0.71539978349599498"/>
    <n v="0.77900015524246669"/>
  </r>
  <r>
    <x v="162"/>
    <x v="1"/>
    <n v="21934513"/>
    <n v="5757809"/>
    <n v="2418280"/>
    <n v="1853611"/>
    <n v="1443963"/>
    <x v="160"/>
    <x v="156"/>
    <n v="21934511"/>
    <n v="-1.9417486578885645E-2"/>
    <n v="0.1803841215113724"/>
    <n v="0.26249996979645729"/>
    <n v="0.42000003820897847"/>
    <n v="0.76649974361943196"/>
    <n v="0.77900001672411312"/>
  </r>
  <r>
    <x v="163"/>
    <x v="2"/>
    <n v="21717340"/>
    <n v="5483628"/>
    <n v="2105713"/>
    <n v="1583285"/>
    <n v="1350226"/>
    <x v="161"/>
    <x v="157"/>
    <n v="21717338"/>
    <n v="-2.9126207515823954E-2"/>
    <n v="-5.8551754357687225E-2"/>
    <n v="0.25249998388384581"/>
    <n v="0.38399997228112481"/>
    <n v="0.75189971282886126"/>
    <n v="0.85280034864222176"/>
  </r>
  <r>
    <x v="164"/>
    <x v="3"/>
    <n v="22368860"/>
    <n v="5815903"/>
    <n v="2279834"/>
    <n v="1647636"/>
    <n v="1283508"/>
    <x v="162"/>
    <x v="158"/>
    <n v="22368858"/>
    <n v="6.1855605993766494E-2"/>
    <n v="-0.1037210854847157"/>
    <n v="0.25999997317699697"/>
    <n v="0.39200000412661629"/>
    <n v="0.72269998605161601"/>
    <n v="0.77899973052300386"/>
  </r>
  <r>
    <x v="165"/>
    <x v="4"/>
    <n v="44440853"/>
    <n v="8865950"/>
    <n v="3135000"/>
    <n v="2110482"/>
    <n v="1613252"/>
    <x v="163"/>
    <x v="159"/>
    <n v="44440851"/>
    <n v="4.2105264638900852E-2"/>
    <n v="8.4675173934962045E-2"/>
    <n v="0.19949999609593452"/>
    <n v="0.3536000090232857"/>
    <n v="0.67320000000000002"/>
    <n v="0.76439979113775902"/>
  </r>
  <r>
    <x v="166"/>
    <x v="5"/>
    <n v="45787545"/>
    <n v="9230769"/>
    <n v="3201230"/>
    <n v="2133300"/>
    <n v="1697253"/>
    <x v="164"/>
    <x v="160"/>
    <n v="45787544"/>
    <n v="2.000000044553607E-2"/>
    <n v="1.0914606376010827E-2"/>
    <n v="0.20159999842751997"/>
    <n v="0.34679992533666482"/>
    <n v="0.66640010246061665"/>
    <n v="0.79559977499648427"/>
  </r>
  <r>
    <x v="167"/>
    <x v="6"/>
    <n v="22586034"/>
    <n v="5928833"/>
    <n v="2252956"/>
    <n v="1611765"/>
    <n v="1361297"/>
    <x v="165"/>
    <x v="161"/>
    <n v="22586032"/>
    <n v="2.9703010019234144E-2"/>
    <n v="8.786453090797286E-3"/>
    <n v="0.26249995904548801"/>
    <n v="0.37999990891968116"/>
    <n v="0.71540012321589952"/>
    <n v="0.84460017434303392"/>
  </r>
  <r>
    <x v="168"/>
    <x v="0"/>
    <n v="21065820"/>
    <n v="5529777"/>
    <n v="2101315"/>
    <n v="1579979"/>
    <n v="1256715"/>
    <x v="166"/>
    <x v="162"/>
    <n v="21065819"/>
    <n v="-5.8252370326638991E-2"/>
    <n v="1.8907512904191792E-2"/>
    <n v="0.26249996439730333"/>
    <n v="0.37999995298182909"/>
    <n v="0.75190011968695791"/>
    <n v="0.795399812275986"/>
  </r>
  <r>
    <x v="169"/>
    <x v="1"/>
    <n v="22151687"/>
    <n v="5261025"/>
    <n v="2146498"/>
    <n v="1519935"/>
    <n v="1296201"/>
    <x v="167"/>
    <x v="163"/>
    <n v="22151685"/>
    <n v="9.9010185364971637E-3"/>
    <n v="-0.11113157881144275"/>
    <n v="0.23749997009257129"/>
    <n v="0.40799996198459426"/>
    <n v="0.70809989107839844"/>
    <n v="0.85280028422268062"/>
  </r>
  <r>
    <x v="170"/>
    <x v="2"/>
    <n v="10207150"/>
    <n v="2526269"/>
    <n v="1040823"/>
    <n v="729408"/>
    <n v="616058"/>
    <x v="168"/>
    <x v="164"/>
    <n v="10207149"/>
    <n v="-0.52999999355353777"/>
    <n v="-2.9227939289827587E-2"/>
    <n v="0.24749993876841234"/>
    <n v="0.41200006808459433"/>
    <n v="0.70079927134584841"/>
    <n v="0.84460000438711946"/>
  </r>
  <r>
    <x v="171"/>
    <x v="3"/>
    <n v="21065820"/>
    <n v="5108461"/>
    <n v="2104686"/>
    <n v="1613241"/>
    <n v="1336086"/>
    <x v="169"/>
    <x v="165"/>
    <n v="21065819"/>
    <n v="-5.8252370326638991E-2"/>
    <n v="0.10535381835640178"/>
    <n v="0.24249998338540821"/>
    <n v="0.41200001331124969"/>
    <n v="0.76649961086831953"/>
    <n v="0.82819987838146936"/>
  </r>
  <r>
    <x v="172"/>
    <x v="4"/>
    <n v="44889750"/>
    <n v="9332579"/>
    <n v="3014423"/>
    <n v="2131800"/>
    <n v="1579663"/>
    <x v="170"/>
    <x v="166"/>
    <n v="44889749"/>
    <n v="1.0101021692856316E-2"/>
    <n v="-3.0612460052788726E-2"/>
    <n v="0.20789999944307999"/>
    <n v="0.32299999817842423"/>
    <n v="0.7072000180465714"/>
    <n v="0.74099962473027492"/>
  </r>
  <r>
    <x v="173"/>
    <x v="5"/>
    <n v="43543058"/>
    <n v="8869720"/>
    <n v="3136333"/>
    <n v="2068725"/>
    <n v="1662014"/>
    <x v="171"/>
    <x v="167"/>
    <n v="43543056"/>
    <n v="-4.9019619833725936E-2"/>
    <n v="2.9713781430229513E-2"/>
    <n v="0.20369997899550371"/>
    <n v="0.35360000090194504"/>
    <n v="0.65959992130937628"/>
    <n v="0.80340016193549169"/>
  </r>
  <r>
    <x v="174"/>
    <x v="6"/>
    <n v="21282993"/>
    <n v="5054710"/>
    <n v="2042103"/>
    <n v="1460920"/>
    <n v="1233893"/>
    <x v="172"/>
    <x v="168"/>
    <n v="21282992"/>
    <n v="-5.7692294069183969E-2"/>
    <n v="-3.8095650777910106E-2"/>
    <n v="0.2374999606493316"/>
    <n v="0.40400003165364579"/>
    <n v="0.7153997619121073"/>
    <n v="0.8445999780959943"/>
  </r>
  <r>
    <x v="175"/>
    <x v="0"/>
    <n v="22586034"/>
    <n v="5646508"/>
    <n v="2236017"/>
    <n v="1632292"/>
    <n v="1271556"/>
    <x v="173"/>
    <x v="169"/>
    <n v="22586032"/>
    <n v="7.2164913217948046E-2"/>
    <n v="-5.6293200720880954E-2"/>
    <n v="0.24999997786242595"/>
    <n v="0.39599997024709788"/>
    <n v="0.72999981663824565"/>
    <n v="0.77900032592207769"/>
  </r>
  <r>
    <x v="176"/>
    <x v="1"/>
    <n v="22368860"/>
    <n v="5759981"/>
    <n v="2234872"/>
    <n v="1615142"/>
    <n v="1324416"/>
    <x v="174"/>
    <x v="170"/>
    <n v="22368858"/>
    <n v="9.8039043079567456E-3"/>
    <n v="1.1847403142917212E-2"/>
    <n v="0.2574999798827477"/>
    <n v="0.3879998909718626"/>
    <n v="0.72270000250573629"/>
    <n v="0.81999972757813244"/>
  </r>
  <r>
    <x v="177"/>
    <x v="2"/>
    <n v="22368860"/>
    <n v="5759981"/>
    <n v="2234872"/>
    <n v="1680400"/>
    <n v="1322811"/>
    <x v="175"/>
    <x v="171"/>
    <n v="22368858"/>
    <n v="1.1914893179280521"/>
    <n v="-2.0201338783159994E-2"/>
    <n v="0.2574999798827477"/>
    <n v="0.3879998909718626"/>
    <n v="0.75189988509409045"/>
    <n v="0.78720007141156867"/>
  </r>
  <r>
    <x v="178"/>
    <x v="3"/>
    <n v="21282993"/>
    <n v="5373955"/>
    <n v="2063599"/>
    <n v="1461234"/>
    <n v="1234158"/>
    <x v="176"/>
    <x v="172"/>
    <n v="21282992"/>
    <n v="1.0309259753916944E-2"/>
    <n v="-8.5714112641505413E-2"/>
    <n v="0.25249996558284826"/>
    <n v="0.38400005210315308"/>
    <n v="0.70809978101365623"/>
    <n v="0.84459983821893003"/>
  </r>
  <r>
    <x v="179"/>
    <x v="4"/>
    <n v="46685340"/>
    <n v="9999999"/>
    <n v="3502000"/>
    <n v="2286105"/>
    <n v="1729667"/>
    <x v="177"/>
    <x v="173"/>
    <n v="46685339"/>
    <n v="4.0000000891072141E-2"/>
    <n v="5.2845667812594366E-2"/>
    <n v="0.2141999822642397"/>
    <n v="0.35020003502000352"/>
    <n v="0.65279982866933184"/>
    <n v="0.75659998119071525"/>
  </r>
  <r>
    <x v="180"/>
    <x v="5"/>
    <n v="43991955"/>
    <n v="8776395"/>
    <n v="3133173"/>
    <n v="2066640"/>
    <n v="1692578"/>
    <x v="178"/>
    <x v="174"/>
    <n v="43991955"/>
    <n v="1.0309313154317934E-2"/>
    <n v="7.9980163558943662E-3"/>
    <n v="0.19949999948854286"/>
    <n v="0.35699999829086998"/>
    <n v="0.65959970930427403"/>
    <n v="0.81899992257964616"/>
  </r>
  <r>
    <x v="181"/>
    <x v="6"/>
    <n v="21500167"/>
    <n v="5213790"/>
    <n v="2189792"/>
    <n v="1582562"/>
    <n v="1297701"/>
    <x v="179"/>
    <x v="175"/>
    <n v="21500166"/>
    <n v="1.0204110399515187E-2"/>
    <n v="4.1089359547503923E-2"/>
    <n v="0.24249997686064484"/>
    <n v="0.4200000383598112"/>
    <n v="0.72269969019888647"/>
    <n v="0.82000010110188415"/>
  </r>
  <r>
    <x v="182"/>
    <x v="0"/>
    <n v="21934513"/>
    <n v="5264283"/>
    <n v="2105713"/>
    <n v="1583285"/>
    <n v="1311277"/>
    <x v="180"/>
    <x v="176"/>
    <n v="21934511"/>
    <n v="-2.8846191309743974E-2"/>
    <n v="6.1868978100542371E-2"/>
    <n v="0.23999999452916962"/>
    <n v="0.39999996200812155"/>
    <n v="0.75189971282886126"/>
    <n v="0.82820022927015668"/>
  </r>
  <r>
    <x v="183"/>
    <x v="1"/>
    <n v="22151687"/>
    <n v="5814817"/>
    <n v="2302667"/>
    <n v="1731375"/>
    <n v="1462320"/>
    <x v="181"/>
    <x v="177"/>
    <n v="22151685"/>
    <n v="-9.7087209369383087E-3"/>
    <n v="0.11494911270569252"/>
    <n v="0.26249996219249577"/>
    <n v="0.39599990850958855"/>
    <n v="0.75189986220326255"/>
    <n v="0.8446003898635478"/>
  </r>
  <r>
    <x v="184"/>
    <x v="2"/>
    <n v="22368860"/>
    <n v="5759981"/>
    <n v="2373112"/>
    <n v="1645753"/>
    <n v="1349517"/>
    <x v="182"/>
    <x v="178"/>
    <n v="22368858"/>
    <n v="0"/>
    <n v="2.0188825160964097E-2"/>
    <n v="0.2574999798827477"/>
    <n v="0.41199997013879036"/>
    <n v="0.69349992752133061"/>
    <n v="0.81999972049268632"/>
  </r>
  <r>
    <x v="185"/>
    <x v="3"/>
    <n v="20631473"/>
    <n v="4899974"/>
    <n v="2038389"/>
    <n v="1562425"/>
    <n v="1255565"/>
    <x v="183"/>
    <x v="179"/>
    <n v="20631472"/>
    <n v="-3.0612237226795957E-2"/>
    <n v="4.9472116926095211E-2"/>
    <n v="0.23749995940667931"/>
    <n v="0.41599996244878035"/>
    <n v="0.7664999173366811"/>
    <n v="0.80360017280829477"/>
  </r>
  <r>
    <x v="186"/>
    <x v="4"/>
    <n v="44889750"/>
    <n v="9332579"/>
    <n v="3204807"/>
    <n v="2179269"/>
    <n v="1750824"/>
    <x v="184"/>
    <x v="180"/>
    <n v="44889749"/>
    <n v="-3.8461539285384649E-2"/>
    <n v="5.2721107588917349E-2"/>
    <n v="0.20789999944307999"/>
    <n v="0.34339993264455626"/>
    <n v="0.68000007488750491"/>
    <n v="0.80339967209188035"/>
  </r>
  <r>
    <x v="187"/>
    <x v="5"/>
    <n v="43543058"/>
    <n v="9144042"/>
    <n v="3140064"/>
    <n v="2135243"/>
    <n v="1632180"/>
    <x v="185"/>
    <x v="181"/>
    <n v="43543056"/>
    <n v="-1.0204115729796515E-2"/>
    <n v="-2.5742636969883437E-2"/>
    <n v="0.2099999958661608"/>
    <n v="0.34339999750657313"/>
    <n v="0.67999983439827982"/>
    <n v="0.76440011745735736"/>
  </r>
  <r>
    <x v="188"/>
    <x v="6"/>
    <n v="21282993"/>
    <n v="5267540"/>
    <n v="2022735"/>
    <n v="1535660"/>
    <n v="1284426"/>
    <x v="186"/>
    <x v="182"/>
    <n v="21282992"/>
    <n v="-1.0101038289657804E-2"/>
    <n v="-1.2990350767172476E-4"/>
    <n v="0.2474999639383427"/>
    <n v="0.38399993165690244"/>
    <n v="0.75919979631538481"/>
    <n v="0.83639998437154062"/>
  </r>
  <r>
    <x v="189"/>
    <x v="0"/>
    <n v="22803207"/>
    <n v="5643793"/>
    <n v="2234942"/>
    <n v="1647823"/>
    <n v="1351214"/>
    <x v="187"/>
    <x v="183"/>
    <n v="22803205"/>
    <n v="3.9603982965473961E-2"/>
    <n v="-8.7989362657882042E-3"/>
    <n v="0.24749996787732534"/>
    <n v="0.39599999503879751"/>
    <n v="0.73730011785540739"/>
    <n v="0.81999947809928619"/>
  </r>
  <r>
    <x v="190"/>
    <x v="1"/>
    <n v="22803207"/>
    <n v="5814817"/>
    <n v="2395704"/>
    <n v="1818819"/>
    <n v="1506346"/>
    <x v="188"/>
    <x v="184"/>
    <n v="22803205"/>
    <n v="2.9411758067162896E-2"/>
    <n v="6.7533513105622056E-4"/>
    <n v="0.25499996557501758"/>
    <n v="0.41199989612742755"/>
    <n v="0.75920021839091978"/>
    <n v="0.82820005728992274"/>
  </r>
  <r>
    <x v="191"/>
    <x v="2"/>
    <n v="21500167"/>
    <n v="5321291"/>
    <n v="2149801"/>
    <n v="1600742"/>
    <n v="1338860"/>
    <x v="189"/>
    <x v="185"/>
    <n v="21500166"/>
    <n v="-3.8834883747753235E-2"/>
    <n v="3.2188045919904207E-2"/>
    <n v="0.24749998453500385"/>
    <n v="0.40399989401068276"/>
    <n v="0.74460008158894708"/>
    <n v="0.83639961967637511"/>
  </r>
  <r>
    <x v="192"/>
    <x v="3"/>
    <n v="20848646"/>
    <n v="5160040"/>
    <n v="2125936"/>
    <n v="1598491"/>
    <n v="1376301"/>
    <x v="190"/>
    <x v="186"/>
    <n v="20848645"/>
    <n v="1.0526296911824717E-2"/>
    <n v="8.4742372860435511E-2"/>
    <n v="0.24750000551594573"/>
    <n v="0.4119999069774653"/>
    <n v="0.75189986904591677"/>
    <n v="0.86100015577191236"/>
  </r>
  <r>
    <x v="193"/>
    <x v="4"/>
    <n v="44889750"/>
    <n v="9898190"/>
    <n v="3466346"/>
    <n v="2404257"/>
    <n v="1912827"/>
    <x v="191"/>
    <x v="187"/>
    <n v="44889749"/>
    <n v="0"/>
    <n v="9.2529574645995316E-2"/>
    <n v="0.22050000278460005"/>
    <n v="0.35019998605805708"/>
    <n v="0.6935998310612963"/>
    <n v="0.79560005440350179"/>
  </r>
  <r>
    <x v="194"/>
    <x v="5"/>
    <n v="43094160"/>
    <n v="9230769"/>
    <n v="3232615"/>
    <n v="2264123"/>
    <n v="1801336"/>
    <x v="192"/>
    <x v="188"/>
    <n v="43094158"/>
    <n v="-1.0309290188543541E-2"/>
    <n v="0.11513432192936301"/>
    <n v="0.21419999832923997"/>
    <n v="0.35019996708833251"/>
    <n v="0.70039983109649617"/>
    <n v="0.79559988569525597"/>
  </r>
  <r>
    <x v="195"/>
    <x v="6"/>
    <n v="21500167"/>
    <n v="5590043"/>
    <n v="2236017"/>
    <n v="1599646"/>
    <n v="1298593"/>
    <x v="193"/>
    <x v="189"/>
    <n v="21500166"/>
    <n v="1.0204110399515187E-2"/>
    <n v="8.1737912064450136E-4"/>
    <n v="0.25999998046526801"/>
    <n v="0.39999996422209988"/>
    <n v="0.71539974874967405"/>
    <n v="0.8118002358021712"/>
  </r>
  <r>
    <x v="196"/>
    <x v="0"/>
    <n v="20631473"/>
    <n v="2063147"/>
    <n v="817006"/>
    <n v="596414"/>
    <n v="498841"/>
    <x v="194"/>
    <x v="190"/>
    <n v="20631472"/>
    <n v="-9.5238059737655312E-2"/>
    <n v="-0.59195909830169868"/>
    <n v="9.9999985459109E-2"/>
    <n v="0.39599989724435536"/>
    <n v="0.72999953488713665"/>
    <n v="0.83640055397760615"/>
  </r>
  <r>
    <x v="197"/>
    <x v="1"/>
    <n v="21500167"/>
    <n v="5267540"/>
    <n v="2064876"/>
    <n v="1552580"/>
    <n v="1285847"/>
    <x v="195"/>
    <x v="191"/>
    <n v="21500166"/>
    <n v="-5.714280075980549E-2"/>
    <n v="-9.4645522449875008E-2"/>
    <n v="0.24499995744219102"/>
    <n v="0.39200006074942001"/>
    <n v="0.75189987195357011"/>
    <n v="0.82820015715776318"/>
  </r>
  <r>
    <x v="198"/>
    <x v="2"/>
    <n v="22151687"/>
    <n v="5759438"/>
    <n v="2211624"/>
    <n v="1695210"/>
    <n v="1445675"/>
    <x v="196"/>
    <x v="192"/>
    <n v="22151685"/>
    <n v="3.0302975335167126E-2"/>
    <n v="4.8022317863873454E-2"/>
    <n v="0.25999997201116104"/>
    <n v="0.38399996666341402"/>
    <n v="0.76650009223991056"/>
    <n v="0.85279994808902737"/>
  </r>
  <r>
    <x v="199"/>
    <x v="3"/>
    <n v="22586034"/>
    <n v="5872368"/>
    <n v="2442905"/>
    <n v="1783320"/>
    <n v="1491569"/>
    <x v="197"/>
    <x v="193"/>
    <n v="22586032"/>
    <n v="8.3333329336271023E-2"/>
    <n v="3.8645054922947786E-4"/>
    <n v="0.25999996280887561"/>
    <n v="0.41599998501456315"/>
    <n v="0.72999973392334128"/>
    <n v="0.83640008523428211"/>
  </r>
  <r>
    <x v="200"/>
    <x v="4"/>
    <n v="44440853"/>
    <n v="9332579"/>
    <n v="3331730"/>
    <n v="2152298"/>
    <n v="1729156"/>
    <x v="198"/>
    <x v="194"/>
    <n v="44440851"/>
    <n v="-1.0000011361168459E-2"/>
    <n v="-8.6889612823776385E-2"/>
    <n v="0.20999999707476361"/>
    <n v="0.35699992467248337"/>
    <n v="0.64600012606063517"/>
    <n v="0.803399900943085"/>
  </r>
  <r>
    <x v="201"/>
    <x v="5"/>
    <n v="42645263"/>
    <n v="9134615"/>
    <n v="2950480"/>
    <n v="1926073"/>
    <n v="1547407"/>
    <x v="199"/>
    <x v="195"/>
    <n v="42645261"/>
    <n v="-1.0416655547603404E-2"/>
    <n v="-0.13192459574277737"/>
    <n v="0.2141999921538765"/>
    <n v="0.3229999293894707"/>
    <n v="0.65279988340880124"/>
    <n v="0.80339997497498794"/>
  </r>
  <r>
    <x v="202"/>
    <x v="6"/>
    <n v="21500167"/>
    <n v="5321291"/>
    <n v="2128516"/>
    <n v="1553817"/>
    <n v="1286871"/>
    <x v="200"/>
    <x v="196"/>
    <n v="21500166"/>
    <n v="0"/>
    <n v="-9.0266927359072824E-3"/>
    <n v="0.24749998453500385"/>
    <n v="0.39999992483027147"/>
    <n v="0.7300001503394854"/>
    <n v="0.82819984592780227"/>
  </r>
  <r>
    <x v="203"/>
    <x v="0"/>
    <n v="21282993"/>
    <n v="5054710"/>
    <n v="2001665"/>
    <n v="1505052"/>
    <n v="1172435"/>
    <x v="201"/>
    <x v="197"/>
    <n v="21282992"/>
    <n v="3.1578939205113343E-2"/>
    <n v="1.2783695472773182"/>
    <n v="0.2374999606493316"/>
    <n v="0.3959999683463542"/>
    <n v="0.75190004321402437"/>
    <n v="0.77899966247013397"/>
  </r>
  <r>
    <x v="204"/>
    <x v="1"/>
    <n v="21934513"/>
    <n v="5593301"/>
    <n v="2192574"/>
    <n v="1536555"/>
    <n v="1297775"/>
    <x v="202"/>
    <x v="198"/>
    <n v="21934511"/>
    <n v="2.0201937045509322E-2"/>
    <n v="-1.0709258556743761E-2"/>
    <n v="0.25500000843419685"/>
    <n v="0.39200000143028241"/>
    <n v="0.70079960813181219"/>
    <n v="0.84460042107181321"/>
  </r>
  <r>
    <x v="205"/>
    <x v="2"/>
    <n v="20631473"/>
    <n v="5415761"/>
    <n v="2122978"/>
    <n v="1580769"/>
    <n v="1296231"/>
    <x v="203"/>
    <x v="199"/>
    <n v="20631472"/>
    <n v="-6.8627420442282427E-2"/>
    <n v="-3.730591560322627E-2"/>
    <n v="0.2624999678888657"/>
    <n v="0.39199994239036767"/>
    <n v="0.74459980272993875"/>
    <n v="0.8200002656934694"/>
  </r>
  <r>
    <x v="206"/>
    <x v="3"/>
    <n v="21065820"/>
    <n v="5319119"/>
    <n v="2063818"/>
    <n v="1566850"/>
    <n v="1246273"/>
    <x v="204"/>
    <x v="200"/>
    <n v="21065819"/>
    <n v="-6.7307661655664042E-2"/>
    <n v="-0.10415794523589839"/>
    <n v="0.25249997389135576"/>
    <n v="0.387999967663818"/>
    <n v="0.75919969687249556"/>
    <n v="0.79540032549382522"/>
  </r>
  <r>
    <x v="207"/>
    <x v="4"/>
    <n v="44889750"/>
    <n v="9615384"/>
    <n v="3171153"/>
    <n v="2156384"/>
    <n v="1698799"/>
    <x v="205"/>
    <x v="201"/>
    <n v="44889749"/>
    <n v="1.0101021692856316E-2"/>
    <n v="-2.7380393138674131E-2"/>
    <n v="0.21419998997543982"/>
    <n v="0.32979993310719574"/>
    <n v="0.6799999873862913"/>
    <n v="0.78779985382937356"/>
  </r>
  <r>
    <x v="208"/>
    <x v="5"/>
    <n v="43543058"/>
    <n v="8778280"/>
    <n v="3074153"/>
    <n v="2027711"/>
    <n v="1660696"/>
    <x v="206"/>
    <x v="202"/>
    <n v="43543056"/>
    <n v="2.1052632319450426E-2"/>
    <n v="5.1084068867474519E-2"/>
    <n v="0.2015999886824669"/>
    <n v="0.35019992527009847"/>
    <n v="0.65959989629663851"/>
    <n v="0.8190003407783456"/>
  </r>
  <r>
    <x v="209"/>
    <x v="6"/>
    <n v="21500167"/>
    <n v="5536293"/>
    <n v="2214517"/>
    <n v="1551933"/>
    <n v="1298037"/>
    <x v="207"/>
    <x v="203"/>
    <n v="21500166"/>
    <n v="0"/>
    <n v="8.6768603846072434E-3"/>
    <n v="0.25749999988372185"/>
    <n v="0.39999996387474435"/>
    <n v="0.70079976807583777"/>
    <n v="0.83640015387262212"/>
  </r>
  <r>
    <x v="210"/>
    <x v="0"/>
    <n v="20848646"/>
    <n v="5212161"/>
    <n v="2043167"/>
    <n v="1416936"/>
    <n v="1208363"/>
    <x v="208"/>
    <x v="204"/>
    <n v="20848645"/>
    <n v="-2.0408173813155628E-2"/>
    <n v="5.2115674848858706E-2"/>
    <n v="0.24999997601762725"/>
    <n v="0.39199997851179197"/>
    <n v="0.69349984607229853"/>
    <n v="0.85279998532043788"/>
  </r>
  <r>
    <x v="211"/>
    <x v="1"/>
    <n v="22368860"/>
    <n v="5592215"/>
    <n v="2214517"/>
    <n v="1535767"/>
    <n v="1322295"/>
    <x v="209"/>
    <x v="205"/>
    <n v="22368858"/>
    <n v="1.980199148273698E-2"/>
    <n v="-8.9048033763017287E-4"/>
    <n v="0.25"/>
    <n v="0.39599997496519718"/>
    <n v="0.69349975638028516"/>
    <n v="0.86099974800864976"/>
  </r>
  <r>
    <x v="212"/>
    <x v="2"/>
    <n v="22151687"/>
    <n v="5704059"/>
    <n v="2327256"/>
    <n v="1749863"/>
    <n v="1506632"/>
    <x v="210"/>
    <x v="206"/>
    <n v="22151685"/>
    <n v="7.3684175322051626E-2"/>
    <n v="8.2550620688114362E-2"/>
    <n v="0.25749998182982631"/>
    <n v="0.40799998737740967"/>
    <n v="0.75189966209132131"/>
    <n v="0.86099997542664763"/>
  </r>
  <r>
    <x v="213"/>
    <x v="3"/>
    <n v="22803207"/>
    <n v="5814817"/>
    <n v="2256149"/>
    <n v="1581109"/>
    <n v="1322439"/>
    <x v="211"/>
    <x v="207"/>
    <n v="22803205"/>
    <n v="8.247417297186499E-2"/>
    <n v="-1.9731828856234923E-2"/>
    <n v="0.25499996557501758"/>
    <n v="0.38800000068789781"/>
    <n v="0.7007999028432963"/>
    <n v="0.83639964101146724"/>
  </r>
  <r>
    <x v="214"/>
    <x v="4"/>
    <n v="45338648"/>
    <n v="9045060"/>
    <n v="3167580"/>
    <n v="2240112"/>
    <n v="1782233"/>
    <x v="212"/>
    <x v="208"/>
    <n v="45338647"/>
    <n v="1.0000011361168459E-2"/>
    <n v="3.8726246750083293E-2"/>
    <n v="0.19949999391247838"/>
    <n v="0.35019999867330898"/>
    <n v="0.70719981815771027"/>
    <n v="0.79559995214524992"/>
  </r>
  <r>
    <x v="215"/>
    <x v="5"/>
    <n v="43991955"/>
    <n v="9053544"/>
    <n v="2924294"/>
    <n v="2068061"/>
    <n v="1677611"/>
    <x v="213"/>
    <x v="209"/>
    <n v="43991955"/>
    <n v="1.0309313154317934E-2"/>
    <n v="-1.2251521325334913E-4"/>
    <n v="0.20579999229404558"/>
    <n v="0.3229999213567637"/>
    <n v="0.70720009684388774"/>
    <n v="0.81119995976907833"/>
  </r>
  <r>
    <x v="216"/>
    <x v="6"/>
    <n v="22368860"/>
    <n v="5592215"/>
    <n v="2214517"/>
    <n v="1551933"/>
    <n v="1208956"/>
    <x v="214"/>
    <x v="210"/>
    <n v="22368858"/>
    <n v="4.0403967113556316E-2"/>
    <n v="-0.10479725582919641"/>
    <n v="0.25"/>
    <n v="0.39599997496519718"/>
    <n v="0.70079976807583777"/>
    <n v="0.77900012436103883"/>
  </r>
  <r>
    <x v="217"/>
    <x v="0"/>
    <n v="22586034"/>
    <n v="5420648"/>
    <n v="2124894"/>
    <n v="1535660"/>
    <n v="1221464"/>
    <x v="215"/>
    <x v="211"/>
    <n v="22586032"/>
    <n v="8.3333329336271023E-2"/>
    <n v="-6.6915166081014887E-2"/>
    <n v="0.23999999291597632"/>
    <n v="0.39199999704832339"/>
    <n v="0.72269957936725315"/>
    <n v="0.79540002344268912"/>
  </r>
  <r>
    <x v="218"/>
    <x v="1"/>
    <n v="22586034"/>
    <n v="5364183"/>
    <n v="2124216"/>
    <n v="1488650"/>
    <n v="1184072"/>
    <x v="216"/>
    <x v="212"/>
    <n v="22586032"/>
    <n v="9.7087656419474477E-3"/>
    <n v="-0.1131429362930747"/>
    <n v="0.23749999667936389"/>
    <n v="0.39599991275465435"/>
    <n v="0.70079973034757292"/>
    <n v="0.79539985893258991"/>
  </r>
  <r>
    <x v="219"/>
    <x v="2"/>
    <n v="20848646"/>
    <n v="5264283"/>
    <n v="2168884"/>
    <n v="1519954"/>
    <n v="1233898"/>
    <x v="217"/>
    <x v="213"/>
    <n v="20848645"/>
    <n v="-5.8823516134325682E-2"/>
    <n v="-0.12983617632590294"/>
    <n v="0.25249999448405425"/>
    <n v="0.41199988678420213"/>
    <n v="0.70080004278698171"/>
    <n v="0.8117995676184937"/>
  </r>
  <r>
    <x v="220"/>
    <x v="3"/>
    <n v="22586034"/>
    <n v="5590043"/>
    <n v="2124216"/>
    <n v="1566184"/>
    <n v="1322799"/>
    <x v="218"/>
    <x v="214"/>
    <n v="22586032"/>
    <n v="-9.5237928177200892E-3"/>
    <n v="9.8902085477963197E-3"/>
    <n v="0.24749998162581355"/>
    <n v="0.37999993917756986"/>
    <n v="0.7372997849559555"/>
    <n v="0.84459999591363466"/>
  </r>
  <r>
    <x v="221"/>
    <x v="4"/>
    <n v="46685340"/>
    <n v="9411764"/>
    <n v="3328000"/>
    <n v="2330931"/>
    <n v="1890851"/>
    <x v="219"/>
    <x v="215"/>
    <n v="46685339"/>
    <n v="2.9702959596478395E-2"/>
    <n v="3.034072503699603E-2"/>
    <n v="0.2015999883475198"/>
    <n v="0.353600026520002"/>
    <n v="0.70039993990384619"/>
    <n v="0.81119990252821728"/>
  </r>
  <r>
    <x v="222"/>
    <x v="5"/>
    <n v="43991955"/>
    <n v="9700226"/>
    <n v="3166153"/>
    <n v="1033432"/>
    <n v="765773"/>
    <x v="220"/>
    <x v="216"/>
    <n v="43991955"/>
    <n v="0"/>
    <n v="-0.54353363205176897"/>
    <n v="0.22049999823831426"/>
    <n v="0.32639992099153153"/>
    <n v="0.32639989286683241"/>
    <n v="0.74099989162325142"/>
  </r>
  <r>
    <x v="223"/>
    <x v="6"/>
    <n v="20631473"/>
    <n v="5157868"/>
    <n v="2063147"/>
    <n v="1445853"/>
    <n v="1244880"/>
    <x v="221"/>
    <x v="217"/>
    <n v="20631472"/>
    <n v="-7.7669856905524637E-2"/>
    <n v="0.11642771774342786"/>
    <n v="0.24999998788259084"/>
    <n v="0.39999996122428877"/>
    <n v="0.70079979759076794"/>
    <n v="0.86100039215604907"/>
  </r>
  <r>
    <x v="224"/>
    <x v="0"/>
    <n v="20848646"/>
    <n v="5316404"/>
    <n v="2211624"/>
    <n v="1549906"/>
    <n v="1334469"/>
    <x v="222"/>
    <x v="218"/>
    <n v="20848645"/>
    <n v="-7.6923073517295992E-2"/>
    <n v="0.18355907610830524"/>
    <n v="0.25499996498573574"/>
    <n v="0.41599998796178772"/>
    <n v="0.70079995514608273"/>
    <n v="0.86099995741677238"/>
  </r>
  <r>
    <x v="225"/>
    <x v="1"/>
    <n v="22586034"/>
    <n v="5477113"/>
    <n v="2147028"/>
    <n v="1551657"/>
    <n v="1335977"/>
    <x v="223"/>
    <x v="219"/>
    <n v="22586032"/>
    <n v="0"/>
    <n v="0.12829034045226972"/>
    <n v="0.24249998915258872"/>
    <n v="0.39199994595693022"/>
    <n v="0.72269993684292888"/>
    <n v="0.86100020816456213"/>
  </r>
  <r>
    <x v="226"/>
    <x v="2"/>
    <n v="21934513"/>
    <n v="5702973"/>
    <n v="2235565"/>
    <n v="1615643"/>
    <n v="1298330"/>
    <x v="224"/>
    <x v="220"/>
    <n v="21934511"/>
    <n v="5.2083288866014987E-2"/>
    <n v="1.282411120364646E-4"/>
    <n v="0.25999998267570379"/>
    <n v="0.39199992705559011"/>
    <n v="0.7227000780563303"/>
    <n v="0.8035995575755287"/>
  </r>
  <r>
    <x v="227"/>
    <x v="3"/>
    <n v="21282993"/>
    <n v="5480370"/>
    <n v="2279834"/>
    <n v="1581065"/>
    <n v="1257579"/>
    <x v="225"/>
    <x v="221"/>
    <n v="21282992"/>
    <n v="-5.7692294069183969E-2"/>
    <n v="8.9013287957289133E-3"/>
    <n v="0.2574999672273538"/>
    <n v="0.41600001459755453"/>
    <n v="0.69350005307403961"/>
    <n v="0.79539993611900839"/>
  </r>
  <r>
    <x v="228"/>
    <x v="4"/>
    <n v="46685340"/>
    <n v="10098039"/>
    <n v="3399000"/>
    <n v="2357546"/>
    <n v="1857275"/>
    <x v="226"/>
    <x v="222"/>
    <n v="46685339"/>
    <n v="0"/>
    <n v="-1.7757083979647148E-2"/>
    <n v="0.21629999910035999"/>
    <n v="0.33660000718951472"/>
    <n v="0.69359988231832892"/>
    <n v="0.78780011079317225"/>
  </r>
  <r>
    <x v="229"/>
    <x v="5"/>
    <n v="45338648"/>
    <n v="9521116"/>
    <n v="3140064"/>
    <n v="2028481"/>
    <n v="1582215"/>
    <x v="227"/>
    <x v="223"/>
    <n v="45338647"/>
    <n v="3.0612233532244737E-2"/>
    <n v="1.0047958049198824"/>
    <n v="0.20999999823550097"/>
    <n v="0.32979999403431276"/>
    <n v="0.64599989044809281"/>
    <n v="0.77999991126364998"/>
  </r>
  <r>
    <x v="230"/>
    <x v="6"/>
    <n v="21065820"/>
    <n v="5003132"/>
    <n v="2041277"/>
    <n v="1534836"/>
    <n v="1233394"/>
    <x v="228"/>
    <x v="224"/>
    <n v="21065819"/>
    <n v="2.1052642293288626E-2"/>
    <n v="-2.9654919022056192E-2"/>
    <n v="0.23749998813243445"/>
    <n v="0.40799982890717257"/>
    <n v="0.75189991363249575"/>
    <n v="0.80359986343817846"/>
  </r>
  <r>
    <x v="231"/>
    <x v="0"/>
    <n v="21934513"/>
    <n v="5757809"/>
    <n v="2303123"/>
    <n v="1714906"/>
    <n v="1392160"/>
    <x v="229"/>
    <x v="225"/>
    <n v="21934511"/>
    <n v="5.2083288866014987E-2"/>
    <n v="-8.4136934900688187E-3"/>
    <n v="0.26249996979645729"/>
    <n v="0.39999989579369516"/>
    <n v="0.74460026668137136"/>
    <n v="0.81179959717908734"/>
  </r>
  <r>
    <x v="232"/>
    <x v="1"/>
    <n v="22368860"/>
    <n v="5592215"/>
    <n v="2259254"/>
    <n v="1599778"/>
    <n v="1351172"/>
    <x v="230"/>
    <x v="226"/>
    <n v="22368858"/>
    <n v="-9.6154118616319506E-3"/>
    <n v="2.1192888138839239E-2"/>
    <n v="0.25"/>
    <n v="0.40399984621478252"/>
    <n v="0.70810010738057783"/>
    <n v="0.8445996882067387"/>
  </r>
  <r>
    <x v="233"/>
    <x v="2"/>
    <n v="21934513"/>
    <n v="5483628"/>
    <n v="2193451"/>
    <n v="1617231"/>
    <n v="1392436"/>
    <x v="231"/>
    <x v="227"/>
    <n v="21934511"/>
    <n v="0"/>
    <n v="7.2482342701778446E-2"/>
    <n v="0.24999998860243672"/>
    <n v="0.39999996352779582"/>
    <n v="0.7372998074723347"/>
    <n v="0.86100006739915325"/>
  </r>
  <r>
    <x v="234"/>
    <x v="3"/>
    <n v="20848646"/>
    <n v="5420648"/>
    <n v="2146576"/>
    <n v="1519990"/>
    <n v="1296248"/>
    <x v="232"/>
    <x v="228"/>
    <n v="20848645"/>
    <n v="-2.0408173813155628E-2"/>
    <n v="5.2222706978747313E-2"/>
    <n v="0.2600000019185898"/>
    <n v="0.3959998878362882"/>
    <n v="0.70809978309642896"/>
    <n v="0.85280034737070642"/>
  </r>
  <r>
    <x v="235"/>
    <x v="4"/>
    <n v="43094160"/>
    <n v="9321266"/>
    <n v="3264307"/>
    <n v="2108742"/>
    <n v="1628371"/>
    <x v="233"/>
    <x v="229"/>
    <n v="43094158"/>
    <n v="-7.6923099990770072E-2"/>
    <n v="-5.0184499692650153E-2"/>
    <n v="0.21629998125035968"/>
    <n v="0.35019996210815141"/>
    <n v="0.64599990135731722"/>
    <n v="0.77220020277492463"/>
  </r>
  <r>
    <x v="236"/>
    <x v="5"/>
    <n v="44440853"/>
    <n v="9332579"/>
    <n v="3331730"/>
    <n v="2288232"/>
    <n v="1784821"/>
    <x v="234"/>
    <x v="230"/>
    <n v="44440851"/>
    <n v="-1.9802002472636637E-2"/>
    <n v="0.15084106110314699"/>
    <n v="0.20999999707476361"/>
    <n v="0.35699992467248337"/>
    <n v="0.68679995077632339"/>
    <n v="0.78000001748074499"/>
  </r>
  <r>
    <x v="237"/>
    <x v="6"/>
    <n v="22368860"/>
    <n v="5424448"/>
    <n v="2169779"/>
    <n v="1568099"/>
    <n v="1260124"/>
    <x v="235"/>
    <x v="231"/>
    <n v="22368858"/>
    <n v="6.1855605993766494E-2"/>
    <n v="-3.7842943679128327E-2"/>
    <n v="0.24249997541224722"/>
    <n v="0.399999963129889"/>
    <n v="0.72269986943370734"/>
    <n v="0.80359977271843164"/>
  </r>
  <r>
    <x v="238"/>
    <x v="0"/>
    <n v="20848646"/>
    <n v="5003675"/>
    <n v="1961440"/>
    <n v="1446170"/>
    <n v="1150283"/>
    <x v="236"/>
    <x v="232"/>
    <n v="20848645"/>
    <n v="-4.950491032145643E-2"/>
    <n v="-0.13070798323030053"/>
    <n v="0.23999999808141018"/>
    <n v="0.39199988008813524"/>
    <n v="0.73730014683089973"/>
    <n v="0.79539957266434791"/>
  </r>
  <r>
    <x v="239"/>
    <x v="1"/>
    <n v="21934513"/>
    <n v="5593301"/>
    <n v="2304440"/>
    <n v="1699063"/>
    <n v="1421096"/>
    <x v="237"/>
    <x v="233"/>
    <n v="21934511"/>
    <n v="-1.9417486578885645E-2"/>
    <n v="7.2577383428818587E-2"/>
    <n v="0.25500000843419685"/>
    <n v="0.41199999785457642"/>
    <n v="0.73729973442571728"/>
    <n v="0.83639982743429764"/>
  </r>
  <r>
    <x v="240"/>
    <x v="2"/>
    <n v="21282993"/>
    <n v="5214333"/>
    <n v="2044018"/>
    <n v="1566740"/>
    <n v="1310421"/>
    <x v="238"/>
    <x v="234"/>
    <n v="21282992"/>
    <n v="-2.970291883871945E-2"/>
    <n v="-3.0091209481699188E-2"/>
    <n v="0.24499998660902628"/>
    <n v="0.39199989720641165"/>
    <n v="0.76650009931419394"/>
    <n v="0.83639978554195338"/>
  </r>
  <r>
    <x v="241"/>
    <x v="3"/>
    <n v="21934513"/>
    <n v="5319119"/>
    <n v="2127647"/>
    <n v="1522119"/>
    <n v="1210693"/>
    <x v="239"/>
    <x v="235"/>
    <n v="21934511"/>
    <n v="5.2083288866014987E-2"/>
    <n v="-0.11223955456262158"/>
    <n v="0.24249998164992312"/>
    <n v="0.39999988719936513"/>
    <n v="0.71540015801493384"/>
    <n v="0.79539970265136961"/>
  </r>
  <r>
    <x v="242"/>
    <x v="4"/>
    <n v="45338648"/>
    <n v="9235482"/>
    <n v="3265666"/>
    <n v="2176240"/>
    <n v="1663518"/>
    <x v="240"/>
    <x v="236"/>
    <n v="45338647"/>
    <n v="5.2083370558023256E-2"/>
    <n v="-2.8989335768633939E-2"/>
    <n v="0.20369998681919232"/>
    <n v="0.35359995287739177"/>
    <n v="0.66640005438400618"/>
    <n v="0.76440006616917255"/>
  </r>
  <r>
    <x v="243"/>
    <x v="5"/>
    <n v="42645263"/>
    <n v="9224170"/>
    <n v="3261666"/>
    <n v="2217933"/>
    <n v="1660788"/>
    <x v="241"/>
    <x v="237"/>
    <n v="42645261"/>
    <n v="-4.0404041767787002E-2"/>
    <n v="-3.0314011898338933E-2"/>
    <n v="0.21629999092748003"/>
    <n v="0.3535999444936509"/>
    <n v="0.68000003679101417"/>
    <n v="0.74879989611949505"/>
  </r>
  <r>
    <x v="244"/>
    <x v="6"/>
    <n v="22803207"/>
    <n v="5529777"/>
    <n v="2278268"/>
    <n v="1696398"/>
    <n v="1335405"/>
    <x v="242"/>
    <x v="238"/>
    <n v="22803205"/>
    <n v="1.9417486578885645E-2"/>
    <n v="3.9555395003414651E-2"/>
    <n v="0.24249996941219715"/>
    <n v="0.41199997757594925"/>
    <n v="0.7445998451455228"/>
    <n v="0.78720029144104153"/>
  </r>
  <r>
    <x v="245"/>
    <x v="0"/>
    <n v="22586034"/>
    <n v="5702973"/>
    <n v="2167129"/>
    <n v="1502904"/>
    <n v="1170762"/>
    <x v="243"/>
    <x v="239"/>
    <n v="22586032"/>
    <n v="8.3333329336271023E-2"/>
    <n v="-6.048916245671776E-2"/>
    <n v="0.25249997409903835"/>
    <n v="0.37999987024311704"/>
    <n v="0.6935000177654399"/>
    <n v="0.77899985627824531"/>
  </r>
  <r>
    <x v="246"/>
    <x v="1"/>
    <n v="22368860"/>
    <n v="5592215"/>
    <n v="2259254"/>
    <n v="1566793"/>
    <n v="1310465"/>
    <x v="244"/>
    <x v="240"/>
    <n v="22368858"/>
    <n v="1.980199148273698E-2"/>
    <n v="-9.575492033928612E-2"/>
    <n v="0.25"/>
    <n v="0.40399984621478252"/>
    <n v="0.69350015536101739"/>
    <n v="0.83639957543849119"/>
  </r>
  <r>
    <x v="247"/>
    <x v="2"/>
    <n v="20631473"/>
    <n v="5261025"/>
    <n v="2146498"/>
    <n v="1598282"/>
    <n v="1284380"/>
    <x v="245"/>
    <x v="241"/>
    <n v="20631472"/>
    <n v="-3.0612237226795957E-2"/>
    <n v="1.1079153928673646E-2"/>
    <n v="0.25499997019117343"/>
    <n v="0.40799996198459426"/>
    <n v="0.74459980861850328"/>
    <n v="0.80360036589287742"/>
  </r>
  <r>
    <x v="248"/>
    <x v="3"/>
    <n v="20848646"/>
    <n v="5264283"/>
    <n v="2084656"/>
    <n v="1460927"/>
    <n v="1233898"/>
    <x v="217"/>
    <x v="242"/>
    <n v="20848645"/>
    <n v="-4.950491032145643E-2"/>
    <n v="7.2248309081100803E-2"/>
    <n v="0.25249999448405425"/>
    <n v="0.3959999870827613"/>
    <n v="0.70080003607309793"/>
    <n v="0.84459935369802874"/>
  </r>
  <r>
    <x v="249"/>
    <x v="4"/>
    <n v="46685340"/>
    <n v="9313725"/>
    <n v="3135000"/>
    <n v="2025210"/>
    <n v="1500680"/>
    <x v="246"/>
    <x v="243"/>
    <n v="46685339"/>
    <n v="2.9702959596478395E-2"/>
    <n v="-0.12391018917833363"/>
    <n v="0.19949999293139989"/>
    <n v="0.3366000177157904"/>
    <n v="0.64600000000000002"/>
    <n v="0.74099969879666805"/>
  </r>
  <r>
    <x v="250"/>
    <x v="5"/>
    <n v="43094160"/>
    <n v="9230769"/>
    <n v="3169846"/>
    <n v="2133940"/>
    <n v="1697763"/>
    <x v="247"/>
    <x v="244"/>
    <n v="43094158"/>
    <n v="1.0526304435092948E-2"/>
    <n v="1.1614961360688625E-2"/>
    <n v="0.21419999832923997"/>
    <n v="0.34339999191833315"/>
    <n v="0.67319989677731973"/>
    <n v="0.79560015745522372"/>
  </r>
  <r>
    <x v="251"/>
    <x v="6"/>
    <n v="21717340"/>
    <n v="5375041"/>
    <n v="2257517"/>
    <n v="1697427"/>
    <n v="1419728"/>
    <x v="248"/>
    <x v="245"/>
    <n v="21717338"/>
    <n v="-4.7619051795569911E-2"/>
    <n v="0.11630134678243675"/>
    <n v="0.24749997006999935"/>
    <n v="0.41999995907007964"/>
    <n v="0.75189998569224503"/>
    <n v="0.83640003369806182"/>
  </r>
  <r>
    <x v="252"/>
    <x v="0"/>
    <n v="22368860"/>
    <n v="5480370"/>
    <n v="2126383"/>
    <n v="1505692"/>
    <n v="1185281"/>
    <x v="249"/>
    <x v="246"/>
    <n v="22368858"/>
    <n v="-9.6154118616319506E-3"/>
    <n v="2.2230491269751518E-2"/>
    <n v="0.24499996870649643"/>
    <n v="0.38799989781711819"/>
    <n v="0.70810009297478393"/>
    <n v="0.7872001710841261"/>
  </r>
  <r>
    <x v="253"/>
    <x v="1"/>
    <n v="21065820"/>
    <n v="5055796"/>
    <n v="1981872"/>
    <n v="1504637"/>
    <n v="1246140"/>
    <x v="250"/>
    <x v="247"/>
    <n v="21065819"/>
    <n v="-5.8252370326638991E-2"/>
    <n v="9.7337970480873004E-3"/>
    <n v="0.2399999620237902"/>
    <n v="0.39199999367063071"/>
    <n v="0.75919988778286385"/>
    <n v="0.82819975847995231"/>
  </r>
  <r>
    <x v="254"/>
    <x v="2"/>
    <n v="20848646"/>
    <n v="5160040"/>
    <n v="2022735"/>
    <n v="1535660"/>
    <n v="1309611"/>
    <x v="251"/>
    <x v="248"/>
    <n v="20848645"/>
    <n v="1.0526296911824717E-2"/>
    <n v="9.0232202419324725E-3"/>
    <n v="0.24750000551594573"/>
    <n v="0.39199986821807581"/>
    <n v="0.75919979631538481"/>
    <n v="0.852800098980243"/>
  </r>
  <r>
    <x v="255"/>
    <x v="3"/>
    <n v="22803207"/>
    <n v="5985841"/>
    <n v="2322506"/>
    <n v="1610658"/>
    <n v="1360362"/>
    <x v="252"/>
    <x v="249"/>
    <n v="22803205"/>
    <n v="9.3749977516524474E-2"/>
    <n v="7.9921670952536328E-3"/>
    <n v="0.26249996327270986"/>
    <n v="0.387999948545242"/>
    <n v="0.69350003832067608"/>
    <n v="0.84460015720283266"/>
  </r>
  <r>
    <x v="256"/>
    <x v="4"/>
    <n v="44440853"/>
    <n v="9332579"/>
    <n v="1396153"/>
    <n v="939890"/>
    <n v="696459"/>
    <x v="253"/>
    <x v="250"/>
    <n v="44440851"/>
    <n v="-4.8076934816731254E-2"/>
    <n v="-0.51246522327334754"/>
    <n v="0.20999999707476361"/>
    <n v="0.14959991230719827"/>
    <n v="0.67319985703572605"/>
    <n v="0.74100054261668924"/>
  </r>
  <r>
    <x v="257"/>
    <x v="5"/>
    <n v="46236443"/>
    <n v="9515460"/>
    <n v="3364666"/>
    <n v="2333732"/>
    <n v="1856717"/>
    <x v="254"/>
    <x v="251"/>
    <n v="46236441"/>
    <n v="7.2916681653230064E-2"/>
    <n v="1.9301475412422109E-2"/>
    <n v="0.20580000066181561"/>
    <n v="0.35359993105955989"/>
    <n v="0.69359989966314639"/>
    <n v="0.79559992321311956"/>
  </r>
  <r>
    <x v="258"/>
    <x v="6"/>
    <n v="20631473"/>
    <n v="5106289"/>
    <n v="1960815"/>
    <n v="1445709"/>
    <n v="1161771"/>
    <x v="255"/>
    <x v="252"/>
    <n v="20631472"/>
    <n v="-4.9999958558456847E-2"/>
    <n v="-0.1386259606732676"/>
    <n v="0.24749997249348119"/>
    <n v="0.38400000470008649"/>
    <n v="0.73730005125419784"/>
    <n v="0.80359947956331457"/>
  </r>
  <r>
    <x v="259"/>
    <x v="0"/>
    <n v="22368860"/>
    <n v="5312604"/>
    <n v="2188793"/>
    <n v="1581840"/>
    <n v="1361964"/>
    <x v="256"/>
    <x v="253"/>
    <n v="22368858"/>
    <n v="0"/>
    <n v="0.1490642303386287"/>
    <n v="0.23749998882374873"/>
    <n v="0.41200002861120461"/>
    <n v="0.72269967968647564"/>
    <n v="0.86099984827795484"/>
  </r>
  <r>
    <x v="260"/>
    <x v="1"/>
    <n v="21500167"/>
    <n v="5643793"/>
    <n v="2144641"/>
    <n v="1502964"/>
    <n v="1195458"/>
    <x v="257"/>
    <x v="254"/>
    <n v="21500166"/>
    <n v="2.0618566978098496E-2"/>
    <n v="-6.0051581152846811E-2"/>
    <n v="0.26249996104681417"/>
    <n v="0.37999993975682667"/>
    <n v="0.70079980752023296"/>
    <n v="0.79540028902887894"/>
  </r>
  <r>
    <x v="261"/>
    <x v="2"/>
    <n v="21282993"/>
    <n v="5054710"/>
    <n v="2062322"/>
    <n v="1535605"/>
    <n v="1259196"/>
    <x v="258"/>
    <x v="255"/>
    <n v="21282992"/>
    <n v="2.0833344325254632E-2"/>
    <n v="-5.8118700610633511E-2"/>
    <n v="0.2374999606493316"/>
    <n v="0.4080000633072916"/>
    <n v="0.74460001881374493"/>
    <n v="0.81999993487908673"/>
  </r>
  <r>
    <x v="262"/>
    <x v="3"/>
    <n v="21282993"/>
    <n v="5107918"/>
    <n v="2043167"/>
    <n v="1506427"/>
    <n v="1235270"/>
    <x v="259"/>
    <x v="256"/>
    <n v="21282992"/>
    <n v="-6.6666637431010201E-2"/>
    <n v="-2.7094564633703744E-2"/>
    <n v="0.23999998496452074"/>
    <n v="0.39999996084510364"/>
    <n v="0.73729998575740507"/>
    <n v="0.8199999070648627"/>
  </r>
  <r>
    <x v="263"/>
    <x v="4"/>
    <n v="43991955"/>
    <n v="8868778"/>
    <n v="3045538"/>
    <n v="1967417"/>
    <n v="1473202"/>
    <x v="260"/>
    <x v="257"/>
    <n v="43991955"/>
    <n v="-1.0100976689217722E-2"/>
    <n v="1.1368590113895878"/>
    <n v="0.2015999970903771"/>
    <n v="0.34339995882183544"/>
    <n v="0.6459998200646323"/>
    <n v="0.74880007644541036"/>
  </r>
  <r>
    <x v="264"/>
    <x v="5"/>
    <n v="45787545"/>
    <n v="9423076"/>
    <n v="3364038"/>
    <n v="2401923"/>
    <n v="1892235"/>
    <x v="261"/>
    <x v="258"/>
    <n v="45787544"/>
    <n v="-9.7087273650668937E-3"/>
    <n v="2.9120939913092947E-2"/>
    <n v="0.20579998337975972"/>
    <n v="0.35699998599183536"/>
    <n v="0.71399996076144201"/>
    <n v="0.78780002522978465"/>
  </r>
  <r>
    <x v="265"/>
    <x v="6"/>
    <n v="20848646"/>
    <n v="5264283"/>
    <n v="2189941"/>
    <n v="1518724"/>
    <n v="1220447"/>
    <x v="262"/>
    <x v="259"/>
    <n v="20848645"/>
    <n v="1.0526296911824717E-2"/>
    <n v="3.9562903178103515E-2"/>
    <n v="0.25249999448405425"/>
    <n v="0.41599986170956232"/>
    <n v="0.69349996187111895"/>
    <n v="0.80360025916493061"/>
  </r>
  <r>
    <x v="266"/>
    <x v="0"/>
    <n v="21934513"/>
    <n v="5702973"/>
    <n v="2235565"/>
    <n v="1615643"/>
    <n v="1338075"/>
    <x v="263"/>
    <x v="260"/>
    <n v="21934511"/>
    <n v="-1.9417486578885645E-2"/>
    <n v="1.9145493840471151E-3"/>
    <n v="0.25999998267570379"/>
    <n v="0.39199992705559011"/>
    <n v="0.7227000780563303"/>
    <n v="0.82819967034796671"/>
  </r>
  <r>
    <x v="267"/>
    <x v="1"/>
    <n v="21282993"/>
    <n v="5586785"/>
    <n v="2279408"/>
    <n v="1747166"/>
    <n v="1404023"/>
    <x v="264"/>
    <x v="261"/>
    <n v="21282992"/>
    <n v="-1.0101038289657804E-2"/>
    <n v="0.18644887986219594"/>
    <n v="0.26249996887185933"/>
    <n v="0.40799994988172983"/>
    <n v="0.76649989821918674"/>
    <n v="0.80360023031583716"/>
  </r>
  <r>
    <x v="268"/>
    <x v="2"/>
    <n v="22368860"/>
    <n v="5424448"/>
    <n v="2213175"/>
    <n v="1647930"/>
    <n v="1337789"/>
    <x v="265"/>
    <x v="262"/>
    <n v="22368858"/>
    <n v="5.1020364054076506E-2"/>
    <n v="1.0841668673604143E-2"/>
    <n v="0.24249997541224722"/>
    <n v="0.40800003981971988"/>
    <n v="0.74459995255684708"/>
    <n v="0.81179965168423418"/>
  </r>
  <r>
    <x v="269"/>
    <x v="3"/>
    <n v="20848646"/>
    <n v="5055796"/>
    <n v="1961649"/>
    <n v="1474964"/>
    <n v="1197375"/>
    <x v="266"/>
    <x v="263"/>
    <n v="20848645"/>
    <n v="-2.0408173813155628E-2"/>
    <n v="-1.0483275344697396E-2"/>
    <n v="0.24249996858309167"/>
    <n v="0.38800003006450418"/>
    <n v="0.75190005959272022"/>
    <n v="0.81179947442785039"/>
  </r>
  <r>
    <x v="270"/>
    <x v="4"/>
    <n v="43991955"/>
    <n v="9238310"/>
    <n v="3141025"/>
    <n v="2135897"/>
    <n v="1582700"/>
    <x v="267"/>
    <x v="264"/>
    <n v="43991955"/>
    <n v="0"/>
    <n v="7.4326534989770598E-2"/>
    <n v="0.20999998749771406"/>
    <n v="0.33999995670203748"/>
    <n v="0.68"/>
    <n v="0.74100015122452068"/>
  </r>
  <r>
    <x v="271"/>
    <x v="5"/>
    <n v="42645263"/>
    <n v="8865950"/>
    <n v="2984278"/>
    <n v="1948137"/>
    <n v="1565133"/>
    <x v="268"/>
    <x v="265"/>
    <n v="42645261"/>
    <n v="-6.8627463399216215E-2"/>
    <n v="-0.11191867301316905"/>
    <n v="0.20789999583306593"/>
    <n v="0.33659991315087495"/>
    <n v="0.65280010776475916"/>
    <n v="0.80339986356195692"/>
  </r>
  <r>
    <x v="272"/>
    <x v="6"/>
    <n v="21717340"/>
    <n v="5375041"/>
    <n v="2150016"/>
    <n v="1553817"/>
    <n v="1235906"/>
    <x v="269"/>
    <x v="266"/>
    <n v="21717338"/>
    <n v="4.1666640685761536E-2"/>
    <n v="-2.7840014980976324E-2"/>
    <n v="0.24749997006999935"/>
    <n v="0.39999992558196301"/>
    <n v="0.72270020316127881"/>
    <n v="0.79539997309850519"/>
  </r>
  <r>
    <x v="273"/>
    <x v="0"/>
    <n v="21934513"/>
    <n v="5319119"/>
    <n v="2085094"/>
    <n v="1476455"/>
    <n v="1174372"/>
    <x v="270"/>
    <x v="267"/>
    <n v="21934511"/>
    <n v="0"/>
    <n v="-0.12234217065560604"/>
    <n v="0.24249998164992312"/>
    <n v="0.3919998781753144"/>
    <n v="0.70809997055288632"/>
    <n v="0.79539979206951783"/>
  </r>
  <r>
    <x v="274"/>
    <x v="1"/>
    <n v="21500167"/>
    <n v="5267540"/>
    <n v="2085946"/>
    <n v="1461831"/>
    <n v="1150753"/>
    <x v="271"/>
    <x v="268"/>
    <n v="21500166"/>
    <n v="1.0204110399515187E-2"/>
    <n v="-0.18866770670729816"/>
    <n v="0.24499995744219102"/>
    <n v="0.39600003037471004"/>
    <n v="0.700800020710028"/>
    <n v="0.7871997515444672"/>
  </r>
  <r>
    <x v="275"/>
    <x v="2"/>
    <n v="21282993"/>
    <n v="5480370"/>
    <n v="2126383"/>
    <n v="1567782"/>
    <n v="1311293"/>
    <x v="272"/>
    <x v="269"/>
    <n v="21282992"/>
    <n v="-4.8543649389700683E-2"/>
    <n v="3.0204094001616832E-2"/>
    <n v="0.2574999672273538"/>
    <n v="0.38799989781711819"/>
    <n v="0.73729991257454564"/>
    <n v="0.83640008623647932"/>
  </r>
  <r>
    <x v="276"/>
    <x v="3"/>
    <n v="21065820"/>
    <n v="5213790"/>
    <n v="2064661"/>
    <n v="1431842"/>
    <n v="1127146"/>
    <x v="273"/>
    <x v="270"/>
    <n v="21065819"/>
    <n v="1.0416696145001181E-2"/>
    <n v="-6.835710938419326E-2"/>
    <n v="0.247499978638382"/>
    <n v="0.39600003068784895"/>
    <n v="0.69349980456840132"/>
    <n v="0.78719998435581584"/>
  </r>
  <r>
    <x v="277"/>
    <x v="4"/>
    <n v="46236443"/>
    <n v="9612556"/>
    <n v="3235586"/>
    <n v="2178196"/>
    <n v="1648023"/>
    <x v="274"/>
    <x v="271"/>
    <n v="46236441"/>
    <n v="5.1020374066121921E-2"/>
    <n v="-9.2741097247820425E-3"/>
    <n v="0.20789998919250774"/>
    <n v="0.33659996363090111"/>
    <n v="0.67319984695198953"/>
    <n v="0.75659995702866045"/>
  </r>
  <r>
    <x v="278"/>
    <x v="5"/>
    <n v="43543058"/>
    <n v="9144042"/>
    <n v="3140064"/>
    <n v="2135243"/>
    <n v="1698799"/>
    <x v="275"/>
    <x v="272"/>
    <n v="43543056"/>
    <n v="2.1052632319450426E-2"/>
    <n v="6.3022897668794764E-2"/>
    <n v="0.2099999958661608"/>
    <n v="0.34339999750657313"/>
    <n v="0.67999983439827982"/>
    <n v="0.79559984507618098"/>
  </r>
  <r>
    <x v="279"/>
    <x v="6"/>
    <n v="21500167"/>
    <n v="5643793"/>
    <n v="2234942"/>
    <n v="1631507"/>
    <n v="1377971"/>
    <x v="276"/>
    <x v="273"/>
    <n v="21500166"/>
    <n v="-9.9999364563004844E-3"/>
    <n v="0.12621014308084444"/>
    <n v="0.26249996104681417"/>
    <n v="0.39599999503879751"/>
    <n v="0.72999970469032305"/>
    <n v="0.84460011510830169"/>
  </r>
  <r>
    <x v="280"/>
    <x v="0"/>
    <n v="22368860"/>
    <n v="5536293"/>
    <n v="2303097"/>
    <n v="1630823"/>
    <n v="1270411"/>
    <x v="277"/>
    <x v="274"/>
    <n v="22368858"/>
    <n v="1.980199148273698E-2"/>
    <n v="6.077359956079853E-2"/>
    <n v="0.24750000670575076"/>
    <n v="0.41599983960386488"/>
    <n v="0.70810000620903069"/>
    <n v="0.77899992825708242"/>
  </r>
  <r>
    <x v="281"/>
    <x v="1"/>
    <n v="20631473"/>
    <n v="5415761"/>
    <n v="2166304"/>
    <n v="1660472"/>
    <n v="1402435"/>
    <x v="278"/>
    <x v="275"/>
    <n v="20631472"/>
    <n v="-4.0404060136093878E-2"/>
    <n v="0.27002486365627365"/>
    <n v="0.2624999678888657"/>
    <n v="0.39999992614149699"/>
    <n v="0.76649999261414836"/>
    <n v="0.84460021006075381"/>
  </r>
  <r>
    <x v="282"/>
    <x v="2"/>
    <n v="21282993"/>
    <n v="5267540"/>
    <n v="2022735"/>
    <n v="1402767"/>
    <n v="1127263"/>
    <x v="279"/>
    <x v="276"/>
    <n v="21282992"/>
    <n v="0"/>
    <n v="-0.14034239487284683"/>
    <n v="0.2474999639383427"/>
    <n v="0.38399993165690244"/>
    <n v="0.69350013719048709"/>
    <n v="0.80359959993355989"/>
  </r>
  <r>
    <x v="283"/>
    <x v="3"/>
    <n v="21282993"/>
    <n v="5267540"/>
    <n v="2043805"/>
    <n v="1536737"/>
    <n v="1234922"/>
    <x v="280"/>
    <x v="277"/>
    <n v="21282992"/>
    <n v="1.0309259753916944E-2"/>
    <n v="8.443873126744883E-2"/>
    <n v="0.2474999639383427"/>
    <n v="0.38799990128219247"/>
    <n v="0.75190001003031115"/>
    <n v="0.80360009552708112"/>
  </r>
  <r>
    <x v="284"/>
    <x v="4"/>
    <n v="45338648"/>
    <n v="9045060"/>
    <n v="2983060"/>
    <n v="2028481"/>
    <n v="1645504"/>
    <x v="281"/>
    <x v="278"/>
    <n v="45338647"/>
    <n v="-1.9417454730133787E-2"/>
    <n v="1.824321460587619E-2"/>
    <n v="0.19949999391247838"/>
    <n v="0.3297999128806221"/>
    <n v="0.68000006704524885"/>
    <n v="0.81120010490608485"/>
  </r>
  <r>
    <x v="285"/>
    <x v="5"/>
    <n v="43543058"/>
    <n v="9509803"/>
    <n v="3104000"/>
    <n v="2089612"/>
    <n v="1678794"/>
    <x v="282"/>
    <x v="279"/>
    <n v="43543056"/>
    <n v="0"/>
    <n v="-1.1775966432756246E-2"/>
    <n v="0.21839998008408137"/>
    <n v="0.32640003163051851"/>
    <n v="0.67319974226804125"/>
    <n v="0.80339986562098609"/>
  </r>
  <r>
    <x v="286"/>
    <x v="6"/>
    <n v="20848646"/>
    <n v="5107918"/>
    <n v="1981872"/>
    <n v="1403363"/>
    <n v="1104728"/>
    <x v="283"/>
    <x v="280"/>
    <n v="20848645"/>
    <n v="-3.0303068357704799E-2"/>
    <n v="-0.17324037076778254"/>
    <n v="0.2449999870495187"/>
    <n v="0.38799996397749531"/>
    <n v="0.70809971582423081"/>
    <n v="0.78720046060783988"/>
  </r>
  <r>
    <x v="287"/>
    <x v="0"/>
    <n v="21934513"/>
    <n v="5209447"/>
    <n v="2000427"/>
    <n v="1416502"/>
    <n v="1126686"/>
    <x v="284"/>
    <x v="281"/>
    <n v="21934511"/>
    <n v="-1.9417486578885645E-2"/>
    <n v="-9.557094157605317E-2"/>
    <n v="0.23750000740841615"/>
    <n v="0.38399987561059745"/>
    <n v="0.70809982068828303"/>
    <n v="0.79540021828419583"/>
  </r>
  <r>
    <x v="288"/>
    <x v="1"/>
    <n v="20631473"/>
    <n v="5364183"/>
    <n v="2252956"/>
    <n v="1644658"/>
    <n v="1308161"/>
    <x v="285"/>
    <x v="282"/>
    <n v="20631472"/>
    <n v="0"/>
    <n v="-6.7221653766484812E-2"/>
    <n v="0.26000000096939274"/>
    <n v="0.41999983967735627"/>
    <n v="0.73000005326335715"/>
    <n v="0.79540001629518109"/>
  </r>
  <r>
    <x v="289"/>
    <x v="2"/>
    <n v="22151687"/>
    <n v="5648680"/>
    <n v="2146498"/>
    <n v="1504266"/>
    <n v="1196493"/>
    <x v="286"/>
    <x v="283"/>
    <n v="22151685"/>
    <n v="4.0816300640436287E-2"/>
    <n v="1.9790133004043975E-2"/>
    <n v="0.25499999164849158"/>
    <n v="0.37999992918699588"/>
    <n v="0.70080009392042297"/>
    <n v="0.79539988273350593"/>
  </r>
  <r>
    <x v="290"/>
    <x v="3"/>
    <n v="20848646"/>
    <n v="5316404"/>
    <n v="2190358"/>
    <n v="1566982"/>
    <n v="1323473"/>
    <x v="287"/>
    <x v="284"/>
    <n v="20848645"/>
    <n v="-2.0408173813155628E-2"/>
    <n v="9.4032957054515309E-2"/>
    <n v="0.25499996498573574"/>
    <n v="0.41199991573251393"/>
    <n v="0.7153999483189506"/>
    <n v="0.84460000178687433"/>
  </r>
  <r>
    <x v="291"/>
    <x v="4"/>
    <n v="46236443"/>
    <n v="9418363"/>
    <n v="3202243"/>
    <n v="2221076"/>
    <n v="1697790"/>
    <x v="288"/>
    <x v="285"/>
    <n v="46236441"/>
    <n v="1.9801958360160077E-2"/>
    <n v="1.1740599986385547E-2"/>
    <n v="0.2036999905031622"/>
    <n v="0.33999995540626327"/>
    <n v="0.69360007969413939"/>
    <n v="0.76439977740518561"/>
  </r>
  <r>
    <x v="292"/>
    <x v="5"/>
    <n v="43094160"/>
    <n v="9140271"/>
    <n v="3169846"/>
    <n v="2069275"/>
    <n v="1694736"/>
    <x v="289"/>
    <x v="286"/>
    <n v="43094158"/>
    <n v="-1.0309290188543541E-2"/>
    <n v="2.0011698673675582E-2"/>
    <n v="0.21209999220311987"/>
    <n v="0.34680000188178228"/>
    <n v="0.65279985210637992"/>
    <n v="0.81899989126626471"/>
  </r>
  <r>
    <x v="293"/>
    <x v="6"/>
    <n v="22803207"/>
    <n v="5700801"/>
    <n v="2371533"/>
    <n v="1748531"/>
    <n v="1462471"/>
    <x v="290"/>
    <x v="287"/>
    <n v="22803205"/>
    <n v="9.3749977516524474E-2"/>
    <n v="0.21035794983323086"/>
    <n v="0.24999996710988942"/>
    <n v="0.4159999621105876"/>
    <n v="0.73729988155340875"/>
    <n v="0.83639981218519999"/>
  </r>
  <r>
    <x v="294"/>
    <x v="0"/>
    <n v="21717340"/>
    <n v="5429335"/>
    <n v="2106582"/>
    <n v="1568560"/>
    <n v="1350531"/>
    <x v="291"/>
    <x v="288"/>
    <n v="21717338"/>
    <n v="-9.9009729462398166E-3"/>
    <n v="0.21066231862763574"/>
    <n v="0.25"/>
    <n v="0.38800000368369236"/>
    <n v="0.74459954561464969"/>
    <n v="0.86100053552302747"/>
  </r>
  <r>
    <x v="295"/>
    <x v="1"/>
    <n v="21717340"/>
    <n v="5320748"/>
    <n v="2085733"/>
    <n v="1568262"/>
    <n v="1324554"/>
    <x v="292"/>
    <x v="289"/>
    <n v="21717338"/>
    <n v="5.2631533028763E-2"/>
    <n v="-3.8095234455086113E-2"/>
    <n v="0.24499998618615354"/>
    <n v="0.39199995940420407"/>
    <n v="0.75189969185892924"/>
    <n v="0.84459994567234298"/>
  </r>
  <r>
    <x v="296"/>
    <x v="2"/>
    <n v="21065820"/>
    <n v="5319119"/>
    <n v="2234030"/>
    <n v="1663458"/>
    <n v="1309474"/>
    <x v="293"/>
    <x v="290"/>
    <n v="21065819"/>
    <n v="-4.9019566683076277E-2"/>
    <n v="0.15084054746076969"/>
    <n v="0.25249997389135576"/>
    <n v="0.42000000376002117"/>
    <n v="0.74459966965528668"/>
    <n v="0.7871999172807489"/>
  </r>
  <r>
    <x v="297"/>
    <x v="3"/>
    <n v="21500167"/>
    <n v="5321291"/>
    <n v="2107231"/>
    <n v="1507513"/>
    <n v="1186714"/>
    <x v="294"/>
    <x v="291"/>
    <n v="21500166"/>
    <n v="3.1250040470256035E-2"/>
    <n v="-0.13050517372885584"/>
    <n v="0.24749998453500385"/>
    <n v="0.39599995564986018"/>
    <n v="0.71539997276046152"/>
    <n v="0.78719984504279561"/>
  </r>
  <r>
    <x v="298"/>
    <x v="4"/>
    <n v="43991955"/>
    <n v="9330693"/>
    <n v="3204160"/>
    <n v="2069887"/>
    <n v="1582222"/>
    <x v="295"/>
    <x v="292"/>
    <n v="43991955"/>
    <n v="-4.8543658453296556E-2"/>
    <n v="-2.0522190478220792E-2"/>
    <n v="0.2120999850995483"/>
    <n v="0.34340000255072156"/>
    <n v="0.64599988764606009"/>
    <n v="0.76440018223217021"/>
  </r>
  <r>
    <x v="299"/>
    <x v="5"/>
    <n v="43094160"/>
    <n v="9321266"/>
    <n v="3137538"/>
    <n v="2154861"/>
    <n v="1613560"/>
    <x v="296"/>
    <x v="293"/>
    <n v="43094158"/>
    <n v="0"/>
    <n v="-4.7898905788276158E-2"/>
    <n v="0.21629998125035968"/>
    <n v="0.33659998545261982"/>
    <n v="0.68679996863782999"/>
    <n v="0.74880003861037903"/>
  </r>
  <r>
    <x v="300"/>
    <x v="6"/>
    <n v="21065820"/>
    <n v="5424448"/>
    <n v="2104686"/>
    <n v="1490328"/>
    <n v="1222069"/>
    <x v="297"/>
    <x v="294"/>
    <n v="21065819"/>
    <n v="-7.6190430248730401E-2"/>
    <n v="-9.5463647951307462E-2"/>
    <n v="0.25749996914432954"/>
    <n v="0.3880000324456977"/>
    <n v="0.70809992559460178"/>
    <n v="0.82000002683972928"/>
  </r>
  <r>
    <x v="301"/>
    <x v="0"/>
    <n v="22151687"/>
    <n v="5261025"/>
    <n v="2020233"/>
    <n v="1430527"/>
    <n v="1173032"/>
    <x v="298"/>
    <x v="295"/>
    <n v="22151685"/>
    <n v="2.000001105107807E-2"/>
    <n v="-0.14845985603752898"/>
    <n v="0.23749997009257129"/>
    <n v="0.38399988595378276"/>
    <n v="0.70810000628640357"/>
    <n v="0.81999990213396878"/>
  </r>
  <r>
    <x v="302"/>
    <x v="1"/>
    <n v="21500167"/>
    <n v="5643793"/>
    <n v="2325243"/>
    <n v="1629530"/>
    <n v="1376301"/>
    <x v="299"/>
    <x v="296"/>
    <n v="21500166"/>
    <n v="-9.9999364563004844E-3"/>
    <n v="4.9563101571539425E-2"/>
    <n v="0.26249996104681417"/>
    <n v="0.41200005032076831"/>
    <n v="0.70079987338957694"/>
    <n v="0.84459997668039255"/>
  </r>
  <r>
    <x v="303"/>
    <x v="2"/>
    <n v="20631473"/>
    <n v="5003132"/>
    <n v="1921202"/>
    <n v="1332354"/>
    <n v="1070679"/>
    <x v="300"/>
    <x v="297"/>
    <n v="20631472"/>
    <n v="-2.0618566978098496E-2"/>
    <n v="-0.16514598922513912"/>
    <n v="0.24249999018489857"/>
    <n v="0.38399986248613871"/>
    <n v="0.6935002149695868"/>
    <n v="0.80359949382821683"/>
  </r>
  <r>
    <x v="304"/>
    <x v="3"/>
    <n v="21065820"/>
    <n v="5055796"/>
    <n v="2103211"/>
    <n v="1581404"/>
    <n v="1270816"/>
    <x v="301"/>
    <x v="298"/>
    <n v="21065819"/>
    <n v="-2.0202030068046883E-2"/>
    <n v="9.2949441541099409E-2"/>
    <n v="0.2399999620237902"/>
    <n v="0.41599997310018044"/>
    <n v="0.75189983315986841"/>
    <n v="0.80359983913029187"/>
  </r>
  <r>
    <x v="305"/>
    <x v="4"/>
    <n v="42645263"/>
    <n v="9134615"/>
    <n v="2981538"/>
    <n v="1926073"/>
    <n v="1457267"/>
    <x v="302"/>
    <x v="299"/>
    <n v="42645261"/>
    <n v="-3.061227899510266E-2"/>
    <n v="-4.9889370600798899E-2"/>
    <n v="0.2141999921538765"/>
    <n v="0.32639996321684056"/>
    <n v="0.64599981620224189"/>
    <n v="0.75660008732794659"/>
  </r>
  <r>
    <x v="306"/>
    <x v="5"/>
    <n v="45787545"/>
    <n v="9711538"/>
    <n v="3268903"/>
    <n v="2156168"/>
    <n v="1648175"/>
    <x v="303"/>
    <x v="300"/>
    <n v="45787544"/>
    <n v="6.2500026105626771E-2"/>
    <n v="-3.8632880455784169E-2"/>
    <n v="0.2120999935681199"/>
    <n v="0.33659992886811541"/>
    <n v="0.65959987188362579"/>
    <n v="0.76440008385246416"/>
  </r>
  <r>
    <x v="307"/>
    <x v="6"/>
    <n v="21282993"/>
    <n v="5107918"/>
    <n v="1941009"/>
    <n v="1360259"/>
    <n v="1070795"/>
    <x v="304"/>
    <x v="301"/>
    <n v="21282992"/>
    <n v="1.0309259753916944E-2"/>
    <n v="-0.13272610594787992"/>
    <n v="0.23999998496452074"/>
    <n v="0.38000003132391708"/>
    <n v="0.70079994477099283"/>
    <n v="0.78719934953563986"/>
  </r>
  <r>
    <x v="308"/>
    <x v="0"/>
    <n v="20848646"/>
    <n v="5420648"/>
    <n v="2168259"/>
    <n v="1567000"/>
    <n v="1259241"/>
    <x v="83"/>
    <x v="302"/>
    <n v="20848645"/>
    <n v="-5.8823516134325682E-2"/>
    <n v="0.14058576428391034"/>
    <n v="0.2600000019185898"/>
    <n v="0.39999996310404218"/>
    <n v="0.7226996405872177"/>
    <n v="0.80359987236758135"/>
  </r>
  <r>
    <x v="309"/>
    <x v="1"/>
    <n v="21500167"/>
    <n v="5106289"/>
    <n v="2022090"/>
    <n v="1461364"/>
    <n v="1162369"/>
    <x v="305"/>
    <x v="303"/>
    <n v="21500166"/>
    <n v="0"/>
    <n v="-0.15543983474545175"/>
    <n v="0.23749996918628585"/>
    <n v="0.39599991304839971"/>
    <n v="0.72269978091974141"/>
    <n v="0.79540005091134036"/>
  </r>
  <r>
    <x v="310"/>
    <x v="2"/>
    <n v="20848646"/>
    <n v="5264283"/>
    <n v="2000427"/>
    <n v="1489518"/>
    <n v="1209191"/>
    <x v="306"/>
    <x v="304"/>
    <n v="20848645"/>
    <n v="1.0526296911824717E-2"/>
    <n v="0.11760414033937483"/>
    <n v="0.25249999448405425"/>
    <n v="0.37999989742192813"/>
    <n v="0.74460002789404467"/>
    <n v="0.81180019308259455"/>
  </r>
  <r>
    <x v="311"/>
    <x v="3"/>
    <n v="21065820"/>
    <n v="5108461"/>
    <n v="2084252"/>
    <n v="1445428"/>
    <n v="1232661"/>
    <x v="307"/>
    <x v="305"/>
    <n v="21065819"/>
    <n v="0"/>
    <n v="-3.0024016065268277E-2"/>
    <n v="0.24249998338540821"/>
    <n v="0.40799998277367683"/>
    <n v="0.69349963440121443"/>
    <n v="0.85280000110693854"/>
  </r>
  <r>
    <x v="312"/>
    <x v="4"/>
    <n v="45787545"/>
    <n v="9711538"/>
    <n v="3367961"/>
    <n v="2290213"/>
    <n v="1839957"/>
    <x v="308"/>
    <x v="306"/>
    <n v="45787544"/>
    <n v="7.3684224842708756E-2"/>
    <n v="0.17595846284092165"/>
    <n v="0.2120999935681199"/>
    <n v="0.34679996103603777"/>
    <n v="0.67999985748053493"/>
    <n v="0.80339994576923635"/>
  </r>
  <r>
    <x v="313"/>
    <x v="5"/>
    <n v="47134238"/>
    <n v="10096153"/>
    <n v="3261057"/>
    <n v="2173168"/>
    <n v="1627268"/>
    <x v="309"/>
    <x v="307"/>
    <n v="47134236"/>
    <n v="2.9411754428234849E-2"/>
    <n v="-4.0893951308222043E-2"/>
    <n v="0.21419998346000629"/>
    <n v="0.32299995849904412"/>
    <n v="0.66639988200144917"/>
    <n v="0.74879990870471125"/>
  </r>
  <r>
    <x v="314"/>
    <x v="6"/>
    <n v="21500167"/>
    <n v="5482542"/>
    <n v="2083366"/>
    <n v="1566483"/>
    <n v="1245980"/>
    <x v="310"/>
    <x v="308"/>
    <n v="21500166"/>
    <n v="1.0204110399515187E-2"/>
    <n v="0.15184914843385378"/>
    <n v="0.25499997279090902"/>
    <n v="0.38000000729588573"/>
    <n v="0.75190005020721273"/>
    <n v="0.79539963089289833"/>
  </r>
  <r>
    <x v="315"/>
    <x v="0"/>
    <n v="20631473"/>
    <n v="4899974"/>
    <n v="2018789"/>
    <n v="1547402"/>
    <n v="1230803"/>
    <x v="311"/>
    <x v="309"/>
    <n v="20631472"/>
    <n v="-1.0416648180253452E-2"/>
    <n v="-1.2294868742359966E-2"/>
    <n v="0.23749995940667931"/>
    <n v="0.41199994122417793"/>
    <n v="0.76650011467270729"/>
    <n v="0.79539964404854069"/>
  </r>
  <r>
    <x v="316"/>
    <x v="1"/>
    <n v="21500167"/>
    <n v="5643793"/>
    <n v="2302667"/>
    <n v="1748185"/>
    <n v="1361836"/>
    <x v="312"/>
    <x v="310"/>
    <n v="21500166"/>
    <n v="0"/>
    <n v="0.17160385385363841"/>
    <n v="0.26249996104681417"/>
    <n v="0.40799990361092264"/>
    <n v="0.75920009276200162"/>
    <n v="0.77899993421748848"/>
  </r>
  <r>
    <x v="317"/>
    <x v="2"/>
    <n v="20848646"/>
    <n v="5160040"/>
    <n v="2125936"/>
    <n v="1629530"/>
    <n v="1349577"/>
    <x v="313"/>
    <x v="311"/>
    <n v="20848645"/>
    <n v="0"/>
    <n v="0.11609911089315084"/>
    <n v="0.24750000551594573"/>
    <n v="0.4119999069774653"/>
    <n v="0.76650002634133863"/>
    <n v="0.82820015587316587"/>
  </r>
  <r>
    <x v="318"/>
    <x v="3"/>
    <n v="21717340"/>
    <n v="5212161"/>
    <n v="2126561"/>
    <n v="1567914"/>
    <n v="1324260"/>
    <x v="314"/>
    <x v="312"/>
    <n v="21717338"/>
    <n v="3.0927779261751054E-2"/>
    <n v="4.2080679274687949E-2"/>
    <n v="0.23999997237230711"/>
    <n v="0.40799986800100763"/>
    <n v="0.73730027024853739"/>
    <n v="0.84459989514731038"/>
  </r>
  <r>
    <x v="319"/>
    <x v="4"/>
    <n v="47134238"/>
    <n v="9403280"/>
    <n v="3037259"/>
    <n v="2003376"/>
    <n v="1547007"/>
    <x v="315"/>
    <x v="313"/>
    <n v="47134236"/>
    <n v="2.9411754428234849E-2"/>
    <n v="-0.18323809520645018"/>
    <n v="0.19949998979510394"/>
    <n v="0.32299995320781683"/>
    <n v="0.65959998801551001"/>
    <n v="0.77220002635551188"/>
  </r>
  <r>
    <x v="320"/>
    <x v="5"/>
    <n v="43991955"/>
    <n v="9330693"/>
    <n v="1268974"/>
    <n v="906047"/>
    <n v="699650"/>
    <x v="316"/>
    <x v="314"/>
    <n v="43991955"/>
    <n v="-6.6666636964265225E-2"/>
    <n v="-0.53933524904808428"/>
    <n v="0.2120999850995483"/>
    <n v="0.13599997342105244"/>
    <n v="0.71399965641534024"/>
    <n v="0.77220055913214214"/>
  </r>
  <r>
    <x v="321"/>
    <x v="6"/>
    <n v="22803207"/>
    <n v="5985841"/>
    <n v="2298563"/>
    <n v="1761848"/>
    <n v="1459163"/>
    <x v="317"/>
    <x v="315"/>
    <n v="22803205"/>
    <n v="6.0605997181603088E-2"/>
    <n v="0.10417685896933171"/>
    <n v="0.26249996327270986"/>
    <n v="0.38400000935541057"/>
    <n v="0.76649976528813868"/>
    <n v="0.8282002760737589"/>
  </r>
  <r>
    <x v="322"/>
    <x v="0"/>
    <n v="21282993"/>
    <n v="5373955"/>
    <n v="2149582"/>
    <n v="1537811"/>
    <n v="1197954"/>
    <x v="318"/>
    <x v="316"/>
    <n v="21282992"/>
    <n v="3.1578939205113343E-2"/>
    <n v="-5.6484303590193408E-2"/>
    <n v="0.25249996558284826"/>
    <n v="0.4"/>
    <n v="0.71540001730569014"/>
    <n v="0.778999499938549"/>
  </r>
  <r>
    <x v="323"/>
    <x v="1"/>
    <n v="22368860"/>
    <n v="5648137"/>
    <n v="2281847"/>
    <n v="1649091"/>
    <n v="1338732"/>
    <x v="319"/>
    <x v="317"/>
    <n v="22368858"/>
    <n v="4.0403967113556316E-2"/>
    <n v="-5.5141409677109565E-2"/>
    <n v="0.25249999329424921"/>
    <n v="0.40399993838676362"/>
    <n v="0.72270007585959972"/>
    <n v="0.81179995524807302"/>
  </r>
  <r>
    <x v="324"/>
    <x v="2"/>
    <n v="21282993"/>
    <n v="5054710"/>
    <n v="2102759"/>
    <n v="1550364"/>
    <n v="1220447"/>
    <x v="320"/>
    <x v="318"/>
    <n v="21282992"/>
    <n v="2.0833344325254632E-2"/>
    <n v="-0.11413731364380297"/>
    <n v="0.2374999606493316"/>
    <n v="0.41599992877929692"/>
    <n v="0.73729989979831256"/>
    <n v="0.78720029618850795"/>
  </r>
  <r>
    <x v="325"/>
    <x v="3"/>
    <n v="22803207"/>
    <n v="5529777"/>
    <n v="2300387"/>
    <n v="1763247"/>
    <n v="1518155"/>
    <x v="321"/>
    <x v="319"/>
    <n v="22803205"/>
    <n v="5.0000004604615844E-2"/>
    <n v="9.1826306587758255E-2"/>
    <n v="0.24249996941219715"/>
    <n v="0.41599995804532441"/>
    <n v="0.76650015845159969"/>
    <n v="0.86099962172060973"/>
  </r>
  <r>
    <x v="326"/>
    <x v="4"/>
    <n v="45787545"/>
    <n v="9519230"/>
    <n v="3268903"/>
    <n v="2133940"/>
    <n v="1631184"/>
    <x v="322"/>
    <x v="320"/>
    <n v="45787544"/>
    <n v="-2.8571418872685217E-2"/>
    <n v="8.5424964342455612E-2"/>
    <n v="0.20789998677587979"/>
    <n v="0.34339993886060111"/>
    <n v="0.65280003719902369"/>
    <n v="0.76440012371481858"/>
  </r>
  <r>
    <x v="327"/>
    <x v="5"/>
    <n v="46236443"/>
    <n v="9709653"/>
    <n v="3301282"/>
    <n v="2177525"/>
    <n v="1647515"/>
    <x v="323"/>
    <x v="321"/>
    <n v="46236441"/>
    <n v="5.1020374066121921E-2"/>
    <n v="1.2404609829743283"/>
    <n v="0.20999999935116115"/>
    <n v="0.33999999794019414"/>
    <n v="0.65959981607145346"/>
    <n v="0.75659980941665428"/>
  </r>
  <r>
    <x v="328"/>
    <x v="6"/>
    <n v="22151687"/>
    <n v="5593301"/>
    <n v="2237320"/>
    <n v="1698573"/>
    <n v="1364973"/>
    <x v="324"/>
    <x v="322"/>
    <n v="22151685"/>
    <n v="-2.8571422306645E-2"/>
    <n v="-3.7037498881522302E-2"/>
    <n v="0.2525000014671569"/>
    <n v="0.39999992848587979"/>
    <n v="0.75919984624461412"/>
    <n v="0.80359984528189254"/>
  </r>
  <r>
    <x v="329"/>
    <x v="0"/>
    <n v="21065820"/>
    <n v="5424448"/>
    <n v="2191477"/>
    <n v="1519789"/>
    <n v="1258689"/>
    <x v="325"/>
    <x v="323"/>
    <n v="21065819"/>
    <n v="-1.020406341364033E-2"/>
    <n v="6.1530869494502038E-2"/>
    <n v="0.25749996914432954"/>
    <n v="0.40400000147480442"/>
    <n v="0.69349986333418057"/>
    <n v="0.82819983563507826"/>
  </r>
  <r>
    <x v="330"/>
    <x v="1"/>
    <n v="22803207"/>
    <n v="5985841"/>
    <n v="2442223"/>
    <n v="1729338"/>
    <n v="1347154"/>
    <x v="326"/>
    <x v="324"/>
    <n v="22803205"/>
    <n v="1.9417486578885645E-2"/>
    <n v="-1.2876429342059903E-2"/>
    <n v="0.26249996327270986"/>
    <n v="0.40799997861620446"/>
    <n v="0.70809995647408119"/>
    <n v="0.77899982536670098"/>
  </r>
  <r>
    <x v="331"/>
    <x v="2"/>
    <n v="22803207"/>
    <n v="5472769"/>
    <n v="2123434"/>
    <n v="1519105"/>
    <n v="1295492"/>
    <x v="327"/>
    <x v="325"/>
    <n v="22803205"/>
    <n v="7.1428537867232134E-2"/>
    <n v="-9.2762280506242245E-3"/>
    <n v="0.23999997017963307"/>
    <n v="0.38799993202709632"/>
    <n v="0.71540014900392479"/>
    <n v="0.8527995102379361"/>
  </r>
  <r>
    <x v="332"/>
    <x v="3"/>
    <n v="21717340"/>
    <n v="5537921"/>
    <n v="2170865"/>
    <n v="1584731"/>
    <n v="1364454"/>
    <x v="328"/>
    <x v="326"/>
    <n v="21717338"/>
    <n v="-4.7619051795569911E-2"/>
    <n v="-5.6304066449077927E-2"/>
    <n v="0.25499996776769163"/>
    <n v="0.39199999422165827"/>
    <n v="0.72999979270935778"/>
    <n v="0.86100038429234993"/>
  </r>
  <r>
    <x v="333"/>
    <x v="4"/>
    <n v="47134238"/>
    <n v="10195135"/>
    <n v="3327692"/>
    <n v="2308087"/>
    <n v="1728295"/>
    <x v="329"/>
    <x v="327"/>
    <n v="47134236"/>
    <n v="2.9411754428234849E-2"/>
    <n v="2.9261643718434538E-2"/>
    <n v="0.21629998558584951"/>
    <n v="0.32639999372249606"/>
    <n v="0.69359994855293094"/>
    <n v="0.74879976361376321"/>
  </r>
  <r>
    <x v="334"/>
    <x v="5"/>
    <n v="46685340"/>
    <n v="10196078"/>
    <n v="3501333"/>
    <n v="2452333"/>
    <n v="1989333"/>
    <x v="330"/>
    <x v="328"/>
    <n v="46685339"/>
    <n v="9.7087489930292037E-3"/>
    <n v="0.19586457141979285"/>
    <n v="0.2183999945164799"/>
    <n v="0.34339998183615306"/>
    <n v="0.7003998191545906"/>
    <n v="0.81120019181734293"/>
  </r>
  <r>
    <x v="335"/>
    <x v="6"/>
    <n v="21500167"/>
    <n v="5643793"/>
    <n v="2212367"/>
    <n v="1582727"/>
    <n v="1310814"/>
    <x v="331"/>
    <x v="329"/>
    <n v="21500166"/>
    <n v="-2.9411712923870126E-2"/>
    <n v="-1.0577041867413484E-2"/>
    <n v="0.26249996104681417"/>
    <n v="0.39200002551475577"/>
    <n v="0.71539984098479137"/>
    <n v="0.82819968320499993"/>
  </r>
  <r>
    <x v="336"/>
    <x v="0"/>
    <n v="20848646"/>
    <n v="5420648"/>
    <n v="2254989"/>
    <n v="1580296"/>
    <n v="1282884"/>
    <x v="332"/>
    <x v="330"/>
    <n v="20848645"/>
    <n v="-1.0309307224181552E-2"/>
    <n v="2.9839310724341761E-2"/>
    <n v="0.2600000019185898"/>
    <n v="0.41599989521547975"/>
    <n v="0.7007998708641151"/>
    <n v="0.81179981471825535"/>
  </r>
  <r>
    <x v="337"/>
    <x v="1"/>
    <n v="22368860"/>
    <n v="5759981"/>
    <n v="2280952"/>
    <n v="1581840"/>
    <n v="1336022"/>
    <x v="333"/>
    <x v="331"/>
    <n v="22368858"/>
    <n v="-1.9047629488924911E-2"/>
    <n v="1.0993685157453914E-2"/>
    <n v="0.2574999798827477"/>
    <n v="0.3959999173608385"/>
    <n v="0.69349990705635189"/>
    <n v="0.84459995954078793"/>
  </r>
  <r>
    <x v="338"/>
    <x v="2"/>
    <n v="22586034"/>
    <n v="5815903"/>
    <n v="2419415"/>
    <n v="1783835"/>
    <n v="1418862"/>
    <x v="334"/>
    <x v="332"/>
    <n v="22586032"/>
    <n v="-9.5237928177200892E-3"/>
    <n v="0.10576126944543618"/>
    <n v="0.25749996657226321"/>
    <n v="0.41599988858136044"/>
    <n v="0.73730013247003923"/>
    <n v="0.79539979874820266"/>
  </r>
  <r>
    <x v="339"/>
    <x v="3"/>
    <n v="21065820"/>
    <n v="5108461"/>
    <n v="2125119"/>
    <n v="1582364"/>
    <n v="1336464"/>
    <x v="335"/>
    <x v="333"/>
    <n v="21065819"/>
    <n v="-2.9999947507378666E-2"/>
    <n v="9.7796811497079528E-3"/>
    <n v="0.24249998338540821"/>
    <n v="0.41599984809515039"/>
    <n v="0.74460018474259559"/>
    <n v="0.8445995990808689"/>
  </r>
  <r>
    <x v="340"/>
    <x v="4"/>
    <n v="43991955"/>
    <n v="9145927"/>
    <n v="3140711"/>
    <n v="2157040"/>
    <n v="1665666"/>
    <x v="336"/>
    <x v="334"/>
    <n v="43991955"/>
    <n v="-6.6666636964265225E-2"/>
    <n v="3.2602745358070839E-2"/>
    <n v="0.20789998989587982"/>
    <n v="0.34339996372155607"/>
    <n v="0.68679989976791878"/>
    <n v="0.77219986648369987"/>
  </r>
  <r>
    <x v="341"/>
    <x v="5"/>
    <n v="43991955"/>
    <n v="9238310"/>
    <n v="3078205"/>
    <n v="2093179"/>
    <n v="1632680"/>
    <x v="337"/>
    <x v="335"/>
    <n v="43991955"/>
    <n v="-5.769228750807609E-2"/>
    <n v="-0.12903470660769212"/>
    <n v="0.20999998749771406"/>
    <n v="0.33320001169044988"/>
    <n v="0.67999987005413864"/>
    <n v="0.78000018154204676"/>
  </r>
  <r>
    <x v="342"/>
    <x v="6"/>
    <n v="22586034"/>
    <n v="5533578"/>
    <n v="2257699"/>
    <n v="1582196"/>
    <n v="1245504"/>
    <x v="338"/>
    <x v="336"/>
    <n v="22586032"/>
    <n v="5.050500540321412E-2"/>
    <n v="-9.5505540022857272E-2"/>
    <n v="0.24499998538920112"/>
    <n v="0.40799985109092163"/>
    <n v="0.70080023953591686"/>
    <n v="0.78719956313882733"/>
  </r>
  <r>
    <x v="343"/>
    <x v="0"/>
    <n v="21500167"/>
    <n v="5213790"/>
    <n v="2106371"/>
    <n v="1522274"/>
    <n v="1235782"/>
    <x v="339"/>
    <x v="337"/>
    <n v="21500166"/>
    <n v="3.1250040470256035E-2"/>
    <n v="-6.5906180667517744E-2"/>
    <n v="0.24249997686064484"/>
    <n v="0.40399996931215104"/>
    <n v="0.72269984727286884"/>
    <n v="0.81179997819052285"/>
  </r>
  <r>
    <x v="344"/>
    <x v="1"/>
    <n v="22586034"/>
    <n v="5477113"/>
    <n v="2212753"/>
    <n v="1566850"/>
    <n v="1246273"/>
    <x v="340"/>
    <x v="338"/>
    <n v="22586032"/>
    <n v="9.7087656419474477E-3"/>
    <n v="-7.6145772394388356E-2"/>
    <n v="0.24249998915258872"/>
    <n v="0.40399988095918415"/>
    <n v="0.70809981954605872"/>
    <n v="0.79540032549382522"/>
  </r>
  <r>
    <x v="345"/>
    <x v="2"/>
    <n v="21934513"/>
    <n v="5648137"/>
    <n v="2259254"/>
    <n v="1682241"/>
    <n v="1379437"/>
    <x v="341"/>
    <x v="339"/>
    <n v="21934511"/>
    <n v="-2.8846191309743974E-2"/>
    <n v="1.0913163478365462E-3"/>
    <n v="0.25749999555495034"/>
    <n v="0.39999985836037616"/>
    <n v="0.74460020874146948"/>
    <n v="0.81999963144400834"/>
  </r>
  <r>
    <x v="346"/>
    <x v="3"/>
    <n v="22803207"/>
    <n v="5928833"/>
    <n v="2276672"/>
    <n v="1661970"/>
    <n v="1308303"/>
    <x v="342"/>
    <x v="340"/>
    <n v="22803205"/>
    <n v="8.247417297186499E-2"/>
    <n v="-9.5656311802413296E-2"/>
    <n v="0.25999996404014575"/>
    <n v="0.38400002158940894"/>
    <n v="0.72999975402693051"/>
    <n v="0.78720012996624489"/>
  </r>
  <r>
    <x v="347"/>
    <x v="4"/>
    <n v="45787545"/>
    <n v="9230769"/>
    <n v="3232615"/>
    <n v="2220160"/>
    <n v="1783676"/>
    <x v="343"/>
    <x v="341"/>
    <n v="45787544"/>
    <n v="4.0816303799183329E-2"/>
    <n v="2.8854477169268922E-2"/>
    <n v="0.20159999842751997"/>
    <n v="0.35019996708833251"/>
    <n v="0.68680000556824738"/>
    <n v="0.80339975497261462"/>
  </r>
  <r>
    <x v="348"/>
    <x v="5"/>
    <n v="43094160"/>
    <n v="8687782"/>
    <n v="2806153"/>
    <n v="1812775"/>
    <n v="1385685"/>
    <x v="344"/>
    <x v="342"/>
    <n v="43094158"/>
    <n v="-2.0408208728164068E-2"/>
    <n v="-0.13360031512605031"/>
    <n v="0.20159998477751973"/>
    <n v="0.3229999325489521"/>
    <n v="0.64600005773028057"/>
    <n v="0.76439988415550741"/>
  </r>
  <r>
    <x v="349"/>
    <x v="6"/>
    <n v="21282993"/>
    <n v="5427163"/>
    <n v="2214282"/>
    <n v="1584097"/>
    <n v="1324939"/>
    <x v="345"/>
    <x v="343"/>
    <n v="21282992"/>
    <n v="-5.7692294069183969E-2"/>
    <n v="0.12890665337088447"/>
    <n v="0.25499998989803735"/>
    <n v="0.40799990713380085"/>
    <n v="0.71539984518683708"/>
    <n v="0.83640016993908828"/>
  </r>
  <r>
    <x v="350"/>
    <x v="0"/>
    <n v="21065820"/>
    <n v="5108461"/>
    <n v="2022950"/>
    <n v="1402916"/>
    <n v="1104375"/>
    <x v="346"/>
    <x v="344"/>
    <n v="21065819"/>
    <n v="-2.0202030068046883E-2"/>
    <n v="-8.7909009173535724E-2"/>
    <n v="0.24249998338540821"/>
    <n v="0.39599989116095824"/>
    <n v="0.69350008650732842"/>
    <n v="0.7871996612769403"/>
  </r>
  <r>
    <x v="351"/>
    <x v="1"/>
    <n v="22368860"/>
    <n v="5424448"/>
    <n v="2104686"/>
    <n v="1597877"/>
    <n v="1284054"/>
    <x v="347"/>
    <x v="345"/>
    <n v="22368858"/>
    <n v="-9.6154118616319506E-3"/>
    <n v="4.0318275564798389E-2"/>
    <n v="0.24249997541224722"/>
    <n v="0.3880000324456977"/>
    <n v="0.75919970960038696"/>
    <n v="0.8036000267855411"/>
  </r>
  <r>
    <x v="352"/>
    <x v="2"/>
    <n v="21065820"/>
    <n v="5213790"/>
    <n v="2064661"/>
    <n v="1507202"/>
    <n v="1211187"/>
    <x v="348"/>
    <x v="346"/>
    <n v="21065819"/>
    <n v="-3.9603891784959377E-2"/>
    <n v="-8.5762654837664987E-2"/>
    <n v="0.247499978638382"/>
    <n v="0.39600003068784895"/>
    <n v="0.7299997432992632"/>
    <n v="0.80359965021277835"/>
  </r>
  <r>
    <x v="353"/>
    <x v="3"/>
    <n v="22151687"/>
    <n v="5261025"/>
    <n v="2062322"/>
    <n v="1430220"/>
    <n v="1231419"/>
    <x v="349"/>
    <x v="347"/>
    <n v="22151685"/>
    <n v="-2.8571422306645E-2"/>
    <n v="-3.1082865026457518E-2"/>
    <n v="0.23749997009257129"/>
    <n v="0.39200003801540573"/>
    <n v="0.69349985113866797"/>
    <n v="0.8609997063388849"/>
  </r>
  <r>
    <x v="354"/>
    <x v="4"/>
    <n v="46236443"/>
    <n v="9321266"/>
    <n v="3042461"/>
    <n v="1965430"/>
    <n v="1502374"/>
    <x v="350"/>
    <x v="348"/>
    <n v="46236441"/>
    <n v="9.8039108627445692E-3"/>
    <n v="-0.16588672574431385"/>
    <n v="0.20159998034450877"/>
    <n v="0.32639997614058003"/>
    <n v="0.64600006376416985"/>
    <n v="0.7643996479141969"/>
  </r>
  <r>
    <x v="355"/>
    <x v="5"/>
    <n v="43094160"/>
    <n v="9140271"/>
    <n v="3263076"/>
    <n v="2107947"/>
    <n v="1677083"/>
    <x v="351"/>
    <x v="349"/>
    <n v="43094158"/>
    <n v="0"/>
    <n v="0.21029166080314066"/>
    <n v="0.21209999220311987"/>
    <n v="0.35699991827375799"/>
    <n v="0.64599997057990677"/>
    <n v="0.79560017400817007"/>
  </r>
  <r>
    <x v="356"/>
    <x v="6"/>
    <n v="21500167"/>
    <n v="5106289"/>
    <n v="1940390"/>
    <n v="1430649"/>
    <n v="1196595"/>
    <x v="352"/>
    <x v="350"/>
    <n v="21500166"/>
    <n v="1.0204110399515187E-2"/>
    <n v="-0.10599042774802347"/>
    <n v="0.23749996918628585"/>
    <n v="0.38000003525064874"/>
    <n v="0.73729971809790817"/>
    <n v="0.83640012330068381"/>
  </r>
  <r>
    <x v="357"/>
    <x v="0"/>
    <n v="21282993"/>
    <n v="5320748"/>
    <n v="2107016"/>
    <n v="1568884"/>
    <n v="1312214"/>
    <x v="353"/>
    <x v="351"/>
    <n v="21282992"/>
    <n v="1.0309259753916944E-2"/>
    <n v="0.17607161132846216"/>
    <n v="0.24999998825353181"/>
    <n v="0.39599996090775208"/>
    <n v="0.74459994608488977"/>
    <n v="0.83639963184021249"/>
  </r>
  <r>
    <x v="358"/>
    <x v="1"/>
    <n v="20631473"/>
    <n v="5261025"/>
    <n v="2167542"/>
    <n v="1582306"/>
    <n v="1258566"/>
    <x v="354"/>
    <x v="352"/>
    <n v="20631472"/>
    <n v="-7.7669856905524637E-2"/>
    <n v="6.2689336322857558E-2"/>
    <n v="0.25499997019117343"/>
    <n v="0.41199994297689141"/>
    <n v="0.73000015685970565"/>
    <n v="0.79539987840531479"/>
  </r>
  <r>
    <x v="359"/>
    <x v="2"/>
    <n v="20631473"/>
    <n v="5209447"/>
    <n v="2146292"/>
    <n v="1645132"/>
    <n v="1295048"/>
    <x v="355"/>
    <x v="353"/>
    <n v="20631472"/>
    <n v="-2.0618566978098496E-2"/>
    <n v="9.1748987542926042E-2"/>
    <n v="0.25250000327170047"/>
    <n v="0.41199996851873144"/>
    <n v="0.76649961887758045"/>
    <n v="0.78720005446371477"/>
  </r>
  <r>
    <x v="360"/>
    <x v="3"/>
    <n v="22368860"/>
    <n v="5648137"/>
    <n v="2349625"/>
    <n v="1629465"/>
    <n v="1309438"/>
    <x v="356"/>
    <x v="354"/>
    <n v="22368858"/>
    <n v="9.8039043079567456E-3"/>
    <n v="5.3033153630440921E-2"/>
    <n v="0.25249999329424921"/>
    <n v="0.41600000141639626"/>
    <n v="0.69350002659998933"/>
    <n v="0.80359995458632127"/>
  </r>
  <r>
    <x v="361"/>
    <x v="4"/>
    <n v="45338648"/>
    <n v="9521116"/>
    <n v="3269551"/>
    <n v="2201061"/>
    <n v="1768333"/>
    <x v="357"/>
    <x v="355"/>
    <n v="45338647"/>
    <n v="-1.9417454730133787E-2"/>
    <n v="0.2003332689885069"/>
    <n v="0.20999999823550097"/>
    <n v="0.34339997538103728"/>
    <n v="0.6731997757490249"/>
    <n v="0.80340026923379226"/>
  </r>
  <r>
    <x v="362"/>
    <x v="5"/>
    <n v="43543058"/>
    <n v="8778280"/>
    <n v="3133846"/>
    <n v="2109705"/>
    <n v="1596202"/>
    <x v="358"/>
    <x v="356"/>
    <n v="43543056"/>
    <n v="1.0416678752604991E-2"/>
    <n v="-5.8039291353914724E-2"/>
    <n v="0.2015999886824669"/>
    <n v="0.35700000455670133"/>
    <n v="0.67319995941089639"/>
    <n v="0.75659961937806475"/>
  </r>
  <r>
    <x v="363"/>
    <x v="6"/>
    <n v="22151687"/>
    <n v="5316404"/>
    <n v="2041499"/>
    <n v="1415779"/>
    <n v="1172548"/>
    <x v="359"/>
    <x v="357"/>
    <n v="22151685"/>
    <n v="3.0302975335167126E-2"/>
    <n v="-4.8916880802986507E-2"/>
    <n v="0.23999996027390599"/>
    <n v="0.38399997441879885"/>
    <n v="0.69349972740618537"/>
    <n v="0.82819988147867707"/>
  </r>
  <r>
    <x v="364"/>
    <x v="0"/>
    <n v="21934513"/>
    <n v="5319119"/>
    <n v="2106371"/>
    <n v="1491521"/>
    <n v="1284200"/>
    <x v="360"/>
    <x v="358"/>
    <n v="21934511"/>
    <n v="3.06121902409211E-2"/>
    <n v="-5.0417495501231424E-2"/>
    <n v="0.24249998164992312"/>
    <n v="0.39599997668786879"/>
    <n v="0.70809985515372176"/>
    <n v="0.86100028092128778"/>
  </r>
  <r>
    <x v="365"/>
    <x v="1"/>
    <n v="21717340"/>
    <n v="5375041"/>
    <n v="2042515"/>
    <n v="1520857"/>
    <n v="1284516"/>
    <x v="361"/>
    <x v="359"/>
    <n v="21717338"/>
    <n v="5.2631533028763E-2"/>
    <n v="-3.0412231062971751E-2"/>
    <n v="0.24749997006999935"/>
    <n v="0.37999989209384638"/>
    <n v="0.74460016205511348"/>
    <n v="0.8446001169077698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x v="0"/>
    <n v="7505512"/>
    <n v="5629134"/>
    <n v="2293351"/>
    <n v="5420648"/>
    <n v="20848645"/>
    <m/>
    <m/>
    <m/>
    <m/>
    <m/>
    <m/>
    <m/>
    <x v="0"/>
  </r>
  <r>
    <x v="1"/>
    <n v="7896424"/>
    <n v="5922318"/>
    <n v="2412796"/>
    <n v="5702973"/>
    <n v="21934511"/>
    <m/>
    <m/>
    <m/>
    <m/>
    <m/>
    <m/>
    <m/>
    <x v="0"/>
  </r>
  <r>
    <x v="2"/>
    <n v="7505512"/>
    <n v="5629134"/>
    <n v="2293351"/>
    <n v="5420648"/>
    <n v="20848645"/>
    <m/>
    <m/>
    <m/>
    <m/>
    <m/>
    <m/>
    <m/>
    <x v="0"/>
  </r>
  <r>
    <x v="3"/>
    <n v="7818242"/>
    <n v="5863681"/>
    <n v="2388907"/>
    <n v="5646508"/>
    <n v="21717338"/>
    <m/>
    <m/>
    <m/>
    <m/>
    <m/>
    <m/>
    <m/>
    <x v="0"/>
  </r>
  <r>
    <x v="4"/>
    <n v="15352294"/>
    <n v="11514221"/>
    <n v="4690978"/>
    <n v="11087768"/>
    <n v="42645261"/>
    <m/>
    <m/>
    <m/>
    <m/>
    <m/>
    <m/>
    <m/>
    <x v="0"/>
  </r>
  <r>
    <x v="5"/>
    <n v="15675500"/>
    <n v="11756625"/>
    <n v="4789736"/>
    <n v="11321195"/>
    <n v="43543056"/>
    <m/>
    <m/>
    <m/>
    <m/>
    <m/>
    <m/>
    <m/>
    <x v="0"/>
  </r>
  <r>
    <x v="6"/>
    <n v="8209154"/>
    <n v="6156866"/>
    <n v="2508352"/>
    <n v="5928833"/>
    <n v="22803205"/>
    <m/>
    <m/>
    <m/>
    <m/>
    <m/>
    <m/>
    <m/>
    <x v="0"/>
  </r>
  <r>
    <x v="7"/>
    <n v="7818242"/>
    <n v="5863681"/>
    <n v="2388907"/>
    <n v="5646508"/>
    <n v="21717338"/>
    <n v="312730"/>
    <n v="234547"/>
    <n v="95556"/>
    <n v="225860"/>
    <n v="868693"/>
    <n v="4.1666686651977258E-2"/>
    <n v="868693"/>
    <x v="1"/>
  </r>
  <r>
    <x v="8"/>
    <n v="8130972"/>
    <n v="6098229"/>
    <n v="2484463"/>
    <n v="5872368"/>
    <n v="22586032"/>
    <n v="234548"/>
    <n v="175911"/>
    <n v="71667"/>
    <n v="169395"/>
    <n v="651521"/>
    <n v="2.9703007310898588E-2"/>
    <n v="651521"/>
    <x v="1"/>
  </r>
  <r>
    <x v="9"/>
    <n v="387156"/>
    <n v="2873204"/>
    <n v="1170564"/>
    <n v="6210572"/>
    <n v="10641496"/>
    <n v="-7118356"/>
    <n v="-2755930"/>
    <n v="-1122787"/>
    <n v="789924"/>
    <n v="-10207149"/>
    <n v="-0.48958335231937844"/>
    <n v="789924"/>
    <x v="2"/>
  </r>
  <r>
    <x v="10"/>
    <n v="7427330"/>
    <n v="5570497"/>
    <n v="2269462"/>
    <n v="5364183"/>
    <n v="20631472"/>
    <n v="-390912"/>
    <n v="-293184"/>
    <n v="-119445"/>
    <n v="-282325"/>
    <n v="-1085866"/>
    <n v="-5.0000000000000044E-2"/>
    <n v="-119445"/>
    <x v="3"/>
  </r>
  <r>
    <x v="11"/>
    <n v="15352294"/>
    <n v="11514221"/>
    <n v="4690978"/>
    <n v="11087768"/>
    <n v="42645261"/>
    <n v="0"/>
    <n v="0"/>
    <n v="0"/>
    <n v="0"/>
    <n v="0"/>
    <n v="0"/>
    <n v="0"/>
    <x v="1"/>
  </r>
  <r>
    <x v="12"/>
    <n v="16645119"/>
    <n v="12483839"/>
    <n v="5086008"/>
    <n v="12021475"/>
    <n v="46236441"/>
    <n v="969619"/>
    <n v="727214"/>
    <n v="296272"/>
    <n v="700280"/>
    <n v="2693385"/>
    <n v="6.1855669392811174E-2"/>
    <n v="2693385"/>
    <x v="1"/>
  </r>
  <r>
    <x v="13"/>
    <n v="7583695"/>
    <n v="5687771"/>
    <n v="2317240"/>
    <n v="5477113"/>
    <n v="21065819"/>
    <n v="-625459"/>
    <n v="-469095"/>
    <n v="-191112"/>
    <n v="-451720"/>
    <n v="-1737386"/>
    <n v="-7.6190467419780084E-2"/>
    <n v="-191112"/>
    <x v="3"/>
  </r>
  <r>
    <x v="14"/>
    <n v="7661877"/>
    <n v="5746408"/>
    <n v="2341129"/>
    <n v="5533578"/>
    <n v="21282992"/>
    <n v="-156365"/>
    <n v="-117273"/>
    <n v="-47778"/>
    <n v="-112930"/>
    <n v="-434346"/>
    <n v="-2.0000009209230951E-2"/>
    <n v="-47778"/>
    <x v="3"/>
  </r>
  <r>
    <x v="15"/>
    <n v="7583695"/>
    <n v="5687771"/>
    <n v="2317240"/>
    <n v="5477113"/>
    <n v="21065819"/>
    <n v="-547277"/>
    <n v="-410458"/>
    <n v="-167223"/>
    <n v="-395255"/>
    <n v="-1520213"/>
    <n v="-6.7307699970698742E-2"/>
    <n v="-167223"/>
    <x v="3"/>
  </r>
  <r>
    <x v="16"/>
    <n v="8052789"/>
    <n v="6039592"/>
    <n v="2460574"/>
    <n v="5815903"/>
    <n v="22368858"/>
    <n v="7665633"/>
    <n v="3166388"/>
    <n v="1290010"/>
    <n v="-394669"/>
    <n v="11727362"/>
    <n v="1.1020409160516529"/>
    <n v="11727362"/>
    <x v="1"/>
  </r>
  <r>
    <x v="17"/>
    <n v="7974607"/>
    <n v="5980955"/>
    <n v="2436685"/>
    <n v="5759438"/>
    <n v="22151685"/>
    <n v="547277"/>
    <n v="410458"/>
    <n v="167223"/>
    <n v="395255"/>
    <n v="1520213"/>
    <n v="7.3684220220243013E-2"/>
    <n v="1520213"/>
    <x v="1"/>
  </r>
  <r>
    <x v="18"/>
    <n v="15352294"/>
    <n v="11514221"/>
    <n v="4690978"/>
    <n v="11087768"/>
    <n v="42645261"/>
    <n v="0"/>
    <n v="0"/>
    <n v="0"/>
    <n v="0"/>
    <n v="0"/>
    <n v="0"/>
    <n v="0"/>
    <x v="1"/>
  </r>
  <r>
    <x v="19"/>
    <n v="15998707"/>
    <n v="11999030"/>
    <n v="4888493"/>
    <n v="11554621"/>
    <n v="44440851"/>
    <n v="-646412"/>
    <n v="-484809"/>
    <n v="-197515"/>
    <n v="-466854"/>
    <n v="-1795590"/>
    <n v="-3.8834951036350263E-2"/>
    <n v="-197515"/>
    <x v="3"/>
  </r>
  <r>
    <x v="20"/>
    <n v="7974607"/>
    <n v="5980955"/>
    <n v="2436685"/>
    <n v="5759438"/>
    <n v="22151685"/>
    <n v="390912"/>
    <n v="293184"/>
    <n v="119445"/>
    <n v="282325"/>
    <n v="1085866"/>
    <n v="5.154639126319327E-2"/>
    <n v="1085866"/>
    <x v="1"/>
  </r>
  <r>
    <x v="21"/>
    <n v="13525559"/>
    <n v="2028833"/>
    <n v="19827367"/>
    <n v="2189238"/>
    <n v="37570997"/>
    <n v="5863682"/>
    <n v="-3717575"/>
    <n v="17486238"/>
    <n v="-3344340"/>
    <n v="16288005"/>
    <n v="0.76530612964069489"/>
    <n v="17486238"/>
    <x v="3"/>
  </r>
  <r>
    <x v="22"/>
    <n v="7740060"/>
    <n v="5805045"/>
    <n v="2365018"/>
    <n v="5590043"/>
    <n v="21500166"/>
    <n v="156365"/>
    <n v="117274"/>
    <n v="47778"/>
    <n v="112930"/>
    <n v="434347"/>
    <n v="2.0618565999329652E-2"/>
    <n v="434347"/>
    <x v="1"/>
  </r>
  <r>
    <x v="23"/>
    <n v="7427330"/>
    <n v="5570497"/>
    <n v="2269462"/>
    <n v="5364183"/>
    <n v="20631472"/>
    <n v="-625459"/>
    <n v="-469095"/>
    <n v="-191112"/>
    <n v="-451720"/>
    <n v="-1737386"/>
    <n v="-7.7669894666066996E-2"/>
    <n v="-191112"/>
    <x v="3"/>
  </r>
  <r>
    <x v="24"/>
    <n v="7427330"/>
    <n v="5570497"/>
    <n v="2269462"/>
    <n v="5364183"/>
    <n v="20631472"/>
    <n v="-547277"/>
    <n v="-410458"/>
    <n v="-167223"/>
    <n v="-395255"/>
    <n v="-1520213"/>
    <n v="-6.8627459389436152E-2"/>
    <n v="-167223"/>
    <x v="3"/>
  </r>
  <r>
    <x v="25"/>
    <n v="16968325"/>
    <n v="12726244"/>
    <n v="5184766"/>
    <n v="12254901"/>
    <n v="47134236"/>
    <n v="1616031"/>
    <n v="1212023"/>
    <n v="493788"/>
    <n v="1167133"/>
    <n v="4488975"/>
    <n v="0.10526315666056507"/>
    <n v="4488975"/>
    <x v="1"/>
  </r>
  <r>
    <x v="26"/>
    <n v="16321913"/>
    <n v="12241435"/>
    <n v="4987251"/>
    <n v="11788048"/>
    <n v="45338647"/>
    <n v="323206"/>
    <n v="242405"/>
    <n v="98758"/>
    <n v="233427"/>
    <n v="897796"/>
    <n v="2.0202019974729035E-2"/>
    <n v="897796"/>
    <x v="1"/>
  </r>
  <r>
    <x v="27"/>
    <n v="7661877"/>
    <n v="5746408"/>
    <n v="2341129"/>
    <n v="5533578"/>
    <n v="21282992"/>
    <n v="-312730"/>
    <n v="-234547"/>
    <n v="-95556"/>
    <n v="-225860"/>
    <n v="-868693"/>
    <n v="-3.9215703977760197E-2"/>
    <n v="-95556"/>
    <x v="3"/>
  </r>
  <r>
    <x v="28"/>
    <n v="8052789"/>
    <n v="6039592"/>
    <n v="2460574"/>
    <n v="5815903"/>
    <n v="22368858"/>
    <n v="-5472770"/>
    <n v="4010759"/>
    <n v="-17366793"/>
    <n v="3626665"/>
    <n v="-15202139"/>
    <n v="-0.40462427961056557"/>
    <n v="4010759"/>
    <x v="4"/>
  </r>
  <r>
    <x v="29"/>
    <n v="8052789"/>
    <n v="6039592"/>
    <n v="2460574"/>
    <n v="5815903"/>
    <n v="22368858"/>
    <n v="312729"/>
    <n v="234547"/>
    <n v="95556"/>
    <n v="225860"/>
    <n v="868692"/>
    <n v="4.0404011745583279E-2"/>
    <n v="868692"/>
    <x v="1"/>
  </r>
  <r>
    <x v="30"/>
    <n v="7505512"/>
    <n v="5629134"/>
    <n v="2293351"/>
    <n v="5420648"/>
    <n v="20848645"/>
    <n v="78182"/>
    <n v="58637"/>
    <n v="23889"/>
    <n v="56465"/>
    <n v="217173"/>
    <n v="1.0526296401619062E-2"/>
    <n v="217173"/>
    <x v="1"/>
  </r>
  <r>
    <x v="31"/>
    <n v="7427330"/>
    <n v="5570497"/>
    <n v="2269462"/>
    <n v="5364183"/>
    <n v="20631472"/>
    <n v="0"/>
    <n v="0"/>
    <n v="0"/>
    <n v="0"/>
    <n v="0"/>
    <n v="0"/>
    <n v="0"/>
    <x v="1"/>
  </r>
  <r>
    <x v="32"/>
    <n v="15675500"/>
    <n v="11756625"/>
    <n v="4789736"/>
    <n v="11321195"/>
    <n v="43543056"/>
    <n v="-1292825"/>
    <n v="-969619"/>
    <n v="-395030"/>
    <n v="-933706"/>
    <n v="-3591180"/>
    <n v="-7.6190475382247658E-2"/>
    <n v="-395030"/>
    <x v="3"/>
  </r>
  <r>
    <x v="33"/>
    <n v="16160310"/>
    <n v="12120232"/>
    <n v="4937872"/>
    <n v="11671335"/>
    <n v="44889749"/>
    <n v="-161603"/>
    <n v="-121203"/>
    <n v="-49379"/>
    <n v="-116713"/>
    <n v="-448898"/>
    <n v="-9.9010010179394481E-3"/>
    <n v="-49379"/>
    <x v="3"/>
  </r>
  <r>
    <x v="34"/>
    <n v="7661877"/>
    <n v="5746408"/>
    <n v="2341129"/>
    <n v="5533578"/>
    <n v="21282992"/>
    <n v="0"/>
    <n v="0"/>
    <n v="0"/>
    <n v="0"/>
    <n v="0"/>
    <n v="0"/>
    <n v="0"/>
    <x v="1"/>
  </r>
  <r>
    <x v="35"/>
    <n v="8052789"/>
    <n v="6039592"/>
    <n v="2460574"/>
    <n v="5815903"/>
    <n v="22368858"/>
    <n v="0"/>
    <n v="0"/>
    <n v="0"/>
    <n v="0"/>
    <n v="0"/>
    <n v="0"/>
    <n v="0"/>
    <x v="1"/>
  </r>
  <r>
    <x v="36"/>
    <n v="7427330"/>
    <n v="5570497"/>
    <n v="2269462"/>
    <n v="5364183"/>
    <n v="20631472"/>
    <n v="-625459"/>
    <n v="-469095"/>
    <n v="-191112"/>
    <n v="-451720"/>
    <n v="-1737386"/>
    <n v="-7.7669894666066996E-2"/>
    <n v="-191112"/>
    <x v="3"/>
  </r>
  <r>
    <x v="37"/>
    <n v="7974607"/>
    <n v="5980955"/>
    <n v="2436685"/>
    <n v="5759438"/>
    <n v="22151685"/>
    <n v="469095"/>
    <n v="351821"/>
    <n v="143334"/>
    <n v="338790"/>
    <n v="1303040"/>
    <n v="6.2500029977965887E-2"/>
    <n v="1303040"/>
    <x v="1"/>
  </r>
  <r>
    <x v="38"/>
    <n v="7896424"/>
    <n v="5922318"/>
    <n v="2412796"/>
    <n v="5702973"/>
    <n v="21934511"/>
    <n v="469094"/>
    <n v="351821"/>
    <n v="143334"/>
    <n v="338790"/>
    <n v="1303039"/>
    <n v="6.3157875348987425E-2"/>
    <n v="1303039"/>
    <x v="1"/>
  </r>
  <r>
    <x v="39"/>
    <n v="15837104"/>
    <n v="11877828"/>
    <n v="4839115"/>
    <n v="11437908"/>
    <n v="43991955"/>
    <n v="161604"/>
    <n v="121203"/>
    <n v="49379"/>
    <n v="116713"/>
    <n v="448899"/>
    <n v="1.0309266749248591E-2"/>
    <n v="448899"/>
    <x v="1"/>
  </r>
  <r>
    <x v="40"/>
    <n v="16645119"/>
    <n v="12483839"/>
    <n v="5086008"/>
    <n v="12021475"/>
    <n v="46236441"/>
    <n v="484809"/>
    <n v="363607"/>
    <n v="148136"/>
    <n v="350140"/>
    <n v="1346692"/>
    <n v="3.0000011138400229E-2"/>
    <n v="1346692"/>
    <x v="1"/>
  </r>
  <r>
    <x v="41"/>
    <n v="8052789"/>
    <n v="6039592"/>
    <n v="2460574"/>
    <n v="5815903"/>
    <n v="22368858"/>
    <n v="390912"/>
    <n v="293184"/>
    <n v="119445"/>
    <n v="282325"/>
    <n v="1085866"/>
    <n v="5.1020408642713067E-2"/>
    <n v="1085866"/>
    <x v="1"/>
  </r>
  <r>
    <x v="42"/>
    <n v="8209154"/>
    <n v="6156866"/>
    <n v="2508352"/>
    <n v="5928833"/>
    <n v="22803205"/>
    <n v="156365"/>
    <n v="117274"/>
    <n v="47778"/>
    <n v="112930"/>
    <n v="434347"/>
    <n v="1.9417484842767951E-2"/>
    <n v="434347"/>
    <x v="1"/>
  </r>
  <r>
    <x v="43"/>
    <n v="7818242"/>
    <n v="5863681"/>
    <n v="2388907"/>
    <n v="5646508"/>
    <n v="21717338"/>
    <n v="390912"/>
    <n v="293184"/>
    <n v="119445"/>
    <n v="282325"/>
    <n v="1085866"/>
    <n v="5.2631578947368363E-2"/>
    <n v="1085866"/>
    <x v="1"/>
  </r>
  <r>
    <x v="44"/>
    <n v="7740060"/>
    <n v="5805045"/>
    <n v="2365018"/>
    <n v="5590043"/>
    <n v="21500166"/>
    <n v="-234547"/>
    <n v="-175910"/>
    <n v="-71667"/>
    <n v="-169395"/>
    <n v="-651519"/>
    <n v="-2.9411755411675844E-2"/>
    <n v="-71667"/>
    <x v="3"/>
  </r>
  <r>
    <x v="45"/>
    <n v="7740060"/>
    <n v="5805045"/>
    <n v="2365018"/>
    <n v="5590043"/>
    <n v="21500166"/>
    <n v="-156364"/>
    <n v="-117273"/>
    <n v="-47778"/>
    <n v="-112930"/>
    <n v="-434345"/>
    <n v="-1.9801944086928258E-2"/>
    <n v="-47778"/>
    <x v="3"/>
  </r>
  <r>
    <x v="46"/>
    <n v="16483516"/>
    <n v="12362637"/>
    <n v="5036630"/>
    <n v="11904761"/>
    <n v="45787544"/>
    <n v="646412"/>
    <n v="484809"/>
    <n v="197515"/>
    <n v="466853"/>
    <n v="1795589"/>
    <n v="4.081632653061229E-2"/>
    <n v="1795589"/>
    <x v="1"/>
  </r>
  <r>
    <x v="47"/>
    <n v="16321913"/>
    <n v="12241435"/>
    <n v="4987251"/>
    <n v="11788048"/>
    <n v="45338647"/>
    <n v="-323206"/>
    <n v="-242404"/>
    <n v="-98757"/>
    <n v="-233427"/>
    <n v="-897794"/>
    <n v="-1.9417475518175187E-2"/>
    <n v="-98757"/>
    <x v="3"/>
  </r>
  <r>
    <x v="48"/>
    <n v="7818242"/>
    <n v="5863681"/>
    <n v="2388907"/>
    <n v="5646508"/>
    <n v="21717338"/>
    <n v="-234547"/>
    <n v="-175911"/>
    <n v="-71667"/>
    <n v="-169395"/>
    <n v="-651520"/>
    <n v="-2.9126204911649523E-2"/>
    <n v="-71667"/>
    <x v="3"/>
  </r>
  <r>
    <x v="49"/>
    <n v="7896424"/>
    <n v="5922318"/>
    <n v="2412796"/>
    <n v="5702973"/>
    <n v="21934511"/>
    <n v="-312730"/>
    <n v="-234548"/>
    <n v="-95556"/>
    <n v="-225860"/>
    <n v="-868694"/>
    <n v="-3.809525563663041E-2"/>
    <n v="-95556"/>
    <x v="3"/>
  </r>
  <r>
    <x v="50"/>
    <n v="7974607"/>
    <n v="5980955"/>
    <n v="2436685"/>
    <n v="5759438"/>
    <n v="22151685"/>
    <n v="156365"/>
    <n v="117274"/>
    <n v="47778"/>
    <n v="112930"/>
    <n v="434347"/>
    <n v="2.0000009209230951E-2"/>
    <n v="434347"/>
    <x v="1"/>
  </r>
  <r>
    <x v="51"/>
    <n v="7505512"/>
    <n v="5629134"/>
    <n v="2293351"/>
    <n v="5420648"/>
    <n v="20848645"/>
    <n v="-234548"/>
    <n v="-175911"/>
    <n v="-71667"/>
    <n v="-169395"/>
    <n v="-651521"/>
    <n v="-3.0303066948270674E-2"/>
    <n v="-71667"/>
    <x v="3"/>
  </r>
  <r>
    <x v="52"/>
    <n v="7974607"/>
    <n v="5980955"/>
    <n v="2436685"/>
    <n v="5759438"/>
    <n v="22151685"/>
    <n v="234547"/>
    <n v="175910"/>
    <n v="71667"/>
    <n v="169395"/>
    <n v="651519"/>
    <n v="3.0303020437004058E-2"/>
    <n v="651519"/>
    <x v="1"/>
  </r>
  <r>
    <x v="53"/>
    <n v="15513897"/>
    <n v="11635423"/>
    <n v="4740357"/>
    <n v="11204481"/>
    <n v="43094158"/>
    <n v="-969619"/>
    <n v="-727214"/>
    <n v="-296273"/>
    <n v="-700280"/>
    <n v="-2693386"/>
    <n v="-5.8823529411764719E-2"/>
    <n v="-296273"/>
    <x v="3"/>
  </r>
  <r>
    <x v="54"/>
    <n v="15998707"/>
    <n v="11999030"/>
    <n v="4888493"/>
    <n v="11554621"/>
    <n v="44440851"/>
    <n v="-323206"/>
    <n v="-242405"/>
    <n v="-98758"/>
    <n v="-233427"/>
    <n v="-897796"/>
    <n v="-1.9801979979641171E-2"/>
    <n v="-98758"/>
    <x v="3"/>
  </r>
  <r>
    <x v="55"/>
    <n v="7583695"/>
    <n v="5687771"/>
    <n v="2317240"/>
    <n v="5477113"/>
    <n v="21065819"/>
    <n v="-234547"/>
    <n v="-175910"/>
    <n v="-71667"/>
    <n v="-169395"/>
    <n v="-651519"/>
    <n v="-2.9999990790768982E-2"/>
    <n v="-71667"/>
    <x v="3"/>
  </r>
  <r>
    <x v="56"/>
    <n v="8052789"/>
    <n v="6039592"/>
    <n v="2460574"/>
    <n v="5815903"/>
    <n v="22368858"/>
    <n v="156365"/>
    <n v="117274"/>
    <n v="47778"/>
    <n v="112930"/>
    <n v="434347"/>
    <n v="1.9801989677181275E-2"/>
    <n v="434347"/>
    <x v="1"/>
  </r>
  <r>
    <x v="57"/>
    <n v="7740060"/>
    <n v="5805045"/>
    <n v="2365018"/>
    <n v="5590043"/>
    <n v="21500166"/>
    <n v="-234547"/>
    <n v="-175910"/>
    <n v="-71667"/>
    <n v="-169395"/>
    <n v="-651519"/>
    <n v="-2.9411755411675844E-2"/>
    <n v="-71667"/>
    <x v="3"/>
  </r>
  <r>
    <x v="58"/>
    <n v="8130972"/>
    <n v="6098229"/>
    <n v="2484463"/>
    <n v="5872368"/>
    <n v="22586032"/>
    <n v="625460"/>
    <n v="469095"/>
    <n v="191112"/>
    <n v="451720"/>
    <n v="1737387"/>
    <n v="8.3333373303954517E-2"/>
    <n v="1737387"/>
    <x v="1"/>
  </r>
  <r>
    <x v="59"/>
    <n v="8052789"/>
    <n v="6039592"/>
    <n v="2460574"/>
    <n v="5815903"/>
    <n v="22368858"/>
    <n v="78182"/>
    <n v="58637"/>
    <n v="23889"/>
    <n v="56465"/>
    <n v="217173"/>
    <n v="9.80390342279569E-3"/>
    <n v="217173"/>
    <x v="1"/>
  </r>
  <r>
    <x v="60"/>
    <n v="16806722"/>
    <n v="12605042"/>
    <n v="5135387"/>
    <n v="12138188"/>
    <n v="46685339"/>
    <n v="1292825"/>
    <n v="969619"/>
    <n v="395030"/>
    <n v="933707"/>
    <n v="3591181"/>
    <n v="8.3333333333333259E-2"/>
    <n v="3591181"/>
    <x v="1"/>
  </r>
  <r>
    <x v="61"/>
    <n v="15837104"/>
    <n v="11877828"/>
    <n v="4839115"/>
    <n v="11437908"/>
    <n v="43991955"/>
    <n v="-161603"/>
    <n v="-121202"/>
    <n v="-49378"/>
    <n v="-116713"/>
    <n v="-448896"/>
    <n v="-1.0101021238273722E-2"/>
    <n v="-49378"/>
    <x v="3"/>
  </r>
  <r>
    <x v="62"/>
    <n v="7818242"/>
    <n v="5863681"/>
    <n v="2388907"/>
    <n v="5646508"/>
    <n v="21717338"/>
    <n v="234547"/>
    <n v="175910"/>
    <n v="71667"/>
    <n v="169395"/>
    <n v="651519"/>
    <n v="3.0927825263863395E-2"/>
    <n v="651519"/>
    <x v="1"/>
  </r>
  <r>
    <x v="63"/>
    <n v="7818242"/>
    <n v="5863681"/>
    <n v="2388907"/>
    <n v="5646508"/>
    <n v="21717338"/>
    <n v="-234547"/>
    <n v="-175911"/>
    <n v="-71667"/>
    <n v="-169395"/>
    <n v="-651520"/>
    <n v="-2.9126204911649523E-2"/>
    <n v="-71667"/>
    <x v="3"/>
  </r>
  <r>
    <x v="64"/>
    <n v="7583695"/>
    <n v="5687771"/>
    <n v="2317240"/>
    <n v="5477113"/>
    <n v="21065819"/>
    <n v="-156365"/>
    <n v="-117274"/>
    <n v="-47778"/>
    <n v="-112930"/>
    <n v="-434347"/>
    <n v="-2.0202029128424948E-2"/>
    <n v="-47778"/>
    <x v="3"/>
  </r>
  <r>
    <x v="65"/>
    <n v="7818242"/>
    <n v="5863681"/>
    <n v="2388907"/>
    <n v="5646508"/>
    <n v="21717338"/>
    <n v="-312730"/>
    <n v="-234548"/>
    <n v="-95556"/>
    <n v="-225860"/>
    <n v="-868694"/>
    <n v="-3.8461555490441612E-2"/>
    <n v="-95556"/>
    <x v="3"/>
  </r>
  <r>
    <x v="66"/>
    <n v="7818242"/>
    <n v="5863681"/>
    <n v="2388907"/>
    <n v="5646508"/>
    <n v="21717338"/>
    <n v="-234547"/>
    <n v="-175911"/>
    <n v="-71667"/>
    <n v="-169395"/>
    <n v="-651520"/>
    <n v="-2.9126204911649523E-2"/>
    <n v="-71667"/>
    <x v="3"/>
  </r>
  <r>
    <x v="67"/>
    <n v="16806722"/>
    <n v="12605042"/>
    <n v="5135387"/>
    <n v="12138188"/>
    <n v="46685339"/>
    <n v="0"/>
    <n v="0"/>
    <n v="0"/>
    <n v="0"/>
    <n v="0"/>
    <n v="0"/>
    <n v="0"/>
    <x v="1"/>
  </r>
  <r>
    <x v="68"/>
    <n v="16645119"/>
    <n v="12483839"/>
    <n v="5086008"/>
    <n v="12021475"/>
    <n v="46236441"/>
    <n v="808015"/>
    <n v="606011"/>
    <n v="246893"/>
    <n v="583567"/>
    <n v="2244486"/>
    <n v="5.1020419528979843E-2"/>
    <n v="2244486"/>
    <x v="1"/>
  </r>
  <r>
    <x v="69"/>
    <n v="7661877"/>
    <n v="5746408"/>
    <n v="2341129"/>
    <n v="5533578"/>
    <n v="21282992"/>
    <n v="-156365"/>
    <n v="-117273"/>
    <n v="-47778"/>
    <n v="-112930"/>
    <n v="-434346"/>
    <n v="-2.0000009209230951E-2"/>
    <n v="-47778"/>
    <x v="3"/>
  </r>
  <r>
    <x v="70"/>
    <n v="7740060"/>
    <n v="5805045"/>
    <n v="2365018"/>
    <n v="5590043"/>
    <n v="21500166"/>
    <n v="-78182"/>
    <n v="-58636"/>
    <n v="-23889"/>
    <n v="-56465"/>
    <n v="-217172"/>
    <n v="-9.9999815815380311E-3"/>
    <n v="-23889"/>
    <x v="3"/>
  </r>
  <r>
    <x v="71"/>
    <n v="7818242"/>
    <n v="5863681"/>
    <n v="2388907"/>
    <n v="5646508"/>
    <n v="21717338"/>
    <n v="234547"/>
    <n v="175910"/>
    <n v="71667"/>
    <n v="169395"/>
    <n v="651519"/>
    <n v="3.0927825263863395E-2"/>
    <n v="651519"/>
    <x v="1"/>
  </r>
  <r>
    <x v="72"/>
    <n v="8209154"/>
    <n v="6156866"/>
    <n v="2508352"/>
    <n v="5928833"/>
    <n v="22803205"/>
    <n v="390912"/>
    <n v="293185"/>
    <n v="119445"/>
    <n v="282325"/>
    <n v="1085867"/>
    <n v="5.0000000000000044E-2"/>
    <n v="1085867"/>
    <x v="1"/>
  </r>
  <r>
    <x v="73"/>
    <n v="7740060"/>
    <n v="5805045"/>
    <n v="2365018"/>
    <n v="5590043"/>
    <n v="21500166"/>
    <n v="-78182"/>
    <n v="-58636"/>
    <n v="-23889"/>
    <n v="-56465"/>
    <n v="-217172"/>
    <n v="-9.9999815815380311E-3"/>
    <n v="-23889"/>
    <x v="3"/>
  </r>
  <r>
    <x v="74"/>
    <n v="15352294"/>
    <n v="11514221"/>
    <n v="4690978"/>
    <n v="11087768"/>
    <n v="42645261"/>
    <n v="-1454428"/>
    <n v="-1090821"/>
    <n v="-444409"/>
    <n v="-1050420"/>
    <n v="-4040078"/>
    <n v="-8.6538450828461344E-2"/>
    <n v="-444409"/>
    <x v="3"/>
  </r>
  <r>
    <x v="75"/>
    <n v="15352294"/>
    <n v="11514221"/>
    <n v="4690978"/>
    <n v="11087768"/>
    <n v="42645261"/>
    <n v="-1292825"/>
    <n v="-969618"/>
    <n v="-395030"/>
    <n v="-933707"/>
    <n v="-3591180"/>
    <n v="-7.7669902072700525E-2"/>
    <n v="-395030"/>
    <x v="3"/>
  </r>
  <r>
    <x v="76"/>
    <n v="8052789"/>
    <n v="6039592"/>
    <n v="2460574"/>
    <n v="5815903"/>
    <n v="22368858"/>
    <n v="390912"/>
    <n v="293184"/>
    <n v="119445"/>
    <n v="282325"/>
    <n v="1085866"/>
    <n v="5.1020408642713067E-2"/>
    <n v="1085866"/>
    <x v="1"/>
  </r>
  <r>
    <x v="77"/>
    <n v="7896424"/>
    <n v="5922318"/>
    <n v="2412796"/>
    <n v="5702973"/>
    <n v="21934511"/>
    <n v="156364"/>
    <n v="117273"/>
    <n v="47778"/>
    <n v="112930"/>
    <n v="434345"/>
    <n v="2.0201982617158221E-2"/>
    <n v="434345"/>
    <x v="1"/>
  </r>
  <r>
    <x v="78"/>
    <n v="7661877"/>
    <n v="5746408"/>
    <n v="2341129"/>
    <n v="5533578"/>
    <n v="21282992"/>
    <n v="-156365"/>
    <n v="-117273"/>
    <n v="-47778"/>
    <n v="-112930"/>
    <n v="-434346"/>
    <n v="-2.0000009209230951E-2"/>
    <n v="-47778"/>
    <x v="3"/>
  </r>
  <r>
    <x v="79"/>
    <n v="7818242"/>
    <n v="5863681"/>
    <n v="2388907"/>
    <n v="5646508"/>
    <n v="21717338"/>
    <n v="-390912"/>
    <n v="-293185"/>
    <n v="-119445"/>
    <n v="-282325"/>
    <n v="-1085867"/>
    <n v="-4.7619047619047672E-2"/>
    <n v="-119445"/>
    <x v="3"/>
  </r>
  <r>
    <x v="80"/>
    <n v="7583695"/>
    <n v="5687771"/>
    <n v="2317240"/>
    <n v="5477113"/>
    <n v="21065819"/>
    <n v="-156365"/>
    <n v="-117274"/>
    <n v="-47778"/>
    <n v="-112930"/>
    <n v="-434347"/>
    <n v="-2.0202029128424948E-2"/>
    <n v="-47778"/>
    <x v="3"/>
  </r>
  <r>
    <x v="81"/>
    <n v="15998707"/>
    <n v="11999030"/>
    <n v="4888493"/>
    <n v="11554621"/>
    <n v="44440851"/>
    <n v="646413"/>
    <n v="484809"/>
    <n v="197515"/>
    <n v="466853"/>
    <n v="1795590"/>
    <n v="4.2105262664225984E-2"/>
    <n v="1795590"/>
    <x v="1"/>
  </r>
  <r>
    <x v="82"/>
    <n v="16321913"/>
    <n v="12241435"/>
    <n v="4987251"/>
    <n v="11788048"/>
    <n v="45338647"/>
    <n v="969619"/>
    <n v="727214"/>
    <n v="296273"/>
    <n v="700280"/>
    <n v="2693386"/>
    <n v="6.3157893996339087E-2"/>
    <n v="2693386"/>
    <x v="1"/>
  </r>
  <r>
    <x v="83"/>
    <n v="8052789"/>
    <n v="6039592"/>
    <n v="2460574"/>
    <n v="5815903"/>
    <n v="22368858"/>
    <n v="0"/>
    <n v="0"/>
    <n v="0"/>
    <n v="0"/>
    <n v="0"/>
    <n v="0"/>
    <n v="0"/>
    <x v="1"/>
  </r>
  <r>
    <x v="84"/>
    <n v="7505512"/>
    <n v="5629134"/>
    <n v="2293351"/>
    <n v="5420648"/>
    <n v="20848645"/>
    <n v="-390912"/>
    <n v="-293184"/>
    <n v="-119445"/>
    <n v="-282325"/>
    <n v="-1085866"/>
    <n v="-4.9504951397826846E-2"/>
    <n v="-119445"/>
    <x v="3"/>
  </r>
  <r>
    <x v="85"/>
    <n v="7505512"/>
    <n v="5629134"/>
    <n v="2293351"/>
    <n v="5420648"/>
    <n v="20848645"/>
    <n v="-156365"/>
    <n v="-117274"/>
    <n v="-47778"/>
    <n v="-112930"/>
    <n v="-434347"/>
    <n v="-2.0408172854259776E-2"/>
    <n v="-47778"/>
    <x v="3"/>
  </r>
  <r>
    <x v="86"/>
    <n v="7740060"/>
    <n v="5805045"/>
    <n v="2365018"/>
    <n v="5590043"/>
    <n v="21500166"/>
    <n v="-78182"/>
    <n v="-58636"/>
    <n v="-23889"/>
    <n v="-56465"/>
    <n v="-217172"/>
    <n v="-9.9999815815380311E-3"/>
    <n v="-23889"/>
    <x v="3"/>
  </r>
  <r>
    <x v="87"/>
    <n v="8209154"/>
    <n v="6156866"/>
    <n v="2508352"/>
    <n v="5928833"/>
    <n v="22803205"/>
    <n v="625459"/>
    <n v="469095"/>
    <n v="191112"/>
    <n v="451720"/>
    <n v="1737386"/>
    <n v="8.2474216527056665E-2"/>
    <n v="1737386"/>
    <x v="1"/>
  </r>
  <r>
    <x v="88"/>
    <n v="16160310"/>
    <n v="12120232"/>
    <n v="4937872"/>
    <n v="11671335"/>
    <n v="44889749"/>
    <n v="161603"/>
    <n v="121202"/>
    <n v="49379"/>
    <n v="116714"/>
    <n v="448898"/>
    <n v="1.0100998736455313E-2"/>
    <n v="448898"/>
    <x v="1"/>
  </r>
  <r>
    <x v="89"/>
    <n v="15352294"/>
    <n v="11514221"/>
    <n v="4690978"/>
    <n v="11087768"/>
    <n v="42645261"/>
    <n v="-969619"/>
    <n v="-727214"/>
    <n v="-296273"/>
    <n v="-700280"/>
    <n v="-2693386"/>
    <n v="-5.9405939938923624E-2"/>
    <n v="-296273"/>
    <x v="3"/>
  </r>
  <r>
    <x v="90"/>
    <n v="7583695"/>
    <n v="5687771"/>
    <n v="2317240"/>
    <n v="5477113"/>
    <n v="21065819"/>
    <n v="-469094"/>
    <n v="-351821"/>
    <n v="-143334"/>
    <n v="-338790"/>
    <n v="-1303039"/>
    <n v="-5.8252409823299045E-2"/>
    <n v="-143334"/>
    <x v="3"/>
  </r>
  <r>
    <x v="91"/>
    <n v="8209154"/>
    <n v="6156866"/>
    <n v="2508352"/>
    <n v="5928833"/>
    <n v="22803205"/>
    <n v="703642"/>
    <n v="527732"/>
    <n v="215001"/>
    <n v="508185"/>
    <n v="1954560"/>
    <n v="9.3750020984576077E-2"/>
    <n v="1954560"/>
    <x v="1"/>
  </r>
  <r>
    <x v="92"/>
    <n v="8052789"/>
    <n v="6039592"/>
    <n v="2460574"/>
    <n v="5815903"/>
    <n v="22368858"/>
    <n v="547277"/>
    <n v="410458"/>
    <n v="167223"/>
    <n v="395255"/>
    <n v="1520213"/>
    <n v="7.2916677658587448E-2"/>
    <n v="1520213"/>
    <x v="1"/>
  </r>
  <r>
    <x v="93"/>
    <n v="7974607"/>
    <n v="5980955"/>
    <n v="2436685"/>
    <n v="5759438"/>
    <n v="22151685"/>
    <n v="234547"/>
    <n v="175910"/>
    <n v="71667"/>
    <n v="169395"/>
    <n v="651519"/>
    <n v="3.0303020437004058E-2"/>
    <n v="651519"/>
    <x v="1"/>
  </r>
  <r>
    <x v="94"/>
    <n v="8130972"/>
    <n v="6098229"/>
    <n v="2484463"/>
    <n v="5872368"/>
    <n v="22586032"/>
    <n v="-78182"/>
    <n v="-58637"/>
    <n v="-23889"/>
    <n v="-56465"/>
    <n v="-217173"/>
    <n v="-9.5237919824172623E-3"/>
    <n v="-23889"/>
    <x v="3"/>
  </r>
  <r>
    <x v="95"/>
    <n v="16806722"/>
    <n v="12605042"/>
    <n v="5135387"/>
    <n v="12138188"/>
    <n v="46685339"/>
    <n v="646412"/>
    <n v="484810"/>
    <n v="197515"/>
    <n v="466853"/>
    <n v="1795590"/>
    <n v="4.0000000000000036E-2"/>
    <n v="1795590"/>
    <x v="1"/>
  </r>
  <r>
    <x v="96"/>
    <n v="15513897"/>
    <n v="11635423"/>
    <n v="4740357"/>
    <n v="11204481"/>
    <n v="43094158"/>
    <n v="161603"/>
    <n v="121202"/>
    <n v="49379"/>
    <n v="116713"/>
    <n v="448897"/>
    <n v="1.0526303941424953E-2"/>
    <n v="448897"/>
    <x v="1"/>
  </r>
  <r>
    <x v="97"/>
    <n v="7740060"/>
    <n v="5805045"/>
    <n v="2365018"/>
    <n v="5590043"/>
    <n v="21500166"/>
    <n v="156365"/>
    <n v="117274"/>
    <n v="47778"/>
    <n v="112930"/>
    <n v="434347"/>
    <n v="2.0618565999329652E-2"/>
    <n v="434347"/>
    <x v="1"/>
  </r>
  <r>
    <x v="98"/>
    <n v="7818242"/>
    <n v="5863681"/>
    <n v="2388907"/>
    <n v="5646508"/>
    <n v="21717338"/>
    <n v="-390912"/>
    <n v="-293185"/>
    <n v="-119445"/>
    <n v="-282325"/>
    <n v="-1085867"/>
    <n v="-4.7619047619047672E-2"/>
    <n v="-119445"/>
    <x v="3"/>
  </r>
  <r>
    <x v="99"/>
    <n v="7740060"/>
    <n v="5805045"/>
    <n v="2365018"/>
    <n v="5590043"/>
    <n v="21500166"/>
    <n v="-312729"/>
    <n v="-234547"/>
    <n v="-95556"/>
    <n v="-225860"/>
    <n v="-868692"/>
    <n v="-3.8834924980530983E-2"/>
    <n v="-95556"/>
    <x v="3"/>
  </r>
  <r>
    <x v="100"/>
    <n v="7427330"/>
    <n v="5570497"/>
    <n v="2269462"/>
    <n v="5364183"/>
    <n v="20631472"/>
    <n v="-547277"/>
    <n v="-410458"/>
    <n v="-167223"/>
    <n v="-395255"/>
    <n v="-1520213"/>
    <n v="-6.8627459389436152E-2"/>
    <n v="-167223"/>
    <x v="3"/>
  </r>
  <r>
    <x v="101"/>
    <n v="7427330"/>
    <n v="5570497"/>
    <n v="2269462"/>
    <n v="5364183"/>
    <n v="20631472"/>
    <n v="-703642"/>
    <n v="-527732"/>
    <n v="-215001"/>
    <n v="-508185"/>
    <n v="-1954560"/>
    <n v="-8.6538477715919493E-2"/>
    <n v="-215001"/>
    <x v="3"/>
  </r>
  <r>
    <x v="102"/>
    <n v="15513897"/>
    <n v="11635423"/>
    <n v="4740357"/>
    <n v="11204481"/>
    <n v="43094158"/>
    <n v="-1292825"/>
    <n v="-969619"/>
    <n v="-395030"/>
    <n v="-933707"/>
    <n v="-3591181"/>
    <n v="-7.6923076923076872E-2"/>
    <n v="-395030"/>
    <x v="3"/>
  </r>
  <r>
    <x v="103"/>
    <n v="16806722"/>
    <n v="12605042"/>
    <n v="5135387"/>
    <n v="12138188"/>
    <n v="46685339"/>
    <n v="1292825"/>
    <n v="969619"/>
    <n v="395030"/>
    <n v="933707"/>
    <n v="3591181"/>
    <n v="8.3333333333333259E-2"/>
    <n v="3591181"/>
    <x v="1"/>
  </r>
  <r>
    <x v="104"/>
    <n v="7583695"/>
    <n v="5687771"/>
    <n v="2317240"/>
    <n v="5477113"/>
    <n v="21065819"/>
    <n v="-156365"/>
    <n v="-117274"/>
    <n v="-47778"/>
    <n v="-112930"/>
    <n v="-434347"/>
    <n v="-2.0202029128424948E-2"/>
    <n v="-47778"/>
    <x v="3"/>
  </r>
  <r>
    <x v="105"/>
    <n v="8130972"/>
    <n v="6098229"/>
    <n v="2484463"/>
    <n v="5872368"/>
    <n v="22586032"/>
    <n v="312730"/>
    <n v="234548"/>
    <n v="95556"/>
    <n v="225860"/>
    <n v="868694"/>
    <n v="4.0000018418461902E-2"/>
    <n v="868694"/>
    <x v="1"/>
  </r>
  <r>
    <x v="106"/>
    <n v="7896424"/>
    <n v="5922318"/>
    <n v="2412796"/>
    <n v="5702973"/>
    <n v="21934511"/>
    <n v="156364"/>
    <n v="117273"/>
    <n v="47778"/>
    <n v="112930"/>
    <n v="434345"/>
    <n v="2.0201982617158221E-2"/>
    <n v="434345"/>
    <x v="1"/>
  </r>
  <r>
    <x v="107"/>
    <n v="8209154"/>
    <n v="6156866"/>
    <n v="2508352"/>
    <n v="5928833"/>
    <n v="22803205"/>
    <n v="781824"/>
    <n v="586369"/>
    <n v="238890"/>
    <n v="564650"/>
    <n v="2171733"/>
    <n v="0.10526315789473695"/>
    <n v="2171733"/>
    <x v="1"/>
  </r>
  <r>
    <x v="108"/>
    <n v="7974607"/>
    <n v="5980955"/>
    <n v="2436685"/>
    <n v="5759438"/>
    <n v="22151685"/>
    <n v="547277"/>
    <n v="410458"/>
    <n v="167223"/>
    <n v="395255"/>
    <n v="1520213"/>
    <n v="7.3684220220243013E-2"/>
    <n v="1520213"/>
    <x v="1"/>
  </r>
  <r>
    <x v="109"/>
    <n v="15998707"/>
    <n v="11999030"/>
    <n v="4888493"/>
    <n v="11554621"/>
    <n v="44440851"/>
    <n v="484810"/>
    <n v="363607"/>
    <n v="148136"/>
    <n v="350140"/>
    <n v="1346693"/>
    <n v="3.1250011602500294E-2"/>
    <n v="1346693"/>
    <x v="1"/>
  </r>
  <r>
    <x v="110"/>
    <n v="16806722"/>
    <n v="12605042"/>
    <n v="5135387"/>
    <n v="12138188"/>
    <n v="46685339"/>
    <n v="0"/>
    <n v="0"/>
    <n v="0"/>
    <n v="0"/>
    <n v="0"/>
    <n v="0"/>
    <n v="0"/>
    <x v="1"/>
  </r>
  <r>
    <x v="111"/>
    <n v="7505512"/>
    <n v="5629134"/>
    <n v="2293351"/>
    <n v="5420648"/>
    <n v="20848645"/>
    <n v="-78183"/>
    <n v="-58637"/>
    <n v="-23889"/>
    <n v="-56465"/>
    <n v="-217174"/>
    <n v="-1.030930673479602E-2"/>
    <n v="-23889"/>
    <x v="3"/>
  </r>
  <r>
    <x v="112"/>
    <n v="7427330"/>
    <n v="5570497"/>
    <n v="2269462"/>
    <n v="5364183"/>
    <n v="20631472"/>
    <n v="-703642"/>
    <n v="-527732"/>
    <n v="-215001"/>
    <n v="-508185"/>
    <n v="-1954560"/>
    <n v="-8.6538477715919493E-2"/>
    <n v="-215001"/>
    <x v="3"/>
  </r>
  <r>
    <x v="113"/>
    <n v="7818242"/>
    <n v="5863681"/>
    <n v="2388907"/>
    <n v="5646508"/>
    <n v="21717338"/>
    <n v="-78182"/>
    <n v="-58637"/>
    <n v="-23889"/>
    <n v="-56465"/>
    <n v="-217173"/>
    <n v="-9.9009720434640736E-3"/>
    <n v="-23889"/>
    <x v="3"/>
  </r>
  <r>
    <x v="114"/>
    <n v="8209154"/>
    <n v="6156866"/>
    <n v="2508352"/>
    <n v="5928833"/>
    <n v="22803205"/>
    <n v="0"/>
    <n v="0"/>
    <n v="0"/>
    <n v="0"/>
    <n v="0"/>
    <n v="0"/>
    <n v="0"/>
    <x v="1"/>
  </r>
  <r>
    <x v="115"/>
    <n v="7974607"/>
    <n v="5980955"/>
    <n v="2436685"/>
    <n v="5759438"/>
    <n v="22151685"/>
    <n v="0"/>
    <n v="0"/>
    <n v="0"/>
    <n v="0"/>
    <n v="0"/>
    <n v="0"/>
    <n v="0"/>
    <x v="1"/>
  </r>
  <r>
    <x v="116"/>
    <n v="16968325"/>
    <n v="12726244"/>
    <n v="5184766"/>
    <n v="12254901"/>
    <n v="47134236"/>
    <n v="969618"/>
    <n v="727214"/>
    <n v="296273"/>
    <n v="700280"/>
    <n v="2693385"/>
    <n v="6.0606059924187328E-2"/>
    <n v="2693385"/>
    <x v="1"/>
  </r>
  <r>
    <x v="117"/>
    <n v="16645119"/>
    <n v="12483839"/>
    <n v="5086008"/>
    <n v="12021475"/>
    <n v="46236441"/>
    <n v="-161603"/>
    <n v="-121203"/>
    <n v="-49379"/>
    <n v="-116713"/>
    <n v="-448898"/>
    <n v="-9.6153739053844722E-3"/>
    <n v="-49379"/>
    <x v="3"/>
  </r>
  <r>
    <x v="118"/>
    <n v="7427330"/>
    <n v="5570497"/>
    <n v="2269462"/>
    <n v="5364183"/>
    <n v="20631472"/>
    <n v="-78182"/>
    <n v="-58637"/>
    <n v="-23889"/>
    <n v="-56465"/>
    <n v="-217173"/>
    <n v="-1.041664768062156E-2"/>
    <n v="-23889"/>
    <x v="3"/>
  </r>
  <r>
    <x v="119"/>
    <n v="7583695"/>
    <n v="5687771"/>
    <n v="2317240"/>
    <n v="5477113"/>
    <n v="21065819"/>
    <n v="156365"/>
    <n v="117274"/>
    <n v="47778"/>
    <n v="112930"/>
    <n v="434347"/>
    <n v="2.105264127287465E-2"/>
    <n v="434347"/>
    <x v="1"/>
  </r>
  <r>
    <x v="120"/>
    <n v="8209154"/>
    <n v="6156866"/>
    <n v="2508352"/>
    <n v="5928833"/>
    <n v="22803205"/>
    <n v="390912"/>
    <n v="293185"/>
    <n v="119445"/>
    <n v="282325"/>
    <n v="1085867"/>
    <n v="5.0000000000000044E-2"/>
    <n v="1085867"/>
    <x v="1"/>
  </r>
  <r>
    <x v="121"/>
    <n v="7661877"/>
    <n v="5746408"/>
    <n v="2341129"/>
    <n v="5533578"/>
    <n v="21282992"/>
    <n v="-547277"/>
    <n v="-410458"/>
    <n v="-167223"/>
    <n v="-395255"/>
    <n v="-1520213"/>
    <n v="-6.6666675437362821E-2"/>
    <n v="-167223"/>
    <x v="3"/>
  </r>
  <r>
    <x v="122"/>
    <n v="7505512"/>
    <n v="5629134"/>
    <n v="2293351"/>
    <n v="5420648"/>
    <n v="20848645"/>
    <n v="-469095"/>
    <n v="-351821"/>
    <n v="-143334"/>
    <n v="-338790"/>
    <n v="-1303040"/>
    <n v="-5.8823555966640351E-2"/>
    <n v="-143334"/>
    <x v="3"/>
  </r>
  <r>
    <x v="123"/>
    <n v="15513897"/>
    <n v="11635423"/>
    <n v="4740357"/>
    <n v="11204481"/>
    <n v="43094158"/>
    <n v="-1454428"/>
    <n v="-1090821"/>
    <n v="-444409"/>
    <n v="-1050420"/>
    <n v="-4040078"/>
    <n v="-8.5714295413028663E-2"/>
    <n v="-444409"/>
    <x v="3"/>
  </r>
  <r>
    <x v="124"/>
    <n v="15837104"/>
    <n v="11877828"/>
    <n v="4839115"/>
    <n v="11437908"/>
    <n v="43991955"/>
    <n v="-808015"/>
    <n v="-606011"/>
    <n v="-246893"/>
    <n v="-583567"/>
    <n v="-2244486"/>
    <n v="-4.8543699609418511E-2"/>
    <n v="-246893"/>
    <x v="3"/>
  </r>
  <r>
    <x v="125"/>
    <n v="7818242"/>
    <n v="5863681"/>
    <n v="2388907"/>
    <n v="5646508"/>
    <n v="21717338"/>
    <n v="390912"/>
    <n v="293184"/>
    <n v="119445"/>
    <n v="282325"/>
    <n v="1085866"/>
    <n v="5.2631578947368363E-2"/>
    <n v="1085866"/>
    <x v="1"/>
  </r>
  <r>
    <x v="126"/>
    <n v="7974607"/>
    <n v="5980955"/>
    <n v="2436685"/>
    <n v="5759438"/>
    <n v="22151685"/>
    <n v="390912"/>
    <n v="293184"/>
    <n v="119445"/>
    <n v="282325"/>
    <n v="1085866"/>
    <n v="5.154639126319327E-2"/>
    <n v="1085866"/>
    <x v="1"/>
  </r>
  <r>
    <x v="127"/>
    <n v="8209154"/>
    <n v="6156866"/>
    <n v="2508352"/>
    <n v="5928833"/>
    <n v="22803205"/>
    <n v="0"/>
    <n v="0"/>
    <n v="0"/>
    <n v="0"/>
    <n v="0"/>
    <n v="0"/>
    <n v="0"/>
    <x v="1"/>
  </r>
  <r>
    <x v="128"/>
    <n v="7583695"/>
    <n v="5687771"/>
    <n v="2317240"/>
    <n v="5477113"/>
    <n v="21065819"/>
    <n v="-78182"/>
    <n v="-58637"/>
    <n v="-23889"/>
    <n v="-56465"/>
    <n v="-217173"/>
    <n v="-1.0204062934193514E-2"/>
    <n v="-23889"/>
    <x v="3"/>
  </r>
  <r>
    <x v="129"/>
    <n v="7583695"/>
    <n v="5687771"/>
    <n v="2317240"/>
    <n v="5477113"/>
    <n v="21065819"/>
    <n v="78183"/>
    <n v="58637"/>
    <n v="23889"/>
    <n v="56465"/>
    <n v="217174"/>
    <n v="1.0416695645367069E-2"/>
    <n v="217174"/>
    <x v="1"/>
  </r>
  <r>
    <x v="130"/>
    <n v="16483516"/>
    <n v="12362637"/>
    <n v="5036630"/>
    <n v="11904761"/>
    <n v="45787544"/>
    <n v="969619"/>
    <n v="727214"/>
    <n v="296273"/>
    <n v="700280"/>
    <n v="2693386"/>
    <n v="6.25E-2"/>
    <n v="2693386"/>
    <x v="1"/>
  </r>
  <r>
    <x v="131"/>
    <n v="15352294"/>
    <n v="11514221"/>
    <n v="4690978"/>
    <n v="11087768"/>
    <n v="42645261"/>
    <n v="-484810"/>
    <n v="-363607"/>
    <n v="-148137"/>
    <n v="-350140"/>
    <n v="-1346694"/>
    <n v="-3.0612233532244737E-2"/>
    <n v="-148137"/>
    <x v="3"/>
  </r>
  <r>
    <x v="132"/>
    <n v="7505512"/>
    <n v="5629134"/>
    <n v="2293351"/>
    <n v="5420648"/>
    <n v="20848645"/>
    <n v="-312730"/>
    <n v="-234547"/>
    <n v="-95556"/>
    <n v="-225860"/>
    <n v="-868693"/>
    <n v="-4.0000018418461902E-2"/>
    <n v="-95556"/>
    <x v="3"/>
  </r>
  <r>
    <x v="133"/>
    <n v="8209154"/>
    <n v="6156866"/>
    <n v="2508352"/>
    <n v="5928833"/>
    <n v="22803205"/>
    <n v="234547"/>
    <n v="175911"/>
    <n v="71667"/>
    <n v="169395"/>
    <n v="651520"/>
    <n v="2.9411755411675955E-2"/>
    <n v="651520"/>
    <x v="1"/>
  </r>
  <r>
    <x v="134"/>
    <n v="7896424"/>
    <n v="5922318"/>
    <n v="2412796"/>
    <n v="5702973"/>
    <n v="21934511"/>
    <n v="-312730"/>
    <n v="-234548"/>
    <n v="-95556"/>
    <n v="-225860"/>
    <n v="-868694"/>
    <n v="-3.809525563663041E-2"/>
    <n v="-95556"/>
    <x v="3"/>
  </r>
  <r>
    <x v="135"/>
    <n v="7583695"/>
    <n v="5687771"/>
    <n v="2317240"/>
    <n v="5477113"/>
    <n v="21065819"/>
    <n v="0"/>
    <n v="0"/>
    <n v="0"/>
    <n v="0"/>
    <n v="0"/>
    <n v="0"/>
    <n v="0"/>
    <x v="1"/>
  </r>
  <r>
    <x v="136"/>
    <n v="7427330"/>
    <n v="5570497"/>
    <n v="2269462"/>
    <n v="5364183"/>
    <n v="20631472"/>
    <n v="-156365"/>
    <n v="-117274"/>
    <n v="-47778"/>
    <n v="-112930"/>
    <n v="-434347"/>
    <n v="-2.0618565999329763E-2"/>
    <n v="-47778"/>
    <x v="3"/>
  </r>
  <r>
    <x v="137"/>
    <n v="16160310"/>
    <n v="12120232"/>
    <n v="4937872"/>
    <n v="11671335"/>
    <n v="44889749"/>
    <n v="-323206"/>
    <n v="-242405"/>
    <n v="-98758"/>
    <n v="-233426"/>
    <n v="-897795"/>
    <n v="-1.9607843137254943E-2"/>
    <n v="-98758"/>
    <x v="3"/>
  </r>
  <r>
    <x v="138"/>
    <n v="16968325"/>
    <n v="12726244"/>
    <n v="5184766"/>
    <n v="12254901"/>
    <n v="47134236"/>
    <n v="1616031"/>
    <n v="1212023"/>
    <n v="493788"/>
    <n v="1167133"/>
    <n v="4488975"/>
    <n v="0.10526315666056507"/>
    <n v="4488975"/>
    <x v="1"/>
  </r>
  <r>
    <x v="139"/>
    <n v="8052789"/>
    <n v="6039592"/>
    <n v="2460574"/>
    <n v="5815903"/>
    <n v="22368858"/>
    <n v="547277"/>
    <n v="410458"/>
    <n v="167223"/>
    <n v="395255"/>
    <n v="1520213"/>
    <n v="7.2916677658587448E-2"/>
    <n v="1520213"/>
    <x v="1"/>
  </r>
  <r>
    <x v="140"/>
    <n v="8052789"/>
    <n v="6039592"/>
    <n v="2460574"/>
    <n v="5815903"/>
    <n v="22368858"/>
    <n v="-156365"/>
    <n v="-117274"/>
    <n v="-47778"/>
    <n v="-112930"/>
    <n v="-434347"/>
    <n v="-1.9047627818315149E-2"/>
    <n v="-47778"/>
    <x v="3"/>
  </r>
  <r>
    <x v="141"/>
    <n v="7896424"/>
    <n v="5922318"/>
    <n v="2412796"/>
    <n v="5702973"/>
    <n v="21934511"/>
    <n v="0"/>
    <n v="0"/>
    <n v="0"/>
    <n v="0"/>
    <n v="0"/>
    <n v="0"/>
    <n v="0"/>
    <x v="1"/>
  </r>
  <r>
    <x v="142"/>
    <n v="7583695"/>
    <n v="5687771"/>
    <n v="2317240"/>
    <n v="5477113"/>
    <n v="21065819"/>
    <n v="0"/>
    <n v="0"/>
    <n v="0"/>
    <n v="0"/>
    <n v="0"/>
    <n v="0"/>
    <n v="0"/>
    <x v="1"/>
  </r>
  <r>
    <x v="143"/>
    <n v="8052789"/>
    <n v="6039592"/>
    <n v="2460574"/>
    <n v="5815903"/>
    <n v="22368858"/>
    <n v="625459"/>
    <n v="469095"/>
    <n v="191112"/>
    <n v="451720"/>
    <n v="1737386"/>
    <n v="8.4210516621862075E-2"/>
    <n v="1737386"/>
    <x v="1"/>
  </r>
  <r>
    <x v="144"/>
    <n v="16968325"/>
    <n v="12726244"/>
    <n v="5184766"/>
    <n v="12254901"/>
    <n v="47134236"/>
    <n v="808015"/>
    <n v="606012"/>
    <n v="246894"/>
    <n v="583566"/>
    <n v="2244487"/>
    <n v="5.0000011138400247E-2"/>
    <n v="2244487"/>
    <x v="1"/>
  </r>
  <r>
    <x v="145"/>
    <n v="16968325"/>
    <n v="12726244"/>
    <n v="5184766"/>
    <n v="12254901"/>
    <n v="47134236"/>
    <n v="0"/>
    <n v="0"/>
    <n v="0"/>
    <n v="0"/>
    <n v="0"/>
    <n v="0"/>
    <n v="0"/>
    <x v="1"/>
  </r>
  <r>
    <x v="146"/>
    <n v="7583695"/>
    <n v="5687771"/>
    <n v="2317240"/>
    <n v="5477113"/>
    <n v="21065819"/>
    <n v="-469094"/>
    <n v="-351821"/>
    <n v="-143334"/>
    <n v="-338790"/>
    <n v="-1303039"/>
    <n v="-5.8252409823299045E-2"/>
    <n v="-143334"/>
    <x v="3"/>
  </r>
  <r>
    <x v="147"/>
    <n v="8130972"/>
    <n v="6098229"/>
    <n v="2484463"/>
    <n v="5872368"/>
    <n v="22586032"/>
    <n v="78183"/>
    <n v="58637"/>
    <n v="23889"/>
    <n v="56465"/>
    <n v="217174"/>
    <n v="9.7087647738864913E-3"/>
    <n v="217174"/>
    <x v="1"/>
  </r>
  <r>
    <x v="148"/>
    <n v="7427330"/>
    <n v="5570497"/>
    <n v="2269462"/>
    <n v="5364183"/>
    <n v="20631472"/>
    <n v="-469094"/>
    <n v="-351821"/>
    <n v="-143334"/>
    <n v="-338790"/>
    <n v="-1303039"/>
    <n v="-5.940592344129092E-2"/>
    <n v="-143334"/>
    <x v="3"/>
  </r>
  <r>
    <x v="149"/>
    <n v="7740060"/>
    <n v="5805045"/>
    <n v="2365018"/>
    <n v="5590043"/>
    <n v="21500166"/>
    <n v="156365"/>
    <n v="117274"/>
    <n v="47778"/>
    <n v="112930"/>
    <n v="434347"/>
    <n v="2.0618565999329652E-2"/>
    <n v="434347"/>
    <x v="1"/>
  </r>
  <r>
    <x v="150"/>
    <n v="8052789"/>
    <n v="6039592"/>
    <n v="2460574"/>
    <n v="5815903"/>
    <n v="22368858"/>
    <n v="0"/>
    <n v="0"/>
    <n v="0"/>
    <n v="0"/>
    <n v="0"/>
    <n v="0"/>
    <n v="0"/>
    <x v="1"/>
  </r>
  <r>
    <x v="151"/>
    <n v="16806722"/>
    <n v="12605042"/>
    <n v="5135387"/>
    <n v="12138188"/>
    <n v="46685339"/>
    <n v="-161603"/>
    <n v="-121202"/>
    <n v="-49379"/>
    <n v="-116713"/>
    <n v="-448897"/>
    <n v="-9.523820030781005E-3"/>
    <n v="-49379"/>
    <x v="3"/>
  </r>
  <r>
    <x v="152"/>
    <n v="15675500"/>
    <n v="11756625"/>
    <n v="4789736"/>
    <n v="11321195"/>
    <n v="43543056"/>
    <n v="-1292825"/>
    <n v="-969619"/>
    <n v="-395030"/>
    <n v="-933706"/>
    <n v="-3591180"/>
    <n v="-7.6190475382247658E-2"/>
    <n v="-395030"/>
    <x v="3"/>
  </r>
  <r>
    <x v="153"/>
    <n v="7740060"/>
    <n v="5805045"/>
    <n v="2365018"/>
    <n v="5590043"/>
    <n v="21500166"/>
    <n v="156365"/>
    <n v="117274"/>
    <n v="47778"/>
    <n v="112930"/>
    <n v="434347"/>
    <n v="2.0618565999329652E-2"/>
    <n v="434347"/>
    <x v="1"/>
  </r>
  <r>
    <x v="154"/>
    <n v="8052789"/>
    <n v="6039592"/>
    <n v="2460574"/>
    <n v="5815903"/>
    <n v="22368858"/>
    <n v="-78183"/>
    <n v="-58637"/>
    <n v="-23889"/>
    <n v="-56465"/>
    <n v="-217174"/>
    <n v="-9.6154110101844825E-3"/>
    <n v="-23889"/>
    <x v="3"/>
  </r>
  <r>
    <x v="155"/>
    <n v="8052789"/>
    <n v="6039592"/>
    <n v="2460574"/>
    <n v="5815903"/>
    <n v="22368858"/>
    <n v="625459"/>
    <n v="469095"/>
    <n v="191112"/>
    <n v="451720"/>
    <n v="1737386"/>
    <n v="8.4210516621862075E-2"/>
    <n v="1737386"/>
    <x v="1"/>
  </r>
  <r>
    <x v="156"/>
    <n v="8052789"/>
    <n v="6039592"/>
    <n v="2460574"/>
    <n v="5815903"/>
    <n v="22368858"/>
    <n v="312729"/>
    <n v="234547"/>
    <n v="95556"/>
    <n v="225860"/>
    <n v="868692"/>
    <n v="4.0404011745583279E-2"/>
    <n v="868692"/>
    <x v="1"/>
  </r>
  <r>
    <x v="157"/>
    <n v="7583695"/>
    <n v="5687771"/>
    <n v="2317240"/>
    <n v="5477113"/>
    <n v="21065819"/>
    <n v="-469094"/>
    <n v="-351821"/>
    <n v="-143334"/>
    <n v="-338790"/>
    <n v="-1303039"/>
    <n v="-5.8252409823299045E-2"/>
    <n v="-143334"/>
    <x v="3"/>
  </r>
  <r>
    <x v="158"/>
    <n v="15352294"/>
    <n v="11514221"/>
    <n v="4690978"/>
    <n v="11087768"/>
    <n v="42645261"/>
    <n v="-1454428"/>
    <n v="-1090821"/>
    <n v="-444409"/>
    <n v="-1050420"/>
    <n v="-4040078"/>
    <n v="-8.6538450828461344E-2"/>
    <n v="-444409"/>
    <x v="3"/>
  </r>
  <r>
    <x v="159"/>
    <n v="16160310"/>
    <n v="12120232"/>
    <n v="4937872"/>
    <n v="11671335"/>
    <n v="44889749"/>
    <n v="484810"/>
    <n v="363607"/>
    <n v="148136"/>
    <n v="350140"/>
    <n v="1346693"/>
    <n v="3.0927823213518835E-2"/>
    <n v="1346693"/>
    <x v="1"/>
  </r>
  <r>
    <x v="160"/>
    <n v="7896424"/>
    <n v="5922318"/>
    <n v="2412796"/>
    <n v="5702973"/>
    <n v="21934511"/>
    <n v="156364"/>
    <n v="117273"/>
    <n v="47778"/>
    <n v="112930"/>
    <n v="434345"/>
    <n v="2.0201982617158221E-2"/>
    <n v="434345"/>
    <x v="1"/>
  </r>
  <r>
    <x v="161"/>
    <n v="8052789"/>
    <n v="6039592"/>
    <n v="2460574"/>
    <n v="5815903"/>
    <n v="22368858"/>
    <n v="0"/>
    <n v="0"/>
    <n v="0"/>
    <n v="0"/>
    <n v="0"/>
    <n v="0"/>
    <n v="0"/>
    <x v="1"/>
  </r>
  <r>
    <x v="162"/>
    <n v="7896424"/>
    <n v="5922318"/>
    <n v="2412796"/>
    <n v="5702973"/>
    <n v="21934511"/>
    <n v="-156365"/>
    <n v="-117274"/>
    <n v="-47778"/>
    <n v="-112930"/>
    <n v="-434347"/>
    <n v="-1.9417484842768062E-2"/>
    <n v="-47778"/>
    <x v="3"/>
  </r>
  <r>
    <x v="163"/>
    <n v="7818242"/>
    <n v="5863681"/>
    <n v="2388907"/>
    <n v="5646508"/>
    <n v="21717338"/>
    <n v="-234547"/>
    <n v="-175911"/>
    <n v="-71667"/>
    <n v="-169395"/>
    <n v="-651520"/>
    <n v="-2.9126204911649523E-2"/>
    <n v="-71667"/>
    <x v="3"/>
  </r>
  <r>
    <x v="164"/>
    <n v="8052789"/>
    <n v="6039592"/>
    <n v="2460574"/>
    <n v="5815903"/>
    <n v="22368858"/>
    <n v="469094"/>
    <n v="351821"/>
    <n v="143334"/>
    <n v="338790"/>
    <n v="1303039"/>
    <n v="6.1855650527727013E-2"/>
    <n v="1303039"/>
    <x v="1"/>
  </r>
  <r>
    <x v="165"/>
    <n v="15998707"/>
    <n v="11999030"/>
    <n v="4888493"/>
    <n v="11554621"/>
    <n v="44440851"/>
    <n v="646413"/>
    <n v="484809"/>
    <n v="197515"/>
    <n v="466853"/>
    <n v="1795590"/>
    <n v="4.2105262664225984E-2"/>
    <n v="1795590"/>
    <x v="1"/>
  </r>
  <r>
    <x v="166"/>
    <n v="16483516"/>
    <n v="12362637"/>
    <n v="5036630"/>
    <n v="11904761"/>
    <n v="45787544"/>
    <n v="323206"/>
    <n v="242405"/>
    <n v="98758"/>
    <n v="233426"/>
    <n v="897795"/>
    <n v="2.0000000000000018E-2"/>
    <n v="897795"/>
    <x v="1"/>
  </r>
  <r>
    <x v="167"/>
    <n v="8130972"/>
    <n v="6098229"/>
    <n v="2484463"/>
    <n v="5872368"/>
    <n v="22586032"/>
    <n v="234548"/>
    <n v="175911"/>
    <n v="71667"/>
    <n v="169395"/>
    <n v="651521"/>
    <n v="2.9703007310898588E-2"/>
    <n v="651521"/>
    <x v="1"/>
  </r>
  <r>
    <x v="168"/>
    <n v="7583695"/>
    <n v="5687771"/>
    <n v="2317240"/>
    <n v="5477113"/>
    <n v="21065819"/>
    <n v="-469094"/>
    <n v="-351821"/>
    <n v="-143334"/>
    <n v="-338790"/>
    <n v="-1303039"/>
    <n v="-5.8252409823299045E-2"/>
    <n v="-143334"/>
    <x v="3"/>
  </r>
  <r>
    <x v="169"/>
    <n v="7974607"/>
    <n v="5980955"/>
    <n v="2436685"/>
    <n v="5759438"/>
    <n v="22151685"/>
    <n v="78183"/>
    <n v="58637"/>
    <n v="23889"/>
    <n v="56465"/>
    <n v="217174"/>
    <n v="9.9010176337173128E-3"/>
    <n v="217174"/>
    <x v="1"/>
  </r>
  <r>
    <x v="170"/>
    <n v="3674574"/>
    <n v="2755930"/>
    <n v="1122786"/>
    <n v="2653859"/>
    <n v="10207149"/>
    <n v="-4143668"/>
    <n v="-3107751"/>
    <n v="-1266121"/>
    <n v="-2992649"/>
    <n v="-11510189"/>
    <n v="-0.52999999079076909"/>
    <n v="-1266121"/>
    <x v="3"/>
  </r>
  <r>
    <x v="171"/>
    <n v="7583695"/>
    <n v="5687771"/>
    <n v="2317240"/>
    <n v="5477113"/>
    <n v="21065819"/>
    <n v="-469094"/>
    <n v="-351821"/>
    <n v="-143334"/>
    <n v="-338790"/>
    <n v="-1303039"/>
    <n v="-5.8252409823299045E-2"/>
    <n v="-143334"/>
    <x v="3"/>
  </r>
  <r>
    <x v="172"/>
    <n v="16160310"/>
    <n v="12120232"/>
    <n v="4937872"/>
    <n v="11671335"/>
    <n v="44889749"/>
    <n v="161603"/>
    <n v="121202"/>
    <n v="49379"/>
    <n v="116714"/>
    <n v="448898"/>
    <n v="1.0100998736455313E-2"/>
    <n v="448898"/>
    <x v="1"/>
  </r>
  <r>
    <x v="173"/>
    <n v="15675500"/>
    <n v="11756625"/>
    <n v="4789736"/>
    <n v="11321195"/>
    <n v="43543056"/>
    <n v="-808016"/>
    <n v="-606012"/>
    <n v="-246894"/>
    <n v="-583566"/>
    <n v="-2244488"/>
    <n v="-4.9019596923137065E-2"/>
    <n v="-246894"/>
    <x v="3"/>
  </r>
  <r>
    <x v="174"/>
    <n v="7661877"/>
    <n v="5746408"/>
    <n v="2341129"/>
    <n v="5533578"/>
    <n v="21282992"/>
    <n v="-469095"/>
    <n v="-351821"/>
    <n v="-143334"/>
    <n v="-338790"/>
    <n v="-1303040"/>
    <n v="-5.7692333235662363E-2"/>
    <n v="-143334"/>
    <x v="3"/>
  </r>
  <r>
    <x v="175"/>
    <n v="8130972"/>
    <n v="6098229"/>
    <n v="2484463"/>
    <n v="5872368"/>
    <n v="22586032"/>
    <n v="547277"/>
    <n v="410458"/>
    <n v="167223"/>
    <n v="395255"/>
    <n v="1520213"/>
    <n v="7.2164957262522922E-2"/>
    <n v="1520213"/>
    <x v="1"/>
  </r>
  <r>
    <x v="176"/>
    <n v="8052789"/>
    <n v="6039592"/>
    <n v="2460574"/>
    <n v="5815903"/>
    <n v="22368858"/>
    <n v="78182"/>
    <n v="58637"/>
    <n v="23889"/>
    <n v="56465"/>
    <n v="217173"/>
    <n v="9.80390342279569E-3"/>
    <n v="217173"/>
    <x v="1"/>
  </r>
  <r>
    <x v="177"/>
    <n v="8052789"/>
    <n v="6039592"/>
    <n v="2460574"/>
    <n v="5815903"/>
    <n v="22368858"/>
    <n v="4378215"/>
    <n v="3283662"/>
    <n v="1337788"/>
    <n v="3162044"/>
    <n v="12161709"/>
    <n v="1.1914892991677402"/>
    <n v="12161709"/>
    <x v="1"/>
  </r>
  <r>
    <x v="178"/>
    <n v="7661877"/>
    <n v="5746408"/>
    <n v="2341129"/>
    <n v="5533578"/>
    <n v="21282992"/>
    <n v="78182"/>
    <n v="58637"/>
    <n v="23889"/>
    <n v="56465"/>
    <n v="217173"/>
    <n v="1.0309259264533743E-2"/>
    <n v="217173"/>
    <x v="1"/>
  </r>
  <r>
    <x v="179"/>
    <n v="16806722"/>
    <n v="12605042"/>
    <n v="5135387"/>
    <n v="12138188"/>
    <n v="46685339"/>
    <n v="646412"/>
    <n v="484810"/>
    <n v="197515"/>
    <n v="466853"/>
    <n v="1795590"/>
    <n v="4.0000000000000036E-2"/>
    <n v="1795590"/>
    <x v="1"/>
  </r>
  <r>
    <x v="180"/>
    <n v="15837104"/>
    <n v="11877828"/>
    <n v="4839115"/>
    <n v="11437908"/>
    <n v="43991955"/>
    <n v="161604"/>
    <n v="121203"/>
    <n v="49379"/>
    <n v="116713"/>
    <n v="448899"/>
    <n v="1.0309266749248591E-2"/>
    <n v="448899"/>
    <x v="1"/>
  </r>
  <r>
    <x v="181"/>
    <n v="7740060"/>
    <n v="5805045"/>
    <n v="2365018"/>
    <n v="5590043"/>
    <n v="21500166"/>
    <n v="78183"/>
    <n v="58637"/>
    <n v="23889"/>
    <n v="56465"/>
    <n v="217174"/>
    <n v="1.0204109920066262E-2"/>
    <n v="217174"/>
    <x v="1"/>
  </r>
  <r>
    <x v="182"/>
    <n v="7896424"/>
    <n v="5922318"/>
    <n v="2412796"/>
    <n v="5702973"/>
    <n v="21934511"/>
    <n v="-234548"/>
    <n v="-175911"/>
    <n v="-71667"/>
    <n v="-169395"/>
    <n v="-651521"/>
    <n v="-2.8846188755405233E-2"/>
    <n v="-71667"/>
    <x v="3"/>
  </r>
  <r>
    <x v="183"/>
    <n v="7974607"/>
    <n v="5980955"/>
    <n v="2436685"/>
    <n v="5759438"/>
    <n v="22151685"/>
    <n v="-78182"/>
    <n v="-58637"/>
    <n v="-23889"/>
    <n v="-56465"/>
    <n v="-217173"/>
    <n v="-9.7087200688814601E-3"/>
    <n v="-23889"/>
    <x v="3"/>
  </r>
  <r>
    <x v="184"/>
    <n v="8052789"/>
    <n v="6039592"/>
    <n v="2460574"/>
    <n v="5815903"/>
    <n v="22368858"/>
    <n v="0"/>
    <n v="0"/>
    <n v="0"/>
    <n v="0"/>
    <n v="0"/>
    <n v="0"/>
    <n v="0"/>
    <x v="1"/>
  </r>
  <r>
    <x v="185"/>
    <n v="7427330"/>
    <n v="5570497"/>
    <n v="2269462"/>
    <n v="5364183"/>
    <n v="20631472"/>
    <n v="-234547"/>
    <n v="-175911"/>
    <n v="-71667"/>
    <n v="-169395"/>
    <n v="-651520"/>
    <n v="-3.061223578845329E-2"/>
    <n v="-71667"/>
    <x v="3"/>
  </r>
  <r>
    <x v="186"/>
    <n v="16160310"/>
    <n v="12120232"/>
    <n v="4937872"/>
    <n v="11671335"/>
    <n v="44889749"/>
    <n v="-646412"/>
    <n v="-484810"/>
    <n v="-197515"/>
    <n v="-466853"/>
    <n v="-1795590"/>
    <n v="-3.8461538461538436E-2"/>
    <n v="-197515"/>
    <x v="3"/>
  </r>
  <r>
    <x v="187"/>
    <n v="15675500"/>
    <n v="11756625"/>
    <n v="4789736"/>
    <n v="11321195"/>
    <n v="43543056"/>
    <n v="-161604"/>
    <n v="-121203"/>
    <n v="-49379"/>
    <n v="-116713"/>
    <n v="-448899"/>
    <n v="-1.0204070266938592E-2"/>
    <n v="-49379"/>
    <x v="3"/>
  </r>
  <r>
    <x v="188"/>
    <n v="7661877"/>
    <n v="5746408"/>
    <n v="2341129"/>
    <n v="5533578"/>
    <n v="21282992"/>
    <n v="-78183"/>
    <n v="-58637"/>
    <n v="-23889"/>
    <n v="-56465"/>
    <n v="-217174"/>
    <n v="-1.0101037819845726E-2"/>
    <n v="-23889"/>
    <x v="3"/>
  </r>
  <r>
    <x v="189"/>
    <n v="8209154"/>
    <n v="6156866"/>
    <n v="2508352"/>
    <n v="5928833"/>
    <n v="22803205"/>
    <n v="312730"/>
    <n v="234548"/>
    <n v="95556"/>
    <n v="225860"/>
    <n v="868694"/>
    <n v="3.9603979354362773E-2"/>
    <n v="868694"/>
    <x v="1"/>
  </r>
  <r>
    <x v="190"/>
    <n v="8209154"/>
    <n v="6156866"/>
    <n v="2508352"/>
    <n v="5928833"/>
    <n v="22803205"/>
    <n v="234547"/>
    <n v="175911"/>
    <n v="71667"/>
    <n v="169395"/>
    <n v="651520"/>
    <n v="2.9411755411675955E-2"/>
    <n v="651520"/>
    <x v="1"/>
  </r>
  <r>
    <x v="191"/>
    <n v="7740060"/>
    <n v="5805045"/>
    <n v="2365018"/>
    <n v="5590043"/>
    <n v="21500166"/>
    <n v="-312729"/>
    <n v="-234547"/>
    <n v="-95556"/>
    <n v="-225860"/>
    <n v="-868692"/>
    <n v="-3.8834924980530983E-2"/>
    <n v="-95556"/>
    <x v="3"/>
  </r>
  <r>
    <x v="192"/>
    <n v="7505512"/>
    <n v="5629134"/>
    <n v="2293351"/>
    <n v="5420648"/>
    <n v="20848645"/>
    <n v="78182"/>
    <n v="58637"/>
    <n v="23889"/>
    <n v="56465"/>
    <n v="217173"/>
    <n v="1.0526296401619062E-2"/>
    <n v="217173"/>
    <x v="1"/>
  </r>
  <r>
    <x v="193"/>
    <n v="16160310"/>
    <n v="12120232"/>
    <n v="4937872"/>
    <n v="11671335"/>
    <n v="44889749"/>
    <n v="0"/>
    <n v="0"/>
    <n v="0"/>
    <n v="0"/>
    <n v="0"/>
    <n v="0"/>
    <n v="0"/>
    <x v="1"/>
  </r>
  <r>
    <x v="194"/>
    <n v="15513897"/>
    <n v="11635423"/>
    <n v="4740357"/>
    <n v="11204481"/>
    <n v="43094158"/>
    <n v="-161603"/>
    <n v="-121202"/>
    <n v="-49379"/>
    <n v="-116714"/>
    <n v="-448898"/>
    <n v="-1.0309289715021874E-2"/>
    <n v="-49379"/>
    <x v="3"/>
  </r>
  <r>
    <x v="195"/>
    <n v="7740060"/>
    <n v="5805045"/>
    <n v="2365018"/>
    <n v="5590043"/>
    <n v="21500166"/>
    <n v="78183"/>
    <n v="58637"/>
    <n v="23889"/>
    <n v="56465"/>
    <n v="217174"/>
    <n v="1.0204109920066262E-2"/>
    <n v="217174"/>
    <x v="1"/>
  </r>
  <r>
    <x v="196"/>
    <n v="7427330"/>
    <n v="5570497"/>
    <n v="2269462"/>
    <n v="5364183"/>
    <n v="20631472"/>
    <n v="-781824"/>
    <n v="-586369"/>
    <n v="-238890"/>
    <n v="-564650"/>
    <n v="-2171733"/>
    <n v="-9.5238095238095233E-2"/>
    <n v="-238890"/>
    <x v="3"/>
  </r>
  <r>
    <x v="197"/>
    <n v="7740060"/>
    <n v="5805045"/>
    <n v="2365018"/>
    <n v="5590043"/>
    <n v="21500166"/>
    <n v="-469094"/>
    <n v="-351821"/>
    <n v="-143334"/>
    <n v="-338790"/>
    <n v="-1303039"/>
    <n v="-5.7142839601464823E-2"/>
    <n v="-143334"/>
    <x v="3"/>
  </r>
  <r>
    <x v="198"/>
    <n v="7974607"/>
    <n v="5980955"/>
    <n v="2436685"/>
    <n v="5759438"/>
    <n v="22151685"/>
    <n v="234547"/>
    <n v="175910"/>
    <n v="71667"/>
    <n v="169395"/>
    <n v="651519"/>
    <n v="3.0303020437004058E-2"/>
    <n v="651519"/>
    <x v="1"/>
  </r>
  <r>
    <x v="199"/>
    <n v="8130972"/>
    <n v="6098229"/>
    <n v="2484463"/>
    <n v="5872368"/>
    <n v="22586032"/>
    <n v="625460"/>
    <n v="469095"/>
    <n v="191112"/>
    <n v="451720"/>
    <n v="1737387"/>
    <n v="8.3333373303954517E-2"/>
    <n v="1737387"/>
    <x v="1"/>
  </r>
  <r>
    <x v="200"/>
    <n v="15998707"/>
    <n v="11999030"/>
    <n v="4888493"/>
    <n v="11554621"/>
    <n v="44440851"/>
    <n v="-161603"/>
    <n v="-121202"/>
    <n v="-49379"/>
    <n v="-116714"/>
    <n v="-448898"/>
    <n v="-9.9999888615998067E-3"/>
    <n v="-49379"/>
    <x v="3"/>
  </r>
  <r>
    <x v="201"/>
    <n v="15352294"/>
    <n v="11514221"/>
    <n v="4690978"/>
    <n v="11087768"/>
    <n v="42645261"/>
    <n v="-161603"/>
    <n v="-121202"/>
    <n v="-49379"/>
    <n v="-116713"/>
    <n v="-448897"/>
    <n v="-1.0416655064166447E-2"/>
    <n v="-49379"/>
    <x v="3"/>
  </r>
  <r>
    <x v="202"/>
    <n v="7740060"/>
    <n v="5805045"/>
    <n v="2365018"/>
    <n v="5590043"/>
    <n v="21500166"/>
    <n v="0"/>
    <n v="0"/>
    <n v="0"/>
    <n v="0"/>
    <n v="0"/>
    <n v="0"/>
    <n v="0"/>
    <x v="1"/>
  </r>
  <r>
    <x v="203"/>
    <n v="7661877"/>
    <n v="5746408"/>
    <n v="2341129"/>
    <n v="5533578"/>
    <n v="21282992"/>
    <n v="234547"/>
    <n v="175911"/>
    <n v="71667"/>
    <n v="169395"/>
    <n v="651520"/>
    <n v="3.1578937674493712E-2"/>
    <n v="651520"/>
    <x v="1"/>
  </r>
  <r>
    <x v="204"/>
    <n v="7896424"/>
    <n v="5922318"/>
    <n v="2412796"/>
    <n v="5702973"/>
    <n v="21934511"/>
    <n v="156364"/>
    <n v="117273"/>
    <n v="47778"/>
    <n v="112930"/>
    <n v="434345"/>
    <n v="2.0201982617158221E-2"/>
    <n v="434345"/>
    <x v="1"/>
  </r>
  <r>
    <x v="205"/>
    <n v="7427330"/>
    <n v="5570497"/>
    <n v="2269462"/>
    <n v="5364183"/>
    <n v="20631472"/>
    <n v="-547277"/>
    <n v="-410458"/>
    <n v="-167223"/>
    <n v="-395255"/>
    <n v="-1520213"/>
    <n v="-6.8627459389436152E-2"/>
    <n v="-167223"/>
    <x v="3"/>
  </r>
  <r>
    <x v="206"/>
    <n v="7583695"/>
    <n v="5687771"/>
    <n v="2317240"/>
    <n v="5477113"/>
    <n v="21065819"/>
    <n v="-547277"/>
    <n v="-410458"/>
    <n v="-167223"/>
    <n v="-395255"/>
    <n v="-1520213"/>
    <n v="-6.7307699970698742E-2"/>
    <n v="-167223"/>
    <x v="3"/>
  </r>
  <r>
    <x v="207"/>
    <n v="16160310"/>
    <n v="12120232"/>
    <n v="4937872"/>
    <n v="11671335"/>
    <n v="44889749"/>
    <n v="161603"/>
    <n v="121202"/>
    <n v="49379"/>
    <n v="116714"/>
    <n v="448898"/>
    <n v="1.0100998736455313E-2"/>
    <n v="448898"/>
    <x v="1"/>
  </r>
  <r>
    <x v="208"/>
    <n v="15675500"/>
    <n v="11756625"/>
    <n v="4789736"/>
    <n v="11321195"/>
    <n v="43543056"/>
    <n v="323206"/>
    <n v="242404"/>
    <n v="98758"/>
    <n v="233427"/>
    <n v="897795"/>
    <n v="2.1052631332113103E-2"/>
    <n v="897795"/>
    <x v="1"/>
  </r>
  <r>
    <x v="209"/>
    <n v="7740060"/>
    <n v="5805045"/>
    <n v="2365018"/>
    <n v="5590043"/>
    <n v="21500166"/>
    <n v="0"/>
    <n v="0"/>
    <n v="0"/>
    <n v="0"/>
    <n v="0"/>
    <n v="0"/>
    <n v="0"/>
    <x v="1"/>
  </r>
  <r>
    <x v="210"/>
    <n v="7505512"/>
    <n v="5629134"/>
    <n v="2293351"/>
    <n v="5420648"/>
    <n v="20848645"/>
    <n v="-156365"/>
    <n v="-117274"/>
    <n v="-47778"/>
    <n v="-112930"/>
    <n v="-434347"/>
    <n v="-2.0408172854259776E-2"/>
    <n v="-47778"/>
    <x v="3"/>
  </r>
  <r>
    <x v="211"/>
    <n v="8052789"/>
    <n v="6039592"/>
    <n v="2460574"/>
    <n v="5815903"/>
    <n v="22368858"/>
    <n v="156365"/>
    <n v="117274"/>
    <n v="47778"/>
    <n v="112930"/>
    <n v="434347"/>
    <n v="1.9801989677181275E-2"/>
    <n v="434347"/>
    <x v="1"/>
  </r>
  <r>
    <x v="212"/>
    <n v="7974607"/>
    <n v="5980955"/>
    <n v="2436685"/>
    <n v="5759438"/>
    <n v="22151685"/>
    <n v="547277"/>
    <n v="410458"/>
    <n v="167223"/>
    <n v="395255"/>
    <n v="1520213"/>
    <n v="7.3684220220243013E-2"/>
    <n v="1520213"/>
    <x v="1"/>
  </r>
  <r>
    <x v="213"/>
    <n v="8209154"/>
    <n v="6156866"/>
    <n v="2508352"/>
    <n v="5928833"/>
    <n v="22803205"/>
    <n v="625459"/>
    <n v="469095"/>
    <n v="191112"/>
    <n v="451720"/>
    <n v="1737386"/>
    <n v="8.2474216527056665E-2"/>
    <n v="1737386"/>
    <x v="1"/>
  </r>
  <r>
    <x v="214"/>
    <n v="16321913"/>
    <n v="12241435"/>
    <n v="4987251"/>
    <n v="11788048"/>
    <n v="45338647"/>
    <n v="161603"/>
    <n v="121203"/>
    <n v="49379"/>
    <n v="116713"/>
    <n v="448898"/>
    <n v="1.0000011138400211E-2"/>
    <n v="448898"/>
    <x v="1"/>
  </r>
  <r>
    <x v="215"/>
    <n v="15837104"/>
    <n v="11877828"/>
    <n v="4839115"/>
    <n v="11437908"/>
    <n v="43991955"/>
    <n v="161604"/>
    <n v="121203"/>
    <n v="49379"/>
    <n v="116713"/>
    <n v="448899"/>
    <n v="1.0309266749248591E-2"/>
    <n v="448899"/>
    <x v="1"/>
  </r>
  <r>
    <x v="216"/>
    <n v="8052789"/>
    <n v="6039592"/>
    <n v="2460574"/>
    <n v="5815903"/>
    <n v="22368858"/>
    <n v="312729"/>
    <n v="234547"/>
    <n v="95556"/>
    <n v="225860"/>
    <n v="868692"/>
    <n v="4.0404011745583279E-2"/>
    <n v="868692"/>
    <x v="1"/>
  </r>
  <r>
    <x v="217"/>
    <n v="8130972"/>
    <n v="6098229"/>
    <n v="2484463"/>
    <n v="5872368"/>
    <n v="22586032"/>
    <n v="625460"/>
    <n v="469095"/>
    <n v="191112"/>
    <n v="451720"/>
    <n v="1737387"/>
    <n v="8.3333373303954517E-2"/>
    <n v="1737387"/>
    <x v="1"/>
  </r>
  <r>
    <x v="218"/>
    <n v="8130972"/>
    <n v="6098229"/>
    <n v="2484463"/>
    <n v="5872368"/>
    <n v="22586032"/>
    <n v="78183"/>
    <n v="58637"/>
    <n v="23889"/>
    <n v="56465"/>
    <n v="217174"/>
    <n v="9.7087647738864913E-3"/>
    <n v="217174"/>
    <x v="1"/>
  </r>
  <r>
    <x v="219"/>
    <n v="7505512"/>
    <n v="5629134"/>
    <n v="2293351"/>
    <n v="5420648"/>
    <n v="20848645"/>
    <n v="-469095"/>
    <n v="-351821"/>
    <n v="-143334"/>
    <n v="-338790"/>
    <n v="-1303040"/>
    <n v="-5.8823555966640351E-2"/>
    <n v="-143334"/>
    <x v="3"/>
  </r>
  <r>
    <x v="220"/>
    <n v="8130972"/>
    <n v="6098229"/>
    <n v="2484463"/>
    <n v="5872368"/>
    <n v="22586032"/>
    <n v="-78182"/>
    <n v="-58637"/>
    <n v="-23889"/>
    <n v="-56465"/>
    <n v="-217173"/>
    <n v="-9.5237919824172623E-3"/>
    <n v="-23889"/>
    <x v="3"/>
  </r>
  <r>
    <x v="221"/>
    <n v="16806722"/>
    <n v="12605042"/>
    <n v="5135387"/>
    <n v="12138188"/>
    <n v="46685339"/>
    <n v="484809"/>
    <n v="363607"/>
    <n v="148136"/>
    <n v="350140"/>
    <n v="1346692"/>
    <n v="2.9702958941342894E-2"/>
    <n v="1346692"/>
    <x v="1"/>
  </r>
  <r>
    <x v="222"/>
    <n v="15837104"/>
    <n v="11877828"/>
    <n v="4839115"/>
    <n v="11437908"/>
    <n v="43991955"/>
    <n v="0"/>
    <n v="0"/>
    <n v="0"/>
    <n v="0"/>
    <n v="0"/>
    <n v="0"/>
    <n v="0"/>
    <x v="1"/>
  </r>
  <r>
    <x v="223"/>
    <n v="7427330"/>
    <n v="5570497"/>
    <n v="2269462"/>
    <n v="5364183"/>
    <n v="20631472"/>
    <n v="-625459"/>
    <n v="-469095"/>
    <n v="-191112"/>
    <n v="-451720"/>
    <n v="-1737386"/>
    <n v="-7.7669894666066996E-2"/>
    <n v="-191112"/>
    <x v="3"/>
  </r>
  <r>
    <x v="224"/>
    <n v="7505512"/>
    <n v="5629134"/>
    <n v="2293351"/>
    <n v="5420648"/>
    <n v="20848645"/>
    <n v="-625460"/>
    <n v="-469095"/>
    <n v="-191112"/>
    <n v="-451720"/>
    <n v="-1737387"/>
    <n v="-7.6923110980883114E-2"/>
    <n v="-191112"/>
    <x v="3"/>
  </r>
  <r>
    <x v="225"/>
    <n v="8130972"/>
    <n v="6098229"/>
    <n v="2484463"/>
    <n v="5872368"/>
    <n v="22586032"/>
    <n v="0"/>
    <n v="0"/>
    <n v="0"/>
    <n v="0"/>
    <n v="0"/>
    <n v="0"/>
    <n v="0"/>
    <x v="1"/>
  </r>
  <r>
    <x v="226"/>
    <n v="7896424"/>
    <n v="5922318"/>
    <n v="2412796"/>
    <n v="5702973"/>
    <n v="21934511"/>
    <n v="390912"/>
    <n v="293184"/>
    <n v="119445"/>
    <n v="282325"/>
    <n v="1085866"/>
    <n v="5.2083334332598819E-2"/>
    <n v="1085866"/>
    <x v="1"/>
  </r>
  <r>
    <x v="227"/>
    <n v="7661877"/>
    <n v="5746408"/>
    <n v="2341129"/>
    <n v="5533578"/>
    <n v="21282992"/>
    <n v="-469095"/>
    <n v="-351821"/>
    <n v="-143334"/>
    <n v="-338790"/>
    <n v="-1303040"/>
    <n v="-5.7692333235662363E-2"/>
    <n v="-143334"/>
    <x v="3"/>
  </r>
  <r>
    <x v="228"/>
    <n v="16806722"/>
    <n v="12605042"/>
    <n v="5135387"/>
    <n v="12138188"/>
    <n v="46685339"/>
    <n v="0"/>
    <n v="0"/>
    <n v="0"/>
    <n v="0"/>
    <n v="0"/>
    <n v="0"/>
    <n v="0"/>
    <x v="1"/>
  </r>
  <r>
    <x v="229"/>
    <n v="16321913"/>
    <n v="12241435"/>
    <n v="4987251"/>
    <n v="11788048"/>
    <n v="45338647"/>
    <n v="484809"/>
    <n v="363607"/>
    <n v="148136"/>
    <n v="350140"/>
    <n v="1346692"/>
    <n v="3.0612256263673698E-2"/>
    <n v="1346692"/>
    <x v="1"/>
  </r>
  <r>
    <x v="230"/>
    <n v="7583695"/>
    <n v="5687771"/>
    <n v="2317240"/>
    <n v="5477113"/>
    <n v="21065819"/>
    <n v="156365"/>
    <n v="117274"/>
    <n v="47778"/>
    <n v="112930"/>
    <n v="434347"/>
    <n v="2.105264127287465E-2"/>
    <n v="434347"/>
    <x v="1"/>
  </r>
  <r>
    <x v="231"/>
    <n v="7896424"/>
    <n v="5922318"/>
    <n v="2412796"/>
    <n v="5702973"/>
    <n v="21934511"/>
    <n v="390912"/>
    <n v="293184"/>
    <n v="119445"/>
    <n v="282325"/>
    <n v="1085866"/>
    <n v="5.2083334332598819E-2"/>
    <n v="1085866"/>
    <x v="1"/>
  </r>
  <r>
    <x v="232"/>
    <n v="8052789"/>
    <n v="6039592"/>
    <n v="2460574"/>
    <n v="5815903"/>
    <n v="22368858"/>
    <n v="-78183"/>
    <n v="-58637"/>
    <n v="-23889"/>
    <n v="-56465"/>
    <n v="-217174"/>
    <n v="-9.6154110101844825E-3"/>
    <n v="-23889"/>
    <x v="3"/>
  </r>
  <r>
    <x v="233"/>
    <n v="7896424"/>
    <n v="5922318"/>
    <n v="2412796"/>
    <n v="5702973"/>
    <n v="21934511"/>
    <n v="0"/>
    <n v="0"/>
    <n v="0"/>
    <n v="0"/>
    <n v="0"/>
    <n v="0"/>
    <n v="0"/>
    <x v="1"/>
  </r>
  <r>
    <x v="234"/>
    <n v="7505512"/>
    <n v="5629134"/>
    <n v="2293351"/>
    <n v="5420648"/>
    <n v="20848645"/>
    <n v="-156365"/>
    <n v="-117274"/>
    <n v="-47778"/>
    <n v="-112930"/>
    <n v="-434347"/>
    <n v="-2.0408172854259776E-2"/>
    <n v="-47778"/>
    <x v="3"/>
  </r>
  <r>
    <x v="235"/>
    <n v="15513897"/>
    <n v="11635423"/>
    <n v="4740357"/>
    <n v="11204481"/>
    <n v="43094158"/>
    <n v="-1292825"/>
    <n v="-969619"/>
    <n v="-395030"/>
    <n v="-933707"/>
    <n v="-3591181"/>
    <n v="-7.6923076923076872E-2"/>
    <n v="-395030"/>
    <x v="3"/>
  </r>
  <r>
    <x v="236"/>
    <n v="15998707"/>
    <n v="11999030"/>
    <n v="4888493"/>
    <n v="11554621"/>
    <n v="44440851"/>
    <n v="-323206"/>
    <n v="-242405"/>
    <n v="-98758"/>
    <n v="-233427"/>
    <n v="-897796"/>
    <n v="-1.9801979979641171E-2"/>
    <n v="-98758"/>
    <x v="3"/>
  </r>
  <r>
    <x v="237"/>
    <n v="8052789"/>
    <n v="6039592"/>
    <n v="2460574"/>
    <n v="5815903"/>
    <n v="22368858"/>
    <n v="469094"/>
    <n v="351821"/>
    <n v="143334"/>
    <n v="338790"/>
    <n v="1303039"/>
    <n v="6.1855650527727013E-2"/>
    <n v="1303039"/>
    <x v="1"/>
  </r>
  <r>
    <x v="238"/>
    <n v="7505512"/>
    <n v="5629134"/>
    <n v="2293351"/>
    <n v="5420648"/>
    <n v="20848645"/>
    <n v="-390912"/>
    <n v="-293184"/>
    <n v="-119445"/>
    <n v="-282325"/>
    <n v="-1085866"/>
    <n v="-4.9504951397826846E-2"/>
    <n v="-119445"/>
    <x v="3"/>
  </r>
  <r>
    <x v="239"/>
    <n v="7896424"/>
    <n v="5922318"/>
    <n v="2412796"/>
    <n v="5702973"/>
    <n v="21934511"/>
    <n v="-156365"/>
    <n v="-117274"/>
    <n v="-47778"/>
    <n v="-112930"/>
    <n v="-434347"/>
    <n v="-1.9417484842768062E-2"/>
    <n v="-47778"/>
    <x v="3"/>
  </r>
  <r>
    <x v="240"/>
    <n v="7661877"/>
    <n v="5746408"/>
    <n v="2341129"/>
    <n v="5533578"/>
    <n v="21282992"/>
    <n v="-234547"/>
    <n v="-175910"/>
    <n v="-71667"/>
    <n v="-169395"/>
    <n v="-651519"/>
    <n v="-2.970296172064546E-2"/>
    <n v="-71667"/>
    <x v="3"/>
  </r>
  <r>
    <x v="241"/>
    <n v="7896424"/>
    <n v="5922318"/>
    <n v="2412796"/>
    <n v="5702973"/>
    <n v="21934511"/>
    <n v="390912"/>
    <n v="293184"/>
    <n v="119445"/>
    <n v="282325"/>
    <n v="1085866"/>
    <n v="5.2083334332598819E-2"/>
    <n v="1085866"/>
    <x v="1"/>
  </r>
  <r>
    <x v="242"/>
    <n v="16321913"/>
    <n v="12241435"/>
    <n v="4987251"/>
    <n v="11788048"/>
    <n v="45338647"/>
    <n v="808016"/>
    <n v="606012"/>
    <n v="246894"/>
    <n v="583567"/>
    <n v="2244489"/>
    <n v="5.2083344935833553E-2"/>
    <n v="2244489"/>
    <x v="1"/>
  </r>
  <r>
    <x v="243"/>
    <n v="15352294"/>
    <n v="11514221"/>
    <n v="4690978"/>
    <n v="11087768"/>
    <n v="42645261"/>
    <n v="-646413"/>
    <n v="-484809"/>
    <n v="-197515"/>
    <n v="-466853"/>
    <n v="-1795590"/>
    <n v="-4.0404039949458181E-2"/>
    <n v="-197515"/>
    <x v="3"/>
  </r>
  <r>
    <x v="244"/>
    <n v="8209154"/>
    <n v="6156866"/>
    <n v="2508352"/>
    <n v="5928833"/>
    <n v="22803205"/>
    <n v="156365"/>
    <n v="117274"/>
    <n v="47778"/>
    <n v="112930"/>
    <n v="434347"/>
    <n v="1.9417484842767951E-2"/>
    <n v="434347"/>
    <x v="1"/>
  </r>
  <r>
    <x v="245"/>
    <n v="8130972"/>
    <n v="6098229"/>
    <n v="2484463"/>
    <n v="5872368"/>
    <n v="22586032"/>
    <n v="625460"/>
    <n v="469095"/>
    <n v="191112"/>
    <n v="451720"/>
    <n v="1737387"/>
    <n v="8.3333373303954517E-2"/>
    <n v="1737387"/>
    <x v="1"/>
  </r>
  <r>
    <x v="246"/>
    <n v="8052789"/>
    <n v="6039592"/>
    <n v="2460574"/>
    <n v="5815903"/>
    <n v="22368858"/>
    <n v="156365"/>
    <n v="117274"/>
    <n v="47778"/>
    <n v="112930"/>
    <n v="434347"/>
    <n v="1.9801989677181275E-2"/>
    <n v="434347"/>
    <x v="1"/>
  </r>
  <r>
    <x v="247"/>
    <n v="7427330"/>
    <n v="5570497"/>
    <n v="2269462"/>
    <n v="5364183"/>
    <n v="20631472"/>
    <n v="-234547"/>
    <n v="-175911"/>
    <n v="-71667"/>
    <n v="-169395"/>
    <n v="-651520"/>
    <n v="-3.061223578845329E-2"/>
    <n v="-71667"/>
    <x v="3"/>
  </r>
  <r>
    <x v="248"/>
    <n v="7505512"/>
    <n v="5629134"/>
    <n v="2293351"/>
    <n v="5420648"/>
    <n v="20848645"/>
    <n v="-390912"/>
    <n v="-293184"/>
    <n v="-119445"/>
    <n v="-282325"/>
    <n v="-1085866"/>
    <n v="-4.9504951397826846E-2"/>
    <n v="-119445"/>
    <x v="3"/>
  </r>
  <r>
    <x v="249"/>
    <n v="16806722"/>
    <n v="12605042"/>
    <n v="5135387"/>
    <n v="12138188"/>
    <n v="46685339"/>
    <n v="484809"/>
    <n v="363607"/>
    <n v="148136"/>
    <n v="350140"/>
    <n v="1346692"/>
    <n v="2.9702958941342894E-2"/>
    <n v="1346692"/>
    <x v="1"/>
  </r>
  <r>
    <x v="250"/>
    <n v="15513897"/>
    <n v="11635423"/>
    <n v="4740357"/>
    <n v="11204481"/>
    <n v="43094158"/>
    <n v="161603"/>
    <n v="121202"/>
    <n v="49379"/>
    <n v="116713"/>
    <n v="448897"/>
    <n v="1.0526303941424953E-2"/>
    <n v="448897"/>
    <x v="1"/>
  </r>
  <r>
    <x v="251"/>
    <n v="7818242"/>
    <n v="5863681"/>
    <n v="2388907"/>
    <n v="5646508"/>
    <n v="21717338"/>
    <n v="-390912"/>
    <n v="-293185"/>
    <n v="-119445"/>
    <n v="-282325"/>
    <n v="-1085867"/>
    <n v="-4.7619047619047672E-2"/>
    <n v="-119445"/>
    <x v="3"/>
  </r>
  <r>
    <x v="252"/>
    <n v="8052789"/>
    <n v="6039592"/>
    <n v="2460574"/>
    <n v="5815903"/>
    <n v="22368858"/>
    <n v="-78183"/>
    <n v="-58637"/>
    <n v="-23889"/>
    <n v="-56465"/>
    <n v="-217174"/>
    <n v="-9.6154110101844825E-3"/>
    <n v="-23889"/>
    <x v="3"/>
  </r>
  <r>
    <x v="253"/>
    <n v="7583695"/>
    <n v="5687771"/>
    <n v="2317240"/>
    <n v="5477113"/>
    <n v="21065819"/>
    <n v="-469094"/>
    <n v="-351821"/>
    <n v="-143334"/>
    <n v="-338790"/>
    <n v="-1303039"/>
    <n v="-5.8252409823299045E-2"/>
    <n v="-143334"/>
    <x v="3"/>
  </r>
  <r>
    <x v="254"/>
    <n v="7505512"/>
    <n v="5629134"/>
    <n v="2293351"/>
    <n v="5420648"/>
    <n v="20848645"/>
    <n v="78182"/>
    <n v="58637"/>
    <n v="23889"/>
    <n v="56465"/>
    <n v="217173"/>
    <n v="1.0526296401619062E-2"/>
    <n v="217173"/>
    <x v="1"/>
  </r>
  <r>
    <x v="255"/>
    <n v="8209154"/>
    <n v="6156866"/>
    <n v="2508352"/>
    <n v="5928833"/>
    <n v="22803205"/>
    <n v="703642"/>
    <n v="527732"/>
    <n v="215001"/>
    <n v="508185"/>
    <n v="1954560"/>
    <n v="9.3750020984576077E-2"/>
    <n v="1954560"/>
    <x v="1"/>
  </r>
  <r>
    <x v="256"/>
    <n v="15998707"/>
    <n v="11999030"/>
    <n v="4888493"/>
    <n v="11554621"/>
    <n v="44440851"/>
    <n v="-808015"/>
    <n v="-606012"/>
    <n v="-246894"/>
    <n v="-583567"/>
    <n v="-2244488"/>
    <n v="-4.8076912366922908E-2"/>
    <n v="-246894"/>
    <x v="3"/>
  </r>
  <r>
    <x v="257"/>
    <n v="16645119"/>
    <n v="12483839"/>
    <n v="5086008"/>
    <n v="12021475"/>
    <n v="46236441"/>
    <n v="1131222"/>
    <n v="848416"/>
    <n v="345651"/>
    <n v="816994"/>
    <n v="3142283"/>
    <n v="7.2916678269166812E-2"/>
    <n v="3142283"/>
    <x v="1"/>
  </r>
  <r>
    <x v="258"/>
    <n v="7427330"/>
    <n v="5570497"/>
    <n v="2269462"/>
    <n v="5364183"/>
    <n v="20631472"/>
    <n v="-390912"/>
    <n v="-293184"/>
    <n v="-119445"/>
    <n v="-282325"/>
    <n v="-1085866"/>
    <n v="-5.0000000000000044E-2"/>
    <n v="-119445"/>
    <x v="3"/>
  </r>
  <r>
    <x v="259"/>
    <n v="8052789"/>
    <n v="6039592"/>
    <n v="2460574"/>
    <n v="5815903"/>
    <n v="22368858"/>
    <n v="0"/>
    <n v="0"/>
    <n v="0"/>
    <n v="0"/>
    <n v="0"/>
    <n v="0"/>
    <n v="0"/>
    <x v="1"/>
  </r>
  <r>
    <x v="260"/>
    <n v="7740060"/>
    <n v="5805045"/>
    <n v="2365018"/>
    <n v="5590043"/>
    <n v="21500166"/>
    <n v="156365"/>
    <n v="117274"/>
    <n v="47778"/>
    <n v="112930"/>
    <n v="434347"/>
    <n v="2.0618565999329652E-2"/>
    <n v="434347"/>
    <x v="1"/>
  </r>
  <r>
    <x v="261"/>
    <n v="7661877"/>
    <n v="5746408"/>
    <n v="2341129"/>
    <n v="5533578"/>
    <n v="21282992"/>
    <n v="156365"/>
    <n v="117274"/>
    <n v="47778"/>
    <n v="112930"/>
    <n v="434347"/>
    <n v="2.0833343325988629E-2"/>
    <n v="434347"/>
    <x v="1"/>
  </r>
  <r>
    <x v="262"/>
    <n v="7661877"/>
    <n v="5746408"/>
    <n v="2341129"/>
    <n v="5533578"/>
    <n v="21282992"/>
    <n v="-547277"/>
    <n v="-410458"/>
    <n v="-167223"/>
    <n v="-395255"/>
    <n v="-1520213"/>
    <n v="-6.6666675437362821E-2"/>
    <n v="-167223"/>
    <x v="3"/>
  </r>
  <r>
    <x v="263"/>
    <n v="15837104"/>
    <n v="11877828"/>
    <n v="4839115"/>
    <n v="11437908"/>
    <n v="43991955"/>
    <n v="-161603"/>
    <n v="-121202"/>
    <n v="-49378"/>
    <n v="-116713"/>
    <n v="-448896"/>
    <n v="-1.0101021238273722E-2"/>
    <n v="-49378"/>
    <x v="3"/>
  </r>
  <r>
    <x v="264"/>
    <n v="16483516"/>
    <n v="12362637"/>
    <n v="5036630"/>
    <n v="11904761"/>
    <n v="45787544"/>
    <n v="-161603"/>
    <n v="-121202"/>
    <n v="-49378"/>
    <n v="-116714"/>
    <n v="-448897"/>
    <n v="-9.7087485730682488E-3"/>
    <n v="-49378"/>
    <x v="3"/>
  </r>
  <r>
    <x v="265"/>
    <n v="7505512"/>
    <n v="5629134"/>
    <n v="2293351"/>
    <n v="5420648"/>
    <n v="20848645"/>
    <n v="78182"/>
    <n v="58637"/>
    <n v="23889"/>
    <n v="56465"/>
    <n v="217173"/>
    <n v="1.0526296401619062E-2"/>
    <n v="217173"/>
    <x v="1"/>
  </r>
  <r>
    <x v="266"/>
    <n v="7896424"/>
    <n v="5922318"/>
    <n v="2412796"/>
    <n v="5702973"/>
    <n v="21934511"/>
    <n v="-156365"/>
    <n v="-117274"/>
    <n v="-47778"/>
    <n v="-112930"/>
    <n v="-434347"/>
    <n v="-1.9417484842768062E-2"/>
    <n v="-47778"/>
    <x v="3"/>
  </r>
  <r>
    <x v="267"/>
    <n v="7661877"/>
    <n v="5746408"/>
    <n v="2341129"/>
    <n v="5533578"/>
    <n v="21282992"/>
    <n v="-78183"/>
    <n v="-58637"/>
    <n v="-23889"/>
    <n v="-56465"/>
    <n v="-217174"/>
    <n v="-1.0101037819845726E-2"/>
    <n v="-23889"/>
    <x v="3"/>
  </r>
  <r>
    <x v="268"/>
    <n v="8052789"/>
    <n v="6039592"/>
    <n v="2460574"/>
    <n v="5815903"/>
    <n v="22368858"/>
    <n v="390912"/>
    <n v="293184"/>
    <n v="119445"/>
    <n v="282325"/>
    <n v="1085866"/>
    <n v="5.1020408642713067E-2"/>
    <n v="1085866"/>
    <x v="1"/>
  </r>
  <r>
    <x v="269"/>
    <n v="7505512"/>
    <n v="5629134"/>
    <n v="2293351"/>
    <n v="5420648"/>
    <n v="20848645"/>
    <n v="-156365"/>
    <n v="-117274"/>
    <n v="-47778"/>
    <n v="-112930"/>
    <n v="-434347"/>
    <n v="-2.0408172854259776E-2"/>
    <n v="-47778"/>
    <x v="3"/>
  </r>
  <r>
    <x v="270"/>
    <n v="15837104"/>
    <n v="11877828"/>
    <n v="4839115"/>
    <n v="11437908"/>
    <n v="43991955"/>
    <n v="0"/>
    <n v="0"/>
    <n v="0"/>
    <n v="0"/>
    <n v="0"/>
    <n v="0"/>
    <n v="0"/>
    <x v="1"/>
  </r>
  <r>
    <x v="271"/>
    <n v="15352294"/>
    <n v="11514221"/>
    <n v="4690978"/>
    <n v="11087768"/>
    <n v="42645261"/>
    <n v="-1131222"/>
    <n v="-848416"/>
    <n v="-345652"/>
    <n v="-816993"/>
    <n v="-3142283"/>
    <n v="-6.8627440060392009E-2"/>
    <n v="-345652"/>
    <x v="3"/>
  </r>
  <r>
    <x v="272"/>
    <n v="7818242"/>
    <n v="5863681"/>
    <n v="2388907"/>
    <n v="5646508"/>
    <n v="21717338"/>
    <n v="312730"/>
    <n v="234547"/>
    <n v="95556"/>
    <n v="225860"/>
    <n v="868693"/>
    <n v="4.1666686651977258E-2"/>
    <n v="868693"/>
    <x v="1"/>
  </r>
  <r>
    <x v="273"/>
    <n v="7896424"/>
    <n v="5922318"/>
    <n v="2412796"/>
    <n v="5702973"/>
    <n v="21934511"/>
    <n v="0"/>
    <n v="0"/>
    <n v="0"/>
    <n v="0"/>
    <n v="0"/>
    <n v="0"/>
    <n v="0"/>
    <x v="1"/>
  </r>
  <r>
    <x v="274"/>
    <n v="7740060"/>
    <n v="5805045"/>
    <n v="2365018"/>
    <n v="5590043"/>
    <n v="21500166"/>
    <n v="78183"/>
    <n v="58637"/>
    <n v="23889"/>
    <n v="56465"/>
    <n v="217174"/>
    <n v="1.0204109920066262E-2"/>
    <n v="217174"/>
    <x v="1"/>
  </r>
  <r>
    <x v="275"/>
    <n v="7661877"/>
    <n v="5746408"/>
    <n v="2341129"/>
    <n v="5533578"/>
    <n v="21282992"/>
    <n v="-390912"/>
    <n v="-293184"/>
    <n v="-119445"/>
    <n v="-282325"/>
    <n v="-1085866"/>
    <n v="-4.8543689754417474E-2"/>
    <n v="-119445"/>
    <x v="3"/>
  </r>
  <r>
    <x v="276"/>
    <n v="7583695"/>
    <n v="5687771"/>
    <n v="2317240"/>
    <n v="5477113"/>
    <n v="21065819"/>
    <n v="78183"/>
    <n v="58637"/>
    <n v="23889"/>
    <n v="56465"/>
    <n v="217174"/>
    <n v="1.0416695645367069E-2"/>
    <n v="217174"/>
    <x v="1"/>
  </r>
  <r>
    <x v="277"/>
    <n v="16645119"/>
    <n v="12483839"/>
    <n v="5086008"/>
    <n v="12021475"/>
    <n v="46236441"/>
    <n v="808015"/>
    <n v="606011"/>
    <n v="246893"/>
    <n v="583567"/>
    <n v="2244486"/>
    <n v="5.1020419528979843E-2"/>
    <n v="2244486"/>
    <x v="1"/>
  </r>
  <r>
    <x v="278"/>
    <n v="15675500"/>
    <n v="11756625"/>
    <n v="4789736"/>
    <n v="11321195"/>
    <n v="43543056"/>
    <n v="323206"/>
    <n v="242404"/>
    <n v="98758"/>
    <n v="233427"/>
    <n v="897795"/>
    <n v="2.1052631332113103E-2"/>
    <n v="897795"/>
    <x v="1"/>
  </r>
  <r>
    <x v="279"/>
    <n v="7740060"/>
    <n v="5805045"/>
    <n v="2365018"/>
    <n v="5590043"/>
    <n v="21500166"/>
    <n v="-78182"/>
    <n v="-58636"/>
    <n v="-23889"/>
    <n v="-56465"/>
    <n v="-217172"/>
    <n v="-9.9999815815380311E-3"/>
    <n v="-23889"/>
    <x v="3"/>
  </r>
  <r>
    <x v="280"/>
    <n v="8052789"/>
    <n v="6039592"/>
    <n v="2460574"/>
    <n v="5815903"/>
    <n v="22368858"/>
    <n v="156365"/>
    <n v="117274"/>
    <n v="47778"/>
    <n v="112930"/>
    <n v="434347"/>
    <n v="1.9801989677181275E-2"/>
    <n v="434347"/>
    <x v="1"/>
  </r>
  <r>
    <x v="281"/>
    <n v="7427330"/>
    <n v="5570497"/>
    <n v="2269462"/>
    <n v="5364183"/>
    <n v="20631472"/>
    <n v="-312730"/>
    <n v="-234548"/>
    <n v="-95556"/>
    <n v="-225860"/>
    <n v="-868694"/>
    <n v="-4.0404058256849784E-2"/>
    <n v="-95556"/>
    <x v="3"/>
  </r>
  <r>
    <x v="282"/>
    <n v="7661877"/>
    <n v="5746408"/>
    <n v="2341129"/>
    <n v="5533578"/>
    <n v="21282992"/>
    <n v="0"/>
    <n v="0"/>
    <n v="0"/>
    <n v="0"/>
    <n v="0"/>
    <n v="0"/>
    <n v="0"/>
    <x v="1"/>
  </r>
  <r>
    <x v="283"/>
    <n v="7661877"/>
    <n v="5746408"/>
    <n v="2341129"/>
    <n v="5533578"/>
    <n v="21282992"/>
    <n v="78182"/>
    <n v="58637"/>
    <n v="23889"/>
    <n v="56465"/>
    <n v="217173"/>
    <n v="1.0309259264533743E-2"/>
    <n v="217173"/>
    <x v="1"/>
  </r>
  <r>
    <x v="284"/>
    <n v="16321913"/>
    <n v="12241435"/>
    <n v="4987251"/>
    <n v="11788048"/>
    <n v="45338647"/>
    <n v="-323206"/>
    <n v="-242404"/>
    <n v="-98757"/>
    <n v="-233427"/>
    <n v="-897794"/>
    <n v="-1.9417475518175187E-2"/>
    <n v="-98757"/>
    <x v="3"/>
  </r>
  <r>
    <x v="285"/>
    <n v="15675500"/>
    <n v="11756625"/>
    <n v="4789736"/>
    <n v="11321195"/>
    <n v="43543056"/>
    <n v="0"/>
    <n v="0"/>
    <n v="0"/>
    <n v="0"/>
    <n v="0"/>
    <n v="0"/>
    <n v="0"/>
    <x v="1"/>
  </r>
  <r>
    <x v="286"/>
    <n v="7505512"/>
    <n v="5629134"/>
    <n v="2293351"/>
    <n v="5420648"/>
    <n v="20848645"/>
    <n v="-234548"/>
    <n v="-175911"/>
    <n v="-71667"/>
    <n v="-169395"/>
    <n v="-651521"/>
    <n v="-3.0303066948270674E-2"/>
    <n v="-71667"/>
    <x v="3"/>
  </r>
  <r>
    <x v="287"/>
    <n v="7896424"/>
    <n v="5922318"/>
    <n v="2412796"/>
    <n v="5702973"/>
    <n v="21934511"/>
    <n v="-156365"/>
    <n v="-117274"/>
    <n v="-47778"/>
    <n v="-112930"/>
    <n v="-434347"/>
    <n v="-1.9417484842768062E-2"/>
    <n v="-47778"/>
    <x v="3"/>
  </r>
  <r>
    <x v="288"/>
    <n v="7427330"/>
    <n v="5570497"/>
    <n v="2269462"/>
    <n v="5364183"/>
    <n v="20631472"/>
    <n v="0"/>
    <n v="0"/>
    <n v="0"/>
    <n v="0"/>
    <n v="0"/>
    <n v="0"/>
    <n v="0"/>
    <x v="1"/>
  </r>
  <r>
    <x v="289"/>
    <n v="7974607"/>
    <n v="5980955"/>
    <n v="2436685"/>
    <n v="5759438"/>
    <n v="22151685"/>
    <n v="312730"/>
    <n v="234547"/>
    <n v="95556"/>
    <n v="225860"/>
    <n v="868693"/>
    <n v="4.0816345708519552E-2"/>
    <n v="868693"/>
    <x v="1"/>
  </r>
  <r>
    <x v="290"/>
    <n v="7505512"/>
    <n v="5629134"/>
    <n v="2293351"/>
    <n v="5420648"/>
    <n v="20848645"/>
    <n v="-156365"/>
    <n v="-117274"/>
    <n v="-47778"/>
    <n v="-112930"/>
    <n v="-434347"/>
    <n v="-2.0408172854259776E-2"/>
    <n v="-47778"/>
    <x v="3"/>
  </r>
  <r>
    <x v="291"/>
    <n v="16645119"/>
    <n v="12483839"/>
    <n v="5086008"/>
    <n v="12021475"/>
    <n v="46236441"/>
    <n v="323206"/>
    <n v="242404"/>
    <n v="98757"/>
    <n v="233427"/>
    <n v="897794"/>
    <n v="1.9801979979641171E-2"/>
    <n v="897794"/>
    <x v="1"/>
  </r>
  <r>
    <x v="292"/>
    <n v="15513897"/>
    <n v="11635423"/>
    <n v="4740357"/>
    <n v="11204481"/>
    <n v="43094158"/>
    <n v="-161603"/>
    <n v="-121202"/>
    <n v="-49379"/>
    <n v="-116714"/>
    <n v="-448898"/>
    <n v="-1.0309289715021874E-2"/>
    <n v="-49379"/>
    <x v="3"/>
  </r>
  <r>
    <x v="293"/>
    <n v="8209154"/>
    <n v="6156866"/>
    <n v="2508352"/>
    <n v="5928833"/>
    <n v="22803205"/>
    <n v="703642"/>
    <n v="527732"/>
    <n v="215001"/>
    <n v="508185"/>
    <n v="1954560"/>
    <n v="9.3750020984576077E-2"/>
    <n v="1954560"/>
    <x v="1"/>
  </r>
  <r>
    <x v="294"/>
    <n v="7818242"/>
    <n v="5863681"/>
    <n v="2388907"/>
    <n v="5646508"/>
    <n v="21717338"/>
    <n v="-78182"/>
    <n v="-58637"/>
    <n v="-23889"/>
    <n v="-56465"/>
    <n v="-217173"/>
    <n v="-9.9009720434640736E-3"/>
    <n v="-23889"/>
    <x v="3"/>
  </r>
  <r>
    <x v="295"/>
    <n v="7818242"/>
    <n v="5863681"/>
    <n v="2388907"/>
    <n v="5646508"/>
    <n v="21717338"/>
    <n v="390912"/>
    <n v="293184"/>
    <n v="119445"/>
    <n v="282325"/>
    <n v="1085866"/>
    <n v="5.2631578947368363E-2"/>
    <n v="1085866"/>
    <x v="1"/>
  </r>
  <r>
    <x v="296"/>
    <n v="7583695"/>
    <n v="5687771"/>
    <n v="2317240"/>
    <n v="5477113"/>
    <n v="21065819"/>
    <n v="-390912"/>
    <n v="-293184"/>
    <n v="-119445"/>
    <n v="-282325"/>
    <n v="-1085866"/>
    <n v="-4.9019607400555998E-2"/>
    <n v="-119445"/>
    <x v="3"/>
  </r>
  <r>
    <x v="297"/>
    <n v="7740060"/>
    <n v="5805045"/>
    <n v="2365018"/>
    <n v="5590043"/>
    <n v="21500166"/>
    <n v="234548"/>
    <n v="175911"/>
    <n v="71667"/>
    <n v="169395"/>
    <n v="651521"/>
    <n v="3.1250038971355698E-2"/>
    <n v="651521"/>
    <x v="1"/>
  </r>
  <r>
    <x v="298"/>
    <n v="15837104"/>
    <n v="11877828"/>
    <n v="4839115"/>
    <n v="11437908"/>
    <n v="43991955"/>
    <n v="-808015"/>
    <n v="-606011"/>
    <n v="-246893"/>
    <n v="-583567"/>
    <n v="-2244486"/>
    <n v="-4.8543699609418511E-2"/>
    <n v="-246893"/>
    <x v="3"/>
  </r>
  <r>
    <x v="299"/>
    <n v="15513897"/>
    <n v="11635423"/>
    <n v="4740357"/>
    <n v="11204481"/>
    <n v="43094158"/>
    <n v="0"/>
    <n v="0"/>
    <n v="0"/>
    <n v="0"/>
    <n v="0"/>
    <n v="0"/>
    <n v="0"/>
    <x v="1"/>
  </r>
  <r>
    <x v="300"/>
    <n v="7583695"/>
    <n v="5687771"/>
    <n v="2317240"/>
    <n v="5477113"/>
    <n v="21065819"/>
    <n v="-625459"/>
    <n v="-469095"/>
    <n v="-191112"/>
    <n v="-451720"/>
    <n v="-1737386"/>
    <n v="-7.6190467419780084E-2"/>
    <n v="-191112"/>
    <x v="3"/>
  </r>
  <r>
    <x v="301"/>
    <n v="7974607"/>
    <n v="5980955"/>
    <n v="2436685"/>
    <n v="5759438"/>
    <n v="22151685"/>
    <n v="156365"/>
    <n v="117274"/>
    <n v="47778"/>
    <n v="112930"/>
    <n v="434347"/>
    <n v="2.0000009209230951E-2"/>
    <n v="434347"/>
    <x v="1"/>
  </r>
  <r>
    <x v="302"/>
    <n v="7740060"/>
    <n v="5805045"/>
    <n v="2365018"/>
    <n v="5590043"/>
    <n v="21500166"/>
    <n v="-78182"/>
    <n v="-58636"/>
    <n v="-23889"/>
    <n v="-56465"/>
    <n v="-217172"/>
    <n v="-9.9999815815380311E-3"/>
    <n v="-23889"/>
    <x v="3"/>
  </r>
  <r>
    <x v="303"/>
    <n v="7427330"/>
    <n v="5570497"/>
    <n v="2269462"/>
    <n v="5364183"/>
    <n v="20631472"/>
    <n v="-156365"/>
    <n v="-117274"/>
    <n v="-47778"/>
    <n v="-112930"/>
    <n v="-434347"/>
    <n v="-2.0618565999329763E-2"/>
    <n v="-47778"/>
    <x v="3"/>
  </r>
  <r>
    <x v="304"/>
    <n v="7583695"/>
    <n v="5687771"/>
    <n v="2317240"/>
    <n v="5477113"/>
    <n v="21065819"/>
    <n v="-156365"/>
    <n v="-117274"/>
    <n v="-47778"/>
    <n v="-112930"/>
    <n v="-434347"/>
    <n v="-2.0202029128424948E-2"/>
    <n v="-47778"/>
    <x v="3"/>
  </r>
  <r>
    <x v="305"/>
    <n v="15352294"/>
    <n v="11514221"/>
    <n v="4690978"/>
    <n v="11087768"/>
    <n v="42645261"/>
    <n v="-484810"/>
    <n v="-363607"/>
    <n v="-148137"/>
    <n v="-350140"/>
    <n v="-1346694"/>
    <n v="-3.0612233532244737E-2"/>
    <n v="-148137"/>
    <x v="3"/>
  </r>
  <r>
    <x v="306"/>
    <n v="16483516"/>
    <n v="12362637"/>
    <n v="5036630"/>
    <n v="11904761"/>
    <n v="45787544"/>
    <n v="969619"/>
    <n v="727214"/>
    <n v="296273"/>
    <n v="700280"/>
    <n v="2693386"/>
    <n v="6.25E-2"/>
    <n v="2693386"/>
    <x v="1"/>
  </r>
  <r>
    <x v="307"/>
    <n v="7661877"/>
    <n v="5746408"/>
    <n v="2341129"/>
    <n v="5533578"/>
    <n v="21282992"/>
    <n v="78182"/>
    <n v="58637"/>
    <n v="23889"/>
    <n v="56465"/>
    <n v="217173"/>
    <n v="1.0309259264533743E-2"/>
    <n v="217173"/>
    <x v="1"/>
  </r>
  <r>
    <x v="308"/>
    <n v="7505512"/>
    <n v="5629134"/>
    <n v="2293351"/>
    <n v="5420648"/>
    <n v="20848645"/>
    <n v="-469095"/>
    <n v="-351821"/>
    <n v="-143334"/>
    <n v="-338790"/>
    <n v="-1303040"/>
    <n v="-5.8823555966640351E-2"/>
    <n v="-143334"/>
    <x v="3"/>
  </r>
  <r>
    <x v="309"/>
    <n v="7740060"/>
    <n v="5805045"/>
    <n v="2365018"/>
    <n v="5590043"/>
    <n v="21500166"/>
    <n v="0"/>
    <n v="0"/>
    <n v="0"/>
    <n v="0"/>
    <n v="0"/>
    <n v="0"/>
    <n v="0"/>
    <x v="1"/>
  </r>
  <r>
    <x v="310"/>
    <n v="7505512"/>
    <n v="5629134"/>
    <n v="2293351"/>
    <n v="5420648"/>
    <n v="20848645"/>
    <n v="78182"/>
    <n v="58637"/>
    <n v="23889"/>
    <n v="56465"/>
    <n v="217173"/>
    <n v="1.0526296401619062E-2"/>
    <n v="217173"/>
    <x v="1"/>
  </r>
  <r>
    <x v="311"/>
    <n v="7583695"/>
    <n v="5687771"/>
    <n v="2317240"/>
    <n v="5477113"/>
    <n v="21065819"/>
    <n v="0"/>
    <n v="0"/>
    <n v="0"/>
    <n v="0"/>
    <n v="0"/>
    <n v="0"/>
    <n v="0"/>
    <x v="1"/>
  </r>
  <r>
    <x v="312"/>
    <n v="16483516"/>
    <n v="12362637"/>
    <n v="5036630"/>
    <n v="11904761"/>
    <n v="45787544"/>
    <n v="1131222"/>
    <n v="848416"/>
    <n v="345652"/>
    <n v="816993"/>
    <n v="3142283"/>
    <n v="7.3684197937763818E-2"/>
    <n v="3142283"/>
    <x v="1"/>
  </r>
  <r>
    <x v="313"/>
    <n v="16968325"/>
    <n v="12726244"/>
    <n v="5184766"/>
    <n v="12254901"/>
    <n v="47134236"/>
    <n v="484809"/>
    <n v="363607"/>
    <n v="148136"/>
    <n v="350140"/>
    <n v="1346692"/>
    <n v="2.9411775625882486E-2"/>
    <n v="1346692"/>
    <x v="1"/>
  </r>
  <r>
    <x v="314"/>
    <n v="7740060"/>
    <n v="5805045"/>
    <n v="2365018"/>
    <n v="5590043"/>
    <n v="21500166"/>
    <n v="78183"/>
    <n v="58637"/>
    <n v="23889"/>
    <n v="56465"/>
    <n v="217174"/>
    <n v="1.0204109920066262E-2"/>
    <n v="217174"/>
    <x v="1"/>
  </r>
  <r>
    <x v="315"/>
    <n v="7427330"/>
    <n v="5570497"/>
    <n v="2269462"/>
    <n v="5364183"/>
    <n v="20631472"/>
    <n v="-78182"/>
    <n v="-58637"/>
    <n v="-23889"/>
    <n v="-56465"/>
    <n v="-217173"/>
    <n v="-1.041664768062156E-2"/>
    <n v="-23889"/>
    <x v="3"/>
  </r>
  <r>
    <x v="316"/>
    <n v="7740060"/>
    <n v="5805045"/>
    <n v="2365018"/>
    <n v="5590043"/>
    <n v="21500166"/>
    <n v="0"/>
    <n v="0"/>
    <n v="0"/>
    <n v="0"/>
    <n v="0"/>
    <n v="0"/>
    <n v="0"/>
    <x v="1"/>
  </r>
  <r>
    <x v="317"/>
    <n v="7505512"/>
    <n v="5629134"/>
    <n v="2293351"/>
    <n v="5420648"/>
    <n v="20848645"/>
    <n v="0"/>
    <n v="0"/>
    <n v="0"/>
    <n v="0"/>
    <n v="0"/>
    <n v="0"/>
    <n v="0"/>
    <x v="1"/>
  </r>
  <r>
    <x v="318"/>
    <n v="7818242"/>
    <n v="5863681"/>
    <n v="2388907"/>
    <n v="5646508"/>
    <n v="21717338"/>
    <n v="234547"/>
    <n v="175910"/>
    <n v="71667"/>
    <n v="169395"/>
    <n v="651519"/>
    <n v="3.0927825263863395E-2"/>
    <n v="651519"/>
    <x v="1"/>
  </r>
  <r>
    <x v="319"/>
    <n v="16968325"/>
    <n v="12726244"/>
    <n v="5184766"/>
    <n v="12254901"/>
    <n v="47134236"/>
    <n v="484809"/>
    <n v="363607"/>
    <n v="148136"/>
    <n v="350140"/>
    <n v="1346692"/>
    <n v="2.9411775625882486E-2"/>
    <n v="1346692"/>
    <x v="1"/>
  </r>
  <r>
    <x v="320"/>
    <n v="15837104"/>
    <n v="11877828"/>
    <n v="4839115"/>
    <n v="11437908"/>
    <n v="43991955"/>
    <n v="-1131221"/>
    <n v="-848416"/>
    <n v="-345651"/>
    <n v="-816993"/>
    <n v="-3142281"/>
    <n v="-6.6666676567466721E-2"/>
    <n v="-345651"/>
    <x v="3"/>
  </r>
  <r>
    <x v="321"/>
    <n v="8209154"/>
    <n v="6156866"/>
    <n v="2508352"/>
    <n v="5928833"/>
    <n v="22803205"/>
    <n v="469094"/>
    <n v="351821"/>
    <n v="143334"/>
    <n v="338790"/>
    <n v="1303039"/>
    <n v="6.0606040874008116E-2"/>
    <n v="1303039"/>
    <x v="1"/>
  </r>
  <r>
    <x v="322"/>
    <n v="7661877"/>
    <n v="5746408"/>
    <n v="2341129"/>
    <n v="5533578"/>
    <n v="21282992"/>
    <n v="234547"/>
    <n v="175911"/>
    <n v="71667"/>
    <n v="169395"/>
    <n v="651520"/>
    <n v="3.1578937674493712E-2"/>
    <n v="651520"/>
    <x v="1"/>
  </r>
  <r>
    <x v="323"/>
    <n v="8052789"/>
    <n v="6039592"/>
    <n v="2460574"/>
    <n v="5815903"/>
    <n v="22368858"/>
    <n v="312729"/>
    <n v="234547"/>
    <n v="95556"/>
    <n v="225860"/>
    <n v="868692"/>
    <n v="4.0404011745583279E-2"/>
    <n v="868692"/>
    <x v="1"/>
  </r>
  <r>
    <x v="324"/>
    <n v="7661877"/>
    <n v="5746408"/>
    <n v="2341129"/>
    <n v="5533578"/>
    <n v="21282992"/>
    <n v="156365"/>
    <n v="117274"/>
    <n v="47778"/>
    <n v="112930"/>
    <n v="434347"/>
    <n v="2.0833343325988629E-2"/>
    <n v="434347"/>
    <x v="1"/>
  </r>
  <r>
    <x v="325"/>
    <n v="8209154"/>
    <n v="6156866"/>
    <n v="2508352"/>
    <n v="5928833"/>
    <n v="22803205"/>
    <n v="390912"/>
    <n v="293185"/>
    <n v="119445"/>
    <n v="282325"/>
    <n v="1085867"/>
    <n v="5.0000000000000044E-2"/>
    <n v="1085867"/>
    <x v="1"/>
  </r>
  <r>
    <x v="326"/>
    <n v="16483516"/>
    <n v="12362637"/>
    <n v="5036630"/>
    <n v="11904761"/>
    <n v="45787544"/>
    <n v="-484809"/>
    <n v="-363607"/>
    <n v="-148136"/>
    <n v="-350140"/>
    <n v="-1346692"/>
    <n v="-2.8571438876342947E-2"/>
    <n v="-148136"/>
    <x v="3"/>
  </r>
  <r>
    <x v="327"/>
    <n v="16645119"/>
    <n v="12483839"/>
    <n v="5086008"/>
    <n v="12021475"/>
    <n v="46236441"/>
    <n v="808015"/>
    <n v="606011"/>
    <n v="246893"/>
    <n v="583567"/>
    <n v="2244486"/>
    <n v="5.1020419528979843E-2"/>
    <n v="2244486"/>
    <x v="1"/>
  </r>
  <r>
    <x v="328"/>
    <n v="7974607"/>
    <n v="5980955"/>
    <n v="2436685"/>
    <n v="5759438"/>
    <n v="22151685"/>
    <n v="-234547"/>
    <n v="-175911"/>
    <n v="-71667"/>
    <n v="-169395"/>
    <n v="-651520"/>
    <n v="-2.8571419800732412E-2"/>
    <n v="-71667"/>
    <x v="3"/>
  </r>
  <r>
    <x v="329"/>
    <n v="7583695"/>
    <n v="5687771"/>
    <n v="2317240"/>
    <n v="5477113"/>
    <n v="21065819"/>
    <n v="-78182"/>
    <n v="-58637"/>
    <n v="-23889"/>
    <n v="-56465"/>
    <n v="-217173"/>
    <n v="-1.0204062934193514E-2"/>
    <n v="-23889"/>
    <x v="3"/>
  </r>
  <r>
    <x v="330"/>
    <n v="8209154"/>
    <n v="6156866"/>
    <n v="2508352"/>
    <n v="5928833"/>
    <n v="22803205"/>
    <n v="156365"/>
    <n v="117274"/>
    <n v="47778"/>
    <n v="112930"/>
    <n v="434347"/>
    <n v="1.9417484842767951E-2"/>
    <n v="434347"/>
    <x v="1"/>
  </r>
  <r>
    <x v="331"/>
    <n v="8209154"/>
    <n v="6156866"/>
    <n v="2508352"/>
    <n v="5928833"/>
    <n v="22803205"/>
    <n v="547277"/>
    <n v="410458"/>
    <n v="167223"/>
    <n v="395255"/>
    <n v="1520213"/>
    <n v="7.1428581496972621E-2"/>
    <n v="1520213"/>
    <x v="1"/>
  </r>
  <r>
    <x v="332"/>
    <n v="7818242"/>
    <n v="5863681"/>
    <n v="2388907"/>
    <n v="5646508"/>
    <n v="21717338"/>
    <n v="-390912"/>
    <n v="-293185"/>
    <n v="-119445"/>
    <n v="-282325"/>
    <n v="-1085867"/>
    <n v="-4.7619047619047672E-2"/>
    <n v="-119445"/>
    <x v="3"/>
  </r>
  <r>
    <x v="333"/>
    <n v="16968325"/>
    <n v="12726244"/>
    <n v="5184766"/>
    <n v="12254901"/>
    <n v="47134236"/>
    <n v="484809"/>
    <n v="363607"/>
    <n v="148136"/>
    <n v="350140"/>
    <n v="1346692"/>
    <n v="2.9411775625882486E-2"/>
    <n v="1346692"/>
    <x v="1"/>
  </r>
  <r>
    <x v="334"/>
    <n v="16806722"/>
    <n v="12605042"/>
    <n v="5135387"/>
    <n v="12138188"/>
    <n v="46685339"/>
    <n v="161603"/>
    <n v="121203"/>
    <n v="49379"/>
    <n v="116713"/>
    <n v="448898"/>
    <n v="9.708726945106827E-3"/>
    <n v="448898"/>
    <x v="1"/>
  </r>
  <r>
    <x v="335"/>
    <n v="7740060"/>
    <n v="5805045"/>
    <n v="2365018"/>
    <n v="5590043"/>
    <n v="21500166"/>
    <n v="-234547"/>
    <n v="-175910"/>
    <n v="-71667"/>
    <n v="-169395"/>
    <n v="-651519"/>
    <n v="-2.9411755411675844E-2"/>
    <n v="-71667"/>
    <x v="3"/>
  </r>
  <r>
    <x v="336"/>
    <n v="7505512"/>
    <n v="5629134"/>
    <n v="2293351"/>
    <n v="5420648"/>
    <n v="20848645"/>
    <n v="-78183"/>
    <n v="-58637"/>
    <n v="-23889"/>
    <n v="-56465"/>
    <n v="-217174"/>
    <n v="-1.030930673479602E-2"/>
    <n v="-23889"/>
    <x v="3"/>
  </r>
  <r>
    <x v="337"/>
    <n v="8052789"/>
    <n v="6039592"/>
    <n v="2460574"/>
    <n v="5815903"/>
    <n v="22368858"/>
    <n v="-156365"/>
    <n v="-117274"/>
    <n v="-47778"/>
    <n v="-112930"/>
    <n v="-434347"/>
    <n v="-1.9047627818315149E-2"/>
    <n v="-47778"/>
    <x v="3"/>
  </r>
  <r>
    <x v="338"/>
    <n v="8130972"/>
    <n v="6098229"/>
    <n v="2484463"/>
    <n v="5872368"/>
    <n v="22586032"/>
    <n v="-78182"/>
    <n v="-58637"/>
    <n v="-23889"/>
    <n v="-56465"/>
    <n v="-217173"/>
    <n v="-9.5237919824172623E-3"/>
    <n v="-23889"/>
    <x v="3"/>
  </r>
  <r>
    <x v="339"/>
    <n v="7583695"/>
    <n v="5687771"/>
    <n v="2317240"/>
    <n v="5477113"/>
    <n v="21065819"/>
    <n v="-234547"/>
    <n v="-175910"/>
    <n v="-71667"/>
    <n v="-169395"/>
    <n v="-651519"/>
    <n v="-2.9999990790768982E-2"/>
    <n v="-71667"/>
    <x v="3"/>
  </r>
  <r>
    <x v="340"/>
    <n v="15837104"/>
    <n v="11877828"/>
    <n v="4839115"/>
    <n v="11437908"/>
    <n v="43991955"/>
    <n v="-1131221"/>
    <n v="-848416"/>
    <n v="-345651"/>
    <n v="-816993"/>
    <n v="-3142281"/>
    <n v="-6.6666676567466721E-2"/>
    <n v="-345651"/>
    <x v="3"/>
  </r>
  <r>
    <x v="341"/>
    <n v="15837104"/>
    <n v="11877828"/>
    <n v="4839115"/>
    <n v="11437908"/>
    <n v="43991955"/>
    <n v="-969618"/>
    <n v="-727214"/>
    <n v="-296272"/>
    <n v="-700280"/>
    <n v="-2693384"/>
    <n v="-5.7692307692307709E-2"/>
    <n v="-296272"/>
    <x v="3"/>
  </r>
  <r>
    <x v="342"/>
    <n v="8130972"/>
    <n v="6098229"/>
    <n v="2484463"/>
    <n v="5872368"/>
    <n v="22586032"/>
    <n v="390912"/>
    <n v="293184"/>
    <n v="119445"/>
    <n v="282325"/>
    <n v="1085866"/>
    <n v="5.0505049565428894E-2"/>
    <n v="1085866"/>
    <x v="1"/>
  </r>
  <r>
    <x v="343"/>
    <n v="7740060"/>
    <n v="5805045"/>
    <n v="2365018"/>
    <n v="5590043"/>
    <n v="21500166"/>
    <n v="234548"/>
    <n v="175911"/>
    <n v="71667"/>
    <n v="169395"/>
    <n v="651521"/>
    <n v="3.1250038971355698E-2"/>
    <n v="651521"/>
    <x v="1"/>
  </r>
  <r>
    <x v="344"/>
    <n v="8130972"/>
    <n v="6098229"/>
    <n v="2484463"/>
    <n v="5872368"/>
    <n v="22586032"/>
    <n v="78183"/>
    <n v="58637"/>
    <n v="23889"/>
    <n v="56465"/>
    <n v="217174"/>
    <n v="9.7087647738864913E-3"/>
    <n v="217174"/>
    <x v="1"/>
  </r>
  <r>
    <x v="345"/>
    <n v="7896424"/>
    <n v="5922318"/>
    <n v="2412796"/>
    <n v="5702973"/>
    <n v="21934511"/>
    <n v="-234548"/>
    <n v="-175911"/>
    <n v="-71667"/>
    <n v="-169395"/>
    <n v="-651521"/>
    <n v="-2.8846188755405233E-2"/>
    <n v="-71667"/>
    <x v="3"/>
  </r>
  <r>
    <x v="346"/>
    <n v="8209154"/>
    <n v="6156866"/>
    <n v="2508352"/>
    <n v="5928833"/>
    <n v="22803205"/>
    <n v="625459"/>
    <n v="469095"/>
    <n v="191112"/>
    <n v="451720"/>
    <n v="1737386"/>
    <n v="8.2474216527056665E-2"/>
    <n v="1737386"/>
    <x v="1"/>
  </r>
  <r>
    <x v="347"/>
    <n v="16483516"/>
    <n v="12362637"/>
    <n v="5036630"/>
    <n v="11904761"/>
    <n v="45787544"/>
    <n v="646412"/>
    <n v="484809"/>
    <n v="197515"/>
    <n v="466853"/>
    <n v="1795589"/>
    <n v="4.081632653061229E-2"/>
    <n v="1795589"/>
    <x v="1"/>
  </r>
  <r>
    <x v="348"/>
    <n v="15513897"/>
    <n v="11635423"/>
    <n v="4740357"/>
    <n v="11204481"/>
    <n v="43094158"/>
    <n v="-323207"/>
    <n v="-242405"/>
    <n v="-98758"/>
    <n v="-233427"/>
    <n v="-897797"/>
    <n v="-2.0408163265306145E-2"/>
    <n v="-98758"/>
    <x v="3"/>
  </r>
  <r>
    <x v="349"/>
    <n v="7661877"/>
    <n v="5746408"/>
    <n v="2341129"/>
    <n v="5533578"/>
    <n v="21282992"/>
    <n v="-469095"/>
    <n v="-351821"/>
    <n v="-143334"/>
    <n v="-338790"/>
    <n v="-1303040"/>
    <n v="-5.7692333235662363E-2"/>
    <n v="-143334"/>
    <x v="3"/>
  </r>
  <r>
    <x v="350"/>
    <n v="7583695"/>
    <n v="5687771"/>
    <n v="2317240"/>
    <n v="5477113"/>
    <n v="21065819"/>
    <n v="-156365"/>
    <n v="-117274"/>
    <n v="-47778"/>
    <n v="-112930"/>
    <n v="-434347"/>
    <n v="-2.0202029128424948E-2"/>
    <n v="-47778"/>
    <x v="3"/>
  </r>
  <r>
    <x v="351"/>
    <n v="8052789"/>
    <n v="6039592"/>
    <n v="2460574"/>
    <n v="5815903"/>
    <n v="22368858"/>
    <n v="-78183"/>
    <n v="-58637"/>
    <n v="-23889"/>
    <n v="-56465"/>
    <n v="-217174"/>
    <n v="-9.6154110101844825E-3"/>
    <n v="-23889"/>
    <x v="3"/>
  </r>
  <r>
    <x v="352"/>
    <n v="7583695"/>
    <n v="5687771"/>
    <n v="2317240"/>
    <n v="5477113"/>
    <n v="21065819"/>
    <n v="-312729"/>
    <n v="-234547"/>
    <n v="-95556"/>
    <n v="-225860"/>
    <n v="-868692"/>
    <n v="-3.9603933764109533E-2"/>
    <n v="-95556"/>
    <x v="3"/>
  </r>
  <r>
    <x v="353"/>
    <n v="7974607"/>
    <n v="5980955"/>
    <n v="2436685"/>
    <n v="5759438"/>
    <n v="22151685"/>
    <n v="-234547"/>
    <n v="-175911"/>
    <n v="-71667"/>
    <n v="-169395"/>
    <n v="-651520"/>
    <n v="-2.8571419800732412E-2"/>
    <n v="-71667"/>
    <x v="3"/>
  </r>
  <r>
    <x v="354"/>
    <n v="16645119"/>
    <n v="12483839"/>
    <n v="5086008"/>
    <n v="12021475"/>
    <n v="46236441"/>
    <n v="161603"/>
    <n v="121202"/>
    <n v="49378"/>
    <n v="116714"/>
    <n v="448897"/>
    <n v="9.8039324886276535E-3"/>
    <n v="448897"/>
    <x v="1"/>
  </r>
  <r>
    <x v="355"/>
    <n v="15513897"/>
    <n v="11635423"/>
    <n v="4740357"/>
    <n v="11204481"/>
    <n v="43094158"/>
    <n v="0"/>
    <n v="0"/>
    <n v="0"/>
    <n v="0"/>
    <n v="0"/>
    <n v="0"/>
    <n v="0"/>
    <x v="1"/>
  </r>
  <r>
    <x v="356"/>
    <n v="7740060"/>
    <n v="5805045"/>
    <n v="2365018"/>
    <n v="5590043"/>
    <n v="21500166"/>
    <n v="78183"/>
    <n v="58637"/>
    <n v="23889"/>
    <n v="56465"/>
    <n v="217174"/>
    <n v="1.0204109920066262E-2"/>
    <n v="217174"/>
    <x v="1"/>
  </r>
  <r>
    <x v="357"/>
    <n v="7661877"/>
    <n v="5746408"/>
    <n v="2341129"/>
    <n v="5533578"/>
    <n v="21282992"/>
    <n v="78182"/>
    <n v="58637"/>
    <n v="23889"/>
    <n v="56465"/>
    <n v="217173"/>
    <n v="1.0309259264533743E-2"/>
    <n v="217173"/>
    <x v="1"/>
  </r>
  <r>
    <x v="358"/>
    <n v="7427330"/>
    <n v="5570497"/>
    <n v="2269462"/>
    <n v="5364183"/>
    <n v="20631472"/>
    <n v="-625459"/>
    <n v="-469095"/>
    <n v="-191112"/>
    <n v="-451720"/>
    <n v="-1737386"/>
    <n v="-7.7669894666066996E-2"/>
    <n v="-191112"/>
    <x v="3"/>
  </r>
  <r>
    <x v="359"/>
    <n v="7427330"/>
    <n v="5570497"/>
    <n v="2269462"/>
    <n v="5364183"/>
    <n v="20631472"/>
    <n v="-156365"/>
    <n v="-117274"/>
    <n v="-47778"/>
    <n v="-112930"/>
    <n v="-434347"/>
    <n v="-2.0618565999329763E-2"/>
    <n v="-47778"/>
    <x v="3"/>
  </r>
  <r>
    <x v="360"/>
    <n v="8052789"/>
    <n v="6039592"/>
    <n v="2460574"/>
    <n v="5815903"/>
    <n v="22368858"/>
    <n v="78182"/>
    <n v="58637"/>
    <n v="23889"/>
    <n v="56465"/>
    <n v="217173"/>
    <n v="9.80390342279569E-3"/>
    <n v="217173"/>
    <x v="1"/>
  </r>
  <r>
    <x v="361"/>
    <n v="16321913"/>
    <n v="12241435"/>
    <n v="4987251"/>
    <n v="11788048"/>
    <n v="45338647"/>
    <n v="-323206"/>
    <n v="-242404"/>
    <n v="-98757"/>
    <n v="-233427"/>
    <n v="-897794"/>
    <n v="-1.9417475518175187E-2"/>
    <n v="-98757"/>
    <x v="3"/>
  </r>
  <r>
    <x v="362"/>
    <n v="15675500"/>
    <n v="11756625"/>
    <n v="4789736"/>
    <n v="11321195"/>
    <n v="43543056"/>
    <n v="161603"/>
    <n v="121202"/>
    <n v="49379"/>
    <n v="116714"/>
    <n v="448898"/>
    <n v="1.0416678269166812E-2"/>
    <n v="448898"/>
    <x v="1"/>
  </r>
  <r>
    <x v="363"/>
    <n v="7974607"/>
    <n v="5980955"/>
    <n v="2436685"/>
    <n v="5759438"/>
    <n v="22151685"/>
    <n v="234547"/>
    <n v="175910"/>
    <n v="71667"/>
    <n v="169395"/>
    <n v="651519"/>
    <n v="3.0303020437004058E-2"/>
    <n v="651519"/>
    <x v="1"/>
  </r>
  <r>
    <x v="364"/>
    <n v="7896424"/>
    <n v="5922318"/>
    <n v="2412796"/>
    <n v="5702973"/>
    <n v="21934511"/>
    <n v="234547"/>
    <n v="175910"/>
    <n v="71667"/>
    <n v="169395"/>
    <n v="651519"/>
    <n v="3.061223578845329E-2"/>
    <n v="651519"/>
    <x v="1"/>
  </r>
  <r>
    <x v="365"/>
    <n v="7818242"/>
    <n v="5863681"/>
    <n v="2388907"/>
    <n v="5646508"/>
    <n v="21717338"/>
    <n v="390912"/>
    <n v="293184"/>
    <n v="119445"/>
    <n v="282325"/>
    <n v="1085866"/>
    <n v="5.2631578947368363E-2"/>
    <n v="108586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679EE5-5685-D045-A667-CF8A08B67E59}" name="PivotTable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U2:V369" firstHeaderRow="1" firstDataRow="1" firstDataCol="1"/>
  <pivotFields count="16">
    <pivotField axis="axisRow" numFmtId="14" showAll="0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>
      <items count="363">
        <item x="253"/>
        <item x="316"/>
        <item x="220"/>
        <item x="59"/>
        <item x="194"/>
        <item x="28"/>
        <item x="48"/>
        <item x="92"/>
        <item x="246"/>
        <item x="344"/>
        <item x="76"/>
        <item x="350"/>
        <item x="315"/>
        <item x="136"/>
        <item x="156"/>
        <item x="260"/>
        <item x="52"/>
        <item x="302"/>
        <item x="121"/>
        <item x="309"/>
        <item x="46"/>
        <item x="122"/>
        <item x="227"/>
        <item x="95"/>
        <item x="170"/>
        <item x="12"/>
        <item x="74"/>
        <item x="115"/>
        <item x="322"/>
        <item x="323"/>
        <item x="274"/>
        <item x="108"/>
        <item x="295"/>
        <item x="143"/>
        <item x="267"/>
        <item x="32"/>
        <item x="303"/>
        <item x="199"/>
        <item x="281"/>
        <item x="163"/>
        <item x="5"/>
        <item x="358"/>
        <item x="128"/>
        <item x="329"/>
        <item x="157"/>
        <item x="129"/>
        <item x="240"/>
        <item x="268"/>
        <item x="288"/>
        <item x="53"/>
        <item x="114"/>
        <item x="67"/>
        <item x="177"/>
        <item x="164"/>
        <item x="101"/>
        <item x="337"/>
        <item x="25"/>
        <item x="4"/>
        <item x="296"/>
        <item x="185"/>
        <item x="233"/>
        <item x="18"/>
        <item x="205"/>
        <item x="336"/>
        <item x="213"/>
        <item x="206"/>
        <item x="149"/>
        <item x="171"/>
        <item x="178"/>
        <item x="88"/>
        <item x="60"/>
        <item x="282"/>
        <item x="45"/>
        <item x="135"/>
        <item x="198"/>
        <item x="351"/>
        <item x="39"/>
        <item x="241"/>
        <item x="343"/>
        <item x="87"/>
        <item x="66"/>
        <item x="184"/>
        <item x="357"/>
        <item x="275"/>
        <item x="212"/>
        <item x="142"/>
        <item x="289"/>
        <item x="26"/>
        <item x="150"/>
        <item x="247"/>
        <item x="11"/>
        <item x="94"/>
        <item x="226"/>
        <item x="254"/>
        <item x="234"/>
        <item x="308"/>
        <item x="219"/>
        <item x="81"/>
        <item x="19"/>
        <item x="261"/>
        <item x="109"/>
        <item x="102"/>
        <item x="192"/>
        <item x="38"/>
        <item x="33"/>
        <item x="80"/>
        <item x="73"/>
        <item x="330"/>
        <item x="191"/>
        <item x="6"/>
        <item x="304"/>
        <item x="23"/>
        <item x="284"/>
        <item x="243"/>
        <item x="300"/>
        <item x="216"/>
        <item x="346"/>
        <item x="63"/>
        <item x="359"/>
        <item x="298"/>
        <item x="279"/>
        <item x="249"/>
        <item x="283"/>
        <item x="144"/>
        <item x="123"/>
        <item x="273"/>
        <item x="271"/>
        <item x="270"/>
        <item x="286"/>
        <item x="214"/>
        <item x="305"/>
        <item x="215"/>
        <item x="145"/>
        <item x="10"/>
        <item x="2"/>
        <item x="72"/>
        <item x="201"/>
        <item x="43"/>
        <item x="50"/>
        <item x="338"/>
        <item x="84"/>
        <item x="151"/>
        <item x="100"/>
        <item x="236"/>
        <item x="340"/>
        <item x="294"/>
        <item x="49"/>
        <item x="239"/>
        <item x="138"/>
        <item x="349"/>
        <item x="257"/>
        <item x="71"/>
        <item x="352"/>
        <item x="111"/>
        <item x="153"/>
        <item x="113"/>
        <item x="64"/>
        <item x="318"/>
        <item x="14"/>
        <item x="173"/>
        <item x="98"/>
        <item x="255"/>
        <item x="235"/>
        <item x="70"/>
        <item x="277"/>
        <item x="327"/>
        <item x="37"/>
        <item x="13"/>
        <item x="78"/>
        <item x="269"/>
        <item x="320"/>
        <item x="68"/>
        <item x="342"/>
        <item x="162"/>
        <item x="29"/>
        <item x="104"/>
        <item x="347"/>
        <item x="90"/>
        <item x="16"/>
        <item x="266"/>
        <item x="134"/>
        <item x="126"/>
        <item x="339"/>
        <item x="348"/>
        <item x="1"/>
        <item x="141"/>
        <item x="310"/>
        <item x="62"/>
        <item x="208"/>
        <item x="172"/>
        <item x="176"/>
        <item x="211"/>
        <item x="306"/>
        <item x="40"/>
        <item x="148"/>
        <item x="297"/>
        <item x="280"/>
        <item x="259"/>
        <item x="307"/>
        <item x="167"/>
        <item x="132"/>
        <item x="262"/>
        <item x="356"/>
        <item x="125"/>
        <item x="360"/>
        <item x="228"/>
        <item x="159"/>
        <item x="242"/>
        <item x="218"/>
        <item x="75"/>
        <item x="244"/>
        <item x="96"/>
        <item x="99"/>
        <item x="137"/>
        <item x="9"/>
        <item x="147"/>
        <item x="116"/>
        <item x="130"/>
        <item x="17"/>
        <item x="326"/>
        <item x="124"/>
        <item x="225"/>
        <item x="209"/>
        <item x="21"/>
        <item x="175"/>
        <item x="361"/>
        <item x="223"/>
        <item x="250"/>
        <item x="204"/>
        <item x="258"/>
        <item x="202"/>
        <item x="117"/>
        <item x="217"/>
        <item x="224"/>
        <item x="174"/>
        <item x="187"/>
        <item x="311"/>
        <item x="166"/>
        <item x="252"/>
        <item x="3"/>
        <item x="91"/>
        <item x="333"/>
        <item x="158"/>
        <item x="325"/>
        <item x="180"/>
        <item x="44"/>
        <item x="265"/>
        <item x="195"/>
        <item x="24"/>
        <item x="319"/>
        <item x="200"/>
        <item x="165"/>
        <item x="301"/>
        <item x="182"/>
        <item x="221"/>
        <item x="34"/>
        <item x="186"/>
        <item x="168"/>
        <item x="179"/>
        <item x="119"/>
        <item x="207"/>
        <item x="54"/>
        <item x="7"/>
        <item x="83"/>
        <item x="193"/>
        <item x="230"/>
        <item x="82"/>
        <item x="69"/>
        <item x="120"/>
        <item x="183"/>
        <item x="97"/>
        <item x="256"/>
        <item x="105"/>
        <item x="86"/>
        <item x="331"/>
        <item x="314"/>
        <item x="292"/>
        <item x="85"/>
        <item x="0"/>
        <item x="354"/>
        <item x="263"/>
        <item x="30"/>
        <item x="55"/>
        <item x="332"/>
        <item x="56"/>
        <item x="238"/>
        <item x="27"/>
        <item x="41"/>
        <item x="272"/>
        <item x="324"/>
        <item x="146"/>
        <item x="353"/>
        <item x="35"/>
        <item x="293"/>
        <item x="51"/>
        <item x="161"/>
        <item x="232"/>
        <item x="291"/>
        <item x="140"/>
        <item x="57"/>
        <item x="152"/>
        <item x="36"/>
        <item x="345"/>
        <item x="245"/>
        <item x="189"/>
        <item x="355"/>
        <item x="251"/>
        <item x="334"/>
        <item x="203"/>
        <item x="328"/>
        <item x="131"/>
        <item x="341"/>
        <item x="312"/>
        <item x="61"/>
        <item x="285"/>
        <item x="169"/>
        <item x="335"/>
        <item x="229"/>
        <item x="287"/>
        <item x="127"/>
        <item x="231"/>
        <item x="317"/>
        <item x="222"/>
        <item x="299"/>
        <item x="155"/>
        <item x="65"/>
        <item x="118"/>
        <item x="276"/>
        <item x="107"/>
        <item x="31"/>
        <item x="290"/>
        <item x="42"/>
        <item x="79"/>
        <item x="89"/>
        <item x="313"/>
        <item x="77"/>
        <item x="22"/>
        <item x="237"/>
        <item x="58"/>
        <item x="196"/>
        <item x="248"/>
        <item x="133"/>
        <item x="160"/>
        <item x="47"/>
        <item x="264"/>
        <item x="190"/>
        <item x="181"/>
        <item x="15"/>
        <item x="197"/>
        <item x="154"/>
        <item x="188"/>
        <item x="321"/>
        <item x="20"/>
        <item x="8"/>
        <item x="139"/>
        <item x="103"/>
        <item x="278"/>
        <item x="112"/>
        <item x="210"/>
        <item x="93"/>
        <item x="110"/>
        <item x="106"/>
        <item t="default"/>
      </items>
    </pivotField>
    <pivotField showAll="0">
      <items count="361">
        <item x="22"/>
        <item x="190"/>
        <item x="314"/>
        <item x="43"/>
        <item x="164"/>
        <item x="216"/>
        <item x="250"/>
        <item x="87"/>
        <item x="71"/>
        <item x="3"/>
        <item x="108"/>
        <item x="54"/>
        <item x="95"/>
        <item x="152"/>
        <item x="280"/>
        <item x="47"/>
        <item x="297"/>
        <item x="252"/>
        <item x="213"/>
        <item x="268"/>
        <item x="335"/>
        <item x="17"/>
        <item x="232"/>
        <item x="265"/>
        <item x="112"/>
        <item x="79"/>
        <item x="58"/>
        <item x="200"/>
        <item x="294"/>
        <item x="313"/>
        <item x="348"/>
        <item x="303"/>
        <item x="342"/>
        <item x="67"/>
        <item x="111"/>
        <item x="117"/>
        <item x="191"/>
        <item x="195"/>
        <item x="140"/>
        <item x="38"/>
        <item x="276"/>
        <item x="134"/>
        <item x="96"/>
        <item x="142"/>
        <item x="295"/>
        <item x="4"/>
        <item x="59"/>
        <item x="301"/>
        <item x="229"/>
        <item x="44"/>
        <item x="267"/>
        <item x="41"/>
        <item x="346"/>
        <item x="69"/>
        <item x="106"/>
        <item x="130"/>
        <item x="281"/>
        <item x="63"/>
        <item x="21"/>
        <item x="49"/>
        <item x="26"/>
        <item x="83"/>
        <item x="344"/>
        <item x="212"/>
        <item x="199"/>
        <item x="291"/>
        <item x="163"/>
        <item x="326"/>
        <item x="243"/>
        <item x="350"/>
        <item x="194"/>
        <item x="318"/>
        <item x="93"/>
        <item x="168"/>
        <item x="256"/>
        <item x="8"/>
        <item x="121"/>
        <item x="157"/>
        <item x="28"/>
        <item x="90"/>
        <item x="299"/>
        <item x="109"/>
        <item x="23"/>
        <item x="57"/>
        <item x="240"/>
        <item x="9"/>
        <item x="172"/>
        <item x="91"/>
        <item x="237"/>
        <item x="210"/>
        <item x="292"/>
        <item x="118"/>
        <item x="282"/>
        <item x="82"/>
        <item x="338"/>
        <item x="235"/>
        <item x="322"/>
        <item x="155"/>
        <item x="234"/>
        <item x="347"/>
        <item x="270"/>
        <item x="122"/>
        <item x="32"/>
        <item x="18"/>
        <item x="336"/>
        <item x="221"/>
        <item x="34"/>
        <item x="247"/>
        <item x="136"/>
        <item x="158"/>
        <item x="356"/>
        <item x="293"/>
        <item x="40"/>
        <item x="60"/>
        <item x="254"/>
        <item x="162"/>
        <item x="12"/>
        <item x="119"/>
        <item x="329"/>
        <item x="153"/>
        <item x="145"/>
        <item x="255"/>
        <item x="128"/>
        <item x="143"/>
        <item x="337"/>
        <item x="116"/>
        <item x="334"/>
        <item x="181"/>
        <item x="263"/>
        <item x="45"/>
        <item x="305"/>
        <item x="339"/>
        <item x="73"/>
        <item x="316"/>
        <item x="309"/>
        <item x="358"/>
        <item x="340"/>
        <item x="166"/>
        <item x="167"/>
        <item x="333"/>
        <item x="357"/>
        <item x="241"/>
        <item x="352"/>
        <item x="269"/>
        <item x="99"/>
        <item x="20"/>
        <item x="149"/>
        <item x="222"/>
        <item x="201"/>
        <item x="260"/>
        <item x="317"/>
        <item x="307"/>
        <item x="279"/>
        <item x="114"/>
        <item x="132"/>
        <item x="182"/>
        <item x="224"/>
        <item x="196"/>
        <item x="331"/>
        <item x="185"/>
        <item x="68"/>
        <item x="30"/>
        <item x="141"/>
        <item x="278"/>
        <item x="103"/>
        <item x="104"/>
        <item x="214"/>
        <item x="16"/>
        <item x="144"/>
        <item x="115"/>
        <item x="324"/>
        <item x="84"/>
        <item x="203"/>
        <item x="198"/>
        <item x="286"/>
        <item x="92"/>
        <item x="209"/>
        <item x="62"/>
        <item x="146"/>
        <item x="211"/>
        <item x="189"/>
        <item x="226"/>
        <item x="169"/>
        <item x="180"/>
        <item x="246"/>
        <item x="289"/>
        <item x="266"/>
        <item x="179"/>
        <item x="239"/>
        <item x="174"/>
        <item x="205"/>
        <item x="258"/>
        <item x="242"/>
        <item x="330"/>
        <item x="248"/>
        <item x="178"/>
        <item x="125"/>
        <item x="359"/>
        <item x="81"/>
        <item x="300"/>
        <item x="236"/>
        <item x="231"/>
        <item x="170"/>
        <item x="244"/>
        <item x="105"/>
        <item x="217"/>
        <item x="6"/>
        <item x="184"/>
        <item x="345"/>
        <item x="55"/>
        <item x="183"/>
        <item x="204"/>
        <item x="228"/>
        <item x="160"/>
        <item x="176"/>
        <item x="1"/>
        <item x="39"/>
        <item x="285"/>
        <item x="77"/>
        <item x="75"/>
        <item x="64"/>
        <item x="66"/>
        <item x="161"/>
        <item x="296"/>
        <item x="151"/>
        <item x="85"/>
        <item x="131"/>
        <item x="36"/>
        <item x="48"/>
        <item x="165"/>
        <item x="271"/>
        <item x="225"/>
        <item x="208"/>
        <item x="120"/>
        <item x="259"/>
        <item x="323"/>
        <item x="175"/>
        <item x="233"/>
        <item x="220"/>
        <item x="5"/>
        <item x="147"/>
        <item x="320"/>
        <item x="126"/>
        <item x="53"/>
        <item x="327"/>
        <item x="238"/>
        <item x="27"/>
        <item x="215"/>
        <item x="207"/>
        <item x="123"/>
        <item x="283"/>
        <item x="325"/>
        <item x="89"/>
        <item x="138"/>
        <item x="80"/>
        <item x="262"/>
        <item x="245"/>
        <item x="354"/>
        <item x="343"/>
        <item x="7"/>
        <item x="133"/>
        <item x="353"/>
        <item x="341"/>
        <item x="298"/>
        <item x="46"/>
        <item x="25"/>
        <item x="284"/>
        <item x="227"/>
        <item x="202"/>
        <item x="70"/>
        <item x="302"/>
        <item x="312"/>
        <item x="264"/>
        <item x="192"/>
        <item x="56"/>
        <item x="274"/>
        <item x="51"/>
        <item x="35"/>
        <item x="193"/>
        <item x="31"/>
        <item x="113"/>
        <item x="272"/>
        <item x="37"/>
        <item x="110"/>
        <item x="218"/>
        <item x="187"/>
        <item x="19"/>
        <item x="137"/>
        <item x="251"/>
        <item x="290"/>
        <item x="173"/>
        <item x="332"/>
        <item x="127"/>
        <item x="277"/>
        <item x="139"/>
        <item x="186"/>
        <item x="249"/>
        <item x="42"/>
        <item x="188"/>
        <item x="100"/>
        <item x="177"/>
        <item x="154"/>
        <item x="107"/>
        <item x="273"/>
        <item x="65"/>
        <item x="311"/>
        <item x="13"/>
        <item x="72"/>
        <item x="98"/>
        <item x="88"/>
        <item x="230"/>
        <item x="219"/>
        <item x="124"/>
        <item x="304"/>
        <item x="148"/>
        <item x="159"/>
        <item x="129"/>
        <item x="319"/>
        <item x="253"/>
        <item x="135"/>
        <item x="74"/>
        <item x="156"/>
        <item x="11"/>
        <item x="86"/>
        <item x="206"/>
        <item x="308"/>
        <item x="315"/>
        <item x="150"/>
        <item x="310"/>
        <item x="261"/>
        <item x="355"/>
        <item x="33"/>
        <item x="351"/>
        <item x="2"/>
        <item x="288"/>
        <item x="24"/>
        <item x="328"/>
        <item x="349"/>
        <item x="275"/>
        <item x="76"/>
        <item x="52"/>
        <item x="14"/>
        <item x="102"/>
        <item x="306"/>
        <item x="97"/>
        <item x="287"/>
        <item x="101"/>
        <item x="78"/>
        <item x="15"/>
        <item x="94"/>
        <item x="61"/>
        <item x="10"/>
        <item x="223"/>
        <item x="257"/>
        <item x="171"/>
        <item x="29"/>
        <item x="50"/>
        <item x="197"/>
        <item x="321"/>
        <item x="0"/>
        <item t="default"/>
      </items>
    </pivotField>
    <pivotField showAll="0"/>
    <pivotField showAll="0"/>
    <pivotField dataField="1" showAll="0"/>
    <pivotField numFmtId="9" showAll="0"/>
    <pivotField numFmtId="9" showAll="0"/>
    <pivotField numFmtId="9" showAll="0"/>
    <pivotField numFmtId="9" showAll="0"/>
  </pivotFields>
  <rowFields count="1">
    <field x="0"/>
  </rowFields>
  <rowItems count="36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 t="grand">
      <x/>
    </i>
  </rowItems>
  <colItems count="1">
    <i/>
  </colItems>
  <dataFields count="1">
    <dataField name="Sum of Conversion change with respect to same day last week" fld="11" baseField="0" baseItem="0"/>
  </dataFields>
  <formats count="3">
    <format dxfId="3">
      <pivotArea collapsedLevelsAreSubtotals="1" fieldPosition="0">
        <references count="1">
          <reference field="0" count="24">
            <x v="16"/>
            <x v="20"/>
            <x v="21"/>
            <x v="30"/>
            <x v="35"/>
            <x v="56"/>
            <x v="58"/>
            <x v="67"/>
            <x v="82"/>
            <x v="84"/>
            <x v="100"/>
            <x v="103"/>
            <x v="107"/>
            <x v="108"/>
            <x v="177"/>
            <x v="203"/>
            <x v="229"/>
            <x v="263"/>
            <x v="281"/>
            <x v="293"/>
            <x v="312"/>
            <x v="327"/>
            <x v="334"/>
            <x v="355"/>
          </reference>
        </references>
      </pivotArea>
    </format>
    <format dxfId="2">
      <pivotArea collapsedLevelsAreSubtotals="1" fieldPosition="0">
        <references count="1">
          <reference field="0" count="13">
            <x v="9"/>
            <x v="28"/>
            <x v="49"/>
            <x v="60"/>
            <x v="77"/>
            <x v="93"/>
            <x v="101"/>
            <x v="114"/>
            <x v="170"/>
            <x v="196"/>
            <x v="222"/>
            <x v="256"/>
            <x v="320"/>
          </reference>
        </references>
      </pivotArea>
    </format>
    <format dxfId="1">
      <pivotArea outline="0" collapsedLevelsAreSubtotals="1" fieldPosition="0"/>
    </format>
  </formats>
  <chartFormats count="2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00546C-538A-E04A-8015-81BCCFD88A72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R2:S27" firstHeaderRow="1" firstDataRow="1" firstDataCol="1"/>
  <pivotFields count="16">
    <pivotField axis="axisRow" numFmtId="14" showAll="0" measureFilter="1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dataField="1" showAll="0"/>
    <pivotField showAll="0"/>
    <pivotField showAll="0"/>
    <pivotField showAll="0"/>
    <pivotField numFmtId="9" showAll="0"/>
    <pivotField numFmtId="9" showAll="0"/>
    <pivotField numFmtId="9" showAll="0"/>
    <pivotField numFmtId="9" showAll="0"/>
  </pivotFields>
  <rowFields count="1">
    <field x="0"/>
  </rowFields>
  <rowItems count="25">
    <i>
      <x v="16"/>
    </i>
    <i>
      <x v="20"/>
    </i>
    <i>
      <x v="21"/>
    </i>
    <i>
      <x v="30"/>
    </i>
    <i>
      <x v="35"/>
    </i>
    <i>
      <x v="56"/>
    </i>
    <i>
      <x v="58"/>
    </i>
    <i>
      <x v="67"/>
    </i>
    <i>
      <x v="82"/>
    </i>
    <i>
      <x v="84"/>
    </i>
    <i>
      <x v="100"/>
    </i>
    <i>
      <x v="103"/>
    </i>
    <i>
      <x v="107"/>
    </i>
    <i>
      <x v="108"/>
    </i>
    <i>
      <x v="177"/>
    </i>
    <i>
      <x v="203"/>
    </i>
    <i>
      <x v="229"/>
    </i>
    <i>
      <x v="263"/>
    </i>
    <i>
      <x v="281"/>
    </i>
    <i>
      <x v="293"/>
    </i>
    <i>
      <x v="312"/>
    </i>
    <i>
      <x v="327"/>
    </i>
    <i>
      <x v="334"/>
    </i>
    <i>
      <x v="355"/>
    </i>
    <i t="grand">
      <x/>
    </i>
  </rowItems>
  <colItems count="1">
    <i/>
  </colItems>
  <dataFields count="1">
    <dataField name="Sum of Order Change with respect to same day last week" fld="8" baseField="0" baseItem="0"/>
  </dataFields>
  <formats count="2">
    <format dxfId="5">
      <pivotArea collapsedLevelsAreSubtotals="1" fieldPosition="0">
        <references count="1">
          <reference field="0" count="24">
            <x v="16"/>
            <x v="20"/>
            <x v="21"/>
            <x v="30"/>
            <x v="35"/>
            <x v="56"/>
            <x v="58"/>
            <x v="67"/>
            <x v="82"/>
            <x v="84"/>
            <x v="100"/>
            <x v="103"/>
            <x v="107"/>
            <x v="108"/>
            <x v="177"/>
            <x v="203"/>
            <x v="229"/>
            <x v="263"/>
            <x v="281"/>
            <x v="293"/>
            <x v="312"/>
            <x v="327"/>
            <x v="334"/>
            <x v="355"/>
          </reference>
        </references>
      </pivotArea>
    </format>
    <format dxfId="4">
      <pivotArea grandRow="1" outline="0" collapsedLevelsAreSubtotals="1" fieldPosition="0"/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9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3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93"/>
          </reference>
        </references>
      </pivotArea>
    </chartFormat>
    <chartFormat chart="4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229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293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334"/>
          </reference>
        </references>
      </pivotArea>
    </chartFormat>
    <chartFormat chart="20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37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0" format="38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20" format="39">
      <pivotArea type="data" outline="0" fieldPosition="0">
        <references count="2">
          <reference field="4294967294" count="1" selected="0">
            <x v="0"/>
          </reference>
          <reference field="0" count="1" selected="0">
            <x v="229"/>
          </reference>
        </references>
      </pivotArea>
    </chartFormat>
    <chartFormat chart="20" format="40">
      <pivotArea type="data" outline="0" fieldPosition="0">
        <references count="2">
          <reference field="4294967294" count="1" selected="0">
            <x v="0"/>
          </reference>
          <reference field="0" count="1" selected="0">
            <x v="293"/>
          </reference>
        </references>
      </pivotArea>
    </chartFormat>
    <chartFormat chart="20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4"/>
          </reference>
        </references>
      </pivotArea>
    </chartFormat>
  </chartFormats>
  <pivotTableStyleInfo name="PivotStyleDark6" showRowHeaders="1" showColHeaders="1" showRowStripes="0" showColStripes="0" showLastColumn="1"/>
  <filters count="1">
    <filter fld="0" type="valueGreaterThan" evalOrder="-1" id="3" iMeasureFld="0">
      <autoFilter ref="A1">
        <filterColumn colId="0">
          <customFilters>
            <customFilter operator="greaterThan" val="0.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24B8B-2889-BF48-9C7F-C20D30092FD3}" name="PivotTable1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2:B15" firstHeaderRow="1" firstDataRow="1" firstDataCol="1"/>
  <pivotFields count="14">
    <pivotField axis="axisRow" numFmtId="14" showAll="0">
      <items count="367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h="1" x="12"/>
        <item h="1" x="13"/>
        <item h="1" x="14"/>
        <item h="1" x="15"/>
        <item x="16"/>
        <item h="1" x="17"/>
        <item h="1" x="18"/>
        <item h="1" x="19"/>
        <item h="1" x="20"/>
        <item x="21"/>
        <item h="1" x="22"/>
        <item h="1" x="23"/>
        <item h="1" x="24"/>
        <item h="1" x="25"/>
        <item h="1" x="26"/>
        <item h="1" x="27"/>
        <item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x="170"/>
        <item h="1" x="171"/>
        <item h="1" x="172"/>
        <item h="1" x="173"/>
        <item h="1" x="174"/>
        <item h="1" x="175"/>
        <item h="1" x="176"/>
        <item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6">
        <item x="2"/>
        <item x="3"/>
        <item x="1"/>
        <item x="4"/>
        <item x="0"/>
        <item t="default"/>
      </items>
    </pivotField>
  </pivotFields>
  <rowFields count="2">
    <field x="0"/>
    <field x="13"/>
  </rowFields>
  <rowItems count="13">
    <i>
      <x v="9"/>
    </i>
    <i r="1">
      <x/>
    </i>
    <i>
      <x v="16"/>
    </i>
    <i r="1">
      <x v="2"/>
    </i>
    <i>
      <x v="21"/>
    </i>
    <i r="1">
      <x v="1"/>
    </i>
    <i>
      <x v="28"/>
    </i>
    <i r="1">
      <x v="3"/>
    </i>
    <i>
      <x v="170"/>
    </i>
    <i r="1">
      <x v="1"/>
    </i>
    <i>
      <x v="177"/>
    </i>
    <i r="1">
      <x v="2"/>
    </i>
    <i t="grand">
      <x/>
    </i>
  </rowItems>
  <colItems count="1">
    <i/>
  </colItems>
  <dataFields count="1">
    <dataField name="Sum of changes in Traffic conversion" fld="11" baseField="0" baseItem="0"/>
  </dataFields>
  <formats count="17">
    <format dxfId="22">
      <pivotArea collapsedLevelsAreSubtotals="1" fieldPosition="0">
        <references count="1">
          <reference field="0" count="1">
            <x v="50"/>
          </reference>
        </references>
      </pivotArea>
    </format>
    <format dxfId="21">
      <pivotArea collapsedLevelsAreSubtotals="1" fieldPosition="0">
        <references count="2">
          <reference field="0" count="1" selected="0">
            <x v="50"/>
          </reference>
          <reference field="13" count="1">
            <x v="2"/>
          </reference>
        </references>
      </pivotArea>
    </format>
    <format dxfId="20">
      <pivotArea collapsedLevelsAreSubtotals="1" fieldPosition="0">
        <references count="1">
          <reference field="0" count="1">
            <x v="57"/>
          </reference>
        </references>
      </pivotArea>
    </format>
    <format dxfId="19">
      <pivotArea collapsedLevelsAreSubtotals="1" fieldPosition="0">
        <references count="2">
          <reference field="0" count="1" selected="0">
            <x v="57"/>
          </reference>
          <reference field="13" count="1">
            <x v="1"/>
          </reference>
        </references>
      </pivotArea>
    </format>
    <format dxfId="18">
      <pivotArea collapsedLevelsAreSubtotals="1" fieldPosition="0">
        <references count="1">
          <reference field="0" count="1">
            <x v="9"/>
          </reference>
        </references>
      </pivotArea>
    </format>
    <format dxfId="17">
      <pivotArea collapsedLevelsAreSubtotals="1" fieldPosition="0">
        <references count="2">
          <reference field="0" count="1" selected="0">
            <x v="9"/>
          </reference>
          <reference field="13" count="1">
            <x v="0"/>
          </reference>
        </references>
      </pivotArea>
    </format>
    <format dxfId="16">
      <pivotArea collapsedLevelsAreSubtotals="1" fieldPosition="0">
        <references count="1">
          <reference field="0" count="1">
            <x v="16"/>
          </reference>
        </references>
      </pivotArea>
    </format>
    <format dxfId="15">
      <pivotArea collapsedLevelsAreSubtotals="1" fieldPosition="0">
        <references count="2">
          <reference field="0" count="1" selected="0">
            <x v="16"/>
          </reference>
          <reference field="13" count="1">
            <x v="2"/>
          </reference>
        </references>
      </pivotArea>
    </format>
    <format dxfId="14">
      <pivotArea collapsedLevelsAreSubtotals="1" fieldPosition="0">
        <references count="1">
          <reference field="0" count="1">
            <x v="21"/>
          </reference>
        </references>
      </pivotArea>
    </format>
    <format dxfId="13">
      <pivotArea collapsedLevelsAreSubtotals="1" fieldPosition="0">
        <references count="2">
          <reference field="0" count="1" selected="0">
            <x v="21"/>
          </reference>
          <reference field="13" count="1">
            <x v="1"/>
          </reference>
        </references>
      </pivotArea>
    </format>
    <format dxfId="12">
      <pivotArea collapsedLevelsAreSubtotals="1" fieldPosition="0">
        <references count="1">
          <reference field="0" count="1">
            <x v="28"/>
          </reference>
        </references>
      </pivotArea>
    </format>
    <format dxfId="11">
      <pivotArea collapsedLevelsAreSubtotals="1" fieldPosition="0">
        <references count="2">
          <reference field="0" count="1" selected="0">
            <x v="28"/>
          </reference>
          <reference field="13" count="1">
            <x v="3"/>
          </reference>
        </references>
      </pivotArea>
    </format>
    <format dxfId="10">
      <pivotArea collapsedLevelsAreSubtotals="1" fieldPosition="0">
        <references count="1">
          <reference field="0" count="1">
            <x v="170"/>
          </reference>
        </references>
      </pivotArea>
    </format>
    <format dxfId="9">
      <pivotArea collapsedLevelsAreSubtotals="1" fieldPosition="0">
        <references count="2">
          <reference field="0" count="1" selected="0">
            <x v="170"/>
          </reference>
          <reference field="13" count="1">
            <x v="1"/>
          </reference>
        </references>
      </pivotArea>
    </format>
    <format dxfId="8">
      <pivotArea collapsedLevelsAreSubtotals="1" fieldPosition="0">
        <references count="1">
          <reference field="0" count="1">
            <x v="177"/>
          </reference>
        </references>
      </pivotArea>
    </format>
    <format dxfId="7">
      <pivotArea collapsedLevelsAreSubtotals="1" fieldPosition="0">
        <references count="2">
          <reference field="0" count="1" selected="0">
            <x v="177"/>
          </reference>
          <reference field="13" count="1">
            <x v="2"/>
          </reference>
        </references>
      </pivotArea>
    </format>
    <format dxfId="6">
      <pivotArea grandRow="1" outline="0" collapsedLevelsAreSubtotals="1" fieldPosition="0"/>
    </format>
  </formats>
  <chartFormats count="4"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3" count="1" selected="0">
            <x v="0"/>
          </reference>
        </references>
      </pivotArea>
    </chartFormat>
    <chartFormat chart="8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28"/>
          </reference>
          <reference field="13" count="1" selected="0">
            <x v="3"/>
          </reference>
        </references>
      </pivotArea>
    </chartFormat>
    <chartFormat chart="8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0"/>
          </reference>
          <reference field="13" count="1" selected="0">
            <x v="1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4993C9-A8B1-8343-9541-65BDD72D7CC6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R29:S43" firstHeaderRow="1" firstDataRow="1" firstDataCol="1"/>
  <pivotFields count="16">
    <pivotField axis="axisRow" numFmtId="14" showAll="0" measureFilter="1">
      <items count="3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dataField="1" showAll="0"/>
    <pivotField showAll="0"/>
    <pivotField showAll="0"/>
    <pivotField showAll="0"/>
    <pivotField numFmtId="9" showAll="0"/>
    <pivotField numFmtId="9" showAll="0"/>
    <pivotField numFmtId="9" showAll="0"/>
    <pivotField numFmtId="9" showAll="0"/>
  </pivotFields>
  <rowFields count="1">
    <field x="0"/>
  </rowFields>
  <rowItems count="14">
    <i>
      <x v="9"/>
    </i>
    <i>
      <x v="28"/>
    </i>
    <i>
      <x v="49"/>
    </i>
    <i>
      <x v="60"/>
    </i>
    <i>
      <x v="77"/>
    </i>
    <i>
      <x v="93"/>
    </i>
    <i>
      <x v="101"/>
    </i>
    <i>
      <x v="114"/>
    </i>
    <i>
      <x v="170"/>
    </i>
    <i>
      <x v="196"/>
    </i>
    <i>
      <x v="222"/>
    </i>
    <i>
      <x v="256"/>
    </i>
    <i>
      <x v="320"/>
    </i>
    <i t="grand">
      <x/>
    </i>
  </rowItems>
  <colItems count="1">
    <i/>
  </colItems>
  <dataFields count="1">
    <dataField name="Sum of Order Change with respect to same day last week" fld="8" baseField="0" baseItem="0"/>
  </dataFields>
  <formats count="3">
    <format dxfId="25">
      <pivotArea collapsedLevelsAreSubtotals="1" fieldPosition="0">
        <references count="1">
          <reference field="0" count="24">
            <x v="16"/>
            <x v="20"/>
            <x v="21"/>
            <x v="30"/>
            <x v="35"/>
            <x v="56"/>
            <x v="58"/>
            <x v="67"/>
            <x v="82"/>
            <x v="84"/>
            <x v="100"/>
            <x v="103"/>
            <x v="107"/>
            <x v="108"/>
            <x v="177"/>
            <x v="203"/>
            <x v="229"/>
            <x v="263"/>
            <x v="281"/>
            <x v="293"/>
            <x v="312"/>
            <x v="327"/>
            <x v="334"/>
            <x v="355"/>
          </reference>
        </references>
      </pivotArea>
    </format>
    <format dxfId="24">
      <pivotArea collapsedLevelsAreSubtotals="1" fieldPosition="0">
        <references count="1">
          <reference field="0" count="13">
            <x v="9"/>
            <x v="28"/>
            <x v="49"/>
            <x v="60"/>
            <x v="77"/>
            <x v="93"/>
            <x v="101"/>
            <x v="114"/>
            <x v="170"/>
            <x v="196"/>
            <x v="222"/>
            <x v="256"/>
            <x v="320"/>
          </reference>
        </references>
      </pivotArea>
    </format>
    <format dxfId="23">
      <pivotArea grandRow="1" outline="0" collapsedLevelsAreSubtotals="1" fieldPosition="0"/>
    </format>
  </format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9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3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93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56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222"/>
          </reference>
        </references>
      </pivotArea>
    </chartFormat>
    <chartFormat chart="5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256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320"/>
          </reference>
        </references>
      </pivotArea>
    </chartFormat>
    <chartFormat chart="1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222"/>
          </reference>
        </references>
      </pivotArea>
    </chartFormat>
    <chartFormat chart="10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256"/>
          </reference>
        </references>
      </pivotArea>
    </chartFormat>
    <chartFormat chart="10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0"/>
          </reference>
        </references>
      </pivotArea>
    </chartFormat>
    <chartFormat chart="11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222"/>
          </reference>
        </references>
      </pivotArea>
    </chartFormat>
    <chartFormat chart="11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256"/>
          </reference>
        </references>
      </pivotArea>
    </chartFormat>
    <chartFormat chart="11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320"/>
          </reference>
        </references>
      </pivotArea>
    </chartFormat>
  </chartFormats>
  <pivotTableStyleInfo name="PivotStyleDark6" showRowHeaders="1" showColHeaders="1" showRowStripes="0" showColStripes="0" showLastColumn="1"/>
  <filters count="1">
    <filter fld="0" type="valueLessThan" evalOrder="-1" id="5" iMeasureFld="0">
      <autoFilter ref="A1">
        <filterColumn colId="0">
          <customFilters>
            <customFilter operator="lessThan" val="-0.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C8781B-6A59-E34B-8880-A947AEB12D88}" name="Table4" displayName="Table4" ref="B2:T368" totalsRowShown="0" tableBorderDxfId="80">
  <autoFilter ref="B2:T368" xr:uid="{3AC8781B-6A59-E34B-8880-A947AEB12D88}"/>
  <tableColumns count="19">
    <tableColumn id="1" xr3:uid="{6D5309F2-BADF-984F-AECC-60CB76C555CD}" name="Date" dataDxfId="79"/>
    <tableColumn id="2" xr3:uid="{C480B85E-4D22-1F4C-AEE0-9CEC4FE5DC02}" name="Day" dataDxfId="78">
      <calculatedColumnFormula>TEXT('Session Details'!$B3,"dddd")</calculatedColumnFormula>
    </tableColumn>
    <tableColumn id="3" xr3:uid="{69A9AFDB-277F-3C47-9A8C-40AB37D7A273}" name="Listing" dataDxfId="77"/>
    <tableColumn id="4" xr3:uid="{861ED4AB-BC89-424E-AEC9-66BFEF5C47C7}" name="Menu" dataDxfId="76"/>
    <tableColumn id="5" xr3:uid="{0DBCC0F8-E1EC-2348-80DA-FCD9EFB0DD9C}" name="Carts" dataDxfId="75"/>
    <tableColumn id="6" xr3:uid="{91B92D07-5453-9A47-B220-1FBCB56A3145}" name="Payments" dataDxfId="74"/>
    <tableColumn id="7" xr3:uid="{D942B3AD-8D1C-6944-A125-50EE94C747F8}" name="Orders" dataDxfId="73"/>
    <tableColumn id="8" xr3:uid="{AAC557FE-BF06-7645-A8C5-61CB18ACB8B5}" name="Overall conversion" dataDxfId="72" dataCellStyle="Per cent">
      <calculatedColumnFormula>H3/D3</calculatedColumnFormula>
    </tableColumn>
    <tableColumn id="9" xr3:uid="{5ABEEF14-DB49-314F-9C73-31B5563E3203}" name="Order Change with respect to same day last week" dataDxfId="71" dataCellStyle="Per cent"/>
    <tableColumn id="10" xr3:uid="{076AB3FB-F5C8-CD43-BC47-0DCB39970020}" name="Traffic Change with respect to same day last week" dataDxfId="70" dataCellStyle="Per cent"/>
    <tableColumn id="11" xr3:uid="{71069CD9-5381-C242-955E-AEFDBA8E5B6E}" name="Conversion change with respect to same day last week" dataDxfId="69" dataCellStyle="Per cent"/>
    <tableColumn id="12" xr3:uid="{27729259-C6B9-5942-A3D1-52905BB3806B}" name="L2M" dataDxfId="68" dataCellStyle="Per cent">
      <calculatedColumnFormula>E3/D3</calculatedColumnFormula>
    </tableColumn>
    <tableColumn id="13" xr3:uid="{FC2FA915-D746-5049-B7FF-EAD647389D5E}" name="M2C" dataDxfId="67" dataCellStyle="Per cent">
      <calculatedColumnFormula>F3/E3</calculatedColumnFormula>
    </tableColumn>
    <tableColumn id="14" xr3:uid="{ADE8EAC9-E46B-7246-98B0-13C69BD3BCCE}" name="C2P" dataDxfId="66" dataCellStyle="Per cent">
      <calculatedColumnFormula>G3/F3</calculatedColumnFormula>
    </tableColumn>
    <tableColumn id="15" xr3:uid="{0191BAAF-23DE-054D-A19E-FCB799034364}" name="P2O" dataDxfId="65" dataCellStyle="Per cent">
      <calculatedColumnFormula>H3/G3</calculatedColumnFormula>
    </tableColumn>
    <tableColumn id="16" xr3:uid="{313DC7BB-B2B6-C94F-A25B-CAD6F53E4FA6}" name="Revised  L2M" dataDxfId="64" dataCellStyle="Per cent">
      <calculatedColumnFormula>'Session Details'!$M3-M2</calculatedColumnFormula>
    </tableColumn>
    <tableColumn id="17" xr3:uid="{858BD7C8-6288-EB43-A68B-F6F731D79320}" name="Revised  M2C" dataDxfId="63" dataCellStyle="Per cent">
      <calculatedColumnFormula>'Session Details'!$N3-N2</calculatedColumnFormula>
    </tableColumn>
    <tableColumn id="18" xr3:uid="{8BF850B7-ED6F-F749-96B9-1D9CEEAE3C5C}" name="Revised  C2P" dataDxfId="62" dataCellStyle="Per cent">
      <calculatedColumnFormula>'Session Details'!$O3-O2</calculatedColumnFormula>
    </tableColumn>
    <tableColumn id="19" xr3:uid="{85A6FABB-48DE-084B-B329-ABCBB77F483A}" name="Revised  P2O" dataDxfId="61" dataCellStyle="Per cent">
      <calculatedColumnFormula>'Session Details'!$P3-P2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B40D4D-85FB-9F47-9604-3DD326EDABE9}" name="Table3" displayName="Table3" ref="B2:O368" totalsRowShown="0" headerRowDxfId="60" tableBorderDxfId="59">
  <autoFilter ref="B2:O368" xr:uid="{ECB40D4D-85FB-9F47-9604-3DD326EDABE9}"/>
  <tableColumns count="14">
    <tableColumn id="1" xr3:uid="{8C6EBE5B-AA74-E245-B599-33218907E8D2}" name="Date" dataDxfId="58"/>
    <tableColumn id="2" xr3:uid="{E5C3830B-C1F1-E645-B413-13156A476B89}" name="Facebook" dataDxfId="57"/>
    <tableColumn id="3" xr3:uid="{45A5AD80-84B7-9644-845F-85EC03E34310}" name="Youtube" dataDxfId="56"/>
    <tableColumn id="4" xr3:uid="{8A3F749A-A999-8149-863C-06B5C380E362}" name="Twitter" dataDxfId="55"/>
    <tableColumn id="5" xr3:uid="{6CDAEBDC-1646-974F-819F-21B98B55B29B}" name="Others" dataDxfId="54"/>
    <tableColumn id="6" xr3:uid="{9DD38EE0-DDB3-3941-B7AB-4585D16B189B}" name="Total Traffic">
      <calculatedColumnFormula>SUM(C3:F3)</calculatedColumnFormula>
    </tableColumn>
    <tableColumn id="7" xr3:uid="{AD5B4A6C-32EC-4243-AE1C-0FA29422C4AA}" name="TRAFFIC FACEBOOK" dataDxfId="53" dataCellStyle="Per cent"/>
    <tableColumn id="8" xr3:uid="{3E76B035-7B1B-0F43-B022-B4C40C0DF46B}" name="TRAFFIC YOUTUBE" dataDxfId="52" dataCellStyle="Per cent"/>
    <tableColumn id="9" xr3:uid="{ED1B6895-470A-0249-AEDC-6D2B0F2C466A}" name="TRAFFIC  TWITTER" dataDxfId="51" dataCellStyle="Per cent"/>
    <tableColumn id="10" xr3:uid="{EDFC13C5-01AD-F34A-ADC7-5DAFA5F01B07}" name="TRAFFIC  OTHER" dataDxfId="50" dataCellStyle="Per cent"/>
    <tableColumn id="11" xr3:uid="{F690651C-2CC0-CE4C-A77C-88569A572E11}" name="TRAFFIC  OVERALL" dataDxfId="49" dataCellStyle="Per cent"/>
    <tableColumn id="12" xr3:uid="{FD8449F5-9757-D941-894E-602BA9A625F2}" name="changes in Traffic conversion" dataDxfId="48" dataCellStyle="Per cent">
      <calculatedColumnFormula>VLOOKUP($B3,'Session Details'!$B$2:$T$368,10,0)</calculatedColumnFormula>
    </tableColumn>
    <tableColumn id="13" xr3:uid="{789EDD2B-B847-E947-B356-1B5C6BD93256}" name="changes in Highest Traffic " dataDxfId="47">
      <calculatedColumnFormula>MAX(H3:L3)</calculatedColumnFormula>
    </tableColumn>
    <tableColumn id="14" xr3:uid="{028F02C1-8CC6-C349-8FCD-EF7AD579833D}" name="Source of Highest Traffic ">
      <calculatedColumnFormula>INDEX($H$2:$L$2,1,MATCH(MAX(H3:K3),H3:K3,0))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B029C8-8E74-0B4D-AE3E-E9D1E78AEDD8}" name="Table2" displayName="Table2" ref="B2:T368" totalsRowShown="0" headerRowDxfId="46" tableBorderDxfId="45">
  <autoFilter ref="B2:T368" xr:uid="{2EB029C8-8E74-0B4D-AE3E-E9D1E78AEDD8}">
    <filterColumn colId="1">
      <top10 top="0" val="10" filterVal="-0.38690483590402214"/>
    </filterColumn>
  </autoFilter>
  <tableColumns count="19">
    <tableColumn id="1" xr3:uid="{CC4588D8-3ACA-4E46-8CB9-537855E3CFFF}" name="Date" dataDxfId="44"/>
    <tableColumn id="2" xr3:uid="{37055FF3-68F3-8C4C-9CE0-318440E0EFB3}" name="Conversion changes %" dataDxfId="43" dataCellStyle="Per cent">
      <calculatedColumnFormula>VLOOKUP($B3,'Session Details'!$B$2:$T$368,11,FALSE)</calculatedColumnFormula>
    </tableColumn>
    <tableColumn id="3" xr3:uid="{E9250E2C-0340-434B-A4BA-EAB4D06685C4}" name="Revised  L2M" dataDxfId="42" dataCellStyle="Per cent">
      <calculatedColumnFormula>VLOOKUP($B3,'Session Details'!$B$2:$T$368,16,FALSE)</calculatedColumnFormula>
    </tableColumn>
    <tableColumn id="4" xr3:uid="{236339C6-C1ED-E847-B452-1C1F38F290B4}" name="Revised  M2C" dataDxfId="41" dataCellStyle="Per cent">
      <calculatedColumnFormula>VLOOKUP($B3,'Session Details'!$B$2:$T$368,17,FALSE)</calculatedColumnFormula>
    </tableColumn>
    <tableColumn id="5" xr3:uid="{A738B20E-7592-BD46-BD8C-3017E1DB6E95}" name="Revised  C2P" dataDxfId="40" dataCellStyle="Per cent">
      <calculatedColumnFormula>VLOOKUP($B3,'Session Details'!$B$2:$T$368,18,FALSE)</calculatedColumnFormula>
    </tableColumn>
    <tableColumn id="6" xr3:uid="{092319EC-22FC-B945-A58B-3F78C2C51A9E}" name="Revised  P2O" dataDxfId="39" dataCellStyle="Per cent">
      <calculatedColumnFormula>VLOOKUP($B3,'Session Details'!$B$2:$T$368,19,FALSE)</calculatedColumnFormula>
    </tableColumn>
    <tableColumn id="19" xr3:uid="{45F40905-5BFF-9344-9B18-595F52F81E4B}" name="Traffic fluctuation same day last week" dataDxfId="38" dataCellStyle="Per cent">
      <calculatedColumnFormula>VLOOKUP(Table2[[#This Row],[Date]],Table4[#All],10,0)</calculatedColumnFormula>
    </tableColumn>
    <tableColumn id="7" xr3:uid="{AB7AE4B5-F70E-E048-A63F-147CA66BB617}" name="Count of restaurants" dataDxfId="37"/>
    <tableColumn id="8" xr3:uid="{A63CBB61-4E0F-9847-9908-2F8EC021C90F}" name="Average Discount" dataDxfId="36" dataCellStyle="Per cent"/>
    <tableColumn id="9" xr3:uid="{7BD7555A-66C6-BE49-9FE0-7F31F561A4EE}" name="Out of stock Items per restaurant" dataDxfId="35"/>
    <tableColumn id="10" xr3:uid="{6DACD31F-B704-0C4C-827B-5B24DF21AB84}" name="Avearge Packaging charges" dataDxfId="34"/>
    <tableColumn id="11" xr3:uid="{38DB03D1-D71F-434F-8504-4E5CEDEF24A0}" name="Average Delivery Charges" dataDxfId="33"/>
    <tableColumn id="12" xr3:uid="{D34A02F4-6616-1E45-B469-7E5E8C5315BA}" name="Avg Cost for two" dataDxfId="32"/>
    <tableColumn id="13" xr3:uid="{665A6517-1181-914F-8FFA-C0ED4234B737}" name="Number of images per restaurant" dataDxfId="31"/>
    <tableColumn id="14" xr3:uid="{BE07786B-CDD2-D748-B9C0-FE64BEAACCD6}" name="Success Rate of payments" dataDxfId="30" dataCellStyle="Per cent"/>
    <tableColumn id="15" xr3:uid="{32100DFC-A1BF-DF48-A943-71924540CB0F}" name="Revised  L2M2" dataDxfId="29">
      <calculatedColumnFormula>VLOOKUP($B3,'Session Details'!$B$2:$T$368,16,FALSE)</calculatedColumnFormula>
    </tableColumn>
    <tableColumn id="16" xr3:uid="{3CE0940D-D677-D540-BF2A-4E48CACB6E18}" name="Revised  M2C3" dataDxfId="28">
      <calculatedColumnFormula>VLOOKUP($B3,'Session Details'!$B$2:$T$368,17,FALSE)</calculatedColumnFormula>
    </tableColumn>
    <tableColumn id="17" xr3:uid="{649B4042-E6B4-2E4A-A170-0FC51AEF3908}" name="Revised  C2P4" dataDxfId="27">
      <calculatedColumnFormula>VLOOKUP($B3,'Session Details'!$B$2:$T$368,18,FALSE)</calculatedColumnFormula>
    </tableColumn>
    <tableColumn id="18" xr3:uid="{DD024ACD-F0D3-A847-A334-FFF3E78FAD88}" name="Revised  P2O5" dataDxfId="26">
      <calculatedColumnFormula>VLOOKUP($B3,'Session Details'!$B$2:$T$368,19,FALSE)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379-A816-2846-B956-DD451B8B10CC}">
  <dimension ref="B1:AB368"/>
  <sheetViews>
    <sheetView zoomScale="90" workbookViewId="0">
      <selection activeCell="J14" sqref="J14"/>
    </sheetView>
  </sheetViews>
  <sheetFormatPr baseColWidth="10" defaultRowHeight="16" x14ac:dyDescent="0.2"/>
  <cols>
    <col min="7" max="7" width="11.83203125" customWidth="1"/>
    <col min="9" max="9" width="19.5" customWidth="1"/>
    <col min="10" max="10" width="52.5" customWidth="1"/>
    <col min="11" max="11" width="48" bestFit="1" customWidth="1"/>
    <col min="12" max="12" width="27" customWidth="1"/>
    <col min="13" max="13" width="12" bestFit="1" customWidth="1"/>
    <col min="14" max="14" width="10" bestFit="1" customWidth="1"/>
    <col min="15" max="15" width="12.5" bestFit="1" customWidth="1"/>
    <col min="16" max="16" width="14.6640625" bestFit="1" customWidth="1"/>
    <col min="17" max="17" width="14.83203125" customWidth="1"/>
    <col min="18" max="18" width="15" customWidth="1"/>
    <col min="19" max="20" width="14.6640625" customWidth="1"/>
    <col min="21" max="21" width="81.33203125" hidden="1" customWidth="1"/>
    <col min="22" max="22" width="16.6640625" customWidth="1"/>
    <col min="23" max="23" width="27.1640625" bestFit="1" customWidth="1"/>
    <col min="24" max="24" width="21" bestFit="1" customWidth="1"/>
    <col min="25" max="25" width="19" bestFit="1" customWidth="1"/>
    <col min="26" max="26" width="16.6640625" customWidth="1"/>
    <col min="27" max="27" width="27.33203125" bestFit="1" customWidth="1"/>
    <col min="28" max="28" width="21.5" bestFit="1" customWidth="1"/>
    <col min="29" max="29" width="8.33203125" customWidth="1"/>
  </cols>
  <sheetData>
    <row r="1" spans="2:28" x14ac:dyDescent="0.2"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2:28" ht="17" thickBot="1" x14ac:dyDescent="0.25">
      <c r="B2" s="37" t="s">
        <v>0</v>
      </c>
      <c r="C2" s="14" t="s">
        <v>35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6" t="s">
        <v>18</v>
      </c>
      <c r="J2" s="16" t="s">
        <v>23</v>
      </c>
      <c r="K2" s="16" t="s">
        <v>24</v>
      </c>
      <c r="L2" s="16" t="s">
        <v>25</v>
      </c>
      <c r="M2" s="16" t="s">
        <v>19</v>
      </c>
      <c r="N2" s="16" t="s">
        <v>20</v>
      </c>
      <c r="O2" s="16" t="s">
        <v>21</v>
      </c>
      <c r="P2" s="16" t="s">
        <v>22</v>
      </c>
      <c r="Q2" s="55" t="s">
        <v>39</v>
      </c>
      <c r="R2" s="56" t="s">
        <v>40</v>
      </c>
      <c r="S2" s="57" t="s">
        <v>41</v>
      </c>
      <c r="T2" s="58" t="s">
        <v>42</v>
      </c>
      <c r="U2" s="68" t="s">
        <v>55</v>
      </c>
      <c r="V2" s="5"/>
      <c r="W2" s="7"/>
      <c r="X2" s="7"/>
      <c r="Y2" s="7"/>
      <c r="Z2" s="7"/>
      <c r="AA2" s="7"/>
      <c r="AB2" s="5"/>
    </row>
    <row r="3" spans="2:28" x14ac:dyDescent="0.2">
      <c r="B3" s="38">
        <v>43466</v>
      </c>
      <c r="C3" s="17" t="str">
        <f>TEXT('Session Details'!$B3,"dddd")</f>
        <v>Tuesday</v>
      </c>
      <c r="D3" s="18">
        <v>20848646</v>
      </c>
      <c r="E3" s="18">
        <v>5107918</v>
      </c>
      <c r="F3" s="18">
        <v>2104462</v>
      </c>
      <c r="G3" s="18">
        <v>1505532</v>
      </c>
      <c r="H3" s="19">
        <v>1271572.67328</v>
      </c>
      <c r="I3" s="20">
        <f t="shared" ref="I3:I66" si="0">H3/D3</f>
        <v>6.0990659694639161E-2</v>
      </c>
      <c r="J3" s="21"/>
      <c r="K3" s="21"/>
      <c r="L3" s="21"/>
      <c r="M3" s="20">
        <f t="shared" ref="M3:M66" si="1">E3/D3</f>
        <v>0.2449999870495187</v>
      </c>
      <c r="N3" s="20">
        <f t="shared" ref="N3:N66" si="2">F3/E3</f>
        <v>0.41199995771271192</v>
      </c>
      <c r="O3" s="20">
        <f t="shared" ref="O3:O66" si="3">G3/F3</f>
        <v>0.71539994544924068</v>
      </c>
      <c r="P3" s="20">
        <f t="shared" ref="P3:P66" si="4">H3/G3</f>
        <v>0.84460022987223116</v>
      </c>
      <c r="Q3" s="59"/>
      <c r="R3" s="60"/>
      <c r="S3" s="60"/>
      <c r="T3" s="61"/>
      <c r="U3" s="35"/>
      <c r="V3" s="5"/>
      <c r="W3" s="7"/>
      <c r="X3" s="7"/>
      <c r="Y3" s="7"/>
      <c r="Z3" s="7"/>
      <c r="AA3" s="7"/>
      <c r="AB3" s="5"/>
    </row>
    <row r="4" spans="2:28" x14ac:dyDescent="0.2">
      <c r="B4" s="39">
        <v>43467</v>
      </c>
      <c r="C4" s="22" t="str">
        <f>TEXT('Session Details'!$B4,"dddd")</f>
        <v>Wednesday</v>
      </c>
      <c r="D4" s="23">
        <v>21934513</v>
      </c>
      <c r="E4" s="23">
        <v>5428792</v>
      </c>
      <c r="F4" s="23">
        <v>2171516</v>
      </c>
      <c r="G4" s="23">
        <v>1569355</v>
      </c>
      <c r="H4" s="23">
        <v>1261133</v>
      </c>
      <c r="I4" s="24">
        <f t="shared" si="0"/>
        <v>5.749537270328272E-2</v>
      </c>
      <c r="J4" s="25"/>
      <c r="K4" s="25"/>
      <c r="L4" s="25"/>
      <c r="M4" s="26">
        <f t="shared" si="1"/>
        <v>0.24750000148168322</v>
      </c>
      <c r="N4" s="26">
        <f t="shared" si="2"/>
        <v>0.39999985263756649</v>
      </c>
      <c r="O4" s="26">
        <f t="shared" si="3"/>
        <v>0.72270017812440712</v>
      </c>
      <c r="P4" s="26">
        <f t="shared" si="4"/>
        <v>0.80359956797537846</v>
      </c>
      <c r="Q4" s="62"/>
      <c r="R4" s="63"/>
      <c r="S4" s="63"/>
      <c r="T4" s="64"/>
      <c r="U4" s="36"/>
      <c r="V4" s="5"/>
      <c r="W4" s="7"/>
      <c r="X4" s="7"/>
      <c r="Y4" s="7"/>
      <c r="Z4" s="7"/>
      <c r="AA4" s="7"/>
      <c r="AB4" s="5"/>
    </row>
    <row r="5" spans="2:28" x14ac:dyDescent="0.2">
      <c r="B5" s="38">
        <v>43468</v>
      </c>
      <c r="C5" s="17" t="str">
        <f>TEXT('Session Details'!$B5,"dddd")</f>
        <v>Thursday</v>
      </c>
      <c r="D5" s="18">
        <v>20848646</v>
      </c>
      <c r="E5" s="18">
        <v>5212161</v>
      </c>
      <c r="F5" s="18">
        <v>2001470</v>
      </c>
      <c r="G5" s="18">
        <v>1402630</v>
      </c>
      <c r="H5" s="18">
        <v>1138655</v>
      </c>
      <c r="I5" s="27">
        <f t="shared" si="0"/>
        <v>5.4615297319547756E-2</v>
      </c>
      <c r="J5" s="28"/>
      <c r="K5" s="28"/>
      <c r="L5" s="28"/>
      <c r="M5" s="29">
        <f t="shared" si="1"/>
        <v>0.24999997601762725</v>
      </c>
      <c r="N5" s="29">
        <f t="shared" si="2"/>
        <v>0.38400003376718411</v>
      </c>
      <c r="O5" s="29">
        <f t="shared" si="3"/>
        <v>0.70079991206463255</v>
      </c>
      <c r="P5" s="29">
        <f t="shared" si="4"/>
        <v>0.81179997575982266</v>
      </c>
      <c r="Q5" s="65"/>
      <c r="R5" s="66"/>
      <c r="S5" s="66"/>
      <c r="T5" s="67"/>
      <c r="U5" s="69"/>
      <c r="V5" s="5"/>
      <c r="W5" s="7"/>
      <c r="X5" s="7"/>
      <c r="Y5" s="7"/>
      <c r="Z5" s="7"/>
      <c r="AA5" s="7"/>
      <c r="AB5" s="5"/>
    </row>
    <row r="6" spans="2:28" x14ac:dyDescent="0.2">
      <c r="B6" s="39">
        <v>43469</v>
      </c>
      <c r="C6" s="22" t="str">
        <f>TEXT('Session Details'!$B6,"dddd")</f>
        <v>Friday</v>
      </c>
      <c r="D6" s="23">
        <v>21717340</v>
      </c>
      <c r="E6" s="23">
        <v>5700801</v>
      </c>
      <c r="F6" s="23">
        <v>2303123</v>
      </c>
      <c r="G6" s="23">
        <v>1597216</v>
      </c>
      <c r="H6" s="23">
        <v>1296620</v>
      </c>
      <c r="I6" s="24">
        <f t="shared" si="0"/>
        <v>5.9704365267569601E-2</v>
      </c>
      <c r="J6" s="25"/>
      <c r="K6" s="25"/>
      <c r="L6" s="25"/>
      <c r="M6" s="26">
        <f t="shared" si="1"/>
        <v>0.2624999654653839</v>
      </c>
      <c r="N6" s="26">
        <f t="shared" si="2"/>
        <v>0.40399989404997649</v>
      </c>
      <c r="O6" s="26">
        <f t="shared" si="3"/>
        <v>0.69350008662151352</v>
      </c>
      <c r="P6" s="26">
        <f t="shared" si="4"/>
        <v>0.811800032055777</v>
      </c>
      <c r="Q6" s="62"/>
      <c r="R6" s="63"/>
      <c r="S6" s="63"/>
      <c r="T6" s="64"/>
      <c r="U6" s="36"/>
      <c r="V6" s="5"/>
      <c r="W6" s="7"/>
      <c r="X6" s="7"/>
      <c r="Y6" s="7"/>
      <c r="Z6" s="7"/>
      <c r="AA6" s="7"/>
      <c r="AB6" s="5"/>
    </row>
    <row r="7" spans="2:28" x14ac:dyDescent="0.2">
      <c r="B7" s="38">
        <v>43470</v>
      </c>
      <c r="C7" s="17" t="str">
        <f>TEXT('Session Details'!$B7,"dddd")</f>
        <v>Saturday</v>
      </c>
      <c r="D7" s="18">
        <v>42645263</v>
      </c>
      <c r="E7" s="18">
        <v>8776395</v>
      </c>
      <c r="F7" s="18">
        <v>2924294</v>
      </c>
      <c r="G7" s="18">
        <v>2087946</v>
      </c>
      <c r="H7" s="18">
        <v>1596026</v>
      </c>
      <c r="I7" s="27">
        <f t="shared" si="0"/>
        <v>3.7425633885761242E-2</v>
      </c>
      <c r="J7" s="28"/>
      <c r="K7" s="28"/>
      <c r="L7" s="28"/>
      <c r="M7" s="29">
        <f t="shared" si="1"/>
        <v>0.20579999705946239</v>
      </c>
      <c r="N7" s="29">
        <f t="shared" si="2"/>
        <v>0.3331999072512119</v>
      </c>
      <c r="O7" s="29">
        <f t="shared" si="3"/>
        <v>0.714000028724882</v>
      </c>
      <c r="P7" s="29">
        <f t="shared" si="4"/>
        <v>0.76440003716571214</v>
      </c>
      <c r="Q7" s="65"/>
      <c r="R7" s="66"/>
      <c r="S7" s="66"/>
      <c r="T7" s="67"/>
      <c r="U7" s="69"/>
      <c r="V7" s="5"/>
      <c r="W7" s="7"/>
      <c r="X7" s="7"/>
      <c r="Y7" s="7"/>
      <c r="Z7" s="7"/>
      <c r="AA7" s="7"/>
      <c r="AB7" s="5"/>
    </row>
    <row r="8" spans="2:28" x14ac:dyDescent="0.2">
      <c r="B8" s="39">
        <v>43471</v>
      </c>
      <c r="C8" s="22" t="str">
        <f>TEXT('Session Details'!$B8,"dddd")</f>
        <v>Sunday</v>
      </c>
      <c r="D8" s="23">
        <v>43543058</v>
      </c>
      <c r="E8" s="23">
        <v>8778280</v>
      </c>
      <c r="F8" s="23">
        <v>3014461</v>
      </c>
      <c r="G8" s="23">
        <v>2049833</v>
      </c>
      <c r="H8" s="23">
        <v>1582881</v>
      </c>
      <c r="I8" s="24">
        <f t="shared" si="0"/>
        <v>3.6352086249890857E-2</v>
      </c>
      <c r="J8" s="25"/>
      <c r="K8" s="25"/>
      <c r="L8" s="25"/>
      <c r="M8" s="26">
        <f t="shared" si="1"/>
        <v>0.2015999886824669</v>
      </c>
      <c r="N8" s="26">
        <f t="shared" si="2"/>
        <v>0.34339995990102845</v>
      </c>
      <c r="O8" s="26">
        <f t="shared" si="3"/>
        <v>0.67999984076755349</v>
      </c>
      <c r="P8" s="26">
        <f t="shared" si="4"/>
        <v>0.77219997921781924</v>
      </c>
      <c r="Q8" s="62"/>
      <c r="R8" s="63"/>
      <c r="S8" s="63"/>
      <c r="T8" s="64"/>
      <c r="U8" s="36"/>
      <c r="V8" s="5"/>
      <c r="W8" s="7"/>
      <c r="X8" s="7"/>
      <c r="Y8" s="7"/>
      <c r="Z8" s="7"/>
      <c r="AA8" s="7"/>
      <c r="AB8" s="5"/>
    </row>
    <row r="9" spans="2:28" x14ac:dyDescent="0.2">
      <c r="B9" s="38">
        <v>43472</v>
      </c>
      <c r="C9" s="17" t="str">
        <f>TEXT('Session Details'!$B9,"dddd")</f>
        <v>Monday</v>
      </c>
      <c r="D9" s="18">
        <v>22803207</v>
      </c>
      <c r="E9" s="18">
        <v>5415761</v>
      </c>
      <c r="F9" s="18">
        <v>2079652</v>
      </c>
      <c r="G9" s="18">
        <v>1442239</v>
      </c>
      <c r="H9" s="18">
        <v>1123504</v>
      </c>
      <c r="I9" s="27">
        <f t="shared" si="0"/>
        <v>4.9269561075334707E-2</v>
      </c>
      <c r="J9" s="28"/>
      <c r="K9" s="28"/>
      <c r="L9" s="28"/>
      <c r="M9" s="29">
        <f t="shared" si="1"/>
        <v>0.23749997094706898</v>
      </c>
      <c r="N9" s="29">
        <f t="shared" si="2"/>
        <v>0.3839999586392383</v>
      </c>
      <c r="O9" s="29">
        <f t="shared" si="3"/>
        <v>0.69350016252719204</v>
      </c>
      <c r="P9" s="29">
        <f t="shared" si="4"/>
        <v>0.77899987450068953</v>
      </c>
      <c r="Q9" s="65"/>
      <c r="R9" s="66"/>
      <c r="S9" s="66"/>
      <c r="T9" s="67"/>
      <c r="U9" s="69"/>
      <c r="V9" s="5"/>
      <c r="W9" s="7"/>
      <c r="X9" s="7"/>
      <c r="Y9" s="7"/>
      <c r="Z9" s="7"/>
      <c r="AA9" s="7"/>
      <c r="AB9" s="5"/>
    </row>
    <row r="10" spans="2:28" x14ac:dyDescent="0.2">
      <c r="B10" s="39">
        <v>43473</v>
      </c>
      <c r="C10" s="22" t="str">
        <f>TEXT('Session Details'!$B10,"dddd")</f>
        <v>Tuesday</v>
      </c>
      <c r="D10" s="23">
        <v>21717340</v>
      </c>
      <c r="E10" s="23">
        <v>5320748</v>
      </c>
      <c r="F10" s="23">
        <v>2085733</v>
      </c>
      <c r="G10" s="23">
        <v>1583488</v>
      </c>
      <c r="H10" s="23">
        <v>1311445</v>
      </c>
      <c r="I10" s="24">
        <f t="shared" si="0"/>
        <v>6.0386999512831684E-2</v>
      </c>
      <c r="J10" s="26">
        <f t="shared" ref="J10:J73" si="5">(H10/H3)-1</f>
        <v>3.1356703048005974E-2</v>
      </c>
      <c r="K10" s="26">
        <f>('Session Details'!$D10/D3)-1</f>
        <v>4.1666686651977258E-2</v>
      </c>
      <c r="L10" s="26">
        <f>(I10/I3)-1</f>
        <v>-9.8975840699184747E-3</v>
      </c>
      <c r="M10" s="26">
        <f t="shared" si="1"/>
        <v>0.24499998618615354</v>
      </c>
      <c r="N10" s="26">
        <f t="shared" si="2"/>
        <v>0.39199995940420407</v>
      </c>
      <c r="O10" s="26">
        <f t="shared" si="3"/>
        <v>0.75919976334458916</v>
      </c>
      <c r="P10" s="26">
        <f t="shared" si="4"/>
        <v>0.82820015055371432</v>
      </c>
      <c r="Q10" s="62">
        <f>Table4[[#This Row],[L2M]]-M3</f>
        <v>-8.6336515714435791E-10</v>
      </c>
      <c r="R10" s="62">
        <f>Table4[[#This Row],[M2C]]-N3</f>
        <v>-1.9999998308507849E-2</v>
      </c>
      <c r="S10" s="62">
        <f>Table4[[#This Row],[C2P]]-O3</f>
        <v>4.3799817895348481E-2</v>
      </c>
      <c r="T10" s="62">
        <f>Table4[[#This Row],[P2O]]-P3</f>
        <v>-1.6400079318516836E-2</v>
      </c>
      <c r="U10" s="36">
        <f>(I10/I3)-1</f>
        <v>-9.8975840699184747E-3</v>
      </c>
      <c r="V10" s="5"/>
      <c r="W10" s="7"/>
      <c r="X10" s="7"/>
      <c r="Y10" s="7"/>
      <c r="Z10" s="7"/>
      <c r="AA10" s="7"/>
      <c r="AB10" s="5"/>
    </row>
    <row r="11" spans="2:28" x14ac:dyDescent="0.2">
      <c r="B11" s="38">
        <v>43474</v>
      </c>
      <c r="C11" s="17" t="str">
        <f>TEXT('Session Details'!$B11,"dddd")</f>
        <v>Wednesday</v>
      </c>
      <c r="D11" s="18">
        <v>22586034</v>
      </c>
      <c r="E11" s="18">
        <v>5872368</v>
      </c>
      <c r="F11" s="18">
        <v>2372437</v>
      </c>
      <c r="G11" s="18">
        <v>1766516</v>
      </c>
      <c r="H11" s="18">
        <v>1506485</v>
      </c>
      <c r="I11" s="27">
        <f t="shared" si="0"/>
        <v>6.6699846462641474E-2</v>
      </c>
      <c r="J11" s="29">
        <f t="shared" si="5"/>
        <v>0.1945488699447242</v>
      </c>
      <c r="K11" s="29">
        <f>('Session Details'!$D11/D4)-1</f>
        <v>2.9703007310898588E-2</v>
      </c>
      <c r="L11" s="29">
        <f t="shared" ref="L11:L73" si="6">(I11/I4)-1</f>
        <v>0.16009068776474278</v>
      </c>
      <c r="M11" s="29">
        <f t="shared" si="1"/>
        <v>0.25999996280887561</v>
      </c>
      <c r="N11" s="29">
        <f t="shared" si="2"/>
        <v>0.40400005585481019</v>
      </c>
      <c r="O11" s="29">
        <f t="shared" si="3"/>
        <v>0.74459975122627076</v>
      </c>
      <c r="P11" s="29">
        <f t="shared" si="4"/>
        <v>0.85280008785654926</v>
      </c>
      <c r="Q11" s="62">
        <f>Table4[[#This Row],[L2M]]-M4</f>
        <v>1.2499961327192388E-2</v>
      </c>
      <c r="R11" s="62">
        <f>Table4[[#This Row],[M2C]]-N4</f>
        <v>4.000203217243703E-3</v>
      </c>
      <c r="S11" s="62">
        <f>Table4[[#This Row],[C2P]]-O4</f>
        <v>2.1899573101863634E-2</v>
      </c>
      <c r="T11" s="62">
        <f>Table4[[#This Row],[P2O]]-P4</f>
        <v>4.9200519881170801E-2</v>
      </c>
      <c r="U11" s="36">
        <f t="shared" ref="U11:U74" si="7">(I11/I4)-1</f>
        <v>0.16009068776474278</v>
      </c>
      <c r="V11" s="5"/>
      <c r="W11" s="7"/>
      <c r="X11" s="7"/>
      <c r="Y11" s="7"/>
      <c r="Z11" s="7"/>
      <c r="AA11" s="7"/>
      <c r="AB11" s="5"/>
    </row>
    <row r="12" spans="2:28" x14ac:dyDescent="0.2">
      <c r="B12" s="39">
        <v>43475</v>
      </c>
      <c r="C12" s="22" t="str">
        <f>TEXT('Session Details'!$B12,"dddd")</f>
        <v>Thursday</v>
      </c>
      <c r="D12" s="23">
        <v>10641496</v>
      </c>
      <c r="E12" s="23">
        <v>2740185</v>
      </c>
      <c r="F12" s="23">
        <v>1063191</v>
      </c>
      <c r="G12" s="23">
        <v>760607</v>
      </c>
      <c r="H12" s="23">
        <v>623698</v>
      </c>
      <c r="I12" s="24">
        <f t="shared" si="0"/>
        <v>5.8609992429635833E-2</v>
      </c>
      <c r="J12" s="26">
        <f t="shared" si="5"/>
        <v>-0.4522502426107996</v>
      </c>
      <c r="K12" s="26">
        <f>('Session Details'!$D12/D5)-1</f>
        <v>-0.48958335231937844</v>
      </c>
      <c r="L12" s="26">
        <f t="shared" si="6"/>
        <v>7.3142421741578811E-2</v>
      </c>
      <c r="M12" s="26">
        <f t="shared" si="1"/>
        <v>0.25749997932621504</v>
      </c>
      <c r="N12" s="26">
        <f t="shared" si="2"/>
        <v>0.3879997153476864</v>
      </c>
      <c r="O12" s="26">
        <f t="shared" si="3"/>
        <v>0.71540014917357275</v>
      </c>
      <c r="P12" s="26">
        <f t="shared" si="4"/>
        <v>0.82000034183224713</v>
      </c>
      <c r="Q12" s="62">
        <f>Table4[[#This Row],[L2M]]-M5</f>
        <v>7.5000033085877993E-3</v>
      </c>
      <c r="R12" s="62">
        <f>Table4[[#This Row],[M2C]]-N5</f>
        <v>3.9996815805022901E-3</v>
      </c>
      <c r="S12" s="62">
        <f>Table4[[#This Row],[C2P]]-O5</f>
        <v>1.4600237108940206E-2</v>
      </c>
      <c r="T12" s="62">
        <f>Table4[[#This Row],[P2O]]-P5</f>
        <v>8.2003660724244698E-3</v>
      </c>
      <c r="U12" s="36">
        <f t="shared" si="7"/>
        <v>7.3142421741578811E-2</v>
      </c>
      <c r="V12" s="5"/>
      <c r="W12" s="7"/>
      <c r="X12" s="7"/>
      <c r="Y12" s="7"/>
      <c r="Z12" s="7"/>
      <c r="AA12" s="7"/>
      <c r="AB12" s="5"/>
    </row>
    <row r="13" spans="2:28" x14ac:dyDescent="0.2">
      <c r="B13" s="38">
        <v>43476</v>
      </c>
      <c r="C13" s="17" t="str">
        <f>TEXT('Session Details'!$B13,"dddd")</f>
        <v>Friday</v>
      </c>
      <c r="D13" s="18">
        <v>20631473</v>
      </c>
      <c r="E13" s="18">
        <v>4951553</v>
      </c>
      <c r="F13" s="18">
        <v>2000427</v>
      </c>
      <c r="G13" s="18">
        <v>1431105</v>
      </c>
      <c r="H13" s="18">
        <v>1126566</v>
      </c>
      <c r="I13" s="27">
        <f t="shared" si="0"/>
        <v>5.4604244689654489E-2</v>
      </c>
      <c r="J13" s="29">
        <f t="shared" si="5"/>
        <v>-0.13115176381669258</v>
      </c>
      <c r="K13" s="29">
        <f>('Session Details'!$D13/D6)-1</f>
        <v>-5.0000000000000044E-2</v>
      </c>
      <c r="L13" s="29">
        <f t="shared" si="6"/>
        <v>-8.5422909280729042E-2</v>
      </c>
      <c r="M13" s="29">
        <f t="shared" si="1"/>
        <v>0.23999997479578894</v>
      </c>
      <c r="N13" s="29">
        <f t="shared" si="2"/>
        <v>0.40399991679378167</v>
      </c>
      <c r="O13" s="29">
        <f t="shared" si="3"/>
        <v>0.71539976215078083</v>
      </c>
      <c r="P13" s="29">
        <f t="shared" si="4"/>
        <v>0.78720010062154766</v>
      </c>
      <c r="Q13" s="62">
        <f>Table4[[#This Row],[L2M]]-M6</f>
        <v>-2.249999066959496E-2</v>
      </c>
      <c r="R13" s="62">
        <f>Table4[[#This Row],[M2C]]-N6</f>
        <v>2.2743805172531495E-8</v>
      </c>
      <c r="S13" s="62">
        <f>Table4[[#This Row],[C2P]]-O6</f>
        <v>2.1899675529267304E-2</v>
      </c>
      <c r="T13" s="62">
        <f>Table4[[#This Row],[P2O]]-P6</f>
        <v>-2.4599931434229338E-2</v>
      </c>
      <c r="U13" s="36">
        <f t="shared" si="7"/>
        <v>-8.5422909280729042E-2</v>
      </c>
      <c r="V13" s="5"/>
      <c r="W13" s="7"/>
      <c r="X13" s="7"/>
      <c r="Y13" s="7"/>
      <c r="Z13" s="7"/>
      <c r="AA13" s="7"/>
      <c r="AB13" s="5"/>
    </row>
    <row r="14" spans="2:28" x14ac:dyDescent="0.2">
      <c r="B14" s="39">
        <v>43477</v>
      </c>
      <c r="C14" s="22" t="str">
        <f>TEXT('Session Details'!$B14,"dddd")</f>
        <v>Saturday</v>
      </c>
      <c r="D14" s="23">
        <v>42645263</v>
      </c>
      <c r="E14" s="23">
        <v>9045060</v>
      </c>
      <c r="F14" s="23">
        <v>3075320</v>
      </c>
      <c r="G14" s="23">
        <v>2133042</v>
      </c>
      <c r="H14" s="23">
        <v>1680410</v>
      </c>
      <c r="I14" s="24">
        <f t="shared" si="0"/>
        <v>3.9404376518911377E-2</v>
      </c>
      <c r="J14" s="26">
        <f t="shared" si="5"/>
        <v>5.2871319138911188E-2</v>
      </c>
      <c r="K14" s="26">
        <f>('Session Details'!$D14/D7)-1</f>
        <v>0</v>
      </c>
      <c r="L14" s="26">
        <f t="shared" si="6"/>
        <v>5.2871319138911188E-2</v>
      </c>
      <c r="M14" s="26">
        <f t="shared" si="1"/>
        <v>0.21209999338027297</v>
      </c>
      <c r="N14" s="26">
        <f t="shared" si="2"/>
        <v>0.33999995577696557</v>
      </c>
      <c r="O14" s="26">
        <f t="shared" si="3"/>
        <v>0.69360001560813178</v>
      </c>
      <c r="P14" s="26">
        <f t="shared" si="4"/>
        <v>0.78779977140628266</v>
      </c>
      <c r="Q14" s="62">
        <f>Table4[[#This Row],[L2M]]-M7</f>
        <v>6.2999963208105747E-3</v>
      </c>
      <c r="R14" s="62">
        <f>Table4[[#This Row],[M2C]]-N7</f>
        <v>6.8000485257536658E-3</v>
      </c>
      <c r="S14" s="62">
        <f>Table4[[#This Row],[C2P]]-O7</f>
        <v>-2.0400013116750215E-2</v>
      </c>
      <c r="T14" s="62">
        <f>Table4[[#This Row],[P2O]]-P7</f>
        <v>2.3399734240570513E-2</v>
      </c>
      <c r="U14" s="36">
        <f t="shared" si="7"/>
        <v>5.2871319138911188E-2</v>
      </c>
      <c r="V14" s="5"/>
      <c r="W14" s="7"/>
      <c r="X14" s="7"/>
      <c r="Y14" s="7"/>
      <c r="Z14" s="7"/>
      <c r="AA14" s="7"/>
      <c r="AB14" s="5"/>
    </row>
    <row r="15" spans="2:28" x14ac:dyDescent="0.2">
      <c r="B15" s="38">
        <v>43478</v>
      </c>
      <c r="C15" s="17" t="str">
        <f>TEXT('Session Details'!$B15,"dddd")</f>
        <v>Sunday</v>
      </c>
      <c r="D15" s="18">
        <v>46236443</v>
      </c>
      <c r="E15" s="18">
        <v>9806749</v>
      </c>
      <c r="F15" s="18">
        <v>3300951</v>
      </c>
      <c r="G15" s="18">
        <v>2199754</v>
      </c>
      <c r="H15" s="18">
        <v>1630017</v>
      </c>
      <c r="I15" s="27">
        <f t="shared" si="0"/>
        <v>3.5253944599501305E-2</v>
      </c>
      <c r="J15" s="29">
        <f t="shared" si="5"/>
        <v>2.9778612542572747E-2</v>
      </c>
      <c r="K15" s="29">
        <f>('Session Details'!$D15/D8)-1</f>
        <v>6.1855669392811174E-2</v>
      </c>
      <c r="L15" s="29">
        <f t="shared" si="6"/>
        <v>-3.0208490451984704E-2</v>
      </c>
      <c r="M15" s="29">
        <f t="shared" si="1"/>
        <v>0.21209998788185327</v>
      </c>
      <c r="N15" s="29">
        <f t="shared" si="2"/>
        <v>0.33659992725417975</v>
      </c>
      <c r="O15" s="29">
        <f t="shared" si="3"/>
        <v>0.66640007682634494</v>
      </c>
      <c r="P15" s="29">
        <f t="shared" si="4"/>
        <v>0.74099967541825129</v>
      </c>
      <c r="Q15" s="62">
        <f>Table4[[#This Row],[L2M]]-M8</f>
        <v>1.0499999199386378E-2</v>
      </c>
      <c r="R15" s="62">
        <f>Table4[[#This Row],[M2C]]-N8</f>
        <v>-6.8000326468486971E-3</v>
      </c>
      <c r="S15" s="62">
        <f>Table4[[#This Row],[C2P]]-O8</f>
        <v>-1.3599763941208542E-2</v>
      </c>
      <c r="T15" s="62">
        <f>Table4[[#This Row],[P2O]]-P8</f>
        <v>-3.1200303799567952E-2</v>
      </c>
      <c r="U15" s="36">
        <f t="shared" si="7"/>
        <v>-3.0208490451984704E-2</v>
      </c>
      <c r="V15" s="5"/>
      <c r="W15" s="7"/>
      <c r="X15" s="7"/>
      <c r="Y15" s="7"/>
      <c r="Z15" s="7"/>
      <c r="AA15" s="7"/>
      <c r="AB15" s="5"/>
    </row>
    <row r="16" spans="2:28" x14ac:dyDescent="0.2">
      <c r="B16" s="39">
        <v>43479</v>
      </c>
      <c r="C16" s="22" t="str">
        <f>TEXT('Session Details'!$B16,"dddd")</f>
        <v>Monday</v>
      </c>
      <c r="D16" s="23">
        <v>21065820</v>
      </c>
      <c r="E16" s="23">
        <v>5371784</v>
      </c>
      <c r="F16" s="23">
        <v>2084252</v>
      </c>
      <c r="G16" s="23">
        <v>1445428</v>
      </c>
      <c r="H16" s="23">
        <v>1197104</v>
      </c>
      <c r="I16" s="24">
        <f t="shared" si="0"/>
        <v>5.6826840825564828E-2</v>
      </c>
      <c r="J16" s="26">
        <f t="shared" si="5"/>
        <v>6.550933508024892E-2</v>
      </c>
      <c r="K16" s="26">
        <f>('Session Details'!$D16/D9)-1</f>
        <v>-7.6190467419780084E-2</v>
      </c>
      <c r="L16" s="26">
        <f t="shared" si="6"/>
        <v>0.15338638269325777</v>
      </c>
      <c r="M16" s="26">
        <f t="shared" si="1"/>
        <v>0.25499999525297379</v>
      </c>
      <c r="N16" s="26">
        <f t="shared" si="2"/>
        <v>0.38799996425768424</v>
      </c>
      <c r="O16" s="26">
        <f t="shared" si="3"/>
        <v>0.69349963440121443</v>
      </c>
      <c r="P16" s="26">
        <f t="shared" si="4"/>
        <v>0.82820036695013521</v>
      </c>
      <c r="Q16" s="62">
        <f>Table4[[#This Row],[L2M]]-M9</f>
        <v>1.7500024305904804E-2</v>
      </c>
      <c r="R16" s="62">
        <f>Table4[[#This Row],[M2C]]-N9</f>
        <v>4.0000056184459343E-3</v>
      </c>
      <c r="S16" s="62">
        <f>Table4[[#This Row],[C2P]]-O9</f>
        <v>-5.2812597761686675E-7</v>
      </c>
      <c r="T16" s="62">
        <f>Table4[[#This Row],[P2O]]-P9</f>
        <v>4.9200492449445687E-2</v>
      </c>
      <c r="U16" s="36">
        <f t="shared" si="7"/>
        <v>0.15338638269325777</v>
      </c>
      <c r="V16" s="5"/>
      <c r="W16" s="7"/>
      <c r="X16" s="7"/>
      <c r="Y16" s="7"/>
      <c r="Z16" s="7"/>
      <c r="AA16" s="7"/>
      <c r="AB16" s="5"/>
    </row>
    <row r="17" spans="2:28" x14ac:dyDescent="0.2">
      <c r="B17" s="38">
        <v>43480</v>
      </c>
      <c r="C17" s="17" t="str">
        <f>TEXT('Session Details'!$B17,"dddd")</f>
        <v>Tuesday</v>
      </c>
      <c r="D17" s="18">
        <v>21282993</v>
      </c>
      <c r="E17" s="18">
        <v>5054710</v>
      </c>
      <c r="F17" s="18">
        <v>2042103</v>
      </c>
      <c r="G17" s="18">
        <v>1475828</v>
      </c>
      <c r="H17" s="18">
        <v>1198077</v>
      </c>
      <c r="I17" s="27">
        <f t="shared" si="0"/>
        <v>5.6292693419576843E-2</v>
      </c>
      <c r="J17" s="29">
        <f t="shared" si="5"/>
        <v>-8.6445104445859289E-2</v>
      </c>
      <c r="K17" s="29">
        <f>('Session Details'!$D17/D10)-1</f>
        <v>-2.0000009209230951E-2</v>
      </c>
      <c r="L17" s="29">
        <f t="shared" si="6"/>
        <v>-6.7801118225535251E-2</v>
      </c>
      <c r="M17" s="29">
        <f t="shared" si="1"/>
        <v>0.2374999606493316</v>
      </c>
      <c r="N17" s="29">
        <f t="shared" si="2"/>
        <v>0.40400003165364579</v>
      </c>
      <c r="O17" s="29">
        <f t="shared" si="3"/>
        <v>0.72270007928101565</v>
      </c>
      <c r="P17" s="29">
        <f t="shared" si="4"/>
        <v>0.81179988453939078</v>
      </c>
      <c r="Q17" s="62">
        <f>Table4[[#This Row],[L2M]]-M10</f>
        <v>-7.5000255368219415E-3</v>
      </c>
      <c r="R17" s="62">
        <f>Table4[[#This Row],[M2C]]-N10</f>
        <v>1.2000072249441718E-2</v>
      </c>
      <c r="S17" s="62">
        <f>Table4[[#This Row],[C2P]]-O10</f>
        <v>-3.6499684063573512E-2</v>
      </c>
      <c r="T17" s="62">
        <f>Table4[[#This Row],[P2O]]-P10</f>
        <v>-1.6400266014323539E-2</v>
      </c>
      <c r="U17" s="36">
        <f t="shared" si="7"/>
        <v>-6.7801118225535251E-2</v>
      </c>
      <c r="V17" s="5"/>
      <c r="W17" s="7"/>
      <c r="X17" s="7"/>
      <c r="Y17" s="7"/>
      <c r="Z17" s="7"/>
      <c r="AA17" s="7"/>
      <c r="AB17" s="5"/>
    </row>
    <row r="18" spans="2:28" x14ac:dyDescent="0.2">
      <c r="B18" s="39">
        <v>43481</v>
      </c>
      <c r="C18" s="22" t="str">
        <f>TEXT('Session Details'!$B18,"dddd")</f>
        <v>Wednesday</v>
      </c>
      <c r="D18" s="23">
        <v>21065820</v>
      </c>
      <c r="E18" s="23">
        <v>5529777</v>
      </c>
      <c r="F18" s="23">
        <v>2278268</v>
      </c>
      <c r="G18" s="23">
        <v>1663135</v>
      </c>
      <c r="H18" s="23">
        <v>1391046</v>
      </c>
      <c r="I18" s="24">
        <f t="shared" si="0"/>
        <v>6.6033318427670989E-2</v>
      </c>
      <c r="J18" s="26">
        <f t="shared" si="5"/>
        <v>-7.6628044753183744E-2</v>
      </c>
      <c r="K18" s="26">
        <f>('Session Details'!$D18/D11)-1</f>
        <v>-6.7307699970698742E-2</v>
      </c>
      <c r="L18" s="26">
        <f t="shared" si="6"/>
        <v>-9.992947065385005E-3</v>
      </c>
      <c r="M18" s="26">
        <f t="shared" si="1"/>
        <v>0.26249996439730333</v>
      </c>
      <c r="N18" s="26">
        <f t="shared" si="2"/>
        <v>0.41199997757594925</v>
      </c>
      <c r="O18" s="26">
        <f t="shared" si="3"/>
        <v>0.72999971908484862</v>
      </c>
      <c r="P18" s="26">
        <f t="shared" si="4"/>
        <v>0.83639993145475267</v>
      </c>
      <c r="Q18" s="62">
        <f>Table4[[#This Row],[L2M]]-M11</f>
        <v>2.5000015884277249E-3</v>
      </c>
      <c r="R18" s="62">
        <f>Table4[[#This Row],[M2C]]-N11</f>
        <v>7.9999217211390583E-3</v>
      </c>
      <c r="S18" s="62">
        <f>Table4[[#This Row],[C2P]]-O11</f>
        <v>-1.4600032141422137E-2</v>
      </c>
      <c r="T18" s="62">
        <f>Table4[[#This Row],[P2O]]-P11</f>
        <v>-1.6400156401796595E-2</v>
      </c>
      <c r="U18" s="36">
        <f t="shared" si="7"/>
        <v>-9.992947065385005E-3</v>
      </c>
      <c r="V18" s="5"/>
      <c r="W18" s="7"/>
      <c r="X18" s="7"/>
      <c r="Y18" s="7"/>
      <c r="Z18" s="7"/>
      <c r="AA18" s="7"/>
      <c r="AB18" s="5"/>
    </row>
    <row r="19" spans="2:28" x14ac:dyDescent="0.2">
      <c r="B19" s="38">
        <v>43482</v>
      </c>
      <c r="C19" s="17" t="str">
        <f>TEXT('Session Details'!$B19,"dddd")</f>
        <v>Thursday</v>
      </c>
      <c r="D19" s="18">
        <v>22368860</v>
      </c>
      <c r="E19" s="18">
        <v>5648137</v>
      </c>
      <c r="F19" s="18">
        <v>2168884</v>
      </c>
      <c r="G19" s="18">
        <v>1535787</v>
      </c>
      <c r="H19" s="18">
        <v>1284532</v>
      </c>
      <c r="I19" s="27">
        <f t="shared" si="0"/>
        <v>5.7425009589223593E-2</v>
      </c>
      <c r="J19" s="29">
        <f t="shared" si="5"/>
        <v>1.0595416371384867</v>
      </c>
      <c r="K19" s="29">
        <f>('Session Details'!$D19/D12)-1</f>
        <v>1.1020409160516529</v>
      </c>
      <c r="L19" s="29">
        <f t="shared" si="6"/>
        <v>-2.0218102601444077E-2</v>
      </c>
      <c r="M19" s="29">
        <f t="shared" si="1"/>
        <v>0.25249999329424921</v>
      </c>
      <c r="N19" s="29">
        <f t="shared" si="2"/>
        <v>0.38399989235388587</v>
      </c>
      <c r="O19" s="29">
        <f t="shared" si="3"/>
        <v>0.70810011047156052</v>
      </c>
      <c r="P19" s="29">
        <f t="shared" si="4"/>
        <v>0.83639983930063222</v>
      </c>
      <c r="Q19" s="62">
        <f>Table4[[#This Row],[L2M]]-M12</f>
        <v>-4.9999860319658307E-3</v>
      </c>
      <c r="R19" s="62">
        <f>Table4[[#This Row],[M2C]]-N12</f>
        <v>-3.9998229938005281E-3</v>
      </c>
      <c r="S19" s="62">
        <f>Table4[[#This Row],[C2P]]-O12</f>
        <v>-7.3000387020122348E-3</v>
      </c>
      <c r="T19" s="62">
        <f>Table4[[#This Row],[P2O]]-P12</f>
        <v>1.6399497468385094E-2</v>
      </c>
      <c r="U19" s="36">
        <f t="shared" si="7"/>
        <v>-2.0218102601444077E-2</v>
      </c>
      <c r="V19" s="5"/>
      <c r="W19" s="7"/>
      <c r="X19" s="7"/>
      <c r="Y19" s="7"/>
      <c r="Z19" s="7"/>
      <c r="AA19" s="7"/>
      <c r="AB19" s="5"/>
    </row>
    <row r="20" spans="2:28" x14ac:dyDescent="0.2">
      <c r="B20" s="39">
        <v>43483</v>
      </c>
      <c r="C20" s="22" t="str">
        <f>TEXT('Session Details'!$B20,"dddd")</f>
        <v>Friday</v>
      </c>
      <c r="D20" s="23">
        <v>22151687</v>
      </c>
      <c r="E20" s="23">
        <v>5759438</v>
      </c>
      <c r="F20" s="23">
        <v>2395926</v>
      </c>
      <c r="G20" s="23">
        <v>1661575</v>
      </c>
      <c r="H20" s="23">
        <v>1307991</v>
      </c>
      <c r="I20" s="24">
        <f t="shared" si="0"/>
        <v>5.9047015245385151E-2</v>
      </c>
      <c r="J20" s="26">
        <f t="shared" si="5"/>
        <v>0.16104249551291261</v>
      </c>
      <c r="K20" s="26">
        <f>('Session Details'!$D20/D13)-1</f>
        <v>7.3684220220243013E-2</v>
      </c>
      <c r="L20" s="26">
        <f t="shared" si="6"/>
        <v>8.136309880269077E-2</v>
      </c>
      <c r="M20" s="26">
        <f t="shared" si="1"/>
        <v>0.25999997201116104</v>
      </c>
      <c r="N20" s="26">
        <f t="shared" si="2"/>
        <v>0.4159999638853652</v>
      </c>
      <c r="O20" s="26">
        <f t="shared" si="3"/>
        <v>0.69350013314267633</v>
      </c>
      <c r="P20" s="26">
        <f t="shared" si="4"/>
        <v>0.7871994944555617</v>
      </c>
      <c r="Q20" s="62">
        <f>Table4[[#This Row],[L2M]]-M13</f>
        <v>1.9999997215372101E-2</v>
      </c>
      <c r="R20" s="62">
        <f>Table4[[#This Row],[M2C]]-N13</f>
        <v>1.2000047091583532E-2</v>
      </c>
      <c r="S20" s="62">
        <f>Table4[[#This Row],[C2P]]-O13</f>
        <v>-2.1899629008104493E-2</v>
      </c>
      <c r="T20" s="62">
        <f>Table4[[#This Row],[P2O]]-P13</f>
        <v>-6.0616598596130444E-7</v>
      </c>
      <c r="U20" s="36">
        <f t="shared" si="7"/>
        <v>8.136309880269077E-2</v>
      </c>
      <c r="V20" s="5"/>
      <c r="W20" s="7"/>
      <c r="X20" s="7"/>
      <c r="Y20" s="7"/>
      <c r="Z20" s="7"/>
      <c r="AA20" s="7"/>
      <c r="AB20" s="5"/>
    </row>
    <row r="21" spans="2:28" x14ac:dyDescent="0.2">
      <c r="B21" s="38">
        <v>43484</v>
      </c>
      <c r="C21" s="17" t="str">
        <f>TEXT('Session Details'!$B21,"dddd")</f>
        <v>Saturday</v>
      </c>
      <c r="D21" s="18">
        <v>42645263</v>
      </c>
      <c r="E21" s="18">
        <v>8686840</v>
      </c>
      <c r="F21" s="18">
        <v>2894455</v>
      </c>
      <c r="G21" s="18">
        <v>2046958</v>
      </c>
      <c r="H21" s="18">
        <v>1612594</v>
      </c>
      <c r="I21" s="27">
        <f t="shared" si="0"/>
        <v>3.7814141279888462E-2</v>
      </c>
      <c r="J21" s="29">
        <f t="shared" si="5"/>
        <v>-4.0356817681399204E-2</v>
      </c>
      <c r="K21" s="29">
        <f>('Session Details'!$D21/D14)-1</f>
        <v>0</v>
      </c>
      <c r="L21" s="29">
        <f t="shared" si="6"/>
        <v>-4.0356817681399204E-2</v>
      </c>
      <c r="M21" s="29">
        <f t="shared" si="1"/>
        <v>0.20369999828585886</v>
      </c>
      <c r="N21" s="29">
        <f t="shared" si="2"/>
        <v>0.33319998986973398</v>
      </c>
      <c r="O21" s="29">
        <f t="shared" si="3"/>
        <v>0.7071998009988063</v>
      </c>
      <c r="P21" s="29">
        <f t="shared" si="4"/>
        <v>0.78780023820713474</v>
      </c>
      <c r="Q21" s="62">
        <f>Table4[[#This Row],[L2M]]-M14</f>
        <v>-8.3999950944141089E-3</v>
      </c>
      <c r="R21" s="62">
        <f>Table4[[#This Row],[M2C]]-N14</f>
        <v>-6.7999659072315866E-3</v>
      </c>
      <c r="S21" s="62">
        <f>Table4[[#This Row],[C2P]]-O14</f>
        <v>1.3599785390674524E-2</v>
      </c>
      <c r="T21" s="62">
        <f>Table4[[#This Row],[P2O]]-P14</f>
        <v>4.6680085208361533E-7</v>
      </c>
      <c r="U21" s="36">
        <f t="shared" si="7"/>
        <v>-4.0356817681399204E-2</v>
      </c>
      <c r="V21" s="5"/>
      <c r="W21" s="7"/>
      <c r="X21" s="7"/>
      <c r="Y21" s="7"/>
      <c r="Z21" s="7"/>
      <c r="AA21" s="7"/>
      <c r="AB21" s="5"/>
    </row>
    <row r="22" spans="2:28" x14ac:dyDescent="0.2">
      <c r="B22" s="39">
        <v>43485</v>
      </c>
      <c r="C22" s="22" t="str">
        <f>TEXT('Session Details'!$B22,"dddd")</f>
        <v>Sunday</v>
      </c>
      <c r="D22" s="23">
        <v>44440853</v>
      </c>
      <c r="E22" s="23">
        <v>9239253</v>
      </c>
      <c r="F22" s="23">
        <v>3267000</v>
      </c>
      <c r="G22" s="23">
        <v>2310422</v>
      </c>
      <c r="H22" s="23">
        <v>1820150</v>
      </c>
      <c r="I22" s="24">
        <f t="shared" si="0"/>
        <v>4.0956684607291405E-2</v>
      </c>
      <c r="J22" s="26">
        <f t="shared" si="5"/>
        <v>0.11664479572912434</v>
      </c>
      <c r="K22" s="26">
        <f>('Session Details'!$D22/D15)-1</f>
        <v>-3.8834951036350263E-2</v>
      </c>
      <c r="L22" s="26">
        <f t="shared" si="6"/>
        <v>0.16176175666511861</v>
      </c>
      <c r="M22" s="26">
        <f t="shared" si="1"/>
        <v>0.20789999237863413</v>
      </c>
      <c r="N22" s="26">
        <f t="shared" si="2"/>
        <v>0.35360001506615307</v>
      </c>
      <c r="O22" s="26">
        <f t="shared" si="3"/>
        <v>0.70719987756351388</v>
      </c>
      <c r="P22" s="26">
        <f t="shared" si="4"/>
        <v>0.78779980453787235</v>
      </c>
      <c r="Q22" s="62">
        <f>Table4[[#This Row],[L2M]]-M15</f>
        <v>-4.1999955032191449E-3</v>
      </c>
      <c r="R22" s="62">
        <f>Table4[[#This Row],[M2C]]-N15</f>
        <v>1.7000087811973319E-2</v>
      </c>
      <c r="S22" s="62">
        <f>Table4[[#This Row],[C2P]]-O15</f>
        <v>4.0799800737168934E-2</v>
      </c>
      <c r="T22" s="62">
        <f>Table4[[#This Row],[P2O]]-P15</f>
        <v>4.6800129119621059E-2</v>
      </c>
      <c r="U22" s="36">
        <f t="shared" si="7"/>
        <v>0.16176175666511861</v>
      </c>
      <c r="V22" s="5"/>
      <c r="W22" s="7"/>
      <c r="X22" s="7"/>
      <c r="Y22" s="7"/>
      <c r="Z22" s="7"/>
      <c r="AA22" s="7"/>
      <c r="AB22" s="5"/>
    </row>
    <row r="23" spans="2:28" x14ac:dyDescent="0.2">
      <c r="B23" s="38">
        <v>43486</v>
      </c>
      <c r="C23" s="17" t="str">
        <f>TEXT('Session Details'!$B23,"dddd")</f>
        <v>Monday</v>
      </c>
      <c r="D23" s="18">
        <v>22151687</v>
      </c>
      <c r="E23" s="18">
        <v>5759438</v>
      </c>
      <c r="F23" s="18">
        <v>2395926</v>
      </c>
      <c r="G23" s="18">
        <v>1818987</v>
      </c>
      <c r="H23" s="18">
        <v>1476653</v>
      </c>
      <c r="I23" s="27">
        <f t="shared" si="0"/>
        <v>6.6660972593193465E-2</v>
      </c>
      <c r="J23" s="29">
        <f t="shared" si="5"/>
        <v>0.23352106416819263</v>
      </c>
      <c r="K23" s="29">
        <f>('Session Details'!$D23/D16)-1</f>
        <v>5.154639126319327E-2</v>
      </c>
      <c r="L23" s="29">
        <f t="shared" si="6"/>
        <v>0.17305434588235169</v>
      </c>
      <c r="M23" s="29">
        <f t="shared" si="1"/>
        <v>0.25999997201116104</v>
      </c>
      <c r="N23" s="29">
        <f t="shared" si="2"/>
        <v>0.4159999638853652</v>
      </c>
      <c r="O23" s="29">
        <f t="shared" si="3"/>
        <v>0.75919999198639687</v>
      </c>
      <c r="P23" s="29">
        <f t="shared" si="4"/>
        <v>0.81179964452742104</v>
      </c>
      <c r="Q23" s="62">
        <f>Table4[[#This Row],[L2M]]-M16</f>
        <v>4.9999767581872523E-3</v>
      </c>
      <c r="R23" s="62">
        <f>Table4[[#This Row],[M2C]]-N16</f>
        <v>2.799999962768096E-2</v>
      </c>
      <c r="S23" s="62">
        <f>Table4[[#This Row],[C2P]]-O16</f>
        <v>6.5700357585182445E-2</v>
      </c>
      <c r="T23" s="62">
        <f>Table4[[#This Row],[P2O]]-P16</f>
        <v>-1.6400722422714176E-2</v>
      </c>
      <c r="U23" s="36">
        <f t="shared" si="7"/>
        <v>0.17305434588235169</v>
      </c>
      <c r="V23" s="5"/>
      <c r="W23" s="7"/>
      <c r="X23" s="7"/>
      <c r="Y23" s="7"/>
      <c r="Z23" s="7"/>
      <c r="AA23" s="7"/>
      <c r="AB23" s="5"/>
    </row>
    <row r="24" spans="2:28" x14ac:dyDescent="0.2">
      <c r="B24" s="39">
        <v>43487</v>
      </c>
      <c r="C24" s="22" t="str">
        <f>TEXT('Session Details'!$B24,"dddd")</f>
        <v>Tuesday</v>
      </c>
      <c r="D24" s="23">
        <v>37570998</v>
      </c>
      <c r="E24" s="23">
        <v>9768459</v>
      </c>
      <c r="F24" s="23">
        <v>3751088</v>
      </c>
      <c r="G24" s="23">
        <v>2656145</v>
      </c>
      <c r="H24" s="23">
        <v>2221600</v>
      </c>
      <c r="I24" s="24">
        <f t="shared" si="0"/>
        <v>5.9130715665311848E-2</v>
      </c>
      <c r="J24" s="26">
        <f t="shared" si="5"/>
        <v>0.85430485686646174</v>
      </c>
      <c r="K24" s="26">
        <f>('Session Details'!$D24/D17)-1</f>
        <v>0.76530612964069489</v>
      </c>
      <c r="L24" s="26">
        <f t="shared" si="6"/>
        <v>5.041546377221362E-2</v>
      </c>
      <c r="M24" s="26">
        <f t="shared" si="1"/>
        <v>0.25999998722418821</v>
      </c>
      <c r="N24" s="26">
        <f t="shared" si="2"/>
        <v>0.38399997379320527</v>
      </c>
      <c r="O24" s="26">
        <f t="shared" si="3"/>
        <v>0.70809988995192863</v>
      </c>
      <c r="P24" s="26">
        <f t="shared" si="4"/>
        <v>0.83640012122832152</v>
      </c>
      <c r="Q24" s="62">
        <f>Table4[[#This Row],[L2M]]-M17</f>
        <v>2.2500026574856613E-2</v>
      </c>
      <c r="R24" s="62">
        <f>Table4[[#This Row],[M2C]]-N17</f>
        <v>-2.0000057860440512E-2</v>
      </c>
      <c r="S24" s="62">
        <f>Table4[[#This Row],[C2P]]-O17</f>
        <v>-1.4600189329087021E-2</v>
      </c>
      <c r="T24" s="62">
        <f>Table4[[#This Row],[P2O]]-P17</f>
        <v>2.4600236688930743E-2</v>
      </c>
      <c r="U24" s="36">
        <f t="shared" si="7"/>
        <v>5.041546377221362E-2</v>
      </c>
      <c r="V24" s="5"/>
      <c r="W24" s="7"/>
      <c r="X24" s="7"/>
      <c r="Y24" s="7"/>
      <c r="Z24" s="7"/>
      <c r="AA24" s="7"/>
      <c r="AB24" s="5"/>
    </row>
    <row r="25" spans="2:28" x14ac:dyDescent="0.2">
      <c r="B25" s="38">
        <v>43488</v>
      </c>
      <c r="C25" s="17" t="str">
        <f>TEXT('Session Details'!$B25,"dddd")</f>
        <v>Wednesday</v>
      </c>
      <c r="D25" s="18">
        <v>21500167</v>
      </c>
      <c r="E25" s="18">
        <v>5428792</v>
      </c>
      <c r="F25" s="18">
        <v>2258377</v>
      </c>
      <c r="G25" s="18">
        <v>1648615</v>
      </c>
      <c r="H25" s="18">
        <v>1392420</v>
      </c>
      <c r="I25" s="27">
        <f t="shared" si="0"/>
        <v>6.4763217885702939E-2</v>
      </c>
      <c r="J25" s="29">
        <f t="shared" si="5"/>
        <v>9.8774591206907125E-4</v>
      </c>
      <c r="K25" s="29">
        <f>('Session Details'!$D25/D18)-1</f>
        <v>2.0618565999329652E-2</v>
      </c>
      <c r="L25" s="29">
        <f t="shared" si="6"/>
        <v>-1.9234237688042999E-2</v>
      </c>
      <c r="M25" s="29">
        <f t="shared" si="1"/>
        <v>0.25249999220936281</v>
      </c>
      <c r="N25" s="29">
        <f t="shared" si="2"/>
        <v>0.41599991305616424</v>
      </c>
      <c r="O25" s="29">
        <f t="shared" si="3"/>
        <v>0.7299999070128681</v>
      </c>
      <c r="P25" s="29">
        <f t="shared" si="4"/>
        <v>0.84459986109552565</v>
      </c>
      <c r="Q25" s="62">
        <f>Table4[[#This Row],[L2M]]-M18</f>
        <v>-9.9999721879405201E-3</v>
      </c>
      <c r="R25" s="62">
        <f>Table4[[#This Row],[M2C]]-N18</f>
        <v>3.9999354802149889E-3</v>
      </c>
      <c r="S25" s="62">
        <f>Table4[[#This Row],[C2P]]-O18</f>
        <v>1.8792801947942195E-7</v>
      </c>
      <c r="T25" s="62">
        <f>Table4[[#This Row],[P2O]]-P18</f>
        <v>8.1999296407729849E-3</v>
      </c>
      <c r="U25" s="36">
        <f t="shared" si="7"/>
        <v>-1.9234237688042999E-2</v>
      </c>
      <c r="V25" s="5"/>
      <c r="W25" s="7"/>
      <c r="X25" s="7"/>
      <c r="Y25" s="7"/>
      <c r="Z25" s="7"/>
      <c r="AA25" s="7"/>
      <c r="AB25" s="5"/>
    </row>
    <row r="26" spans="2:28" x14ac:dyDescent="0.2">
      <c r="B26" s="39">
        <v>43489</v>
      </c>
      <c r="C26" s="22" t="str">
        <f>TEXT('Session Details'!$B26,"dddd")</f>
        <v>Thursday</v>
      </c>
      <c r="D26" s="23">
        <v>20631473</v>
      </c>
      <c r="E26" s="23">
        <v>4899974</v>
      </c>
      <c r="F26" s="23">
        <v>1861990</v>
      </c>
      <c r="G26" s="23">
        <v>1332067</v>
      </c>
      <c r="H26" s="23">
        <v>1059526</v>
      </c>
      <c r="I26" s="24">
        <f t="shared" si="0"/>
        <v>5.1354840248197496E-2</v>
      </c>
      <c r="J26" s="26">
        <f t="shared" si="5"/>
        <v>-0.17516574129721951</v>
      </c>
      <c r="K26" s="26">
        <f>('Session Details'!$D26/D19)-1</f>
        <v>-7.7669894666066996E-2</v>
      </c>
      <c r="L26" s="26">
        <f t="shared" si="6"/>
        <v>-0.10570602224444781</v>
      </c>
      <c r="M26" s="26">
        <f t="shared" si="1"/>
        <v>0.23749995940667931</v>
      </c>
      <c r="N26" s="26">
        <f t="shared" si="2"/>
        <v>0.37999997551007414</v>
      </c>
      <c r="O26" s="26">
        <f t="shared" si="3"/>
        <v>0.71539965305936126</v>
      </c>
      <c r="P26" s="26">
        <f t="shared" si="4"/>
        <v>0.79539993108454754</v>
      </c>
      <c r="Q26" s="62">
        <f>Table4[[#This Row],[L2M]]-M19</f>
        <v>-1.5000033887569902E-2</v>
      </c>
      <c r="R26" s="62">
        <f>Table4[[#This Row],[M2C]]-N19</f>
        <v>-3.999916843811735E-3</v>
      </c>
      <c r="S26" s="62">
        <f>Table4[[#This Row],[C2P]]-O19</f>
        <v>7.2995425878007447E-3</v>
      </c>
      <c r="T26" s="62">
        <f>Table4[[#This Row],[P2O]]-P19</f>
        <v>-4.099990821608468E-2</v>
      </c>
      <c r="U26" s="36">
        <f t="shared" si="7"/>
        <v>-0.10570602224444781</v>
      </c>
      <c r="V26" s="5"/>
      <c r="W26" s="7"/>
      <c r="X26" s="7"/>
      <c r="Y26" s="7"/>
      <c r="Z26" s="7"/>
      <c r="AA26" s="7"/>
      <c r="AB26" s="5"/>
    </row>
    <row r="27" spans="2:28" x14ac:dyDescent="0.2">
      <c r="B27" s="38">
        <v>43490</v>
      </c>
      <c r="C27" s="17" t="str">
        <f>TEXT('Session Details'!$B27,"dddd")</f>
        <v>Friday</v>
      </c>
      <c r="D27" s="18">
        <v>20631473</v>
      </c>
      <c r="E27" s="18">
        <v>5054710</v>
      </c>
      <c r="F27" s="18">
        <v>2021884</v>
      </c>
      <c r="G27" s="18">
        <v>1520254</v>
      </c>
      <c r="H27" s="18">
        <v>1234142</v>
      </c>
      <c r="I27" s="27">
        <f t="shared" si="0"/>
        <v>5.9818414322622526E-2</v>
      </c>
      <c r="J27" s="29">
        <f t="shared" si="5"/>
        <v>-5.6459868607658614E-2</v>
      </c>
      <c r="K27" s="29">
        <f>('Session Details'!$D27/D20)-1</f>
        <v>-6.8627459389436152E-2</v>
      </c>
      <c r="L27" s="29">
        <f t="shared" si="6"/>
        <v>1.3064150220491788E-2</v>
      </c>
      <c r="M27" s="29">
        <f t="shared" si="1"/>
        <v>0.24499995710437156</v>
      </c>
      <c r="N27" s="29">
        <f t="shared" si="2"/>
        <v>0.4</v>
      </c>
      <c r="O27" s="29">
        <f t="shared" si="3"/>
        <v>0.75189971333667016</v>
      </c>
      <c r="P27" s="29">
        <f t="shared" si="4"/>
        <v>0.81179987028483402</v>
      </c>
      <c r="Q27" s="62">
        <f>Table4[[#This Row],[L2M]]-M20</f>
        <v>-1.5000014906789483E-2</v>
      </c>
      <c r="R27" s="62">
        <f>Table4[[#This Row],[M2C]]-N20</f>
        <v>-1.5999963885365176E-2</v>
      </c>
      <c r="S27" s="62">
        <f>Table4[[#This Row],[C2P]]-O20</f>
        <v>5.8399580193993827E-2</v>
      </c>
      <c r="T27" s="62">
        <f>Table4[[#This Row],[P2O]]-P20</f>
        <v>2.4600375829272325E-2</v>
      </c>
      <c r="U27" s="36">
        <f t="shared" si="7"/>
        <v>1.3064150220491788E-2</v>
      </c>
      <c r="V27" s="5"/>
      <c r="W27" s="7"/>
      <c r="X27" s="7"/>
      <c r="Y27" s="7"/>
      <c r="Z27" s="7"/>
      <c r="AA27" s="7"/>
      <c r="AB27" s="5"/>
    </row>
    <row r="28" spans="2:28" x14ac:dyDescent="0.2">
      <c r="B28" s="39">
        <v>43491</v>
      </c>
      <c r="C28" s="22" t="str">
        <f>TEXT('Session Details'!$B28,"dddd")</f>
        <v>Saturday</v>
      </c>
      <c r="D28" s="23">
        <v>47134238</v>
      </c>
      <c r="E28" s="23">
        <v>9997171</v>
      </c>
      <c r="F28" s="23">
        <v>3568990</v>
      </c>
      <c r="G28" s="23">
        <v>2378375</v>
      </c>
      <c r="H28" s="23">
        <v>1762376</v>
      </c>
      <c r="I28" s="24">
        <f t="shared" si="0"/>
        <v>3.7390569462478637E-2</v>
      </c>
      <c r="J28" s="26">
        <f t="shared" si="5"/>
        <v>9.2882647461171253E-2</v>
      </c>
      <c r="K28" s="26">
        <f>('Session Details'!$D28/D21)-1</f>
        <v>0.10526315666056507</v>
      </c>
      <c r="L28" s="26">
        <f t="shared" si="6"/>
        <v>-1.120141309767364E-2</v>
      </c>
      <c r="M28" s="26">
        <f t="shared" si="1"/>
        <v>0.21209998133416308</v>
      </c>
      <c r="N28" s="26">
        <f t="shared" si="2"/>
        <v>0.35699999529866999</v>
      </c>
      <c r="O28" s="26">
        <f t="shared" si="3"/>
        <v>0.66640001793224413</v>
      </c>
      <c r="P28" s="26">
        <f t="shared" si="4"/>
        <v>0.74100005255689283</v>
      </c>
      <c r="Q28" s="62">
        <f>Table4[[#This Row],[L2M]]-M21</f>
        <v>8.3999830483042215E-3</v>
      </c>
      <c r="R28" s="62">
        <f>Table4[[#This Row],[M2C]]-N21</f>
        <v>2.3800005428936011E-2</v>
      </c>
      <c r="S28" s="62">
        <f>Table4[[#This Row],[C2P]]-O21</f>
        <v>-4.0799783066562179E-2</v>
      </c>
      <c r="T28" s="62">
        <f>Table4[[#This Row],[P2O]]-P21</f>
        <v>-4.680018565024191E-2</v>
      </c>
      <c r="U28" s="36">
        <f t="shared" si="7"/>
        <v>-1.120141309767364E-2</v>
      </c>
      <c r="V28" s="5"/>
      <c r="W28" s="7"/>
      <c r="X28" s="7"/>
      <c r="Y28" s="7"/>
      <c r="Z28" s="7"/>
      <c r="AA28" s="7"/>
      <c r="AB28" s="5"/>
    </row>
    <row r="29" spans="2:28" x14ac:dyDescent="0.2">
      <c r="B29" s="38">
        <v>43492</v>
      </c>
      <c r="C29" s="17" t="str">
        <f>TEXT('Session Details'!$B29,"dddd")</f>
        <v>Sunday</v>
      </c>
      <c r="D29" s="18">
        <v>45338648</v>
      </c>
      <c r="E29" s="18">
        <v>9616327</v>
      </c>
      <c r="F29" s="18">
        <v>3400333</v>
      </c>
      <c r="G29" s="18">
        <v>2358471</v>
      </c>
      <c r="H29" s="18">
        <v>1784419</v>
      </c>
      <c r="I29" s="27">
        <f t="shared" si="0"/>
        <v>3.9357569727266679E-2</v>
      </c>
      <c r="J29" s="29">
        <f t="shared" si="5"/>
        <v>-1.9630799659368758E-2</v>
      </c>
      <c r="K29" s="29">
        <f>('Session Details'!$D29/D22)-1</f>
        <v>2.0202019974729035E-2</v>
      </c>
      <c r="L29" s="29">
        <f t="shared" si="6"/>
        <v>-3.9044050937170782E-2</v>
      </c>
      <c r="M29" s="29">
        <f t="shared" si="1"/>
        <v>0.21209999468885796</v>
      </c>
      <c r="N29" s="29">
        <f t="shared" si="2"/>
        <v>0.35359997637351559</v>
      </c>
      <c r="O29" s="29">
        <f t="shared" si="3"/>
        <v>0.69360000917557196</v>
      </c>
      <c r="P29" s="29">
        <f t="shared" si="4"/>
        <v>0.75659993275304216</v>
      </c>
      <c r="Q29" s="62">
        <f>Table4[[#This Row],[L2M]]-M22</f>
        <v>4.2000023102238271E-3</v>
      </c>
      <c r="R29" s="62">
        <f>Table4[[#This Row],[M2C]]-N22</f>
        <v>-3.8692637482906633E-8</v>
      </c>
      <c r="S29" s="62">
        <f>Table4[[#This Row],[C2P]]-O22</f>
        <v>-1.3599868387941916E-2</v>
      </c>
      <c r="T29" s="62">
        <f>Table4[[#This Row],[P2O]]-P22</f>
        <v>-3.1199871784830191E-2</v>
      </c>
      <c r="U29" s="36">
        <f t="shared" si="7"/>
        <v>-3.9044050937170782E-2</v>
      </c>
      <c r="V29" s="5"/>
      <c r="W29" s="7"/>
      <c r="X29" s="7"/>
      <c r="Y29" s="7"/>
      <c r="Z29" s="7"/>
      <c r="AA29" s="7"/>
      <c r="AB29" s="5"/>
    </row>
    <row r="30" spans="2:28" x14ac:dyDescent="0.2">
      <c r="B30" s="39">
        <v>43493</v>
      </c>
      <c r="C30" s="22" t="str">
        <f>TEXT('Session Details'!$B30,"dddd")</f>
        <v>Monday</v>
      </c>
      <c r="D30" s="23">
        <v>21282993</v>
      </c>
      <c r="E30" s="23">
        <v>5267540</v>
      </c>
      <c r="F30" s="23">
        <v>2043805</v>
      </c>
      <c r="G30" s="23">
        <v>1536737</v>
      </c>
      <c r="H30" s="23">
        <v>1310529</v>
      </c>
      <c r="I30" s="24">
        <f t="shared" si="0"/>
        <v>6.157634877763668E-2</v>
      </c>
      <c r="J30" s="26">
        <f t="shared" si="5"/>
        <v>-0.11250036399885421</v>
      </c>
      <c r="K30" s="26">
        <f>('Session Details'!$D30/D23)-1</f>
        <v>-3.9215703977760197E-2</v>
      </c>
      <c r="L30" s="26">
        <f t="shared" si="6"/>
        <v>-7.6275872039646142E-2</v>
      </c>
      <c r="M30" s="26">
        <f t="shared" si="1"/>
        <v>0.2474999639383427</v>
      </c>
      <c r="N30" s="26">
        <f t="shared" si="2"/>
        <v>0.38799990128219247</v>
      </c>
      <c r="O30" s="26">
        <f t="shared" si="3"/>
        <v>0.75190001003031115</v>
      </c>
      <c r="P30" s="26">
        <f t="shared" si="4"/>
        <v>0.8527997959312491</v>
      </c>
      <c r="Q30" s="62">
        <f>Table4[[#This Row],[L2M]]-M23</f>
        <v>-1.2500008072818342E-2</v>
      </c>
      <c r="R30" s="62">
        <f>Table4[[#This Row],[M2C]]-N23</f>
        <v>-2.8000062603172726E-2</v>
      </c>
      <c r="S30" s="62">
        <f>Table4[[#This Row],[C2P]]-O23</f>
        <v>-7.2999819560857215E-3</v>
      </c>
      <c r="T30" s="62">
        <f>Table4[[#This Row],[P2O]]-P23</f>
        <v>4.1000151403828067E-2</v>
      </c>
      <c r="U30" s="36">
        <f t="shared" si="7"/>
        <v>-7.6275872039646142E-2</v>
      </c>
      <c r="V30" s="5"/>
      <c r="W30" s="7"/>
      <c r="X30" s="7"/>
      <c r="Y30" s="7"/>
      <c r="Z30" s="7"/>
      <c r="AA30" s="7"/>
      <c r="AB30" s="5"/>
    </row>
    <row r="31" spans="2:28" x14ac:dyDescent="0.2">
      <c r="B31" s="38">
        <v>43494</v>
      </c>
      <c r="C31" s="17" t="str">
        <f>TEXT('Session Details'!$B31,"dddd")</f>
        <v>Tuesday</v>
      </c>
      <c r="D31" s="18">
        <v>22368860</v>
      </c>
      <c r="E31" s="18">
        <v>2628341</v>
      </c>
      <c r="F31" s="18">
        <v>1093389</v>
      </c>
      <c r="G31" s="18">
        <v>790192</v>
      </c>
      <c r="H31" s="18">
        <v>628519</v>
      </c>
      <c r="I31" s="27">
        <f t="shared" si="0"/>
        <v>2.8097945089736356E-2</v>
      </c>
      <c r="J31" s="29">
        <f t="shared" si="5"/>
        <v>-0.71708723442563915</v>
      </c>
      <c r="K31" s="29">
        <f>('Session Details'!$D31/D24)-1</f>
        <v>-0.40462427961056557</v>
      </c>
      <c r="L31" s="29">
        <f t="shared" si="6"/>
        <v>-0.52481642115115479</v>
      </c>
      <c r="M31" s="29">
        <f t="shared" si="1"/>
        <v>0.11749999776474974</v>
      </c>
      <c r="N31" s="29">
        <f t="shared" si="2"/>
        <v>0.41599967431927592</v>
      </c>
      <c r="O31" s="29">
        <f t="shared" si="3"/>
        <v>0.72269978937048018</v>
      </c>
      <c r="P31" s="29">
        <f t="shared" si="4"/>
        <v>0.79540035839390932</v>
      </c>
      <c r="Q31" s="62">
        <f>Table4[[#This Row],[L2M]]-M24</f>
        <v>-0.14249998945943848</v>
      </c>
      <c r="R31" s="62">
        <f>Table4[[#This Row],[M2C]]-N24</f>
        <v>3.1999700526070651E-2</v>
      </c>
      <c r="S31" s="62">
        <f>Table4[[#This Row],[C2P]]-O24</f>
        <v>1.4599899418551554E-2</v>
      </c>
      <c r="T31" s="62">
        <f>Table4[[#This Row],[P2O]]-P24</f>
        <v>-4.0999762834412201E-2</v>
      </c>
      <c r="U31" s="36">
        <f t="shared" si="7"/>
        <v>-0.52481642115115479</v>
      </c>
      <c r="V31" s="5"/>
      <c r="W31" s="7"/>
      <c r="X31" s="7"/>
      <c r="Y31" s="7"/>
      <c r="Z31" s="7"/>
      <c r="AA31" s="7"/>
      <c r="AB31" s="5"/>
    </row>
    <row r="32" spans="2:28" x14ac:dyDescent="0.2">
      <c r="B32" s="39">
        <v>43495</v>
      </c>
      <c r="C32" s="22" t="str">
        <f>TEXT('Session Details'!$B32,"dddd")</f>
        <v>Wednesday</v>
      </c>
      <c r="D32" s="23">
        <v>22368860</v>
      </c>
      <c r="E32" s="23">
        <v>5536293</v>
      </c>
      <c r="F32" s="23">
        <v>2303097</v>
      </c>
      <c r="G32" s="23">
        <v>1614011</v>
      </c>
      <c r="H32" s="23">
        <v>1283784</v>
      </c>
      <c r="I32" s="24">
        <f t="shared" si="0"/>
        <v>5.739157024542154E-2</v>
      </c>
      <c r="J32" s="26">
        <f t="shared" si="5"/>
        <v>-7.8019563062868946E-2</v>
      </c>
      <c r="K32" s="26">
        <f>('Session Details'!$D32/D25)-1</f>
        <v>4.0404011745583279E-2</v>
      </c>
      <c r="L32" s="26">
        <f t="shared" si="6"/>
        <v>-0.11382460416483964</v>
      </c>
      <c r="M32" s="26">
        <f t="shared" si="1"/>
        <v>0.24750000670575076</v>
      </c>
      <c r="N32" s="26">
        <f t="shared" si="2"/>
        <v>0.41599983960386488</v>
      </c>
      <c r="O32" s="26">
        <f t="shared" si="3"/>
        <v>0.70080027024480518</v>
      </c>
      <c r="P32" s="26">
        <f t="shared" si="4"/>
        <v>0.7953997835206823</v>
      </c>
      <c r="Q32" s="62">
        <f>Table4[[#This Row],[L2M]]-M25</f>
        <v>-4.9999855036120533E-3</v>
      </c>
      <c r="R32" s="62">
        <f>Table4[[#This Row],[M2C]]-N25</f>
        <v>-7.3452299353959916E-8</v>
      </c>
      <c r="S32" s="62">
        <f>Table4[[#This Row],[C2P]]-O25</f>
        <v>-2.919963676806292E-2</v>
      </c>
      <c r="T32" s="62">
        <f>Table4[[#This Row],[P2O]]-P25</f>
        <v>-4.9200077574843348E-2</v>
      </c>
      <c r="U32" s="36">
        <f t="shared" si="7"/>
        <v>-0.11382460416483964</v>
      </c>
      <c r="V32" s="5"/>
      <c r="W32" s="7"/>
      <c r="X32" s="7"/>
      <c r="Y32" s="7"/>
      <c r="Z32" s="7"/>
      <c r="AA32" s="7"/>
      <c r="AB32" s="5"/>
    </row>
    <row r="33" spans="2:28" x14ac:dyDescent="0.2">
      <c r="B33" s="38">
        <v>43496</v>
      </c>
      <c r="C33" s="17" t="str">
        <f>TEXT('Session Details'!$B33,"dddd")</f>
        <v>Thursday</v>
      </c>
      <c r="D33" s="18">
        <v>20848646</v>
      </c>
      <c r="E33" s="18">
        <v>5316404</v>
      </c>
      <c r="F33" s="18">
        <v>2147827</v>
      </c>
      <c r="G33" s="18">
        <v>1520876</v>
      </c>
      <c r="H33" s="18">
        <v>1272061</v>
      </c>
      <c r="I33" s="27">
        <f t="shared" si="0"/>
        <v>6.1014082161498638E-2</v>
      </c>
      <c r="J33" s="29">
        <f t="shared" si="5"/>
        <v>0.20059441674862155</v>
      </c>
      <c r="K33" s="29">
        <f>('Session Details'!$D33/D26)-1</f>
        <v>1.0526296401619062E-2</v>
      </c>
      <c r="L33" s="29">
        <f t="shared" si="6"/>
        <v>0.18808824770202981</v>
      </c>
      <c r="M33" s="29">
        <f t="shared" si="1"/>
        <v>0.25499996498573574</v>
      </c>
      <c r="N33" s="29">
        <f t="shared" si="2"/>
        <v>0.4039999593710335</v>
      </c>
      <c r="O33" s="29">
        <f t="shared" si="3"/>
        <v>0.70809986092920896</v>
      </c>
      <c r="P33" s="29">
        <f t="shared" si="4"/>
        <v>0.83640020619695488</v>
      </c>
      <c r="Q33" s="62">
        <f>Table4[[#This Row],[L2M]]-M26</f>
        <v>1.7500005579056427E-2</v>
      </c>
      <c r="R33" s="62">
        <f>Table4[[#This Row],[M2C]]-N26</f>
        <v>2.3999983860959362E-2</v>
      </c>
      <c r="S33" s="62">
        <f>Table4[[#This Row],[C2P]]-O26</f>
        <v>-7.299792130152305E-3</v>
      </c>
      <c r="T33" s="62">
        <f>Table4[[#This Row],[P2O]]-P26</f>
        <v>4.1000275112407336E-2</v>
      </c>
      <c r="U33" s="36">
        <f t="shared" si="7"/>
        <v>0.18808824770202981</v>
      </c>
      <c r="V33" s="5"/>
      <c r="W33" s="7"/>
      <c r="X33" s="7"/>
      <c r="Y33" s="7"/>
      <c r="Z33" s="7"/>
      <c r="AA33" s="7"/>
      <c r="AB33" s="5"/>
    </row>
    <row r="34" spans="2:28" x14ac:dyDescent="0.2">
      <c r="B34" s="39">
        <v>43497</v>
      </c>
      <c r="C34" s="22" t="str">
        <f>TEXT('Session Details'!$B34,"dddd")</f>
        <v>Friday</v>
      </c>
      <c r="D34" s="23">
        <v>20631473</v>
      </c>
      <c r="E34" s="23">
        <v>5054710</v>
      </c>
      <c r="F34" s="23">
        <v>2082540</v>
      </c>
      <c r="G34" s="23">
        <v>1565862</v>
      </c>
      <c r="H34" s="23">
        <v>1322527</v>
      </c>
      <c r="I34" s="24">
        <f t="shared" si="0"/>
        <v>6.4102403158514176E-2</v>
      </c>
      <c r="J34" s="26">
        <f t="shared" si="5"/>
        <v>7.1616556279585408E-2</v>
      </c>
      <c r="K34" s="26">
        <f>('Session Details'!$D34/D27)-1</f>
        <v>0</v>
      </c>
      <c r="L34" s="26">
        <f t="shared" si="6"/>
        <v>7.1616556279585408E-2</v>
      </c>
      <c r="M34" s="26">
        <f t="shared" si="1"/>
        <v>0.24499995710437156</v>
      </c>
      <c r="N34" s="26">
        <f t="shared" si="2"/>
        <v>0.4119998971256511</v>
      </c>
      <c r="O34" s="26">
        <f t="shared" si="3"/>
        <v>0.75190008355181648</v>
      </c>
      <c r="P34" s="26">
        <f t="shared" si="4"/>
        <v>0.84459997113411012</v>
      </c>
      <c r="Q34" s="62">
        <f>Table4[[#This Row],[L2M]]-M27</f>
        <v>0</v>
      </c>
      <c r="R34" s="62">
        <f>Table4[[#This Row],[M2C]]-N27</f>
        <v>1.1999897125651082E-2</v>
      </c>
      <c r="S34" s="62">
        <f>Table4[[#This Row],[C2P]]-O27</f>
        <v>3.7021514631696562E-7</v>
      </c>
      <c r="T34" s="62">
        <f>Table4[[#This Row],[P2O]]-P27</f>
        <v>3.2800100849276093E-2</v>
      </c>
      <c r="U34" s="36">
        <f t="shared" si="7"/>
        <v>7.1616556279585408E-2</v>
      </c>
      <c r="V34" s="5"/>
      <c r="W34" s="7"/>
      <c r="X34" s="7"/>
      <c r="Y34" s="7"/>
      <c r="Z34" s="7"/>
      <c r="AA34" s="7"/>
      <c r="AB34" s="5"/>
    </row>
    <row r="35" spans="2:28" x14ac:dyDescent="0.2">
      <c r="B35" s="38">
        <v>43498</v>
      </c>
      <c r="C35" s="17" t="str">
        <f>TEXT('Session Details'!$B35,"dddd")</f>
        <v>Saturday</v>
      </c>
      <c r="D35" s="18">
        <v>43543058</v>
      </c>
      <c r="E35" s="18">
        <v>9052601</v>
      </c>
      <c r="F35" s="18">
        <v>2985548</v>
      </c>
      <c r="G35" s="18">
        <v>2070776</v>
      </c>
      <c r="H35" s="18">
        <v>1566749</v>
      </c>
      <c r="I35" s="27">
        <f t="shared" si="0"/>
        <v>3.598160239457688E-2</v>
      </c>
      <c r="J35" s="29">
        <f t="shared" si="5"/>
        <v>-0.11100185204519353</v>
      </c>
      <c r="K35" s="29">
        <f>('Session Details'!$D35/D28)-1</f>
        <v>-7.6190475382247658E-2</v>
      </c>
      <c r="L35" s="29">
        <f t="shared" si="6"/>
        <v>-3.7682418004241769E-2</v>
      </c>
      <c r="M35" s="29">
        <f t="shared" si="1"/>
        <v>0.20789998258735065</v>
      </c>
      <c r="N35" s="29">
        <f t="shared" si="2"/>
        <v>0.32980002101053607</v>
      </c>
      <c r="O35" s="29">
        <f t="shared" si="3"/>
        <v>0.6935999689169291</v>
      </c>
      <c r="P35" s="29">
        <f t="shared" si="4"/>
        <v>0.7565999412780523</v>
      </c>
      <c r="Q35" s="62">
        <f>Table4[[#This Row],[L2M]]-M28</f>
        <v>-4.1999987468124278E-3</v>
      </c>
      <c r="R35" s="62">
        <f>Table4[[#This Row],[M2C]]-N28</f>
        <v>-2.7199974288133921E-2</v>
      </c>
      <c r="S35" s="62">
        <f>Table4[[#This Row],[C2P]]-O28</f>
        <v>2.7199950984684973E-2</v>
      </c>
      <c r="T35" s="62">
        <f>Table4[[#This Row],[P2O]]-P28</f>
        <v>1.5599888721159472E-2</v>
      </c>
      <c r="U35" s="36">
        <f t="shared" si="7"/>
        <v>-3.7682418004241769E-2</v>
      </c>
      <c r="V35" s="5"/>
      <c r="W35" s="7"/>
      <c r="X35" s="7"/>
      <c r="Y35" s="7"/>
      <c r="Z35" s="7"/>
      <c r="AA35" s="7"/>
      <c r="AB35" s="5"/>
    </row>
    <row r="36" spans="2:28" x14ac:dyDescent="0.2">
      <c r="B36" s="39">
        <v>43499</v>
      </c>
      <c r="C36" s="22" t="str">
        <f>TEXT('Session Details'!$B36,"dddd")</f>
        <v>Sunday</v>
      </c>
      <c r="D36" s="23">
        <v>44889750</v>
      </c>
      <c r="E36" s="23">
        <v>9709653</v>
      </c>
      <c r="F36" s="23">
        <v>3268269</v>
      </c>
      <c r="G36" s="23">
        <v>2333544</v>
      </c>
      <c r="H36" s="23">
        <v>1892971</v>
      </c>
      <c r="I36" s="24">
        <f t="shared" si="0"/>
        <v>4.2169337098112596E-2</v>
      </c>
      <c r="J36" s="26">
        <f t="shared" si="5"/>
        <v>6.0833246003320962E-2</v>
      </c>
      <c r="K36" s="26">
        <f>('Session Details'!$D36/D29)-1</f>
        <v>-9.9010010179394481E-3</v>
      </c>
      <c r="L36" s="26">
        <f t="shared" si="6"/>
        <v>7.1441590279339273E-2</v>
      </c>
      <c r="M36" s="26">
        <f t="shared" si="1"/>
        <v>0.21630000167076002</v>
      </c>
      <c r="N36" s="26">
        <f t="shared" si="2"/>
        <v>0.33659997942253961</v>
      </c>
      <c r="O36" s="26">
        <f t="shared" si="3"/>
        <v>0.71399997980582386</v>
      </c>
      <c r="P36" s="26">
        <f t="shared" si="4"/>
        <v>0.81120004593870954</v>
      </c>
      <c r="Q36" s="62">
        <f>Table4[[#This Row],[L2M]]-M29</f>
        <v>4.2000069819020658E-3</v>
      </c>
      <c r="R36" s="62">
        <f>Table4[[#This Row],[M2C]]-N29</f>
        <v>-1.6999996950975982E-2</v>
      </c>
      <c r="S36" s="62">
        <f>Table4[[#This Row],[C2P]]-O29</f>
        <v>2.0399970630251896E-2</v>
      </c>
      <c r="T36" s="62">
        <f>Table4[[#This Row],[P2O]]-P29</f>
        <v>5.4600113185667376E-2</v>
      </c>
      <c r="U36" s="36">
        <f t="shared" si="7"/>
        <v>7.1441590279339273E-2</v>
      </c>
      <c r="V36" s="5"/>
      <c r="W36" s="7"/>
      <c r="X36" s="7"/>
      <c r="Y36" s="7"/>
      <c r="Z36" s="7"/>
      <c r="AA36" s="7"/>
      <c r="AB36" s="5"/>
    </row>
    <row r="37" spans="2:28" x14ac:dyDescent="0.2">
      <c r="B37" s="38">
        <v>43500</v>
      </c>
      <c r="C37" s="17" t="str">
        <f>TEXT('Session Details'!$B37,"dddd")</f>
        <v>Monday</v>
      </c>
      <c r="D37" s="18">
        <v>21282993</v>
      </c>
      <c r="E37" s="18">
        <v>5054710</v>
      </c>
      <c r="F37" s="18">
        <v>2001665</v>
      </c>
      <c r="G37" s="18">
        <v>1475828</v>
      </c>
      <c r="H37" s="18">
        <v>1198077</v>
      </c>
      <c r="I37" s="27">
        <f t="shared" si="0"/>
        <v>5.6292693419576843E-2</v>
      </c>
      <c r="J37" s="29">
        <f t="shared" si="5"/>
        <v>-8.5806571239552931E-2</v>
      </c>
      <c r="K37" s="29">
        <f>('Session Details'!$D37/D30)-1</f>
        <v>0</v>
      </c>
      <c r="L37" s="29">
        <f t="shared" si="6"/>
        <v>-8.5806571239552931E-2</v>
      </c>
      <c r="M37" s="29">
        <f t="shared" si="1"/>
        <v>0.2374999606493316</v>
      </c>
      <c r="N37" s="29">
        <f t="shared" si="2"/>
        <v>0.3959999683463542</v>
      </c>
      <c r="O37" s="29">
        <f t="shared" si="3"/>
        <v>0.73730019758551002</v>
      </c>
      <c r="P37" s="29">
        <f t="shared" si="4"/>
        <v>0.81179988453939078</v>
      </c>
      <c r="Q37" s="62">
        <f>Table4[[#This Row],[L2M]]-M30</f>
        <v>-1.00000032890111E-2</v>
      </c>
      <c r="R37" s="62">
        <f>Table4[[#This Row],[M2C]]-N30</f>
        <v>8.0000670641617311E-3</v>
      </c>
      <c r="S37" s="62">
        <f>Table4[[#This Row],[C2P]]-O30</f>
        <v>-1.459981244480113E-2</v>
      </c>
      <c r="T37" s="62">
        <f>Table4[[#This Row],[P2O]]-P30</f>
        <v>-4.0999911391858324E-2</v>
      </c>
      <c r="U37" s="36">
        <f t="shared" si="7"/>
        <v>-8.5806571239552931E-2</v>
      </c>
      <c r="V37" s="5"/>
      <c r="W37" s="7"/>
      <c r="X37" s="7"/>
      <c r="Y37" s="7"/>
      <c r="Z37" s="7"/>
      <c r="AA37" s="7"/>
      <c r="AB37" s="5"/>
    </row>
    <row r="38" spans="2:28" x14ac:dyDescent="0.2">
      <c r="B38" s="39">
        <v>43501</v>
      </c>
      <c r="C38" s="22" t="str">
        <f>TEXT('Session Details'!$B38,"dddd")</f>
        <v>Tuesday</v>
      </c>
      <c r="D38" s="23">
        <v>22368860</v>
      </c>
      <c r="E38" s="23">
        <v>5871825</v>
      </c>
      <c r="F38" s="23">
        <v>2372217</v>
      </c>
      <c r="G38" s="23">
        <v>1679767</v>
      </c>
      <c r="H38" s="23">
        <v>1349861</v>
      </c>
      <c r="I38" s="24">
        <f t="shared" si="0"/>
        <v>6.0345542866288224E-2</v>
      </c>
      <c r="J38" s="26">
        <f t="shared" si="5"/>
        <v>1.1476852728398028</v>
      </c>
      <c r="K38" s="26">
        <f>('Session Details'!$D38/D31)-1</f>
        <v>0</v>
      </c>
      <c r="L38" s="26">
        <f t="shared" si="6"/>
        <v>1.1476852728398028</v>
      </c>
      <c r="M38" s="26">
        <f t="shared" si="1"/>
        <v>0.26249996647124618</v>
      </c>
      <c r="N38" s="26">
        <f t="shared" si="2"/>
        <v>0.40399994890855911</v>
      </c>
      <c r="O38" s="26">
        <f t="shared" si="3"/>
        <v>0.7081000599860805</v>
      </c>
      <c r="P38" s="26">
        <f t="shared" si="4"/>
        <v>0.80360014216257369</v>
      </c>
      <c r="Q38" s="62">
        <f>Table4[[#This Row],[L2M]]-M31</f>
        <v>0.14499996870649645</v>
      </c>
      <c r="R38" s="62">
        <f>Table4[[#This Row],[M2C]]-N31</f>
        <v>-1.1999725410716811E-2</v>
      </c>
      <c r="S38" s="62">
        <f>Table4[[#This Row],[C2P]]-O31</f>
        <v>-1.4599729384399684E-2</v>
      </c>
      <c r="T38" s="62">
        <f>Table4[[#This Row],[P2O]]-P31</f>
        <v>8.1997837686643704E-3</v>
      </c>
      <c r="U38" s="36">
        <f t="shared" si="7"/>
        <v>1.1476852728398028</v>
      </c>
      <c r="V38" s="5"/>
      <c r="W38" s="7"/>
      <c r="X38" s="7"/>
      <c r="Y38" s="7"/>
      <c r="Z38" s="7"/>
      <c r="AA38" s="7"/>
      <c r="AB38" s="5"/>
    </row>
    <row r="39" spans="2:28" x14ac:dyDescent="0.2">
      <c r="B39" s="38">
        <v>43502</v>
      </c>
      <c r="C39" s="17" t="str">
        <f>TEXT('Session Details'!$B39,"dddd")</f>
        <v>Wednesday</v>
      </c>
      <c r="D39" s="18">
        <v>20631473</v>
      </c>
      <c r="E39" s="18">
        <v>5364183</v>
      </c>
      <c r="F39" s="18">
        <v>2145673</v>
      </c>
      <c r="G39" s="18">
        <v>1488024</v>
      </c>
      <c r="H39" s="18">
        <v>1281189</v>
      </c>
      <c r="I39" s="27">
        <f t="shared" si="0"/>
        <v>6.2098765318404553E-2</v>
      </c>
      <c r="J39" s="29">
        <f t="shared" si="5"/>
        <v>-2.0213680806117074E-3</v>
      </c>
      <c r="K39" s="29">
        <f>('Session Details'!$D39/D32)-1</f>
        <v>-7.7669894666066996E-2</v>
      </c>
      <c r="L39" s="29">
        <f t="shared" si="6"/>
        <v>8.2018928090899168E-2</v>
      </c>
      <c r="M39" s="29">
        <f t="shared" si="1"/>
        <v>0.26000000096939274</v>
      </c>
      <c r="N39" s="29">
        <f t="shared" si="2"/>
        <v>0.39999996271566424</v>
      </c>
      <c r="O39" s="29">
        <f t="shared" si="3"/>
        <v>0.69349989490476882</v>
      </c>
      <c r="P39" s="29">
        <f t="shared" si="4"/>
        <v>0.86100022580280966</v>
      </c>
      <c r="Q39" s="62">
        <f>Table4[[#This Row],[L2M]]-M32</f>
        <v>1.2499994263641984E-2</v>
      </c>
      <c r="R39" s="62">
        <f>Table4[[#This Row],[M2C]]-N32</f>
        <v>-1.5999876888200648E-2</v>
      </c>
      <c r="S39" s="62">
        <f>Table4[[#This Row],[C2P]]-O32</f>
        <v>-7.300375340036358E-3</v>
      </c>
      <c r="T39" s="62">
        <f>Table4[[#This Row],[P2O]]-P32</f>
        <v>6.5600442282127358E-2</v>
      </c>
      <c r="U39" s="36">
        <f t="shared" si="7"/>
        <v>8.2018928090899168E-2</v>
      </c>
      <c r="V39" s="5"/>
      <c r="W39" s="7"/>
      <c r="X39" s="7"/>
      <c r="Y39" s="7"/>
      <c r="Z39" s="7"/>
      <c r="AA39" s="7"/>
      <c r="AB39" s="5"/>
    </row>
    <row r="40" spans="2:28" x14ac:dyDescent="0.2">
      <c r="B40" s="39">
        <v>43503</v>
      </c>
      <c r="C40" s="22" t="str">
        <f>TEXT('Session Details'!$B40,"dddd")</f>
        <v>Thursday</v>
      </c>
      <c r="D40" s="23">
        <v>22151687</v>
      </c>
      <c r="E40" s="23">
        <v>5482542</v>
      </c>
      <c r="F40" s="23">
        <v>2193017</v>
      </c>
      <c r="G40" s="23">
        <v>1616911</v>
      </c>
      <c r="H40" s="23">
        <v>1378902</v>
      </c>
      <c r="I40" s="24">
        <f t="shared" si="0"/>
        <v>6.2248170985803472E-2</v>
      </c>
      <c r="J40" s="26">
        <f t="shared" si="5"/>
        <v>8.3990469010527091E-2</v>
      </c>
      <c r="K40" s="26">
        <f>('Session Details'!$D40/D33)-1</f>
        <v>6.2500029977965887E-2</v>
      </c>
      <c r="L40" s="26">
        <f t="shared" si="6"/>
        <v>2.0226294989381444E-2</v>
      </c>
      <c r="M40" s="26">
        <f t="shared" si="1"/>
        <v>0.2474999759611988</v>
      </c>
      <c r="N40" s="26">
        <f t="shared" si="2"/>
        <v>0.40000003647942872</v>
      </c>
      <c r="O40" s="26">
        <f t="shared" si="3"/>
        <v>0.73729980205351808</v>
      </c>
      <c r="P40" s="26">
        <f t="shared" si="4"/>
        <v>0.85280018504419852</v>
      </c>
      <c r="Q40" s="62">
        <f>Table4[[#This Row],[L2M]]-M33</f>
        <v>-7.4999890245369405E-3</v>
      </c>
      <c r="R40" s="62">
        <f>Table4[[#This Row],[M2C]]-N33</f>
        <v>-3.9999228916047791E-3</v>
      </c>
      <c r="S40" s="62">
        <f>Table4[[#This Row],[C2P]]-O33</f>
        <v>2.9199941124309126E-2</v>
      </c>
      <c r="T40" s="62">
        <f>Table4[[#This Row],[P2O]]-P33</f>
        <v>1.6399978847243646E-2</v>
      </c>
      <c r="U40" s="36">
        <f t="shared" si="7"/>
        <v>2.0226294989381444E-2</v>
      </c>
      <c r="V40" s="5"/>
      <c r="W40" s="7"/>
      <c r="X40" s="7"/>
      <c r="Y40" s="7"/>
      <c r="Z40" s="7"/>
      <c r="AA40" s="7"/>
      <c r="AB40" s="5"/>
    </row>
    <row r="41" spans="2:28" x14ac:dyDescent="0.2">
      <c r="B41" s="38">
        <v>43504</v>
      </c>
      <c r="C41" s="17" t="str">
        <f>TEXT('Session Details'!$B41,"dddd")</f>
        <v>Friday</v>
      </c>
      <c r="D41" s="18">
        <v>21934513</v>
      </c>
      <c r="E41" s="18">
        <v>5209447</v>
      </c>
      <c r="F41" s="18">
        <v>2104616</v>
      </c>
      <c r="G41" s="18">
        <v>1490279</v>
      </c>
      <c r="H41" s="18">
        <v>1246469</v>
      </c>
      <c r="I41" s="27">
        <f t="shared" si="0"/>
        <v>5.6826837231353164E-2</v>
      </c>
      <c r="J41" s="29">
        <f t="shared" si="5"/>
        <v>-5.7509600938203898E-2</v>
      </c>
      <c r="K41" s="29">
        <f>('Session Details'!$D41/D34)-1</f>
        <v>6.3157875348987425E-2</v>
      </c>
      <c r="L41" s="29">
        <f t="shared" si="6"/>
        <v>-0.11349911342902064</v>
      </c>
      <c r="M41" s="29">
        <f t="shared" si="1"/>
        <v>0.23750000740841615</v>
      </c>
      <c r="N41" s="29">
        <f t="shared" si="2"/>
        <v>0.40399988712813473</v>
      </c>
      <c r="O41" s="29">
        <f t="shared" si="3"/>
        <v>0.70810019499994303</v>
      </c>
      <c r="P41" s="29">
        <f t="shared" si="4"/>
        <v>0.83639976138696182</v>
      </c>
      <c r="Q41" s="62">
        <f>Table4[[#This Row],[L2M]]-M34</f>
        <v>-7.4999496959554102E-3</v>
      </c>
      <c r="R41" s="62">
        <f>Table4[[#This Row],[M2C]]-N34</f>
        <v>-8.0000099975163774E-3</v>
      </c>
      <c r="S41" s="62">
        <f>Table4[[#This Row],[C2P]]-O34</f>
        <v>-4.3799888551873445E-2</v>
      </c>
      <c r="T41" s="62">
        <f>Table4[[#This Row],[P2O]]-P34</f>
        <v>-8.2002097471483015E-3</v>
      </c>
      <c r="U41" s="36">
        <f t="shared" si="7"/>
        <v>-0.11349911342902064</v>
      </c>
      <c r="V41" s="5"/>
      <c r="W41" s="7"/>
      <c r="X41" s="7"/>
      <c r="Y41" s="7"/>
      <c r="Z41" s="7"/>
      <c r="AA41" s="7"/>
      <c r="AB41" s="5"/>
    </row>
    <row r="42" spans="2:28" x14ac:dyDescent="0.2">
      <c r="B42" s="39">
        <v>43505</v>
      </c>
      <c r="C42" s="22" t="str">
        <f>TEXT('Session Details'!$B42,"dddd")</f>
        <v>Saturday</v>
      </c>
      <c r="D42" s="23">
        <v>43991955</v>
      </c>
      <c r="E42" s="23">
        <v>9145927</v>
      </c>
      <c r="F42" s="23">
        <v>3265096</v>
      </c>
      <c r="G42" s="23">
        <v>2286873</v>
      </c>
      <c r="H42" s="23">
        <v>1855111</v>
      </c>
      <c r="I42" s="24">
        <f t="shared" si="0"/>
        <v>4.2169323913883797E-2</v>
      </c>
      <c r="J42" s="26">
        <f t="shared" si="5"/>
        <v>0.1840511785869976</v>
      </c>
      <c r="K42" s="26">
        <f>('Session Details'!$D42/D35)-1</f>
        <v>1.0309266749248591E-2</v>
      </c>
      <c r="L42" s="26">
        <f t="shared" si="6"/>
        <v>0.1719690371610445</v>
      </c>
      <c r="M42" s="26">
        <f t="shared" si="1"/>
        <v>0.20789998989587982</v>
      </c>
      <c r="N42" s="26">
        <f t="shared" si="2"/>
        <v>0.35700000666963555</v>
      </c>
      <c r="O42" s="26">
        <f t="shared" si="3"/>
        <v>0.70039992698530151</v>
      </c>
      <c r="P42" s="26">
        <f t="shared" si="4"/>
        <v>0.81119983488370362</v>
      </c>
      <c r="Q42" s="62">
        <f>Table4[[#This Row],[L2M]]-M35</f>
        <v>7.3085291707464251E-9</v>
      </c>
      <c r="R42" s="62">
        <f>Table4[[#This Row],[M2C]]-N35</f>
        <v>2.7199985659099479E-2</v>
      </c>
      <c r="S42" s="62">
        <f>Table4[[#This Row],[C2P]]-O35</f>
        <v>6.7999580683724137E-3</v>
      </c>
      <c r="T42" s="62">
        <f>Table4[[#This Row],[P2O]]-P35</f>
        <v>5.4599893605651317E-2</v>
      </c>
      <c r="U42" s="36">
        <f t="shared" si="7"/>
        <v>0.1719690371610445</v>
      </c>
      <c r="V42" s="5"/>
      <c r="W42" s="7"/>
      <c r="X42" s="7"/>
      <c r="Y42" s="7"/>
      <c r="Z42" s="7"/>
      <c r="AA42" s="7"/>
      <c r="AB42" s="5"/>
    </row>
    <row r="43" spans="2:28" x14ac:dyDescent="0.2">
      <c r="B43" s="38">
        <v>43506</v>
      </c>
      <c r="C43" s="17" t="str">
        <f>TEXT('Session Details'!$B43,"dddd")</f>
        <v>Sunday</v>
      </c>
      <c r="D43" s="18">
        <v>46236443</v>
      </c>
      <c r="E43" s="18">
        <v>10000942</v>
      </c>
      <c r="F43" s="18">
        <v>3366317</v>
      </c>
      <c r="G43" s="18">
        <v>2197531</v>
      </c>
      <c r="H43" s="18">
        <v>1799778</v>
      </c>
      <c r="I43" s="27">
        <f t="shared" si="0"/>
        <v>3.892552893828792E-2</v>
      </c>
      <c r="J43" s="29">
        <f t="shared" si="5"/>
        <v>-4.9231076440156785E-2</v>
      </c>
      <c r="K43" s="29">
        <f>('Session Details'!$D43/D36)-1</f>
        <v>3.0000011138400229E-2</v>
      </c>
      <c r="L43" s="29">
        <f t="shared" si="6"/>
        <v>-7.6923385166750902E-2</v>
      </c>
      <c r="M43" s="29">
        <f t="shared" si="1"/>
        <v>0.21629998657119884</v>
      </c>
      <c r="N43" s="29">
        <f t="shared" si="2"/>
        <v>0.33659999228072718</v>
      </c>
      <c r="O43" s="29">
        <f t="shared" si="3"/>
        <v>0.65279978088813384</v>
      </c>
      <c r="P43" s="29">
        <f t="shared" si="4"/>
        <v>0.81900005051123281</v>
      </c>
      <c r="Q43" s="62">
        <f>Table4[[#This Row],[L2M]]-M36</f>
        <v>-1.5099561184728216E-8</v>
      </c>
      <c r="R43" s="62">
        <f>Table4[[#This Row],[M2C]]-N36</f>
        <v>1.2858187570241597E-8</v>
      </c>
      <c r="S43" s="62">
        <f>Table4[[#This Row],[C2P]]-O36</f>
        <v>-6.1200198917690019E-2</v>
      </c>
      <c r="T43" s="62">
        <f>Table4[[#This Row],[P2O]]-P36</f>
        <v>7.8000045725232781E-3</v>
      </c>
      <c r="U43" s="36">
        <f t="shared" si="7"/>
        <v>-7.6923385166750902E-2</v>
      </c>
      <c r="V43" s="5"/>
      <c r="W43" s="7"/>
      <c r="X43" s="7"/>
      <c r="Y43" s="7"/>
      <c r="Z43" s="7"/>
      <c r="AA43" s="7"/>
      <c r="AB43" s="5"/>
    </row>
    <row r="44" spans="2:28" x14ac:dyDescent="0.2">
      <c r="B44" s="39">
        <v>43507</v>
      </c>
      <c r="C44" s="22" t="str">
        <f>TEXT('Session Details'!$B44,"dddd")</f>
        <v>Monday</v>
      </c>
      <c r="D44" s="23">
        <v>22368860</v>
      </c>
      <c r="E44" s="23">
        <v>5312604</v>
      </c>
      <c r="F44" s="23">
        <v>2125041</v>
      </c>
      <c r="G44" s="23">
        <v>1582306</v>
      </c>
      <c r="H44" s="23">
        <v>1297491</v>
      </c>
      <c r="I44" s="24">
        <f t="shared" si="0"/>
        <v>5.8004341750093655E-2</v>
      </c>
      <c r="J44" s="26">
        <f t="shared" si="5"/>
        <v>8.2977972200451333E-2</v>
      </c>
      <c r="K44" s="26">
        <f>('Session Details'!$D44/D37)-1</f>
        <v>5.1020408642713067E-2</v>
      </c>
      <c r="L44" s="26">
        <f t="shared" si="6"/>
        <v>3.0406225507084272E-2</v>
      </c>
      <c r="M44" s="26">
        <f t="shared" si="1"/>
        <v>0.23749998882374873</v>
      </c>
      <c r="N44" s="26">
        <f t="shared" si="2"/>
        <v>0.39999988706103445</v>
      </c>
      <c r="O44" s="26">
        <f t="shared" si="3"/>
        <v>0.74460022183101404</v>
      </c>
      <c r="P44" s="26">
        <f t="shared" si="4"/>
        <v>0.82000005055912073</v>
      </c>
      <c r="Q44" s="62">
        <f>Table4[[#This Row],[L2M]]-M37</f>
        <v>2.8174417132653673E-8</v>
      </c>
      <c r="R44" s="62">
        <f>Table4[[#This Row],[M2C]]-N37</f>
        <v>3.9999187146802506E-3</v>
      </c>
      <c r="S44" s="62">
        <f>Table4[[#This Row],[C2P]]-O37</f>
        <v>7.3000242455040221E-3</v>
      </c>
      <c r="T44" s="62">
        <f>Table4[[#This Row],[P2O]]-P37</f>
        <v>8.2001660197299486E-3</v>
      </c>
      <c r="U44" s="36">
        <f t="shared" si="7"/>
        <v>3.0406225507084272E-2</v>
      </c>
      <c r="V44" s="5"/>
      <c r="W44" s="7"/>
      <c r="X44" s="7"/>
      <c r="Y44" s="7"/>
      <c r="Z44" s="7"/>
      <c r="AA44" s="7"/>
      <c r="AB44" s="5"/>
    </row>
    <row r="45" spans="2:28" x14ac:dyDescent="0.2">
      <c r="B45" s="38">
        <v>43508</v>
      </c>
      <c r="C45" s="17" t="str">
        <f>TEXT('Session Details'!$B45,"dddd")</f>
        <v>Tuesday</v>
      </c>
      <c r="D45" s="18">
        <v>22803207</v>
      </c>
      <c r="E45" s="18">
        <v>5814817</v>
      </c>
      <c r="F45" s="18">
        <v>2256149</v>
      </c>
      <c r="G45" s="18">
        <v>1712868</v>
      </c>
      <c r="H45" s="18">
        <v>1404552</v>
      </c>
      <c r="I45" s="27">
        <f t="shared" si="0"/>
        <v>6.1594494142863325E-2</v>
      </c>
      <c r="J45" s="29">
        <f t="shared" si="5"/>
        <v>4.0516023501679044E-2</v>
      </c>
      <c r="K45" s="29">
        <f>('Session Details'!$D45/D38)-1</f>
        <v>1.9417484842767951E-2</v>
      </c>
      <c r="L45" s="29">
        <f t="shared" si="6"/>
        <v>2.0696661547025652E-2</v>
      </c>
      <c r="M45" s="29">
        <f t="shared" si="1"/>
        <v>0.25499996557501758</v>
      </c>
      <c r="N45" s="29">
        <f t="shared" si="2"/>
        <v>0.38800000068789781</v>
      </c>
      <c r="O45" s="29">
        <f t="shared" si="3"/>
        <v>0.75919985781080945</v>
      </c>
      <c r="P45" s="29">
        <f t="shared" si="4"/>
        <v>0.82000014011587585</v>
      </c>
      <c r="Q45" s="62">
        <f>Table4[[#This Row],[L2M]]-M38</f>
        <v>-7.500000896228598E-3</v>
      </c>
      <c r="R45" s="62">
        <f>Table4[[#This Row],[M2C]]-N38</f>
        <v>-1.5999948220661309E-2</v>
      </c>
      <c r="S45" s="62">
        <f>Table4[[#This Row],[C2P]]-O38</f>
        <v>5.1099797824728954E-2</v>
      </c>
      <c r="T45" s="62">
        <f>Table4[[#This Row],[P2O]]-P38</f>
        <v>1.6399997953302159E-2</v>
      </c>
      <c r="U45" s="36">
        <f t="shared" si="7"/>
        <v>2.0696661547025652E-2</v>
      </c>
      <c r="V45" s="5"/>
      <c r="W45" s="7"/>
      <c r="X45" s="7"/>
      <c r="Y45" s="7"/>
      <c r="Z45" s="7"/>
      <c r="AA45" s="7"/>
      <c r="AB45" s="5"/>
    </row>
    <row r="46" spans="2:28" x14ac:dyDescent="0.2">
      <c r="B46" s="39">
        <v>43509</v>
      </c>
      <c r="C46" s="22" t="str">
        <f>TEXT('Session Details'!$B46,"dddd")</f>
        <v>Wednesday</v>
      </c>
      <c r="D46" s="23">
        <v>21717340</v>
      </c>
      <c r="E46" s="23">
        <v>5483628</v>
      </c>
      <c r="F46" s="23">
        <v>2259254</v>
      </c>
      <c r="G46" s="23">
        <v>1682241</v>
      </c>
      <c r="H46" s="23">
        <v>1393232</v>
      </c>
      <c r="I46" s="24">
        <f t="shared" si="0"/>
        <v>6.4152976377401652E-2</v>
      </c>
      <c r="J46" s="26">
        <f t="shared" si="5"/>
        <v>8.7452358707419409E-2</v>
      </c>
      <c r="K46" s="26">
        <f>('Session Details'!$D46/D39)-1</f>
        <v>5.2631578947368363E-2</v>
      </c>
      <c r="L46" s="26">
        <f t="shared" si="6"/>
        <v>3.3079740772048449E-2</v>
      </c>
      <c r="M46" s="26">
        <f t="shared" si="1"/>
        <v>0.25249998388384581</v>
      </c>
      <c r="N46" s="26">
        <f t="shared" si="2"/>
        <v>0.41199986578228864</v>
      </c>
      <c r="O46" s="26">
        <f t="shared" si="3"/>
        <v>0.74460020874146948</v>
      </c>
      <c r="P46" s="26">
        <f t="shared" si="4"/>
        <v>0.82820000225889157</v>
      </c>
      <c r="Q46" s="62">
        <f>Table4[[#This Row],[L2M]]-M39</f>
        <v>-7.5000170855469284E-3</v>
      </c>
      <c r="R46" s="62">
        <f>Table4[[#This Row],[M2C]]-N39</f>
        <v>1.1999903066624407E-2</v>
      </c>
      <c r="S46" s="62">
        <f>Table4[[#This Row],[C2P]]-O39</f>
        <v>5.1100313836700662E-2</v>
      </c>
      <c r="T46" s="62">
        <f>Table4[[#This Row],[P2O]]-P39</f>
        <v>-3.2800223543918094E-2</v>
      </c>
      <c r="U46" s="36">
        <f t="shared" si="7"/>
        <v>3.3079740772048449E-2</v>
      </c>
      <c r="V46" s="5"/>
      <c r="W46" s="7"/>
      <c r="X46" s="7"/>
      <c r="Y46" s="7"/>
      <c r="Z46" s="7"/>
      <c r="AA46" s="7"/>
      <c r="AB46" s="5"/>
    </row>
    <row r="47" spans="2:28" x14ac:dyDescent="0.2">
      <c r="B47" s="38">
        <v>43510</v>
      </c>
      <c r="C47" s="17" t="str">
        <f>TEXT('Session Details'!$B47,"dddd")</f>
        <v>Thursday</v>
      </c>
      <c r="D47" s="18">
        <v>21500167</v>
      </c>
      <c r="E47" s="18">
        <v>5213790</v>
      </c>
      <c r="F47" s="18">
        <v>1981240</v>
      </c>
      <c r="G47" s="18">
        <v>1402916</v>
      </c>
      <c r="H47" s="18">
        <v>1184903</v>
      </c>
      <c r="I47" s="27">
        <f t="shared" si="0"/>
        <v>5.5111339367736073E-2</v>
      </c>
      <c r="J47" s="29">
        <f t="shared" si="5"/>
        <v>-0.14069092654880477</v>
      </c>
      <c r="K47" s="29">
        <f>('Session Details'!$D47/D40)-1</f>
        <v>-2.9411755411675844E-2</v>
      </c>
      <c r="L47" s="29">
        <f t="shared" si="6"/>
        <v>-0.1146512661343102</v>
      </c>
      <c r="M47" s="29">
        <f t="shared" si="1"/>
        <v>0.24249997686064484</v>
      </c>
      <c r="N47" s="29">
        <f t="shared" si="2"/>
        <v>0.37999996164018879</v>
      </c>
      <c r="O47" s="29">
        <f t="shared" si="3"/>
        <v>0.70809997779168599</v>
      </c>
      <c r="P47" s="29">
        <f t="shared" si="4"/>
        <v>0.84460010435407396</v>
      </c>
      <c r="Q47" s="62">
        <f>Table4[[#This Row],[L2M]]-M40</f>
        <v>-4.999999100553959E-3</v>
      </c>
      <c r="R47" s="62">
        <f>Table4[[#This Row],[M2C]]-N40</f>
        <v>-2.0000074839239934E-2</v>
      </c>
      <c r="S47" s="62">
        <f>Table4[[#This Row],[C2P]]-O40</f>
        <v>-2.9199824261832097E-2</v>
      </c>
      <c r="T47" s="62">
        <f>Table4[[#This Row],[P2O]]-P40</f>
        <v>-8.2000806901245671E-3</v>
      </c>
      <c r="U47" s="36">
        <f t="shared" si="7"/>
        <v>-0.1146512661343102</v>
      </c>
      <c r="V47" s="5"/>
      <c r="W47" s="7"/>
      <c r="X47" s="7"/>
      <c r="Y47" s="7"/>
      <c r="Z47" s="7"/>
      <c r="AA47" s="7"/>
      <c r="AB47" s="5"/>
    </row>
    <row r="48" spans="2:28" x14ac:dyDescent="0.2">
      <c r="B48" s="39">
        <v>43511</v>
      </c>
      <c r="C48" s="22" t="str">
        <f>TEXT('Session Details'!$B48,"dddd")</f>
        <v>Friday</v>
      </c>
      <c r="D48" s="23">
        <v>21500167</v>
      </c>
      <c r="E48" s="23">
        <v>5482542</v>
      </c>
      <c r="F48" s="23">
        <v>2214947</v>
      </c>
      <c r="G48" s="23">
        <v>1633080</v>
      </c>
      <c r="H48" s="23">
        <v>1285561</v>
      </c>
      <c r="I48" s="24">
        <f t="shared" si="0"/>
        <v>5.9793070444522596E-2</v>
      </c>
      <c r="J48" s="26">
        <f t="shared" si="5"/>
        <v>3.1362191919734883E-2</v>
      </c>
      <c r="K48" s="26">
        <f>('Session Details'!$D48/D41)-1</f>
        <v>-1.9801944086928258E-2</v>
      </c>
      <c r="L48" s="26">
        <f t="shared" si="6"/>
        <v>5.2197752992891644E-2</v>
      </c>
      <c r="M48" s="26">
        <f t="shared" si="1"/>
        <v>0.25499997279090902</v>
      </c>
      <c r="N48" s="26">
        <f t="shared" si="2"/>
        <v>0.40400000583670859</v>
      </c>
      <c r="O48" s="26">
        <f t="shared" si="3"/>
        <v>0.73729980897962799</v>
      </c>
      <c r="P48" s="26">
        <f t="shared" si="4"/>
        <v>0.78720025963210616</v>
      </c>
      <c r="Q48" s="62">
        <f>Table4[[#This Row],[L2M]]-M41</f>
        <v>1.7499965382492877E-2</v>
      </c>
      <c r="R48" s="62">
        <f>Table4[[#This Row],[M2C]]-N41</f>
        <v>1.1870857385964939E-7</v>
      </c>
      <c r="S48" s="62">
        <f>Table4[[#This Row],[C2P]]-O41</f>
        <v>2.9199613979684957E-2</v>
      </c>
      <c r="T48" s="62">
        <f>Table4[[#This Row],[P2O]]-P41</f>
        <v>-4.9199501754855657E-2</v>
      </c>
      <c r="U48" s="36">
        <f t="shared" si="7"/>
        <v>5.2197752992891644E-2</v>
      </c>
      <c r="V48" s="5"/>
      <c r="W48" s="7"/>
      <c r="X48" s="7"/>
      <c r="Y48" s="7"/>
      <c r="Z48" s="7"/>
      <c r="AA48" s="7"/>
      <c r="AB48" s="5"/>
    </row>
    <row r="49" spans="2:28" x14ac:dyDescent="0.2">
      <c r="B49" s="38">
        <v>43512</v>
      </c>
      <c r="C49" s="17" t="str">
        <f>TEXT('Session Details'!$B49,"dddd")</f>
        <v>Saturday</v>
      </c>
      <c r="D49" s="18">
        <v>45787545</v>
      </c>
      <c r="E49" s="18">
        <v>9807692</v>
      </c>
      <c r="F49" s="18">
        <v>3334615</v>
      </c>
      <c r="G49" s="18">
        <v>2290213</v>
      </c>
      <c r="H49" s="18">
        <v>1768503</v>
      </c>
      <c r="I49" s="27">
        <f t="shared" si="0"/>
        <v>3.8624106184334629E-2</v>
      </c>
      <c r="J49" s="29">
        <f t="shared" si="5"/>
        <v>-4.6686155168073507E-2</v>
      </c>
      <c r="K49" s="29">
        <f>('Session Details'!$D49/D42)-1</f>
        <v>4.081632653061229E-2</v>
      </c>
      <c r="L49" s="29">
        <f t="shared" si="6"/>
        <v>-8.4071011828148912E-2</v>
      </c>
      <c r="M49" s="29">
        <f t="shared" si="1"/>
        <v>0.21419999696423994</v>
      </c>
      <c r="N49" s="29">
        <f t="shared" si="2"/>
        <v>0.33999997145097949</v>
      </c>
      <c r="O49" s="29">
        <f t="shared" si="3"/>
        <v>0.68679982546710794</v>
      </c>
      <c r="P49" s="29">
        <f t="shared" si="4"/>
        <v>0.77220022766441376</v>
      </c>
      <c r="Q49" s="62">
        <f>Table4[[#This Row],[L2M]]-M42</f>
        <v>6.3000070683601195E-3</v>
      </c>
      <c r="R49" s="62">
        <f>Table4[[#This Row],[M2C]]-N42</f>
        <v>-1.7000035218656062E-2</v>
      </c>
      <c r="S49" s="62">
        <f>Table4[[#This Row],[C2P]]-O42</f>
        <v>-1.3600101518193575E-2</v>
      </c>
      <c r="T49" s="62">
        <f>Table4[[#This Row],[P2O]]-P42</f>
        <v>-3.8999607219289856E-2</v>
      </c>
      <c r="U49" s="36">
        <f t="shared" si="7"/>
        <v>-8.4071011828148912E-2</v>
      </c>
      <c r="V49" s="5"/>
      <c r="W49" s="7"/>
      <c r="X49" s="7"/>
      <c r="Y49" s="7"/>
      <c r="Z49" s="7"/>
      <c r="AA49" s="7"/>
      <c r="AB49" s="5"/>
    </row>
    <row r="50" spans="2:28" x14ac:dyDescent="0.2">
      <c r="B50" s="39">
        <v>43513</v>
      </c>
      <c r="C50" s="22" t="str">
        <f>TEXT('Session Details'!$B50,"dddd")</f>
        <v>Sunday</v>
      </c>
      <c r="D50" s="23">
        <v>45338648</v>
      </c>
      <c r="E50" s="23">
        <v>9901960</v>
      </c>
      <c r="F50" s="23">
        <v>3232000</v>
      </c>
      <c r="G50" s="23">
        <v>2087872</v>
      </c>
      <c r="H50" s="23">
        <v>1579683</v>
      </c>
      <c r="I50" s="24">
        <f t="shared" si="0"/>
        <v>3.4841863833257665E-2</v>
      </c>
      <c r="J50" s="26">
        <f t="shared" si="5"/>
        <v>-0.12229008244350137</v>
      </c>
      <c r="K50" s="26">
        <f>('Session Details'!$D50/D43)-1</f>
        <v>-1.9417475518175187E-2</v>
      </c>
      <c r="L50" s="26">
        <f t="shared" si="6"/>
        <v>-0.10490968822811508</v>
      </c>
      <c r="M50" s="26">
        <f t="shared" si="1"/>
        <v>0.21839998404892885</v>
      </c>
      <c r="N50" s="26">
        <f t="shared" si="2"/>
        <v>0.32640002585346739</v>
      </c>
      <c r="O50" s="26">
        <f t="shared" si="3"/>
        <v>0.64600000000000002</v>
      </c>
      <c r="P50" s="26">
        <f t="shared" si="4"/>
        <v>0.75659954250068973</v>
      </c>
      <c r="Q50" s="62">
        <f>Table4[[#This Row],[L2M]]-M43</f>
        <v>2.0999974777300146E-3</v>
      </c>
      <c r="R50" s="62">
        <f>Table4[[#This Row],[M2C]]-N43</f>
        <v>-1.0199966427259788E-2</v>
      </c>
      <c r="S50" s="62">
        <f>Table4[[#This Row],[C2P]]-O43</f>
        <v>-6.7997808881338218E-3</v>
      </c>
      <c r="T50" s="62">
        <f>Table4[[#This Row],[P2O]]-P43</f>
        <v>-6.2400508010543088E-2</v>
      </c>
      <c r="U50" s="36">
        <f t="shared" si="7"/>
        <v>-0.10490968822811508</v>
      </c>
      <c r="V50" s="5"/>
      <c r="W50" s="7"/>
      <c r="X50" s="7"/>
      <c r="Y50" s="7"/>
      <c r="Z50" s="7"/>
      <c r="AA50" s="7"/>
      <c r="AB50" s="5"/>
    </row>
    <row r="51" spans="2:28" x14ac:dyDescent="0.2">
      <c r="B51" s="38">
        <v>43514</v>
      </c>
      <c r="C51" s="17" t="str">
        <f>TEXT('Session Details'!$B51,"dddd")</f>
        <v>Monday</v>
      </c>
      <c r="D51" s="18">
        <v>21717340</v>
      </c>
      <c r="E51" s="18">
        <v>5592215</v>
      </c>
      <c r="F51" s="18">
        <v>2348730</v>
      </c>
      <c r="G51" s="18">
        <v>1800301</v>
      </c>
      <c r="H51" s="18">
        <v>1431960</v>
      </c>
      <c r="I51" s="27">
        <f t="shared" si="0"/>
        <v>6.5936251861415815E-2</v>
      </c>
      <c r="J51" s="29">
        <f t="shared" si="5"/>
        <v>0.10363771309396363</v>
      </c>
      <c r="K51" s="29">
        <f>('Session Details'!$D51/D44)-1</f>
        <v>-2.9126204911649523E-2</v>
      </c>
      <c r="L51" s="29">
        <f t="shared" si="6"/>
        <v>0.13674683432312817</v>
      </c>
      <c r="M51" s="29">
        <f t="shared" si="1"/>
        <v>0.25749999769769227</v>
      </c>
      <c r="N51" s="29">
        <f t="shared" si="2"/>
        <v>0.4199999463539939</v>
      </c>
      <c r="O51" s="29">
        <f t="shared" si="3"/>
        <v>0.76649976795970587</v>
      </c>
      <c r="P51" s="29">
        <f t="shared" si="4"/>
        <v>0.79540032472347677</v>
      </c>
      <c r="Q51" s="62">
        <f>Table4[[#This Row],[L2M]]-M44</f>
        <v>2.0000008873943542E-2</v>
      </c>
      <c r="R51" s="62">
        <f>Table4[[#This Row],[M2C]]-N44</f>
        <v>2.0000059292959449E-2</v>
      </c>
      <c r="S51" s="62">
        <f>Table4[[#This Row],[C2P]]-O44</f>
        <v>2.1899546128691827E-2</v>
      </c>
      <c r="T51" s="62">
        <f>Table4[[#This Row],[P2O]]-P44</f>
        <v>-2.459972583564396E-2</v>
      </c>
      <c r="U51" s="36">
        <f t="shared" si="7"/>
        <v>0.13674683432312817</v>
      </c>
      <c r="V51" s="5"/>
      <c r="W51" s="7"/>
      <c r="X51" s="7"/>
      <c r="Y51" s="7"/>
      <c r="Z51" s="7"/>
      <c r="AA51" s="7"/>
      <c r="AB51" s="5"/>
    </row>
    <row r="52" spans="2:28" x14ac:dyDescent="0.2">
      <c r="B52" s="39">
        <v>43515</v>
      </c>
      <c r="C52" s="22" t="str">
        <f>TEXT('Session Details'!$B52,"dddd")</f>
        <v>Tuesday</v>
      </c>
      <c r="D52" s="23">
        <v>21934513</v>
      </c>
      <c r="E52" s="23">
        <v>5648137</v>
      </c>
      <c r="F52" s="23">
        <v>948887</v>
      </c>
      <c r="G52" s="23">
        <v>727321</v>
      </c>
      <c r="H52" s="23">
        <v>620260</v>
      </c>
      <c r="I52" s="24">
        <f t="shared" si="0"/>
        <v>2.8277810407735061E-2</v>
      </c>
      <c r="J52" s="26">
        <f t="shared" si="5"/>
        <v>-0.55839299648571217</v>
      </c>
      <c r="K52" s="26">
        <f>('Session Details'!$D52/D45)-1</f>
        <v>-3.809525563663041E-2</v>
      </c>
      <c r="L52" s="26">
        <f t="shared" si="6"/>
        <v>-0.54090360183579034</v>
      </c>
      <c r="M52" s="26">
        <f t="shared" si="1"/>
        <v>0.25749999555495034</v>
      </c>
      <c r="N52" s="26">
        <f t="shared" si="2"/>
        <v>0.16799999716720751</v>
      </c>
      <c r="O52" s="26">
        <f t="shared" si="3"/>
        <v>0.76649906680142099</v>
      </c>
      <c r="P52" s="26">
        <f t="shared" si="4"/>
        <v>0.8528008953405718</v>
      </c>
      <c r="Q52" s="62">
        <f>Table4[[#This Row],[L2M]]-M45</f>
        <v>2.5000299799327608E-3</v>
      </c>
      <c r="R52" s="62">
        <f>Table4[[#This Row],[M2C]]-N45</f>
        <v>-0.2200000035206903</v>
      </c>
      <c r="S52" s="62">
        <f>Table4[[#This Row],[C2P]]-O45</f>
        <v>7.2992089906115387E-3</v>
      </c>
      <c r="T52" s="62">
        <f>Table4[[#This Row],[P2O]]-P45</f>
        <v>3.2800755224695943E-2</v>
      </c>
      <c r="U52" s="36">
        <f t="shared" si="7"/>
        <v>-0.54090360183579034</v>
      </c>
      <c r="V52" s="5"/>
      <c r="W52" s="7"/>
      <c r="X52" s="7"/>
      <c r="Y52" s="7"/>
      <c r="Z52" s="7"/>
      <c r="AA52" s="7"/>
      <c r="AB52" s="5"/>
    </row>
    <row r="53" spans="2:28" x14ac:dyDescent="0.2">
      <c r="B53" s="38">
        <v>43516</v>
      </c>
      <c r="C53" s="17" t="str">
        <f>TEXT('Session Details'!$B53,"dddd")</f>
        <v>Wednesday</v>
      </c>
      <c r="D53" s="18">
        <v>22151687</v>
      </c>
      <c r="E53" s="18">
        <v>5427163</v>
      </c>
      <c r="F53" s="18">
        <v>2105739</v>
      </c>
      <c r="G53" s="18">
        <v>1537189</v>
      </c>
      <c r="H53" s="18">
        <v>1222680</v>
      </c>
      <c r="I53" s="27">
        <f t="shared" si="0"/>
        <v>5.5195796148618387E-2</v>
      </c>
      <c r="J53" s="29">
        <f t="shared" si="5"/>
        <v>-0.12241464451003137</v>
      </c>
      <c r="K53" s="29">
        <f>('Session Details'!$D53/D46)-1</f>
        <v>2.0000009209230951E-2</v>
      </c>
      <c r="L53" s="29">
        <f t="shared" si="6"/>
        <v>-0.13962220826808736</v>
      </c>
      <c r="M53" s="29">
        <f t="shared" si="1"/>
        <v>0.24499998577986409</v>
      </c>
      <c r="N53" s="29">
        <f t="shared" si="2"/>
        <v>0.38799995504096707</v>
      </c>
      <c r="O53" s="29">
        <f t="shared" si="3"/>
        <v>0.7299997768004487</v>
      </c>
      <c r="P53" s="29">
        <f t="shared" si="4"/>
        <v>0.79539991503972507</v>
      </c>
      <c r="Q53" s="62">
        <f>Table4[[#This Row],[L2M]]-M46</f>
        <v>-7.4999981039817198E-3</v>
      </c>
      <c r="R53" s="62">
        <f>Table4[[#This Row],[M2C]]-N46</f>
        <v>-2.3999910741321573E-2</v>
      </c>
      <c r="S53" s="62">
        <f>Table4[[#This Row],[C2P]]-O46</f>
        <v>-1.4600431941020786E-2</v>
      </c>
      <c r="T53" s="62">
        <f>Table4[[#This Row],[P2O]]-P46</f>
        <v>-3.2800087219166496E-2</v>
      </c>
      <c r="U53" s="36">
        <f t="shared" si="7"/>
        <v>-0.13962220826808736</v>
      </c>
      <c r="V53" s="5"/>
      <c r="W53" s="7"/>
      <c r="X53" s="7"/>
      <c r="Y53" s="7"/>
      <c r="Z53" s="7"/>
      <c r="AA53" s="7"/>
      <c r="AB53" s="5"/>
    </row>
    <row r="54" spans="2:28" x14ac:dyDescent="0.2">
      <c r="B54" s="39">
        <v>43517</v>
      </c>
      <c r="C54" s="22" t="str">
        <f>TEXT('Session Details'!$B54,"dddd")</f>
        <v>Thursday</v>
      </c>
      <c r="D54" s="23">
        <v>20848646</v>
      </c>
      <c r="E54" s="23">
        <v>5003675</v>
      </c>
      <c r="F54" s="23">
        <v>1921411</v>
      </c>
      <c r="G54" s="23">
        <v>1444709</v>
      </c>
      <c r="H54" s="23">
        <v>1149121</v>
      </c>
      <c r="I54" s="24">
        <f t="shared" si="0"/>
        <v>5.5117296346247138E-2</v>
      </c>
      <c r="J54" s="26">
        <f t="shared" si="5"/>
        <v>-3.019825251518482E-2</v>
      </c>
      <c r="K54" s="26">
        <f>('Session Details'!$D54/D47)-1</f>
        <v>-3.0303066948270674E-2</v>
      </c>
      <c r="L54" s="26">
        <f t="shared" si="6"/>
        <v>1.0808988820465437E-4</v>
      </c>
      <c r="M54" s="26">
        <f t="shared" si="1"/>
        <v>0.23999999808141018</v>
      </c>
      <c r="N54" s="26">
        <f t="shared" si="2"/>
        <v>0.38399996002937842</v>
      </c>
      <c r="O54" s="26">
        <f t="shared" si="3"/>
        <v>0.75190003596315413</v>
      </c>
      <c r="P54" s="26">
        <f t="shared" si="4"/>
        <v>0.79539962719135826</v>
      </c>
      <c r="Q54" s="62">
        <f>Table4[[#This Row],[L2M]]-M47</f>
        <v>-2.4999787792346628E-3</v>
      </c>
      <c r="R54" s="62">
        <f>Table4[[#This Row],[M2C]]-N47</f>
        <v>3.9999983891896296E-3</v>
      </c>
      <c r="S54" s="62">
        <f>Table4[[#This Row],[C2P]]-O47</f>
        <v>4.3800058171468148E-2</v>
      </c>
      <c r="T54" s="62">
        <f>Table4[[#This Row],[P2O]]-P47</f>
        <v>-4.9200477162715694E-2</v>
      </c>
      <c r="U54" s="36">
        <f t="shared" si="7"/>
        <v>1.0808988820465437E-4</v>
      </c>
      <c r="V54" s="5"/>
      <c r="W54" s="7"/>
      <c r="X54" s="7"/>
      <c r="Y54" s="7"/>
      <c r="Z54" s="7"/>
      <c r="AA54" s="7"/>
      <c r="AB54" s="5"/>
    </row>
    <row r="55" spans="2:28" x14ac:dyDescent="0.2">
      <c r="B55" s="38">
        <v>43518</v>
      </c>
      <c r="C55" s="17" t="str">
        <f>TEXT('Session Details'!$B55,"dddd")</f>
        <v>Friday</v>
      </c>
      <c r="D55" s="18">
        <v>22151687</v>
      </c>
      <c r="E55" s="18">
        <v>5704059</v>
      </c>
      <c r="F55" s="18">
        <v>2304440</v>
      </c>
      <c r="G55" s="18">
        <v>1749530</v>
      </c>
      <c r="H55" s="18">
        <v>1377230</v>
      </c>
      <c r="I55" s="27">
        <f t="shared" si="0"/>
        <v>6.2172691407205237E-2</v>
      </c>
      <c r="J55" s="29">
        <f t="shared" si="5"/>
        <v>7.1306612443905903E-2</v>
      </c>
      <c r="K55" s="29">
        <f>('Session Details'!$D55/D48)-1</f>
        <v>3.0303020437004058E-2</v>
      </c>
      <c r="L55" s="29">
        <f t="shared" si="6"/>
        <v>3.9797604387794561E-2</v>
      </c>
      <c r="M55" s="29">
        <f t="shared" si="1"/>
        <v>0.25749998182982631</v>
      </c>
      <c r="N55" s="29">
        <f t="shared" si="2"/>
        <v>0.40400002875145574</v>
      </c>
      <c r="O55" s="29">
        <f t="shared" si="3"/>
        <v>0.75919963201471941</v>
      </c>
      <c r="P55" s="29">
        <f t="shared" si="4"/>
        <v>0.78719999085468673</v>
      </c>
      <c r="Q55" s="62">
        <f>Table4[[#This Row],[L2M]]-M48</f>
        <v>2.5000090389172835E-3</v>
      </c>
      <c r="R55" s="62">
        <f>Table4[[#This Row],[M2C]]-N48</f>
        <v>2.2914747155322601E-8</v>
      </c>
      <c r="S55" s="62">
        <f>Table4[[#This Row],[C2P]]-O48</f>
        <v>2.1899823035091415E-2</v>
      </c>
      <c r="T55" s="62">
        <f>Table4[[#This Row],[P2O]]-P48</f>
        <v>-2.6877741943209799E-7</v>
      </c>
      <c r="U55" s="36">
        <f t="shared" si="7"/>
        <v>3.9797604387794561E-2</v>
      </c>
      <c r="V55" s="5"/>
      <c r="W55" s="7"/>
      <c r="X55" s="7"/>
      <c r="Y55" s="7"/>
      <c r="Z55" s="7"/>
      <c r="AA55" s="7"/>
      <c r="AB55" s="5"/>
    </row>
    <row r="56" spans="2:28" x14ac:dyDescent="0.2">
      <c r="B56" s="39">
        <v>43519</v>
      </c>
      <c r="C56" s="22" t="str">
        <f>TEXT('Session Details'!$B56,"dddd")</f>
        <v>Saturday</v>
      </c>
      <c r="D56" s="23">
        <v>43094160</v>
      </c>
      <c r="E56" s="23">
        <v>9049773</v>
      </c>
      <c r="F56" s="23">
        <v>2923076</v>
      </c>
      <c r="G56" s="23">
        <v>1908184</v>
      </c>
      <c r="H56" s="23">
        <v>1443732</v>
      </c>
      <c r="I56" s="24">
        <f t="shared" si="0"/>
        <v>3.3501801636230989E-2</v>
      </c>
      <c r="J56" s="26">
        <f t="shared" si="5"/>
        <v>-0.18364175802924843</v>
      </c>
      <c r="K56" s="26">
        <f>('Session Details'!$D56/D49)-1</f>
        <v>-5.8823529411764719E-2</v>
      </c>
      <c r="L56" s="26">
        <f t="shared" si="6"/>
        <v>-0.13261936790607654</v>
      </c>
      <c r="M56" s="26">
        <f t="shared" si="1"/>
        <v>0.20999998607699977</v>
      </c>
      <c r="N56" s="26">
        <f t="shared" si="2"/>
        <v>0.32299992497049373</v>
      </c>
      <c r="O56" s="26">
        <f t="shared" si="3"/>
        <v>0.65279999562105129</v>
      </c>
      <c r="P56" s="26">
        <f t="shared" si="4"/>
        <v>0.75659999245355791</v>
      </c>
      <c r="Q56" s="62">
        <f>Table4[[#This Row],[L2M]]-M49</f>
        <v>-4.2000108872401742E-3</v>
      </c>
      <c r="R56" s="62">
        <f>Table4[[#This Row],[M2C]]-N49</f>
        <v>-1.7000046480485753E-2</v>
      </c>
      <c r="S56" s="62">
        <f>Table4[[#This Row],[C2P]]-O49</f>
        <v>-3.3999829846056651E-2</v>
      </c>
      <c r="T56" s="62">
        <f>Table4[[#This Row],[P2O]]-P49</f>
        <v>-1.5600235210855851E-2</v>
      </c>
      <c r="U56" s="36">
        <f t="shared" si="7"/>
        <v>-0.13261936790607654</v>
      </c>
      <c r="V56" s="5"/>
      <c r="W56" s="7"/>
      <c r="X56" s="7"/>
      <c r="Y56" s="7"/>
      <c r="Z56" s="7"/>
      <c r="AA56" s="7"/>
      <c r="AB56" s="5"/>
    </row>
    <row r="57" spans="2:28" x14ac:dyDescent="0.2">
      <c r="B57" s="38">
        <v>43520</v>
      </c>
      <c r="C57" s="17" t="str">
        <f>TEXT('Session Details'!$B57,"dddd")</f>
        <v>Sunday</v>
      </c>
      <c r="D57" s="18">
        <v>44440853</v>
      </c>
      <c r="E57" s="18">
        <v>8959276</v>
      </c>
      <c r="F57" s="18">
        <v>3168000</v>
      </c>
      <c r="G57" s="18">
        <v>2046528</v>
      </c>
      <c r="H57" s="18">
        <v>1644180</v>
      </c>
      <c r="I57" s="27">
        <f t="shared" si="0"/>
        <v>3.699703963828057E-2</v>
      </c>
      <c r="J57" s="29">
        <f t="shared" si="5"/>
        <v>4.0829077732684294E-2</v>
      </c>
      <c r="K57" s="29">
        <f>('Session Details'!$D57/D50)-1</f>
        <v>-1.9801979979641171E-2</v>
      </c>
      <c r="L57" s="29">
        <f t="shared" si="6"/>
        <v>6.1855927551318857E-2</v>
      </c>
      <c r="M57" s="29">
        <f t="shared" si="1"/>
        <v>0.201600000792064</v>
      </c>
      <c r="N57" s="29">
        <f t="shared" si="2"/>
        <v>0.35360000071434344</v>
      </c>
      <c r="O57" s="29">
        <f t="shared" si="3"/>
        <v>0.64600000000000002</v>
      </c>
      <c r="P57" s="29">
        <f t="shared" si="4"/>
        <v>0.80339970916596304</v>
      </c>
      <c r="Q57" s="62">
        <f>Table4[[#This Row],[L2M]]-M50</f>
        <v>-1.6799983256864853E-2</v>
      </c>
      <c r="R57" s="62">
        <f>Table4[[#This Row],[M2C]]-N50</f>
        <v>2.7199974860876053E-2</v>
      </c>
      <c r="S57" s="62">
        <f>Table4[[#This Row],[C2P]]-O50</f>
        <v>0</v>
      </c>
      <c r="T57" s="62">
        <f>Table4[[#This Row],[P2O]]-P50</f>
        <v>4.6800166665273313E-2</v>
      </c>
      <c r="U57" s="36">
        <f t="shared" si="7"/>
        <v>6.1855927551318857E-2</v>
      </c>
      <c r="V57" s="5"/>
      <c r="W57" s="7"/>
      <c r="X57" s="7"/>
      <c r="Y57" s="7"/>
      <c r="Z57" s="7"/>
      <c r="AA57" s="7"/>
      <c r="AB57" s="5"/>
    </row>
    <row r="58" spans="2:28" x14ac:dyDescent="0.2">
      <c r="B58" s="39">
        <v>43521</v>
      </c>
      <c r="C58" s="22" t="str">
        <f>TEXT('Session Details'!$B58,"dddd")</f>
        <v>Monday</v>
      </c>
      <c r="D58" s="23">
        <v>21065820</v>
      </c>
      <c r="E58" s="23">
        <v>5055796</v>
      </c>
      <c r="F58" s="23">
        <v>2042541</v>
      </c>
      <c r="G58" s="23">
        <v>1505966</v>
      </c>
      <c r="H58" s="23">
        <v>1271939</v>
      </c>
      <c r="I58" s="24">
        <f t="shared" si="0"/>
        <v>6.0379277901358691E-2</v>
      </c>
      <c r="J58" s="26">
        <f t="shared" si="5"/>
        <v>-0.11174962987792958</v>
      </c>
      <c r="K58" s="26">
        <f>('Session Details'!$D58/D51)-1</f>
        <v>-2.9999990790768982E-2</v>
      </c>
      <c r="L58" s="26">
        <f t="shared" si="6"/>
        <v>-8.427797764023226E-2</v>
      </c>
      <c r="M58" s="26">
        <f t="shared" si="1"/>
        <v>0.2399999620237902</v>
      </c>
      <c r="N58" s="26">
        <f t="shared" si="2"/>
        <v>0.40399988448901025</v>
      </c>
      <c r="O58" s="26">
        <f t="shared" si="3"/>
        <v>0.73730025492756324</v>
      </c>
      <c r="P58" s="26">
        <f t="shared" si="4"/>
        <v>0.84460007729258169</v>
      </c>
      <c r="Q58" s="62">
        <f>Table4[[#This Row],[L2M]]-M51</f>
        <v>-1.750003567390207E-2</v>
      </c>
      <c r="R58" s="62">
        <f>Table4[[#This Row],[M2C]]-N51</f>
        <v>-1.600006186498365E-2</v>
      </c>
      <c r="S58" s="62">
        <f>Table4[[#This Row],[C2P]]-O51</f>
        <v>-2.9199513032142632E-2</v>
      </c>
      <c r="T58" s="62">
        <f>Table4[[#This Row],[P2O]]-P51</f>
        <v>4.9199752569104915E-2</v>
      </c>
      <c r="U58" s="36">
        <f t="shared" si="7"/>
        <v>-8.427797764023226E-2</v>
      </c>
      <c r="V58" s="5"/>
      <c r="W58" s="7"/>
      <c r="X58" s="7"/>
      <c r="Y58" s="7"/>
      <c r="Z58" s="7"/>
      <c r="AA58" s="7"/>
      <c r="AB58" s="5"/>
    </row>
    <row r="59" spans="2:28" x14ac:dyDescent="0.2">
      <c r="B59" s="38">
        <v>43522</v>
      </c>
      <c r="C59" s="17" t="str">
        <f>TEXT('Session Details'!$B59,"dddd")</f>
        <v>Tuesday</v>
      </c>
      <c r="D59" s="18">
        <v>22368860</v>
      </c>
      <c r="E59" s="18">
        <v>5480370</v>
      </c>
      <c r="F59" s="18">
        <v>2257912</v>
      </c>
      <c r="G59" s="18">
        <v>1681241</v>
      </c>
      <c r="H59" s="18">
        <v>1364832</v>
      </c>
      <c r="I59" s="27">
        <f t="shared" si="0"/>
        <v>6.1014821497385206E-2</v>
      </c>
      <c r="J59" s="29">
        <f t="shared" si="5"/>
        <v>1.2004191790539451</v>
      </c>
      <c r="K59" s="29">
        <f>('Session Details'!$D59/D52)-1</f>
        <v>1.9801989677181275E-2</v>
      </c>
      <c r="L59" s="29">
        <f t="shared" si="6"/>
        <v>1.157692572996929</v>
      </c>
      <c r="M59" s="29">
        <f t="shared" si="1"/>
        <v>0.24499996870649643</v>
      </c>
      <c r="N59" s="29">
        <f t="shared" si="2"/>
        <v>0.41199991971345001</v>
      </c>
      <c r="O59" s="29">
        <f t="shared" si="3"/>
        <v>0.74459987811748196</v>
      </c>
      <c r="P59" s="29">
        <f t="shared" si="4"/>
        <v>0.81180033082704983</v>
      </c>
      <c r="Q59" s="62">
        <f>Table4[[#This Row],[L2M]]-M52</f>
        <v>-1.2500026848453916E-2</v>
      </c>
      <c r="R59" s="62">
        <f>Table4[[#This Row],[M2C]]-N52</f>
        <v>0.2439999225462425</v>
      </c>
      <c r="S59" s="62">
        <f>Table4[[#This Row],[C2P]]-O52</f>
        <v>-2.189918868393903E-2</v>
      </c>
      <c r="T59" s="62">
        <f>Table4[[#This Row],[P2O]]-P52</f>
        <v>-4.1000564513521964E-2</v>
      </c>
      <c r="U59" s="36">
        <f t="shared" si="7"/>
        <v>1.157692572996929</v>
      </c>
      <c r="V59" s="5"/>
      <c r="W59" s="7"/>
      <c r="X59" s="7"/>
      <c r="Y59" s="7"/>
      <c r="Z59" s="7"/>
      <c r="AA59" s="7"/>
      <c r="AB59" s="5"/>
    </row>
    <row r="60" spans="2:28" x14ac:dyDescent="0.2">
      <c r="B60" s="39">
        <v>43523</v>
      </c>
      <c r="C60" s="22" t="str">
        <f>TEXT('Session Details'!$B60,"dddd")</f>
        <v>Wednesday</v>
      </c>
      <c r="D60" s="23">
        <v>21500167</v>
      </c>
      <c r="E60" s="23">
        <v>5482542</v>
      </c>
      <c r="F60" s="23">
        <v>2105296</v>
      </c>
      <c r="G60" s="23">
        <v>1613709</v>
      </c>
      <c r="H60" s="23">
        <v>1323241</v>
      </c>
      <c r="I60" s="24">
        <f t="shared" si="0"/>
        <v>6.1545614971269758E-2</v>
      </c>
      <c r="J60" s="26">
        <f t="shared" si="5"/>
        <v>8.2246376811594191E-2</v>
      </c>
      <c r="K60" s="26">
        <f>('Session Details'!$D60/D53)-1</f>
        <v>-2.9411755411675844E-2</v>
      </c>
      <c r="L60" s="26">
        <f t="shared" si="6"/>
        <v>0.11504171088598958</v>
      </c>
      <c r="M60" s="26">
        <f t="shared" si="1"/>
        <v>0.25499997279090902</v>
      </c>
      <c r="N60" s="26">
        <f t="shared" si="2"/>
        <v>0.38399997665316565</v>
      </c>
      <c r="O60" s="26">
        <f t="shared" si="3"/>
        <v>0.76649981760284536</v>
      </c>
      <c r="P60" s="26">
        <f t="shared" si="4"/>
        <v>0.81999976451764223</v>
      </c>
      <c r="Q60" s="62">
        <f>Table4[[#This Row],[L2M]]-M53</f>
        <v>9.9999870110449307E-3</v>
      </c>
      <c r="R60" s="62">
        <f>Table4[[#This Row],[M2C]]-N53</f>
        <v>-3.9999783878014172E-3</v>
      </c>
      <c r="S60" s="62">
        <f>Table4[[#This Row],[C2P]]-O53</f>
        <v>3.650004080239666E-2</v>
      </c>
      <c r="T60" s="62">
        <f>Table4[[#This Row],[P2O]]-P53</f>
        <v>2.4599849477917157E-2</v>
      </c>
      <c r="U60" s="36">
        <f t="shared" si="7"/>
        <v>0.11504171088598958</v>
      </c>
      <c r="V60" s="5"/>
      <c r="W60" s="7"/>
      <c r="X60" s="7"/>
      <c r="Y60" s="7"/>
      <c r="Z60" s="7"/>
      <c r="AA60" s="7"/>
      <c r="AB60" s="5"/>
    </row>
    <row r="61" spans="2:28" x14ac:dyDescent="0.2">
      <c r="B61" s="38">
        <v>43524</v>
      </c>
      <c r="C61" s="17" t="str">
        <f>TEXT('Session Details'!$B61,"dddd")</f>
        <v>Thursday</v>
      </c>
      <c r="D61" s="18">
        <v>22586034</v>
      </c>
      <c r="E61" s="18">
        <v>5759438</v>
      </c>
      <c r="F61" s="18">
        <v>2280737</v>
      </c>
      <c r="G61" s="18">
        <v>1648289</v>
      </c>
      <c r="H61" s="18">
        <v>1405660</v>
      </c>
      <c r="I61" s="27">
        <f t="shared" si="0"/>
        <v>6.2235804656984049E-2</v>
      </c>
      <c r="J61" s="29">
        <f t="shared" si="5"/>
        <v>0.22324803045110131</v>
      </c>
      <c r="K61" s="29">
        <f>('Session Details'!$D61/D54)-1</f>
        <v>8.3333373303954517E-2</v>
      </c>
      <c r="L61" s="29">
        <f t="shared" si="6"/>
        <v>0.12915198644756454</v>
      </c>
      <c r="M61" s="29">
        <f t="shared" si="1"/>
        <v>0.25499997033565081</v>
      </c>
      <c r="N61" s="29">
        <f t="shared" si="2"/>
        <v>0.39599992221463276</v>
      </c>
      <c r="O61" s="29">
        <f t="shared" si="3"/>
        <v>0.72270016227210765</v>
      </c>
      <c r="P61" s="29">
        <f t="shared" si="4"/>
        <v>0.85279947873218831</v>
      </c>
      <c r="Q61" s="62">
        <f>Table4[[#This Row],[L2M]]-M54</f>
        <v>1.4999972254240629E-2</v>
      </c>
      <c r="R61" s="62">
        <f>Table4[[#This Row],[M2C]]-N54</f>
        <v>1.1999962185254343E-2</v>
      </c>
      <c r="S61" s="62">
        <f>Table4[[#This Row],[C2P]]-O54</f>
        <v>-2.9199873691046485E-2</v>
      </c>
      <c r="T61" s="62">
        <f>Table4[[#This Row],[P2O]]-P54</f>
        <v>5.7399851540830049E-2</v>
      </c>
      <c r="U61" s="36">
        <f t="shared" si="7"/>
        <v>0.12915198644756454</v>
      </c>
      <c r="V61" s="5"/>
      <c r="W61" s="7"/>
      <c r="X61" s="7"/>
      <c r="Y61" s="7"/>
      <c r="Z61" s="7"/>
      <c r="AA61" s="7"/>
      <c r="AB61" s="5"/>
    </row>
    <row r="62" spans="2:28" x14ac:dyDescent="0.2">
      <c r="B62" s="39">
        <v>43525</v>
      </c>
      <c r="C62" s="22" t="str">
        <f>TEXT('Session Details'!$B62,"dddd")</f>
        <v>Friday</v>
      </c>
      <c r="D62" s="23">
        <v>22368860</v>
      </c>
      <c r="E62" s="23">
        <v>5815903</v>
      </c>
      <c r="F62" s="23">
        <v>2442679</v>
      </c>
      <c r="G62" s="23">
        <v>1872313</v>
      </c>
      <c r="H62" s="23">
        <v>1458532</v>
      </c>
      <c r="I62" s="24">
        <f t="shared" si="0"/>
        <v>6.5203680473658474E-2</v>
      </c>
      <c r="J62" s="26">
        <f t="shared" si="5"/>
        <v>5.9032986501891482E-2</v>
      </c>
      <c r="K62" s="26">
        <f>('Session Details'!$D62/D55)-1</f>
        <v>9.80390342279569E-3</v>
      </c>
      <c r="L62" s="26">
        <f t="shared" si="6"/>
        <v>4.8751131692233107E-2</v>
      </c>
      <c r="M62" s="26">
        <f t="shared" si="1"/>
        <v>0.25999997317699697</v>
      </c>
      <c r="N62" s="26">
        <f t="shared" si="2"/>
        <v>0.41999995529499029</v>
      </c>
      <c r="O62" s="26">
        <f t="shared" si="3"/>
        <v>0.76649981434318626</v>
      </c>
      <c r="P62" s="26">
        <f t="shared" si="4"/>
        <v>0.77900009239908075</v>
      </c>
      <c r="Q62" s="62">
        <f>Table4[[#This Row],[L2M]]-M55</f>
        <v>2.4999913471706603E-3</v>
      </c>
      <c r="R62" s="62">
        <f>Table4[[#This Row],[M2C]]-N55</f>
        <v>1.5999926543534548E-2</v>
      </c>
      <c r="S62" s="62">
        <f>Table4[[#This Row],[C2P]]-O55</f>
        <v>7.3001823284668532E-3</v>
      </c>
      <c r="T62" s="62">
        <f>Table4[[#This Row],[P2O]]-P55</f>
        <v>-8.1998984556059806E-3</v>
      </c>
      <c r="U62" s="36">
        <f t="shared" si="7"/>
        <v>4.8751131692233107E-2</v>
      </c>
      <c r="V62" s="5"/>
      <c r="W62" s="7"/>
      <c r="X62" s="7"/>
      <c r="Y62" s="7"/>
      <c r="Z62" s="7"/>
      <c r="AA62" s="7"/>
      <c r="AB62" s="5"/>
    </row>
    <row r="63" spans="2:28" x14ac:dyDescent="0.2">
      <c r="B63" s="38">
        <v>43526</v>
      </c>
      <c r="C63" s="17" t="str">
        <f>TEXT('Session Details'!$B63,"dddd")</f>
        <v>Saturday</v>
      </c>
      <c r="D63" s="18">
        <v>46685340</v>
      </c>
      <c r="E63" s="18">
        <v>9803921</v>
      </c>
      <c r="F63" s="18">
        <v>3333333</v>
      </c>
      <c r="G63" s="18">
        <v>1110666</v>
      </c>
      <c r="H63" s="18">
        <v>900972</v>
      </c>
      <c r="I63" s="27">
        <f t="shared" si="0"/>
        <v>1.9298820571939712E-2</v>
      </c>
      <c r="J63" s="29">
        <f t="shared" si="5"/>
        <v>-0.37594234941110949</v>
      </c>
      <c r="K63" s="29">
        <f>('Session Details'!$D63/D56)-1</f>
        <v>8.3333333333333259E-2</v>
      </c>
      <c r="L63" s="29">
        <f t="shared" si="6"/>
        <v>-0.42394678407179354</v>
      </c>
      <c r="M63" s="29">
        <f t="shared" si="1"/>
        <v>0.20999999143199985</v>
      </c>
      <c r="N63" s="29">
        <f t="shared" si="2"/>
        <v>0.33999998571999918</v>
      </c>
      <c r="O63" s="29">
        <f t="shared" si="3"/>
        <v>0.33319983331998332</v>
      </c>
      <c r="P63" s="29">
        <f t="shared" si="4"/>
        <v>0.81119976662651061</v>
      </c>
      <c r="Q63" s="62">
        <f>Table4[[#This Row],[L2M]]-M56</f>
        <v>5.3550000822522037E-9</v>
      </c>
      <c r="R63" s="62">
        <f>Table4[[#This Row],[M2C]]-N56</f>
        <v>1.7000060749505441E-2</v>
      </c>
      <c r="S63" s="62">
        <f>Table4[[#This Row],[C2P]]-O56</f>
        <v>-0.31960016230106797</v>
      </c>
      <c r="T63" s="62">
        <f>Table4[[#This Row],[P2O]]-P56</f>
        <v>5.4599774172952698E-2</v>
      </c>
      <c r="U63" s="36">
        <f t="shared" si="7"/>
        <v>-0.42394678407179354</v>
      </c>
      <c r="V63" s="5"/>
      <c r="W63" s="7"/>
      <c r="X63" s="7"/>
      <c r="Y63" s="7"/>
      <c r="Z63" s="7"/>
      <c r="AA63" s="7"/>
      <c r="AB63" s="5"/>
    </row>
    <row r="64" spans="2:28" x14ac:dyDescent="0.2">
      <c r="B64" s="39">
        <v>43527</v>
      </c>
      <c r="C64" s="22" t="str">
        <f>TEXT('Session Details'!$B64,"dddd")</f>
        <v>Sunday</v>
      </c>
      <c r="D64" s="23">
        <v>43991955</v>
      </c>
      <c r="E64" s="23">
        <v>8961161</v>
      </c>
      <c r="F64" s="23">
        <v>2924923</v>
      </c>
      <c r="G64" s="23">
        <v>2088395</v>
      </c>
      <c r="H64" s="23">
        <v>1694106</v>
      </c>
      <c r="I64" s="24">
        <f t="shared" si="0"/>
        <v>3.8509450193791116E-2</v>
      </c>
      <c r="J64" s="26">
        <f t="shared" si="5"/>
        <v>3.03652884720651E-2</v>
      </c>
      <c r="K64" s="26">
        <f>('Session Details'!$D64/D57)-1</f>
        <v>-1.0101021238273722E-2</v>
      </c>
      <c r="L64" s="26">
        <f t="shared" si="6"/>
        <v>4.0879231697923846E-2</v>
      </c>
      <c r="M64" s="26">
        <f t="shared" si="1"/>
        <v>0.20369999469221134</v>
      </c>
      <c r="N64" s="26">
        <f t="shared" si="2"/>
        <v>0.3264000055349971</v>
      </c>
      <c r="O64" s="26">
        <f t="shared" si="3"/>
        <v>0.71399999247843449</v>
      </c>
      <c r="P64" s="26">
        <f t="shared" si="4"/>
        <v>0.81119998850792119</v>
      </c>
      <c r="Q64" s="62">
        <f>Table4[[#This Row],[L2M]]-M57</f>
        <v>2.09999390014734E-3</v>
      </c>
      <c r="R64" s="62">
        <f>Table4[[#This Row],[M2C]]-N57</f>
        <v>-2.7199995179346348E-2</v>
      </c>
      <c r="S64" s="62">
        <f>Table4[[#This Row],[C2P]]-O57</f>
        <v>6.7999992478434468E-2</v>
      </c>
      <c r="T64" s="62">
        <f>Table4[[#This Row],[P2O]]-P57</f>
        <v>7.8002793419581495E-3</v>
      </c>
      <c r="U64" s="36">
        <f t="shared" si="7"/>
        <v>4.0879231697923846E-2</v>
      </c>
      <c r="V64" s="5"/>
      <c r="W64" s="7"/>
      <c r="X64" s="7"/>
      <c r="Y64" s="7"/>
      <c r="Z64" s="7"/>
      <c r="AA64" s="7"/>
      <c r="AB64" s="5"/>
    </row>
    <row r="65" spans="2:28" x14ac:dyDescent="0.2">
      <c r="B65" s="38">
        <v>43528</v>
      </c>
      <c r="C65" s="17" t="str">
        <f>TEXT('Session Details'!$B65,"dddd")</f>
        <v>Monday</v>
      </c>
      <c r="D65" s="18">
        <v>21717340</v>
      </c>
      <c r="E65" s="18">
        <v>5700801</v>
      </c>
      <c r="F65" s="18">
        <v>2371533</v>
      </c>
      <c r="G65" s="18">
        <v>1765843</v>
      </c>
      <c r="H65" s="18">
        <v>1375592</v>
      </c>
      <c r="I65" s="27">
        <f t="shared" si="0"/>
        <v>6.3340722206310721E-2</v>
      </c>
      <c r="J65" s="29">
        <f t="shared" si="5"/>
        <v>8.1492115581014435E-2</v>
      </c>
      <c r="K65" s="29">
        <f>('Session Details'!$D65/D58)-1</f>
        <v>3.0927825263863395E-2</v>
      </c>
      <c r="L65" s="29">
        <f t="shared" si="6"/>
        <v>4.9047362073294742E-2</v>
      </c>
      <c r="M65" s="29">
        <f t="shared" si="1"/>
        <v>0.2624999654653839</v>
      </c>
      <c r="N65" s="29">
        <f t="shared" si="2"/>
        <v>0.4159999621105876</v>
      </c>
      <c r="O65" s="29">
        <f t="shared" si="3"/>
        <v>0.74459980105695345</v>
      </c>
      <c r="P65" s="29">
        <f t="shared" si="4"/>
        <v>0.77900017158943347</v>
      </c>
      <c r="Q65" s="62">
        <f>Table4[[#This Row],[L2M]]-M58</f>
        <v>2.2500003441593697E-2</v>
      </c>
      <c r="R65" s="62">
        <f>Table4[[#This Row],[M2C]]-N58</f>
        <v>1.2000077621577343E-2</v>
      </c>
      <c r="S65" s="62">
        <f>Table4[[#This Row],[C2P]]-O58</f>
        <v>7.2995461293902109E-3</v>
      </c>
      <c r="T65" s="62">
        <f>Table4[[#This Row],[P2O]]-P58</f>
        <v>-6.559990570314822E-2</v>
      </c>
      <c r="U65" s="36">
        <f t="shared" si="7"/>
        <v>4.9047362073294742E-2</v>
      </c>
      <c r="V65" s="5"/>
      <c r="W65" s="7"/>
      <c r="X65" s="7"/>
      <c r="Y65" s="7"/>
      <c r="Z65" s="7"/>
      <c r="AA65" s="7"/>
      <c r="AB65" s="5"/>
    </row>
    <row r="66" spans="2:28" x14ac:dyDescent="0.2">
      <c r="B66" s="39">
        <v>43529</v>
      </c>
      <c r="C66" s="22" t="str">
        <f>TEXT('Session Details'!$B66,"dddd")</f>
        <v>Tuesday</v>
      </c>
      <c r="D66" s="23">
        <v>21717340</v>
      </c>
      <c r="E66" s="23">
        <v>5266455</v>
      </c>
      <c r="F66" s="23">
        <v>2001252</v>
      </c>
      <c r="G66" s="23">
        <v>1490132</v>
      </c>
      <c r="H66" s="23">
        <v>1258566</v>
      </c>
      <c r="I66" s="24">
        <f t="shared" si="0"/>
        <v>5.7952124891906653E-2</v>
      </c>
      <c r="J66" s="26">
        <f t="shared" si="5"/>
        <v>-7.7860132236055479E-2</v>
      </c>
      <c r="K66" s="26">
        <f>('Session Details'!$D66/D59)-1</f>
        <v>-2.9126204911649523E-2</v>
      </c>
      <c r="L66" s="26">
        <f t="shared" si="6"/>
        <v>-5.019594469533617E-2</v>
      </c>
      <c r="M66" s="26">
        <f t="shared" si="1"/>
        <v>0.24250000230230775</v>
      </c>
      <c r="N66" s="26">
        <f t="shared" si="2"/>
        <v>0.37999982910705588</v>
      </c>
      <c r="O66" s="26">
        <f t="shared" si="3"/>
        <v>0.74459988047482273</v>
      </c>
      <c r="P66" s="26">
        <f t="shared" si="4"/>
        <v>0.84460034413058704</v>
      </c>
      <c r="Q66" s="62">
        <f>Table4[[#This Row],[L2M]]-M59</f>
        <v>-2.4999664041886749E-3</v>
      </c>
      <c r="R66" s="62">
        <f>Table4[[#This Row],[M2C]]-N59</f>
        <v>-3.2000090606394138E-2</v>
      </c>
      <c r="S66" s="62">
        <f>Table4[[#This Row],[C2P]]-O59</f>
        <v>2.3573407670340885E-9</v>
      </c>
      <c r="T66" s="62">
        <f>Table4[[#This Row],[P2O]]-P59</f>
        <v>3.2800013303537212E-2</v>
      </c>
      <c r="U66" s="36">
        <f t="shared" si="7"/>
        <v>-5.019594469533617E-2</v>
      </c>
      <c r="V66" s="5"/>
      <c r="W66" s="7"/>
      <c r="X66" s="7"/>
      <c r="Y66" s="7"/>
      <c r="Z66" s="7"/>
      <c r="AA66" s="7"/>
      <c r="AB66" s="5"/>
    </row>
    <row r="67" spans="2:28" x14ac:dyDescent="0.2">
      <c r="B67" s="38">
        <v>43530</v>
      </c>
      <c r="C67" s="17" t="str">
        <f>TEXT('Session Details'!$B67,"dddd")</f>
        <v>Wednesday</v>
      </c>
      <c r="D67" s="18">
        <v>21065820</v>
      </c>
      <c r="E67" s="18">
        <v>5161125</v>
      </c>
      <c r="F67" s="18">
        <v>2002516</v>
      </c>
      <c r="G67" s="18">
        <v>1417982</v>
      </c>
      <c r="H67" s="18">
        <v>1104608</v>
      </c>
      <c r="I67" s="27">
        <f t="shared" ref="I67:I130" si="8">H67/D67</f>
        <v>5.2436031448099336E-2</v>
      </c>
      <c r="J67" s="29">
        <f t="shared" si="5"/>
        <v>-0.16522538222440208</v>
      </c>
      <c r="K67" s="29">
        <f>('Session Details'!$D67/D60)-1</f>
        <v>-2.0202029128424948E-2</v>
      </c>
      <c r="L67" s="29">
        <f t="shared" si="6"/>
        <v>-0.14801352667323064</v>
      </c>
      <c r="M67" s="29">
        <f t="shared" ref="M67:M130" si="9">E67/D67</f>
        <v>0.24499995727676396</v>
      </c>
      <c r="N67" s="29">
        <f t="shared" ref="N67:N130" si="10">F67/E67</f>
        <v>0.38799990312189686</v>
      </c>
      <c r="O67" s="29">
        <f t="shared" ref="O67:O130" si="11">G67/F67</f>
        <v>0.70810020993590062</v>
      </c>
      <c r="P67" s="29">
        <f t="shared" ref="P67:P130" si="12">H67/G67</f>
        <v>0.77900001551500653</v>
      </c>
      <c r="Q67" s="62">
        <f>Table4[[#This Row],[L2M]]-M60</f>
        <v>-1.0000015514145061E-2</v>
      </c>
      <c r="R67" s="62">
        <f>Table4[[#This Row],[M2C]]-N60</f>
        <v>3.9999264687312075E-3</v>
      </c>
      <c r="S67" s="62">
        <f>Table4[[#This Row],[C2P]]-O60</f>
        <v>-5.8399607666944742E-2</v>
      </c>
      <c r="T67" s="62">
        <f>Table4[[#This Row],[P2O]]-P60</f>
        <v>-4.0999749002635699E-2</v>
      </c>
      <c r="U67" s="36">
        <f t="shared" si="7"/>
        <v>-0.14801352667323064</v>
      </c>
      <c r="V67" s="5"/>
      <c r="W67" s="7"/>
      <c r="X67" s="7"/>
      <c r="Y67" s="7"/>
      <c r="Z67" s="7"/>
      <c r="AA67" s="7"/>
      <c r="AB67" s="5"/>
    </row>
    <row r="68" spans="2:28" x14ac:dyDescent="0.2">
      <c r="B68" s="39">
        <v>43531</v>
      </c>
      <c r="C68" s="22" t="str">
        <f>TEXT('Session Details'!$B68,"dddd")</f>
        <v>Thursday</v>
      </c>
      <c r="D68" s="23">
        <v>21717340</v>
      </c>
      <c r="E68" s="23">
        <v>5157868</v>
      </c>
      <c r="F68" s="23">
        <v>2042515</v>
      </c>
      <c r="G68" s="23">
        <v>1446305</v>
      </c>
      <c r="H68" s="23">
        <v>1221549</v>
      </c>
      <c r="I68" s="24">
        <f t="shared" si="8"/>
        <v>5.624763437879593E-2</v>
      </c>
      <c r="J68" s="26">
        <f t="shared" si="5"/>
        <v>-0.13097833046398133</v>
      </c>
      <c r="K68" s="26">
        <f>('Session Details'!$D68/D61)-1</f>
        <v>-3.8461555490441612E-2</v>
      </c>
      <c r="L68" s="26">
        <f t="shared" si="6"/>
        <v>-9.6217447676498091E-2</v>
      </c>
      <c r="M68" s="26">
        <f t="shared" si="9"/>
        <v>0.23749998848846129</v>
      </c>
      <c r="N68" s="26">
        <f t="shared" si="10"/>
        <v>0.3959998588564112</v>
      </c>
      <c r="O68" s="26">
        <f t="shared" si="11"/>
        <v>0.70810006291263472</v>
      </c>
      <c r="P68" s="26">
        <f t="shared" si="12"/>
        <v>0.84459985964232998</v>
      </c>
      <c r="Q68" s="62">
        <f>Table4[[#This Row],[L2M]]-M61</f>
        <v>-1.7499981847189511E-2</v>
      </c>
      <c r="R68" s="62">
        <f>Table4[[#This Row],[M2C]]-N61</f>
        <v>-6.3358221558118544E-8</v>
      </c>
      <c r="S68" s="62">
        <f>Table4[[#This Row],[C2P]]-O61</f>
        <v>-1.4600099359472929E-2</v>
      </c>
      <c r="T68" s="62">
        <f>Table4[[#This Row],[P2O]]-P61</f>
        <v>-8.1996190898583343E-3</v>
      </c>
      <c r="U68" s="36">
        <f t="shared" si="7"/>
        <v>-9.6217447676498091E-2</v>
      </c>
      <c r="V68" s="5"/>
      <c r="W68" s="7"/>
      <c r="X68" s="7"/>
      <c r="Y68" s="7"/>
      <c r="Z68" s="7"/>
      <c r="AA68" s="7"/>
      <c r="AB68" s="5"/>
    </row>
    <row r="69" spans="2:28" x14ac:dyDescent="0.2">
      <c r="B69" s="38">
        <v>43532</v>
      </c>
      <c r="C69" s="17" t="str">
        <f>TEXT('Session Details'!$B69,"dddd")</f>
        <v>Friday</v>
      </c>
      <c r="D69" s="18">
        <v>21717340</v>
      </c>
      <c r="E69" s="18">
        <v>5700801</v>
      </c>
      <c r="F69" s="18">
        <v>2394336</v>
      </c>
      <c r="G69" s="18">
        <v>1730387</v>
      </c>
      <c r="H69" s="18">
        <v>1390539</v>
      </c>
      <c r="I69" s="27">
        <f t="shared" si="8"/>
        <v>6.402897408246129E-2</v>
      </c>
      <c r="J69" s="29">
        <f t="shared" si="5"/>
        <v>-4.6617420803931608E-2</v>
      </c>
      <c r="K69" s="29">
        <f>('Session Details'!$D69/D62)-1</f>
        <v>-2.9126204911649523E-2</v>
      </c>
      <c r="L69" s="29">
        <f t="shared" si="6"/>
        <v>-1.8015952207970032E-2</v>
      </c>
      <c r="M69" s="29">
        <f t="shared" si="9"/>
        <v>0.2624999654653839</v>
      </c>
      <c r="N69" s="29">
        <f t="shared" si="10"/>
        <v>0.41999992632614258</v>
      </c>
      <c r="O69" s="29">
        <f t="shared" si="11"/>
        <v>0.72270015570078716</v>
      </c>
      <c r="P69" s="29">
        <f t="shared" si="12"/>
        <v>0.80360000392975672</v>
      </c>
      <c r="Q69" s="62">
        <f>Table4[[#This Row],[L2M]]-M62</f>
        <v>2.4999922883869319E-3</v>
      </c>
      <c r="R69" s="62">
        <f>Table4[[#This Row],[M2C]]-N62</f>
        <v>-2.8968847709531786E-8</v>
      </c>
      <c r="S69" s="62">
        <f>Table4[[#This Row],[C2P]]-O62</f>
        <v>-4.3799658642399097E-2</v>
      </c>
      <c r="T69" s="62">
        <f>Table4[[#This Row],[P2O]]-P62</f>
        <v>2.4599911530675977E-2</v>
      </c>
      <c r="U69" s="36">
        <f t="shared" si="7"/>
        <v>-1.8015952207970032E-2</v>
      </c>
      <c r="V69" s="5"/>
      <c r="W69" s="7"/>
      <c r="X69" s="7"/>
      <c r="Y69" s="7"/>
      <c r="Z69" s="7"/>
      <c r="AA69" s="7"/>
      <c r="AB69" s="5"/>
    </row>
    <row r="70" spans="2:28" x14ac:dyDescent="0.2">
      <c r="B70" s="39">
        <v>43533</v>
      </c>
      <c r="C70" s="22" t="str">
        <f>TEXT('Session Details'!$B70,"dddd")</f>
        <v>Saturday</v>
      </c>
      <c r="D70" s="23">
        <v>46685340</v>
      </c>
      <c r="E70" s="23">
        <v>9705882</v>
      </c>
      <c r="F70" s="23">
        <v>3267000</v>
      </c>
      <c r="G70" s="23">
        <v>2310422</v>
      </c>
      <c r="H70" s="23">
        <v>1820150</v>
      </c>
      <c r="I70" s="24">
        <f t="shared" si="8"/>
        <v>3.8987613670586958E-2</v>
      </c>
      <c r="J70" s="26">
        <f t="shared" si="5"/>
        <v>1.0202070652584099</v>
      </c>
      <c r="K70" s="26">
        <f>('Session Details'!$D70/D63)-1</f>
        <v>0</v>
      </c>
      <c r="L70" s="26">
        <f t="shared" si="6"/>
        <v>1.0202070652584103</v>
      </c>
      <c r="M70" s="26">
        <f t="shared" si="9"/>
        <v>0.20789999601587994</v>
      </c>
      <c r="N70" s="26">
        <f t="shared" si="10"/>
        <v>0.33660001224000047</v>
      </c>
      <c r="O70" s="26">
        <f t="shared" si="11"/>
        <v>0.70719987756351388</v>
      </c>
      <c r="P70" s="26">
        <f t="shared" si="12"/>
        <v>0.78779980453787235</v>
      </c>
      <c r="Q70" s="62">
        <f>Table4[[#This Row],[L2M]]-M63</f>
        <v>-2.0999954161199097E-3</v>
      </c>
      <c r="R70" s="62">
        <f>Table4[[#This Row],[M2C]]-N63</f>
        <v>-3.399973479998708E-3</v>
      </c>
      <c r="S70" s="62">
        <f>Table4[[#This Row],[C2P]]-O63</f>
        <v>0.37400004424353056</v>
      </c>
      <c r="T70" s="62">
        <f>Table4[[#This Row],[P2O]]-P63</f>
        <v>-2.339996208863826E-2</v>
      </c>
      <c r="U70" s="36">
        <f t="shared" si="7"/>
        <v>1.0202070652584103</v>
      </c>
      <c r="V70" s="5"/>
      <c r="W70" s="7"/>
      <c r="X70" s="7"/>
      <c r="Y70" s="7"/>
      <c r="Z70" s="7"/>
      <c r="AA70" s="7"/>
      <c r="AB70" s="5"/>
    </row>
    <row r="71" spans="2:28" x14ac:dyDescent="0.2">
      <c r="B71" s="38">
        <v>43534</v>
      </c>
      <c r="C71" s="17" t="str">
        <f>TEXT('Session Details'!$B71,"dddd")</f>
        <v>Sunday</v>
      </c>
      <c r="D71" s="18">
        <v>46236443</v>
      </c>
      <c r="E71" s="18">
        <v>10098039</v>
      </c>
      <c r="F71" s="18">
        <v>3502000</v>
      </c>
      <c r="G71" s="18">
        <v>2262292</v>
      </c>
      <c r="H71" s="18">
        <v>1711650</v>
      </c>
      <c r="I71" s="27">
        <f t="shared" si="8"/>
        <v>3.7019499964562587E-2</v>
      </c>
      <c r="J71" s="29">
        <f t="shared" si="5"/>
        <v>1.0355904530176874E-2</v>
      </c>
      <c r="K71" s="29">
        <f>('Session Details'!$D71/D64)-1</f>
        <v>5.1020419528979843E-2</v>
      </c>
      <c r="L71" s="29">
        <f t="shared" si="6"/>
        <v>-3.8690508997938244E-2</v>
      </c>
      <c r="M71" s="29">
        <f t="shared" si="9"/>
        <v>0.21839999672985225</v>
      </c>
      <c r="N71" s="29">
        <f t="shared" si="10"/>
        <v>0.34680000740737882</v>
      </c>
      <c r="O71" s="29">
        <f t="shared" si="11"/>
        <v>0.64600000000000002</v>
      </c>
      <c r="P71" s="29">
        <f t="shared" si="12"/>
        <v>0.75659994377383644</v>
      </c>
      <c r="Q71" s="62">
        <f>Table4[[#This Row],[L2M]]-M64</f>
        <v>1.4700002037640908E-2</v>
      </c>
      <c r="R71" s="62">
        <f>Table4[[#This Row],[M2C]]-N64</f>
        <v>2.0400001872381723E-2</v>
      </c>
      <c r="S71" s="62">
        <f>Table4[[#This Row],[C2P]]-O64</f>
        <v>-6.7999992478434468E-2</v>
      </c>
      <c r="T71" s="62">
        <f>Table4[[#This Row],[P2O]]-P64</f>
        <v>-5.4600044734084752E-2</v>
      </c>
      <c r="U71" s="36">
        <f t="shared" si="7"/>
        <v>-3.8690508997938244E-2</v>
      </c>
      <c r="V71" s="5"/>
      <c r="W71" s="7"/>
      <c r="X71" s="7"/>
      <c r="Y71" s="7"/>
      <c r="Z71" s="7"/>
      <c r="AA71" s="7"/>
      <c r="AB71" s="5"/>
    </row>
    <row r="72" spans="2:28" x14ac:dyDescent="0.2">
      <c r="B72" s="39">
        <v>43535</v>
      </c>
      <c r="C72" s="22" t="str">
        <f>TEXT('Session Details'!$B72,"dddd")</f>
        <v>Monday</v>
      </c>
      <c r="D72" s="23">
        <v>21282993</v>
      </c>
      <c r="E72" s="23">
        <v>5107918</v>
      </c>
      <c r="F72" s="23">
        <v>2104462</v>
      </c>
      <c r="G72" s="23">
        <v>1459444</v>
      </c>
      <c r="H72" s="23">
        <v>1220679</v>
      </c>
      <c r="I72" s="24">
        <f t="shared" si="8"/>
        <v>5.735466811458332E-2</v>
      </c>
      <c r="J72" s="26">
        <f t="shared" si="5"/>
        <v>-0.11261551390237801</v>
      </c>
      <c r="K72" s="26">
        <f>('Session Details'!$D72/D65)-1</f>
        <v>-2.0000009209230951E-2</v>
      </c>
      <c r="L72" s="26">
        <f t="shared" si="6"/>
        <v>-9.4505617921909368E-2</v>
      </c>
      <c r="M72" s="26">
        <f t="shared" si="9"/>
        <v>0.23999998496452074</v>
      </c>
      <c r="N72" s="26">
        <f t="shared" si="10"/>
        <v>0.41199995771271192</v>
      </c>
      <c r="O72" s="26">
        <f t="shared" si="11"/>
        <v>0.69349981135321048</v>
      </c>
      <c r="P72" s="26">
        <f t="shared" si="12"/>
        <v>0.83640002631138977</v>
      </c>
      <c r="Q72" s="62">
        <f>Table4[[#This Row],[L2M]]-M65</f>
        <v>-2.2499980500863159E-2</v>
      </c>
      <c r="R72" s="62">
        <f>Table4[[#This Row],[M2C]]-N65</f>
        <v>-4.0000043978756783E-3</v>
      </c>
      <c r="S72" s="62">
        <f>Table4[[#This Row],[C2P]]-O65</f>
        <v>-5.1099989703742965E-2</v>
      </c>
      <c r="T72" s="62">
        <f>Table4[[#This Row],[P2O]]-P65</f>
        <v>5.73998547219563E-2</v>
      </c>
      <c r="U72" s="36">
        <f t="shared" si="7"/>
        <v>-9.4505617921909368E-2</v>
      </c>
      <c r="V72" s="5"/>
      <c r="W72" s="7"/>
      <c r="X72" s="7"/>
      <c r="Y72" s="7"/>
      <c r="Z72" s="7"/>
      <c r="AA72" s="7"/>
      <c r="AB72" s="5"/>
    </row>
    <row r="73" spans="2:28" x14ac:dyDescent="0.2">
      <c r="B73" s="38">
        <v>43536</v>
      </c>
      <c r="C73" s="17" t="str">
        <f>TEXT('Session Details'!$B73,"dddd")</f>
        <v>Tuesday</v>
      </c>
      <c r="D73" s="18">
        <v>21500167</v>
      </c>
      <c r="E73" s="18">
        <v>5428792</v>
      </c>
      <c r="F73" s="18">
        <v>2149801</v>
      </c>
      <c r="G73" s="18">
        <v>1600742</v>
      </c>
      <c r="H73" s="18">
        <v>1299482</v>
      </c>
      <c r="I73" s="27">
        <f t="shared" si="8"/>
        <v>6.04405537873264E-2</v>
      </c>
      <c r="J73" s="29">
        <f t="shared" si="5"/>
        <v>3.2510015366695066E-2</v>
      </c>
      <c r="K73" s="29">
        <f>('Session Details'!$D73/D66)-1</f>
        <v>-9.9999815815380311E-3</v>
      </c>
      <c r="L73" s="29">
        <f t="shared" si="6"/>
        <v>4.2939390057935123E-2</v>
      </c>
      <c r="M73" s="29">
        <f t="shared" si="9"/>
        <v>0.25249999220936281</v>
      </c>
      <c r="N73" s="29">
        <f t="shared" si="10"/>
        <v>0.39599988358367755</v>
      </c>
      <c r="O73" s="29">
        <f t="shared" si="11"/>
        <v>0.74460008158894708</v>
      </c>
      <c r="P73" s="29">
        <f t="shared" si="12"/>
        <v>0.81179977785302071</v>
      </c>
      <c r="Q73" s="62">
        <f>Table4[[#This Row],[L2M]]-M66</f>
        <v>9.9999899070550569E-3</v>
      </c>
      <c r="R73" s="62">
        <f>Table4[[#This Row],[M2C]]-N66</f>
        <v>1.6000054476621672E-2</v>
      </c>
      <c r="S73" s="62">
        <f>Table4[[#This Row],[C2P]]-O66</f>
        <v>2.0111412435408482E-7</v>
      </c>
      <c r="T73" s="62">
        <f>Table4[[#This Row],[P2O]]-P66</f>
        <v>-3.2800566277566334E-2</v>
      </c>
      <c r="U73" s="36">
        <f t="shared" si="7"/>
        <v>4.2939390057935123E-2</v>
      </c>
      <c r="V73" s="5"/>
      <c r="W73" s="7"/>
      <c r="X73" s="7"/>
      <c r="Y73" s="7"/>
      <c r="Z73" s="7"/>
      <c r="AA73" s="7"/>
      <c r="AB73" s="5"/>
    </row>
    <row r="74" spans="2:28" x14ac:dyDescent="0.2">
      <c r="B74" s="39">
        <v>43537</v>
      </c>
      <c r="C74" s="22" t="str">
        <f>TEXT('Session Details'!$B74,"dddd")</f>
        <v>Wednesday</v>
      </c>
      <c r="D74" s="23">
        <v>21717340</v>
      </c>
      <c r="E74" s="23">
        <v>5700801</v>
      </c>
      <c r="F74" s="23">
        <v>2166304</v>
      </c>
      <c r="G74" s="23">
        <v>1533960</v>
      </c>
      <c r="H74" s="23">
        <v>1232690</v>
      </c>
      <c r="I74" s="24">
        <f t="shared" si="8"/>
        <v>5.6760634589687317E-2</v>
      </c>
      <c r="J74" s="26">
        <f t="shared" ref="J74:J137" si="13">(H74/H67)-1</f>
        <v>0.11595244647875091</v>
      </c>
      <c r="K74" s="26">
        <f>('Session Details'!$D74/D67)-1</f>
        <v>3.0927825263863395E-2</v>
      </c>
      <c r="L74" s="26">
        <f t="shared" ref="L74:L137" si="14">(I74/I67)-1</f>
        <v>8.2473883361452227E-2</v>
      </c>
      <c r="M74" s="26">
        <f t="shared" si="9"/>
        <v>0.2624999654653839</v>
      </c>
      <c r="N74" s="26">
        <f t="shared" si="10"/>
        <v>0.37999993334270044</v>
      </c>
      <c r="O74" s="26">
        <f t="shared" si="11"/>
        <v>0.70810006351832433</v>
      </c>
      <c r="P74" s="26">
        <f t="shared" si="12"/>
        <v>0.80359983311168481</v>
      </c>
      <c r="Q74" s="62">
        <f>Table4[[#This Row],[L2M]]-M67</f>
        <v>1.7500008188619937E-2</v>
      </c>
      <c r="R74" s="62">
        <f>Table4[[#This Row],[M2C]]-N67</f>
        <v>-7.9999697791964253E-3</v>
      </c>
      <c r="S74" s="62">
        <f>Table4[[#This Row],[C2P]]-O67</f>
        <v>-1.4641757628552909E-7</v>
      </c>
      <c r="T74" s="62">
        <f>Table4[[#This Row],[P2O]]-P67</f>
        <v>2.4599817596678286E-2</v>
      </c>
      <c r="U74" s="36">
        <f t="shared" si="7"/>
        <v>8.2473883361452227E-2</v>
      </c>
      <c r="V74" s="5"/>
      <c r="W74" s="7"/>
      <c r="X74" s="7"/>
      <c r="Y74" s="7"/>
      <c r="Z74" s="7"/>
      <c r="AA74" s="7"/>
      <c r="AB74" s="5"/>
    </row>
    <row r="75" spans="2:28" x14ac:dyDescent="0.2">
      <c r="B75" s="38">
        <v>43538</v>
      </c>
      <c r="C75" s="17" t="str">
        <f>TEXT('Session Details'!$B75,"dddd")</f>
        <v>Thursday</v>
      </c>
      <c r="D75" s="18">
        <v>22803207</v>
      </c>
      <c r="E75" s="18">
        <v>5415761</v>
      </c>
      <c r="F75" s="18">
        <v>2144641</v>
      </c>
      <c r="G75" s="18">
        <v>1628211</v>
      </c>
      <c r="H75" s="18">
        <v>1268377</v>
      </c>
      <c r="I75" s="27">
        <f t="shared" si="8"/>
        <v>5.5622746397030909E-2</v>
      </c>
      <c r="J75" s="29">
        <f t="shared" si="13"/>
        <v>3.8334933760332257E-2</v>
      </c>
      <c r="K75" s="29">
        <f>('Session Details'!$D75/D68)-1</f>
        <v>5.0000000000000044E-2</v>
      </c>
      <c r="L75" s="29">
        <f t="shared" si="14"/>
        <v>-1.1109586894921697E-2</v>
      </c>
      <c r="M75" s="29">
        <f t="shared" si="9"/>
        <v>0.23749997094706898</v>
      </c>
      <c r="N75" s="29">
        <f t="shared" si="10"/>
        <v>0.39599993426593233</v>
      </c>
      <c r="O75" s="29">
        <f t="shared" si="11"/>
        <v>0.75919979148025241</v>
      </c>
      <c r="P75" s="29">
        <f t="shared" si="12"/>
        <v>0.77900038754190948</v>
      </c>
      <c r="Q75" s="62">
        <f>Table4[[#This Row],[L2M]]-M68</f>
        <v>-1.7541392310915782E-8</v>
      </c>
      <c r="R75" s="62">
        <f>Table4[[#This Row],[M2C]]-N68</f>
        <v>7.5409521127500767E-8</v>
      </c>
      <c r="S75" s="62">
        <f>Table4[[#This Row],[C2P]]-O68</f>
        <v>5.1099728567617686E-2</v>
      </c>
      <c r="T75" s="62">
        <f>Table4[[#This Row],[P2O]]-P68</f>
        <v>-6.5599472100420497E-2</v>
      </c>
      <c r="U75" s="36">
        <f t="shared" ref="U75:U91" si="15">(I75/I68)-1</f>
        <v>-1.1109586894921697E-2</v>
      </c>
      <c r="V75" s="5"/>
      <c r="W75" s="7"/>
      <c r="X75" s="7"/>
      <c r="Y75" s="7"/>
      <c r="Z75" s="7"/>
      <c r="AA75" s="7"/>
      <c r="AB75" s="5"/>
    </row>
    <row r="76" spans="2:28" x14ac:dyDescent="0.2">
      <c r="B76" s="39">
        <v>43539</v>
      </c>
      <c r="C76" s="22" t="str">
        <f>TEXT('Session Details'!$B76,"dddd")</f>
        <v>Friday</v>
      </c>
      <c r="D76" s="23">
        <v>21500167</v>
      </c>
      <c r="E76" s="23">
        <v>5106289</v>
      </c>
      <c r="F76" s="23">
        <v>2124216</v>
      </c>
      <c r="G76" s="23">
        <v>1519664</v>
      </c>
      <c r="H76" s="23">
        <v>1183818</v>
      </c>
      <c r="I76" s="24">
        <f t="shared" si="8"/>
        <v>5.5060874643438819E-2</v>
      </c>
      <c r="J76" s="26">
        <f t="shared" si="13"/>
        <v>-0.14866249706049239</v>
      </c>
      <c r="K76" s="26">
        <f>('Session Details'!$D76/D69)-1</f>
        <v>-9.9999815815380311E-3</v>
      </c>
      <c r="L76" s="26">
        <f t="shared" si="14"/>
        <v>-0.14006314434263278</v>
      </c>
      <c r="M76" s="26">
        <f t="shared" si="9"/>
        <v>0.23749996918628585</v>
      </c>
      <c r="N76" s="26">
        <f t="shared" si="10"/>
        <v>0.41599995613252599</v>
      </c>
      <c r="O76" s="26">
        <f t="shared" si="11"/>
        <v>0.71539994049569344</v>
      </c>
      <c r="P76" s="26">
        <f t="shared" si="12"/>
        <v>0.77899983154170926</v>
      </c>
      <c r="Q76" s="62">
        <f>Table4[[#This Row],[L2M]]-M69</f>
        <v>-2.4999996279098047E-2</v>
      </c>
      <c r="R76" s="62">
        <f>Table4[[#This Row],[M2C]]-N69</f>
        <v>-3.9999701936165866E-3</v>
      </c>
      <c r="S76" s="62">
        <f>Table4[[#This Row],[C2P]]-O69</f>
        <v>-7.3002152050937186E-3</v>
      </c>
      <c r="T76" s="62">
        <f>Table4[[#This Row],[P2O]]-P69</f>
        <v>-2.4600172388047459E-2</v>
      </c>
      <c r="U76" s="36">
        <f t="shared" si="15"/>
        <v>-0.14006314434263278</v>
      </c>
      <c r="V76" s="5"/>
      <c r="W76" s="7"/>
      <c r="X76" s="7"/>
      <c r="Y76" s="7"/>
      <c r="Z76" s="7"/>
      <c r="AA76" s="7"/>
      <c r="AB76" s="5"/>
    </row>
    <row r="77" spans="2:28" x14ac:dyDescent="0.2">
      <c r="B77" s="38">
        <v>43540</v>
      </c>
      <c r="C77" s="17" t="str">
        <f>TEXT('Session Details'!$B77,"dddd")</f>
        <v>Saturday</v>
      </c>
      <c r="D77" s="18">
        <v>42645263</v>
      </c>
      <c r="E77" s="18">
        <v>9313725</v>
      </c>
      <c r="F77" s="18">
        <v>3293333</v>
      </c>
      <c r="G77" s="18">
        <v>2217072</v>
      </c>
      <c r="H77" s="18">
        <v>1815781</v>
      </c>
      <c r="I77" s="27">
        <f t="shared" si="8"/>
        <v>4.2578726739239479E-2</v>
      </c>
      <c r="J77" s="29">
        <f t="shared" si="13"/>
        <v>-2.4003516193720209E-3</v>
      </c>
      <c r="K77" s="29">
        <f>('Session Details'!$D77/D70)-1</f>
        <v>-8.6538450828461344E-2</v>
      </c>
      <c r="L77" s="29">
        <f t="shared" si="14"/>
        <v>9.2109075948952679E-2</v>
      </c>
      <c r="M77" s="29">
        <f t="shared" si="9"/>
        <v>0.21839998970108357</v>
      </c>
      <c r="N77" s="29">
        <f t="shared" si="10"/>
        <v>0.35359998282105171</v>
      </c>
      <c r="O77" s="29">
        <f t="shared" si="11"/>
        <v>0.67320006813765876</v>
      </c>
      <c r="P77" s="29">
        <f t="shared" si="12"/>
        <v>0.81899956338810831</v>
      </c>
      <c r="Q77" s="62">
        <f>Table4[[#This Row],[L2M]]-M70</f>
        <v>1.0499993685203629E-2</v>
      </c>
      <c r="R77" s="62">
        <f>Table4[[#This Row],[M2C]]-N70</f>
        <v>1.6999970581051238E-2</v>
      </c>
      <c r="S77" s="62">
        <f>Table4[[#This Row],[C2P]]-O70</f>
        <v>-3.3999809425855121E-2</v>
      </c>
      <c r="T77" s="62">
        <f>Table4[[#This Row],[P2O]]-P70</f>
        <v>3.1199758850235959E-2</v>
      </c>
      <c r="U77" s="36">
        <f t="shared" si="15"/>
        <v>9.2109075948952679E-2</v>
      </c>
      <c r="V77" s="5"/>
      <c r="W77" s="7"/>
      <c r="X77" s="7"/>
      <c r="Y77" s="7"/>
      <c r="Z77" s="7"/>
      <c r="AA77" s="7"/>
      <c r="AB77" s="5"/>
    </row>
    <row r="78" spans="2:28" x14ac:dyDescent="0.2">
      <c r="B78" s="39">
        <v>43541</v>
      </c>
      <c r="C78" s="22" t="str">
        <f>TEXT('Session Details'!$B78,"dddd")</f>
        <v>Sunday</v>
      </c>
      <c r="D78" s="23">
        <v>42645263</v>
      </c>
      <c r="E78" s="23">
        <v>8686840</v>
      </c>
      <c r="F78" s="23">
        <v>2894455</v>
      </c>
      <c r="G78" s="23">
        <v>1968229</v>
      </c>
      <c r="H78" s="23">
        <v>1504514</v>
      </c>
      <c r="I78" s="24">
        <f t="shared" si="8"/>
        <v>3.5279744903906445E-2</v>
      </c>
      <c r="J78" s="26">
        <f t="shared" si="13"/>
        <v>-0.12101539450238075</v>
      </c>
      <c r="K78" s="26">
        <f>('Session Details'!$D78/D71)-1</f>
        <v>-7.7669902072700525E-2</v>
      </c>
      <c r="L78" s="26">
        <f t="shared" si="14"/>
        <v>-4.6995639117804022E-2</v>
      </c>
      <c r="M78" s="26">
        <f t="shared" si="9"/>
        <v>0.20369999828585886</v>
      </c>
      <c r="N78" s="26">
        <f t="shared" si="10"/>
        <v>0.33319998986973398</v>
      </c>
      <c r="O78" s="26">
        <f t="shared" si="11"/>
        <v>0.6799998618047266</v>
      </c>
      <c r="P78" s="26">
        <f t="shared" si="12"/>
        <v>0.76439987420163003</v>
      </c>
      <c r="Q78" s="62">
        <f>Table4[[#This Row],[L2M]]-M71</f>
        <v>-1.469999844399339E-2</v>
      </c>
      <c r="R78" s="62">
        <f>Table4[[#This Row],[M2C]]-N71</f>
        <v>-1.3600017537644837E-2</v>
      </c>
      <c r="S78" s="62">
        <f>Table4[[#This Row],[C2P]]-O71</f>
        <v>3.3999861804726583E-2</v>
      </c>
      <c r="T78" s="62">
        <f>Table4[[#This Row],[P2O]]-P71</f>
        <v>7.7999304277935888E-3</v>
      </c>
      <c r="U78" s="36">
        <f t="shared" si="15"/>
        <v>-4.6995639117804022E-2</v>
      </c>
      <c r="V78" s="5"/>
      <c r="W78" s="7"/>
      <c r="X78" s="7"/>
      <c r="Y78" s="7"/>
      <c r="Z78" s="7"/>
      <c r="AA78" s="7"/>
      <c r="AB78" s="5"/>
    </row>
    <row r="79" spans="2:28" x14ac:dyDescent="0.2">
      <c r="B79" s="38">
        <v>43542</v>
      </c>
      <c r="C79" s="17" t="str">
        <f>TEXT('Session Details'!$B79,"dddd")</f>
        <v>Monday</v>
      </c>
      <c r="D79" s="18">
        <v>22368860</v>
      </c>
      <c r="E79" s="18">
        <v>5368526</v>
      </c>
      <c r="F79" s="18">
        <v>2233307</v>
      </c>
      <c r="G79" s="18">
        <v>1614011</v>
      </c>
      <c r="H79" s="18">
        <v>1310254</v>
      </c>
      <c r="I79" s="27">
        <f t="shared" si="8"/>
        <v>5.8574911729967462E-2</v>
      </c>
      <c r="J79" s="29">
        <f t="shared" si="13"/>
        <v>7.3381290249115549E-2</v>
      </c>
      <c r="K79" s="29">
        <f>('Session Details'!$D79/D72)-1</f>
        <v>5.1020408642713067E-2</v>
      </c>
      <c r="L79" s="29">
        <f t="shared" si="14"/>
        <v>2.1275401907066005E-2</v>
      </c>
      <c r="M79" s="29">
        <f t="shared" si="9"/>
        <v>0.23999998211799797</v>
      </c>
      <c r="N79" s="29">
        <f t="shared" si="10"/>
        <v>0.4160000342738398</v>
      </c>
      <c r="O79" s="29">
        <f t="shared" si="11"/>
        <v>0.72270001392553729</v>
      </c>
      <c r="P79" s="29">
        <f t="shared" si="12"/>
        <v>0.81179991957923459</v>
      </c>
      <c r="Q79" s="62">
        <f>Table4[[#This Row],[L2M]]-M72</f>
        <v>-2.8465227674967508E-9</v>
      </c>
      <c r="R79" s="62">
        <f>Table4[[#This Row],[M2C]]-N72</f>
        <v>4.0000765611278855E-3</v>
      </c>
      <c r="S79" s="62">
        <f>Table4[[#This Row],[C2P]]-O72</f>
        <v>2.9200202572326805E-2</v>
      </c>
      <c r="T79" s="62">
        <f>Table4[[#This Row],[P2O]]-P72</f>
        <v>-2.460010673215518E-2</v>
      </c>
      <c r="U79" s="36">
        <f t="shared" si="15"/>
        <v>2.1275401907066005E-2</v>
      </c>
      <c r="V79" s="5"/>
      <c r="W79" s="7"/>
      <c r="X79" s="7"/>
      <c r="Y79" s="7"/>
      <c r="Z79" s="7"/>
      <c r="AA79" s="7"/>
      <c r="AB79" s="5"/>
    </row>
    <row r="80" spans="2:28" x14ac:dyDescent="0.2">
      <c r="B80" s="39">
        <v>43543</v>
      </c>
      <c r="C80" s="22" t="str">
        <f>TEXT('Session Details'!$B80,"dddd")</f>
        <v>Tuesday</v>
      </c>
      <c r="D80" s="23">
        <v>21934513</v>
      </c>
      <c r="E80" s="23">
        <v>5757809</v>
      </c>
      <c r="F80" s="23">
        <v>2418280</v>
      </c>
      <c r="G80" s="23">
        <v>1835958</v>
      </c>
      <c r="H80" s="23">
        <v>707578</v>
      </c>
      <c r="I80" s="24">
        <f t="shared" si="8"/>
        <v>3.2258660130726403E-2</v>
      </c>
      <c r="J80" s="26">
        <f t="shared" si="13"/>
        <v>-0.45549226537958976</v>
      </c>
      <c r="K80" s="26">
        <f>('Session Details'!$D80/D73)-1</f>
        <v>2.0201982617158221E-2</v>
      </c>
      <c r="L80" s="26">
        <f t="shared" si="14"/>
        <v>-0.46627457709544307</v>
      </c>
      <c r="M80" s="26">
        <f t="shared" si="9"/>
        <v>0.26249996979645729</v>
      </c>
      <c r="N80" s="26">
        <f t="shared" si="10"/>
        <v>0.42000003820897847</v>
      </c>
      <c r="O80" s="26">
        <f t="shared" si="11"/>
        <v>0.75919992722100005</v>
      </c>
      <c r="P80" s="26">
        <f t="shared" si="12"/>
        <v>0.38539988387533919</v>
      </c>
      <c r="Q80" s="62">
        <f>Table4[[#This Row],[L2M]]-M73</f>
        <v>9.9999775870944774E-3</v>
      </c>
      <c r="R80" s="62">
        <f>Table4[[#This Row],[M2C]]-N73</f>
        <v>2.4000154625300918E-2</v>
      </c>
      <c r="S80" s="62">
        <f>Table4[[#This Row],[C2P]]-O73</f>
        <v>1.4599845632052966E-2</v>
      </c>
      <c r="T80" s="62">
        <f>Table4[[#This Row],[P2O]]-P73</f>
        <v>-0.42639989397768152</v>
      </c>
      <c r="U80" s="36">
        <f t="shared" si="15"/>
        <v>-0.46627457709544307</v>
      </c>
      <c r="V80" s="5"/>
      <c r="W80" s="7"/>
      <c r="X80" s="7"/>
      <c r="Y80" s="7"/>
      <c r="Z80" s="7"/>
      <c r="AA80" s="7"/>
      <c r="AB80" s="5"/>
    </row>
    <row r="81" spans="2:28" x14ac:dyDescent="0.2">
      <c r="B81" s="38">
        <v>43544</v>
      </c>
      <c r="C81" s="17" t="str">
        <f>TEXT('Session Details'!$B81,"dddd")</f>
        <v>Wednesday</v>
      </c>
      <c r="D81" s="18">
        <v>21282993</v>
      </c>
      <c r="E81" s="18">
        <v>5427163</v>
      </c>
      <c r="F81" s="18">
        <v>2149156</v>
      </c>
      <c r="G81" s="18">
        <v>1600262</v>
      </c>
      <c r="H81" s="18">
        <v>1377825</v>
      </c>
      <c r="I81" s="27">
        <f t="shared" si="8"/>
        <v>6.4738310067573676E-2</v>
      </c>
      <c r="J81" s="29">
        <f t="shared" si="13"/>
        <v>0.11773844194404104</v>
      </c>
      <c r="K81" s="29">
        <f>('Session Details'!$D81/D74)-1</f>
        <v>-2.0000009209230951E-2</v>
      </c>
      <c r="L81" s="29">
        <f t="shared" si="14"/>
        <v>0.14054944127308611</v>
      </c>
      <c r="M81" s="29">
        <f t="shared" si="9"/>
        <v>0.25499998989803735</v>
      </c>
      <c r="N81" s="29">
        <f t="shared" si="10"/>
        <v>0.39599989902643423</v>
      </c>
      <c r="O81" s="29">
        <f t="shared" si="11"/>
        <v>0.74460020584824926</v>
      </c>
      <c r="P81" s="29">
        <f t="shared" si="12"/>
        <v>0.86099963630955434</v>
      </c>
      <c r="Q81" s="62">
        <f>Table4[[#This Row],[L2M]]-M74</f>
        <v>-7.4999755673465507E-3</v>
      </c>
      <c r="R81" s="62">
        <f>Table4[[#This Row],[M2C]]-N74</f>
        <v>1.5999965683733797E-2</v>
      </c>
      <c r="S81" s="62">
        <f>Table4[[#This Row],[C2P]]-O74</f>
        <v>3.6500142329924934E-2</v>
      </c>
      <c r="T81" s="62">
        <f>Table4[[#This Row],[P2O]]-P74</f>
        <v>5.7399803197869526E-2</v>
      </c>
      <c r="U81" s="36">
        <f t="shared" si="15"/>
        <v>0.14054944127308611</v>
      </c>
      <c r="V81" s="5"/>
      <c r="W81" s="7"/>
      <c r="X81" s="7"/>
      <c r="Y81" s="7"/>
      <c r="Z81" s="7"/>
      <c r="AA81" s="7"/>
      <c r="AB81" s="5"/>
    </row>
    <row r="82" spans="2:28" x14ac:dyDescent="0.2">
      <c r="B82" s="39">
        <v>43545</v>
      </c>
      <c r="C82" s="22" t="str">
        <f>TEXT('Session Details'!$B82,"dddd")</f>
        <v>Thursday</v>
      </c>
      <c r="D82" s="23">
        <v>21717340</v>
      </c>
      <c r="E82" s="23">
        <v>5429335</v>
      </c>
      <c r="F82" s="23">
        <v>2128299</v>
      </c>
      <c r="G82" s="23">
        <v>1475975</v>
      </c>
      <c r="H82" s="23">
        <v>1234506</v>
      </c>
      <c r="I82" s="24">
        <f t="shared" si="8"/>
        <v>5.6844254406847247E-2</v>
      </c>
      <c r="J82" s="26">
        <f t="shared" si="13"/>
        <v>-2.6704205453110585E-2</v>
      </c>
      <c r="K82" s="26">
        <f>('Session Details'!$D82/D75)-1</f>
        <v>-4.7619047619047672E-2</v>
      </c>
      <c r="L82" s="26">
        <f t="shared" si="14"/>
        <v>2.1960584274233863E-2</v>
      </c>
      <c r="M82" s="26">
        <f t="shared" si="9"/>
        <v>0.25</v>
      </c>
      <c r="N82" s="26">
        <f t="shared" si="10"/>
        <v>0.39199994106092184</v>
      </c>
      <c r="O82" s="26">
        <f t="shared" si="11"/>
        <v>0.6934998324953402</v>
      </c>
      <c r="P82" s="26">
        <f t="shared" si="12"/>
        <v>0.83640034553430787</v>
      </c>
      <c r="Q82" s="62">
        <f>Table4[[#This Row],[L2M]]-M75</f>
        <v>1.2500029052931017E-2</v>
      </c>
      <c r="R82" s="62">
        <f>Table4[[#This Row],[M2C]]-N75</f>
        <v>-3.9999932050104881E-3</v>
      </c>
      <c r="S82" s="62">
        <f>Table4[[#This Row],[C2P]]-O75</f>
        <v>-6.569995898491221E-2</v>
      </c>
      <c r="T82" s="62">
        <f>Table4[[#This Row],[P2O]]-P75</f>
        <v>5.7399957992398387E-2</v>
      </c>
      <c r="U82" s="36">
        <f t="shared" si="15"/>
        <v>2.1960584274233863E-2</v>
      </c>
      <c r="V82" s="5"/>
      <c r="W82" s="7"/>
      <c r="X82" s="7"/>
      <c r="Y82" s="7"/>
      <c r="Z82" s="7"/>
      <c r="AA82" s="7"/>
      <c r="AB82" s="5"/>
    </row>
    <row r="83" spans="2:28" x14ac:dyDescent="0.2">
      <c r="B83" s="38">
        <v>43546</v>
      </c>
      <c r="C83" s="17" t="str">
        <f>TEXT('Session Details'!$B83,"dddd")</f>
        <v>Friday</v>
      </c>
      <c r="D83" s="18">
        <v>21065820</v>
      </c>
      <c r="E83" s="18">
        <v>5529777</v>
      </c>
      <c r="F83" s="18">
        <v>2123434</v>
      </c>
      <c r="G83" s="18">
        <v>1612111</v>
      </c>
      <c r="H83" s="18">
        <v>1361589</v>
      </c>
      <c r="I83" s="27">
        <f t="shared" si="8"/>
        <v>6.4634986912448691E-2</v>
      </c>
      <c r="J83" s="29">
        <f t="shared" si="13"/>
        <v>0.15016750885693586</v>
      </c>
      <c r="K83" s="29">
        <f>('Session Details'!$D83/D76)-1</f>
        <v>-2.0202029128424948E-2</v>
      </c>
      <c r="L83" s="29">
        <f t="shared" si="14"/>
        <v>0.17388231354858696</v>
      </c>
      <c r="M83" s="29">
        <f t="shared" si="9"/>
        <v>0.26249996439730333</v>
      </c>
      <c r="N83" s="29">
        <f t="shared" si="10"/>
        <v>0.38399993345120426</v>
      </c>
      <c r="O83" s="29">
        <f t="shared" si="11"/>
        <v>0.75919995629720538</v>
      </c>
      <c r="P83" s="29">
        <f t="shared" si="12"/>
        <v>0.84460003064305122</v>
      </c>
      <c r="Q83" s="62">
        <f>Table4[[#This Row],[L2M]]-M76</f>
        <v>2.4999995211017478E-2</v>
      </c>
      <c r="R83" s="62">
        <f>Table4[[#This Row],[M2C]]-N76</f>
        <v>-3.2000022681321738E-2</v>
      </c>
      <c r="S83" s="62">
        <f>Table4[[#This Row],[C2P]]-O76</f>
        <v>4.3800015801511938E-2</v>
      </c>
      <c r="T83" s="62">
        <f>Table4[[#This Row],[P2O]]-P76</f>
        <v>6.5600199101341961E-2</v>
      </c>
      <c r="U83" s="36">
        <f t="shared" si="15"/>
        <v>0.17388231354858696</v>
      </c>
      <c r="V83" s="5"/>
      <c r="W83" s="7"/>
      <c r="X83" s="7"/>
      <c r="Y83" s="7"/>
      <c r="Z83" s="7"/>
      <c r="AA83" s="7"/>
      <c r="AB83" s="5"/>
    </row>
    <row r="84" spans="2:28" x14ac:dyDescent="0.2">
      <c r="B84" s="39">
        <v>43547</v>
      </c>
      <c r="C84" s="22" t="str">
        <f>TEXT('Session Details'!$B84,"dddd")</f>
        <v>Saturday</v>
      </c>
      <c r="D84" s="23">
        <v>44440853</v>
      </c>
      <c r="E84" s="23">
        <v>9612556</v>
      </c>
      <c r="F84" s="23">
        <v>3268269</v>
      </c>
      <c r="G84" s="23">
        <v>2289095</v>
      </c>
      <c r="H84" s="23">
        <v>1874769</v>
      </c>
      <c r="I84" s="24">
        <f t="shared" si="8"/>
        <v>4.2185711421875723E-2</v>
      </c>
      <c r="J84" s="26">
        <f t="shared" si="13"/>
        <v>3.2486296530253478E-2</v>
      </c>
      <c r="K84" s="26">
        <f>('Session Details'!$D84/D77)-1</f>
        <v>4.2105262664225984E-2</v>
      </c>
      <c r="L84" s="26">
        <f t="shared" si="14"/>
        <v>-9.2303210420231485E-3</v>
      </c>
      <c r="M84" s="26">
        <f t="shared" si="9"/>
        <v>0.21629998866133376</v>
      </c>
      <c r="N84" s="26">
        <f t="shared" si="10"/>
        <v>0.33999999583877588</v>
      </c>
      <c r="O84" s="26">
        <f t="shared" si="11"/>
        <v>0.70039981409119012</v>
      </c>
      <c r="P84" s="26">
        <f t="shared" si="12"/>
        <v>0.8190000851865038</v>
      </c>
      <c r="Q84" s="62">
        <f>Table4[[#This Row],[L2M]]-M77</f>
        <v>-2.1000010397498048E-3</v>
      </c>
      <c r="R84" s="62">
        <f>Table4[[#This Row],[M2C]]-N77</f>
        <v>-1.3599986982275825E-2</v>
      </c>
      <c r="S84" s="62">
        <f>Table4[[#This Row],[C2P]]-O77</f>
        <v>2.7199745953531362E-2</v>
      </c>
      <c r="T84" s="62">
        <f>Table4[[#This Row],[P2O]]-P77</f>
        <v>5.2179839549193474E-7</v>
      </c>
      <c r="U84" s="36">
        <f t="shared" si="15"/>
        <v>-9.2303210420231485E-3</v>
      </c>
      <c r="V84" s="5"/>
      <c r="W84" s="7"/>
      <c r="X84" s="7"/>
      <c r="Y84" s="7"/>
      <c r="Z84" s="7"/>
      <c r="AA84" s="7"/>
      <c r="AB84" s="5"/>
    </row>
    <row r="85" spans="2:28" x14ac:dyDescent="0.2">
      <c r="B85" s="38">
        <v>43548</v>
      </c>
      <c r="C85" s="17" t="str">
        <f>TEXT('Session Details'!$B85,"dddd")</f>
        <v>Sunday</v>
      </c>
      <c r="D85" s="18">
        <v>45338648</v>
      </c>
      <c r="E85" s="18">
        <v>9425904</v>
      </c>
      <c r="F85" s="18">
        <v>3300951</v>
      </c>
      <c r="G85" s="18">
        <v>2289540</v>
      </c>
      <c r="H85" s="18">
        <v>1839416</v>
      </c>
      <c r="I85" s="27">
        <f t="shared" si="8"/>
        <v>4.05705966353474E-2</v>
      </c>
      <c r="J85" s="29">
        <f t="shared" si="13"/>
        <v>0.22259812803337153</v>
      </c>
      <c r="K85" s="29">
        <f>('Session Details'!$D85/D78)-1</f>
        <v>6.3157893996339087E-2</v>
      </c>
      <c r="L85" s="29">
        <f t="shared" si="14"/>
        <v>0.14996853706998059</v>
      </c>
      <c r="M85" s="29">
        <f t="shared" si="9"/>
        <v>0.20789997972590626</v>
      </c>
      <c r="N85" s="29">
        <f t="shared" si="10"/>
        <v>0.35019993838256785</v>
      </c>
      <c r="O85" s="29">
        <f t="shared" si="11"/>
        <v>0.69360011705717539</v>
      </c>
      <c r="P85" s="29">
        <f t="shared" si="12"/>
        <v>0.80339980956873436</v>
      </c>
      <c r="Q85" s="62">
        <f>Table4[[#This Row],[L2M]]-M78</f>
        <v>4.1999814400474067E-3</v>
      </c>
      <c r="R85" s="62">
        <f>Table4[[#This Row],[M2C]]-N78</f>
        <v>1.6999948512833873E-2</v>
      </c>
      <c r="S85" s="62">
        <f>Table4[[#This Row],[C2P]]-O78</f>
        <v>1.360025525244879E-2</v>
      </c>
      <c r="T85" s="62">
        <f>Table4[[#This Row],[P2O]]-P78</f>
        <v>3.8999935367104333E-2</v>
      </c>
      <c r="U85" s="36">
        <f t="shared" si="15"/>
        <v>0.14996853706998059</v>
      </c>
      <c r="V85" s="5"/>
      <c r="W85" s="7"/>
      <c r="X85" s="7"/>
      <c r="Y85" s="7"/>
      <c r="Z85" s="7"/>
      <c r="AA85" s="7"/>
      <c r="AB85" s="5"/>
    </row>
    <row r="86" spans="2:28" x14ac:dyDescent="0.2">
      <c r="B86" s="39">
        <v>43549</v>
      </c>
      <c r="C86" s="22" t="str">
        <f>TEXT('Session Details'!$B86,"dddd")</f>
        <v>Monday</v>
      </c>
      <c r="D86" s="23">
        <v>22368860</v>
      </c>
      <c r="E86" s="23">
        <v>5536293</v>
      </c>
      <c r="F86" s="23">
        <v>2258807</v>
      </c>
      <c r="G86" s="23">
        <v>1632440</v>
      </c>
      <c r="H86" s="23">
        <v>1351986</v>
      </c>
      <c r="I86" s="24">
        <f t="shared" si="8"/>
        <v>6.044054100208951E-2</v>
      </c>
      <c r="J86" s="26">
        <f t="shared" si="13"/>
        <v>3.1850312992747876E-2</v>
      </c>
      <c r="K86" s="26">
        <f>('Session Details'!$D86/D79)-1</f>
        <v>0</v>
      </c>
      <c r="L86" s="26">
        <f t="shared" si="14"/>
        <v>3.1850312992747876E-2</v>
      </c>
      <c r="M86" s="26">
        <f t="shared" si="9"/>
        <v>0.24750000670575076</v>
      </c>
      <c r="N86" s="26">
        <f t="shared" si="10"/>
        <v>0.40799990173930462</v>
      </c>
      <c r="O86" s="26">
        <f t="shared" si="11"/>
        <v>0.72270008017506582</v>
      </c>
      <c r="P86" s="26">
        <f t="shared" si="12"/>
        <v>0.82819950503540707</v>
      </c>
      <c r="Q86" s="62">
        <f>Table4[[#This Row],[L2M]]-M79</f>
        <v>7.5000245877527849E-3</v>
      </c>
      <c r="R86" s="62">
        <f>Table4[[#This Row],[M2C]]-N79</f>
        <v>-8.000132534535187E-3</v>
      </c>
      <c r="S86" s="62">
        <f>Table4[[#This Row],[C2P]]-O79</f>
        <v>6.62495285297382E-8</v>
      </c>
      <c r="T86" s="62">
        <f>Table4[[#This Row],[P2O]]-P79</f>
        <v>1.6399585456172483E-2</v>
      </c>
      <c r="U86" s="36">
        <f t="shared" si="15"/>
        <v>3.1850312992747876E-2</v>
      </c>
      <c r="V86" s="5"/>
      <c r="W86" s="7"/>
      <c r="X86" s="7"/>
      <c r="Y86" s="7"/>
      <c r="Z86" s="7"/>
      <c r="AA86" s="7"/>
      <c r="AB86" s="5"/>
    </row>
    <row r="87" spans="2:28" x14ac:dyDescent="0.2">
      <c r="B87" s="38">
        <v>43550</v>
      </c>
      <c r="C87" s="17" t="str">
        <f>TEXT('Session Details'!$B87,"dddd")</f>
        <v>Tuesday</v>
      </c>
      <c r="D87" s="18">
        <v>20848646</v>
      </c>
      <c r="E87" s="18">
        <v>5107918</v>
      </c>
      <c r="F87" s="18">
        <v>2043167</v>
      </c>
      <c r="G87" s="18">
        <v>1476597</v>
      </c>
      <c r="H87" s="18">
        <v>1259241</v>
      </c>
      <c r="I87" s="27">
        <f t="shared" si="8"/>
        <v>6.0399174123825596E-2</v>
      </c>
      <c r="J87" s="29">
        <f t="shared" si="13"/>
        <v>0.77964973472889199</v>
      </c>
      <c r="K87" s="29">
        <f>('Session Details'!$D87/D80)-1</f>
        <v>-4.9504951397826846E-2</v>
      </c>
      <c r="L87" s="29">
        <f t="shared" si="14"/>
        <v>0.87233982685769784</v>
      </c>
      <c r="M87" s="29">
        <f t="shared" si="9"/>
        <v>0.2449999870495187</v>
      </c>
      <c r="N87" s="29">
        <f t="shared" si="10"/>
        <v>0.39999996084510364</v>
      </c>
      <c r="O87" s="29">
        <f t="shared" si="11"/>
        <v>0.72270010234112048</v>
      </c>
      <c r="P87" s="29">
        <f t="shared" si="12"/>
        <v>0.85279937586220211</v>
      </c>
      <c r="Q87" s="62">
        <f>Table4[[#This Row],[L2M]]-M80</f>
        <v>-1.7499982746938592E-2</v>
      </c>
      <c r="R87" s="62">
        <f>Table4[[#This Row],[M2C]]-N80</f>
        <v>-2.0000077363874824E-2</v>
      </c>
      <c r="S87" s="62">
        <f>Table4[[#This Row],[C2P]]-O80</f>
        <v>-3.6499824879879572E-2</v>
      </c>
      <c r="T87" s="62">
        <f>Table4[[#This Row],[P2O]]-P80</f>
        <v>0.46739949198686292</v>
      </c>
      <c r="U87" s="36">
        <f t="shared" si="15"/>
        <v>0.87233982685769784</v>
      </c>
      <c r="V87" s="5"/>
      <c r="W87" s="7"/>
      <c r="X87" s="7"/>
      <c r="Y87" s="7"/>
      <c r="Z87" s="7"/>
      <c r="AA87" s="7"/>
      <c r="AB87" s="5"/>
    </row>
    <row r="88" spans="2:28" x14ac:dyDescent="0.2">
      <c r="B88" s="39">
        <v>43551</v>
      </c>
      <c r="C88" s="22" t="str">
        <f>TEXT('Session Details'!$B88,"dddd")</f>
        <v>Wednesday</v>
      </c>
      <c r="D88" s="23">
        <v>20848646</v>
      </c>
      <c r="E88" s="23">
        <v>5212161</v>
      </c>
      <c r="F88" s="23">
        <v>2084864</v>
      </c>
      <c r="G88" s="23">
        <v>1476292</v>
      </c>
      <c r="H88" s="23">
        <v>1150032</v>
      </c>
      <c r="I88" s="24">
        <f t="shared" si="8"/>
        <v>5.5160992229423438E-2</v>
      </c>
      <c r="J88" s="26">
        <f t="shared" si="13"/>
        <v>-0.16532796254967064</v>
      </c>
      <c r="K88" s="26">
        <f>('Session Details'!$D88/D81)-1</f>
        <v>-2.0408172854259776E-2</v>
      </c>
      <c r="L88" s="26">
        <f t="shared" si="14"/>
        <v>-0.14793895342886554</v>
      </c>
      <c r="M88" s="26">
        <f t="shared" si="9"/>
        <v>0.24999997601762725</v>
      </c>
      <c r="N88" s="26">
        <f t="shared" si="10"/>
        <v>0.39999992325639977</v>
      </c>
      <c r="O88" s="26">
        <f t="shared" si="11"/>
        <v>0.70809990483791752</v>
      </c>
      <c r="P88" s="26">
        <f t="shared" si="12"/>
        <v>0.77900036036231313</v>
      </c>
      <c r="Q88" s="62">
        <f>Table4[[#This Row],[L2M]]-M81</f>
        <v>-5.0000138804101035E-3</v>
      </c>
      <c r="R88" s="62">
        <f>Table4[[#This Row],[M2C]]-N81</f>
        <v>4.0000242299655375E-3</v>
      </c>
      <c r="S88" s="62">
        <f>Table4[[#This Row],[C2P]]-O81</f>
        <v>-3.6500301010331748E-2</v>
      </c>
      <c r="T88" s="62">
        <f>Table4[[#This Row],[P2O]]-P81</f>
        <v>-8.1999275947241212E-2</v>
      </c>
      <c r="U88" s="36">
        <f t="shared" si="15"/>
        <v>-0.14793895342886554</v>
      </c>
      <c r="V88" s="5"/>
      <c r="W88" s="7"/>
      <c r="X88" s="7"/>
      <c r="Y88" s="7"/>
      <c r="Z88" s="7"/>
      <c r="AA88" s="7"/>
      <c r="AB88" s="5"/>
    </row>
    <row r="89" spans="2:28" x14ac:dyDescent="0.2">
      <c r="B89" s="38">
        <v>43552</v>
      </c>
      <c r="C89" s="17" t="str">
        <f>TEXT('Session Details'!$B89,"dddd")</f>
        <v>Thursday</v>
      </c>
      <c r="D89" s="18">
        <v>21500167</v>
      </c>
      <c r="E89" s="18">
        <v>5267540</v>
      </c>
      <c r="F89" s="18">
        <v>2064876</v>
      </c>
      <c r="G89" s="18">
        <v>1552580</v>
      </c>
      <c r="H89" s="18">
        <v>1311309</v>
      </c>
      <c r="I89" s="27">
        <f t="shared" si="8"/>
        <v>6.0990642537799823E-2</v>
      </c>
      <c r="J89" s="29">
        <f t="shared" si="13"/>
        <v>6.221354938736634E-2</v>
      </c>
      <c r="K89" s="29">
        <f>('Session Details'!$D89/D82)-1</f>
        <v>-9.9999815815380311E-3</v>
      </c>
      <c r="L89" s="29">
        <f t="shared" si="14"/>
        <v>7.2942959217582981E-2</v>
      </c>
      <c r="M89" s="29">
        <f t="shared" si="9"/>
        <v>0.24499995744219102</v>
      </c>
      <c r="N89" s="29">
        <f t="shared" si="10"/>
        <v>0.39200006074942001</v>
      </c>
      <c r="O89" s="29">
        <f t="shared" si="11"/>
        <v>0.75189987195357011</v>
      </c>
      <c r="P89" s="29">
        <f t="shared" si="12"/>
        <v>0.84459995620193484</v>
      </c>
      <c r="Q89" s="62">
        <f>Table4[[#This Row],[L2M]]-M82</f>
        <v>-5.0000425578089758E-3</v>
      </c>
      <c r="R89" s="62">
        <f>Table4[[#This Row],[M2C]]-N82</f>
        <v>1.1968849816801352E-7</v>
      </c>
      <c r="S89" s="62">
        <f>Table4[[#This Row],[C2P]]-O82</f>
        <v>5.8400039458229913E-2</v>
      </c>
      <c r="T89" s="62">
        <f>Table4[[#This Row],[P2O]]-P82</f>
        <v>8.1996106676269775E-3</v>
      </c>
      <c r="U89" s="36">
        <f t="shared" si="15"/>
        <v>7.2942959217582981E-2</v>
      </c>
      <c r="V89" s="5"/>
      <c r="W89" s="7"/>
      <c r="X89" s="7"/>
      <c r="Y89" s="7"/>
      <c r="Z89" s="7"/>
      <c r="AA89" s="7"/>
      <c r="AB89" s="5"/>
    </row>
    <row r="90" spans="2:28" x14ac:dyDescent="0.2">
      <c r="B90" s="39">
        <v>43553</v>
      </c>
      <c r="C90" s="22" t="str">
        <f>TEXT('Session Details'!$B90,"dddd")</f>
        <v>Friday</v>
      </c>
      <c r="D90" s="23">
        <v>22803207</v>
      </c>
      <c r="E90" s="23">
        <v>5757809</v>
      </c>
      <c r="F90" s="23">
        <v>2234030</v>
      </c>
      <c r="G90" s="23">
        <v>1712384</v>
      </c>
      <c r="H90" s="23">
        <v>1390113</v>
      </c>
      <c r="I90" s="24">
        <f t="shared" si="8"/>
        <v>6.0961293733815598E-2</v>
      </c>
      <c r="J90" s="26">
        <f t="shared" si="13"/>
        <v>2.0949052908036059E-2</v>
      </c>
      <c r="K90" s="26">
        <f>('Session Details'!$D90/D83)-1</f>
        <v>8.2474216527056665E-2</v>
      </c>
      <c r="L90" s="26">
        <f t="shared" si="14"/>
        <v>-5.6837532644808841E-2</v>
      </c>
      <c r="M90" s="26">
        <f t="shared" si="9"/>
        <v>0.25249996634245347</v>
      </c>
      <c r="N90" s="26">
        <f t="shared" si="10"/>
        <v>0.38800001875713486</v>
      </c>
      <c r="O90" s="26">
        <f t="shared" si="11"/>
        <v>0.76650000223810777</v>
      </c>
      <c r="P90" s="26">
        <f t="shared" si="12"/>
        <v>0.81179980658543882</v>
      </c>
      <c r="Q90" s="62">
        <f>Table4[[#This Row],[L2M]]-M83</f>
        <v>-9.9999980548498568E-3</v>
      </c>
      <c r="R90" s="62">
        <f>Table4[[#This Row],[M2C]]-N83</f>
        <v>4.0000853059306007E-3</v>
      </c>
      <c r="S90" s="62">
        <f>Table4[[#This Row],[C2P]]-O83</f>
        <v>7.3000459409023888E-3</v>
      </c>
      <c r="T90" s="62">
        <f>Table4[[#This Row],[P2O]]-P83</f>
        <v>-3.2800224057612404E-2</v>
      </c>
      <c r="U90" s="36">
        <f t="shared" si="15"/>
        <v>-5.6837532644808841E-2</v>
      </c>
      <c r="V90" s="5"/>
      <c r="W90" s="7"/>
      <c r="X90" s="7"/>
      <c r="Y90" s="7"/>
      <c r="Z90" s="7"/>
      <c r="AA90" s="7"/>
      <c r="AB90" s="5"/>
    </row>
    <row r="91" spans="2:28" x14ac:dyDescent="0.2">
      <c r="B91" s="38">
        <v>43554</v>
      </c>
      <c r="C91" s="17" t="str">
        <f>TEXT('Session Details'!$B91,"dddd")</f>
        <v>Saturday</v>
      </c>
      <c r="D91" s="18">
        <v>44889750</v>
      </c>
      <c r="E91" s="18">
        <v>9898190</v>
      </c>
      <c r="F91" s="18">
        <v>3399038</v>
      </c>
      <c r="G91" s="18">
        <v>2311346</v>
      </c>
      <c r="H91" s="18">
        <v>1748764</v>
      </c>
      <c r="I91" s="27">
        <f t="shared" si="8"/>
        <v>3.8956866545258102E-2</v>
      </c>
      <c r="J91" s="29">
        <f t="shared" si="13"/>
        <v>-6.7210947055343917E-2</v>
      </c>
      <c r="K91" s="29">
        <f>('Session Details'!$D91/D84)-1</f>
        <v>1.0100998736455313E-2</v>
      </c>
      <c r="L91" s="29">
        <f t="shared" si="14"/>
        <v>-7.6538827195012704E-2</v>
      </c>
      <c r="M91" s="29">
        <f t="shared" si="9"/>
        <v>0.22050000278460005</v>
      </c>
      <c r="N91" s="29">
        <f t="shared" si="10"/>
        <v>0.34339995494125691</v>
      </c>
      <c r="O91" s="29">
        <f t="shared" si="11"/>
        <v>0.68000004707214212</v>
      </c>
      <c r="P91" s="29">
        <f t="shared" si="12"/>
        <v>0.75659983403609843</v>
      </c>
      <c r="Q91" s="62">
        <f>Table4[[#This Row],[L2M]]-M84</f>
        <v>4.200014123266288E-3</v>
      </c>
      <c r="R91" s="62">
        <f>Table4[[#This Row],[M2C]]-N84</f>
        <v>3.3999591024810316E-3</v>
      </c>
      <c r="S91" s="62">
        <f>Table4[[#This Row],[C2P]]-O84</f>
        <v>-2.0399767019047998E-2</v>
      </c>
      <c r="T91" s="62">
        <f>Table4[[#This Row],[P2O]]-P84</f>
        <v>-6.2400251150405373E-2</v>
      </c>
      <c r="U91" s="36">
        <f t="shared" si="15"/>
        <v>-7.6538827195012704E-2</v>
      </c>
      <c r="V91" s="5"/>
      <c r="W91" s="7"/>
      <c r="X91" s="7"/>
      <c r="Y91" s="7"/>
      <c r="Z91" s="7"/>
      <c r="AA91" s="7"/>
      <c r="AB91" s="5"/>
    </row>
    <row r="92" spans="2:28" x14ac:dyDescent="0.2">
      <c r="B92" s="39">
        <v>43555</v>
      </c>
      <c r="C92" s="22" t="str">
        <f>TEXT('Session Details'!$B92,"dddd")</f>
        <v>Sunday</v>
      </c>
      <c r="D92" s="23">
        <v>42645263</v>
      </c>
      <c r="E92" s="23">
        <v>8597285</v>
      </c>
      <c r="F92" s="23">
        <v>2806153</v>
      </c>
      <c r="G92" s="23">
        <v>2003593</v>
      </c>
      <c r="H92" s="23">
        <v>1640943</v>
      </c>
      <c r="I92" s="24">
        <f t="shared" si="8"/>
        <v>3.8478904444791441E-2</v>
      </c>
      <c r="J92" s="26">
        <f t="shared" si="13"/>
        <v>-0.10790000739365102</v>
      </c>
      <c r="K92" s="26">
        <f>('Session Details'!$D92/D85)-1</f>
        <v>-5.9405939938923624E-2</v>
      </c>
      <c r="L92" s="26">
        <f t="shared" si="14"/>
        <v>-5.1556850626484518E-2</v>
      </c>
      <c r="M92" s="26">
        <f t="shared" si="9"/>
        <v>0.20159999951225532</v>
      </c>
      <c r="N92" s="26">
        <f t="shared" si="10"/>
        <v>0.32639990415578873</v>
      </c>
      <c r="O92" s="26">
        <f t="shared" si="11"/>
        <v>0.71399991376093885</v>
      </c>
      <c r="P92" s="26">
        <f t="shared" si="12"/>
        <v>0.81900016620141913</v>
      </c>
      <c r="Q92" s="62">
        <f>Table4[[#This Row],[L2M]]-M85</f>
        <v>-6.2999802136509409E-3</v>
      </c>
      <c r="R92" s="62">
        <f>Table4[[#This Row],[M2C]]-N85</f>
        <v>-2.3800034226779121E-2</v>
      </c>
      <c r="S92" s="62">
        <f>Table4[[#This Row],[C2P]]-O85</f>
        <v>2.0399796703763462E-2</v>
      </c>
      <c r="T92" s="62">
        <f>Table4[[#This Row],[P2O]]-P85</f>
        <v>1.5600356632684775E-2</v>
      </c>
      <c r="U92" s="36">
        <f>(I92/I85)-1</f>
        <v>-5.1556850626484518E-2</v>
      </c>
      <c r="V92" s="5"/>
      <c r="W92" s="7"/>
      <c r="X92" s="7"/>
      <c r="Y92" s="7"/>
      <c r="Z92" s="7"/>
      <c r="AA92" s="7"/>
      <c r="AB92" s="5"/>
    </row>
    <row r="93" spans="2:28" x14ac:dyDescent="0.2">
      <c r="B93" s="38">
        <v>43556</v>
      </c>
      <c r="C93" s="17" t="str">
        <f>TEXT('Session Details'!$B93,"dddd")</f>
        <v>Monday</v>
      </c>
      <c r="D93" s="18">
        <v>21065820</v>
      </c>
      <c r="E93" s="18">
        <v>5424448</v>
      </c>
      <c r="F93" s="18">
        <v>2278268</v>
      </c>
      <c r="G93" s="18">
        <v>1629873</v>
      </c>
      <c r="H93" s="18">
        <v>1363225</v>
      </c>
      <c r="I93" s="27">
        <f t="shared" si="8"/>
        <v>6.4712648261496586E-2</v>
      </c>
      <c r="J93" s="29">
        <f t="shared" si="13"/>
        <v>8.3129559033894296E-3</v>
      </c>
      <c r="K93" s="29">
        <f>('Session Details'!$D93/D86)-1</f>
        <v>-5.8252409823299045E-2</v>
      </c>
      <c r="L93" s="29">
        <f t="shared" si="14"/>
        <v>7.068280972632901E-2</v>
      </c>
      <c r="M93" s="29">
        <f t="shared" si="9"/>
        <v>0.25749996914432954</v>
      </c>
      <c r="N93" s="29">
        <f t="shared" si="10"/>
        <v>0.41999997050391119</v>
      </c>
      <c r="O93" s="29">
        <f t="shared" si="11"/>
        <v>0.71540003195409851</v>
      </c>
      <c r="P93" s="29">
        <f t="shared" si="12"/>
        <v>0.8363995231530309</v>
      </c>
      <c r="Q93" s="62">
        <f>Table4[[#This Row],[L2M]]-M86</f>
        <v>9.9999624385787855E-3</v>
      </c>
      <c r="R93" s="62">
        <f>Table4[[#This Row],[M2C]]-N86</f>
        <v>1.2000068764606575E-2</v>
      </c>
      <c r="S93" s="62">
        <f>Table4[[#This Row],[C2P]]-O86</f>
        <v>-7.3000482209673034E-3</v>
      </c>
      <c r="T93" s="62">
        <f>Table4[[#This Row],[P2O]]-P86</f>
        <v>8.2000181176238307E-3</v>
      </c>
      <c r="U93" s="36">
        <f t="shared" ref="U93:U148" si="16">(I93/I86)-1</f>
        <v>7.068280972632901E-2</v>
      </c>
      <c r="V93" s="5"/>
      <c r="W93" s="7"/>
      <c r="X93" s="7"/>
      <c r="Y93" s="7"/>
      <c r="Z93" s="7"/>
      <c r="AA93" s="7"/>
      <c r="AB93" s="5"/>
    </row>
    <row r="94" spans="2:28" x14ac:dyDescent="0.2">
      <c r="B94" s="39">
        <v>43557</v>
      </c>
      <c r="C94" s="22" t="str">
        <f>TEXT('Session Details'!$B94,"dddd")</f>
        <v>Tuesday</v>
      </c>
      <c r="D94" s="23">
        <v>22803207</v>
      </c>
      <c r="E94" s="23">
        <v>5700801</v>
      </c>
      <c r="F94" s="23">
        <v>2257517</v>
      </c>
      <c r="G94" s="23">
        <v>1565588</v>
      </c>
      <c r="H94" s="23">
        <v>1309458</v>
      </c>
      <c r="I94" s="24">
        <f t="shared" si="8"/>
        <v>5.7424291241139895E-2</v>
      </c>
      <c r="J94" s="26">
        <f t="shared" si="13"/>
        <v>3.9878784124722788E-2</v>
      </c>
      <c r="K94" s="26">
        <f>('Session Details'!$D94/D87)-1</f>
        <v>9.3750020984576077E-2</v>
      </c>
      <c r="L94" s="26">
        <f t="shared" si="14"/>
        <v>-4.9253701326889554E-2</v>
      </c>
      <c r="M94" s="26">
        <f t="shared" si="9"/>
        <v>0.24999996710988942</v>
      </c>
      <c r="N94" s="26">
        <f t="shared" si="10"/>
        <v>0.39599996561886652</v>
      </c>
      <c r="O94" s="26">
        <f t="shared" si="11"/>
        <v>0.69349998250290035</v>
      </c>
      <c r="P94" s="26">
        <f t="shared" si="12"/>
        <v>0.83640012570356947</v>
      </c>
      <c r="Q94" s="62">
        <f>Table4[[#This Row],[L2M]]-M87</f>
        <v>4.9999800603707234E-3</v>
      </c>
      <c r="R94" s="62">
        <f>Table4[[#This Row],[M2C]]-N87</f>
        <v>-3.9999952262371186E-3</v>
      </c>
      <c r="S94" s="62">
        <f>Table4[[#This Row],[C2P]]-O87</f>
        <v>-2.9200119838220129E-2</v>
      </c>
      <c r="T94" s="62">
        <f>Table4[[#This Row],[P2O]]-P87</f>
        <v>-1.6399250158632639E-2</v>
      </c>
      <c r="U94" s="36">
        <f t="shared" si="16"/>
        <v>-4.9253701326889554E-2</v>
      </c>
      <c r="V94" s="5"/>
      <c r="W94" s="7"/>
      <c r="X94" s="7"/>
      <c r="Y94" s="7"/>
      <c r="Z94" s="7"/>
      <c r="AA94" s="7"/>
      <c r="AB94" s="5"/>
    </row>
    <row r="95" spans="2:28" x14ac:dyDescent="0.2">
      <c r="B95" s="38">
        <v>43558</v>
      </c>
      <c r="C95" s="17" t="str">
        <f>TEXT('Session Details'!$B95,"dddd")</f>
        <v>Wednesday</v>
      </c>
      <c r="D95" s="18">
        <v>22368860</v>
      </c>
      <c r="E95" s="18">
        <v>5536293</v>
      </c>
      <c r="F95" s="18">
        <v>2303097</v>
      </c>
      <c r="G95" s="18">
        <v>1597198</v>
      </c>
      <c r="H95" s="18">
        <v>1335896</v>
      </c>
      <c r="I95" s="27">
        <f t="shared" si="8"/>
        <v>5.9721237470304701E-2</v>
      </c>
      <c r="J95" s="29">
        <f t="shared" si="13"/>
        <v>0.16161637241398497</v>
      </c>
      <c r="K95" s="29">
        <f>('Session Details'!$D95/D88)-1</f>
        <v>7.2916677658587448E-2</v>
      </c>
      <c r="L95" s="29">
        <f t="shared" si="14"/>
        <v>8.267155931340886E-2</v>
      </c>
      <c r="M95" s="29">
        <f t="shared" si="9"/>
        <v>0.24750000670575076</v>
      </c>
      <c r="N95" s="29">
        <f t="shared" si="10"/>
        <v>0.41599983960386488</v>
      </c>
      <c r="O95" s="29">
        <f t="shared" si="11"/>
        <v>0.69350010008262786</v>
      </c>
      <c r="P95" s="29">
        <f t="shared" si="12"/>
        <v>0.83639974505352499</v>
      </c>
      <c r="Q95" s="62">
        <f>Table4[[#This Row],[L2M]]-M88</f>
        <v>-2.4999693118764876E-3</v>
      </c>
      <c r="R95" s="62">
        <f>Table4[[#This Row],[M2C]]-N88</f>
        <v>1.5999916347465115E-2</v>
      </c>
      <c r="S95" s="62">
        <f>Table4[[#This Row],[C2P]]-O88</f>
        <v>-1.4599804755289658E-2</v>
      </c>
      <c r="T95" s="62">
        <f>Table4[[#This Row],[P2O]]-P88</f>
        <v>5.7399384691211863E-2</v>
      </c>
      <c r="U95" s="36">
        <f t="shared" si="16"/>
        <v>8.267155931340886E-2</v>
      </c>
      <c r="V95" s="5"/>
      <c r="W95" s="7"/>
      <c r="X95" s="7"/>
      <c r="Y95" s="7"/>
      <c r="Z95" s="7"/>
      <c r="AA95" s="7"/>
      <c r="AB95" s="5"/>
    </row>
    <row r="96" spans="2:28" x14ac:dyDescent="0.2">
      <c r="B96" s="39">
        <v>43559</v>
      </c>
      <c r="C96" s="22" t="str">
        <f>TEXT('Session Details'!$B96,"dddd")</f>
        <v>Thursday</v>
      </c>
      <c r="D96" s="23">
        <v>22151687</v>
      </c>
      <c r="E96" s="23">
        <v>5814817</v>
      </c>
      <c r="F96" s="23">
        <v>1162963</v>
      </c>
      <c r="G96" s="23">
        <v>806515</v>
      </c>
      <c r="H96" s="23">
        <v>628275</v>
      </c>
      <c r="I96" s="24">
        <f t="shared" si="8"/>
        <v>2.8362399667348135E-2</v>
      </c>
      <c r="J96" s="26">
        <f t="shared" si="13"/>
        <v>-0.52087951809985289</v>
      </c>
      <c r="K96" s="26">
        <f>('Session Details'!$D96/D89)-1</f>
        <v>3.0303020437004058E-2</v>
      </c>
      <c r="L96" s="26">
        <f t="shared" si="14"/>
        <v>-0.53497129252622422</v>
      </c>
      <c r="M96" s="26">
        <f t="shared" si="9"/>
        <v>0.26249996219249577</v>
      </c>
      <c r="N96" s="26">
        <f t="shared" si="10"/>
        <v>0.19999993121021695</v>
      </c>
      <c r="O96" s="26">
        <f t="shared" si="11"/>
        <v>0.69350013714967718</v>
      </c>
      <c r="P96" s="26">
        <f t="shared" si="12"/>
        <v>0.77899977061802939</v>
      </c>
      <c r="Q96" s="62">
        <f>Table4[[#This Row],[L2M]]-M89</f>
        <v>1.7500004750304748E-2</v>
      </c>
      <c r="R96" s="62">
        <f>Table4[[#This Row],[M2C]]-N89</f>
        <v>-0.19200012953920306</v>
      </c>
      <c r="S96" s="62">
        <f>Table4[[#This Row],[C2P]]-O89</f>
        <v>-5.8399734803892933E-2</v>
      </c>
      <c r="T96" s="62">
        <f>Table4[[#This Row],[P2O]]-P89</f>
        <v>-6.5600185583905457E-2</v>
      </c>
      <c r="U96" s="36">
        <f t="shared" si="16"/>
        <v>-0.53497129252622422</v>
      </c>
      <c r="V96" s="5"/>
      <c r="W96" s="7"/>
      <c r="X96" s="7"/>
      <c r="Y96" s="7"/>
      <c r="Z96" s="7"/>
      <c r="AA96" s="7"/>
      <c r="AB96" s="5"/>
    </row>
    <row r="97" spans="2:28" x14ac:dyDescent="0.2">
      <c r="B97" s="38">
        <v>43560</v>
      </c>
      <c r="C97" s="17" t="str">
        <f>TEXT('Session Details'!$B97,"dddd")</f>
        <v>Friday</v>
      </c>
      <c r="D97" s="18">
        <v>22586034</v>
      </c>
      <c r="E97" s="18">
        <v>5928833</v>
      </c>
      <c r="F97" s="18">
        <v>2418964</v>
      </c>
      <c r="G97" s="18">
        <v>1854136</v>
      </c>
      <c r="H97" s="18">
        <v>1566003</v>
      </c>
      <c r="I97" s="27">
        <f t="shared" si="8"/>
        <v>6.9335014726357003E-2</v>
      </c>
      <c r="J97" s="29">
        <f t="shared" si="13"/>
        <v>0.12652928215188264</v>
      </c>
      <c r="K97" s="29">
        <f>('Session Details'!$D97/D90)-1</f>
        <v>-9.5237919824172623E-3</v>
      </c>
      <c r="L97" s="29">
        <f t="shared" si="14"/>
        <v>0.13736127433753009</v>
      </c>
      <c r="M97" s="29">
        <f t="shared" si="9"/>
        <v>0.26249995904548801</v>
      </c>
      <c r="N97" s="29">
        <f t="shared" si="10"/>
        <v>0.40800002293874699</v>
      </c>
      <c r="O97" s="29">
        <f t="shared" si="11"/>
        <v>0.76650003885961093</v>
      </c>
      <c r="P97" s="29">
        <f t="shared" si="12"/>
        <v>0.84459985675268701</v>
      </c>
      <c r="Q97" s="62">
        <f>Table4[[#This Row],[L2M]]-M90</f>
        <v>9.9999927030345326E-3</v>
      </c>
      <c r="R97" s="62">
        <f>Table4[[#This Row],[M2C]]-N90</f>
        <v>2.000000418161213E-2</v>
      </c>
      <c r="S97" s="62">
        <f>Table4[[#This Row],[C2P]]-O90</f>
        <v>3.6621503163303259E-8</v>
      </c>
      <c r="T97" s="62">
        <f>Table4[[#This Row],[P2O]]-P90</f>
        <v>3.2800050167248185E-2</v>
      </c>
      <c r="U97" s="36">
        <f t="shared" si="16"/>
        <v>0.13736127433753009</v>
      </c>
      <c r="V97" s="5"/>
      <c r="W97" s="7"/>
      <c r="X97" s="7"/>
      <c r="Y97" s="7"/>
      <c r="Z97" s="7"/>
      <c r="AA97" s="7"/>
      <c r="AB97" s="5"/>
    </row>
    <row r="98" spans="2:28" x14ac:dyDescent="0.2">
      <c r="B98" s="39">
        <v>43561</v>
      </c>
      <c r="C98" s="22" t="str">
        <f>TEXT('Session Details'!$B98,"dddd")</f>
        <v>Saturday</v>
      </c>
      <c r="D98" s="23">
        <v>46685340</v>
      </c>
      <c r="E98" s="23">
        <v>9999999</v>
      </c>
      <c r="F98" s="23">
        <v>3434000</v>
      </c>
      <c r="G98" s="23">
        <v>2288417</v>
      </c>
      <c r="H98" s="23">
        <v>1856364</v>
      </c>
      <c r="I98" s="24">
        <f t="shared" si="8"/>
        <v>3.9763317563929063E-2</v>
      </c>
      <c r="J98" s="26">
        <f t="shared" si="13"/>
        <v>6.1529171460528609E-2</v>
      </c>
      <c r="K98" s="26">
        <f>('Session Details'!$D98/D91)-1</f>
        <v>4.0000000000000036E-2</v>
      </c>
      <c r="L98" s="26">
        <f t="shared" si="14"/>
        <v>2.0701126404354619E-2</v>
      </c>
      <c r="M98" s="26">
        <f t="shared" si="9"/>
        <v>0.2141999822642397</v>
      </c>
      <c r="N98" s="26">
        <f t="shared" si="10"/>
        <v>0.34340003434000343</v>
      </c>
      <c r="O98" s="26">
        <f t="shared" si="11"/>
        <v>0.66639982527664532</v>
      </c>
      <c r="P98" s="26">
        <f t="shared" si="12"/>
        <v>0.81120005663303496</v>
      </c>
      <c r="Q98" s="62">
        <f>Table4[[#This Row],[L2M]]-M91</f>
        <v>-6.3000205203603554E-3</v>
      </c>
      <c r="R98" s="62">
        <f>Table4[[#This Row],[M2C]]-N91</f>
        <v>7.9398746521963659E-8</v>
      </c>
      <c r="S98" s="62">
        <f>Table4[[#This Row],[C2P]]-O91</f>
        <v>-1.3600221795496803E-2</v>
      </c>
      <c r="T98" s="62">
        <f>Table4[[#This Row],[P2O]]-P91</f>
        <v>5.4600222596936532E-2</v>
      </c>
      <c r="U98" s="36">
        <f t="shared" si="16"/>
        <v>2.0701126404354619E-2</v>
      </c>
      <c r="V98" s="5"/>
      <c r="W98" s="7"/>
      <c r="X98" s="7"/>
      <c r="Y98" s="7"/>
      <c r="Z98" s="7"/>
      <c r="AA98" s="7"/>
      <c r="AB98" s="5"/>
    </row>
    <row r="99" spans="2:28" x14ac:dyDescent="0.2">
      <c r="B99" s="38">
        <v>43562</v>
      </c>
      <c r="C99" s="17" t="str">
        <f>TEXT('Session Details'!$B99,"dddd")</f>
        <v>Sunday</v>
      </c>
      <c r="D99" s="18">
        <v>43094160</v>
      </c>
      <c r="E99" s="18">
        <v>8687782</v>
      </c>
      <c r="F99" s="18">
        <v>2983384</v>
      </c>
      <c r="G99" s="18">
        <v>1947553</v>
      </c>
      <c r="H99" s="18">
        <v>1503900</v>
      </c>
      <c r="I99" s="27">
        <f t="shared" si="8"/>
        <v>3.4898000100245602E-2</v>
      </c>
      <c r="J99" s="29">
        <f t="shared" si="13"/>
        <v>-8.3514783877319365E-2</v>
      </c>
      <c r="K99" s="29">
        <f>('Session Details'!$D99/D92)-1</f>
        <v>1.0526303941424953E-2</v>
      </c>
      <c r="L99" s="29">
        <f t="shared" si="14"/>
        <v>-9.306149424507737E-2</v>
      </c>
      <c r="M99" s="29">
        <f t="shared" si="9"/>
        <v>0.20159998477751973</v>
      </c>
      <c r="N99" s="29">
        <f t="shared" si="10"/>
        <v>0.3433999610027047</v>
      </c>
      <c r="O99" s="29">
        <f t="shared" si="11"/>
        <v>0.6527999747937242</v>
      </c>
      <c r="P99" s="29">
        <f t="shared" si="12"/>
        <v>0.77219978095589692</v>
      </c>
      <c r="Q99" s="62">
        <f>Table4[[#This Row],[L2M]]-M92</f>
        <v>-1.4734735598320725E-8</v>
      </c>
      <c r="R99" s="62">
        <f>Table4[[#This Row],[M2C]]-N92</f>
        <v>1.7000056846915967E-2</v>
      </c>
      <c r="S99" s="62">
        <f>Table4[[#This Row],[C2P]]-O92</f>
        <v>-6.1199938967214651E-2</v>
      </c>
      <c r="T99" s="62">
        <f>Table4[[#This Row],[P2O]]-P92</f>
        <v>-4.6800385245522214E-2</v>
      </c>
      <c r="U99" s="36">
        <f t="shared" si="16"/>
        <v>-9.306149424507737E-2</v>
      </c>
      <c r="V99" s="5"/>
      <c r="W99" s="7"/>
      <c r="X99" s="7"/>
      <c r="Y99" s="7"/>
      <c r="Z99" s="7"/>
      <c r="AA99" s="7"/>
      <c r="AB99" s="5"/>
    </row>
    <row r="100" spans="2:28" x14ac:dyDescent="0.2">
      <c r="B100" s="39">
        <v>43563</v>
      </c>
      <c r="C100" s="22" t="str">
        <f>TEXT('Session Details'!$B100,"dddd")</f>
        <v>Monday</v>
      </c>
      <c r="D100" s="23">
        <v>21500167</v>
      </c>
      <c r="E100" s="23">
        <v>5536293</v>
      </c>
      <c r="F100" s="23">
        <v>2170226</v>
      </c>
      <c r="G100" s="23">
        <v>1520894</v>
      </c>
      <c r="H100" s="23">
        <v>1259605</v>
      </c>
      <c r="I100" s="24">
        <f t="shared" si="8"/>
        <v>5.8585824007785614E-2</v>
      </c>
      <c r="J100" s="26">
        <f t="shared" si="13"/>
        <v>-7.6010929963872487E-2</v>
      </c>
      <c r="K100" s="26">
        <f>('Session Details'!$D100/D93)-1</f>
        <v>2.0618565999329652E-2</v>
      </c>
      <c r="L100" s="26">
        <f t="shared" si="14"/>
        <v>-9.46773840710885E-2</v>
      </c>
      <c r="M100" s="26">
        <f t="shared" si="9"/>
        <v>0.25749999988372185</v>
      </c>
      <c r="N100" s="26">
        <f t="shared" si="10"/>
        <v>0.39199984538390581</v>
      </c>
      <c r="O100" s="26">
        <f t="shared" si="11"/>
        <v>0.70079982453440337</v>
      </c>
      <c r="P100" s="26">
        <f t="shared" si="12"/>
        <v>0.82820038740372437</v>
      </c>
      <c r="Q100" s="62">
        <f>Table4[[#This Row],[L2M]]-M93</f>
        <v>3.0739392309353519E-8</v>
      </c>
      <c r="R100" s="62">
        <f>Table4[[#This Row],[M2C]]-N93</f>
        <v>-2.8000125120005381E-2</v>
      </c>
      <c r="S100" s="62">
        <f>Table4[[#This Row],[C2P]]-O93</f>
        <v>-1.4600207419695144E-2</v>
      </c>
      <c r="T100" s="62">
        <f>Table4[[#This Row],[P2O]]-P93</f>
        <v>-8.1991357493065298E-3</v>
      </c>
      <c r="U100" s="36">
        <f t="shared" si="16"/>
        <v>-9.46773840710885E-2</v>
      </c>
      <c r="V100" s="5"/>
      <c r="W100" s="7"/>
      <c r="X100" s="7"/>
      <c r="Y100" s="7"/>
      <c r="Z100" s="7"/>
      <c r="AA100" s="7"/>
      <c r="AB100" s="5"/>
    </row>
    <row r="101" spans="2:28" x14ac:dyDescent="0.2">
      <c r="B101" s="38">
        <v>43564</v>
      </c>
      <c r="C101" s="17" t="str">
        <f>TEXT('Session Details'!$B101,"dddd")</f>
        <v>Tuesday</v>
      </c>
      <c r="D101" s="18">
        <v>21717340</v>
      </c>
      <c r="E101" s="18">
        <v>5592215</v>
      </c>
      <c r="F101" s="18">
        <v>2214517</v>
      </c>
      <c r="G101" s="18">
        <v>1535767</v>
      </c>
      <c r="H101" s="18">
        <v>1322295</v>
      </c>
      <c r="I101" s="27">
        <f t="shared" si="8"/>
        <v>6.088660029266936E-2</v>
      </c>
      <c r="J101" s="29">
        <f t="shared" si="13"/>
        <v>9.8032926600166714E-3</v>
      </c>
      <c r="K101" s="29">
        <f>('Session Details'!$D101/D94)-1</f>
        <v>-4.7619047619047672E-2</v>
      </c>
      <c r="L101" s="29">
        <f t="shared" si="14"/>
        <v>6.0293457293017383E-2</v>
      </c>
      <c r="M101" s="29">
        <f t="shared" si="9"/>
        <v>0.25749999769769227</v>
      </c>
      <c r="N101" s="29">
        <f t="shared" si="10"/>
        <v>0.39599997496519718</v>
      </c>
      <c r="O101" s="29">
        <f t="shared" si="11"/>
        <v>0.69349975638028516</v>
      </c>
      <c r="P101" s="29">
        <f t="shared" si="12"/>
        <v>0.86099974800864976</v>
      </c>
      <c r="Q101" s="62">
        <f>Table4[[#This Row],[L2M]]-M94</f>
        <v>7.5000305878028528E-3</v>
      </c>
      <c r="R101" s="62">
        <f>Table4[[#This Row],[M2C]]-N94</f>
        <v>9.3463306538588142E-9</v>
      </c>
      <c r="S101" s="62">
        <f>Table4[[#This Row],[C2P]]-O94</f>
        <v>-2.2612261518784038E-7</v>
      </c>
      <c r="T101" s="62">
        <f>Table4[[#This Row],[P2O]]-P94</f>
        <v>2.4599622305080282E-2</v>
      </c>
      <c r="U101" s="36">
        <f t="shared" si="16"/>
        <v>6.0293457293017383E-2</v>
      </c>
      <c r="V101" s="5"/>
      <c r="W101" s="7"/>
      <c r="X101" s="7"/>
      <c r="Y101" s="7"/>
      <c r="Z101" s="7"/>
      <c r="AA101" s="7"/>
      <c r="AB101" s="5"/>
    </row>
    <row r="102" spans="2:28" x14ac:dyDescent="0.2">
      <c r="B102" s="39">
        <v>43565</v>
      </c>
      <c r="C102" s="22" t="str">
        <f>TEXT('Session Details'!$B102,"dddd")</f>
        <v>Wednesday</v>
      </c>
      <c r="D102" s="23">
        <v>21500167</v>
      </c>
      <c r="E102" s="23">
        <v>5375041</v>
      </c>
      <c r="F102" s="23">
        <v>2064016</v>
      </c>
      <c r="G102" s="23">
        <v>1521799</v>
      </c>
      <c r="H102" s="23">
        <v>1210438</v>
      </c>
      <c r="I102" s="24">
        <f t="shared" si="8"/>
        <v>5.6299004561220382E-2</v>
      </c>
      <c r="J102" s="26">
        <f t="shared" si="13"/>
        <v>-9.3912999215507775E-2</v>
      </c>
      <c r="K102" s="26">
        <f>('Session Details'!$D102/D95)-1</f>
        <v>-3.8834924980530983E-2</v>
      </c>
      <c r="L102" s="26">
        <f t="shared" si="14"/>
        <v>-5.7303449393291017E-2</v>
      </c>
      <c r="M102" s="26">
        <f t="shared" si="9"/>
        <v>0.24999996511655004</v>
      </c>
      <c r="N102" s="26">
        <f t="shared" si="10"/>
        <v>0.38400004762754369</v>
      </c>
      <c r="O102" s="26">
        <f t="shared" si="11"/>
        <v>0.73730000155037556</v>
      </c>
      <c r="P102" s="26">
        <f t="shared" si="12"/>
        <v>0.79539939242961788</v>
      </c>
      <c r="Q102" s="62">
        <f>Table4[[#This Row],[L2M]]-M95</f>
        <v>2.4999584107992801E-3</v>
      </c>
      <c r="R102" s="62">
        <f>Table4[[#This Row],[M2C]]-N95</f>
        <v>-3.199979197632119E-2</v>
      </c>
      <c r="S102" s="62">
        <f>Table4[[#This Row],[C2P]]-O95</f>
        <v>4.3799901467747704E-2</v>
      </c>
      <c r="T102" s="62">
        <f>Table4[[#This Row],[P2O]]-P95</f>
        <v>-4.100035262390711E-2</v>
      </c>
      <c r="U102" s="36">
        <f t="shared" si="16"/>
        <v>-5.7303449393291017E-2</v>
      </c>
      <c r="V102" s="5"/>
      <c r="W102" s="7"/>
      <c r="X102" s="7"/>
      <c r="Y102" s="7"/>
      <c r="Z102" s="7"/>
      <c r="AA102" s="7"/>
      <c r="AB102" s="5"/>
    </row>
    <row r="103" spans="2:28" x14ac:dyDescent="0.2">
      <c r="B103" s="38">
        <v>43566</v>
      </c>
      <c r="C103" s="17" t="str">
        <f>TEXT('Session Details'!$B103,"dddd")</f>
        <v>Thursday</v>
      </c>
      <c r="D103" s="18">
        <v>20631473</v>
      </c>
      <c r="E103" s="18">
        <v>5106289</v>
      </c>
      <c r="F103" s="18">
        <v>1981240</v>
      </c>
      <c r="G103" s="18">
        <v>1504157</v>
      </c>
      <c r="H103" s="18">
        <v>1208741</v>
      </c>
      <c r="I103" s="27">
        <f t="shared" si="8"/>
        <v>5.8587237081908793E-2</v>
      </c>
      <c r="J103" s="29">
        <f t="shared" si="13"/>
        <v>0.9239043412518404</v>
      </c>
      <c r="K103" s="29">
        <f>('Session Details'!$D103/D96)-1</f>
        <v>-6.8627459389436152E-2</v>
      </c>
      <c r="L103" s="29">
        <f t="shared" si="14"/>
        <v>1.0656657324153227</v>
      </c>
      <c r="M103" s="29">
        <f t="shared" si="9"/>
        <v>0.24749997249348119</v>
      </c>
      <c r="N103" s="29">
        <f t="shared" si="10"/>
        <v>0.38799997414952425</v>
      </c>
      <c r="O103" s="29">
        <f t="shared" si="11"/>
        <v>0.75919979406836124</v>
      </c>
      <c r="P103" s="29">
        <f t="shared" si="12"/>
        <v>0.80360028906556957</v>
      </c>
      <c r="Q103" s="62">
        <f>Table4[[#This Row],[L2M]]-M96</f>
        <v>-1.4999989699014588E-2</v>
      </c>
      <c r="R103" s="62">
        <f>Table4[[#This Row],[M2C]]-N96</f>
        <v>0.1880000429393073</v>
      </c>
      <c r="S103" s="62">
        <f>Table4[[#This Row],[C2P]]-O96</f>
        <v>6.5699656918684068E-2</v>
      </c>
      <c r="T103" s="62">
        <f>Table4[[#This Row],[P2O]]-P96</f>
        <v>2.4600518447540187E-2</v>
      </c>
      <c r="U103" s="36">
        <f t="shared" si="16"/>
        <v>1.0656657324153227</v>
      </c>
      <c r="V103" s="5"/>
      <c r="W103" s="7"/>
      <c r="X103" s="7"/>
      <c r="Y103" s="7"/>
      <c r="Z103" s="7"/>
      <c r="AA103" s="7"/>
      <c r="AB103" s="5"/>
    </row>
    <row r="104" spans="2:28" x14ac:dyDescent="0.2">
      <c r="B104" s="39">
        <v>43567</v>
      </c>
      <c r="C104" s="22" t="str">
        <f>TEXT('Session Details'!$B104,"dddd")</f>
        <v>Friday</v>
      </c>
      <c r="D104" s="23">
        <v>20631473</v>
      </c>
      <c r="E104" s="23">
        <v>5054710</v>
      </c>
      <c r="F104" s="23">
        <v>1920790</v>
      </c>
      <c r="G104" s="23">
        <v>1402176</v>
      </c>
      <c r="H104" s="23">
        <v>1138287</v>
      </c>
      <c r="I104" s="24">
        <f t="shared" si="8"/>
        <v>5.5172357300906243E-2</v>
      </c>
      <c r="J104" s="26">
        <f t="shared" si="13"/>
        <v>-0.27312591355188975</v>
      </c>
      <c r="K104" s="26">
        <f>('Session Details'!$D104/D97)-1</f>
        <v>-8.6538477715919493E-2</v>
      </c>
      <c r="L104" s="26">
        <f t="shared" si="14"/>
        <v>-0.20426414390111858</v>
      </c>
      <c r="M104" s="26">
        <f t="shared" si="9"/>
        <v>0.24499995710437156</v>
      </c>
      <c r="N104" s="26">
        <f t="shared" si="10"/>
        <v>0.38000003956705725</v>
      </c>
      <c r="O104" s="26">
        <f t="shared" si="11"/>
        <v>0.72999963556661585</v>
      </c>
      <c r="P104" s="26">
        <f t="shared" si="12"/>
        <v>0.8118003731343284</v>
      </c>
      <c r="Q104" s="62">
        <f>Table4[[#This Row],[L2M]]-M97</f>
        <v>-1.750000194111645E-2</v>
      </c>
      <c r="R104" s="62">
        <f>Table4[[#This Row],[M2C]]-N97</f>
        <v>-2.7999983371689741E-2</v>
      </c>
      <c r="S104" s="62">
        <f>Table4[[#This Row],[C2P]]-O97</f>
        <v>-3.6500403292995087E-2</v>
      </c>
      <c r="T104" s="62">
        <f>Table4[[#This Row],[P2O]]-P97</f>
        <v>-3.2799483618358605E-2</v>
      </c>
      <c r="U104" s="36">
        <f t="shared" si="16"/>
        <v>-0.20426414390111858</v>
      </c>
      <c r="V104" s="5"/>
      <c r="W104" s="7"/>
      <c r="X104" s="7"/>
      <c r="Y104" s="7"/>
      <c r="Z104" s="7"/>
      <c r="AA104" s="7"/>
      <c r="AB104" s="5"/>
    </row>
    <row r="105" spans="2:28" x14ac:dyDescent="0.2">
      <c r="B105" s="38">
        <v>43568</v>
      </c>
      <c r="C105" s="17" t="str">
        <f>TEXT('Session Details'!$B105,"dddd")</f>
        <v>Saturday</v>
      </c>
      <c r="D105" s="18">
        <v>43094160</v>
      </c>
      <c r="E105" s="18">
        <v>9140271</v>
      </c>
      <c r="F105" s="18">
        <v>3107692</v>
      </c>
      <c r="G105" s="18">
        <v>2113230</v>
      </c>
      <c r="H105" s="18">
        <v>1598870</v>
      </c>
      <c r="I105" s="27">
        <f t="shared" si="8"/>
        <v>3.7101778988150598E-2</v>
      </c>
      <c r="J105" s="29">
        <f t="shared" si="13"/>
        <v>-0.13870878771620221</v>
      </c>
      <c r="K105" s="29">
        <f>('Session Details'!$D105/D98)-1</f>
        <v>-7.6923076923076872E-2</v>
      </c>
      <c r="L105" s="29">
        <f t="shared" si="14"/>
        <v>-6.6934520025885735E-2</v>
      </c>
      <c r="M105" s="29">
        <f t="shared" si="9"/>
        <v>0.21209999220311987</v>
      </c>
      <c r="N105" s="29">
        <f t="shared" si="10"/>
        <v>0.3399999846831675</v>
      </c>
      <c r="O105" s="29">
        <f t="shared" si="11"/>
        <v>0.67999981980196234</v>
      </c>
      <c r="P105" s="29">
        <f t="shared" si="12"/>
        <v>0.75660008612408491</v>
      </c>
      <c r="Q105" s="62">
        <f>Table4[[#This Row],[L2M]]-M98</f>
        <v>-2.0999900611198274E-3</v>
      </c>
      <c r="R105" s="62">
        <f>Table4[[#This Row],[M2C]]-N98</f>
        <v>-3.4000496568359351E-3</v>
      </c>
      <c r="S105" s="62">
        <f>Table4[[#This Row],[C2P]]-O98</f>
        <v>1.3599994525317016E-2</v>
      </c>
      <c r="T105" s="62">
        <f>Table4[[#This Row],[P2O]]-P98</f>
        <v>-5.4599970508950046E-2</v>
      </c>
      <c r="U105" s="36">
        <f t="shared" si="16"/>
        <v>-6.6934520025885735E-2</v>
      </c>
      <c r="V105" s="5"/>
      <c r="W105" s="7"/>
      <c r="X105" s="7"/>
      <c r="Y105" s="7"/>
      <c r="Z105" s="7"/>
      <c r="AA105" s="7"/>
      <c r="AB105" s="5"/>
    </row>
    <row r="106" spans="2:28" x14ac:dyDescent="0.2">
      <c r="B106" s="39">
        <v>43569</v>
      </c>
      <c r="C106" s="22" t="str">
        <f>TEXT('Session Details'!$B106,"dddd")</f>
        <v>Sunday</v>
      </c>
      <c r="D106" s="23">
        <v>46685340</v>
      </c>
      <c r="E106" s="23">
        <v>9803921</v>
      </c>
      <c r="F106" s="23">
        <v>3466666</v>
      </c>
      <c r="G106" s="23">
        <v>2357333</v>
      </c>
      <c r="H106" s="23">
        <v>1930656</v>
      </c>
      <c r="I106" s="24">
        <f t="shared" si="8"/>
        <v>4.1354652231300019E-2</v>
      </c>
      <c r="J106" s="26">
        <f t="shared" si="13"/>
        <v>0.28376620785956508</v>
      </c>
      <c r="K106" s="26">
        <f>('Session Details'!$D106/D99)-1</f>
        <v>8.3333333333333259E-2</v>
      </c>
      <c r="L106" s="26">
        <f t="shared" si="14"/>
        <v>0.18501496110113713</v>
      </c>
      <c r="M106" s="26">
        <f t="shared" si="9"/>
        <v>0.20999999143199985</v>
      </c>
      <c r="N106" s="26">
        <f t="shared" si="10"/>
        <v>0.35359995250879722</v>
      </c>
      <c r="O106" s="26">
        <f t="shared" si="11"/>
        <v>0.68000003461539127</v>
      </c>
      <c r="P106" s="26">
        <f t="shared" si="12"/>
        <v>0.81900011580883991</v>
      </c>
      <c r="Q106" s="62">
        <f>Table4[[#This Row],[L2M]]-M99</f>
        <v>8.4000066544801244E-3</v>
      </c>
      <c r="R106" s="62">
        <f>Table4[[#This Row],[M2C]]-N99</f>
        <v>1.0199991506092521E-2</v>
      </c>
      <c r="S106" s="62">
        <f>Table4[[#This Row],[C2P]]-O99</f>
        <v>2.7200059821667066E-2</v>
      </c>
      <c r="T106" s="62">
        <f>Table4[[#This Row],[P2O]]-P99</f>
        <v>4.6800334852942993E-2</v>
      </c>
      <c r="U106" s="36">
        <f t="shared" si="16"/>
        <v>0.18501496110113713</v>
      </c>
      <c r="V106" s="5"/>
      <c r="W106" s="7"/>
      <c r="X106" s="7"/>
      <c r="Y106" s="7"/>
      <c r="Z106" s="7"/>
      <c r="AA106" s="7"/>
      <c r="AB106" s="5"/>
    </row>
    <row r="107" spans="2:28" x14ac:dyDescent="0.2">
      <c r="B107" s="38">
        <v>43570</v>
      </c>
      <c r="C107" s="17" t="str">
        <f>TEXT('Session Details'!$B107,"dddd")</f>
        <v>Monday</v>
      </c>
      <c r="D107" s="18">
        <v>21065820</v>
      </c>
      <c r="E107" s="18">
        <v>5477113</v>
      </c>
      <c r="F107" s="18">
        <v>2256570</v>
      </c>
      <c r="G107" s="18">
        <v>1729661</v>
      </c>
      <c r="H107" s="18">
        <v>1418322</v>
      </c>
      <c r="I107" s="27">
        <f t="shared" si="8"/>
        <v>6.732811730091684E-2</v>
      </c>
      <c r="J107" s="29">
        <f t="shared" si="13"/>
        <v>0.12600537470079898</v>
      </c>
      <c r="K107" s="29">
        <f>('Session Details'!$D107/D100)-1</f>
        <v>-2.0202029128424948E-2</v>
      </c>
      <c r="L107" s="29">
        <f t="shared" si="14"/>
        <v>0.14922199083466747</v>
      </c>
      <c r="M107" s="29">
        <f t="shared" si="9"/>
        <v>0.25999999050594758</v>
      </c>
      <c r="N107" s="29">
        <f t="shared" si="10"/>
        <v>0.41199989848666624</v>
      </c>
      <c r="O107" s="29">
        <f t="shared" si="11"/>
        <v>0.76650004209929223</v>
      </c>
      <c r="P107" s="29">
        <f t="shared" si="12"/>
        <v>0.81999998843704058</v>
      </c>
      <c r="Q107" s="62">
        <f>Table4[[#This Row],[L2M]]-M100</f>
        <v>2.4999906222257229E-3</v>
      </c>
      <c r="R107" s="62">
        <f>Table4[[#This Row],[M2C]]-N100</f>
        <v>2.0000053102760429E-2</v>
      </c>
      <c r="S107" s="62">
        <f>Table4[[#This Row],[C2P]]-O100</f>
        <v>6.5700217564888863E-2</v>
      </c>
      <c r="T107" s="62">
        <f>Table4[[#This Row],[P2O]]-P100</f>
        <v>-8.2003989666837862E-3</v>
      </c>
      <c r="U107" s="36">
        <f t="shared" si="16"/>
        <v>0.14922199083466747</v>
      </c>
      <c r="V107" s="5"/>
      <c r="W107" s="7"/>
      <c r="X107" s="7"/>
      <c r="Y107" s="7"/>
      <c r="Z107" s="7"/>
      <c r="AA107" s="7"/>
      <c r="AB107" s="5"/>
    </row>
    <row r="108" spans="2:28" x14ac:dyDescent="0.2">
      <c r="B108" s="39">
        <v>43571</v>
      </c>
      <c r="C108" s="22" t="str">
        <f>TEXT('Session Details'!$B108,"dddd")</f>
        <v>Tuesday</v>
      </c>
      <c r="D108" s="23">
        <v>22586034</v>
      </c>
      <c r="E108" s="23">
        <v>5872368</v>
      </c>
      <c r="F108" s="23">
        <v>2254989</v>
      </c>
      <c r="G108" s="23">
        <v>1596758</v>
      </c>
      <c r="H108" s="23">
        <v>1296248</v>
      </c>
      <c r="I108" s="24">
        <f t="shared" si="8"/>
        <v>5.7391572154721807E-2</v>
      </c>
      <c r="J108" s="26">
        <f t="shared" si="13"/>
        <v>-1.9698327529031001E-2</v>
      </c>
      <c r="K108" s="26">
        <f>('Session Details'!$D108/D101)-1</f>
        <v>4.0000018418461902E-2</v>
      </c>
      <c r="L108" s="26">
        <f t="shared" si="14"/>
        <v>-5.7402254702145883E-2</v>
      </c>
      <c r="M108" s="26">
        <f t="shared" si="9"/>
        <v>0.25999996280887561</v>
      </c>
      <c r="N108" s="26">
        <f t="shared" si="10"/>
        <v>0.3839999468698147</v>
      </c>
      <c r="O108" s="26">
        <f t="shared" si="11"/>
        <v>0.70810012820461654</v>
      </c>
      <c r="P108" s="26">
        <f t="shared" si="12"/>
        <v>0.81179990956675963</v>
      </c>
      <c r="Q108" s="62">
        <f>Table4[[#This Row],[L2M]]-M101</f>
        <v>2.4999651111833332E-3</v>
      </c>
      <c r="R108" s="62">
        <f>Table4[[#This Row],[M2C]]-N101</f>
        <v>-1.2000028095382476E-2</v>
      </c>
      <c r="S108" s="62">
        <f>Table4[[#This Row],[C2P]]-O101</f>
        <v>1.4600371824331382E-2</v>
      </c>
      <c r="T108" s="62">
        <f>Table4[[#This Row],[P2O]]-P101</f>
        <v>-4.9199838441890131E-2</v>
      </c>
      <c r="U108" s="36">
        <f t="shared" si="16"/>
        <v>-5.7402254702145883E-2</v>
      </c>
      <c r="V108" s="5"/>
      <c r="W108" s="7"/>
      <c r="X108" s="7"/>
      <c r="Y108" s="7"/>
      <c r="Z108" s="7"/>
      <c r="AA108" s="7"/>
      <c r="AB108" s="5"/>
    </row>
    <row r="109" spans="2:28" x14ac:dyDescent="0.2">
      <c r="B109" s="38">
        <v>43572</v>
      </c>
      <c r="C109" s="17" t="str">
        <f>TEXT('Session Details'!$B109,"dddd")</f>
        <v>Wednesday</v>
      </c>
      <c r="D109" s="18">
        <v>21934513</v>
      </c>
      <c r="E109" s="18">
        <v>5319119</v>
      </c>
      <c r="F109" s="18">
        <v>2191477</v>
      </c>
      <c r="G109" s="18">
        <v>1551785</v>
      </c>
      <c r="H109" s="18">
        <v>1336086</v>
      </c>
      <c r="I109" s="27">
        <f t="shared" si="8"/>
        <v>6.0912498946295274E-2</v>
      </c>
      <c r="J109" s="29">
        <f t="shared" si="13"/>
        <v>0.10380374707337348</v>
      </c>
      <c r="K109" s="29">
        <f>('Session Details'!$D109/D102)-1</f>
        <v>2.0201982617158221E-2</v>
      </c>
      <c r="L109" s="29">
        <f t="shared" si="14"/>
        <v>8.1946286990884687E-2</v>
      </c>
      <c r="M109" s="29">
        <f t="shared" si="9"/>
        <v>0.24249998164992312</v>
      </c>
      <c r="N109" s="29">
        <f t="shared" si="10"/>
        <v>0.41199999473597038</v>
      </c>
      <c r="O109" s="29">
        <f t="shared" si="11"/>
        <v>0.70810006219549648</v>
      </c>
      <c r="P109" s="29">
        <f t="shared" si="12"/>
        <v>0.86099942968903553</v>
      </c>
      <c r="Q109" s="62">
        <f>Table4[[#This Row],[L2M]]-M102</f>
        <v>-7.4999834666269194E-3</v>
      </c>
      <c r="R109" s="62">
        <f>Table4[[#This Row],[M2C]]-N102</f>
        <v>2.7999947108426682E-2</v>
      </c>
      <c r="S109" s="62">
        <f>Table4[[#This Row],[C2P]]-O102</f>
        <v>-2.9199939354879079E-2</v>
      </c>
      <c r="T109" s="62">
        <f>Table4[[#This Row],[P2O]]-P102</f>
        <v>6.5600037259417654E-2</v>
      </c>
      <c r="U109" s="36">
        <f t="shared" si="16"/>
        <v>8.1946286990884687E-2</v>
      </c>
      <c r="V109" s="5"/>
      <c r="W109" s="7"/>
      <c r="X109" s="7"/>
      <c r="Y109" s="7"/>
      <c r="Z109" s="7"/>
      <c r="AA109" s="7"/>
      <c r="AB109" s="5"/>
    </row>
    <row r="110" spans="2:28" x14ac:dyDescent="0.2">
      <c r="B110" s="39">
        <v>43573</v>
      </c>
      <c r="C110" s="22" t="str">
        <f>TEXT('Session Details'!$B110,"dddd")</f>
        <v>Thursday</v>
      </c>
      <c r="D110" s="23">
        <v>22803207</v>
      </c>
      <c r="E110" s="23">
        <v>5415761</v>
      </c>
      <c r="F110" s="23">
        <v>3639391</v>
      </c>
      <c r="G110" s="23">
        <v>2656756</v>
      </c>
      <c r="H110" s="23">
        <v>2091398</v>
      </c>
      <c r="I110" s="24">
        <f t="shared" si="8"/>
        <v>9.1715082005789803E-2</v>
      </c>
      <c r="J110" s="26">
        <f t="shared" si="13"/>
        <v>0.7302283946685022</v>
      </c>
      <c r="K110" s="26">
        <f>('Session Details'!$D110/D103)-1</f>
        <v>0.10526315789473695</v>
      </c>
      <c r="L110" s="26">
        <f t="shared" si="14"/>
        <v>0.56544473803340667</v>
      </c>
      <c r="M110" s="26">
        <f t="shared" si="9"/>
        <v>0.23749997094706898</v>
      </c>
      <c r="N110" s="26">
        <f t="shared" si="10"/>
        <v>0.67199992761866711</v>
      </c>
      <c r="O110" s="26">
        <f t="shared" si="11"/>
        <v>0.73000015661961026</v>
      </c>
      <c r="P110" s="26">
        <f t="shared" si="12"/>
        <v>0.78719987834787986</v>
      </c>
      <c r="Q110" s="62">
        <f>Table4[[#This Row],[L2M]]-M103</f>
        <v>-1.0000001546412202E-2</v>
      </c>
      <c r="R110" s="62">
        <f>Table4[[#This Row],[M2C]]-N103</f>
        <v>0.28399995346914286</v>
      </c>
      <c r="S110" s="62">
        <f>Table4[[#This Row],[C2P]]-O103</f>
        <v>-2.9199637448750981E-2</v>
      </c>
      <c r="T110" s="62">
        <f>Table4[[#This Row],[P2O]]-P103</f>
        <v>-1.6400410717689717E-2</v>
      </c>
      <c r="U110" s="36">
        <f t="shared" si="16"/>
        <v>0.56544473803340667</v>
      </c>
      <c r="V110" s="5"/>
      <c r="W110" s="7"/>
      <c r="X110" s="7"/>
      <c r="Y110" s="7"/>
      <c r="Z110" s="7"/>
      <c r="AA110" s="7"/>
      <c r="AB110" s="5"/>
    </row>
    <row r="111" spans="2:28" x14ac:dyDescent="0.2">
      <c r="B111" s="38">
        <v>43574</v>
      </c>
      <c r="C111" s="17" t="str">
        <f>TEXT('Session Details'!$B111,"dddd")</f>
        <v>Friday</v>
      </c>
      <c r="D111" s="18">
        <v>22151687</v>
      </c>
      <c r="E111" s="18">
        <v>5537921</v>
      </c>
      <c r="F111" s="18">
        <v>2281623</v>
      </c>
      <c r="G111" s="18">
        <v>1748864</v>
      </c>
      <c r="H111" s="18">
        <v>1419728</v>
      </c>
      <c r="I111" s="27">
        <f t="shared" si="8"/>
        <v>6.409119088762856E-2</v>
      </c>
      <c r="J111" s="29">
        <f t="shared" si="13"/>
        <v>0.2472495952251057</v>
      </c>
      <c r="K111" s="29">
        <f>('Session Details'!$D111/D104)-1</f>
        <v>7.3684220220243013E-2</v>
      </c>
      <c r="L111" s="29">
        <f t="shared" si="14"/>
        <v>0.16165402428030418</v>
      </c>
      <c r="M111" s="29">
        <f t="shared" si="9"/>
        <v>0.24999996614253353</v>
      </c>
      <c r="N111" s="29">
        <f t="shared" si="10"/>
        <v>0.41199991838092309</v>
      </c>
      <c r="O111" s="29">
        <f t="shared" si="11"/>
        <v>0.76649998707060718</v>
      </c>
      <c r="P111" s="29">
        <f t="shared" si="12"/>
        <v>0.81180011710458899</v>
      </c>
      <c r="Q111" s="62">
        <f>Table4[[#This Row],[L2M]]-M104</f>
        <v>5.0000090381619733E-3</v>
      </c>
      <c r="R111" s="62">
        <f>Table4[[#This Row],[M2C]]-N104</f>
        <v>3.1999878813865845E-2</v>
      </c>
      <c r="S111" s="62">
        <f>Table4[[#This Row],[C2P]]-O104</f>
        <v>3.6500351503991335E-2</v>
      </c>
      <c r="T111" s="62">
        <f>Table4[[#This Row],[P2O]]-P104</f>
        <v>-2.5602973940941354E-7</v>
      </c>
      <c r="U111" s="36">
        <f t="shared" si="16"/>
        <v>0.16165402428030418</v>
      </c>
      <c r="V111" s="5"/>
      <c r="W111" s="7"/>
      <c r="X111" s="7"/>
      <c r="Y111" s="7"/>
      <c r="Z111" s="7"/>
      <c r="AA111" s="7"/>
      <c r="AB111" s="5"/>
    </row>
    <row r="112" spans="2:28" x14ac:dyDescent="0.2">
      <c r="B112" s="39">
        <v>43575</v>
      </c>
      <c r="C112" s="22" t="str">
        <f>TEXT('Session Details'!$B112,"dddd")</f>
        <v>Saturday</v>
      </c>
      <c r="D112" s="23">
        <v>44440853</v>
      </c>
      <c r="E112" s="23">
        <v>9612556</v>
      </c>
      <c r="F112" s="23">
        <v>3300951</v>
      </c>
      <c r="G112" s="23">
        <v>2132414</v>
      </c>
      <c r="H112" s="23">
        <v>1596752</v>
      </c>
      <c r="I112" s="24">
        <f t="shared" si="8"/>
        <v>3.5929823399204329E-2</v>
      </c>
      <c r="J112" s="26">
        <f t="shared" si="13"/>
        <v>-1.3246855591761975E-3</v>
      </c>
      <c r="K112" s="26">
        <f>('Session Details'!$D112/D105)-1</f>
        <v>3.1250011602500294E-2</v>
      </c>
      <c r="L112" s="26">
        <f t="shared" si="14"/>
        <v>-3.1587584771085031E-2</v>
      </c>
      <c r="M112" s="26">
        <f t="shared" si="9"/>
        <v>0.21629998866133376</v>
      </c>
      <c r="N112" s="26">
        <f t="shared" si="10"/>
        <v>0.34339992401604735</v>
      </c>
      <c r="O112" s="26">
        <f t="shared" si="11"/>
        <v>0.64599989518172185</v>
      </c>
      <c r="P112" s="26">
        <f t="shared" si="12"/>
        <v>0.74880018608018895</v>
      </c>
      <c r="Q112" s="62">
        <f>Table4[[#This Row],[L2M]]-M105</f>
        <v>4.1999964582138949E-3</v>
      </c>
      <c r="R112" s="62">
        <f>Table4[[#This Row],[M2C]]-N105</f>
        <v>3.3999393328798533E-3</v>
      </c>
      <c r="S112" s="62">
        <f>Table4[[#This Row],[C2P]]-O105</f>
        <v>-3.3999924620240485E-2</v>
      </c>
      <c r="T112" s="62">
        <f>Table4[[#This Row],[P2O]]-P105</f>
        <v>-7.7999000438959687E-3</v>
      </c>
      <c r="U112" s="36">
        <f t="shared" si="16"/>
        <v>-3.1587584771085031E-2</v>
      </c>
      <c r="V112" s="5"/>
      <c r="W112" s="7"/>
      <c r="X112" s="7"/>
      <c r="Y112" s="7"/>
      <c r="Z112" s="7"/>
      <c r="AA112" s="7"/>
      <c r="AB112" s="5"/>
    </row>
    <row r="113" spans="2:28" x14ac:dyDescent="0.2">
      <c r="B113" s="38">
        <v>43576</v>
      </c>
      <c r="C113" s="17" t="str">
        <f>TEXT('Session Details'!$B113,"dddd")</f>
        <v>Sunday</v>
      </c>
      <c r="D113" s="18">
        <v>46685340</v>
      </c>
      <c r="E113" s="18">
        <v>10098039</v>
      </c>
      <c r="F113" s="18">
        <v>3536333</v>
      </c>
      <c r="G113" s="18">
        <v>2356612</v>
      </c>
      <c r="H113" s="18">
        <v>1930065</v>
      </c>
      <c r="I113" s="27">
        <f t="shared" si="8"/>
        <v>4.1341993011082281E-2</v>
      </c>
      <c r="J113" s="29">
        <f t="shared" si="13"/>
        <v>-3.0611356968823777E-4</v>
      </c>
      <c r="K113" s="29">
        <f>('Session Details'!$D113/D106)-1</f>
        <v>0</v>
      </c>
      <c r="L113" s="29">
        <f t="shared" si="14"/>
        <v>-3.0611356968823777E-4</v>
      </c>
      <c r="M113" s="29">
        <f t="shared" si="9"/>
        <v>0.21629999910035999</v>
      </c>
      <c r="N113" s="29">
        <f t="shared" si="10"/>
        <v>0.35019997447029072</v>
      </c>
      <c r="O113" s="29">
        <f t="shared" si="11"/>
        <v>0.66639991199923765</v>
      </c>
      <c r="P113" s="29">
        <f t="shared" si="12"/>
        <v>0.81899990325093819</v>
      </c>
      <c r="Q113" s="62">
        <f>Table4[[#This Row],[L2M]]-M106</f>
        <v>6.3000076683601414E-3</v>
      </c>
      <c r="R113" s="62">
        <f>Table4[[#This Row],[M2C]]-N106</f>
        <v>-3.3999780385065015E-3</v>
      </c>
      <c r="S113" s="62">
        <f>Table4[[#This Row],[C2P]]-O106</f>
        <v>-1.360012261615362E-2</v>
      </c>
      <c r="T113" s="62">
        <f>Table4[[#This Row],[P2O]]-P106</f>
        <v>-2.1255790172425293E-7</v>
      </c>
      <c r="U113" s="36">
        <f t="shared" si="16"/>
        <v>-3.0611356968823777E-4</v>
      </c>
      <c r="V113" s="5"/>
      <c r="W113" s="7"/>
      <c r="X113" s="7"/>
      <c r="Y113" s="7"/>
      <c r="Z113" s="7"/>
      <c r="AA113" s="7"/>
      <c r="AB113" s="5"/>
    </row>
    <row r="114" spans="2:28" x14ac:dyDescent="0.2">
      <c r="B114" s="39">
        <v>43577</v>
      </c>
      <c r="C114" s="22" t="str">
        <f>TEXT('Session Details'!$B114,"dddd")</f>
        <v>Monday</v>
      </c>
      <c r="D114" s="23">
        <v>20848646</v>
      </c>
      <c r="E114" s="23">
        <v>5368526</v>
      </c>
      <c r="F114" s="23">
        <v>2211832</v>
      </c>
      <c r="G114" s="23">
        <v>1695369</v>
      </c>
      <c r="H114" s="23">
        <v>1459713</v>
      </c>
      <c r="I114" s="24">
        <f t="shared" si="8"/>
        <v>7.0014762589378707E-2</v>
      </c>
      <c r="J114" s="26">
        <f t="shared" si="13"/>
        <v>2.9183076903552152E-2</v>
      </c>
      <c r="K114" s="26">
        <f>('Session Details'!$D114/D107)-1</f>
        <v>-1.030930673479602E-2</v>
      </c>
      <c r="L114" s="26">
        <f t="shared" si="14"/>
        <v>3.9903763779018941E-2</v>
      </c>
      <c r="M114" s="26">
        <f t="shared" si="9"/>
        <v>0.2574999834521628</v>
      </c>
      <c r="N114" s="26">
        <f t="shared" si="10"/>
        <v>0.41199986737514172</v>
      </c>
      <c r="O114" s="26">
        <f t="shared" si="11"/>
        <v>0.76649989691802989</v>
      </c>
      <c r="P114" s="26">
        <f t="shared" si="12"/>
        <v>0.86100017164404918</v>
      </c>
      <c r="Q114" s="62">
        <f>Table4[[#This Row],[L2M]]-M107</f>
        <v>-2.5000070537847807E-3</v>
      </c>
      <c r="R114" s="62">
        <f>Table4[[#This Row],[M2C]]-N107</f>
        <v>-3.1111524523286249E-8</v>
      </c>
      <c r="S114" s="62">
        <f>Table4[[#This Row],[C2P]]-O107</f>
        <v>-1.4518126234541739E-7</v>
      </c>
      <c r="T114" s="62">
        <f>Table4[[#This Row],[P2O]]-P107</f>
        <v>4.10001832070086E-2</v>
      </c>
      <c r="U114" s="36">
        <f t="shared" si="16"/>
        <v>3.9903763779018941E-2</v>
      </c>
      <c r="V114" s="5"/>
      <c r="W114" s="7"/>
      <c r="X114" s="7"/>
      <c r="Y114" s="7"/>
      <c r="Z114" s="7"/>
      <c r="AA114" s="7"/>
      <c r="AB114" s="5"/>
    </row>
    <row r="115" spans="2:28" x14ac:dyDescent="0.2">
      <c r="B115" s="38">
        <v>43578</v>
      </c>
      <c r="C115" s="17" t="str">
        <f>TEXT('Session Details'!$B115,"dddd")</f>
        <v>Tuesday</v>
      </c>
      <c r="D115" s="18">
        <v>20631473</v>
      </c>
      <c r="E115" s="18">
        <v>4899974</v>
      </c>
      <c r="F115" s="18">
        <v>1881590</v>
      </c>
      <c r="G115" s="18">
        <v>1414767</v>
      </c>
      <c r="H115" s="18">
        <v>1148508</v>
      </c>
      <c r="I115" s="27">
        <f t="shared" si="8"/>
        <v>5.5667765457173127E-2</v>
      </c>
      <c r="J115" s="29">
        <f t="shared" si="13"/>
        <v>-0.11397510352957152</v>
      </c>
      <c r="K115" s="29">
        <f>('Session Details'!$D115/D108)-1</f>
        <v>-8.6538477715919493E-2</v>
      </c>
      <c r="L115" s="29">
        <f t="shared" si="14"/>
        <v>-3.0035885633198478E-2</v>
      </c>
      <c r="M115" s="29">
        <f t="shared" si="9"/>
        <v>0.23749995940667931</v>
      </c>
      <c r="N115" s="29">
        <f t="shared" si="10"/>
        <v>0.38399999673467655</v>
      </c>
      <c r="O115" s="29">
        <f t="shared" si="11"/>
        <v>0.75189972310652164</v>
      </c>
      <c r="P115" s="29">
        <f t="shared" si="12"/>
        <v>0.81180010560042748</v>
      </c>
      <c r="Q115" s="62">
        <f>Table4[[#This Row],[L2M]]-M108</f>
        <v>-2.2500003402196295E-2</v>
      </c>
      <c r="R115" s="62">
        <f>Table4[[#This Row],[M2C]]-N108</f>
        <v>4.9864861850767994E-8</v>
      </c>
      <c r="S115" s="62">
        <f>Table4[[#This Row],[C2P]]-O108</f>
        <v>4.3799594901905103E-2</v>
      </c>
      <c r="T115" s="62">
        <f>Table4[[#This Row],[P2O]]-P108</f>
        <v>1.9603366785414522E-7</v>
      </c>
      <c r="U115" s="36">
        <f t="shared" si="16"/>
        <v>-3.0035885633198478E-2</v>
      </c>
      <c r="V115" s="5"/>
      <c r="W115" s="7"/>
      <c r="X115" s="7"/>
      <c r="Y115" s="7"/>
      <c r="Z115" s="7"/>
      <c r="AA115" s="7"/>
      <c r="AB115" s="5"/>
    </row>
    <row r="116" spans="2:28" x14ac:dyDescent="0.2">
      <c r="B116" s="39">
        <v>43579</v>
      </c>
      <c r="C116" s="22" t="str">
        <f>TEXT('Session Details'!$B116,"dddd")</f>
        <v>Wednesday</v>
      </c>
      <c r="D116" s="23">
        <v>21717340</v>
      </c>
      <c r="E116" s="23">
        <v>5700801</v>
      </c>
      <c r="F116" s="23">
        <v>2325927</v>
      </c>
      <c r="G116" s="23">
        <v>1765843</v>
      </c>
      <c r="H116" s="23">
        <v>1476951</v>
      </c>
      <c r="I116" s="24">
        <f t="shared" si="8"/>
        <v>6.8007914413091106E-2</v>
      </c>
      <c r="J116" s="26">
        <f t="shared" si="13"/>
        <v>0.10543108751981545</v>
      </c>
      <c r="K116" s="26">
        <f>('Session Details'!$D116/D109)-1</f>
        <v>-9.9009720434640736E-3</v>
      </c>
      <c r="L116" s="26">
        <f t="shared" si="14"/>
        <v>0.11648537803467307</v>
      </c>
      <c r="M116" s="26">
        <f t="shared" si="9"/>
        <v>0.2624999654653839</v>
      </c>
      <c r="N116" s="26">
        <f t="shared" si="10"/>
        <v>0.40800003367947768</v>
      </c>
      <c r="O116" s="26">
        <f t="shared" si="11"/>
        <v>0.7591996653377342</v>
      </c>
      <c r="P116" s="26">
        <f t="shared" si="12"/>
        <v>0.83639995175108994</v>
      </c>
      <c r="Q116" s="62">
        <f>Table4[[#This Row],[L2M]]-M109</f>
        <v>1.9999983815460781E-2</v>
      </c>
      <c r="R116" s="62">
        <f>Table4[[#This Row],[M2C]]-N109</f>
        <v>-3.9999610564926957E-3</v>
      </c>
      <c r="S116" s="62">
        <f>Table4[[#This Row],[C2P]]-O109</f>
        <v>5.1099603142237715E-2</v>
      </c>
      <c r="T116" s="62">
        <f>Table4[[#This Row],[P2O]]-P109</f>
        <v>-2.4599477937945591E-2</v>
      </c>
      <c r="U116" s="36">
        <f t="shared" si="16"/>
        <v>0.11648537803467307</v>
      </c>
      <c r="V116" s="5"/>
      <c r="W116" s="7"/>
      <c r="X116" s="7"/>
      <c r="Y116" s="7"/>
      <c r="Z116" s="7"/>
      <c r="AA116" s="7"/>
      <c r="AB116" s="5"/>
    </row>
    <row r="117" spans="2:28" x14ac:dyDescent="0.2">
      <c r="B117" s="38">
        <v>43580</v>
      </c>
      <c r="C117" s="17" t="str">
        <f>TEXT('Session Details'!$B117,"dddd")</f>
        <v>Thursday</v>
      </c>
      <c r="D117" s="18">
        <v>22803207</v>
      </c>
      <c r="E117" s="18">
        <v>5700801</v>
      </c>
      <c r="F117" s="18">
        <v>2189107</v>
      </c>
      <c r="G117" s="18">
        <v>1518146</v>
      </c>
      <c r="H117" s="18">
        <v>1282226</v>
      </c>
      <c r="I117" s="27">
        <f t="shared" si="8"/>
        <v>5.6230073252415767E-2</v>
      </c>
      <c r="J117" s="29">
        <f t="shared" si="13"/>
        <v>-0.38690483590402214</v>
      </c>
      <c r="K117" s="29">
        <f>('Session Details'!$D117/D110)-1</f>
        <v>0</v>
      </c>
      <c r="L117" s="29">
        <f t="shared" si="14"/>
        <v>-0.38690483590402214</v>
      </c>
      <c r="M117" s="29">
        <f t="shared" si="9"/>
        <v>0.24999996710988942</v>
      </c>
      <c r="N117" s="29">
        <f t="shared" si="10"/>
        <v>0.38399989755825542</v>
      </c>
      <c r="O117" s="29">
        <f t="shared" si="11"/>
        <v>0.69350013498654928</v>
      </c>
      <c r="P117" s="29">
        <f t="shared" si="12"/>
        <v>0.84459992648928361</v>
      </c>
      <c r="Q117" s="62">
        <f>Table4[[#This Row],[L2M]]-M110</f>
        <v>1.2499996162820437E-2</v>
      </c>
      <c r="R117" s="62">
        <f>Table4[[#This Row],[M2C]]-N110</f>
        <v>-0.28800003006041169</v>
      </c>
      <c r="S117" s="62">
        <f>Table4[[#This Row],[C2P]]-O110</f>
        <v>-3.6500021633060986E-2</v>
      </c>
      <c r="T117" s="62">
        <f>Table4[[#This Row],[P2O]]-P110</f>
        <v>5.7400048141403759E-2</v>
      </c>
      <c r="U117" s="36">
        <f t="shared" si="16"/>
        <v>-0.38690483590402214</v>
      </c>
      <c r="V117" s="5"/>
      <c r="W117" s="7"/>
      <c r="X117" s="7"/>
      <c r="Y117" s="7"/>
      <c r="Z117" s="7"/>
      <c r="AA117" s="7"/>
      <c r="AB117" s="5"/>
    </row>
    <row r="118" spans="2:28" x14ac:dyDescent="0.2">
      <c r="B118" s="39">
        <v>43581</v>
      </c>
      <c r="C118" s="22" t="str">
        <f>TEXT('Session Details'!$B118,"dddd")</f>
        <v>Friday</v>
      </c>
      <c r="D118" s="23">
        <v>22151687</v>
      </c>
      <c r="E118" s="23">
        <v>5759438</v>
      </c>
      <c r="F118" s="23">
        <v>2188586</v>
      </c>
      <c r="G118" s="23">
        <v>1533761</v>
      </c>
      <c r="H118" s="23">
        <v>1307991</v>
      </c>
      <c r="I118" s="24">
        <f t="shared" si="8"/>
        <v>5.9047015245385151E-2</v>
      </c>
      <c r="J118" s="26">
        <f t="shared" si="13"/>
        <v>-7.8703103693101739E-2</v>
      </c>
      <c r="K118" s="26">
        <f>('Session Details'!$D118/D111)-1</f>
        <v>0</v>
      </c>
      <c r="L118" s="26">
        <f t="shared" si="14"/>
        <v>-7.8703103693101739E-2</v>
      </c>
      <c r="M118" s="26">
        <f t="shared" si="9"/>
        <v>0.25999997201116104</v>
      </c>
      <c r="N118" s="26">
        <f t="shared" si="10"/>
        <v>0.37999992360365714</v>
      </c>
      <c r="O118" s="26">
        <f t="shared" si="11"/>
        <v>0.70079996856417792</v>
      </c>
      <c r="P118" s="26">
        <f t="shared" si="12"/>
        <v>0.85279975172142208</v>
      </c>
      <c r="Q118" s="62">
        <f>Table4[[#This Row],[L2M]]-M111</f>
        <v>1.000000586862751E-2</v>
      </c>
      <c r="R118" s="62">
        <f>Table4[[#This Row],[M2C]]-N111</f>
        <v>-3.199999477726595E-2</v>
      </c>
      <c r="S118" s="62">
        <f>Table4[[#This Row],[C2P]]-O111</f>
        <v>-6.5700018506429259E-2</v>
      </c>
      <c r="T118" s="62">
        <f>Table4[[#This Row],[P2O]]-P111</f>
        <v>4.0999634616833092E-2</v>
      </c>
      <c r="U118" s="36">
        <f t="shared" si="16"/>
        <v>-7.8703103693101739E-2</v>
      </c>
      <c r="V118" s="5"/>
      <c r="W118" s="7"/>
      <c r="X118" s="7"/>
      <c r="Y118" s="7"/>
      <c r="Z118" s="7"/>
      <c r="AA118" s="7"/>
      <c r="AB118" s="5"/>
    </row>
    <row r="119" spans="2:28" x14ac:dyDescent="0.2">
      <c r="B119" s="38">
        <v>43582</v>
      </c>
      <c r="C119" s="17" t="str">
        <f>TEXT('Session Details'!$B119,"dddd")</f>
        <v>Saturday</v>
      </c>
      <c r="D119" s="18">
        <v>47134238</v>
      </c>
      <c r="E119" s="18">
        <v>9997171</v>
      </c>
      <c r="F119" s="18">
        <v>3297067</v>
      </c>
      <c r="G119" s="18">
        <v>2354106</v>
      </c>
      <c r="H119" s="18">
        <v>1744392</v>
      </c>
      <c r="I119" s="27">
        <f t="shared" si="8"/>
        <v>3.7009020915963468E-2</v>
      </c>
      <c r="J119" s="29">
        <f t="shared" si="13"/>
        <v>9.246269927953743E-2</v>
      </c>
      <c r="K119" s="29">
        <f>('Session Details'!$D119/D112)-1</f>
        <v>6.0606059924187328E-2</v>
      </c>
      <c r="L119" s="29">
        <f t="shared" si="14"/>
        <v>3.0036259982926472E-2</v>
      </c>
      <c r="M119" s="29">
        <f t="shared" si="9"/>
        <v>0.21209998133416308</v>
      </c>
      <c r="N119" s="29">
        <f t="shared" si="10"/>
        <v>0.32980000042011887</v>
      </c>
      <c r="O119" s="29">
        <f t="shared" si="11"/>
        <v>0.71400004913457926</v>
      </c>
      <c r="P119" s="29">
        <f t="shared" si="12"/>
        <v>0.74099976806481949</v>
      </c>
      <c r="Q119" s="62">
        <f>Table4[[#This Row],[L2M]]-M112</f>
        <v>-4.200007327170685E-3</v>
      </c>
      <c r="R119" s="62">
        <f>Table4[[#This Row],[M2C]]-N112</f>
        <v>-1.3599923595928487E-2</v>
      </c>
      <c r="S119" s="62">
        <f>Table4[[#This Row],[C2P]]-O112</f>
        <v>6.8000153952857412E-2</v>
      </c>
      <c r="T119" s="62">
        <f>Table4[[#This Row],[P2O]]-P112</f>
        <v>-7.8004180153694591E-3</v>
      </c>
      <c r="U119" s="36">
        <f t="shared" si="16"/>
        <v>3.0036259982926472E-2</v>
      </c>
      <c r="V119" s="5"/>
      <c r="W119" s="7"/>
      <c r="X119" s="7"/>
      <c r="Y119" s="7"/>
      <c r="Z119" s="7"/>
      <c r="AA119" s="7"/>
      <c r="AB119" s="5"/>
    </row>
    <row r="120" spans="2:28" x14ac:dyDescent="0.2">
      <c r="B120" s="39">
        <v>43583</v>
      </c>
      <c r="C120" s="22" t="str">
        <f>TEXT('Session Details'!$B120,"dddd")</f>
        <v>Sunday</v>
      </c>
      <c r="D120" s="23">
        <v>46236443</v>
      </c>
      <c r="E120" s="23">
        <v>9224170</v>
      </c>
      <c r="F120" s="23">
        <v>3261666</v>
      </c>
      <c r="G120" s="23">
        <v>2151395</v>
      </c>
      <c r="H120" s="23">
        <v>1644526</v>
      </c>
      <c r="I120" s="24">
        <f t="shared" si="8"/>
        <v>3.5567744690048933E-2</v>
      </c>
      <c r="J120" s="26">
        <f t="shared" si="13"/>
        <v>-0.14794268586809256</v>
      </c>
      <c r="K120" s="26">
        <f>('Session Details'!$D120/D113)-1</f>
        <v>-9.6153739053844722E-3</v>
      </c>
      <c r="L120" s="26">
        <f t="shared" si="14"/>
        <v>-0.13967029406360465</v>
      </c>
      <c r="M120" s="26">
        <f t="shared" si="9"/>
        <v>0.19949999181381664</v>
      </c>
      <c r="N120" s="26">
        <f t="shared" si="10"/>
        <v>0.3535999444936509</v>
      </c>
      <c r="O120" s="26">
        <f t="shared" si="11"/>
        <v>0.65960003262136591</v>
      </c>
      <c r="P120" s="26">
        <f t="shared" si="12"/>
        <v>0.76439984289263474</v>
      </c>
      <c r="Q120" s="62">
        <f>Table4[[#This Row],[L2M]]-M113</f>
        <v>-1.680000728654335E-2</v>
      </c>
      <c r="R120" s="62">
        <f>Table4[[#This Row],[M2C]]-N113</f>
        <v>3.3999700233601771E-3</v>
      </c>
      <c r="S120" s="62">
        <f>Table4[[#This Row],[C2P]]-O113</f>
        <v>-6.7998793778717426E-3</v>
      </c>
      <c r="T120" s="62">
        <f>Table4[[#This Row],[P2O]]-P113</f>
        <v>-5.4600060358303448E-2</v>
      </c>
      <c r="U120" s="36">
        <f t="shared" si="16"/>
        <v>-0.13967029406360465</v>
      </c>
      <c r="V120" s="5"/>
      <c r="W120" s="7"/>
      <c r="X120" s="7"/>
      <c r="Y120" s="7"/>
      <c r="Z120" s="7"/>
      <c r="AA120" s="7"/>
      <c r="AB120" s="5"/>
    </row>
    <row r="121" spans="2:28" x14ac:dyDescent="0.2">
      <c r="B121" s="38">
        <v>43584</v>
      </c>
      <c r="C121" s="17" t="str">
        <f>TEXT('Session Details'!$B121,"dddd")</f>
        <v>Monday</v>
      </c>
      <c r="D121" s="18">
        <v>20631473</v>
      </c>
      <c r="E121" s="18">
        <v>5209447</v>
      </c>
      <c r="F121" s="18">
        <v>2062941</v>
      </c>
      <c r="G121" s="18">
        <v>1475828</v>
      </c>
      <c r="H121" s="18">
        <v>1210178</v>
      </c>
      <c r="I121" s="27">
        <f t="shared" si="8"/>
        <v>5.8656887949784291E-2</v>
      </c>
      <c r="J121" s="29">
        <f t="shared" si="13"/>
        <v>-0.17094798772087394</v>
      </c>
      <c r="K121" s="29">
        <f>('Session Details'!$D121/D114)-1</f>
        <v>-1.041664768062156E-2</v>
      </c>
      <c r="L121" s="29">
        <f t="shared" si="14"/>
        <v>-0.16222114050726522</v>
      </c>
      <c r="M121" s="29">
        <f t="shared" si="9"/>
        <v>0.25250000327170047</v>
      </c>
      <c r="N121" s="29">
        <f t="shared" si="10"/>
        <v>0.39599999769649252</v>
      </c>
      <c r="O121" s="29">
        <f t="shared" si="11"/>
        <v>0.71540000416880556</v>
      </c>
      <c r="P121" s="29">
        <f t="shared" si="12"/>
        <v>0.81999934951769449</v>
      </c>
      <c r="Q121" s="62">
        <f>Table4[[#This Row],[L2M]]-M114</f>
        <v>-4.9999801804623267E-3</v>
      </c>
      <c r="R121" s="62">
        <f>Table4[[#This Row],[M2C]]-N114</f>
        <v>-1.5999869678649192E-2</v>
      </c>
      <c r="S121" s="62">
        <f>Table4[[#This Row],[C2P]]-O114</f>
        <v>-5.1099892749224329E-2</v>
      </c>
      <c r="T121" s="62">
        <f>Table4[[#This Row],[P2O]]-P114</f>
        <v>-4.1000822126354697E-2</v>
      </c>
      <c r="U121" s="36">
        <f t="shared" si="16"/>
        <v>-0.16222114050726522</v>
      </c>
      <c r="V121" s="5"/>
      <c r="W121" s="7"/>
      <c r="X121" s="7"/>
      <c r="Y121" s="7"/>
      <c r="Z121" s="7"/>
      <c r="AA121" s="7"/>
      <c r="AB121" s="5"/>
    </row>
    <row r="122" spans="2:28" x14ac:dyDescent="0.2">
      <c r="B122" s="39">
        <v>43585</v>
      </c>
      <c r="C122" s="22" t="str">
        <f>TEXT('Session Details'!$B122,"dddd")</f>
        <v>Tuesday</v>
      </c>
      <c r="D122" s="23">
        <v>21065820</v>
      </c>
      <c r="E122" s="23">
        <v>5319119</v>
      </c>
      <c r="F122" s="23">
        <v>2148924</v>
      </c>
      <c r="G122" s="23">
        <v>1490279</v>
      </c>
      <c r="H122" s="23">
        <v>1246469</v>
      </c>
      <c r="I122" s="24">
        <f t="shared" si="8"/>
        <v>5.9170210321743945E-2</v>
      </c>
      <c r="J122" s="26">
        <f t="shared" si="13"/>
        <v>8.5294138133996444E-2</v>
      </c>
      <c r="K122" s="26">
        <f>('Session Details'!$D122/D115)-1</f>
        <v>2.105264127287465E-2</v>
      </c>
      <c r="L122" s="26">
        <f t="shared" si="14"/>
        <v>6.2916929318195036E-2</v>
      </c>
      <c r="M122" s="26">
        <f t="shared" si="9"/>
        <v>0.25249997389135576</v>
      </c>
      <c r="N122" s="26">
        <f t="shared" si="10"/>
        <v>0.40399998571191958</v>
      </c>
      <c r="O122" s="26">
        <f t="shared" si="11"/>
        <v>0.69350009586192907</v>
      </c>
      <c r="P122" s="26">
        <f t="shared" si="12"/>
        <v>0.83639976138696182</v>
      </c>
      <c r="Q122" s="62">
        <f>Table4[[#This Row],[L2M]]-M115</f>
        <v>1.5000014484676444E-2</v>
      </c>
      <c r="R122" s="62">
        <f>Table4[[#This Row],[M2C]]-N115</f>
        <v>1.9999988977243033E-2</v>
      </c>
      <c r="S122" s="62">
        <f>Table4[[#This Row],[C2P]]-O115</f>
        <v>-5.8399627244592578E-2</v>
      </c>
      <c r="T122" s="62">
        <f>Table4[[#This Row],[P2O]]-P115</f>
        <v>2.4599655786534336E-2</v>
      </c>
      <c r="U122" s="36">
        <f t="shared" si="16"/>
        <v>6.2916929318195036E-2</v>
      </c>
      <c r="V122" s="5"/>
      <c r="W122" s="7"/>
      <c r="X122" s="7"/>
      <c r="Y122" s="7"/>
      <c r="Z122" s="7"/>
      <c r="AA122" s="7"/>
      <c r="AB122" s="5"/>
    </row>
    <row r="123" spans="2:28" x14ac:dyDescent="0.2">
      <c r="B123" s="38">
        <v>43586</v>
      </c>
      <c r="C123" s="17" t="str">
        <f>TEXT('Session Details'!$B123,"dddd")</f>
        <v>Wednesday</v>
      </c>
      <c r="D123" s="18">
        <v>22803207</v>
      </c>
      <c r="E123" s="18">
        <v>5529777</v>
      </c>
      <c r="F123" s="18">
        <v>2278268</v>
      </c>
      <c r="G123" s="18">
        <v>1696398</v>
      </c>
      <c r="H123" s="18">
        <v>1460599</v>
      </c>
      <c r="I123" s="27">
        <f t="shared" si="8"/>
        <v>6.4052350180393486E-2</v>
      </c>
      <c r="J123" s="29">
        <f t="shared" si="13"/>
        <v>-1.1071457346926161E-2</v>
      </c>
      <c r="K123" s="29">
        <f>('Session Details'!$D123/D116)-1</f>
        <v>5.0000000000000044E-2</v>
      </c>
      <c r="L123" s="29">
        <f t="shared" si="14"/>
        <v>-5.8163292711358228E-2</v>
      </c>
      <c r="M123" s="29">
        <f t="shared" si="9"/>
        <v>0.24249996941219715</v>
      </c>
      <c r="N123" s="29">
        <f t="shared" si="10"/>
        <v>0.41199997757594925</v>
      </c>
      <c r="O123" s="29">
        <f t="shared" si="11"/>
        <v>0.7445998451455228</v>
      </c>
      <c r="P123" s="29">
        <f t="shared" si="12"/>
        <v>0.86100018981394699</v>
      </c>
      <c r="Q123" s="62">
        <f>Table4[[#This Row],[L2M]]-M116</f>
        <v>-1.9999996053186753E-2</v>
      </c>
      <c r="R123" s="62">
        <f>Table4[[#This Row],[M2C]]-N116</f>
        <v>3.9999438964715694E-3</v>
      </c>
      <c r="S123" s="62">
        <f>Table4[[#This Row],[C2P]]-O116</f>
        <v>-1.4599820192211399E-2</v>
      </c>
      <c r="T123" s="62">
        <f>Table4[[#This Row],[P2O]]-P116</f>
        <v>2.4600238062857049E-2</v>
      </c>
      <c r="U123" s="36">
        <f t="shared" si="16"/>
        <v>-5.8163292711358228E-2</v>
      </c>
      <c r="V123" s="5"/>
      <c r="W123" s="7"/>
      <c r="X123" s="7"/>
      <c r="Y123" s="7"/>
      <c r="Z123" s="7"/>
      <c r="AA123" s="7"/>
      <c r="AB123" s="5"/>
    </row>
    <row r="124" spans="2:28" x14ac:dyDescent="0.2">
      <c r="B124" s="39">
        <v>43587</v>
      </c>
      <c r="C124" s="22" t="str">
        <f>TEXT('Session Details'!$B124,"dddd")</f>
        <v>Thursday</v>
      </c>
      <c r="D124" s="23">
        <v>21282993</v>
      </c>
      <c r="E124" s="23">
        <v>5533578</v>
      </c>
      <c r="F124" s="23">
        <v>2169162</v>
      </c>
      <c r="G124" s="23">
        <v>1615158</v>
      </c>
      <c r="H124" s="23">
        <v>1284697</v>
      </c>
      <c r="I124" s="24">
        <f t="shared" si="8"/>
        <v>6.0362609713774752E-2</v>
      </c>
      <c r="J124" s="26">
        <f t="shared" si="13"/>
        <v>1.9271173724444424E-3</v>
      </c>
      <c r="K124" s="26">
        <f>('Session Details'!$D124/D117)-1</f>
        <v>-6.6666675437362821E-2</v>
      </c>
      <c r="L124" s="26">
        <f t="shared" si="14"/>
        <v>7.3493350129709034E-2</v>
      </c>
      <c r="M124" s="26">
        <f t="shared" si="9"/>
        <v>0.25999999154254289</v>
      </c>
      <c r="N124" s="26">
        <f t="shared" si="10"/>
        <v>0.39199989590821704</v>
      </c>
      <c r="O124" s="26">
        <f t="shared" si="11"/>
        <v>0.74459998838261043</v>
      </c>
      <c r="P124" s="26">
        <f t="shared" si="12"/>
        <v>0.79540020233314634</v>
      </c>
      <c r="Q124" s="62">
        <f>Table4[[#This Row],[L2M]]-M117</f>
        <v>1.0000024432653465E-2</v>
      </c>
      <c r="R124" s="62">
        <f>Table4[[#This Row],[M2C]]-N117</f>
        <v>7.9999983499616234E-3</v>
      </c>
      <c r="S124" s="62">
        <f>Table4[[#This Row],[C2P]]-O117</f>
        <v>5.1099853396061157E-2</v>
      </c>
      <c r="T124" s="62">
        <f>Table4[[#This Row],[P2O]]-P117</f>
        <v>-4.919972415613727E-2</v>
      </c>
      <c r="U124" s="36">
        <f t="shared" si="16"/>
        <v>7.3493350129709034E-2</v>
      </c>
      <c r="V124" s="5"/>
      <c r="W124" s="7"/>
      <c r="X124" s="7"/>
      <c r="Y124" s="7"/>
      <c r="Z124" s="7"/>
      <c r="AA124" s="7"/>
      <c r="AB124" s="5"/>
    </row>
    <row r="125" spans="2:28" x14ac:dyDescent="0.2">
      <c r="B125" s="38">
        <v>43588</v>
      </c>
      <c r="C125" s="17" t="str">
        <f>TEXT('Session Details'!$B125,"dddd")</f>
        <v>Friday</v>
      </c>
      <c r="D125" s="18">
        <v>20848646</v>
      </c>
      <c r="E125" s="18">
        <v>5264283</v>
      </c>
      <c r="F125" s="18">
        <v>2147827</v>
      </c>
      <c r="G125" s="18">
        <v>1552235</v>
      </c>
      <c r="H125" s="18">
        <v>1260104</v>
      </c>
      <c r="I125" s="27">
        <f t="shared" si="8"/>
        <v>6.0440567699216532E-2</v>
      </c>
      <c r="J125" s="29">
        <f t="shared" si="13"/>
        <v>-3.6611108180407914E-2</v>
      </c>
      <c r="K125" s="29">
        <f>('Session Details'!$D125/D118)-1</f>
        <v>-5.8823555966640351E-2</v>
      </c>
      <c r="L125" s="29">
        <f t="shared" si="14"/>
        <v>2.3600726438755881E-2</v>
      </c>
      <c r="M125" s="29">
        <f t="shared" si="9"/>
        <v>0.25249999448405425</v>
      </c>
      <c r="N125" s="29">
        <f t="shared" si="10"/>
        <v>0.40799991185884193</v>
      </c>
      <c r="O125" s="29">
        <f t="shared" si="11"/>
        <v>0.72270019885214221</v>
      </c>
      <c r="P125" s="29">
        <f t="shared" si="12"/>
        <v>0.81179975970133389</v>
      </c>
      <c r="Q125" s="62">
        <f>Table4[[#This Row],[L2M]]-M118</f>
        <v>-7.4999775271067937E-3</v>
      </c>
      <c r="R125" s="62">
        <f>Table4[[#This Row],[M2C]]-N118</f>
        <v>2.7999988255184793E-2</v>
      </c>
      <c r="S125" s="62">
        <f>Table4[[#This Row],[C2P]]-O118</f>
        <v>2.1900230287964284E-2</v>
      </c>
      <c r="T125" s="62">
        <f>Table4[[#This Row],[P2O]]-P118</f>
        <v>-4.0999992020088194E-2</v>
      </c>
      <c r="U125" s="36">
        <f t="shared" si="16"/>
        <v>2.3600726438755881E-2</v>
      </c>
      <c r="V125" s="5"/>
      <c r="W125" s="7"/>
      <c r="X125" s="7"/>
      <c r="Y125" s="7"/>
      <c r="Z125" s="7"/>
      <c r="AA125" s="7"/>
      <c r="AB125" s="5"/>
    </row>
    <row r="126" spans="2:28" x14ac:dyDescent="0.2">
      <c r="B126" s="39">
        <v>43589</v>
      </c>
      <c r="C126" s="22" t="str">
        <f>TEXT('Session Details'!$B126,"dddd")</f>
        <v>Saturday</v>
      </c>
      <c r="D126" s="23">
        <v>43094160</v>
      </c>
      <c r="E126" s="23">
        <v>9321266</v>
      </c>
      <c r="F126" s="23">
        <v>3042461</v>
      </c>
      <c r="G126" s="23">
        <v>1986118</v>
      </c>
      <c r="H126" s="23">
        <v>1487205</v>
      </c>
      <c r="I126" s="24">
        <f t="shared" si="8"/>
        <v>3.4510592618582192E-2</v>
      </c>
      <c r="J126" s="26">
        <f t="shared" si="13"/>
        <v>-0.14743647070153953</v>
      </c>
      <c r="K126" s="26">
        <f>('Session Details'!$D126/D119)-1</f>
        <v>-8.5714295413028663E-2</v>
      </c>
      <c r="L126" s="26">
        <f t="shared" si="14"/>
        <v>-6.750862993794049E-2</v>
      </c>
      <c r="M126" s="26">
        <f t="shared" si="9"/>
        <v>0.21629998125035968</v>
      </c>
      <c r="N126" s="26">
        <f t="shared" si="10"/>
        <v>0.32639997614058003</v>
      </c>
      <c r="O126" s="26">
        <f t="shared" si="11"/>
        <v>0.65279982224915944</v>
      </c>
      <c r="P126" s="26">
        <f t="shared" si="12"/>
        <v>0.74879992024643049</v>
      </c>
      <c r="Q126" s="62">
        <f>Table4[[#This Row],[L2M]]-M119</f>
        <v>4.1999999161966006E-3</v>
      </c>
      <c r="R126" s="62">
        <f>Table4[[#This Row],[M2C]]-N119</f>
        <v>-3.400024279538838E-3</v>
      </c>
      <c r="S126" s="62">
        <f>Table4[[#This Row],[C2P]]-O119</f>
        <v>-6.1200226885419817E-2</v>
      </c>
      <c r="T126" s="62">
        <f>Table4[[#This Row],[P2O]]-P119</f>
        <v>7.8001521816110087E-3</v>
      </c>
      <c r="U126" s="36">
        <f t="shared" si="16"/>
        <v>-6.750862993794049E-2</v>
      </c>
      <c r="V126" s="5"/>
      <c r="W126" s="7"/>
      <c r="X126" s="7"/>
      <c r="Y126" s="7"/>
      <c r="Z126" s="7"/>
      <c r="AA126" s="7"/>
      <c r="AB126" s="5"/>
    </row>
    <row r="127" spans="2:28" x14ac:dyDescent="0.2">
      <c r="B127" s="38">
        <v>43590</v>
      </c>
      <c r="C127" s="17" t="str">
        <f>TEXT('Session Details'!$B127,"dddd")</f>
        <v>Sunday</v>
      </c>
      <c r="D127" s="18">
        <v>43991955</v>
      </c>
      <c r="E127" s="18">
        <v>8868778</v>
      </c>
      <c r="F127" s="18">
        <v>3136000</v>
      </c>
      <c r="G127" s="18">
        <v>2068505</v>
      </c>
      <c r="H127" s="18">
        <v>1532762</v>
      </c>
      <c r="I127" s="27">
        <f t="shared" si="8"/>
        <v>3.4841870519280171E-2</v>
      </c>
      <c r="J127" s="29">
        <f t="shared" si="13"/>
        <v>-6.796122408523797E-2</v>
      </c>
      <c r="K127" s="29">
        <f>('Session Details'!$D127/D120)-1</f>
        <v>-4.8543699609418511E-2</v>
      </c>
      <c r="L127" s="29">
        <f t="shared" si="14"/>
        <v>-2.040821472079013E-2</v>
      </c>
      <c r="M127" s="29">
        <f t="shared" si="9"/>
        <v>0.2015999970903771</v>
      </c>
      <c r="N127" s="29">
        <f t="shared" si="10"/>
        <v>0.35360001118530648</v>
      </c>
      <c r="O127" s="29">
        <f t="shared" si="11"/>
        <v>0.65959980867346935</v>
      </c>
      <c r="P127" s="29">
        <f t="shared" si="12"/>
        <v>0.74099990089460743</v>
      </c>
      <c r="Q127" s="62">
        <f>Table4[[#This Row],[L2M]]-M120</f>
        <v>2.1000052765604571E-3</v>
      </c>
      <c r="R127" s="62">
        <f>Table4[[#This Row],[M2C]]-N120</f>
        <v>6.6691655586925691E-8</v>
      </c>
      <c r="S127" s="62">
        <f>Table4[[#This Row],[C2P]]-O120</f>
        <v>-2.2394789656043912E-7</v>
      </c>
      <c r="T127" s="62">
        <f>Table4[[#This Row],[P2O]]-P120</f>
        <v>-2.3399941998027307E-2</v>
      </c>
      <c r="U127" s="36">
        <f t="shared" si="16"/>
        <v>-2.040821472079013E-2</v>
      </c>
      <c r="V127" s="5"/>
      <c r="W127" s="7"/>
      <c r="X127" s="7"/>
      <c r="Y127" s="7"/>
      <c r="Z127" s="7"/>
      <c r="AA127" s="7"/>
      <c r="AB127" s="5"/>
    </row>
    <row r="128" spans="2:28" x14ac:dyDescent="0.2">
      <c r="B128" s="39">
        <v>43591</v>
      </c>
      <c r="C128" s="22" t="str">
        <f>TEXT('Session Details'!$B128,"dddd")</f>
        <v>Monday</v>
      </c>
      <c r="D128" s="23">
        <v>21717340</v>
      </c>
      <c r="E128" s="23">
        <v>5157868</v>
      </c>
      <c r="F128" s="23">
        <v>1959989</v>
      </c>
      <c r="G128" s="23">
        <v>1430792</v>
      </c>
      <c r="H128" s="23">
        <v>1161517</v>
      </c>
      <c r="I128" s="24">
        <f t="shared" si="8"/>
        <v>5.3483391612416623E-2</v>
      </c>
      <c r="J128" s="26">
        <f t="shared" si="13"/>
        <v>-4.0209787320542922E-2</v>
      </c>
      <c r="K128" s="26">
        <f>('Session Details'!$D128/D121)-1</f>
        <v>5.2631578947368363E-2</v>
      </c>
      <c r="L128" s="26">
        <f t="shared" si="14"/>
        <v>-8.8199297954515754E-2</v>
      </c>
      <c r="M128" s="26">
        <f t="shared" si="9"/>
        <v>0.23749998848846129</v>
      </c>
      <c r="N128" s="26">
        <f t="shared" si="10"/>
        <v>0.37999983714201296</v>
      </c>
      <c r="O128" s="26">
        <f t="shared" si="11"/>
        <v>0.73000001530620839</v>
      </c>
      <c r="P128" s="26">
        <f t="shared" si="12"/>
        <v>0.81180003802090028</v>
      </c>
      <c r="Q128" s="62">
        <f>Table4[[#This Row],[L2M]]-M121</f>
        <v>-1.5000014783239174E-2</v>
      </c>
      <c r="R128" s="62">
        <f>Table4[[#This Row],[M2C]]-N121</f>
        <v>-1.6000160554479559E-2</v>
      </c>
      <c r="S128" s="62">
        <f>Table4[[#This Row],[C2P]]-O121</f>
        <v>1.4600011137402835E-2</v>
      </c>
      <c r="T128" s="62">
        <f>Table4[[#This Row],[P2O]]-P121</f>
        <v>-8.1993114967942038E-3</v>
      </c>
      <c r="U128" s="36">
        <f t="shared" si="16"/>
        <v>-8.8199297954515754E-2</v>
      </c>
      <c r="V128" s="5"/>
      <c r="W128" s="7"/>
      <c r="X128" s="7"/>
      <c r="Y128" s="7"/>
      <c r="Z128" s="7"/>
      <c r="AA128" s="7"/>
      <c r="AB128" s="5"/>
    </row>
    <row r="129" spans="2:28" x14ac:dyDescent="0.2">
      <c r="B129" s="38">
        <v>43592</v>
      </c>
      <c r="C129" s="17" t="str">
        <f>TEXT('Session Details'!$B129,"dddd")</f>
        <v>Tuesday</v>
      </c>
      <c r="D129" s="18">
        <v>22151687</v>
      </c>
      <c r="E129" s="18">
        <v>5814817</v>
      </c>
      <c r="F129" s="18">
        <v>2372445</v>
      </c>
      <c r="G129" s="18">
        <v>1679928</v>
      </c>
      <c r="H129" s="18">
        <v>1308664</v>
      </c>
      <c r="I129" s="27">
        <f t="shared" si="8"/>
        <v>5.9077396678636714E-2</v>
      </c>
      <c r="J129" s="29">
        <f t="shared" si="13"/>
        <v>4.9896948901256177E-2</v>
      </c>
      <c r="K129" s="29">
        <f>('Session Details'!$D129/D122)-1</f>
        <v>5.154639126319327E-2</v>
      </c>
      <c r="L129" s="29">
        <f t="shared" si="14"/>
        <v>-1.5685873449249321E-3</v>
      </c>
      <c r="M129" s="29">
        <f t="shared" si="9"/>
        <v>0.26249996219249577</v>
      </c>
      <c r="N129" s="29">
        <f t="shared" si="10"/>
        <v>0.4079999422165822</v>
      </c>
      <c r="O129" s="29">
        <f t="shared" si="11"/>
        <v>0.70809987165139765</v>
      </c>
      <c r="P129" s="29">
        <f t="shared" si="12"/>
        <v>0.77900005238319736</v>
      </c>
      <c r="Q129" s="62">
        <f>Table4[[#This Row],[L2M]]-M122</f>
        <v>9.999988301140017E-3</v>
      </c>
      <c r="R129" s="62">
        <f>Table4[[#This Row],[M2C]]-N122</f>
        <v>3.9999565046626162E-3</v>
      </c>
      <c r="S129" s="62">
        <f>Table4[[#This Row],[C2P]]-O122</f>
        <v>1.4599775789468583E-2</v>
      </c>
      <c r="T129" s="62">
        <f>Table4[[#This Row],[P2O]]-P122</f>
        <v>-5.7399709003764454E-2</v>
      </c>
      <c r="U129" s="36">
        <f t="shared" si="16"/>
        <v>-1.5685873449249321E-3</v>
      </c>
      <c r="V129" s="5"/>
      <c r="W129" s="7"/>
      <c r="X129" s="7"/>
      <c r="Y129" s="7"/>
      <c r="Z129" s="7"/>
      <c r="AA129" s="7"/>
      <c r="AB129" s="5"/>
    </row>
    <row r="130" spans="2:28" x14ac:dyDescent="0.2">
      <c r="B130" s="39">
        <v>43593</v>
      </c>
      <c r="C130" s="22" t="str">
        <f>TEXT('Session Details'!$B130,"dddd")</f>
        <v>Wednesday</v>
      </c>
      <c r="D130" s="23">
        <v>22803207</v>
      </c>
      <c r="E130" s="23">
        <v>5757809</v>
      </c>
      <c r="F130" s="23">
        <v>2187967</v>
      </c>
      <c r="G130" s="23">
        <v>1565272</v>
      </c>
      <c r="H130" s="23">
        <v>1334864</v>
      </c>
      <c r="I130" s="24">
        <f t="shared" si="8"/>
        <v>5.8538432773951488E-2</v>
      </c>
      <c r="J130" s="26">
        <f t="shared" si="13"/>
        <v>-8.6084544765537951E-2</v>
      </c>
      <c r="K130" s="26">
        <f>('Session Details'!$D130/D123)-1</f>
        <v>0</v>
      </c>
      <c r="L130" s="26">
        <f t="shared" si="14"/>
        <v>-8.6084544765537951E-2</v>
      </c>
      <c r="M130" s="26">
        <f t="shared" si="9"/>
        <v>0.25249996634245347</v>
      </c>
      <c r="N130" s="26">
        <f t="shared" si="10"/>
        <v>0.37999992705558661</v>
      </c>
      <c r="O130" s="26">
        <f t="shared" si="11"/>
        <v>0.71540018656588511</v>
      </c>
      <c r="P130" s="26">
        <f t="shared" si="12"/>
        <v>0.85280002453247739</v>
      </c>
      <c r="Q130" s="62">
        <f>Table4[[#This Row],[L2M]]-M123</f>
        <v>9.9999969302563274E-3</v>
      </c>
      <c r="R130" s="62">
        <f>Table4[[#This Row],[M2C]]-N123</f>
        <v>-3.2000050520362644E-2</v>
      </c>
      <c r="S130" s="62">
        <f>Table4[[#This Row],[C2P]]-O123</f>
        <v>-2.9199658579637688E-2</v>
      </c>
      <c r="T130" s="62">
        <f>Table4[[#This Row],[P2O]]-P123</f>
        <v>-8.2001652814696069E-3</v>
      </c>
      <c r="U130" s="36">
        <f t="shared" si="16"/>
        <v>-8.6084544765537951E-2</v>
      </c>
      <c r="V130" s="5"/>
      <c r="W130" s="7"/>
      <c r="X130" s="7"/>
      <c r="Y130" s="7"/>
      <c r="Z130" s="7"/>
      <c r="AA130" s="7"/>
      <c r="AB130" s="5"/>
    </row>
    <row r="131" spans="2:28" x14ac:dyDescent="0.2">
      <c r="B131" s="38">
        <v>43594</v>
      </c>
      <c r="C131" s="17" t="str">
        <f>TEXT('Session Details'!$B131,"dddd")</f>
        <v>Thursday</v>
      </c>
      <c r="D131" s="18">
        <v>21065820</v>
      </c>
      <c r="E131" s="18">
        <v>5108461</v>
      </c>
      <c r="F131" s="18">
        <v>2063818</v>
      </c>
      <c r="G131" s="18">
        <v>1506587</v>
      </c>
      <c r="H131" s="18">
        <v>1210693</v>
      </c>
      <c r="I131" s="27">
        <f t="shared" ref="I131:I194" si="17">H131/D131</f>
        <v>5.7471914219337297E-2</v>
      </c>
      <c r="J131" s="29">
        <f t="shared" si="13"/>
        <v>-5.7604244424950046E-2</v>
      </c>
      <c r="K131" s="29">
        <f>('Session Details'!$D131/D124)-1</f>
        <v>-1.0204062934193514E-2</v>
      </c>
      <c r="L131" s="29">
        <f t="shared" si="14"/>
        <v>-4.7888842250930708E-2</v>
      </c>
      <c r="M131" s="29">
        <f t="shared" ref="M131:M194" si="18">E131/D131</f>
        <v>0.24249998338540821</v>
      </c>
      <c r="N131" s="29">
        <f t="shared" ref="N131:N194" si="19">F131/E131</f>
        <v>0.40399995223610397</v>
      </c>
      <c r="O131" s="29">
        <f t="shared" ref="O131:O194" si="20">G131/F131</f>
        <v>0.72999993216456105</v>
      </c>
      <c r="P131" s="29">
        <f t="shared" ref="P131:P194" si="21">H131/G131</f>
        <v>0.80359979211290156</v>
      </c>
      <c r="Q131" s="62">
        <f>Table4[[#This Row],[L2M]]-M124</f>
        <v>-1.7500008157134678E-2</v>
      </c>
      <c r="R131" s="62">
        <f>Table4[[#This Row],[M2C]]-N124</f>
        <v>1.2000056327886921E-2</v>
      </c>
      <c r="S131" s="62">
        <f>Table4[[#This Row],[C2P]]-O124</f>
        <v>-1.4600056218049384E-2</v>
      </c>
      <c r="T131" s="62">
        <f>Table4[[#This Row],[P2O]]-P124</f>
        <v>8.199589779755212E-3</v>
      </c>
      <c r="U131" s="36">
        <f t="shared" si="16"/>
        <v>-4.7888842250930708E-2</v>
      </c>
      <c r="V131" s="5"/>
      <c r="W131" s="7"/>
      <c r="X131" s="7"/>
      <c r="Y131" s="7"/>
      <c r="Z131" s="7"/>
      <c r="AA131" s="7"/>
      <c r="AB131" s="5"/>
    </row>
    <row r="132" spans="2:28" x14ac:dyDescent="0.2">
      <c r="B132" s="39">
        <v>43595</v>
      </c>
      <c r="C132" s="22" t="str">
        <f>TEXT('Session Details'!$B132,"dddd")</f>
        <v>Friday</v>
      </c>
      <c r="D132" s="23">
        <v>21065820</v>
      </c>
      <c r="E132" s="23">
        <v>5213790</v>
      </c>
      <c r="F132" s="23">
        <v>2168936</v>
      </c>
      <c r="G132" s="23">
        <v>1583323</v>
      </c>
      <c r="H132" s="23">
        <v>1337275</v>
      </c>
      <c r="I132" s="24">
        <f t="shared" si="17"/>
        <v>6.3480794955999814E-2</v>
      </c>
      <c r="J132" s="26">
        <f t="shared" si="13"/>
        <v>6.1241770520528371E-2</v>
      </c>
      <c r="K132" s="26">
        <f>('Session Details'!$D132/D125)-1</f>
        <v>1.0416695645367069E-2</v>
      </c>
      <c r="L132" s="26">
        <f t="shared" si="14"/>
        <v>5.030110358845441E-2</v>
      </c>
      <c r="M132" s="26">
        <f t="shared" si="18"/>
        <v>0.247499978638382</v>
      </c>
      <c r="N132" s="26">
        <f t="shared" si="19"/>
        <v>0.41599987724860416</v>
      </c>
      <c r="O132" s="26">
        <f t="shared" si="20"/>
        <v>0.72999987090444352</v>
      </c>
      <c r="P132" s="26">
        <f t="shared" si="21"/>
        <v>0.84460024897004593</v>
      </c>
      <c r="Q132" s="62">
        <f>Table4[[#This Row],[L2M]]-M125</f>
        <v>-5.000015845672251E-3</v>
      </c>
      <c r="R132" s="62">
        <f>Table4[[#This Row],[M2C]]-N125</f>
        <v>7.9999653897622203E-3</v>
      </c>
      <c r="S132" s="62">
        <f>Table4[[#This Row],[C2P]]-O125</f>
        <v>7.2996720523013092E-3</v>
      </c>
      <c r="T132" s="62">
        <f>Table4[[#This Row],[P2O]]-P125</f>
        <v>3.2800489268712041E-2</v>
      </c>
      <c r="U132" s="36">
        <f t="shared" si="16"/>
        <v>5.030110358845441E-2</v>
      </c>
      <c r="V132" s="5"/>
      <c r="W132" s="7"/>
      <c r="X132" s="7"/>
      <c r="Y132" s="7"/>
      <c r="Z132" s="7"/>
      <c r="AA132" s="7"/>
      <c r="AB132" s="5"/>
    </row>
    <row r="133" spans="2:28" x14ac:dyDescent="0.2">
      <c r="B133" s="38">
        <v>43596</v>
      </c>
      <c r="C133" s="17" t="str">
        <f>TEXT('Session Details'!$B133,"dddd")</f>
        <v>Saturday</v>
      </c>
      <c r="D133" s="18">
        <v>45787545</v>
      </c>
      <c r="E133" s="18">
        <v>10096153</v>
      </c>
      <c r="F133" s="18">
        <v>3398365</v>
      </c>
      <c r="G133" s="18">
        <v>2218452</v>
      </c>
      <c r="H133" s="18">
        <v>1678481</v>
      </c>
      <c r="I133" s="27">
        <f t="shared" si="17"/>
        <v>3.6658025670518041E-2</v>
      </c>
      <c r="J133" s="29">
        <f t="shared" si="13"/>
        <v>0.12861441428720322</v>
      </c>
      <c r="K133" s="29">
        <f>('Session Details'!$D133/D126)-1</f>
        <v>6.25E-2</v>
      </c>
      <c r="L133" s="29">
        <f t="shared" si="14"/>
        <v>6.2225331093838321E-2</v>
      </c>
      <c r="M133" s="29">
        <f t="shared" si="18"/>
        <v>0.22049998531259976</v>
      </c>
      <c r="N133" s="29">
        <f t="shared" si="19"/>
        <v>0.33659999011504677</v>
      </c>
      <c r="O133" s="29">
        <f t="shared" si="20"/>
        <v>0.6527998022578505</v>
      </c>
      <c r="P133" s="29">
        <f t="shared" si="21"/>
        <v>0.75660009772580161</v>
      </c>
      <c r="Q133" s="62">
        <f>Table4[[#This Row],[L2M]]-M126</f>
        <v>4.2000040622400814E-3</v>
      </c>
      <c r="R133" s="62">
        <f>Table4[[#This Row],[M2C]]-N126</f>
        <v>1.0200013974466737E-2</v>
      </c>
      <c r="S133" s="62">
        <f>Table4[[#This Row],[C2P]]-O126</f>
        <v>-1.9991308941591512E-8</v>
      </c>
      <c r="T133" s="62">
        <f>Table4[[#This Row],[P2O]]-P126</f>
        <v>7.8001774793711176E-3</v>
      </c>
      <c r="U133" s="36">
        <f t="shared" si="16"/>
        <v>6.2225331093838321E-2</v>
      </c>
      <c r="V133" s="5"/>
      <c r="W133" s="7"/>
      <c r="X133" s="7"/>
      <c r="Y133" s="7"/>
      <c r="Z133" s="7"/>
      <c r="AA133" s="7"/>
      <c r="AB133" s="5"/>
    </row>
    <row r="134" spans="2:28" x14ac:dyDescent="0.2">
      <c r="B134" s="39">
        <v>43597</v>
      </c>
      <c r="C134" s="22" t="str">
        <f>TEXT('Session Details'!$B134,"dddd")</f>
        <v>Sunday</v>
      </c>
      <c r="D134" s="23">
        <v>42645263</v>
      </c>
      <c r="E134" s="23">
        <v>8955505</v>
      </c>
      <c r="F134" s="23">
        <v>3166666</v>
      </c>
      <c r="G134" s="23">
        <v>2088733</v>
      </c>
      <c r="H134" s="23">
        <v>1564043</v>
      </c>
      <c r="I134" s="24">
        <f t="shared" si="17"/>
        <v>3.6675656098075889E-2</v>
      </c>
      <c r="J134" s="26">
        <f t="shared" si="13"/>
        <v>2.0408256467735919E-2</v>
      </c>
      <c r="K134" s="26">
        <f>('Session Details'!$D134/D127)-1</f>
        <v>-3.0612233532244737E-2</v>
      </c>
      <c r="L134" s="26">
        <f t="shared" si="14"/>
        <v>5.2631662751314368E-2</v>
      </c>
      <c r="M134" s="26">
        <f t="shared" si="18"/>
        <v>0.20999999460666943</v>
      </c>
      <c r="N134" s="26">
        <f t="shared" si="19"/>
        <v>0.35359993657532435</v>
      </c>
      <c r="O134" s="26">
        <f t="shared" si="20"/>
        <v>0.65960003360000707</v>
      </c>
      <c r="P134" s="26">
        <f t="shared" si="21"/>
        <v>0.74879987054353048</v>
      </c>
      <c r="Q134" s="62">
        <f>Table4[[#This Row],[L2M]]-M127</f>
        <v>8.3999975162923346E-3</v>
      </c>
      <c r="R134" s="62">
        <f>Table4[[#This Row],[M2C]]-N127</f>
        <v>-7.4609982136930597E-8</v>
      </c>
      <c r="S134" s="62">
        <f>Table4[[#This Row],[C2P]]-O127</f>
        <v>2.2492653772854254E-7</v>
      </c>
      <c r="T134" s="62">
        <f>Table4[[#This Row],[P2O]]-P127</f>
        <v>7.7999696489230441E-3</v>
      </c>
      <c r="U134" s="36">
        <f t="shared" si="16"/>
        <v>5.2631662751314368E-2</v>
      </c>
      <c r="V134" s="5"/>
      <c r="W134" s="7"/>
      <c r="X134" s="7"/>
      <c r="Y134" s="7"/>
      <c r="Z134" s="7"/>
      <c r="AA134" s="7"/>
      <c r="AB134" s="5"/>
    </row>
    <row r="135" spans="2:28" x14ac:dyDescent="0.2">
      <c r="B135" s="38">
        <v>43598</v>
      </c>
      <c r="C135" s="17" t="str">
        <f>TEXT('Session Details'!$B135,"dddd")</f>
        <v>Monday</v>
      </c>
      <c r="D135" s="18">
        <v>20848646</v>
      </c>
      <c r="E135" s="18">
        <v>5420648</v>
      </c>
      <c r="F135" s="18">
        <v>2059846</v>
      </c>
      <c r="G135" s="18">
        <v>1428503</v>
      </c>
      <c r="H135" s="18">
        <v>1229941</v>
      </c>
      <c r="I135" s="27">
        <f t="shared" si="17"/>
        <v>5.8993807079845854E-2</v>
      </c>
      <c r="J135" s="29">
        <f t="shared" si="13"/>
        <v>5.8909167924360961E-2</v>
      </c>
      <c r="K135" s="29">
        <f>('Session Details'!$D135/D128)-1</f>
        <v>-4.0000018418461902E-2</v>
      </c>
      <c r="L135" s="29">
        <f t="shared" si="14"/>
        <v>0.10303040441717126</v>
      </c>
      <c r="M135" s="29">
        <f t="shared" si="18"/>
        <v>0.2600000019185898</v>
      </c>
      <c r="N135" s="29">
        <f t="shared" si="19"/>
        <v>0.37999995572485062</v>
      </c>
      <c r="O135" s="29">
        <f t="shared" si="20"/>
        <v>0.69349990241988968</v>
      </c>
      <c r="P135" s="29">
        <f t="shared" si="21"/>
        <v>0.86099994189721685</v>
      </c>
      <c r="Q135" s="62">
        <f>Table4[[#This Row],[L2M]]-M128</f>
        <v>2.2500013430128502E-2</v>
      </c>
      <c r="R135" s="62">
        <f>Table4[[#This Row],[M2C]]-N128</f>
        <v>1.1858283766041922E-7</v>
      </c>
      <c r="S135" s="62">
        <f>Table4[[#This Row],[C2P]]-O128</f>
        <v>-3.6500112886318714E-2</v>
      </c>
      <c r="T135" s="62">
        <f>Table4[[#This Row],[P2O]]-P128</f>
        <v>4.9199903876316564E-2</v>
      </c>
      <c r="U135" s="36">
        <f t="shared" si="16"/>
        <v>0.10303040441717126</v>
      </c>
      <c r="V135" s="5"/>
      <c r="W135" s="7"/>
      <c r="X135" s="7"/>
      <c r="Y135" s="7"/>
      <c r="Z135" s="7"/>
      <c r="AA135" s="7"/>
      <c r="AB135" s="5"/>
    </row>
    <row r="136" spans="2:28" x14ac:dyDescent="0.2">
      <c r="B136" s="39">
        <v>43599</v>
      </c>
      <c r="C136" s="22" t="str">
        <f>TEXT('Session Details'!$B136,"dddd")</f>
        <v>Tuesday</v>
      </c>
      <c r="D136" s="23">
        <v>22803207</v>
      </c>
      <c r="E136" s="23">
        <v>5700801</v>
      </c>
      <c r="F136" s="23">
        <v>2280320</v>
      </c>
      <c r="G136" s="23">
        <v>1731219</v>
      </c>
      <c r="H136" s="23">
        <v>1433796</v>
      </c>
      <c r="I136" s="24">
        <f t="shared" si="17"/>
        <v>6.287694533492591E-2</v>
      </c>
      <c r="J136" s="26">
        <f t="shared" si="13"/>
        <v>9.5618126577945217E-2</v>
      </c>
      <c r="K136" s="26">
        <f>('Session Details'!$D136/D129)-1</f>
        <v>2.9411755411675955E-2</v>
      </c>
      <c r="L136" s="26">
        <f t="shared" si="14"/>
        <v>6.4314761142194588E-2</v>
      </c>
      <c r="M136" s="26">
        <f t="shared" si="18"/>
        <v>0.24999996710988942</v>
      </c>
      <c r="N136" s="26">
        <f t="shared" si="19"/>
        <v>0.39999992983442151</v>
      </c>
      <c r="O136" s="26">
        <f t="shared" si="20"/>
        <v>0.75920002455795677</v>
      </c>
      <c r="P136" s="26">
        <f t="shared" si="21"/>
        <v>0.82820024502965828</v>
      </c>
      <c r="Q136" s="62">
        <f>Table4[[#This Row],[L2M]]-M129</f>
        <v>-1.2499995082606352E-2</v>
      </c>
      <c r="R136" s="62">
        <f>Table4[[#This Row],[M2C]]-N129</f>
        <v>-8.0000123821606928E-3</v>
      </c>
      <c r="S136" s="62">
        <f>Table4[[#This Row],[C2P]]-O129</f>
        <v>5.1100152906559115E-2</v>
      </c>
      <c r="T136" s="62">
        <f>Table4[[#This Row],[P2O]]-P129</f>
        <v>4.9200192646460916E-2</v>
      </c>
      <c r="U136" s="36">
        <f t="shared" si="16"/>
        <v>6.4314761142194588E-2</v>
      </c>
      <c r="V136" s="5"/>
      <c r="W136" s="7"/>
      <c r="X136" s="7"/>
      <c r="Y136" s="7"/>
      <c r="Z136" s="7"/>
      <c r="AA136" s="7"/>
      <c r="AB136" s="5"/>
    </row>
    <row r="137" spans="2:28" x14ac:dyDescent="0.2">
      <c r="B137" s="38">
        <v>43600</v>
      </c>
      <c r="C137" s="17" t="str">
        <f>TEXT('Session Details'!$B137,"dddd")</f>
        <v>Wednesday</v>
      </c>
      <c r="D137" s="18">
        <v>21934513</v>
      </c>
      <c r="E137" s="18">
        <v>5483628</v>
      </c>
      <c r="F137" s="18">
        <v>2303123</v>
      </c>
      <c r="G137" s="18">
        <v>1647654</v>
      </c>
      <c r="H137" s="18">
        <v>1283523</v>
      </c>
      <c r="I137" s="27">
        <f t="shared" si="17"/>
        <v>5.8516138470911118E-2</v>
      </c>
      <c r="J137" s="29">
        <f t="shared" si="13"/>
        <v>-3.8461596087691285E-2</v>
      </c>
      <c r="K137" s="29">
        <f>('Session Details'!$D137/D130)-1</f>
        <v>-3.809525563663041E-2</v>
      </c>
      <c r="L137" s="29">
        <f t="shared" si="14"/>
        <v>-3.808489907213275E-4</v>
      </c>
      <c r="M137" s="29">
        <f t="shared" si="18"/>
        <v>0.24999998860243672</v>
      </c>
      <c r="N137" s="29">
        <f t="shared" si="19"/>
        <v>0.41999986140562418</v>
      </c>
      <c r="O137" s="29">
        <f t="shared" si="20"/>
        <v>0.71539991567970973</v>
      </c>
      <c r="P137" s="29">
        <f t="shared" si="21"/>
        <v>0.7790003240971709</v>
      </c>
      <c r="Q137" s="62">
        <f>Table4[[#This Row],[L2M]]-M130</f>
        <v>-2.4999777400167567E-3</v>
      </c>
      <c r="R137" s="62">
        <f>Table4[[#This Row],[M2C]]-N130</f>
        <v>3.9999934350037569E-2</v>
      </c>
      <c r="S137" s="62">
        <f>Table4[[#This Row],[C2P]]-O130</f>
        <v>-2.7088617537973647E-7</v>
      </c>
      <c r="T137" s="62">
        <f>Table4[[#This Row],[P2O]]-P130</f>
        <v>-7.3799700435306481E-2</v>
      </c>
      <c r="U137" s="36">
        <f t="shared" si="16"/>
        <v>-3.808489907213275E-4</v>
      </c>
      <c r="V137" s="5"/>
      <c r="W137" s="7"/>
      <c r="X137" s="7"/>
      <c r="Y137" s="7"/>
      <c r="Z137" s="7"/>
      <c r="AA137" s="7"/>
      <c r="AB137" s="5"/>
    </row>
    <row r="138" spans="2:28" x14ac:dyDescent="0.2">
      <c r="B138" s="39">
        <v>43601</v>
      </c>
      <c r="C138" s="22" t="str">
        <f>TEXT('Session Details'!$B138,"dddd")</f>
        <v>Thursday</v>
      </c>
      <c r="D138" s="23">
        <v>21065820</v>
      </c>
      <c r="E138" s="23">
        <v>5424448</v>
      </c>
      <c r="F138" s="23">
        <v>2256570</v>
      </c>
      <c r="G138" s="23">
        <v>1680242</v>
      </c>
      <c r="H138" s="23">
        <v>1377798</v>
      </c>
      <c r="I138" s="24">
        <f t="shared" si="17"/>
        <v>6.5404432393327203E-2</v>
      </c>
      <c r="J138" s="26">
        <f t="shared" ref="J138:J201" si="22">(H138/H131)-1</f>
        <v>0.13802425552968423</v>
      </c>
      <c r="K138" s="26">
        <f>('Session Details'!$D138/D131)-1</f>
        <v>0</v>
      </c>
      <c r="L138" s="26">
        <f t="shared" ref="L138:L201" si="23">(I138/I131)-1</f>
        <v>0.13802425552968423</v>
      </c>
      <c r="M138" s="26">
        <f t="shared" si="18"/>
        <v>0.25749996914432954</v>
      </c>
      <c r="N138" s="26">
        <f t="shared" si="19"/>
        <v>0.41599993215899572</v>
      </c>
      <c r="O138" s="26">
        <f t="shared" si="20"/>
        <v>0.74459999025069024</v>
      </c>
      <c r="P138" s="26">
        <f t="shared" si="21"/>
        <v>0.81999973813295945</v>
      </c>
      <c r="Q138" s="62">
        <f>Table4[[#This Row],[L2M]]-M131</f>
        <v>1.4999985758921336E-2</v>
      </c>
      <c r="R138" s="62">
        <f>Table4[[#This Row],[M2C]]-N131</f>
        <v>1.1999979922891757E-2</v>
      </c>
      <c r="S138" s="62">
        <f>Table4[[#This Row],[C2P]]-O131</f>
        <v>1.4600058086129186E-2</v>
      </c>
      <c r="T138" s="62">
        <f>Table4[[#This Row],[P2O]]-P131</f>
        <v>1.6399946020057898E-2</v>
      </c>
      <c r="U138" s="36">
        <f t="shared" si="16"/>
        <v>0.13802425552968423</v>
      </c>
      <c r="V138" s="5"/>
      <c r="W138" s="7"/>
      <c r="X138" s="7"/>
      <c r="Y138" s="7"/>
      <c r="Z138" s="7"/>
      <c r="AA138" s="7"/>
      <c r="AB138" s="5"/>
    </row>
    <row r="139" spans="2:28" x14ac:dyDescent="0.2">
      <c r="B139" s="38">
        <v>43602</v>
      </c>
      <c r="C139" s="17" t="str">
        <f>TEXT('Session Details'!$B139,"dddd")</f>
        <v>Friday</v>
      </c>
      <c r="D139" s="18">
        <v>20631473</v>
      </c>
      <c r="E139" s="18">
        <v>5312604</v>
      </c>
      <c r="F139" s="18">
        <v>2082540</v>
      </c>
      <c r="G139" s="18">
        <v>1489849</v>
      </c>
      <c r="H139" s="18">
        <v>1185026</v>
      </c>
      <c r="I139" s="27">
        <f t="shared" si="17"/>
        <v>5.7437779648598045E-2</v>
      </c>
      <c r="J139" s="29">
        <f t="shared" si="22"/>
        <v>-0.11385018040418016</v>
      </c>
      <c r="K139" s="29">
        <f>('Session Details'!$D139/D132)-1</f>
        <v>-2.0618565999329763E-2</v>
      </c>
      <c r="L139" s="29">
        <f t="shared" si="23"/>
        <v>-9.5194386138206633E-2</v>
      </c>
      <c r="M139" s="29">
        <f t="shared" si="18"/>
        <v>0.25749998558028309</v>
      </c>
      <c r="N139" s="29">
        <f t="shared" si="19"/>
        <v>0.39199985543812416</v>
      </c>
      <c r="O139" s="29">
        <f t="shared" si="20"/>
        <v>0.71539994429878895</v>
      </c>
      <c r="P139" s="29">
        <f t="shared" si="21"/>
        <v>0.79540007074542451</v>
      </c>
      <c r="Q139" s="62">
        <f>Table4[[#This Row],[L2M]]-M132</f>
        <v>1.0000006941901091E-2</v>
      </c>
      <c r="R139" s="62">
        <f>Table4[[#This Row],[M2C]]-N132</f>
        <v>-2.4000021810479999E-2</v>
      </c>
      <c r="S139" s="62">
        <f>Table4[[#This Row],[C2P]]-O132</f>
        <v>-1.4599926605654567E-2</v>
      </c>
      <c r="T139" s="62">
        <f>Table4[[#This Row],[P2O]]-P132</f>
        <v>-4.9200178224621416E-2</v>
      </c>
      <c r="U139" s="36">
        <f t="shared" si="16"/>
        <v>-9.5194386138206633E-2</v>
      </c>
      <c r="V139" s="5"/>
      <c r="W139" s="7"/>
      <c r="X139" s="7"/>
      <c r="Y139" s="7"/>
      <c r="Z139" s="7"/>
      <c r="AA139" s="7"/>
      <c r="AB139" s="5"/>
    </row>
    <row r="140" spans="2:28" x14ac:dyDescent="0.2">
      <c r="B140" s="39">
        <v>43603</v>
      </c>
      <c r="C140" s="22" t="str">
        <f>TEXT('Session Details'!$B140,"dddd")</f>
        <v>Saturday</v>
      </c>
      <c r="D140" s="23">
        <v>44889750</v>
      </c>
      <c r="E140" s="23">
        <v>9332579</v>
      </c>
      <c r="F140" s="23">
        <v>3331730</v>
      </c>
      <c r="G140" s="23">
        <v>2152298</v>
      </c>
      <c r="H140" s="23">
        <v>1745944</v>
      </c>
      <c r="I140" s="24">
        <f t="shared" si="17"/>
        <v>3.8894045968177589E-2</v>
      </c>
      <c r="J140" s="26">
        <f t="shared" si="22"/>
        <v>4.0192888689237538E-2</v>
      </c>
      <c r="K140" s="26">
        <f>('Session Details'!$D140/D133)-1</f>
        <v>-1.9607843137254943E-2</v>
      </c>
      <c r="L140" s="26">
        <f t="shared" si="23"/>
        <v>6.0996746463022111E-2</v>
      </c>
      <c r="M140" s="26">
        <f t="shared" si="18"/>
        <v>0.20789999944307999</v>
      </c>
      <c r="N140" s="26">
        <f t="shared" si="19"/>
        <v>0.35699992467248337</v>
      </c>
      <c r="O140" s="26">
        <f t="shared" si="20"/>
        <v>0.64600012606063517</v>
      </c>
      <c r="P140" s="26">
        <f t="shared" si="21"/>
        <v>0.81119993606833252</v>
      </c>
      <c r="Q140" s="62">
        <f>Table4[[#This Row],[L2M]]-M133</f>
        <v>-1.259998586951977E-2</v>
      </c>
      <c r="R140" s="62">
        <f>Table4[[#This Row],[M2C]]-N133</f>
        <v>2.0399934557436605E-2</v>
      </c>
      <c r="S140" s="62">
        <f>Table4[[#This Row],[C2P]]-O133</f>
        <v>-6.7996761972153319E-3</v>
      </c>
      <c r="T140" s="62">
        <f>Table4[[#This Row],[P2O]]-P133</f>
        <v>5.4599838342530904E-2</v>
      </c>
      <c r="U140" s="36">
        <f t="shared" si="16"/>
        <v>6.0996746463022111E-2</v>
      </c>
      <c r="V140" s="5"/>
      <c r="W140" s="7"/>
      <c r="X140" s="7"/>
      <c r="Y140" s="7"/>
      <c r="Z140" s="7"/>
      <c r="AA140" s="7"/>
      <c r="AB140" s="5"/>
    </row>
    <row r="141" spans="2:28" x14ac:dyDescent="0.2">
      <c r="B141" s="38">
        <v>43604</v>
      </c>
      <c r="C141" s="17" t="str">
        <f>TEXT('Session Details'!$B141,"dddd")</f>
        <v>Sunday</v>
      </c>
      <c r="D141" s="18">
        <v>47134238</v>
      </c>
      <c r="E141" s="18">
        <v>9403280</v>
      </c>
      <c r="F141" s="18">
        <v>3069230</v>
      </c>
      <c r="G141" s="18">
        <v>2066206</v>
      </c>
      <c r="H141" s="18">
        <v>1547175</v>
      </c>
      <c r="I141" s="27">
        <f t="shared" si="17"/>
        <v>3.2824865016381509E-2</v>
      </c>
      <c r="J141" s="29">
        <f t="shared" si="22"/>
        <v>-1.0784869725448676E-2</v>
      </c>
      <c r="K141" s="29">
        <f>('Session Details'!$D141/D134)-1</f>
        <v>0.10526315666056507</v>
      </c>
      <c r="L141" s="29">
        <f t="shared" si="23"/>
        <v>-0.10499583351411135</v>
      </c>
      <c r="M141" s="29">
        <f t="shared" si="18"/>
        <v>0.19949998979510394</v>
      </c>
      <c r="N141" s="29">
        <f t="shared" si="19"/>
        <v>0.32639993704324449</v>
      </c>
      <c r="O141" s="29">
        <f t="shared" si="20"/>
        <v>0.67320011859652096</v>
      </c>
      <c r="P141" s="29">
        <f t="shared" si="21"/>
        <v>0.74879997444591684</v>
      </c>
      <c r="Q141" s="62">
        <f>Table4[[#This Row],[L2M]]-M134</f>
        <v>-1.0500004811565489E-2</v>
      </c>
      <c r="R141" s="62">
        <f>Table4[[#This Row],[M2C]]-N134</f>
        <v>-2.7199999532079855E-2</v>
      </c>
      <c r="S141" s="62">
        <f>Table4[[#This Row],[C2P]]-O134</f>
        <v>1.3600084996513884E-2</v>
      </c>
      <c r="T141" s="62">
        <f>Table4[[#This Row],[P2O]]-P134</f>
        <v>1.0390238636137639E-7</v>
      </c>
      <c r="U141" s="36">
        <f t="shared" si="16"/>
        <v>-0.10499583351411135</v>
      </c>
      <c r="V141" s="5"/>
      <c r="W141" s="7"/>
      <c r="X141" s="7"/>
      <c r="Y141" s="7"/>
      <c r="Z141" s="7"/>
      <c r="AA141" s="7"/>
      <c r="AB141" s="5"/>
    </row>
    <row r="142" spans="2:28" x14ac:dyDescent="0.2">
      <c r="B142" s="39">
        <v>43605</v>
      </c>
      <c r="C142" s="22" t="str">
        <f>TEXT('Session Details'!$B142,"dddd")</f>
        <v>Monday</v>
      </c>
      <c r="D142" s="23">
        <v>22368860</v>
      </c>
      <c r="E142" s="23">
        <v>5480370</v>
      </c>
      <c r="F142" s="23">
        <v>2148305</v>
      </c>
      <c r="G142" s="23">
        <v>1536897</v>
      </c>
      <c r="H142" s="23">
        <v>1310666</v>
      </c>
      <c r="I142" s="24">
        <f t="shared" si="17"/>
        <v>5.8593330192061643E-2</v>
      </c>
      <c r="J142" s="26">
        <f t="shared" si="22"/>
        <v>6.5633229561417927E-2</v>
      </c>
      <c r="K142" s="26">
        <f>('Session Details'!$D142/D135)-1</f>
        <v>7.2916677658587448E-2</v>
      </c>
      <c r="L142" s="26">
        <f t="shared" si="23"/>
        <v>-6.7884564093682043E-3</v>
      </c>
      <c r="M142" s="26">
        <f t="shared" si="18"/>
        <v>0.24499996870649643</v>
      </c>
      <c r="N142" s="26">
        <f t="shared" si="19"/>
        <v>0.39199999270122271</v>
      </c>
      <c r="O142" s="26">
        <f t="shared" si="20"/>
        <v>0.71539981520314855</v>
      </c>
      <c r="P142" s="26">
        <f t="shared" si="21"/>
        <v>0.85280015511774698</v>
      </c>
      <c r="Q142" s="62">
        <f>Table4[[#This Row],[L2M]]-M135</f>
        <v>-1.5000033212093367E-2</v>
      </c>
      <c r="R142" s="62">
        <f>Table4[[#This Row],[M2C]]-N135</f>
        <v>1.2000036976372086E-2</v>
      </c>
      <c r="S142" s="62">
        <f>Table4[[#This Row],[C2P]]-O135</f>
        <v>2.1899912783258868E-2</v>
      </c>
      <c r="T142" s="62">
        <f>Table4[[#This Row],[P2O]]-P135</f>
        <v>-8.1997867794698642E-3</v>
      </c>
      <c r="U142" s="36">
        <f t="shared" si="16"/>
        <v>-6.7884564093682043E-3</v>
      </c>
      <c r="V142" s="5"/>
      <c r="W142" s="7"/>
      <c r="X142" s="7"/>
      <c r="Y142" s="7"/>
      <c r="Z142" s="7"/>
      <c r="AA142" s="7"/>
      <c r="AB142" s="5"/>
    </row>
    <row r="143" spans="2:28" x14ac:dyDescent="0.2">
      <c r="B143" s="38">
        <v>43606</v>
      </c>
      <c r="C143" s="17" t="str">
        <f>TEXT('Session Details'!$B143,"dddd")</f>
        <v>Tuesday</v>
      </c>
      <c r="D143" s="18">
        <v>22368860</v>
      </c>
      <c r="E143" s="18">
        <v>5424448</v>
      </c>
      <c r="F143" s="18">
        <v>2148081</v>
      </c>
      <c r="G143" s="18">
        <v>1521056</v>
      </c>
      <c r="H143" s="18">
        <v>1234793</v>
      </c>
      <c r="I143" s="27">
        <f t="shared" si="17"/>
        <v>5.5201427341402286E-2</v>
      </c>
      <c r="J143" s="29">
        <f t="shared" si="22"/>
        <v>-0.13879450075185029</v>
      </c>
      <c r="K143" s="29">
        <f>('Session Details'!$D143/D136)-1</f>
        <v>-1.9047627818315149E-2</v>
      </c>
      <c r="L143" s="29">
        <f t="shared" si="23"/>
        <v>-0.12207205602369087</v>
      </c>
      <c r="M143" s="29">
        <f t="shared" si="18"/>
        <v>0.24249997541224722</v>
      </c>
      <c r="N143" s="29">
        <f t="shared" si="19"/>
        <v>0.39599992478497353</v>
      </c>
      <c r="O143" s="29">
        <f t="shared" si="20"/>
        <v>0.7080999273304871</v>
      </c>
      <c r="P143" s="29">
        <f t="shared" si="21"/>
        <v>0.81179982854017207</v>
      </c>
      <c r="Q143" s="62">
        <f>Table4[[#This Row],[L2M]]-M136</f>
        <v>-7.4999916976422054E-3</v>
      </c>
      <c r="R143" s="62">
        <f>Table4[[#This Row],[M2C]]-N136</f>
        <v>-4.0000050494479744E-3</v>
      </c>
      <c r="S143" s="62">
        <f>Table4[[#This Row],[C2P]]-O136</f>
        <v>-5.1100097227469665E-2</v>
      </c>
      <c r="T143" s="62">
        <f>Table4[[#This Row],[P2O]]-P136</f>
        <v>-1.6400416489486203E-2</v>
      </c>
      <c r="U143" s="36">
        <f t="shared" si="16"/>
        <v>-0.12207205602369087</v>
      </c>
      <c r="V143" s="5"/>
      <c r="W143" s="7"/>
      <c r="X143" s="7"/>
      <c r="Y143" s="7"/>
      <c r="Z143" s="7"/>
      <c r="AA143" s="7"/>
      <c r="AB143" s="5"/>
    </row>
    <row r="144" spans="2:28" x14ac:dyDescent="0.2">
      <c r="B144" s="39">
        <v>43607</v>
      </c>
      <c r="C144" s="22" t="str">
        <f>TEXT('Session Details'!$B144,"dddd")</f>
        <v>Wednesday</v>
      </c>
      <c r="D144" s="23">
        <v>21934513</v>
      </c>
      <c r="E144" s="23">
        <v>5648137</v>
      </c>
      <c r="F144" s="23">
        <v>2372217</v>
      </c>
      <c r="G144" s="23">
        <v>1818304</v>
      </c>
      <c r="H144" s="23">
        <v>1476099</v>
      </c>
      <c r="I144" s="24">
        <f t="shared" si="17"/>
        <v>6.7295727058084218E-2</v>
      </c>
      <c r="J144" s="26">
        <f t="shared" si="22"/>
        <v>0.15003704647287197</v>
      </c>
      <c r="K144" s="26">
        <f>('Session Details'!$D144/D137)-1</f>
        <v>0</v>
      </c>
      <c r="L144" s="26">
        <f t="shared" si="23"/>
        <v>0.15003704647287197</v>
      </c>
      <c r="M144" s="26">
        <f t="shared" si="18"/>
        <v>0.25749999555495034</v>
      </c>
      <c r="N144" s="26">
        <f t="shared" si="19"/>
        <v>0.41999990439325391</v>
      </c>
      <c r="O144" s="26">
        <f t="shared" si="20"/>
        <v>0.76649986067885023</v>
      </c>
      <c r="P144" s="26">
        <f t="shared" si="21"/>
        <v>0.81179989704691846</v>
      </c>
      <c r="Q144" s="62">
        <f>Table4[[#This Row],[L2M]]-M137</f>
        <v>7.500006952513627E-3</v>
      </c>
      <c r="R144" s="62">
        <f>Table4[[#This Row],[M2C]]-N137</f>
        <v>4.2987629733648447E-8</v>
      </c>
      <c r="S144" s="62">
        <f>Table4[[#This Row],[C2P]]-O137</f>
        <v>5.1099944999140501E-2</v>
      </c>
      <c r="T144" s="62">
        <f>Table4[[#This Row],[P2O]]-P137</f>
        <v>3.2799572949747557E-2</v>
      </c>
      <c r="U144" s="36">
        <f t="shared" si="16"/>
        <v>0.15003704647287197</v>
      </c>
      <c r="V144" s="5"/>
      <c r="W144" s="7"/>
      <c r="X144" s="7"/>
      <c r="Y144" s="7"/>
      <c r="Z144" s="7"/>
      <c r="AA144" s="7"/>
      <c r="AB144" s="5"/>
    </row>
    <row r="145" spans="2:28" x14ac:dyDescent="0.2">
      <c r="B145" s="38">
        <v>43608</v>
      </c>
      <c r="C145" s="17" t="str">
        <f>TEXT('Session Details'!$B145,"dddd")</f>
        <v>Thursday</v>
      </c>
      <c r="D145" s="18">
        <v>21065820</v>
      </c>
      <c r="E145" s="18">
        <v>5319119</v>
      </c>
      <c r="F145" s="18">
        <v>2234030</v>
      </c>
      <c r="G145" s="18">
        <v>1614533</v>
      </c>
      <c r="H145" s="18">
        <v>1310678</v>
      </c>
      <c r="I145" s="27">
        <f t="shared" si="17"/>
        <v>6.2218228390824568E-2</v>
      </c>
      <c r="J145" s="29">
        <f t="shared" si="22"/>
        <v>-4.8715414015697567E-2</v>
      </c>
      <c r="K145" s="29">
        <f>('Session Details'!$D145/D138)-1</f>
        <v>0</v>
      </c>
      <c r="L145" s="29">
        <f t="shared" si="23"/>
        <v>-4.8715414015697567E-2</v>
      </c>
      <c r="M145" s="29">
        <f t="shared" si="18"/>
        <v>0.25249997389135576</v>
      </c>
      <c r="N145" s="29">
        <f t="shared" si="19"/>
        <v>0.42000000376002117</v>
      </c>
      <c r="O145" s="29">
        <f t="shared" si="20"/>
        <v>0.72269978469402829</v>
      </c>
      <c r="P145" s="29">
        <f t="shared" si="21"/>
        <v>0.81180006850278064</v>
      </c>
      <c r="Q145" s="62">
        <f>Table4[[#This Row],[L2M]]-M138</f>
        <v>-4.9999952529737879E-3</v>
      </c>
      <c r="R145" s="62">
        <f>Table4[[#This Row],[M2C]]-N138</f>
        <v>4.0000716010254456E-3</v>
      </c>
      <c r="S145" s="62">
        <f>Table4[[#This Row],[C2P]]-O138</f>
        <v>-2.1900205556661945E-2</v>
      </c>
      <c r="T145" s="62">
        <f>Table4[[#This Row],[P2O]]-P138</f>
        <v>-8.1996696301788186E-3</v>
      </c>
      <c r="U145" s="36">
        <f t="shared" si="16"/>
        <v>-4.8715414015697567E-2</v>
      </c>
      <c r="V145" s="5"/>
      <c r="W145" s="7"/>
      <c r="X145" s="7"/>
      <c r="Y145" s="7"/>
      <c r="Z145" s="7"/>
      <c r="AA145" s="7"/>
      <c r="AB145" s="5"/>
    </row>
    <row r="146" spans="2:28" x14ac:dyDescent="0.2">
      <c r="B146" s="39">
        <v>43609</v>
      </c>
      <c r="C146" s="22" t="str">
        <f>TEXT('Session Details'!$B146,"dddd")</f>
        <v>Friday</v>
      </c>
      <c r="D146" s="23">
        <v>22368860</v>
      </c>
      <c r="E146" s="23">
        <v>5312604</v>
      </c>
      <c r="F146" s="23">
        <v>2082540</v>
      </c>
      <c r="G146" s="23">
        <v>1505052</v>
      </c>
      <c r="H146" s="23">
        <v>1295850</v>
      </c>
      <c r="I146" s="24">
        <f t="shared" si="17"/>
        <v>5.7930980836752521E-2</v>
      </c>
      <c r="J146" s="26">
        <f t="shared" si="22"/>
        <v>9.352031094676394E-2</v>
      </c>
      <c r="K146" s="26">
        <f>('Session Details'!$D146/D139)-1</f>
        <v>8.4210516621862075E-2</v>
      </c>
      <c r="L146" s="26">
        <f t="shared" si="23"/>
        <v>8.5867035803239844E-3</v>
      </c>
      <c r="M146" s="26">
        <f t="shared" si="18"/>
        <v>0.23749998882374873</v>
      </c>
      <c r="N146" s="26">
        <f t="shared" si="19"/>
        <v>0.39199985543812416</v>
      </c>
      <c r="O146" s="26">
        <f t="shared" si="20"/>
        <v>0.72270016422253591</v>
      </c>
      <c r="P146" s="26">
        <f t="shared" si="21"/>
        <v>0.86100015148978237</v>
      </c>
      <c r="Q146" s="62">
        <f>Table4[[#This Row],[L2M]]-M139</f>
        <v>-1.9999996756534355E-2</v>
      </c>
      <c r="R146" s="62">
        <f>Table4[[#This Row],[M2C]]-N139</f>
        <v>0</v>
      </c>
      <c r="S146" s="62">
        <f>Table4[[#This Row],[C2P]]-O139</f>
        <v>7.3002199237469645E-3</v>
      </c>
      <c r="T146" s="62">
        <f>Table4[[#This Row],[P2O]]-P139</f>
        <v>6.5600080744357858E-2</v>
      </c>
      <c r="U146" s="36">
        <f t="shared" si="16"/>
        <v>8.5867035803239844E-3</v>
      </c>
      <c r="V146" s="5"/>
      <c r="W146" s="7"/>
      <c r="X146" s="7"/>
      <c r="Y146" s="7"/>
      <c r="Z146" s="7"/>
      <c r="AA146" s="7"/>
      <c r="AB146" s="5"/>
    </row>
    <row r="147" spans="2:28" x14ac:dyDescent="0.2">
      <c r="B147" s="38">
        <v>43610</v>
      </c>
      <c r="C147" s="17" t="str">
        <f>TEXT('Session Details'!$B147,"dddd")</f>
        <v>Saturday</v>
      </c>
      <c r="D147" s="18">
        <v>47134238</v>
      </c>
      <c r="E147" s="18">
        <v>9898190</v>
      </c>
      <c r="F147" s="18">
        <v>3500000</v>
      </c>
      <c r="G147" s="18">
        <v>2475200</v>
      </c>
      <c r="H147" s="18">
        <v>1853429</v>
      </c>
      <c r="I147" s="27">
        <f t="shared" si="17"/>
        <v>3.9322349923212929E-2</v>
      </c>
      <c r="J147" s="29">
        <f t="shared" si="22"/>
        <v>6.1562684713828197E-2</v>
      </c>
      <c r="K147" s="29">
        <f>('Session Details'!$D147/D140)-1</f>
        <v>5.0000011138400247E-2</v>
      </c>
      <c r="L147" s="29">
        <f t="shared" si="23"/>
        <v>1.1012069955020243E-2</v>
      </c>
      <c r="M147" s="29">
        <f t="shared" si="18"/>
        <v>0.21000000042432002</v>
      </c>
      <c r="N147" s="29">
        <f t="shared" si="19"/>
        <v>0.35360000161645716</v>
      </c>
      <c r="O147" s="29">
        <f t="shared" si="20"/>
        <v>0.70720000000000005</v>
      </c>
      <c r="P147" s="29">
        <f t="shared" si="21"/>
        <v>0.74879969295410476</v>
      </c>
      <c r="Q147" s="62">
        <f>Table4[[#This Row],[L2M]]-M140</f>
        <v>2.1000009812400244E-3</v>
      </c>
      <c r="R147" s="62">
        <f>Table4[[#This Row],[M2C]]-N140</f>
        <v>-3.3999230560262106E-3</v>
      </c>
      <c r="S147" s="62">
        <f>Table4[[#This Row],[C2P]]-O140</f>
        <v>6.1199873939364879E-2</v>
      </c>
      <c r="T147" s="62">
        <f>Table4[[#This Row],[P2O]]-P140</f>
        <v>-6.240024311422776E-2</v>
      </c>
      <c r="U147" s="36">
        <f t="shared" si="16"/>
        <v>1.1012069955020243E-2</v>
      </c>
      <c r="V147" s="5"/>
      <c r="W147" s="7"/>
      <c r="X147" s="7"/>
      <c r="Y147" s="7"/>
      <c r="Z147" s="7"/>
      <c r="AA147" s="7"/>
      <c r="AB147" s="5"/>
    </row>
    <row r="148" spans="2:28" x14ac:dyDescent="0.2">
      <c r="B148" s="39">
        <v>43611</v>
      </c>
      <c r="C148" s="22" t="str">
        <f>TEXT('Session Details'!$B148,"dddd")</f>
        <v>Sunday</v>
      </c>
      <c r="D148" s="23">
        <v>47134238</v>
      </c>
      <c r="E148" s="23">
        <v>9799208</v>
      </c>
      <c r="F148" s="23">
        <v>3365048</v>
      </c>
      <c r="G148" s="23">
        <v>2288232</v>
      </c>
      <c r="H148" s="23">
        <v>1695580</v>
      </c>
      <c r="I148" s="24">
        <f t="shared" si="17"/>
        <v>3.5973425517136823E-2</v>
      </c>
      <c r="J148" s="26">
        <f t="shared" si="22"/>
        <v>9.5919983195178249E-2</v>
      </c>
      <c r="K148" s="26">
        <f>('Session Details'!$D148/D141)-1</f>
        <v>0</v>
      </c>
      <c r="L148" s="26">
        <f t="shared" si="23"/>
        <v>9.5919983195178471E-2</v>
      </c>
      <c r="M148" s="26">
        <f t="shared" si="18"/>
        <v>0.2078999982984768</v>
      </c>
      <c r="N148" s="26">
        <f t="shared" si="19"/>
        <v>0.34339999722426545</v>
      </c>
      <c r="O148" s="26">
        <f t="shared" si="20"/>
        <v>0.67999980980954799</v>
      </c>
      <c r="P148" s="26">
        <f t="shared" si="21"/>
        <v>0.74100003845763895</v>
      </c>
      <c r="Q148" s="62">
        <f>Table4[[#This Row],[L2M]]-M141</f>
        <v>8.4000085033728578E-3</v>
      </c>
      <c r="R148" s="62">
        <f>Table4[[#This Row],[M2C]]-N141</f>
        <v>1.700006018102096E-2</v>
      </c>
      <c r="S148" s="62">
        <f>Table4[[#This Row],[C2P]]-O141</f>
        <v>6.7996912130270371E-3</v>
      </c>
      <c r="T148" s="62">
        <f>Table4[[#This Row],[P2O]]-P141</f>
        <v>-7.799935988277884E-3</v>
      </c>
      <c r="U148" s="36">
        <f t="shared" si="16"/>
        <v>9.5919983195178471E-2</v>
      </c>
      <c r="V148" s="5"/>
      <c r="W148" s="7"/>
      <c r="X148" s="7"/>
      <c r="Y148" s="7"/>
      <c r="Z148" s="7"/>
      <c r="AA148" s="7"/>
      <c r="AB148" s="5"/>
    </row>
    <row r="149" spans="2:28" x14ac:dyDescent="0.2">
      <c r="B149" s="38">
        <v>43612</v>
      </c>
      <c r="C149" s="17" t="str">
        <f>TEXT('Session Details'!$B149,"dddd")</f>
        <v>Monday</v>
      </c>
      <c r="D149" s="18">
        <v>21065820</v>
      </c>
      <c r="E149" s="18">
        <v>5055796</v>
      </c>
      <c r="F149" s="18">
        <v>1941425</v>
      </c>
      <c r="G149" s="18">
        <v>1445585</v>
      </c>
      <c r="H149" s="18">
        <v>1126111</v>
      </c>
      <c r="I149" s="27">
        <f t="shared" si="17"/>
        <v>5.3456784497351632E-2</v>
      </c>
      <c r="J149" s="29">
        <f t="shared" si="22"/>
        <v>-0.14081009196851069</v>
      </c>
      <c r="K149" s="29">
        <f>('Session Details'!$D149/D142)-1</f>
        <v>-5.8252409823299045E-2</v>
      </c>
      <c r="L149" s="29">
        <f t="shared" si="23"/>
        <v>-8.7664341280365043E-2</v>
      </c>
      <c r="M149" s="29">
        <f t="shared" si="18"/>
        <v>0.2399999620237902</v>
      </c>
      <c r="N149" s="29">
        <f t="shared" si="19"/>
        <v>0.383999868665587</v>
      </c>
      <c r="O149" s="29">
        <f t="shared" si="20"/>
        <v>0.74459997167029368</v>
      </c>
      <c r="P149" s="29">
        <f t="shared" si="21"/>
        <v>0.77900019715201807</v>
      </c>
      <c r="Q149" s="62">
        <f>Table4[[#This Row],[L2M]]-M142</f>
        <v>-5.0000066827062262E-3</v>
      </c>
      <c r="R149" s="62">
        <f>Table4[[#This Row],[M2C]]-N142</f>
        <v>-8.0001240356357139E-3</v>
      </c>
      <c r="S149" s="62">
        <f>Table4[[#This Row],[C2P]]-O142</f>
        <v>2.9200156467145133E-2</v>
      </c>
      <c r="T149" s="62">
        <f>Table4[[#This Row],[P2O]]-P142</f>
        <v>-7.3799957965728913E-2</v>
      </c>
      <c r="U149" s="36">
        <f>(I149/I142)-1</f>
        <v>-8.7664341280365043E-2</v>
      </c>
      <c r="V149" s="5"/>
      <c r="W149" s="7"/>
      <c r="X149" s="7"/>
      <c r="Y149" s="7"/>
      <c r="Z149" s="7"/>
      <c r="AA149" s="7"/>
      <c r="AB149" s="5"/>
    </row>
    <row r="150" spans="2:28" x14ac:dyDescent="0.2">
      <c r="B150" s="39">
        <v>43613</v>
      </c>
      <c r="C150" s="22" t="str">
        <f>TEXT('Session Details'!$B150,"dddd")</f>
        <v>Tuesday</v>
      </c>
      <c r="D150" s="23">
        <v>22586034</v>
      </c>
      <c r="E150" s="23">
        <v>5477113</v>
      </c>
      <c r="F150" s="23">
        <v>2125119</v>
      </c>
      <c r="G150" s="23">
        <v>1582364</v>
      </c>
      <c r="H150" s="23">
        <v>1232661</v>
      </c>
      <c r="I150" s="24">
        <f t="shared" si="17"/>
        <v>5.457624831344892E-2</v>
      </c>
      <c r="J150" s="26">
        <f t="shared" si="22"/>
        <v>-1.7266051880761024E-3</v>
      </c>
      <c r="K150" s="26">
        <f>('Session Details'!$D150/D143)-1</f>
        <v>9.7087647738864913E-3</v>
      </c>
      <c r="L150" s="26">
        <f t="shared" si="23"/>
        <v>-1.1325414179724769E-2</v>
      </c>
      <c r="M150" s="26">
        <f t="shared" si="18"/>
        <v>0.24249998915258872</v>
      </c>
      <c r="N150" s="26">
        <f t="shared" si="19"/>
        <v>0.38799984590421999</v>
      </c>
      <c r="O150" s="26">
        <f t="shared" si="20"/>
        <v>0.74460018474259559</v>
      </c>
      <c r="P150" s="26">
        <f t="shared" si="21"/>
        <v>0.778999648626991</v>
      </c>
      <c r="Q150" s="62">
        <f>Table4[[#This Row],[L2M]]-M143</f>
        <v>1.3740341503476472E-8</v>
      </c>
      <c r="R150" s="62">
        <f>Table4[[#This Row],[M2C]]-N143</f>
        <v>-8.0000788807535472E-3</v>
      </c>
      <c r="S150" s="62">
        <f>Table4[[#This Row],[C2P]]-O143</f>
        <v>3.6500257412108494E-2</v>
      </c>
      <c r="T150" s="62">
        <f>Table4[[#This Row],[P2O]]-P143</f>
        <v>-3.2800179913181071E-2</v>
      </c>
      <c r="U150" s="36">
        <f t="shared" ref="U150:U213" si="24">(I150/I143)-1</f>
        <v>-1.1325414179724769E-2</v>
      </c>
      <c r="V150" s="5"/>
      <c r="W150" s="7"/>
      <c r="X150" s="7"/>
      <c r="Y150" s="7"/>
      <c r="Z150" s="7"/>
      <c r="AA150" s="7"/>
      <c r="AB150" s="5"/>
    </row>
    <row r="151" spans="2:28" x14ac:dyDescent="0.2">
      <c r="B151" s="38">
        <v>43614</v>
      </c>
      <c r="C151" s="17" t="str">
        <f>TEXT('Session Details'!$B151,"dddd")</f>
        <v>Wednesday</v>
      </c>
      <c r="D151" s="18">
        <v>20631473</v>
      </c>
      <c r="E151" s="18">
        <v>5261025</v>
      </c>
      <c r="F151" s="18">
        <v>2146498</v>
      </c>
      <c r="G151" s="18">
        <v>1535605</v>
      </c>
      <c r="H151" s="18">
        <v>1271788</v>
      </c>
      <c r="I151" s="27">
        <f t="shared" si="17"/>
        <v>6.1643102264196066E-2</v>
      </c>
      <c r="J151" s="29">
        <f t="shared" si="22"/>
        <v>-0.13841280293530445</v>
      </c>
      <c r="K151" s="29">
        <f>('Session Details'!$D151/D144)-1</f>
        <v>-5.940592344129092E-2</v>
      </c>
      <c r="L151" s="29">
        <f t="shared" si="23"/>
        <v>-8.3996786140808966E-2</v>
      </c>
      <c r="M151" s="29">
        <f t="shared" si="18"/>
        <v>0.25499997019117343</v>
      </c>
      <c r="N151" s="29">
        <f t="shared" si="19"/>
        <v>0.40799996198459426</v>
      </c>
      <c r="O151" s="29">
        <f t="shared" si="20"/>
        <v>0.71540015411148761</v>
      </c>
      <c r="P151" s="29">
        <f t="shared" si="21"/>
        <v>0.82819996027624287</v>
      </c>
      <c r="Q151" s="62">
        <f>Table4[[#This Row],[L2M]]-M144</f>
        <v>-2.5000253637769143E-3</v>
      </c>
      <c r="R151" s="62">
        <f>Table4[[#This Row],[M2C]]-N144</f>
        <v>-1.1999942408659647E-2</v>
      </c>
      <c r="S151" s="62">
        <f>Table4[[#This Row],[C2P]]-O144</f>
        <v>-5.1099706567362624E-2</v>
      </c>
      <c r="T151" s="62">
        <f>Table4[[#This Row],[P2O]]-P144</f>
        <v>1.6400063229324413E-2</v>
      </c>
      <c r="U151" s="36">
        <f t="shared" si="24"/>
        <v>-8.3996786140808966E-2</v>
      </c>
      <c r="V151" s="5"/>
      <c r="W151" s="7"/>
      <c r="X151" s="7"/>
      <c r="Y151" s="7"/>
      <c r="Z151" s="7"/>
      <c r="AA151" s="7"/>
      <c r="AB151" s="5"/>
    </row>
    <row r="152" spans="2:28" x14ac:dyDescent="0.2">
      <c r="B152" s="39">
        <v>43615</v>
      </c>
      <c r="C152" s="22" t="str">
        <f>TEXT('Session Details'!$B152,"dddd")</f>
        <v>Thursday</v>
      </c>
      <c r="D152" s="23">
        <v>21500167</v>
      </c>
      <c r="E152" s="23">
        <v>5428792</v>
      </c>
      <c r="F152" s="23">
        <v>2128086</v>
      </c>
      <c r="G152" s="23">
        <v>1569038</v>
      </c>
      <c r="H152" s="23">
        <v>1260879</v>
      </c>
      <c r="I152" s="24">
        <f t="shared" si="17"/>
        <v>5.8645079361476588E-2</v>
      </c>
      <c r="J152" s="26">
        <f t="shared" si="22"/>
        <v>-3.7994839312172735E-2</v>
      </c>
      <c r="K152" s="26">
        <f>('Session Details'!$D152/D145)-1</f>
        <v>2.0618565999329652E-2</v>
      </c>
      <c r="L152" s="26">
        <f t="shared" si="23"/>
        <v>-5.7429295590083362E-2</v>
      </c>
      <c r="M152" s="26">
        <f t="shared" si="18"/>
        <v>0.25249999220936281</v>
      </c>
      <c r="N152" s="26">
        <f t="shared" si="19"/>
        <v>0.39199991452978861</v>
      </c>
      <c r="O152" s="26">
        <f t="shared" si="20"/>
        <v>0.73730009031589894</v>
      </c>
      <c r="P152" s="26">
        <f t="shared" si="21"/>
        <v>0.80360004027945786</v>
      </c>
      <c r="Q152" s="62">
        <f>Table4[[#This Row],[L2M]]-M145</f>
        <v>1.8318007055651009E-8</v>
      </c>
      <c r="R152" s="62">
        <f>Table4[[#This Row],[M2C]]-N145</f>
        <v>-2.8000089230232561E-2</v>
      </c>
      <c r="S152" s="62">
        <f>Table4[[#This Row],[C2P]]-O145</f>
        <v>1.4600305621870646E-2</v>
      </c>
      <c r="T152" s="62">
        <f>Table4[[#This Row],[P2O]]-P145</f>
        <v>-8.200028223322775E-3</v>
      </c>
      <c r="U152" s="36">
        <f t="shared" si="24"/>
        <v>-5.7429295590083362E-2</v>
      </c>
      <c r="V152" s="5"/>
      <c r="W152" s="7"/>
      <c r="X152" s="7"/>
      <c r="Y152" s="7"/>
      <c r="Z152" s="7"/>
      <c r="AA152" s="7"/>
      <c r="AB152" s="5"/>
    </row>
    <row r="153" spans="2:28" x14ac:dyDescent="0.2">
      <c r="B153" s="38">
        <v>43616</v>
      </c>
      <c r="C153" s="17" t="str">
        <f>TEXT('Session Details'!$B153,"dddd")</f>
        <v>Friday</v>
      </c>
      <c r="D153" s="18">
        <v>22368860</v>
      </c>
      <c r="E153" s="18">
        <v>5368526</v>
      </c>
      <c r="F153" s="18">
        <v>2211832</v>
      </c>
      <c r="G153" s="18">
        <v>1598491</v>
      </c>
      <c r="H153" s="18">
        <v>1297655</v>
      </c>
      <c r="I153" s="27">
        <f t="shared" si="17"/>
        <v>5.8011673370927261E-2</v>
      </c>
      <c r="J153" s="29">
        <f t="shared" si="22"/>
        <v>1.3929081297989754E-3</v>
      </c>
      <c r="K153" s="29">
        <f>('Session Details'!$D153/D146)-1</f>
        <v>0</v>
      </c>
      <c r="L153" s="29">
        <f t="shared" si="23"/>
        <v>1.3929081297989754E-3</v>
      </c>
      <c r="M153" s="29">
        <f t="shared" si="18"/>
        <v>0.23999998211799797</v>
      </c>
      <c r="N153" s="29">
        <f t="shared" si="19"/>
        <v>0.41199986737514172</v>
      </c>
      <c r="O153" s="29">
        <f t="shared" si="20"/>
        <v>0.72270000614874907</v>
      </c>
      <c r="P153" s="29">
        <f t="shared" si="21"/>
        <v>0.81180000387865803</v>
      </c>
      <c r="Q153" s="62">
        <f>Table4[[#This Row],[L2M]]-M146</f>
        <v>2.499993294249242E-3</v>
      </c>
      <c r="R153" s="62">
        <f>Table4[[#This Row],[M2C]]-N146</f>
        <v>2.0000011937017559E-2</v>
      </c>
      <c r="S153" s="62">
        <f>Table4[[#This Row],[C2P]]-O146</f>
        <v>-1.5807378683785345E-7</v>
      </c>
      <c r="T153" s="62">
        <f>Table4[[#This Row],[P2O]]-P146</f>
        <v>-4.9200147611124345E-2</v>
      </c>
      <c r="U153" s="36">
        <f t="shared" si="24"/>
        <v>1.3929081297989754E-3</v>
      </c>
      <c r="V153" s="5"/>
      <c r="W153" s="7"/>
      <c r="X153" s="7"/>
      <c r="Y153" s="7"/>
      <c r="Z153" s="7"/>
      <c r="AA153" s="7"/>
      <c r="AB153" s="5"/>
    </row>
    <row r="154" spans="2:28" x14ac:dyDescent="0.2">
      <c r="B154" s="39">
        <v>43617</v>
      </c>
      <c r="C154" s="22" t="str">
        <f>TEXT('Session Details'!$B154,"dddd")</f>
        <v>Saturday</v>
      </c>
      <c r="D154" s="23">
        <v>46685340</v>
      </c>
      <c r="E154" s="23">
        <v>10196078</v>
      </c>
      <c r="F154" s="23">
        <v>3570666</v>
      </c>
      <c r="G154" s="23">
        <v>2355211</v>
      </c>
      <c r="H154" s="23">
        <v>1781953</v>
      </c>
      <c r="I154" s="24">
        <f t="shared" si="17"/>
        <v>3.8169433916514263E-2</v>
      </c>
      <c r="J154" s="26">
        <f t="shared" si="22"/>
        <v>-3.8564196416479901E-2</v>
      </c>
      <c r="K154" s="26">
        <f>('Session Details'!$D154/D147)-1</f>
        <v>-9.523820030781005E-3</v>
      </c>
      <c r="L154" s="26">
        <f t="shared" si="23"/>
        <v>-2.9319611085045327E-2</v>
      </c>
      <c r="M154" s="26">
        <f t="shared" si="18"/>
        <v>0.2183999945164799</v>
      </c>
      <c r="N154" s="26">
        <f t="shared" si="19"/>
        <v>0.35019994943153632</v>
      </c>
      <c r="O154" s="26">
        <f t="shared" si="20"/>
        <v>0.65959991777444316</v>
      </c>
      <c r="P154" s="26">
        <f t="shared" si="21"/>
        <v>0.75660015174861195</v>
      </c>
      <c r="Q154" s="62">
        <f>Table4[[#This Row],[L2M]]-M147</f>
        <v>8.3999940921598848E-3</v>
      </c>
      <c r="R154" s="62">
        <f>Table4[[#This Row],[M2C]]-N147</f>
        <v>-3.4000521849208432E-3</v>
      </c>
      <c r="S154" s="62">
        <f>Table4[[#This Row],[C2P]]-O147</f>
        <v>-4.7600082225556894E-2</v>
      </c>
      <c r="T154" s="62">
        <f>Table4[[#This Row],[P2O]]-P147</f>
        <v>7.8004587945071924E-3</v>
      </c>
      <c r="U154" s="36">
        <f t="shared" si="24"/>
        <v>-2.9319611085045327E-2</v>
      </c>
      <c r="V154" s="5"/>
      <c r="W154" s="7"/>
      <c r="X154" s="7"/>
      <c r="Y154" s="7"/>
      <c r="Z154" s="7"/>
      <c r="AA154" s="7"/>
      <c r="AB154" s="5"/>
    </row>
    <row r="155" spans="2:28" x14ac:dyDescent="0.2">
      <c r="B155" s="38">
        <v>43618</v>
      </c>
      <c r="C155" s="17" t="str">
        <f>TEXT('Session Details'!$B155,"dddd")</f>
        <v>Sunday</v>
      </c>
      <c r="D155" s="18">
        <v>43543058</v>
      </c>
      <c r="E155" s="18">
        <v>9144042</v>
      </c>
      <c r="F155" s="18">
        <v>3046794</v>
      </c>
      <c r="G155" s="18">
        <v>2175411</v>
      </c>
      <c r="H155" s="18">
        <v>1713789</v>
      </c>
      <c r="I155" s="27">
        <f t="shared" si="17"/>
        <v>3.935848970460458E-2</v>
      </c>
      <c r="J155" s="29">
        <f t="shared" si="22"/>
        <v>1.0739098125715163E-2</v>
      </c>
      <c r="K155" s="29">
        <f>('Session Details'!$D155/D148)-1</f>
        <v>-7.6190475382247658E-2</v>
      </c>
      <c r="L155" s="29">
        <f t="shared" si="23"/>
        <v>9.4099022787118125E-2</v>
      </c>
      <c r="M155" s="29">
        <f t="shared" si="18"/>
        <v>0.2099999958661608</v>
      </c>
      <c r="N155" s="29">
        <f t="shared" si="19"/>
        <v>0.33319991312375863</v>
      </c>
      <c r="O155" s="29">
        <f t="shared" si="20"/>
        <v>0.71400002756996372</v>
      </c>
      <c r="P155" s="29">
        <f t="shared" si="21"/>
        <v>0.78780009846415233</v>
      </c>
      <c r="Q155" s="62">
        <f>Table4[[#This Row],[L2M]]-M148</f>
        <v>2.0999975676840033E-3</v>
      </c>
      <c r="R155" s="62">
        <f>Table4[[#This Row],[M2C]]-N148</f>
        <v>-1.0200084100506823E-2</v>
      </c>
      <c r="S155" s="62">
        <f>Table4[[#This Row],[C2P]]-O148</f>
        <v>3.400021776041573E-2</v>
      </c>
      <c r="T155" s="62">
        <f>Table4[[#This Row],[P2O]]-P148</f>
        <v>4.6800060006513378E-2</v>
      </c>
      <c r="U155" s="36">
        <f t="shared" si="24"/>
        <v>9.4099022787118125E-2</v>
      </c>
      <c r="V155" s="5"/>
      <c r="W155" s="7"/>
      <c r="X155" s="7"/>
      <c r="Y155" s="7"/>
      <c r="Z155" s="7"/>
      <c r="AA155" s="7"/>
      <c r="AB155" s="5"/>
    </row>
    <row r="156" spans="2:28" x14ac:dyDescent="0.2">
      <c r="B156" s="39">
        <v>43619</v>
      </c>
      <c r="C156" s="22" t="str">
        <f>TEXT('Session Details'!$B156,"dddd")</f>
        <v>Monday</v>
      </c>
      <c r="D156" s="23">
        <v>21500167</v>
      </c>
      <c r="E156" s="23">
        <v>5375041</v>
      </c>
      <c r="F156" s="23">
        <v>2150016</v>
      </c>
      <c r="G156" s="23">
        <v>1506731</v>
      </c>
      <c r="H156" s="23">
        <v>1186099</v>
      </c>
      <c r="I156" s="24">
        <f t="shared" si="17"/>
        <v>5.5166966842629638E-2</v>
      </c>
      <c r="J156" s="26">
        <f t="shared" si="22"/>
        <v>5.3270059523439439E-2</v>
      </c>
      <c r="K156" s="26">
        <f>('Session Details'!$D156/D149)-1</f>
        <v>2.0618565999329652E-2</v>
      </c>
      <c r="L156" s="26">
        <f t="shared" si="23"/>
        <v>3.1991867100849225E-2</v>
      </c>
      <c r="M156" s="26">
        <f t="shared" si="18"/>
        <v>0.24999996511655004</v>
      </c>
      <c r="N156" s="26">
        <f t="shared" si="19"/>
        <v>0.39999992558196301</v>
      </c>
      <c r="O156" s="26">
        <f t="shared" si="20"/>
        <v>0.70079990102399237</v>
      </c>
      <c r="P156" s="26">
        <f t="shared" si="21"/>
        <v>0.78720023680404794</v>
      </c>
      <c r="Q156" s="62">
        <f>Table4[[#This Row],[L2M]]-M149</f>
        <v>1.0000003092759835E-2</v>
      </c>
      <c r="R156" s="62">
        <f>Table4[[#This Row],[M2C]]-N149</f>
        <v>1.6000056916376015E-2</v>
      </c>
      <c r="S156" s="62">
        <f>Table4[[#This Row],[C2P]]-O149</f>
        <v>-4.3800070646301315E-2</v>
      </c>
      <c r="T156" s="62">
        <f>Table4[[#This Row],[P2O]]-P149</f>
        <v>8.2000396520298668E-3</v>
      </c>
      <c r="U156" s="36">
        <f t="shared" si="24"/>
        <v>3.1991867100849225E-2</v>
      </c>
      <c r="V156" s="5"/>
      <c r="W156" s="7"/>
      <c r="X156" s="7"/>
      <c r="Y156" s="7"/>
      <c r="Z156" s="7"/>
      <c r="AA156" s="7"/>
      <c r="AB156" s="5"/>
    </row>
    <row r="157" spans="2:28" x14ac:dyDescent="0.2">
      <c r="B157" s="38">
        <v>43620</v>
      </c>
      <c r="C157" s="17" t="str">
        <f>TEXT('Session Details'!$B157,"dddd")</f>
        <v>Tuesday</v>
      </c>
      <c r="D157" s="18">
        <v>22368860</v>
      </c>
      <c r="E157" s="18">
        <v>5759981</v>
      </c>
      <c r="F157" s="18">
        <v>2280952</v>
      </c>
      <c r="G157" s="18">
        <v>1715048</v>
      </c>
      <c r="H157" s="18">
        <v>1392276</v>
      </c>
      <c r="I157" s="27">
        <f t="shared" si="17"/>
        <v>6.2241705656881932E-2</v>
      </c>
      <c r="J157" s="29">
        <f t="shared" si="22"/>
        <v>0.12948815611104747</v>
      </c>
      <c r="K157" s="29">
        <f>('Session Details'!$D157/D150)-1</f>
        <v>-9.6154110101844825E-3</v>
      </c>
      <c r="L157" s="29">
        <f t="shared" si="23"/>
        <v>0.14045409093362049</v>
      </c>
      <c r="M157" s="29">
        <f t="shared" si="18"/>
        <v>0.2574999798827477</v>
      </c>
      <c r="N157" s="29">
        <f t="shared" si="19"/>
        <v>0.3959999173608385</v>
      </c>
      <c r="O157" s="29">
        <f t="shared" si="20"/>
        <v>0.75190008382464868</v>
      </c>
      <c r="P157" s="29">
        <f t="shared" si="21"/>
        <v>0.81180001959128845</v>
      </c>
      <c r="Q157" s="62">
        <f>Table4[[#This Row],[L2M]]-M150</f>
        <v>1.499999073015898E-2</v>
      </c>
      <c r="R157" s="62">
        <f>Table4[[#This Row],[M2C]]-N150</f>
        <v>8.0000714566185183E-3</v>
      </c>
      <c r="S157" s="62">
        <f>Table4[[#This Row],[C2P]]-O150</f>
        <v>7.2998990820530851E-3</v>
      </c>
      <c r="T157" s="62">
        <f>Table4[[#This Row],[P2O]]-P150</f>
        <v>3.2800370964297443E-2</v>
      </c>
      <c r="U157" s="36">
        <f t="shared" si="24"/>
        <v>0.14045409093362049</v>
      </c>
      <c r="V157" s="5"/>
      <c r="W157" s="7"/>
      <c r="X157" s="7"/>
      <c r="Y157" s="7"/>
      <c r="Z157" s="7"/>
      <c r="AA157" s="7"/>
      <c r="AB157" s="5"/>
    </row>
    <row r="158" spans="2:28" x14ac:dyDescent="0.2">
      <c r="B158" s="39">
        <v>43621</v>
      </c>
      <c r="C158" s="22" t="str">
        <f>TEXT('Session Details'!$B158,"dddd")</f>
        <v>Wednesday</v>
      </c>
      <c r="D158" s="23">
        <v>22368860</v>
      </c>
      <c r="E158" s="23">
        <v>5536293</v>
      </c>
      <c r="F158" s="23">
        <v>2170226</v>
      </c>
      <c r="G158" s="23">
        <v>1536737</v>
      </c>
      <c r="H158" s="23">
        <v>1247523</v>
      </c>
      <c r="I158" s="24">
        <f t="shared" si="17"/>
        <v>5.5770522056108357E-2</v>
      </c>
      <c r="J158" s="26">
        <f t="shared" si="22"/>
        <v>-1.9079437767929863E-2</v>
      </c>
      <c r="K158" s="26">
        <f>('Session Details'!$D158/D151)-1</f>
        <v>8.4210516621862075E-2</v>
      </c>
      <c r="L158" s="26">
        <f t="shared" si="23"/>
        <v>-9.5267434512274041E-2</v>
      </c>
      <c r="M158" s="26">
        <f t="shared" si="18"/>
        <v>0.24750000670575076</v>
      </c>
      <c r="N158" s="26">
        <f t="shared" si="19"/>
        <v>0.39199984538390581</v>
      </c>
      <c r="O158" s="26">
        <f t="shared" si="20"/>
        <v>0.70809998590008594</v>
      </c>
      <c r="P158" s="26">
        <f t="shared" si="21"/>
        <v>0.81179993713953658</v>
      </c>
      <c r="Q158" s="62">
        <f>Table4[[#This Row],[L2M]]-M151</f>
        <v>-7.4999634854226727E-3</v>
      </c>
      <c r="R158" s="62">
        <f>Table4[[#This Row],[M2C]]-N151</f>
        <v>-1.6000116600688452E-2</v>
      </c>
      <c r="S158" s="62">
        <f>Table4[[#This Row],[C2P]]-O151</f>
        <v>-7.3001682114016697E-3</v>
      </c>
      <c r="T158" s="62">
        <f>Table4[[#This Row],[P2O]]-P151</f>
        <v>-1.6400023136706299E-2</v>
      </c>
      <c r="U158" s="36">
        <f t="shared" si="24"/>
        <v>-9.5267434512274041E-2</v>
      </c>
      <c r="V158" s="5"/>
      <c r="W158" s="7"/>
      <c r="X158" s="7"/>
      <c r="Y158" s="7"/>
      <c r="Z158" s="7"/>
      <c r="AA158" s="7"/>
      <c r="AB158" s="5"/>
    </row>
    <row r="159" spans="2:28" x14ac:dyDescent="0.2">
      <c r="B159" s="38">
        <v>43622</v>
      </c>
      <c r="C159" s="17" t="str">
        <f>TEXT('Session Details'!$B159,"dddd")</f>
        <v>Thursday</v>
      </c>
      <c r="D159" s="18">
        <v>22368860</v>
      </c>
      <c r="E159" s="18">
        <v>5815903</v>
      </c>
      <c r="F159" s="18">
        <v>2326361</v>
      </c>
      <c r="G159" s="18">
        <v>1766173</v>
      </c>
      <c r="H159" s="18">
        <v>1477227</v>
      </c>
      <c r="I159" s="27">
        <f t="shared" si="17"/>
        <v>6.6039440543684394E-2</v>
      </c>
      <c r="J159" s="29">
        <f t="shared" si="22"/>
        <v>0.17158506089799253</v>
      </c>
      <c r="K159" s="29">
        <f>('Session Details'!$D159/D152)-1</f>
        <v>4.0404011745583279E-2</v>
      </c>
      <c r="L159" s="29">
        <f t="shared" si="23"/>
        <v>0.12608664294970828</v>
      </c>
      <c r="M159" s="29">
        <f t="shared" si="18"/>
        <v>0.25999997317699697</v>
      </c>
      <c r="N159" s="29">
        <f t="shared" si="19"/>
        <v>0.39999996561153101</v>
      </c>
      <c r="O159" s="29">
        <f t="shared" si="20"/>
        <v>0.75919988342308009</v>
      </c>
      <c r="P159" s="29">
        <f t="shared" si="21"/>
        <v>0.83639994496575365</v>
      </c>
      <c r="Q159" s="62">
        <f>Table4[[#This Row],[L2M]]-M152</f>
        <v>7.4999809676341567E-3</v>
      </c>
      <c r="R159" s="62">
        <f>Table4[[#This Row],[M2C]]-N152</f>
        <v>8.0000510817423987E-3</v>
      </c>
      <c r="S159" s="62">
        <f>Table4[[#This Row],[C2P]]-O152</f>
        <v>2.1899793107181154E-2</v>
      </c>
      <c r="T159" s="62">
        <f>Table4[[#This Row],[P2O]]-P152</f>
        <v>3.2799904686295789E-2</v>
      </c>
      <c r="U159" s="36">
        <f t="shared" si="24"/>
        <v>0.12608664294970828</v>
      </c>
      <c r="V159" s="5"/>
      <c r="W159" s="7"/>
      <c r="X159" s="7"/>
      <c r="Y159" s="7"/>
      <c r="Z159" s="7"/>
      <c r="AA159" s="7"/>
      <c r="AB159" s="5"/>
    </row>
    <row r="160" spans="2:28" x14ac:dyDescent="0.2">
      <c r="B160" s="39">
        <v>43623</v>
      </c>
      <c r="C160" s="22" t="str">
        <f>TEXT('Session Details'!$B160,"dddd")</f>
        <v>Friday</v>
      </c>
      <c r="D160" s="23">
        <v>21065820</v>
      </c>
      <c r="E160" s="23">
        <v>5477113</v>
      </c>
      <c r="F160" s="23">
        <v>2278479</v>
      </c>
      <c r="G160" s="23">
        <v>1596758</v>
      </c>
      <c r="H160" s="23">
        <v>1348621</v>
      </c>
      <c r="I160" s="24">
        <f t="shared" si="17"/>
        <v>6.4019392551536089E-2</v>
      </c>
      <c r="J160" s="26">
        <f t="shared" si="22"/>
        <v>3.9275462276182838E-2</v>
      </c>
      <c r="K160" s="26">
        <f>('Session Details'!$D160/D153)-1</f>
        <v>-5.8252409823299045E-2</v>
      </c>
      <c r="L160" s="26">
        <f t="shared" si="23"/>
        <v>0.10356052207278021</v>
      </c>
      <c r="M160" s="26">
        <f t="shared" si="18"/>
        <v>0.25999999050594758</v>
      </c>
      <c r="N160" s="26">
        <f t="shared" si="19"/>
        <v>0.41599999853937647</v>
      </c>
      <c r="O160" s="26">
        <f t="shared" si="20"/>
        <v>0.7007999634844122</v>
      </c>
      <c r="P160" s="26">
        <f t="shared" si="21"/>
        <v>0.84459949472618889</v>
      </c>
      <c r="Q160" s="62">
        <f>Table4[[#This Row],[L2M]]-M153</f>
        <v>2.0000008387949603E-2</v>
      </c>
      <c r="R160" s="62">
        <f>Table4[[#This Row],[M2C]]-N153</f>
        <v>4.0001311642347548E-3</v>
      </c>
      <c r="S160" s="62">
        <f>Table4[[#This Row],[C2P]]-O153</f>
        <v>-2.1900042664336872E-2</v>
      </c>
      <c r="T160" s="62">
        <f>Table4[[#This Row],[P2O]]-P153</f>
        <v>3.2799490847530866E-2</v>
      </c>
      <c r="U160" s="36">
        <f t="shared" si="24"/>
        <v>0.10356052207278021</v>
      </c>
      <c r="V160" s="5"/>
      <c r="W160" s="7"/>
      <c r="X160" s="7"/>
      <c r="Y160" s="7"/>
      <c r="Z160" s="7"/>
      <c r="AA160" s="7"/>
      <c r="AB160" s="5"/>
    </row>
    <row r="161" spans="2:28" x14ac:dyDescent="0.2">
      <c r="B161" s="38">
        <v>43624</v>
      </c>
      <c r="C161" s="17" t="str">
        <f>TEXT('Session Details'!$B161,"dddd")</f>
        <v>Saturday</v>
      </c>
      <c r="D161" s="18">
        <v>42645263</v>
      </c>
      <c r="E161" s="18">
        <v>8597285</v>
      </c>
      <c r="F161" s="18">
        <v>2776923</v>
      </c>
      <c r="G161" s="18">
        <v>1926073</v>
      </c>
      <c r="H161" s="18">
        <v>1427220</v>
      </c>
      <c r="I161" s="27">
        <f t="shared" si="17"/>
        <v>3.3467257547456095E-2</v>
      </c>
      <c r="J161" s="29">
        <f t="shared" si="22"/>
        <v>-0.19906978466884373</v>
      </c>
      <c r="K161" s="29">
        <f>('Session Details'!$D161/D154)-1</f>
        <v>-8.6538450828461344E-2</v>
      </c>
      <c r="L161" s="29">
        <f t="shared" si="23"/>
        <v>-0.12319219560193007</v>
      </c>
      <c r="M161" s="29">
        <f t="shared" si="18"/>
        <v>0.20159999951225532</v>
      </c>
      <c r="N161" s="29">
        <f t="shared" si="19"/>
        <v>0.32299999360263154</v>
      </c>
      <c r="O161" s="29">
        <f t="shared" si="20"/>
        <v>0.69359971450414726</v>
      </c>
      <c r="P161" s="29">
        <f t="shared" si="21"/>
        <v>0.7409999517152257</v>
      </c>
      <c r="Q161" s="62">
        <f>Table4[[#This Row],[L2M]]-M154</f>
        <v>-1.6799995004224577E-2</v>
      </c>
      <c r="R161" s="62">
        <f>Table4[[#This Row],[M2C]]-N154</f>
        <v>-2.7199955828904776E-2</v>
      </c>
      <c r="S161" s="62">
        <f>Table4[[#This Row],[C2P]]-O154</f>
        <v>3.3999796729704101E-2</v>
      </c>
      <c r="T161" s="62">
        <f>Table4[[#This Row],[P2O]]-P154</f>
        <v>-1.5600200033386247E-2</v>
      </c>
      <c r="U161" s="36">
        <f t="shared" si="24"/>
        <v>-0.12319219560193007</v>
      </c>
      <c r="V161" s="5"/>
      <c r="W161" s="7"/>
      <c r="X161" s="7"/>
      <c r="Y161" s="7"/>
      <c r="Z161" s="7"/>
      <c r="AA161" s="7"/>
      <c r="AB161" s="5"/>
    </row>
    <row r="162" spans="2:28" x14ac:dyDescent="0.2">
      <c r="B162" s="39">
        <v>43625</v>
      </c>
      <c r="C162" s="22" t="str">
        <f>TEXT('Session Details'!$B162,"dddd")</f>
        <v>Sunday</v>
      </c>
      <c r="D162" s="23">
        <v>44889750</v>
      </c>
      <c r="E162" s="23">
        <v>9803921</v>
      </c>
      <c r="F162" s="23">
        <v>3333333</v>
      </c>
      <c r="G162" s="23">
        <v>2153333</v>
      </c>
      <c r="H162" s="23">
        <v>1646008</v>
      </c>
      <c r="I162" s="24">
        <f t="shared" si="17"/>
        <v>3.6667791645086018E-2</v>
      </c>
      <c r="J162" s="26">
        <f t="shared" si="22"/>
        <v>-3.9550376388225117E-2</v>
      </c>
      <c r="K162" s="26">
        <f>('Session Details'!$D162/D155)-1</f>
        <v>3.0927823213518835E-2</v>
      </c>
      <c r="L162" s="26">
        <f t="shared" si="23"/>
        <v>-6.8363854398706181E-2</v>
      </c>
      <c r="M162" s="26">
        <f t="shared" si="18"/>
        <v>0.21839999108927985</v>
      </c>
      <c r="N162" s="26">
        <f t="shared" si="19"/>
        <v>0.33999998571999918</v>
      </c>
      <c r="O162" s="26">
        <f t="shared" si="20"/>
        <v>0.64599996459999642</v>
      </c>
      <c r="P162" s="26">
        <f t="shared" si="21"/>
        <v>0.76440011832819166</v>
      </c>
      <c r="Q162" s="62">
        <f>Table4[[#This Row],[L2M]]-M155</f>
        <v>8.3999952231190445E-3</v>
      </c>
      <c r="R162" s="62">
        <f>Table4[[#This Row],[M2C]]-N155</f>
        <v>6.8000725962405473E-3</v>
      </c>
      <c r="S162" s="62">
        <f>Table4[[#This Row],[C2P]]-O155</f>
        <v>-6.8000062969967301E-2</v>
      </c>
      <c r="T162" s="62">
        <f>Table4[[#This Row],[P2O]]-P155</f>
        <v>-2.3399980135960674E-2</v>
      </c>
      <c r="U162" s="36">
        <f t="shared" si="24"/>
        <v>-6.8363854398706181E-2</v>
      </c>
      <c r="V162" s="5"/>
      <c r="W162" s="7"/>
      <c r="X162" s="7"/>
      <c r="Y162" s="7"/>
      <c r="Z162" s="7"/>
      <c r="AA162" s="7"/>
      <c r="AB162" s="5"/>
    </row>
    <row r="163" spans="2:28" x14ac:dyDescent="0.2">
      <c r="B163" s="38">
        <v>43626</v>
      </c>
      <c r="C163" s="17" t="str">
        <f>TEXT('Session Details'!$B163,"dddd")</f>
        <v>Monday</v>
      </c>
      <c r="D163" s="18">
        <v>21934513</v>
      </c>
      <c r="E163" s="18">
        <v>5319119</v>
      </c>
      <c r="F163" s="18">
        <v>2212753</v>
      </c>
      <c r="G163" s="18">
        <v>1647616</v>
      </c>
      <c r="H163" s="18">
        <v>1310514</v>
      </c>
      <c r="I163" s="27">
        <f t="shared" si="17"/>
        <v>5.9746664993200443E-2</v>
      </c>
      <c r="J163" s="29">
        <f t="shared" si="22"/>
        <v>0.10489427948257268</v>
      </c>
      <c r="K163" s="29">
        <f>('Session Details'!$D163/D156)-1</f>
        <v>2.0201982617158221E-2</v>
      </c>
      <c r="L163" s="29">
        <f t="shared" si="23"/>
        <v>8.3015224738292037E-2</v>
      </c>
      <c r="M163" s="29">
        <f t="shared" si="18"/>
        <v>0.24249998164992312</v>
      </c>
      <c r="N163" s="29">
        <f t="shared" si="19"/>
        <v>0.41599990524746672</v>
      </c>
      <c r="O163" s="29">
        <f t="shared" si="20"/>
        <v>0.74460005251376904</v>
      </c>
      <c r="P163" s="29">
        <f t="shared" si="21"/>
        <v>0.79540014178060903</v>
      </c>
      <c r="Q163" s="62">
        <f>Table4[[#This Row],[L2M]]-M156</f>
        <v>-7.4999834666269194E-3</v>
      </c>
      <c r="R163" s="62">
        <f>Table4[[#This Row],[M2C]]-N156</f>
        <v>1.5999979665503705E-2</v>
      </c>
      <c r="S163" s="62">
        <f>Table4[[#This Row],[C2P]]-O156</f>
        <v>4.3800151489776673E-2</v>
      </c>
      <c r="T163" s="62">
        <f>Table4[[#This Row],[P2O]]-P156</f>
        <v>8.1999049765610899E-3</v>
      </c>
      <c r="U163" s="36">
        <f t="shared" si="24"/>
        <v>8.3015224738292037E-2</v>
      </c>
      <c r="V163" s="5"/>
      <c r="W163" s="7"/>
      <c r="X163" s="7"/>
      <c r="Y163" s="7"/>
      <c r="Z163" s="7"/>
      <c r="AA163" s="7"/>
      <c r="AB163" s="5"/>
    </row>
    <row r="164" spans="2:28" x14ac:dyDescent="0.2">
      <c r="B164" s="39">
        <v>43627</v>
      </c>
      <c r="C164" s="22" t="str">
        <f>TEXT('Session Details'!$B164,"dddd")</f>
        <v>Tuesday</v>
      </c>
      <c r="D164" s="23">
        <v>22368860</v>
      </c>
      <c r="E164" s="23">
        <v>5759981</v>
      </c>
      <c r="F164" s="23">
        <v>2350072</v>
      </c>
      <c r="G164" s="23">
        <v>1681241</v>
      </c>
      <c r="H164" s="23">
        <v>1309687</v>
      </c>
      <c r="I164" s="24">
        <f t="shared" si="17"/>
        <v>5.8549563992085427E-2</v>
      </c>
      <c r="J164" s="26">
        <f t="shared" si="22"/>
        <v>-5.9319416552465198E-2</v>
      </c>
      <c r="K164" s="26">
        <f>('Session Details'!$D164/D157)-1</f>
        <v>0</v>
      </c>
      <c r="L164" s="26">
        <f t="shared" si="23"/>
        <v>-5.9319416552465198E-2</v>
      </c>
      <c r="M164" s="26">
        <f t="shared" si="18"/>
        <v>0.2574999798827477</v>
      </c>
      <c r="N164" s="26">
        <f t="shared" si="19"/>
        <v>0.40799995694430241</v>
      </c>
      <c r="O164" s="26">
        <f t="shared" si="20"/>
        <v>0.71539978349599498</v>
      </c>
      <c r="P164" s="26">
        <f t="shared" si="21"/>
        <v>0.77900015524246669</v>
      </c>
      <c r="Q164" s="62">
        <f>Table4[[#This Row],[L2M]]-M157</f>
        <v>0</v>
      </c>
      <c r="R164" s="62">
        <f>Table4[[#This Row],[M2C]]-N157</f>
        <v>1.2000039583463906E-2</v>
      </c>
      <c r="S164" s="62">
        <f>Table4[[#This Row],[C2P]]-O157</f>
        <v>-3.6500300328653701E-2</v>
      </c>
      <c r="T164" s="62">
        <f>Table4[[#This Row],[P2O]]-P157</f>
        <v>-3.2799864348821761E-2</v>
      </c>
      <c r="U164" s="36">
        <f t="shared" si="24"/>
        <v>-5.9319416552465198E-2</v>
      </c>
      <c r="V164" s="5"/>
      <c r="W164" s="7"/>
      <c r="X164" s="7"/>
      <c r="Y164" s="7"/>
      <c r="Z164" s="7"/>
      <c r="AA164" s="7"/>
      <c r="AB164" s="5"/>
    </row>
    <row r="165" spans="2:28" x14ac:dyDescent="0.2">
      <c r="B165" s="38">
        <v>43628</v>
      </c>
      <c r="C165" s="17" t="str">
        <f>TEXT('Session Details'!$B165,"dddd")</f>
        <v>Wednesday</v>
      </c>
      <c r="D165" s="18">
        <v>21934513</v>
      </c>
      <c r="E165" s="18">
        <v>5757809</v>
      </c>
      <c r="F165" s="18">
        <v>2418280</v>
      </c>
      <c r="G165" s="18">
        <v>1853611</v>
      </c>
      <c r="H165" s="18">
        <v>1443963</v>
      </c>
      <c r="I165" s="27">
        <f t="shared" si="17"/>
        <v>6.5830638683430087E-2</v>
      </c>
      <c r="J165" s="29">
        <f t="shared" si="22"/>
        <v>0.1574640307232813</v>
      </c>
      <c r="K165" s="29">
        <f>('Session Details'!$D165/D158)-1</f>
        <v>-1.9417484842768062E-2</v>
      </c>
      <c r="L165" s="29">
        <f t="shared" si="23"/>
        <v>0.1803841215113724</v>
      </c>
      <c r="M165" s="29">
        <f t="shared" si="18"/>
        <v>0.26249996979645729</v>
      </c>
      <c r="N165" s="29">
        <f t="shared" si="19"/>
        <v>0.42000003820897847</v>
      </c>
      <c r="O165" s="29">
        <f t="shared" si="20"/>
        <v>0.76649974361943196</v>
      </c>
      <c r="P165" s="29">
        <f t="shared" si="21"/>
        <v>0.77900001672411312</v>
      </c>
      <c r="Q165" s="62">
        <f>Table4[[#This Row],[L2M]]-M158</f>
        <v>1.4999963090706531E-2</v>
      </c>
      <c r="R165" s="62">
        <f>Table4[[#This Row],[M2C]]-N158</f>
        <v>2.8000192825072656E-2</v>
      </c>
      <c r="S165" s="62">
        <f>Table4[[#This Row],[C2P]]-O158</f>
        <v>5.8399757719346024E-2</v>
      </c>
      <c r="T165" s="62">
        <f>Table4[[#This Row],[P2O]]-P158</f>
        <v>-3.2799920415423456E-2</v>
      </c>
      <c r="U165" s="36">
        <f t="shared" si="24"/>
        <v>0.1803841215113724</v>
      </c>
      <c r="V165" s="5"/>
      <c r="W165" s="7"/>
      <c r="X165" s="7"/>
      <c r="Y165" s="7"/>
      <c r="Z165" s="7"/>
      <c r="AA165" s="7"/>
      <c r="AB165" s="5"/>
    </row>
    <row r="166" spans="2:28" x14ac:dyDescent="0.2">
      <c r="B166" s="39">
        <v>43629</v>
      </c>
      <c r="C166" s="22" t="str">
        <f>TEXT('Session Details'!$B166,"dddd")</f>
        <v>Thursday</v>
      </c>
      <c r="D166" s="23">
        <v>21717340</v>
      </c>
      <c r="E166" s="23">
        <v>5483628</v>
      </c>
      <c r="F166" s="23">
        <v>2105713</v>
      </c>
      <c r="G166" s="23">
        <v>1583285</v>
      </c>
      <c r="H166" s="23">
        <v>1350226</v>
      </c>
      <c r="I166" s="24">
        <f t="shared" si="17"/>
        <v>6.2172715443051495E-2</v>
      </c>
      <c r="J166" s="26">
        <f t="shared" si="22"/>
        <v>-8.5972568873978084E-2</v>
      </c>
      <c r="K166" s="26">
        <f>('Session Details'!$D166/D159)-1</f>
        <v>-2.9126204911649523E-2</v>
      </c>
      <c r="L166" s="26">
        <f t="shared" si="23"/>
        <v>-5.8551754357687225E-2</v>
      </c>
      <c r="M166" s="26">
        <f t="shared" si="18"/>
        <v>0.25249998388384581</v>
      </c>
      <c r="N166" s="26">
        <f t="shared" si="19"/>
        <v>0.38399997228112481</v>
      </c>
      <c r="O166" s="26">
        <f t="shared" si="20"/>
        <v>0.75189971282886126</v>
      </c>
      <c r="P166" s="26">
        <f t="shared" si="21"/>
        <v>0.85280034864222176</v>
      </c>
      <c r="Q166" s="62">
        <f>Table4[[#This Row],[L2M]]-M159</f>
        <v>-7.4999892931511547E-3</v>
      </c>
      <c r="R166" s="62">
        <f>Table4[[#This Row],[M2C]]-N159</f>
        <v>-1.5999993330406193E-2</v>
      </c>
      <c r="S166" s="62">
        <f>Table4[[#This Row],[C2P]]-O159</f>
        <v>-7.3001705942188355E-3</v>
      </c>
      <c r="T166" s="62">
        <f>Table4[[#This Row],[P2O]]-P159</f>
        <v>1.6400403676468112E-2</v>
      </c>
      <c r="U166" s="36">
        <f t="shared" si="24"/>
        <v>-5.8551754357687225E-2</v>
      </c>
      <c r="V166" s="5"/>
      <c r="W166" s="7"/>
      <c r="X166" s="7"/>
      <c r="Y166" s="7"/>
      <c r="Z166" s="7"/>
      <c r="AA166" s="7"/>
      <c r="AB166" s="5"/>
    </row>
    <row r="167" spans="2:28" x14ac:dyDescent="0.2">
      <c r="B167" s="38">
        <v>43630</v>
      </c>
      <c r="C167" s="17" t="str">
        <f>TEXT('Session Details'!$B167,"dddd")</f>
        <v>Friday</v>
      </c>
      <c r="D167" s="18">
        <v>22368860</v>
      </c>
      <c r="E167" s="18">
        <v>5815903</v>
      </c>
      <c r="F167" s="18">
        <v>2279834</v>
      </c>
      <c r="G167" s="18">
        <v>1647636</v>
      </c>
      <c r="H167" s="18">
        <v>1283508</v>
      </c>
      <c r="I167" s="27">
        <f t="shared" si="17"/>
        <v>5.7379231664018641E-2</v>
      </c>
      <c r="J167" s="29">
        <f t="shared" si="22"/>
        <v>-4.8281170173087862E-2</v>
      </c>
      <c r="K167" s="29">
        <f>('Session Details'!$D167/D160)-1</f>
        <v>6.1855650527727013E-2</v>
      </c>
      <c r="L167" s="29">
        <f t="shared" si="23"/>
        <v>-0.1037210854847157</v>
      </c>
      <c r="M167" s="29">
        <f t="shared" si="18"/>
        <v>0.25999997317699697</v>
      </c>
      <c r="N167" s="29">
        <f t="shared" si="19"/>
        <v>0.39200000412661629</v>
      </c>
      <c r="O167" s="29">
        <f t="shared" si="20"/>
        <v>0.72269998605161601</v>
      </c>
      <c r="P167" s="29">
        <f t="shared" si="21"/>
        <v>0.77899973052300386</v>
      </c>
      <c r="Q167" s="62">
        <f>Table4[[#This Row],[L2M]]-M160</f>
        <v>-1.7328950607797822E-8</v>
      </c>
      <c r="R167" s="62">
        <f>Table4[[#This Row],[M2C]]-N160</f>
        <v>-2.3999994412760184E-2</v>
      </c>
      <c r="S167" s="62">
        <f>Table4[[#This Row],[C2P]]-O160</f>
        <v>2.1900022567203803E-2</v>
      </c>
      <c r="T167" s="62">
        <f>Table4[[#This Row],[P2O]]-P160</f>
        <v>-6.5599764203185029E-2</v>
      </c>
      <c r="U167" s="36">
        <f t="shared" si="24"/>
        <v>-0.1037210854847157</v>
      </c>
      <c r="V167" s="5"/>
      <c r="W167" s="7"/>
      <c r="X167" s="7"/>
      <c r="Y167" s="7"/>
      <c r="Z167" s="7"/>
      <c r="AA167" s="7"/>
      <c r="AB167" s="5"/>
    </row>
    <row r="168" spans="2:28" x14ac:dyDescent="0.2">
      <c r="B168" s="39">
        <v>43631</v>
      </c>
      <c r="C168" s="22" t="str">
        <f>TEXT('Session Details'!$B168,"dddd")</f>
        <v>Saturday</v>
      </c>
      <c r="D168" s="23">
        <v>44440853</v>
      </c>
      <c r="E168" s="23">
        <v>8865950</v>
      </c>
      <c r="F168" s="23">
        <v>3135000</v>
      </c>
      <c r="G168" s="23">
        <v>2110482</v>
      </c>
      <c r="H168" s="23">
        <v>1613252</v>
      </c>
      <c r="I168" s="24">
        <f t="shared" si="17"/>
        <v>3.6301103401413112E-2</v>
      </c>
      <c r="J168" s="26">
        <f t="shared" si="22"/>
        <v>0.13034570703885873</v>
      </c>
      <c r="K168" s="26">
        <f>('Session Details'!$D168/D161)-1</f>
        <v>4.2105262664225984E-2</v>
      </c>
      <c r="L168" s="26">
        <f t="shared" si="23"/>
        <v>8.4675173934962045E-2</v>
      </c>
      <c r="M168" s="26">
        <f t="shared" si="18"/>
        <v>0.19949999609593452</v>
      </c>
      <c r="N168" s="26">
        <f t="shared" si="19"/>
        <v>0.3536000090232857</v>
      </c>
      <c r="O168" s="26">
        <f t="shared" si="20"/>
        <v>0.67320000000000002</v>
      </c>
      <c r="P168" s="26">
        <f t="shared" si="21"/>
        <v>0.76439979113775902</v>
      </c>
      <c r="Q168" s="62">
        <f>Table4[[#This Row],[L2M]]-M161</f>
        <v>-2.1000034163208003E-3</v>
      </c>
      <c r="R168" s="62">
        <f>Table4[[#This Row],[M2C]]-N161</f>
        <v>3.0600015420654159E-2</v>
      </c>
      <c r="S168" s="62">
        <f>Table4[[#This Row],[C2P]]-O161</f>
        <v>-2.0399714504147237E-2</v>
      </c>
      <c r="T168" s="62">
        <f>Table4[[#This Row],[P2O]]-P161</f>
        <v>2.3399839422533319E-2</v>
      </c>
      <c r="U168" s="36">
        <f t="shared" si="24"/>
        <v>8.4675173934962045E-2</v>
      </c>
      <c r="V168" s="5"/>
      <c r="W168" s="7"/>
      <c r="X168" s="7"/>
      <c r="Y168" s="7"/>
      <c r="Z168" s="7"/>
      <c r="AA168" s="7"/>
      <c r="AB168" s="5"/>
    </row>
    <row r="169" spans="2:28" x14ac:dyDescent="0.2">
      <c r="B169" s="38">
        <v>43632</v>
      </c>
      <c r="C169" s="17" t="str">
        <f>TEXT('Session Details'!$B169,"dddd")</f>
        <v>Sunday</v>
      </c>
      <c r="D169" s="18">
        <v>45787545</v>
      </c>
      <c r="E169" s="18">
        <v>9230769</v>
      </c>
      <c r="F169" s="18">
        <v>3201230</v>
      </c>
      <c r="G169" s="18">
        <v>2133300</v>
      </c>
      <c r="H169" s="18">
        <v>1697253</v>
      </c>
      <c r="I169" s="27">
        <f t="shared" si="17"/>
        <v>3.7068006157569708E-2</v>
      </c>
      <c r="J169" s="29">
        <f t="shared" si="22"/>
        <v>3.113289850353107E-2</v>
      </c>
      <c r="K169" s="29">
        <f>('Session Details'!$D169/D162)-1</f>
        <v>2.0000000000000018E-2</v>
      </c>
      <c r="L169" s="29">
        <f t="shared" si="23"/>
        <v>1.0914606376010827E-2</v>
      </c>
      <c r="M169" s="29">
        <f t="shared" si="18"/>
        <v>0.20159999842751997</v>
      </c>
      <c r="N169" s="29">
        <f t="shared" si="19"/>
        <v>0.34679992533666482</v>
      </c>
      <c r="O169" s="29">
        <f t="shared" si="20"/>
        <v>0.66640010246061665</v>
      </c>
      <c r="P169" s="29">
        <f t="shared" si="21"/>
        <v>0.79559977499648427</v>
      </c>
      <c r="Q169" s="62">
        <f>Table4[[#This Row],[L2M]]-M162</f>
        <v>-1.6799992661759883E-2</v>
      </c>
      <c r="R169" s="62">
        <f>Table4[[#This Row],[M2C]]-N162</f>
        <v>6.7999396166656401E-3</v>
      </c>
      <c r="S169" s="62">
        <f>Table4[[#This Row],[C2P]]-O162</f>
        <v>2.0400137860620227E-2</v>
      </c>
      <c r="T169" s="62">
        <f>Table4[[#This Row],[P2O]]-P162</f>
        <v>3.1199656668292608E-2</v>
      </c>
      <c r="U169" s="36">
        <f t="shared" si="24"/>
        <v>1.0914606376010827E-2</v>
      </c>
      <c r="V169" s="5"/>
      <c r="W169" s="7"/>
      <c r="X169" s="7"/>
      <c r="Y169" s="7"/>
      <c r="Z169" s="7"/>
      <c r="AA169" s="7"/>
      <c r="AB169" s="5"/>
    </row>
    <row r="170" spans="2:28" x14ac:dyDescent="0.2">
      <c r="B170" s="39">
        <v>43633</v>
      </c>
      <c r="C170" s="22" t="str">
        <f>TEXT('Session Details'!$B170,"dddd")</f>
        <v>Monday</v>
      </c>
      <c r="D170" s="23">
        <v>22586034</v>
      </c>
      <c r="E170" s="23">
        <v>5928833</v>
      </c>
      <c r="F170" s="23">
        <v>2252956</v>
      </c>
      <c r="G170" s="23">
        <v>1611765</v>
      </c>
      <c r="H170" s="23">
        <v>1361297</v>
      </c>
      <c r="I170" s="24">
        <f t="shared" si="17"/>
        <v>6.0271626262494778E-2</v>
      </c>
      <c r="J170" s="26">
        <f t="shared" si="22"/>
        <v>3.8750444482088753E-2</v>
      </c>
      <c r="K170" s="26">
        <f>('Session Details'!$D170/D163)-1</f>
        <v>2.9703007310898588E-2</v>
      </c>
      <c r="L170" s="26">
        <f t="shared" si="23"/>
        <v>8.786453090797286E-3</v>
      </c>
      <c r="M170" s="26">
        <f t="shared" si="18"/>
        <v>0.26249995904548801</v>
      </c>
      <c r="N170" s="26">
        <f t="shared" si="19"/>
        <v>0.37999990891968116</v>
      </c>
      <c r="O170" s="26">
        <f t="shared" si="20"/>
        <v>0.71540012321589952</v>
      </c>
      <c r="P170" s="26">
        <f t="shared" si="21"/>
        <v>0.84460017434303392</v>
      </c>
      <c r="Q170" s="62">
        <f>Table4[[#This Row],[L2M]]-M163</f>
        <v>1.9999977395564889E-2</v>
      </c>
      <c r="R170" s="62">
        <f>Table4[[#This Row],[M2C]]-N163</f>
        <v>-3.5999996327785555E-2</v>
      </c>
      <c r="S170" s="62">
        <f>Table4[[#This Row],[C2P]]-O163</f>
        <v>-2.919992929786952E-2</v>
      </c>
      <c r="T170" s="62">
        <f>Table4[[#This Row],[P2O]]-P163</f>
        <v>4.9200032562424889E-2</v>
      </c>
      <c r="U170" s="36">
        <f t="shared" si="24"/>
        <v>8.786453090797286E-3</v>
      </c>
      <c r="V170" s="5"/>
      <c r="W170" s="7"/>
      <c r="X170" s="7"/>
      <c r="Y170" s="7"/>
      <c r="Z170" s="7"/>
      <c r="AA170" s="7"/>
      <c r="AB170" s="5"/>
    </row>
    <row r="171" spans="2:28" x14ac:dyDescent="0.2">
      <c r="B171" s="38">
        <v>43634</v>
      </c>
      <c r="C171" s="17" t="str">
        <f>TEXT('Session Details'!$B171,"dddd")</f>
        <v>Tuesday</v>
      </c>
      <c r="D171" s="18">
        <v>21065820</v>
      </c>
      <c r="E171" s="18">
        <v>5529777</v>
      </c>
      <c r="F171" s="18">
        <v>2101315</v>
      </c>
      <c r="G171" s="18">
        <v>1579979</v>
      </c>
      <c r="H171" s="18">
        <v>1256715</v>
      </c>
      <c r="I171" s="27">
        <f t="shared" si="17"/>
        <v>5.965659062880059E-2</v>
      </c>
      <c r="J171" s="29">
        <f t="shared" si="22"/>
        <v>-4.0446305109541392E-2</v>
      </c>
      <c r="K171" s="29">
        <f>('Session Details'!$D171/D164)-1</f>
        <v>-5.8252409823299045E-2</v>
      </c>
      <c r="L171" s="29">
        <f t="shared" si="23"/>
        <v>1.8907512904191792E-2</v>
      </c>
      <c r="M171" s="29">
        <f t="shared" si="18"/>
        <v>0.26249996439730333</v>
      </c>
      <c r="N171" s="29">
        <f t="shared" si="19"/>
        <v>0.37999995298182909</v>
      </c>
      <c r="O171" s="29">
        <f t="shared" si="20"/>
        <v>0.75190011968695791</v>
      </c>
      <c r="P171" s="29">
        <f t="shared" si="21"/>
        <v>0.795399812275986</v>
      </c>
      <c r="Q171" s="62">
        <f>Table4[[#This Row],[L2M]]-M164</f>
        <v>4.9999845145556332E-3</v>
      </c>
      <c r="R171" s="62">
        <f>Table4[[#This Row],[M2C]]-N164</f>
        <v>-2.8000003962473319E-2</v>
      </c>
      <c r="S171" s="62">
        <f>Table4[[#This Row],[C2P]]-O164</f>
        <v>3.6500336190962934E-2</v>
      </c>
      <c r="T171" s="62">
        <f>Table4[[#This Row],[P2O]]-P164</f>
        <v>1.639965703351931E-2</v>
      </c>
      <c r="U171" s="36">
        <f t="shared" si="24"/>
        <v>1.8907512904191792E-2</v>
      </c>
      <c r="V171" s="5"/>
      <c r="W171" s="7"/>
      <c r="X171" s="7"/>
      <c r="Y171" s="7"/>
      <c r="Z171" s="7"/>
      <c r="AA171" s="7"/>
      <c r="AB171" s="5"/>
    </row>
    <row r="172" spans="2:28" x14ac:dyDescent="0.2">
      <c r="B172" s="39">
        <v>43635</v>
      </c>
      <c r="C172" s="22" t="str">
        <f>TEXT('Session Details'!$B172,"dddd")</f>
        <v>Wednesday</v>
      </c>
      <c r="D172" s="23">
        <v>22151687</v>
      </c>
      <c r="E172" s="23">
        <v>5261025</v>
      </c>
      <c r="F172" s="23">
        <v>2146498</v>
      </c>
      <c r="G172" s="23">
        <v>1519935</v>
      </c>
      <c r="H172" s="23">
        <v>1296201</v>
      </c>
      <c r="I172" s="24">
        <f t="shared" si="17"/>
        <v>5.8514775872374865E-2</v>
      </c>
      <c r="J172" s="26">
        <f t="shared" si="22"/>
        <v>-0.10233087689920028</v>
      </c>
      <c r="K172" s="26">
        <f>('Session Details'!$D172/D165)-1</f>
        <v>9.9010176337173128E-3</v>
      </c>
      <c r="L172" s="26">
        <f t="shared" si="23"/>
        <v>-0.11113157881144275</v>
      </c>
      <c r="M172" s="26">
        <f t="shared" si="18"/>
        <v>0.23749997009257129</v>
      </c>
      <c r="N172" s="26">
        <f t="shared" si="19"/>
        <v>0.40799996198459426</v>
      </c>
      <c r="O172" s="26">
        <f t="shared" si="20"/>
        <v>0.70809989107839844</v>
      </c>
      <c r="P172" s="26">
        <f t="shared" si="21"/>
        <v>0.85280028422268062</v>
      </c>
      <c r="Q172" s="62">
        <f>Table4[[#This Row],[L2M]]-M165</f>
        <v>-2.4999999703886E-2</v>
      </c>
      <c r="R172" s="62">
        <f>Table4[[#This Row],[M2C]]-N165</f>
        <v>-1.2000076224384204E-2</v>
      </c>
      <c r="S172" s="62">
        <f>Table4[[#This Row],[C2P]]-O165</f>
        <v>-5.8399852541033526E-2</v>
      </c>
      <c r="T172" s="62">
        <f>Table4[[#This Row],[P2O]]-P165</f>
        <v>7.3800267498567496E-2</v>
      </c>
      <c r="U172" s="36">
        <f t="shared" si="24"/>
        <v>-0.11113157881144275</v>
      </c>
      <c r="V172" s="5"/>
      <c r="W172" s="7"/>
      <c r="X172" s="7"/>
      <c r="Y172" s="7"/>
      <c r="Z172" s="7"/>
      <c r="AA172" s="7"/>
      <c r="AB172" s="5"/>
    </row>
    <row r="173" spans="2:28" x14ac:dyDescent="0.2">
      <c r="B173" s="38">
        <v>43636</v>
      </c>
      <c r="C173" s="17" t="str">
        <f>TEXT('Session Details'!$B173,"dddd")</f>
        <v>Thursday</v>
      </c>
      <c r="D173" s="18">
        <v>10207150</v>
      </c>
      <c r="E173" s="18">
        <v>2526269</v>
      </c>
      <c r="F173" s="18">
        <v>1040823</v>
      </c>
      <c r="G173" s="18">
        <v>729408</v>
      </c>
      <c r="H173" s="18">
        <v>616058</v>
      </c>
      <c r="I173" s="27">
        <f t="shared" si="17"/>
        <v>6.035553509059826E-2</v>
      </c>
      <c r="J173" s="29">
        <f t="shared" si="22"/>
        <v>-0.54373712252615491</v>
      </c>
      <c r="K173" s="29">
        <f>('Session Details'!$D173/D166)-1</f>
        <v>-0.52999999079076909</v>
      </c>
      <c r="L173" s="29">
        <f t="shared" si="23"/>
        <v>-2.9227939289827587E-2</v>
      </c>
      <c r="M173" s="29">
        <f t="shared" si="18"/>
        <v>0.24749993876841234</v>
      </c>
      <c r="N173" s="29">
        <f t="shared" si="19"/>
        <v>0.41200006808459433</v>
      </c>
      <c r="O173" s="29">
        <f t="shared" si="20"/>
        <v>0.70079927134584841</v>
      </c>
      <c r="P173" s="29">
        <f t="shared" si="21"/>
        <v>0.84460000438711946</v>
      </c>
      <c r="Q173" s="62">
        <f>Table4[[#This Row],[L2M]]-M166</f>
        <v>-5.0000451154334768E-3</v>
      </c>
      <c r="R173" s="62">
        <f>Table4[[#This Row],[M2C]]-N166</f>
        <v>2.8000095803469516E-2</v>
      </c>
      <c r="S173" s="62">
        <f>Table4[[#This Row],[C2P]]-O166</f>
        <v>-5.1100441483012848E-2</v>
      </c>
      <c r="T173" s="62">
        <f>Table4[[#This Row],[P2O]]-P166</f>
        <v>-8.2003442551022987E-3</v>
      </c>
      <c r="U173" s="36">
        <f t="shared" si="24"/>
        <v>-2.9227939289827587E-2</v>
      </c>
      <c r="V173" s="5"/>
      <c r="W173" s="7"/>
      <c r="X173" s="7"/>
      <c r="Y173" s="7"/>
      <c r="Z173" s="7"/>
      <c r="AA173" s="7"/>
      <c r="AB173" s="5"/>
    </row>
    <row r="174" spans="2:28" x14ac:dyDescent="0.2">
      <c r="B174" s="39">
        <v>43637</v>
      </c>
      <c r="C174" s="22" t="str">
        <f>TEXT('Session Details'!$B174,"dddd")</f>
        <v>Friday</v>
      </c>
      <c r="D174" s="23">
        <v>21065820</v>
      </c>
      <c r="E174" s="23">
        <v>5108461</v>
      </c>
      <c r="F174" s="23">
        <v>2104686</v>
      </c>
      <c r="G174" s="23">
        <v>1613241</v>
      </c>
      <c r="H174" s="23">
        <v>1336086</v>
      </c>
      <c r="I174" s="24">
        <f t="shared" si="17"/>
        <v>6.342435281417956E-2</v>
      </c>
      <c r="J174" s="26">
        <f t="shared" si="22"/>
        <v>4.0964294729756157E-2</v>
      </c>
      <c r="K174" s="26">
        <f>('Session Details'!$D174/D167)-1</f>
        <v>-5.8252409823299045E-2</v>
      </c>
      <c r="L174" s="26">
        <f t="shared" si="23"/>
        <v>0.10535381835640178</v>
      </c>
      <c r="M174" s="26">
        <f t="shared" si="18"/>
        <v>0.24249998338540821</v>
      </c>
      <c r="N174" s="26">
        <f t="shared" si="19"/>
        <v>0.41200001331124969</v>
      </c>
      <c r="O174" s="26">
        <f t="shared" si="20"/>
        <v>0.76649961086831953</v>
      </c>
      <c r="P174" s="26">
        <f t="shared" si="21"/>
        <v>0.82819987838146936</v>
      </c>
      <c r="Q174" s="62">
        <f>Table4[[#This Row],[L2M]]-M167</f>
        <v>-1.749998979158876E-2</v>
      </c>
      <c r="R174" s="62">
        <f>Table4[[#This Row],[M2C]]-N167</f>
        <v>2.0000009184633405E-2</v>
      </c>
      <c r="S174" s="62">
        <f>Table4[[#This Row],[C2P]]-O167</f>
        <v>4.379962481670352E-2</v>
      </c>
      <c r="T174" s="62">
        <f>Table4[[#This Row],[P2O]]-P167</f>
        <v>4.9200147858465493E-2</v>
      </c>
      <c r="U174" s="36">
        <f t="shared" si="24"/>
        <v>0.10535381835640178</v>
      </c>
      <c r="V174" s="5"/>
      <c r="W174" s="7"/>
      <c r="X174" s="7"/>
      <c r="Y174" s="7"/>
      <c r="Z174" s="7"/>
      <c r="AA174" s="7"/>
      <c r="AB174" s="5"/>
    </row>
    <row r="175" spans="2:28" x14ac:dyDescent="0.2">
      <c r="B175" s="38">
        <v>43638</v>
      </c>
      <c r="C175" s="17" t="str">
        <f>TEXT('Session Details'!$B175,"dddd")</f>
        <v>Saturday</v>
      </c>
      <c r="D175" s="18">
        <v>44889750</v>
      </c>
      <c r="E175" s="18">
        <v>9332579</v>
      </c>
      <c r="F175" s="18">
        <v>3014423</v>
      </c>
      <c r="G175" s="18">
        <v>2131800</v>
      </c>
      <c r="H175" s="18">
        <v>1579663</v>
      </c>
      <c r="I175" s="27">
        <f t="shared" si="17"/>
        <v>3.51898373236652E-2</v>
      </c>
      <c r="J175" s="29">
        <f t="shared" si="22"/>
        <v>-2.0820677736646198E-2</v>
      </c>
      <c r="K175" s="29">
        <f>('Session Details'!$D175/D168)-1</f>
        <v>1.0100998736455313E-2</v>
      </c>
      <c r="L175" s="29">
        <f t="shared" si="23"/>
        <v>-3.0612460052788726E-2</v>
      </c>
      <c r="M175" s="29">
        <f t="shared" si="18"/>
        <v>0.20789999944307999</v>
      </c>
      <c r="N175" s="29">
        <f t="shared" si="19"/>
        <v>0.32299999817842423</v>
      </c>
      <c r="O175" s="29">
        <f t="shared" si="20"/>
        <v>0.7072000180465714</v>
      </c>
      <c r="P175" s="29">
        <f t="shared" si="21"/>
        <v>0.74099962473027492</v>
      </c>
      <c r="Q175" s="62">
        <f>Table4[[#This Row],[L2M]]-M168</f>
        <v>8.4000033471454683E-3</v>
      </c>
      <c r="R175" s="62">
        <f>Table4[[#This Row],[M2C]]-N168</f>
        <v>-3.0600010844861469E-2</v>
      </c>
      <c r="S175" s="62">
        <f>Table4[[#This Row],[C2P]]-O168</f>
        <v>3.4000018046571379E-2</v>
      </c>
      <c r="T175" s="62">
        <f>Table4[[#This Row],[P2O]]-P168</f>
        <v>-2.3400166407484102E-2</v>
      </c>
      <c r="U175" s="36">
        <f t="shared" si="24"/>
        <v>-3.0612460052788726E-2</v>
      </c>
      <c r="V175" s="5"/>
      <c r="W175" s="7"/>
      <c r="X175" s="7"/>
      <c r="Y175" s="7"/>
      <c r="Z175" s="7"/>
      <c r="AA175" s="7"/>
      <c r="AB175" s="5"/>
    </row>
    <row r="176" spans="2:28" x14ac:dyDescent="0.2">
      <c r="B176" s="39">
        <v>43639</v>
      </c>
      <c r="C176" s="22" t="str">
        <f>TEXT('Session Details'!$B176,"dddd")</f>
        <v>Sunday</v>
      </c>
      <c r="D176" s="23">
        <v>43543058</v>
      </c>
      <c r="E176" s="23">
        <v>8869720</v>
      </c>
      <c r="F176" s="23">
        <v>3136333</v>
      </c>
      <c r="G176" s="23">
        <v>2068725</v>
      </c>
      <c r="H176" s="23">
        <v>1662014</v>
      </c>
      <c r="I176" s="24">
        <f t="shared" si="17"/>
        <v>3.8169436790590136E-2</v>
      </c>
      <c r="J176" s="26">
        <f t="shared" si="22"/>
        <v>-2.0762373081679608E-2</v>
      </c>
      <c r="K176" s="26">
        <f>('Session Details'!$D176/D169)-1</f>
        <v>-4.9019596923137065E-2</v>
      </c>
      <c r="L176" s="26">
        <f t="shared" si="23"/>
        <v>2.9713781430229513E-2</v>
      </c>
      <c r="M176" s="26">
        <f t="shared" si="18"/>
        <v>0.20369997899550371</v>
      </c>
      <c r="N176" s="26">
        <f t="shared" si="19"/>
        <v>0.35360000090194504</v>
      </c>
      <c r="O176" s="26">
        <f t="shared" si="20"/>
        <v>0.65959992130937628</v>
      </c>
      <c r="P176" s="26">
        <f t="shared" si="21"/>
        <v>0.80340016193549169</v>
      </c>
      <c r="Q176" s="62">
        <f>Table4[[#This Row],[L2M]]-M169</f>
        <v>2.0999805679837447E-3</v>
      </c>
      <c r="R176" s="62">
        <f>Table4[[#This Row],[M2C]]-N169</f>
        <v>6.8000755652802281E-3</v>
      </c>
      <c r="S176" s="62">
        <f>Table4[[#This Row],[C2P]]-O169</f>
        <v>-6.8001811512403698E-3</v>
      </c>
      <c r="T176" s="62">
        <f>Table4[[#This Row],[P2O]]-P169</f>
        <v>7.8003869390074199E-3</v>
      </c>
      <c r="U176" s="36">
        <f t="shared" si="24"/>
        <v>2.9713781430229513E-2</v>
      </c>
      <c r="V176" s="5"/>
      <c r="W176" s="7"/>
      <c r="X176" s="7"/>
      <c r="Y176" s="7"/>
      <c r="Z176" s="7"/>
      <c r="AA176" s="7"/>
      <c r="AB176" s="5"/>
    </row>
    <row r="177" spans="2:28" x14ac:dyDescent="0.2">
      <c r="B177" s="38">
        <v>43640</v>
      </c>
      <c r="C177" s="17" t="str">
        <f>TEXT('Session Details'!$B177,"dddd")</f>
        <v>Monday</v>
      </c>
      <c r="D177" s="18">
        <v>21282993</v>
      </c>
      <c r="E177" s="18">
        <v>5054710</v>
      </c>
      <c r="F177" s="18">
        <v>2042103</v>
      </c>
      <c r="G177" s="18">
        <v>1460920</v>
      </c>
      <c r="H177" s="18">
        <v>1233893</v>
      </c>
      <c r="I177" s="27">
        <f t="shared" si="17"/>
        <v>5.7975539436582062E-2</v>
      </c>
      <c r="J177" s="29">
        <f t="shared" si="22"/>
        <v>-9.3590157034063814E-2</v>
      </c>
      <c r="K177" s="29">
        <f>('Session Details'!$D177/D170)-1</f>
        <v>-5.7692333235662363E-2</v>
      </c>
      <c r="L177" s="29">
        <f t="shared" si="23"/>
        <v>-3.8095650777910106E-2</v>
      </c>
      <c r="M177" s="29">
        <f t="shared" si="18"/>
        <v>0.2374999606493316</v>
      </c>
      <c r="N177" s="29">
        <f t="shared" si="19"/>
        <v>0.40400003165364579</v>
      </c>
      <c r="O177" s="29">
        <f t="shared" si="20"/>
        <v>0.7153997619121073</v>
      </c>
      <c r="P177" s="29">
        <f t="shared" si="21"/>
        <v>0.8445999780959943</v>
      </c>
      <c r="Q177" s="62">
        <f>Table4[[#This Row],[L2M]]-M170</f>
        <v>-2.4999998396156409E-2</v>
      </c>
      <c r="R177" s="62">
        <f>Table4[[#This Row],[M2C]]-N170</f>
        <v>2.4000122733964624E-2</v>
      </c>
      <c r="S177" s="62">
        <f>Table4[[#This Row],[C2P]]-O170</f>
        <v>-3.6130379221788189E-7</v>
      </c>
      <c r="T177" s="62">
        <f>Table4[[#This Row],[P2O]]-P170</f>
        <v>-1.9624703961884649E-7</v>
      </c>
      <c r="U177" s="36">
        <f t="shared" si="24"/>
        <v>-3.8095650777910106E-2</v>
      </c>
      <c r="V177" s="5"/>
      <c r="W177" s="7"/>
      <c r="X177" s="7"/>
      <c r="Y177" s="7"/>
      <c r="Z177" s="7"/>
      <c r="AA177" s="7"/>
      <c r="AB177" s="5"/>
    </row>
    <row r="178" spans="2:28" x14ac:dyDescent="0.2">
      <c r="B178" s="39">
        <v>43641</v>
      </c>
      <c r="C178" s="22" t="str">
        <f>TEXT('Session Details'!$B178,"dddd")</f>
        <v>Tuesday</v>
      </c>
      <c r="D178" s="23">
        <v>22586034</v>
      </c>
      <c r="E178" s="23">
        <v>5646508</v>
      </c>
      <c r="F178" s="23">
        <v>2236017</v>
      </c>
      <c r="G178" s="23">
        <v>1632292</v>
      </c>
      <c r="H178" s="23">
        <v>1271556</v>
      </c>
      <c r="I178" s="24">
        <f t="shared" si="17"/>
        <v>5.6298330198210095E-2</v>
      </c>
      <c r="J178" s="26">
        <f t="shared" si="22"/>
        <v>1.1809360117449152E-2</v>
      </c>
      <c r="K178" s="26">
        <f>('Session Details'!$D178/D171)-1</f>
        <v>7.2164957262522922E-2</v>
      </c>
      <c r="L178" s="26">
        <f t="shared" si="23"/>
        <v>-5.6293200720880954E-2</v>
      </c>
      <c r="M178" s="26">
        <f t="shared" si="18"/>
        <v>0.24999997786242595</v>
      </c>
      <c r="N178" s="26">
        <f t="shared" si="19"/>
        <v>0.39599997024709788</v>
      </c>
      <c r="O178" s="26">
        <f t="shared" si="20"/>
        <v>0.72999981663824565</v>
      </c>
      <c r="P178" s="26">
        <f t="shared" si="21"/>
        <v>0.77900032592207769</v>
      </c>
      <c r="Q178" s="62">
        <f>Table4[[#This Row],[L2M]]-M171</f>
        <v>-1.2499986534877383E-2</v>
      </c>
      <c r="R178" s="62">
        <f>Table4[[#This Row],[M2C]]-N171</f>
        <v>1.6000017265268784E-2</v>
      </c>
      <c r="S178" s="62">
        <f>Table4[[#This Row],[C2P]]-O171</f>
        <v>-2.1900303048712266E-2</v>
      </c>
      <c r="T178" s="62">
        <f>Table4[[#This Row],[P2O]]-P171</f>
        <v>-1.639948635390831E-2</v>
      </c>
      <c r="U178" s="36">
        <f t="shared" si="24"/>
        <v>-5.6293200720880954E-2</v>
      </c>
      <c r="V178" s="5"/>
      <c r="W178" s="7"/>
      <c r="X178" s="7"/>
      <c r="Y178" s="7"/>
      <c r="Z178" s="7"/>
      <c r="AA178" s="7"/>
      <c r="AB178" s="5"/>
    </row>
    <row r="179" spans="2:28" x14ac:dyDescent="0.2">
      <c r="B179" s="38">
        <v>43642</v>
      </c>
      <c r="C179" s="17" t="str">
        <f>TEXT('Session Details'!$B179,"dddd")</f>
        <v>Wednesday</v>
      </c>
      <c r="D179" s="18">
        <v>22368860</v>
      </c>
      <c r="E179" s="18">
        <v>5759981</v>
      </c>
      <c r="F179" s="18">
        <v>2234872</v>
      </c>
      <c r="G179" s="18">
        <v>1615142</v>
      </c>
      <c r="H179" s="18">
        <v>1324416</v>
      </c>
      <c r="I179" s="27">
        <f t="shared" si="17"/>
        <v>5.9208024011952333E-2</v>
      </c>
      <c r="J179" s="29">
        <f t="shared" si="22"/>
        <v>2.1767457361936859E-2</v>
      </c>
      <c r="K179" s="29">
        <f>('Session Details'!$D179/D172)-1</f>
        <v>9.80390342279569E-3</v>
      </c>
      <c r="L179" s="29">
        <f t="shared" si="23"/>
        <v>1.1847403142917212E-2</v>
      </c>
      <c r="M179" s="29">
        <f t="shared" si="18"/>
        <v>0.2574999798827477</v>
      </c>
      <c r="N179" s="29">
        <f t="shared" si="19"/>
        <v>0.3879998909718626</v>
      </c>
      <c r="O179" s="29">
        <f t="shared" si="20"/>
        <v>0.72270000250573629</v>
      </c>
      <c r="P179" s="29">
        <f t="shared" si="21"/>
        <v>0.81999972757813244</v>
      </c>
      <c r="Q179" s="62">
        <f>Table4[[#This Row],[L2M]]-M172</f>
        <v>2.000000979017641E-2</v>
      </c>
      <c r="R179" s="62">
        <f>Table4[[#This Row],[M2C]]-N172</f>
        <v>-2.0000071012731657E-2</v>
      </c>
      <c r="S179" s="62">
        <f>Table4[[#This Row],[C2P]]-O172</f>
        <v>1.4600111427337858E-2</v>
      </c>
      <c r="T179" s="62">
        <f>Table4[[#This Row],[P2O]]-P172</f>
        <v>-3.2800556644548173E-2</v>
      </c>
      <c r="U179" s="36">
        <f t="shared" si="24"/>
        <v>1.1847403142917212E-2</v>
      </c>
      <c r="V179" s="5"/>
      <c r="W179" s="7"/>
      <c r="X179" s="7"/>
      <c r="Y179" s="7"/>
      <c r="Z179" s="7"/>
      <c r="AA179" s="7"/>
      <c r="AB179" s="5"/>
    </row>
    <row r="180" spans="2:28" x14ac:dyDescent="0.2">
      <c r="B180" s="39">
        <v>43643</v>
      </c>
      <c r="C180" s="22" t="str">
        <f>TEXT('Session Details'!$B180,"dddd")</f>
        <v>Thursday</v>
      </c>
      <c r="D180" s="23">
        <v>22368860</v>
      </c>
      <c r="E180" s="23">
        <v>5759981</v>
      </c>
      <c r="F180" s="23">
        <v>2234872</v>
      </c>
      <c r="G180" s="23">
        <v>1680400</v>
      </c>
      <c r="H180" s="23">
        <v>1322811</v>
      </c>
      <c r="I180" s="24">
        <f t="shared" si="17"/>
        <v>5.9136272478794182E-2</v>
      </c>
      <c r="J180" s="26">
        <f t="shared" si="22"/>
        <v>1.1472182813955829</v>
      </c>
      <c r="K180" s="26">
        <f>('Session Details'!$D180/D173)-1</f>
        <v>1.1914892991677402</v>
      </c>
      <c r="L180" s="26">
        <f t="shared" si="23"/>
        <v>-2.0201338783159994E-2</v>
      </c>
      <c r="M180" s="26">
        <f t="shared" si="18"/>
        <v>0.2574999798827477</v>
      </c>
      <c r="N180" s="26">
        <f t="shared" si="19"/>
        <v>0.3879998909718626</v>
      </c>
      <c r="O180" s="26">
        <f t="shared" si="20"/>
        <v>0.75189988509409045</v>
      </c>
      <c r="P180" s="26">
        <f t="shared" si="21"/>
        <v>0.78720007141156867</v>
      </c>
      <c r="Q180" s="62">
        <f>Table4[[#This Row],[L2M]]-M173</f>
        <v>1.0000041114335362E-2</v>
      </c>
      <c r="R180" s="62">
        <f>Table4[[#This Row],[M2C]]-N173</f>
        <v>-2.4000177112731724E-2</v>
      </c>
      <c r="S180" s="62">
        <f>Table4[[#This Row],[C2P]]-O173</f>
        <v>5.1100613748242041E-2</v>
      </c>
      <c r="T180" s="62">
        <f>Table4[[#This Row],[P2O]]-P173</f>
        <v>-5.7399932975550794E-2</v>
      </c>
      <c r="U180" s="36">
        <f t="shared" si="24"/>
        <v>-2.0201338783159994E-2</v>
      </c>
      <c r="V180" s="5"/>
      <c r="W180" s="7"/>
      <c r="X180" s="7"/>
      <c r="Y180" s="7"/>
      <c r="Z180" s="7"/>
      <c r="AA180" s="7"/>
      <c r="AB180" s="5"/>
    </row>
    <row r="181" spans="2:28" x14ac:dyDescent="0.2">
      <c r="B181" s="38">
        <v>43644</v>
      </c>
      <c r="C181" s="17" t="str">
        <f>TEXT('Session Details'!$B181,"dddd")</f>
        <v>Friday</v>
      </c>
      <c r="D181" s="18">
        <v>21282993</v>
      </c>
      <c r="E181" s="18">
        <v>5373955</v>
      </c>
      <c r="F181" s="18">
        <v>2063599</v>
      </c>
      <c r="G181" s="18">
        <v>1461234</v>
      </c>
      <c r="H181" s="18">
        <v>1234158</v>
      </c>
      <c r="I181" s="27">
        <f t="shared" si="17"/>
        <v>5.7987990692850391E-2</v>
      </c>
      <c r="J181" s="29">
        <f t="shared" si="22"/>
        <v>-7.6288502386822388E-2</v>
      </c>
      <c r="K181" s="29">
        <f>('Session Details'!$D181/D174)-1</f>
        <v>1.0309259264533743E-2</v>
      </c>
      <c r="L181" s="29">
        <f t="shared" si="23"/>
        <v>-8.5714112641505413E-2</v>
      </c>
      <c r="M181" s="29">
        <f t="shared" si="18"/>
        <v>0.25249996558284826</v>
      </c>
      <c r="N181" s="29">
        <f t="shared" si="19"/>
        <v>0.38400005210315308</v>
      </c>
      <c r="O181" s="29">
        <f t="shared" si="20"/>
        <v>0.70809978101365623</v>
      </c>
      <c r="P181" s="29">
        <f t="shared" si="21"/>
        <v>0.84459983821893003</v>
      </c>
      <c r="Q181" s="62">
        <f>Table4[[#This Row],[L2M]]-M174</f>
        <v>9.9999821974400549E-3</v>
      </c>
      <c r="R181" s="62">
        <f>Table4[[#This Row],[M2C]]-N174</f>
        <v>-2.7999961208096613E-2</v>
      </c>
      <c r="S181" s="62">
        <f>Table4[[#This Row],[C2P]]-O174</f>
        <v>-5.8399829854663299E-2</v>
      </c>
      <c r="T181" s="62">
        <f>Table4[[#This Row],[P2O]]-P174</f>
        <v>1.6399959837460676E-2</v>
      </c>
      <c r="U181" s="36">
        <f t="shared" si="24"/>
        <v>-8.5714112641505413E-2</v>
      </c>
      <c r="V181" s="5"/>
      <c r="W181" s="7"/>
      <c r="X181" s="7"/>
      <c r="Y181" s="7"/>
      <c r="Z181" s="7"/>
      <c r="AA181" s="7"/>
      <c r="AB181" s="5"/>
    </row>
    <row r="182" spans="2:28" x14ac:dyDescent="0.2">
      <c r="B182" s="39">
        <v>43645</v>
      </c>
      <c r="C182" s="22" t="str">
        <f>TEXT('Session Details'!$B182,"dddd")</f>
        <v>Saturday</v>
      </c>
      <c r="D182" s="23">
        <v>46685340</v>
      </c>
      <c r="E182" s="23">
        <v>9999999</v>
      </c>
      <c r="F182" s="23">
        <v>3502000</v>
      </c>
      <c r="G182" s="23">
        <v>2286105</v>
      </c>
      <c r="H182" s="23">
        <v>1729667</v>
      </c>
      <c r="I182" s="24">
        <f t="shared" si="17"/>
        <v>3.7049467777250843E-2</v>
      </c>
      <c r="J182" s="26">
        <f t="shared" si="22"/>
        <v>9.4959494525097998E-2</v>
      </c>
      <c r="K182" s="26">
        <f>('Session Details'!$D182/D175)-1</f>
        <v>4.0000000000000036E-2</v>
      </c>
      <c r="L182" s="26">
        <f t="shared" si="23"/>
        <v>5.2845667812594366E-2</v>
      </c>
      <c r="M182" s="26">
        <f t="shared" si="18"/>
        <v>0.2141999822642397</v>
      </c>
      <c r="N182" s="26">
        <f t="shared" si="19"/>
        <v>0.35020003502000352</v>
      </c>
      <c r="O182" s="26">
        <f t="shared" si="20"/>
        <v>0.65279982866933184</v>
      </c>
      <c r="P182" s="26">
        <f t="shared" si="21"/>
        <v>0.75659998119071525</v>
      </c>
      <c r="Q182" s="62">
        <f>Table4[[#This Row],[L2M]]-M175</f>
        <v>6.2999828211597053E-3</v>
      </c>
      <c r="R182" s="62">
        <f>Table4[[#This Row],[M2C]]-N175</f>
        <v>2.7200036841579289E-2</v>
      </c>
      <c r="S182" s="62">
        <f>Table4[[#This Row],[C2P]]-O175</f>
        <v>-5.4400189377239561E-2</v>
      </c>
      <c r="T182" s="62">
        <f>Table4[[#This Row],[P2O]]-P175</f>
        <v>1.5600356460440334E-2</v>
      </c>
      <c r="U182" s="36">
        <f t="shared" si="24"/>
        <v>5.2845667812594366E-2</v>
      </c>
      <c r="V182" s="5"/>
      <c r="W182" s="7"/>
      <c r="X182" s="7"/>
      <c r="Y182" s="7"/>
      <c r="Z182" s="7"/>
      <c r="AA182" s="7"/>
      <c r="AB182" s="5"/>
    </row>
    <row r="183" spans="2:28" x14ac:dyDescent="0.2">
      <c r="B183" s="38">
        <v>43646</v>
      </c>
      <c r="C183" s="17" t="str">
        <f>TEXT('Session Details'!$B183,"dddd")</f>
        <v>Sunday</v>
      </c>
      <c r="D183" s="18">
        <v>43991955</v>
      </c>
      <c r="E183" s="18">
        <v>8776395</v>
      </c>
      <c r="F183" s="18">
        <v>3133173</v>
      </c>
      <c r="G183" s="18">
        <v>2066640</v>
      </c>
      <c r="H183" s="18">
        <v>1692578</v>
      </c>
      <c r="I183" s="27">
        <f t="shared" si="17"/>
        <v>3.8474716570336555E-2</v>
      </c>
      <c r="J183" s="29">
        <f t="shared" si="22"/>
        <v>1.8389736789220734E-2</v>
      </c>
      <c r="K183" s="29">
        <f>('Session Details'!$D183/D176)-1</f>
        <v>1.0309266749248591E-2</v>
      </c>
      <c r="L183" s="29">
        <f t="shared" si="23"/>
        <v>7.9980163558943662E-3</v>
      </c>
      <c r="M183" s="29">
        <f t="shared" si="18"/>
        <v>0.19949999948854286</v>
      </c>
      <c r="N183" s="29">
        <f t="shared" si="19"/>
        <v>0.35699999829086998</v>
      </c>
      <c r="O183" s="29">
        <f t="shared" si="20"/>
        <v>0.65959970930427403</v>
      </c>
      <c r="P183" s="29">
        <f t="shared" si="21"/>
        <v>0.81899992257964616</v>
      </c>
      <c r="Q183" s="62">
        <f>Table4[[#This Row],[L2M]]-M176</f>
        <v>-4.1999795069608548E-3</v>
      </c>
      <c r="R183" s="62">
        <f>Table4[[#This Row],[M2C]]-N176</f>
        <v>3.3999973889249357E-3</v>
      </c>
      <c r="S183" s="62">
        <f>Table4[[#This Row],[C2P]]-O176</f>
        <v>-2.1200510225138913E-7</v>
      </c>
      <c r="T183" s="62">
        <f>Table4[[#This Row],[P2O]]-P176</f>
        <v>1.559976064415447E-2</v>
      </c>
      <c r="U183" s="36">
        <f t="shared" si="24"/>
        <v>7.9980163558943662E-3</v>
      </c>
      <c r="V183" s="5"/>
      <c r="W183" s="7"/>
      <c r="X183" s="7"/>
      <c r="Y183" s="7"/>
      <c r="Z183" s="7"/>
      <c r="AA183" s="7"/>
      <c r="AB183" s="5"/>
    </row>
    <row r="184" spans="2:28" x14ac:dyDescent="0.2">
      <c r="B184" s="39">
        <v>43647</v>
      </c>
      <c r="C184" s="22" t="str">
        <f>TEXT('Session Details'!$B184,"dddd")</f>
        <v>Monday</v>
      </c>
      <c r="D184" s="23">
        <v>21500167</v>
      </c>
      <c r="E184" s="23">
        <v>5213790</v>
      </c>
      <c r="F184" s="23">
        <v>2189792</v>
      </c>
      <c r="G184" s="23">
        <v>1582562</v>
      </c>
      <c r="H184" s="23">
        <v>1297701</v>
      </c>
      <c r="I184" s="24">
        <f t="shared" si="17"/>
        <v>6.0357717221452278E-2</v>
      </c>
      <c r="J184" s="26">
        <f t="shared" si="22"/>
        <v>5.171274980893803E-2</v>
      </c>
      <c r="K184" s="26">
        <f>('Session Details'!$D184/D177)-1</f>
        <v>1.0204109920066262E-2</v>
      </c>
      <c r="L184" s="26">
        <f t="shared" si="23"/>
        <v>4.1089359547503923E-2</v>
      </c>
      <c r="M184" s="26">
        <f t="shared" si="18"/>
        <v>0.24249997686064484</v>
      </c>
      <c r="N184" s="26">
        <f t="shared" si="19"/>
        <v>0.4200000383598112</v>
      </c>
      <c r="O184" s="26">
        <f t="shared" si="20"/>
        <v>0.72269969019888647</v>
      </c>
      <c r="P184" s="26">
        <f t="shared" si="21"/>
        <v>0.82000010110188415</v>
      </c>
      <c r="Q184" s="62">
        <f>Table4[[#This Row],[L2M]]-M177</f>
        <v>5.0000162113132407E-3</v>
      </c>
      <c r="R184" s="62">
        <f>Table4[[#This Row],[M2C]]-N177</f>
        <v>1.6000006706165415E-2</v>
      </c>
      <c r="S184" s="62">
        <f>Table4[[#This Row],[C2P]]-O177</f>
        <v>7.2999282867791671E-3</v>
      </c>
      <c r="T184" s="62">
        <f>Table4[[#This Row],[P2O]]-P177</f>
        <v>-2.4599876994110148E-2</v>
      </c>
      <c r="U184" s="36">
        <f t="shared" si="24"/>
        <v>4.1089359547503923E-2</v>
      </c>
      <c r="V184" s="5"/>
      <c r="W184" s="7"/>
      <c r="X184" s="7"/>
      <c r="Y184" s="7"/>
      <c r="Z184" s="7"/>
      <c r="AA184" s="7"/>
      <c r="AB184" s="5"/>
    </row>
    <row r="185" spans="2:28" x14ac:dyDescent="0.2">
      <c r="B185" s="38">
        <v>43648</v>
      </c>
      <c r="C185" s="17" t="str">
        <f>TEXT('Session Details'!$B185,"dddd")</f>
        <v>Tuesday</v>
      </c>
      <c r="D185" s="18">
        <v>21934513</v>
      </c>
      <c r="E185" s="18">
        <v>5264283</v>
      </c>
      <c r="F185" s="18">
        <v>2105713</v>
      </c>
      <c r="G185" s="18">
        <v>1583285</v>
      </c>
      <c r="H185" s="18">
        <v>1311277</v>
      </c>
      <c r="I185" s="27">
        <f t="shared" si="17"/>
        <v>5.9781450356340256E-2</v>
      </c>
      <c r="J185" s="29">
        <f t="shared" si="22"/>
        <v>3.1238105124744786E-2</v>
      </c>
      <c r="K185" s="29">
        <f>('Session Details'!$D185/D178)-1</f>
        <v>-2.8846188755405233E-2</v>
      </c>
      <c r="L185" s="29">
        <f t="shared" si="23"/>
        <v>6.1868978100542371E-2</v>
      </c>
      <c r="M185" s="29">
        <f t="shared" si="18"/>
        <v>0.23999999452916962</v>
      </c>
      <c r="N185" s="29">
        <f t="shared" si="19"/>
        <v>0.39999996200812155</v>
      </c>
      <c r="O185" s="29">
        <f t="shared" si="20"/>
        <v>0.75189971282886126</v>
      </c>
      <c r="P185" s="29">
        <f t="shared" si="21"/>
        <v>0.82820022927015668</v>
      </c>
      <c r="Q185" s="62">
        <f>Table4[[#This Row],[L2M]]-M178</f>
        <v>-9.9999833332563293E-3</v>
      </c>
      <c r="R185" s="62">
        <f>Table4[[#This Row],[M2C]]-N178</f>
        <v>3.999991761023669E-3</v>
      </c>
      <c r="S185" s="62">
        <f>Table4[[#This Row],[C2P]]-O178</f>
        <v>2.1899896190615609E-2</v>
      </c>
      <c r="T185" s="62">
        <f>Table4[[#This Row],[P2O]]-P178</f>
        <v>4.9199903348078999E-2</v>
      </c>
      <c r="U185" s="36">
        <f t="shared" si="24"/>
        <v>6.1868978100542371E-2</v>
      </c>
      <c r="V185" s="5"/>
      <c r="W185" s="7"/>
      <c r="X185" s="7"/>
      <c r="Y185" s="7"/>
      <c r="Z185" s="7"/>
      <c r="AA185" s="7"/>
      <c r="AB185" s="5"/>
    </row>
    <row r="186" spans="2:28" x14ac:dyDescent="0.2">
      <c r="B186" s="39">
        <v>43649</v>
      </c>
      <c r="C186" s="22" t="str">
        <f>TEXT('Session Details'!$B186,"dddd")</f>
        <v>Wednesday</v>
      </c>
      <c r="D186" s="23">
        <v>22151687</v>
      </c>
      <c r="E186" s="23">
        <v>5814817</v>
      </c>
      <c r="F186" s="23">
        <v>2302667</v>
      </c>
      <c r="G186" s="23">
        <v>1731375</v>
      </c>
      <c r="H186" s="23">
        <v>1462320</v>
      </c>
      <c r="I186" s="24">
        <f t="shared" si="17"/>
        <v>6.6013933837183597E-2</v>
      </c>
      <c r="J186" s="26">
        <f t="shared" si="22"/>
        <v>0.10412438387938527</v>
      </c>
      <c r="K186" s="26">
        <f>('Session Details'!$D186/D179)-1</f>
        <v>-9.7087200688814601E-3</v>
      </c>
      <c r="L186" s="26">
        <f t="shared" si="23"/>
        <v>0.11494911270569252</v>
      </c>
      <c r="M186" s="26">
        <f t="shared" si="18"/>
        <v>0.26249996219249577</v>
      </c>
      <c r="N186" s="26">
        <f t="shared" si="19"/>
        <v>0.39599990850958855</v>
      </c>
      <c r="O186" s="26">
        <f t="shared" si="20"/>
        <v>0.75189986220326255</v>
      </c>
      <c r="P186" s="26">
        <f t="shared" si="21"/>
        <v>0.8446003898635478</v>
      </c>
      <c r="Q186" s="62">
        <f>Table4[[#This Row],[L2M]]-M179</f>
        <v>4.9999823097480744E-3</v>
      </c>
      <c r="R186" s="62">
        <f>Table4[[#This Row],[M2C]]-N179</f>
        <v>8.0000175377259453E-3</v>
      </c>
      <c r="S186" s="62">
        <f>Table4[[#This Row],[C2P]]-O179</f>
        <v>2.9199859697526254E-2</v>
      </c>
      <c r="T186" s="62">
        <f>Table4[[#This Row],[P2O]]-P179</f>
        <v>2.4600662285415353E-2</v>
      </c>
      <c r="U186" s="36">
        <f t="shared" si="24"/>
        <v>0.11494911270569252</v>
      </c>
      <c r="V186" s="5"/>
      <c r="W186" s="7"/>
      <c r="X186" s="7"/>
      <c r="Y186" s="7"/>
      <c r="Z186" s="7"/>
      <c r="AA186" s="7"/>
      <c r="AB186" s="5"/>
    </row>
    <row r="187" spans="2:28" x14ac:dyDescent="0.2">
      <c r="B187" s="38">
        <v>43650</v>
      </c>
      <c r="C187" s="17" t="str">
        <f>TEXT('Session Details'!$B187,"dddd")</f>
        <v>Thursday</v>
      </c>
      <c r="D187" s="18">
        <v>22368860</v>
      </c>
      <c r="E187" s="18">
        <v>5759981</v>
      </c>
      <c r="F187" s="18">
        <v>2373112</v>
      </c>
      <c r="G187" s="18">
        <v>1645753</v>
      </c>
      <c r="H187" s="18">
        <v>1349517</v>
      </c>
      <c r="I187" s="27">
        <f t="shared" si="17"/>
        <v>6.0330164344539687E-2</v>
      </c>
      <c r="J187" s="29">
        <f t="shared" si="22"/>
        <v>2.0188825160964097E-2</v>
      </c>
      <c r="K187" s="29">
        <f>('Session Details'!$D187/D180)-1</f>
        <v>0</v>
      </c>
      <c r="L187" s="29">
        <f t="shared" si="23"/>
        <v>2.0188825160964097E-2</v>
      </c>
      <c r="M187" s="29">
        <f t="shared" si="18"/>
        <v>0.2574999798827477</v>
      </c>
      <c r="N187" s="29">
        <f t="shared" si="19"/>
        <v>0.41199997013879036</v>
      </c>
      <c r="O187" s="29">
        <f t="shared" si="20"/>
        <v>0.69349992752133061</v>
      </c>
      <c r="P187" s="29">
        <f t="shared" si="21"/>
        <v>0.81999972049268632</v>
      </c>
      <c r="Q187" s="62">
        <f>Table4[[#This Row],[L2M]]-M180</f>
        <v>0</v>
      </c>
      <c r="R187" s="62">
        <f>Table4[[#This Row],[M2C]]-N180</f>
        <v>2.4000079166927757E-2</v>
      </c>
      <c r="S187" s="62">
        <f>Table4[[#This Row],[C2P]]-O180</f>
        <v>-5.8399957572759842E-2</v>
      </c>
      <c r="T187" s="62">
        <f>Table4[[#This Row],[P2O]]-P180</f>
        <v>3.2799649081117654E-2</v>
      </c>
      <c r="U187" s="36">
        <f t="shared" si="24"/>
        <v>2.0188825160964097E-2</v>
      </c>
      <c r="V187" s="5"/>
      <c r="W187" s="7"/>
      <c r="X187" s="7"/>
      <c r="Y187" s="7"/>
      <c r="Z187" s="7"/>
      <c r="AA187" s="7"/>
      <c r="AB187" s="5"/>
    </row>
    <row r="188" spans="2:28" x14ac:dyDescent="0.2">
      <c r="B188" s="39">
        <v>43651</v>
      </c>
      <c r="C188" s="22" t="str">
        <f>TEXT('Session Details'!$B188,"dddd")</f>
        <v>Friday</v>
      </c>
      <c r="D188" s="23">
        <v>20631473</v>
      </c>
      <c r="E188" s="23">
        <v>4899974</v>
      </c>
      <c r="F188" s="23">
        <v>2038389</v>
      </c>
      <c r="G188" s="23">
        <v>1562425</v>
      </c>
      <c r="H188" s="23">
        <v>1255565</v>
      </c>
      <c r="I188" s="24">
        <f t="shared" si="17"/>
        <v>6.0856779348716403E-2</v>
      </c>
      <c r="J188" s="26">
        <f t="shared" si="22"/>
        <v>1.7345429029346215E-2</v>
      </c>
      <c r="K188" s="26">
        <f>('Session Details'!$D188/D181)-1</f>
        <v>-3.061223578845329E-2</v>
      </c>
      <c r="L188" s="26">
        <f t="shared" si="23"/>
        <v>4.9472116926095211E-2</v>
      </c>
      <c r="M188" s="26">
        <f t="shared" si="18"/>
        <v>0.23749995940667931</v>
      </c>
      <c r="N188" s="26">
        <f t="shared" si="19"/>
        <v>0.41599996244878035</v>
      </c>
      <c r="O188" s="26">
        <f t="shared" si="20"/>
        <v>0.7664999173366811</v>
      </c>
      <c r="P188" s="26">
        <f t="shared" si="21"/>
        <v>0.80360017280829477</v>
      </c>
      <c r="Q188" s="62">
        <f>Table4[[#This Row],[L2M]]-M181</f>
        <v>-1.5000006176168951E-2</v>
      </c>
      <c r="R188" s="62">
        <f>Table4[[#This Row],[M2C]]-N181</f>
        <v>3.1999910345627269E-2</v>
      </c>
      <c r="S188" s="62">
        <f>Table4[[#This Row],[C2P]]-O181</f>
        <v>5.8400136323024876E-2</v>
      </c>
      <c r="T188" s="62">
        <f>Table4[[#This Row],[P2O]]-P181</f>
        <v>-4.0999665410635266E-2</v>
      </c>
      <c r="U188" s="36">
        <f t="shared" si="24"/>
        <v>4.9472116926095211E-2</v>
      </c>
      <c r="V188" s="5"/>
      <c r="W188" s="7"/>
      <c r="X188" s="7"/>
      <c r="Y188" s="7"/>
      <c r="Z188" s="7"/>
      <c r="AA188" s="7"/>
      <c r="AB188" s="5"/>
    </row>
    <row r="189" spans="2:28" x14ac:dyDescent="0.2">
      <c r="B189" s="38">
        <v>43652</v>
      </c>
      <c r="C189" s="17" t="str">
        <f>TEXT('Session Details'!$B189,"dddd")</f>
        <v>Saturday</v>
      </c>
      <c r="D189" s="18">
        <v>44889750</v>
      </c>
      <c r="E189" s="18">
        <v>9332579</v>
      </c>
      <c r="F189" s="18">
        <v>3204807</v>
      </c>
      <c r="G189" s="18">
        <v>2179269</v>
      </c>
      <c r="H189" s="18">
        <v>1750824</v>
      </c>
      <c r="I189" s="27">
        <f t="shared" si="17"/>
        <v>3.9002756754047414E-2</v>
      </c>
      <c r="J189" s="29">
        <f t="shared" si="22"/>
        <v>1.2231834220112869E-2</v>
      </c>
      <c r="K189" s="29">
        <f>('Session Details'!$D189/D182)-1</f>
        <v>-3.8461538461538436E-2</v>
      </c>
      <c r="L189" s="29">
        <f t="shared" si="23"/>
        <v>5.2721107588917349E-2</v>
      </c>
      <c r="M189" s="29">
        <f t="shared" si="18"/>
        <v>0.20789999944307999</v>
      </c>
      <c r="N189" s="29">
        <f t="shared" si="19"/>
        <v>0.34339993264455626</v>
      </c>
      <c r="O189" s="29">
        <f t="shared" si="20"/>
        <v>0.68000007488750491</v>
      </c>
      <c r="P189" s="29">
        <f t="shared" si="21"/>
        <v>0.80339967209188035</v>
      </c>
      <c r="Q189" s="62">
        <f>Table4[[#This Row],[L2M]]-M182</f>
        <v>-6.2999828211597053E-3</v>
      </c>
      <c r="R189" s="62">
        <f>Table4[[#This Row],[M2C]]-N182</f>
        <v>-6.8001023754472589E-3</v>
      </c>
      <c r="S189" s="62">
        <f>Table4[[#This Row],[C2P]]-O182</f>
        <v>2.7200246218173074E-2</v>
      </c>
      <c r="T189" s="62">
        <f>Table4[[#This Row],[P2O]]-P182</f>
        <v>4.6799690901165092E-2</v>
      </c>
      <c r="U189" s="36">
        <f t="shared" si="24"/>
        <v>5.2721107588917349E-2</v>
      </c>
      <c r="V189" s="5"/>
      <c r="W189" s="7"/>
      <c r="X189" s="7"/>
      <c r="Y189" s="7"/>
      <c r="Z189" s="7"/>
      <c r="AA189" s="7"/>
      <c r="AB189" s="5"/>
    </row>
    <row r="190" spans="2:28" x14ac:dyDescent="0.2">
      <c r="B190" s="39">
        <v>43653</v>
      </c>
      <c r="C190" s="22" t="str">
        <f>TEXT('Session Details'!$B190,"dddd")</f>
        <v>Sunday</v>
      </c>
      <c r="D190" s="23">
        <v>43543058</v>
      </c>
      <c r="E190" s="23">
        <v>9144042</v>
      </c>
      <c r="F190" s="23">
        <v>3140064</v>
      </c>
      <c r="G190" s="23">
        <v>2135243</v>
      </c>
      <c r="H190" s="23">
        <v>1632180</v>
      </c>
      <c r="I190" s="24">
        <f t="shared" si="17"/>
        <v>3.748427590914722E-2</v>
      </c>
      <c r="J190" s="26">
        <f t="shared" si="22"/>
        <v>-3.5684027560325182E-2</v>
      </c>
      <c r="K190" s="26">
        <f>('Session Details'!$D190/D183)-1</f>
        <v>-1.0204070266938592E-2</v>
      </c>
      <c r="L190" s="26">
        <f t="shared" si="23"/>
        <v>-2.5742636969883437E-2</v>
      </c>
      <c r="M190" s="26">
        <f t="shared" si="18"/>
        <v>0.2099999958661608</v>
      </c>
      <c r="N190" s="26">
        <f t="shared" si="19"/>
        <v>0.34339999750657313</v>
      </c>
      <c r="O190" s="26">
        <f t="shared" si="20"/>
        <v>0.67999983439827982</v>
      </c>
      <c r="P190" s="26">
        <f t="shared" si="21"/>
        <v>0.76440011745735736</v>
      </c>
      <c r="Q190" s="62">
        <f>Table4[[#This Row],[L2M]]-M183</f>
        <v>1.0499996377617948E-2</v>
      </c>
      <c r="R190" s="62">
        <f>Table4[[#This Row],[M2C]]-N183</f>
        <v>-1.3600000784296851E-2</v>
      </c>
      <c r="S190" s="62">
        <f>Table4[[#This Row],[C2P]]-O183</f>
        <v>2.0400125094005794E-2</v>
      </c>
      <c r="T190" s="62">
        <f>Table4[[#This Row],[P2O]]-P183</f>
        <v>-5.4599805122288791E-2</v>
      </c>
      <c r="U190" s="36">
        <f t="shared" si="24"/>
        <v>-2.5742636969883437E-2</v>
      </c>
      <c r="V190" s="5"/>
      <c r="W190" s="7"/>
      <c r="X190" s="7"/>
      <c r="Y190" s="7"/>
      <c r="Z190" s="7"/>
      <c r="AA190" s="7"/>
      <c r="AB190" s="5"/>
    </row>
    <row r="191" spans="2:28" x14ac:dyDescent="0.2">
      <c r="B191" s="38">
        <v>43654</v>
      </c>
      <c r="C191" s="17" t="str">
        <f>TEXT('Session Details'!$B191,"dddd")</f>
        <v>Monday</v>
      </c>
      <c r="D191" s="18">
        <v>21282993</v>
      </c>
      <c r="E191" s="18">
        <v>5267540</v>
      </c>
      <c r="F191" s="18">
        <v>2022735</v>
      </c>
      <c r="G191" s="18">
        <v>1535660</v>
      </c>
      <c r="H191" s="18">
        <v>1284426</v>
      </c>
      <c r="I191" s="27">
        <f t="shared" si="17"/>
        <v>6.0349876542270156E-2</v>
      </c>
      <c r="J191" s="29">
        <f t="shared" si="22"/>
        <v>-1.0229629167273546E-2</v>
      </c>
      <c r="K191" s="29">
        <f>('Session Details'!$D191/D184)-1</f>
        <v>-1.0101037819845726E-2</v>
      </c>
      <c r="L191" s="29">
        <f t="shared" si="23"/>
        <v>-1.2990350767172476E-4</v>
      </c>
      <c r="M191" s="29">
        <f t="shared" si="18"/>
        <v>0.2474999639383427</v>
      </c>
      <c r="N191" s="29">
        <f t="shared" si="19"/>
        <v>0.38399993165690244</v>
      </c>
      <c r="O191" s="29">
        <f t="shared" si="20"/>
        <v>0.75919979631538481</v>
      </c>
      <c r="P191" s="29">
        <f t="shared" si="21"/>
        <v>0.83639998437154062</v>
      </c>
      <c r="Q191" s="62">
        <f>Table4[[#This Row],[L2M]]-M184</f>
        <v>4.9999870776978594E-3</v>
      </c>
      <c r="R191" s="62">
        <f>Table4[[#This Row],[M2C]]-N184</f>
        <v>-3.6000106702908763E-2</v>
      </c>
      <c r="S191" s="62">
        <f>Table4[[#This Row],[C2P]]-O184</f>
        <v>3.6500106116498343E-2</v>
      </c>
      <c r="T191" s="62">
        <f>Table4[[#This Row],[P2O]]-P184</f>
        <v>1.6399883269656468E-2</v>
      </c>
      <c r="U191" s="36">
        <f t="shared" si="24"/>
        <v>-1.2990350767172476E-4</v>
      </c>
      <c r="V191" s="5"/>
      <c r="W191" s="7"/>
      <c r="X191" s="7"/>
      <c r="Y191" s="7"/>
      <c r="Z191" s="7"/>
      <c r="AA191" s="7"/>
      <c r="AB191" s="5"/>
    </row>
    <row r="192" spans="2:28" x14ac:dyDescent="0.2">
      <c r="B192" s="39">
        <v>43655</v>
      </c>
      <c r="C192" s="22" t="str">
        <f>TEXT('Session Details'!$B192,"dddd")</f>
        <v>Tuesday</v>
      </c>
      <c r="D192" s="23">
        <v>22803207</v>
      </c>
      <c r="E192" s="23">
        <v>5643793</v>
      </c>
      <c r="F192" s="23">
        <v>2234942</v>
      </c>
      <c r="G192" s="23">
        <v>1647823</v>
      </c>
      <c r="H192" s="23">
        <v>1351214</v>
      </c>
      <c r="I192" s="24">
        <f t="shared" si="17"/>
        <v>5.9255437184778437E-2</v>
      </c>
      <c r="J192" s="26">
        <f t="shared" si="22"/>
        <v>3.0456570198363897E-2</v>
      </c>
      <c r="K192" s="26">
        <f>('Session Details'!$D192/D185)-1</f>
        <v>3.9603979354362773E-2</v>
      </c>
      <c r="L192" s="26">
        <f t="shared" si="23"/>
        <v>-8.7989362657882042E-3</v>
      </c>
      <c r="M192" s="26">
        <f t="shared" si="18"/>
        <v>0.24749996787732534</v>
      </c>
      <c r="N192" s="26">
        <f t="shared" si="19"/>
        <v>0.39599999503879751</v>
      </c>
      <c r="O192" s="26">
        <f t="shared" si="20"/>
        <v>0.73730011785540739</v>
      </c>
      <c r="P192" s="26">
        <f t="shared" si="21"/>
        <v>0.81999947809928619</v>
      </c>
      <c r="Q192" s="62">
        <f>Table4[[#This Row],[L2M]]-M185</f>
        <v>7.4999733481557196E-3</v>
      </c>
      <c r="R192" s="62">
        <f>Table4[[#This Row],[M2C]]-N185</f>
        <v>-3.9999669693240314E-3</v>
      </c>
      <c r="S192" s="62">
        <f>Table4[[#This Row],[C2P]]-O185</f>
        <v>-1.4599594973453867E-2</v>
      </c>
      <c r="T192" s="62">
        <f>Table4[[#This Row],[P2O]]-P185</f>
        <v>-8.2007511708704905E-3</v>
      </c>
      <c r="U192" s="36">
        <f t="shared" si="24"/>
        <v>-8.7989362657882042E-3</v>
      </c>
      <c r="V192" s="5"/>
      <c r="W192" s="7"/>
      <c r="X192" s="7"/>
      <c r="Y192" s="7"/>
      <c r="Z192" s="7"/>
      <c r="AA192" s="7"/>
      <c r="AB192" s="5"/>
    </row>
    <row r="193" spans="2:28" x14ac:dyDescent="0.2">
      <c r="B193" s="38">
        <v>43656</v>
      </c>
      <c r="C193" s="17" t="str">
        <f>TEXT('Session Details'!$B193,"dddd")</f>
        <v>Wednesday</v>
      </c>
      <c r="D193" s="18">
        <v>22803207</v>
      </c>
      <c r="E193" s="18">
        <v>5814817</v>
      </c>
      <c r="F193" s="18">
        <v>2395704</v>
      </c>
      <c r="G193" s="18">
        <v>1818819</v>
      </c>
      <c r="H193" s="18">
        <v>1506346</v>
      </c>
      <c r="I193" s="27">
        <f t="shared" si="17"/>
        <v>6.6058515365843062E-2</v>
      </c>
      <c r="J193" s="29">
        <f t="shared" si="22"/>
        <v>3.0106953334427589E-2</v>
      </c>
      <c r="K193" s="29">
        <f>('Session Details'!$D193/D186)-1</f>
        <v>2.9411755411675955E-2</v>
      </c>
      <c r="L193" s="29">
        <f t="shared" si="23"/>
        <v>6.7533513105622056E-4</v>
      </c>
      <c r="M193" s="29">
        <f t="shared" si="18"/>
        <v>0.25499996557501758</v>
      </c>
      <c r="N193" s="29">
        <f t="shared" si="19"/>
        <v>0.41199989612742755</v>
      </c>
      <c r="O193" s="29">
        <f t="shared" si="20"/>
        <v>0.75920021839091978</v>
      </c>
      <c r="P193" s="29">
        <f t="shared" si="21"/>
        <v>0.82820005728992274</v>
      </c>
      <c r="Q193" s="62">
        <f>Table4[[#This Row],[L2M]]-M186</f>
        <v>-7.4999966174781885E-3</v>
      </c>
      <c r="R193" s="62">
        <f>Table4[[#This Row],[M2C]]-N186</f>
        <v>1.5999987617838995E-2</v>
      </c>
      <c r="S193" s="62">
        <f>Table4[[#This Row],[C2P]]-O186</f>
        <v>7.3003561876572309E-3</v>
      </c>
      <c r="T193" s="62">
        <f>Table4[[#This Row],[P2O]]-P186</f>
        <v>-1.6400332573625054E-2</v>
      </c>
      <c r="U193" s="36">
        <f t="shared" si="24"/>
        <v>6.7533513105622056E-4</v>
      </c>
      <c r="V193" s="5"/>
      <c r="W193" s="7"/>
      <c r="X193" s="7"/>
      <c r="Y193" s="7"/>
      <c r="Z193" s="7"/>
      <c r="AA193" s="7"/>
      <c r="AB193" s="5"/>
    </row>
    <row r="194" spans="2:28" x14ac:dyDescent="0.2">
      <c r="B194" s="39">
        <v>43657</v>
      </c>
      <c r="C194" s="22" t="str">
        <f>TEXT('Session Details'!$B194,"dddd")</f>
        <v>Thursday</v>
      </c>
      <c r="D194" s="23">
        <v>21500167</v>
      </c>
      <c r="E194" s="23">
        <v>5321291</v>
      </c>
      <c r="F194" s="23">
        <v>2149801</v>
      </c>
      <c r="G194" s="23">
        <v>1600742</v>
      </c>
      <c r="H194" s="23">
        <v>1338860</v>
      </c>
      <c r="I194" s="24">
        <f t="shared" si="17"/>
        <v>6.2272074444817103E-2</v>
      </c>
      <c r="J194" s="26">
        <f t="shared" si="22"/>
        <v>-7.8968994091960232E-3</v>
      </c>
      <c r="K194" s="26">
        <f>('Session Details'!$D194/D187)-1</f>
        <v>-3.8834924980530983E-2</v>
      </c>
      <c r="L194" s="26">
        <f t="shared" si="23"/>
        <v>3.2188045919904207E-2</v>
      </c>
      <c r="M194" s="26">
        <f t="shared" si="18"/>
        <v>0.24749998453500385</v>
      </c>
      <c r="N194" s="26">
        <f t="shared" si="19"/>
        <v>0.40399989401068276</v>
      </c>
      <c r="O194" s="26">
        <f t="shared" si="20"/>
        <v>0.74460008158894708</v>
      </c>
      <c r="P194" s="26">
        <f t="shared" si="21"/>
        <v>0.83639961967637511</v>
      </c>
      <c r="Q194" s="62">
        <f>Table4[[#This Row],[L2M]]-M187</f>
        <v>-9.9999953477438452E-3</v>
      </c>
      <c r="R194" s="62">
        <f>Table4[[#This Row],[M2C]]-N187</f>
        <v>-8.0000761281076027E-3</v>
      </c>
      <c r="S194" s="62">
        <f>Table4[[#This Row],[C2P]]-O187</f>
        <v>5.1100154067616477E-2</v>
      </c>
      <c r="T194" s="62">
        <f>Table4[[#This Row],[P2O]]-P187</f>
        <v>1.6399899183688782E-2</v>
      </c>
      <c r="U194" s="36">
        <f t="shared" si="24"/>
        <v>3.2188045919904207E-2</v>
      </c>
      <c r="V194" s="5"/>
      <c r="W194" s="7"/>
      <c r="X194" s="7"/>
      <c r="Y194" s="7"/>
      <c r="Z194" s="7"/>
      <c r="AA194" s="7"/>
      <c r="AB194" s="5"/>
    </row>
    <row r="195" spans="2:28" x14ac:dyDescent="0.2">
      <c r="B195" s="38">
        <v>43658</v>
      </c>
      <c r="C195" s="17" t="str">
        <f>TEXT('Session Details'!$B195,"dddd")</f>
        <v>Friday</v>
      </c>
      <c r="D195" s="18">
        <v>20848646</v>
      </c>
      <c r="E195" s="18">
        <v>5160040</v>
      </c>
      <c r="F195" s="18">
        <v>2125936</v>
      </c>
      <c r="G195" s="18">
        <v>1598491</v>
      </c>
      <c r="H195" s="18">
        <v>1376301</v>
      </c>
      <c r="I195" s="27">
        <f t="shared" ref="I195:I258" si="25">H195/D195</f>
        <v>6.6013927235370584E-2</v>
      </c>
      <c r="J195" s="29">
        <f t="shared" si="22"/>
        <v>9.6160692596560127E-2</v>
      </c>
      <c r="K195" s="29">
        <f>('Session Details'!$D195/D188)-1</f>
        <v>1.0526296401619062E-2</v>
      </c>
      <c r="L195" s="29">
        <f t="shared" si="23"/>
        <v>8.4742372860435511E-2</v>
      </c>
      <c r="M195" s="29">
        <f t="shared" ref="M195:M258" si="26">E195/D195</f>
        <v>0.24750000551594573</v>
      </c>
      <c r="N195" s="29">
        <f t="shared" ref="N195:N258" si="27">F195/E195</f>
        <v>0.4119999069774653</v>
      </c>
      <c r="O195" s="29">
        <f t="shared" ref="O195:O258" si="28">G195/F195</f>
        <v>0.75189986904591677</v>
      </c>
      <c r="P195" s="29">
        <f t="shared" ref="P195:P258" si="29">H195/G195</f>
        <v>0.86100015577191236</v>
      </c>
      <c r="Q195" s="62">
        <f>Table4[[#This Row],[L2M]]-M188</f>
        <v>1.0000046109266414E-2</v>
      </c>
      <c r="R195" s="62">
        <f>Table4[[#This Row],[M2C]]-N188</f>
        <v>-4.0000554713150449E-3</v>
      </c>
      <c r="S195" s="62">
        <f>Table4[[#This Row],[C2P]]-O188</f>
        <v>-1.4600048290764334E-2</v>
      </c>
      <c r="T195" s="62">
        <f>Table4[[#This Row],[P2O]]-P188</f>
        <v>5.7399982963617591E-2</v>
      </c>
      <c r="U195" s="36">
        <f t="shared" si="24"/>
        <v>8.4742372860435511E-2</v>
      </c>
      <c r="V195" s="5"/>
      <c r="W195" s="7"/>
      <c r="X195" s="7"/>
      <c r="Y195" s="7"/>
      <c r="Z195" s="7"/>
      <c r="AA195" s="7"/>
      <c r="AB195" s="5"/>
    </row>
    <row r="196" spans="2:28" x14ac:dyDescent="0.2">
      <c r="B196" s="39">
        <v>43659</v>
      </c>
      <c r="C196" s="22" t="str">
        <f>TEXT('Session Details'!$B196,"dddd")</f>
        <v>Saturday</v>
      </c>
      <c r="D196" s="23">
        <v>44889750</v>
      </c>
      <c r="E196" s="23">
        <v>9898190</v>
      </c>
      <c r="F196" s="23">
        <v>3466346</v>
      </c>
      <c r="G196" s="23">
        <v>2404257</v>
      </c>
      <c r="H196" s="23">
        <v>1912827</v>
      </c>
      <c r="I196" s="24">
        <f t="shared" si="25"/>
        <v>4.2611665246520644E-2</v>
      </c>
      <c r="J196" s="26">
        <f t="shared" si="22"/>
        <v>9.2529574645995316E-2</v>
      </c>
      <c r="K196" s="26">
        <f>('Session Details'!$D196/D189)-1</f>
        <v>0</v>
      </c>
      <c r="L196" s="26">
        <f t="shared" si="23"/>
        <v>9.2529574645995316E-2</v>
      </c>
      <c r="M196" s="26">
        <f t="shared" si="26"/>
        <v>0.22050000278460005</v>
      </c>
      <c r="N196" s="26">
        <f t="shared" si="27"/>
        <v>0.35019998605805708</v>
      </c>
      <c r="O196" s="26">
        <f t="shared" si="28"/>
        <v>0.6935998310612963</v>
      </c>
      <c r="P196" s="26">
        <f t="shared" si="29"/>
        <v>0.79560005440350179</v>
      </c>
      <c r="Q196" s="62">
        <f>Table4[[#This Row],[L2M]]-M189</f>
        <v>1.2600003341520061E-2</v>
      </c>
      <c r="R196" s="62">
        <f>Table4[[#This Row],[M2C]]-N189</f>
        <v>6.8000534135008173E-3</v>
      </c>
      <c r="S196" s="62">
        <f>Table4[[#This Row],[C2P]]-O189</f>
        <v>1.3599756173791389E-2</v>
      </c>
      <c r="T196" s="62">
        <f>Table4[[#This Row],[P2O]]-P189</f>
        <v>-7.7996176883785573E-3</v>
      </c>
      <c r="U196" s="36">
        <f t="shared" si="24"/>
        <v>9.2529574645995316E-2</v>
      </c>
      <c r="V196" s="5"/>
      <c r="W196" s="7"/>
      <c r="X196" s="7"/>
      <c r="Y196" s="7"/>
      <c r="Z196" s="7"/>
      <c r="AA196" s="7"/>
      <c r="AB196" s="5"/>
    </row>
    <row r="197" spans="2:28" x14ac:dyDescent="0.2">
      <c r="B197" s="38">
        <v>43660</v>
      </c>
      <c r="C197" s="17" t="str">
        <f>TEXT('Session Details'!$B197,"dddd")</f>
        <v>Sunday</v>
      </c>
      <c r="D197" s="18">
        <v>43094160</v>
      </c>
      <c r="E197" s="18">
        <v>9230769</v>
      </c>
      <c r="F197" s="18">
        <v>3232615</v>
      </c>
      <c r="G197" s="18">
        <v>2264123</v>
      </c>
      <c r="H197" s="18">
        <v>1801336</v>
      </c>
      <c r="I197" s="27">
        <f t="shared" si="25"/>
        <v>4.1800002598960044E-2</v>
      </c>
      <c r="J197" s="29">
        <f t="shared" si="22"/>
        <v>0.10363807913342882</v>
      </c>
      <c r="K197" s="29">
        <f>('Session Details'!$D197/D190)-1</f>
        <v>-1.0309289715021874E-2</v>
      </c>
      <c r="L197" s="29">
        <f t="shared" si="23"/>
        <v>0.11513432192936301</v>
      </c>
      <c r="M197" s="29">
        <f t="shared" si="26"/>
        <v>0.21419999832923997</v>
      </c>
      <c r="N197" s="29">
        <f t="shared" si="27"/>
        <v>0.35019996708833251</v>
      </c>
      <c r="O197" s="29">
        <f t="shared" si="28"/>
        <v>0.70039983109649617</v>
      </c>
      <c r="P197" s="29">
        <f t="shared" si="29"/>
        <v>0.79559988569525597</v>
      </c>
      <c r="Q197" s="62">
        <f>Table4[[#This Row],[L2M]]-M190</f>
        <v>4.2000024630791666E-3</v>
      </c>
      <c r="R197" s="62">
        <f>Table4[[#This Row],[M2C]]-N190</f>
        <v>6.7999695817593797E-3</v>
      </c>
      <c r="S197" s="62">
        <f>Table4[[#This Row],[C2P]]-O190</f>
        <v>2.0399996698216349E-2</v>
      </c>
      <c r="T197" s="62">
        <f>Table4[[#This Row],[P2O]]-P190</f>
        <v>3.1199768237898606E-2</v>
      </c>
      <c r="U197" s="36">
        <f t="shared" si="24"/>
        <v>0.11513432192936301</v>
      </c>
      <c r="V197" s="5"/>
      <c r="W197" s="7"/>
      <c r="X197" s="7"/>
      <c r="Y197" s="7"/>
      <c r="Z197" s="7"/>
      <c r="AA197" s="7"/>
      <c r="AB197" s="5"/>
    </row>
    <row r="198" spans="2:28" x14ac:dyDescent="0.2">
      <c r="B198" s="39">
        <v>43661</v>
      </c>
      <c r="C198" s="22" t="str">
        <f>TEXT('Session Details'!$B198,"dddd")</f>
        <v>Monday</v>
      </c>
      <c r="D198" s="23">
        <v>21500167</v>
      </c>
      <c r="E198" s="23">
        <v>5590043</v>
      </c>
      <c r="F198" s="23">
        <v>2236017</v>
      </c>
      <c r="G198" s="23">
        <v>1599646</v>
      </c>
      <c r="H198" s="23">
        <v>1298593</v>
      </c>
      <c r="I198" s="24">
        <f t="shared" si="25"/>
        <v>6.0399205271289287E-2</v>
      </c>
      <c r="J198" s="26">
        <f t="shared" si="22"/>
        <v>1.1029829667104307E-2</v>
      </c>
      <c r="K198" s="26">
        <f>('Session Details'!$D198/D191)-1</f>
        <v>1.0204109920066262E-2</v>
      </c>
      <c r="L198" s="26">
        <f t="shared" si="23"/>
        <v>8.1737912064450136E-4</v>
      </c>
      <c r="M198" s="26">
        <f t="shared" si="26"/>
        <v>0.25999998046526801</v>
      </c>
      <c r="N198" s="26">
        <f t="shared" si="27"/>
        <v>0.39999996422209988</v>
      </c>
      <c r="O198" s="26">
        <f t="shared" si="28"/>
        <v>0.71539974874967405</v>
      </c>
      <c r="P198" s="26">
        <f t="shared" si="29"/>
        <v>0.8118002358021712</v>
      </c>
      <c r="Q198" s="62">
        <f>Table4[[#This Row],[L2M]]-M191</f>
        <v>1.2500016526925312E-2</v>
      </c>
      <c r="R198" s="62">
        <f>Table4[[#This Row],[M2C]]-N191</f>
        <v>1.6000032565197442E-2</v>
      </c>
      <c r="S198" s="62">
        <f>Table4[[#This Row],[C2P]]-O191</f>
        <v>-4.3800047565710765E-2</v>
      </c>
      <c r="T198" s="62">
        <f>Table4[[#This Row],[P2O]]-P191</f>
        <v>-2.4599748569369417E-2</v>
      </c>
      <c r="U198" s="36">
        <f t="shared" si="24"/>
        <v>8.1737912064450136E-4</v>
      </c>
      <c r="V198" s="5"/>
      <c r="W198" s="7"/>
      <c r="X198" s="7"/>
      <c r="Y198" s="7"/>
      <c r="Z198" s="7"/>
      <c r="AA198" s="7"/>
      <c r="AB198" s="5"/>
    </row>
    <row r="199" spans="2:28" x14ac:dyDescent="0.2">
      <c r="B199" s="38">
        <v>43662</v>
      </c>
      <c r="C199" s="17" t="str">
        <f>TEXT('Session Details'!$B199,"dddd")</f>
        <v>Tuesday</v>
      </c>
      <c r="D199" s="18">
        <v>20631473</v>
      </c>
      <c r="E199" s="18">
        <v>2063147</v>
      </c>
      <c r="F199" s="18">
        <v>817006</v>
      </c>
      <c r="G199" s="18">
        <v>596414</v>
      </c>
      <c r="H199" s="18">
        <v>498841</v>
      </c>
      <c r="I199" s="27">
        <f t="shared" si="25"/>
        <v>2.4178642019404045E-2</v>
      </c>
      <c r="J199" s="29">
        <f t="shared" si="22"/>
        <v>-0.63082013655867986</v>
      </c>
      <c r="K199" s="29">
        <f>('Session Details'!$D199/D192)-1</f>
        <v>-9.5238095238095233E-2</v>
      </c>
      <c r="L199" s="29">
        <f t="shared" si="23"/>
        <v>-0.59195909830169868</v>
      </c>
      <c r="M199" s="29">
        <f t="shared" si="26"/>
        <v>9.9999985459109E-2</v>
      </c>
      <c r="N199" s="29">
        <f t="shared" si="27"/>
        <v>0.39599989724435536</v>
      </c>
      <c r="O199" s="29">
        <f t="shared" si="28"/>
        <v>0.72999953488713665</v>
      </c>
      <c r="P199" s="29">
        <f t="shared" si="29"/>
        <v>0.83640055397760615</v>
      </c>
      <c r="Q199" s="62">
        <f>Table4[[#This Row],[L2M]]-M192</f>
        <v>-0.14749998241821632</v>
      </c>
      <c r="R199" s="62">
        <f>Table4[[#This Row],[M2C]]-N192</f>
        <v>-9.7794442155407779E-8</v>
      </c>
      <c r="S199" s="62">
        <f>Table4[[#This Row],[C2P]]-O192</f>
        <v>-7.3005829682707413E-3</v>
      </c>
      <c r="T199" s="62">
        <f>Table4[[#This Row],[P2O]]-P192</f>
        <v>1.640107587831996E-2</v>
      </c>
      <c r="U199" s="36">
        <f t="shared" si="24"/>
        <v>-0.59195909830169868</v>
      </c>
      <c r="V199" s="5"/>
      <c r="W199" s="7"/>
      <c r="X199" s="7"/>
      <c r="Y199" s="7"/>
      <c r="Z199" s="7"/>
      <c r="AA199" s="7"/>
      <c r="AB199" s="5"/>
    </row>
    <row r="200" spans="2:28" x14ac:dyDescent="0.2">
      <c r="B200" s="39">
        <v>43663</v>
      </c>
      <c r="C200" s="22" t="str">
        <f>TEXT('Session Details'!$B200,"dddd")</f>
        <v>Wednesday</v>
      </c>
      <c r="D200" s="23">
        <v>21500167</v>
      </c>
      <c r="E200" s="23">
        <v>5267540</v>
      </c>
      <c r="F200" s="23">
        <v>2064876</v>
      </c>
      <c r="G200" s="23">
        <v>1552580</v>
      </c>
      <c r="H200" s="23">
        <v>1285847</v>
      </c>
      <c r="I200" s="24">
        <f t="shared" si="25"/>
        <v>5.9806372666779753E-2</v>
      </c>
      <c r="J200" s="26">
        <f t="shared" si="22"/>
        <v>-0.14638004814298977</v>
      </c>
      <c r="K200" s="26">
        <f>('Session Details'!$D200/D193)-1</f>
        <v>-5.7142839601464823E-2</v>
      </c>
      <c r="L200" s="26">
        <f t="shared" si="23"/>
        <v>-9.4645522449875008E-2</v>
      </c>
      <c r="M200" s="26">
        <f t="shared" si="26"/>
        <v>0.24499995744219102</v>
      </c>
      <c r="N200" s="26">
        <f t="shared" si="27"/>
        <v>0.39200006074942001</v>
      </c>
      <c r="O200" s="26">
        <f t="shared" si="28"/>
        <v>0.75189987195357011</v>
      </c>
      <c r="P200" s="26">
        <f t="shared" si="29"/>
        <v>0.82820015715776318</v>
      </c>
      <c r="Q200" s="62">
        <f>Table4[[#This Row],[L2M]]-M193</f>
        <v>-1.000000813282656E-2</v>
      </c>
      <c r="R200" s="62">
        <f>Table4[[#This Row],[M2C]]-N193</f>
        <v>-1.9999835378007536E-2</v>
      </c>
      <c r="S200" s="62">
        <f>Table4[[#This Row],[C2P]]-O193</f>
        <v>-7.3003464373496696E-3</v>
      </c>
      <c r="T200" s="62">
        <f>Table4[[#This Row],[P2O]]-P193</f>
        <v>9.9867840441802969E-8</v>
      </c>
      <c r="U200" s="36">
        <f t="shared" si="24"/>
        <v>-9.4645522449875008E-2</v>
      </c>
      <c r="V200" s="5"/>
      <c r="W200" s="7"/>
      <c r="X200" s="7"/>
      <c r="Y200" s="7"/>
      <c r="Z200" s="7"/>
      <c r="AA200" s="7"/>
      <c r="AB200" s="5"/>
    </row>
    <row r="201" spans="2:28" x14ac:dyDescent="0.2">
      <c r="B201" s="38">
        <v>43664</v>
      </c>
      <c r="C201" s="17" t="str">
        <f>TEXT('Session Details'!$B201,"dddd")</f>
        <v>Thursday</v>
      </c>
      <c r="D201" s="18">
        <v>22151687</v>
      </c>
      <c r="E201" s="18">
        <v>5759438</v>
      </c>
      <c r="F201" s="18">
        <v>2211624</v>
      </c>
      <c r="G201" s="18">
        <v>1695210</v>
      </c>
      <c r="H201" s="18">
        <v>1445675</v>
      </c>
      <c r="I201" s="27">
        <f t="shared" si="25"/>
        <v>6.5262523797848901E-2</v>
      </c>
      <c r="J201" s="29">
        <f t="shared" si="22"/>
        <v>7.9780559580538757E-2</v>
      </c>
      <c r="K201" s="29">
        <f>('Session Details'!$D201/D194)-1</f>
        <v>3.0303020437004058E-2</v>
      </c>
      <c r="L201" s="29">
        <f t="shared" si="23"/>
        <v>4.8022317863873454E-2</v>
      </c>
      <c r="M201" s="29">
        <f t="shared" si="26"/>
        <v>0.25999997201116104</v>
      </c>
      <c r="N201" s="29">
        <f t="shared" si="27"/>
        <v>0.38399996666341402</v>
      </c>
      <c r="O201" s="29">
        <f t="shared" si="28"/>
        <v>0.76650009223991056</v>
      </c>
      <c r="P201" s="29">
        <f t="shared" si="29"/>
        <v>0.85279994808902737</v>
      </c>
      <c r="Q201" s="62">
        <f>Table4[[#This Row],[L2M]]-M194</f>
        <v>1.2499987476157187E-2</v>
      </c>
      <c r="R201" s="62">
        <f>Table4[[#This Row],[M2C]]-N194</f>
        <v>-1.9999927347268742E-2</v>
      </c>
      <c r="S201" s="62">
        <f>Table4[[#This Row],[C2P]]-O194</f>
        <v>2.1900010650963475E-2</v>
      </c>
      <c r="T201" s="62">
        <f>Table4[[#This Row],[P2O]]-P194</f>
        <v>1.6400328412652265E-2</v>
      </c>
      <c r="U201" s="36">
        <f t="shared" si="24"/>
        <v>4.8022317863873454E-2</v>
      </c>
      <c r="V201" s="5"/>
      <c r="W201" s="7"/>
      <c r="X201" s="7"/>
      <c r="Y201" s="7"/>
      <c r="Z201" s="7"/>
      <c r="AA201" s="7"/>
      <c r="AB201" s="5"/>
    </row>
    <row r="202" spans="2:28" x14ac:dyDescent="0.2">
      <c r="B202" s="39">
        <v>43665</v>
      </c>
      <c r="C202" s="22" t="str">
        <f>TEXT('Session Details'!$B202,"dddd")</f>
        <v>Friday</v>
      </c>
      <c r="D202" s="23">
        <v>22586034</v>
      </c>
      <c r="E202" s="23">
        <v>5872368</v>
      </c>
      <c r="F202" s="23">
        <v>2442905</v>
      </c>
      <c r="G202" s="23">
        <v>1783320</v>
      </c>
      <c r="H202" s="23">
        <v>1491569</v>
      </c>
      <c r="I202" s="24">
        <f t="shared" si="25"/>
        <v>6.6039438353807489E-2</v>
      </c>
      <c r="J202" s="26">
        <f t="shared" ref="J202:J265" si="30">(H202/H195)-1</f>
        <v>8.3752028081066632E-2</v>
      </c>
      <c r="K202" s="26">
        <f>('Session Details'!$D202/D195)-1</f>
        <v>8.3333373303954517E-2</v>
      </c>
      <c r="L202" s="26">
        <f t="shared" ref="L202:L265" si="31">(I202/I195)-1</f>
        <v>3.8645054922947786E-4</v>
      </c>
      <c r="M202" s="26">
        <f t="shared" si="26"/>
        <v>0.25999996280887561</v>
      </c>
      <c r="N202" s="26">
        <f t="shared" si="27"/>
        <v>0.41599998501456315</v>
      </c>
      <c r="O202" s="26">
        <f t="shared" si="28"/>
        <v>0.72999973392334128</v>
      </c>
      <c r="P202" s="26">
        <f t="shared" si="29"/>
        <v>0.83640008523428211</v>
      </c>
      <c r="Q202" s="62">
        <f>Table4[[#This Row],[L2M]]-M195</f>
        <v>1.2499957292929881E-2</v>
      </c>
      <c r="R202" s="62">
        <f>Table4[[#This Row],[M2C]]-N195</f>
        <v>4.0000780370978428E-3</v>
      </c>
      <c r="S202" s="62">
        <f>Table4[[#This Row],[C2P]]-O195</f>
        <v>-2.1900135122575493E-2</v>
      </c>
      <c r="T202" s="62">
        <f>Table4[[#This Row],[P2O]]-P195</f>
        <v>-2.4600070537630248E-2</v>
      </c>
      <c r="U202" s="36">
        <f t="shared" si="24"/>
        <v>3.8645054922947786E-4</v>
      </c>
      <c r="V202" s="5"/>
      <c r="W202" s="7"/>
      <c r="X202" s="7"/>
      <c r="Y202" s="7"/>
      <c r="Z202" s="7"/>
      <c r="AA202" s="7"/>
      <c r="AB202" s="5"/>
    </row>
    <row r="203" spans="2:28" x14ac:dyDescent="0.2">
      <c r="B203" s="38">
        <v>43666</v>
      </c>
      <c r="C203" s="17" t="str">
        <f>TEXT('Session Details'!$B203,"dddd")</f>
        <v>Saturday</v>
      </c>
      <c r="D203" s="18">
        <v>44440853</v>
      </c>
      <c r="E203" s="18">
        <v>9332579</v>
      </c>
      <c r="F203" s="18">
        <v>3331730</v>
      </c>
      <c r="G203" s="18">
        <v>2152298</v>
      </c>
      <c r="H203" s="18">
        <v>1729156</v>
      </c>
      <c r="I203" s="27">
        <f t="shared" si="25"/>
        <v>3.8909154151474099E-2</v>
      </c>
      <c r="J203" s="29">
        <f t="shared" si="30"/>
        <v>-9.6020706524949762E-2</v>
      </c>
      <c r="K203" s="29">
        <f>('Session Details'!$D203/D196)-1</f>
        <v>-9.9999888615998067E-3</v>
      </c>
      <c r="L203" s="29">
        <f t="shared" si="31"/>
        <v>-8.6889612823776385E-2</v>
      </c>
      <c r="M203" s="29">
        <f t="shared" si="26"/>
        <v>0.20999999707476361</v>
      </c>
      <c r="N203" s="29">
        <f t="shared" si="27"/>
        <v>0.35699992467248337</v>
      </c>
      <c r="O203" s="29">
        <f t="shared" si="28"/>
        <v>0.64600012606063517</v>
      </c>
      <c r="P203" s="29">
        <f t="shared" si="29"/>
        <v>0.803399900943085</v>
      </c>
      <c r="Q203" s="62">
        <f>Table4[[#This Row],[L2M]]-M196</f>
        <v>-1.0500005709836446E-2</v>
      </c>
      <c r="R203" s="62">
        <f>Table4[[#This Row],[M2C]]-N196</f>
        <v>6.799938614426293E-3</v>
      </c>
      <c r="S203" s="62">
        <f>Table4[[#This Row],[C2P]]-O196</f>
        <v>-4.759970500066113E-2</v>
      </c>
      <c r="T203" s="62">
        <f>Table4[[#This Row],[P2O]]-P196</f>
        <v>7.7998465395832106E-3</v>
      </c>
      <c r="U203" s="36">
        <f t="shared" si="24"/>
        <v>-8.6889612823776385E-2</v>
      </c>
      <c r="V203" s="5"/>
      <c r="W203" s="7"/>
      <c r="X203" s="7"/>
      <c r="Y203" s="7"/>
      <c r="Z203" s="7"/>
      <c r="AA203" s="7"/>
      <c r="AB203" s="5"/>
    </row>
    <row r="204" spans="2:28" x14ac:dyDescent="0.2">
      <c r="B204" s="39">
        <v>43667</v>
      </c>
      <c r="C204" s="22" t="str">
        <f>TEXT('Session Details'!$B204,"dddd")</f>
        <v>Sunday</v>
      </c>
      <c r="D204" s="23">
        <v>42645263</v>
      </c>
      <c r="E204" s="23">
        <v>9134615</v>
      </c>
      <c r="F204" s="23">
        <v>2950480</v>
      </c>
      <c r="G204" s="23">
        <v>1926073</v>
      </c>
      <c r="H204" s="23">
        <v>1547407</v>
      </c>
      <c r="I204" s="24">
        <f t="shared" si="25"/>
        <v>3.6285554154045198E-2</v>
      </c>
      <c r="J204" s="26">
        <f t="shared" si="30"/>
        <v>-0.14096703779861175</v>
      </c>
      <c r="K204" s="26">
        <f>('Session Details'!$D204/D197)-1</f>
        <v>-1.0416655064166447E-2</v>
      </c>
      <c r="L204" s="26">
        <f t="shared" si="31"/>
        <v>-0.13192459574277737</v>
      </c>
      <c r="M204" s="26">
        <f t="shared" si="26"/>
        <v>0.2141999921538765</v>
      </c>
      <c r="N204" s="26">
        <f t="shared" si="27"/>
        <v>0.3229999293894707</v>
      </c>
      <c r="O204" s="26">
        <f t="shared" si="28"/>
        <v>0.65279988340880124</v>
      </c>
      <c r="P204" s="26">
        <f t="shared" si="29"/>
        <v>0.80339997497498794</v>
      </c>
      <c r="Q204" s="62">
        <f>Table4[[#This Row],[L2M]]-M197</f>
        <v>-6.1753634705841165E-9</v>
      </c>
      <c r="R204" s="62">
        <f>Table4[[#This Row],[M2C]]-N197</f>
        <v>-2.7200037698861812E-2</v>
      </c>
      <c r="S204" s="62">
        <f>Table4[[#This Row],[C2P]]-O197</f>
        <v>-4.7599947687694932E-2</v>
      </c>
      <c r="T204" s="62">
        <f>Table4[[#This Row],[P2O]]-P197</f>
        <v>7.8000892797319699E-3</v>
      </c>
      <c r="U204" s="36">
        <f t="shared" si="24"/>
        <v>-0.13192459574277737</v>
      </c>
      <c r="V204" s="5"/>
      <c r="W204" s="7"/>
      <c r="X204" s="7"/>
      <c r="Y204" s="7"/>
      <c r="Z204" s="7"/>
      <c r="AA204" s="7"/>
      <c r="AB204" s="5"/>
    </row>
    <row r="205" spans="2:28" x14ac:dyDescent="0.2">
      <c r="B205" s="38">
        <v>43668</v>
      </c>
      <c r="C205" s="17" t="str">
        <f>TEXT('Session Details'!$B205,"dddd")</f>
        <v>Monday</v>
      </c>
      <c r="D205" s="18">
        <v>21500167</v>
      </c>
      <c r="E205" s="18">
        <v>5321291</v>
      </c>
      <c r="F205" s="18">
        <v>2128516</v>
      </c>
      <c r="G205" s="18">
        <v>1553817</v>
      </c>
      <c r="H205" s="18">
        <v>1286871</v>
      </c>
      <c r="I205" s="27">
        <f t="shared" si="25"/>
        <v>5.9854000203812367E-2</v>
      </c>
      <c r="J205" s="29">
        <f t="shared" si="30"/>
        <v>-9.0266927359072824E-3</v>
      </c>
      <c r="K205" s="29">
        <f>('Session Details'!$D205/D198)-1</f>
        <v>0</v>
      </c>
      <c r="L205" s="29">
        <f t="shared" si="31"/>
        <v>-9.0266927359072824E-3</v>
      </c>
      <c r="M205" s="29">
        <f t="shared" si="26"/>
        <v>0.24749998453500385</v>
      </c>
      <c r="N205" s="29">
        <f t="shared" si="27"/>
        <v>0.39999992483027147</v>
      </c>
      <c r="O205" s="29">
        <f t="shared" si="28"/>
        <v>0.7300001503394854</v>
      </c>
      <c r="P205" s="29">
        <f t="shared" si="29"/>
        <v>0.82819984592780227</v>
      </c>
      <c r="Q205" s="62">
        <f>Table4[[#This Row],[L2M]]-M198</f>
        <v>-1.2499995930264157E-2</v>
      </c>
      <c r="R205" s="62">
        <f>Table4[[#This Row],[M2C]]-N198</f>
        <v>-3.9391828410284546E-8</v>
      </c>
      <c r="S205" s="62">
        <f>Table4[[#This Row],[C2P]]-O198</f>
        <v>1.4600401589811351E-2</v>
      </c>
      <c r="T205" s="62">
        <f>Table4[[#This Row],[P2O]]-P198</f>
        <v>1.639961012563107E-2</v>
      </c>
      <c r="U205" s="36">
        <f t="shared" si="24"/>
        <v>-9.0266927359072824E-3</v>
      </c>
      <c r="V205" s="5"/>
      <c r="W205" s="7"/>
      <c r="X205" s="7"/>
      <c r="Y205" s="7"/>
      <c r="Z205" s="7"/>
      <c r="AA205" s="7"/>
      <c r="AB205" s="5"/>
    </row>
    <row r="206" spans="2:28" x14ac:dyDescent="0.2">
      <c r="B206" s="39">
        <v>43669</v>
      </c>
      <c r="C206" s="22" t="str">
        <f>TEXT('Session Details'!$B206,"dddd")</f>
        <v>Tuesday</v>
      </c>
      <c r="D206" s="23">
        <v>21282993</v>
      </c>
      <c r="E206" s="23">
        <v>5054710</v>
      </c>
      <c r="F206" s="23">
        <v>2001665</v>
      </c>
      <c r="G206" s="23">
        <v>1505052</v>
      </c>
      <c r="H206" s="23">
        <v>1172435</v>
      </c>
      <c r="I206" s="24">
        <f t="shared" si="25"/>
        <v>5.5087881671529941E-2</v>
      </c>
      <c r="J206" s="26">
        <f t="shared" si="30"/>
        <v>1.3503180372102532</v>
      </c>
      <c r="K206" s="26">
        <f>('Session Details'!$D206/D199)-1</f>
        <v>3.1578937674493712E-2</v>
      </c>
      <c r="L206" s="26">
        <f t="shared" si="31"/>
        <v>1.2783695472773182</v>
      </c>
      <c r="M206" s="26">
        <f t="shared" si="26"/>
        <v>0.2374999606493316</v>
      </c>
      <c r="N206" s="26">
        <f t="shared" si="27"/>
        <v>0.3959999683463542</v>
      </c>
      <c r="O206" s="26">
        <f t="shared" si="28"/>
        <v>0.75190004321402437</v>
      </c>
      <c r="P206" s="26">
        <f t="shared" si="29"/>
        <v>0.77899966247013397</v>
      </c>
      <c r="Q206" s="62">
        <f>Table4[[#This Row],[L2M]]-M199</f>
        <v>0.13749997519022261</v>
      </c>
      <c r="R206" s="62">
        <f>Table4[[#This Row],[M2C]]-N199</f>
        <v>7.1101998844191883E-8</v>
      </c>
      <c r="S206" s="62">
        <f>Table4[[#This Row],[C2P]]-O199</f>
        <v>2.1900508326887724E-2</v>
      </c>
      <c r="T206" s="62">
        <f>Table4[[#This Row],[P2O]]-P199</f>
        <v>-5.7400891507472185E-2</v>
      </c>
      <c r="U206" s="36">
        <f t="shared" si="24"/>
        <v>1.2783695472773182</v>
      </c>
      <c r="V206" s="5"/>
      <c r="W206" s="7"/>
      <c r="X206" s="7"/>
      <c r="Y206" s="7"/>
      <c r="Z206" s="7"/>
      <c r="AA206" s="7"/>
      <c r="AB206" s="5"/>
    </row>
    <row r="207" spans="2:28" x14ac:dyDescent="0.2">
      <c r="B207" s="38">
        <v>43670</v>
      </c>
      <c r="C207" s="17" t="str">
        <f>TEXT('Session Details'!$B207,"dddd")</f>
        <v>Wednesday</v>
      </c>
      <c r="D207" s="18">
        <v>21934513</v>
      </c>
      <c r="E207" s="18">
        <v>5593301</v>
      </c>
      <c r="F207" s="18">
        <v>2192574</v>
      </c>
      <c r="G207" s="18">
        <v>1536555</v>
      </c>
      <c r="H207" s="18">
        <v>1297775</v>
      </c>
      <c r="I207" s="27">
        <f t="shared" si="25"/>
        <v>5.9165890758550235E-2</v>
      </c>
      <c r="J207" s="29">
        <f t="shared" si="30"/>
        <v>9.2763758052085699E-3</v>
      </c>
      <c r="K207" s="29">
        <f>('Session Details'!$D207/D200)-1</f>
        <v>2.0201982617158221E-2</v>
      </c>
      <c r="L207" s="29">
        <f t="shared" si="31"/>
        <v>-1.0709258556743761E-2</v>
      </c>
      <c r="M207" s="29">
        <f t="shared" si="26"/>
        <v>0.25500000843419685</v>
      </c>
      <c r="N207" s="29">
        <f t="shared" si="27"/>
        <v>0.39200000143028241</v>
      </c>
      <c r="O207" s="29">
        <f t="shared" si="28"/>
        <v>0.70079960813181219</v>
      </c>
      <c r="P207" s="29">
        <f t="shared" si="29"/>
        <v>0.84460042107181321</v>
      </c>
      <c r="Q207" s="62">
        <f>Table4[[#This Row],[L2M]]-M200</f>
        <v>1.0000050992005821E-2</v>
      </c>
      <c r="R207" s="62">
        <f>Table4[[#This Row],[M2C]]-N200</f>
        <v>-5.931913760193197E-8</v>
      </c>
      <c r="S207" s="62">
        <f>Table4[[#This Row],[C2P]]-O200</f>
        <v>-5.1100263821757919E-2</v>
      </c>
      <c r="T207" s="62">
        <f>Table4[[#This Row],[P2O]]-P200</f>
        <v>1.6400263914050028E-2</v>
      </c>
      <c r="U207" s="36">
        <f t="shared" si="24"/>
        <v>-1.0709258556743761E-2</v>
      </c>
      <c r="V207" s="5"/>
      <c r="W207" s="7"/>
      <c r="X207" s="7"/>
      <c r="Y207" s="7"/>
      <c r="Z207" s="7"/>
      <c r="AA207" s="7"/>
      <c r="AB207" s="5"/>
    </row>
    <row r="208" spans="2:28" x14ac:dyDescent="0.2">
      <c r="B208" s="39">
        <v>43671</v>
      </c>
      <c r="C208" s="22" t="str">
        <f>TEXT('Session Details'!$B208,"dddd")</f>
        <v>Thursday</v>
      </c>
      <c r="D208" s="23">
        <v>20631473</v>
      </c>
      <c r="E208" s="23">
        <v>5415761</v>
      </c>
      <c r="F208" s="23">
        <v>2122978</v>
      </c>
      <c r="G208" s="23">
        <v>1580769</v>
      </c>
      <c r="H208" s="23">
        <v>1296231</v>
      </c>
      <c r="I208" s="24">
        <f t="shared" si="25"/>
        <v>6.2827845592992801E-2</v>
      </c>
      <c r="J208" s="26">
        <f t="shared" si="30"/>
        <v>-0.10337316478461622</v>
      </c>
      <c r="K208" s="26">
        <f>('Session Details'!$D208/D201)-1</f>
        <v>-6.8627459389436152E-2</v>
      </c>
      <c r="L208" s="26">
        <f t="shared" si="31"/>
        <v>-3.730591560322627E-2</v>
      </c>
      <c r="M208" s="26">
        <f t="shared" si="26"/>
        <v>0.2624999678888657</v>
      </c>
      <c r="N208" s="26">
        <f t="shared" si="27"/>
        <v>0.39199994239036767</v>
      </c>
      <c r="O208" s="26">
        <f t="shared" si="28"/>
        <v>0.74459980272993875</v>
      </c>
      <c r="P208" s="26">
        <f t="shared" si="29"/>
        <v>0.8200002656934694</v>
      </c>
      <c r="Q208" s="62">
        <f>Table4[[#This Row],[L2M]]-M201</f>
        <v>2.4999958777046638E-3</v>
      </c>
      <c r="R208" s="62">
        <f>Table4[[#This Row],[M2C]]-N201</f>
        <v>7.9999757269536564E-3</v>
      </c>
      <c r="S208" s="62">
        <f>Table4[[#This Row],[C2P]]-O201</f>
        <v>-2.1900289509971804E-2</v>
      </c>
      <c r="T208" s="62">
        <f>Table4[[#This Row],[P2O]]-P201</f>
        <v>-3.2799682395557972E-2</v>
      </c>
      <c r="U208" s="36">
        <f t="shared" si="24"/>
        <v>-3.730591560322627E-2</v>
      </c>
      <c r="V208" s="5"/>
      <c r="W208" s="7"/>
      <c r="X208" s="7"/>
      <c r="Y208" s="7"/>
      <c r="Z208" s="7"/>
      <c r="AA208" s="7"/>
      <c r="AB208" s="5"/>
    </row>
    <row r="209" spans="2:28" x14ac:dyDescent="0.2">
      <c r="B209" s="38">
        <v>43672</v>
      </c>
      <c r="C209" s="17" t="str">
        <f>TEXT('Session Details'!$B209,"dddd")</f>
        <v>Friday</v>
      </c>
      <c r="D209" s="18">
        <v>21065820</v>
      </c>
      <c r="E209" s="18">
        <v>5319119</v>
      </c>
      <c r="F209" s="18">
        <v>2063818</v>
      </c>
      <c r="G209" s="18">
        <v>1566850</v>
      </c>
      <c r="H209" s="18">
        <v>1246273</v>
      </c>
      <c r="I209" s="27">
        <f t="shared" si="25"/>
        <v>5.916090615034212E-2</v>
      </c>
      <c r="J209" s="29">
        <f t="shared" si="30"/>
        <v>-0.16445501347909486</v>
      </c>
      <c r="K209" s="29">
        <f>('Session Details'!$D209/D202)-1</f>
        <v>-6.7307699970698742E-2</v>
      </c>
      <c r="L209" s="29">
        <f t="shared" si="31"/>
        <v>-0.10415794523589839</v>
      </c>
      <c r="M209" s="29">
        <f t="shared" si="26"/>
        <v>0.25249997389135576</v>
      </c>
      <c r="N209" s="29">
        <f t="shared" si="27"/>
        <v>0.387999967663818</v>
      </c>
      <c r="O209" s="29">
        <f t="shared" si="28"/>
        <v>0.75919969687249556</v>
      </c>
      <c r="P209" s="29">
        <f t="shared" si="29"/>
        <v>0.79540032549382522</v>
      </c>
      <c r="Q209" s="62">
        <f>Table4[[#This Row],[L2M]]-M202</f>
        <v>-7.4999889175198509E-3</v>
      </c>
      <c r="R209" s="62">
        <f>Table4[[#This Row],[M2C]]-N202</f>
        <v>-2.8000017350745143E-2</v>
      </c>
      <c r="S209" s="62">
        <f>Table4[[#This Row],[C2P]]-O202</f>
        <v>2.9199962949154279E-2</v>
      </c>
      <c r="T209" s="62">
        <f>Table4[[#This Row],[P2O]]-P202</f>
        <v>-4.0999759740456887E-2</v>
      </c>
      <c r="U209" s="36">
        <f t="shared" si="24"/>
        <v>-0.10415794523589839</v>
      </c>
      <c r="V209" s="5"/>
      <c r="W209" s="7"/>
      <c r="X209" s="7"/>
      <c r="Y209" s="7"/>
      <c r="Z209" s="7"/>
      <c r="AA209" s="7"/>
      <c r="AB209" s="5"/>
    </row>
    <row r="210" spans="2:28" x14ac:dyDescent="0.2">
      <c r="B210" s="39">
        <v>43673</v>
      </c>
      <c r="C210" s="22" t="str">
        <f>TEXT('Session Details'!$B210,"dddd")</f>
        <v>Saturday</v>
      </c>
      <c r="D210" s="23">
        <v>44889750</v>
      </c>
      <c r="E210" s="23">
        <v>9615384</v>
      </c>
      <c r="F210" s="23">
        <v>3171153</v>
      </c>
      <c r="G210" s="23">
        <v>2156384</v>
      </c>
      <c r="H210" s="23">
        <v>1698799</v>
      </c>
      <c r="I210" s="24">
        <f t="shared" si="25"/>
        <v>3.7843806214113464E-2</v>
      </c>
      <c r="J210" s="26">
        <f t="shared" si="30"/>
        <v>-1.7555963718715928E-2</v>
      </c>
      <c r="K210" s="26">
        <f>('Session Details'!$D210/D203)-1</f>
        <v>1.0100998736455313E-2</v>
      </c>
      <c r="L210" s="26">
        <f t="shared" si="31"/>
        <v>-2.7380393138674131E-2</v>
      </c>
      <c r="M210" s="26">
        <f t="shared" si="26"/>
        <v>0.21419998997543982</v>
      </c>
      <c r="N210" s="26">
        <f t="shared" si="27"/>
        <v>0.32979993310719574</v>
      </c>
      <c r="O210" s="26">
        <f t="shared" si="28"/>
        <v>0.6799999873862913</v>
      </c>
      <c r="P210" s="26">
        <f t="shared" si="29"/>
        <v>0.78779985382937356</v>
      </c>
      <c r="Q210" s="62">
        <f>Table4[[#This Row],[L2M]]-M203</f>
        <v>4.1999929006762138E-3</v>
      </c>
      <c r="R210" s="62">
        <f>Table4[[#This Row],[M2C]]-N203</f>
        <v>-2.7199991565287629E-2</v>
      </c>
      <c r="S210" s="62">
        <f>Table4[[#This Row],[C2P]]-O203</f>
        <v>3.3999861325656133E-2</v>
      </c>
      <c r="T210" s="62">
        <f>Table4[[#This Row],[P2O]]-P203</f>
        <v>-1.5600047113711435E-2</v>
      </c>
      <c r="U210" s="36">
        <f t="shared" si="24"/>
        <v>-2.7380393138674131E-2</v>
      </c>
      <c r="V210" s="5"/>
      <c r="W210" s="7"/>
      <c r="X210" s="7"/>
      <c r="Y210" s="7"/>
      <c r="Z210" s="7"/>
      <c r="AA210" s="7"/>
      <c r="AB210" s="5"/>
    </row>
    <row r="211" spans="2:28" x14ac:dyDescent="0.2">
      <c r="B211" s="38">
        <v>43674</v>
      </c>
      <c r="C211" s="17" t="str">
        <f>TEXT('Session Details'!$B211,"dddd")</f>
        <v>Sunday</v>
      </c>
      <c r="D211" s="18">
        <v>43543058</v>
      </c>
      <c r="E211" s="18">
        <v>8778280</v>
      </c>
      <c r="F211" s="18">
        <v>3074153</v>
      </c>
      <c r="G211" s="18">
        <v>2027711</v>
      </c>
      <c r="H211" s="18">
        <v>1660696</v>
      </c>
      <c r="I211" s="27">
        <f t="shared" si="25"/>
        <v>3.8139167901344917E-2</v>
      </c>
      <c r="J211" s="29">
        <f t="shared" si="30"/>
        <v>7.3212154268398777E-2</v>
      </c>
      <c r="K211" s="29">
        <f>('Session Details'!$D211/D204)-1</f>
        <v>2.1052631332113103E-2</v>
      </c>
      <c r="L211" s="29">
        <f t="shared" si="31"/>
        <v>5.1084068867474519E-2</v>
      </c>
      <c r="M211" s="29">
        <f t="shared" si="26"/>
        <v>0.2015999886824669</v>
      </c>
      <c r="N211" s="29">
        <f t="shared" si="27"/>
        <v>0.35019992527009847</v>
      </c>
      <c r="O211" s="29">
        <f t="shared" si="28"/>
        <v>0.65959989629663851</v>
      </c>
      <c r="P211" s="29">
        <f t="shared" si="29"/>
        <v>0.8190003407783456</v>
      </c>
      <c r="Q211" s="62">
        <f>Table4[[#This Row],[L2M]]-M204</f>
        <v>-1.2600003471409604E-2</v>
      </c>
      <c r="R211" s="62">
        <f>Table4[[#This Row],[M2C]]-N204</f>
        <v>2.719999588062777E-2</v>
      </c>
      <c r="S211" s="62">
        <f>Table4[[#This Row],[C2P]]-O204</f>
        <v>6.8000128878372701E-3</v>
      </c>
      <c r="T211" s="62">
        <f>Table4[[#This Row],[P2O]]-P204</f>
        <v>1.5600365803357663E-2</v>
      </c>
      <c r="U211" s="36">
        <f t="shared" si="24"/>
        <v>5.1084068867474519E-2</v>
      </c>
      <c r="V211" s="5"/>
      <c r="W211" s="7"/>
      <c r="X211" s="7"/>
      <c r="Y211" s="7"/>
      <c r="Z211" s="7"/>
      <c r="AA211" s="7"/>
      <c r="AB211" s="5"/>
    </row>
    <row r="212" spans="2:28" x14ac:dyDescent="0.2">
      <c r="B212" s="39">
        <v>43675</v>
      </c>
      <c r="C212" s="22" t="str">
        <f>TEXT('Session Details'!$B212,"dddd")</f>
        <v>Monday</v>
      </c>
      <c r="D212" s="23">
        <v>21500167</v>
      </c>
      <c r="E212" s="23">
        <v>5536293</v>
      </c>
      <c r="F212" s="23">
        <v>2214517</v>
      </c>
      <c r="G212" s="23">
        <v>1551933</v>
      </c>
      <c r="H212" s="23">
        <v>1298037</v>
      </c>
      <c r="I212" s="24">
        <f t="shared" si="25"/>
        <v>6.0373345007041106E-2</v>
      </c>
      <c r="J212" s="26">
        <f t="shared" si="30"/>
        <v>8.6768603846072434E-3</v>
      </c>
      <c r="K212" s="26">
        <f>('Session Details'!$D212/D205)-1</f>
        <v>0</v>
      </c>
      <c r="L212" s="26">
        <f t="shared" si="31"/>
        <v>8.6768603846072434E-3</v>
      </c>
      <c r="M212" s="26">
        <f t="shared" si="26"/>
        <v>0.25749999988372185</v>
      </c>
      <c r="N212" s="26">
        <f t="shared" si="27"/>
        <v>0.39999996387474435</v>
      </c>
      <c r="O212" s="26">
        <f t="shared" si="28"/>
        <v>0.70079976807583777</v>
      </c>
      <c r="P212" s="26">
        <f t="shared" si="29"/>
        <v>0.83640015387262212</v>
      </c>
      <c r="Q212" s="62">
        <f>Table4[[#This Row],[L2M]]-M205</f>
        <v>1.0000015348718E-2</v>
      </c>
      <c r="R212" s="62">
        <f>Table4[[#This Row],[M2C]]-N205</f>
        <v>3.9044472877058922E-8</v>
      </c>
      <c r="S212" s="62">
        <f>Table4[[#This Row],[C2P]]-O205</f>
        <v>-2.9200382263647628E-2</v>
      </c>
      <c r="T212" s="62">
        <f>Table4[[#This Row],[P2O]]-P205</f>
        <v>8.2003079448198513E-3</v>
      </c>
      <c r="U212" s="36">
        <f t="shared" si="24"/>
        <v>8.6768603846072434E-3</v>
      </c>
      <c r="V212" s="5"/>
      <c r="W212" s="7"/>
      <c r="X212" s="7"/>
      <c r="Y212" s="7"/>
      <c r="Z212" s="7"/>
      <c r="AA212" s="7"/>
      <c r="AB212" s="5"/>
    </row>
    <row r="213" spans="2:28" x14ac:dyDescent="0.2">
      <c r="B213" s="38">
        <v>43676</v>
      </c>
      <c r="C213" s="17" t="str">
        <f>TEXT('Session Details'!$B213,"dddd")</f>
        <v>Tuesday</v>
      </c>
      <c r="D213" s="18">
        <v>20848646</v>
      </c>
      <c r="E213" s="18">
        <v>5212161</v>
      </c>
      <c r="F213" s="18">
        <v>2043167</v>
      </c>
      <c r="G213" s="18">
        <v>1416936</v>
      </c>
      <c r="H213" s="18">
        <v>1208363</v>
      </c>
      <c r="I213" s="27">
        <f t="shared" si="25"/>
        <v>5.7958823800835793E-2</v>
      </c>
      <c r="J213" s="29">
        <f t="shared" si="30"/>
        <v>3.064391629386698E-2</v>
      </c>
      <c r="K213" s="29">
        <f>('Session Details'!$D213/D206)-1</f>
        <v>-2.0408172854259776E-2</v>
      </c>
      <c r="L213" s="29">
        <f t="shared" si="31"/>
        <v>5.2115674848858706E-2</v>
      </c>
      <c r="M213" s="29">
        <f t="shared" si="26"/>
        <v>0.24999997601762725</v>
      </c>
      <c r="N213" s="29">
        <f t="shared" si="27"/>
        <v>0.39199997851179197</v>
      </c>
      <c r="O213" s="29">
        <f t="shared" si="28"/>
        <v>0.69349984607229853</v>
      </c>
      <c r="P213" s="29">
        <f t="shared" si="29"/>
        <v>0.85279998532043788</v>
      </c>
      <c r="Q213" s="62">
        <f>Table4[[#This Row],[L2M]]-M206</f>
        <v>1.2500015368295647E-2</v>
      </c>
      <c r="R213" s="62">
        <f>Table4[[#This Row],[M2C]]-N206</f>
        <v>-3.9999898345622342E-3</v>
      </c>
      <c r="S213" s="62">
        <f>Table4[[#This Row],[C2P]]-O206</f>
        <v>-5.840019714172584E-2</v>
      </c>
      <c r="T213" s="62">
        <f>Table4[[#This Row],[P2O]]-P206</f>
        <v>7.3800322850303912E-2</v>
      </c>
      <c r="U213" s="36">
        <f t="shared" si="24"/>
        <v>5.2115674848858706E-2</v>
      </c>
      <c r="V213" s="5"/>
      <c r="W213" s="7"/>
      <c r="X213" s="7"/>
      <c r="Y213" s="7"/>
      <c r="Z213" s="7"/>
      <c r="AA213" s="7"/>
      <c r="AB213" s="5"/>
    </row>
    <row r="214" spans="2:28" x14ac:dyDescent="0.2">
      <c r="B214" s="39">
        <v>43677</v>
      </c>
      <c r="C214" s="22" t="str">
        <f>TEXT('Session Details'!$B214,"dddd")</f>
        <v>Wednesday</v>
      </c>
      <c r="D214" s="23">
        <v>22368860</v>
      </c>
      <c r="E214" s="23">
        <v>5592215</v>
      </c>
      <c r="F214" s="23">
        <v>2214517</v>
      </c>
      <c r="G214" s="23">
        <v>1535767</v>
      </c>
      <c r="H214" s="23">
        <v>1322295</v>
      </c>
      <c r="I214" s="24">
        <f t="shared" si="25"/>
        <v>5.9113204696171373E-2</v>
      </c>
      <c r="J214" s="26">
        <f t="shared" si="30"/>
        <v>1.8893876057097803E-2</v>
      </c>
      <c r="K214" s="26">
        <f>('Session Details'!$D214/D207)-1</f>
        <v>1.9801989677181275E-2</v>
      </c>
      <c r="L214" s="26">
        <f t="shared" si="31"/>
        <v>-8.9048033763017287E-4</v>
      </c>
      <c r="M214" s="26">
        <f t="shared" si="26"/>
        <v>0.25</v>
      </c>
      <c r="N214" s="26">
        <f t="shared" si="27"/>
        <v>0.39599997496519718</v>
      </c>
      <c r="O214" s="26">
        <f t="shared" si="28"/>
        <v>0.69349975638028516</v>
      </c>
      <c r="P214" s="26">
        <f t="shared" si="29"/>
        <v>0.86099974800864976</v>
      </c>
      <c r="Q214" s="62">
        <f>Table4[[#This Row],[L2M]]-M207</f>
        <v>-5.0000084341968454E-3</v>
      </c>
      <c r="R214" s="62">
        <f>Table4[[#This Row],[M2C]]-N207</f>
        <v>3.9999735349147691E-3</v>
      </c>
      <c r="S214" s="62">
        <f>Table4[[#This Row],[C2P]]-O207</f>
        <v>-7.2998517515270311E-3</v>
      </c>
      <c r="T214" s="62">
        <f>Table4[[#This Row],[P2O]]-P207</f>
        <v>1.6399326936836545E-2</v>
      </c>
      <c r="U214" s="36">
        <f t="shared" ref="U214:U230" si="32">(I214/I207)-1</f>
        <v>-8.9048033763017287E-4</v>
      </c>
      <c r="V214" s="5"/>
      <c r="W214" s="7"/>
      <c r="X214" s="7"/>
      <c r="Y214" s="7"/>
      <c r="Z214" s="7"/>
      <c r="AA214" s="7"/>
      <c r="AB214" s="5"/>
    </row>
    <row r="215" spans="2:28" x14ac:dyDescent="0.2">
      <c r="B215" s="38">
        <v>43678</v>
      </c>
      <c r="C215" s="17" t="str">
        <f>TEXT('Session Details'!$B215,"dddd")</f>
        <v>Thursday</v>
      </c>
      <c r="D215" s="18">
        <v>22151687</v>
      </c>
      <c r="E215" s="18">
        <v>5704059</v>
      </c>
      <c r="F215" s="18">
        <v>2327256</v>
      </c>
      <c r="G215" s="18">
        <v>1749863</v>
      </c>
      <c r="H215" s="18">
        <v>1506632</v>
      </c>
      <c r="I215" s="27">
        <f t="shared" si="25"/>
        <v>6.8014323243191371E-2</v>
      </c>
      <c r="J215" s="29">
        <f t="shared" si="30"/>
        <v>0.16231751902245817</v>
      </c>
      <c r="K215" s="29">
        <f>('Session Details'!$D215/D208)-1</f>
        <v>7.3684220220243013E-2</v>
      </c>
      <c r="L215" s="29">
        <f t="shared" si="31"/>
        <v>8.2550620688114362E-2</v>
      </c>
      <c r="M215" s="29">
        <f t="shared" si="26"/>
        <v>0.25749998182982631</v>
      </c>
      <c r="N215" s="29">
        <f t="shared" si="27"/>
        <v>0.40799998737740967</v>
      </c>
      <c r="O215" s="29">
        <f t="shared" si="28"/>
        <v>0.75189966209132131</v>
      </c>
      <c r="P215" s="29">
        <f t="shared" si="29"/>
        <v>0.86099997542664763</v>
      </c>
      <c r="Q215" s="62">
        <f>Table4[[#This Row],[L2M]]-M208</f>
        <v>-4.9999860590393963E-3</v>
      </c>
      <c r="R215" s="62">
        <f>Table4[[#This Row],[M2C]]-N208</f>
        <v>1.6000044987041995E-2</v>
      </c>
      <c r="S215" s="62">
        <f>Table4[[#This Row],[C2P]]-O208</f>
        <v>7.2998593613825546E-3</v>
      </c>
      <c r="T215" s="62">
        <f>Table4[[#This Row],[P2O]]-P208</f>
        <v>4.0999709733178236E-2</v>
      </c>
      <c r="U215" s="36">
        <f t="shared" si="32"/>
        <v>8.2550620688114362E-2</v>
      </c>
      <c r="V215" s="5"/>
      <c r="W215" s="7"/>
      <c r="X215" s="7"/>
      <c r="Y215" s="7"/>
      <c r="Z215" s="7"/>
      <c r="AA215" s="7"/>
      <c r="AB215" s="5"/>
    </row>
    <row r="216" spans="2:28" x14ac:dyDescent="0.2">
      <c r="B216" s="39">
        <v>43679</v>
      </c>
      <c r="C216" s="22" t="str">
        <f>TEXT('Session Details'!$B216,"dddd")</f>
        <v>Friday</v>
      </c>
      <c r="D216" s="23">
        <v>22803207</v>
      </c>
      <c r="E216" s="23">
        <v>5814817</v>
      </c>
      <c r="F216" s="23">
        <v>2256149</v>
      </c>
      <c r="G216" s="23">
        <v>1581109</v>
      </c>
      <c r="H216" s="23">
        <v>1322439</v>
      </c>
      <c r="I216" s="24">
        <f t="shared" si="25"/>
        <v>5.7993553275203794E-2</v>
      </c>
      <c r="J216" s="26">
        <f t="shared" si="30"/>
        <v>6.1115020545257748E-2</v>
      </c>
      <c r="K216" s="26">
        <f>('Session Details'!$D216/D209)-1</f>
        <v>8.2474216527056665E-2</v>
      </c>
      <c r="L216" s="26">
        <f t="shared" si="31"/>
        <v>-1.9731828856234923E-2</v>
      </c>
      <c r="M216" s="26">
        <f t="shared" si="26"/>
        <v>0.25499996557501758</v>
      </c>
      <c r="N216" s="26">
        <f t="shared" si="27"/>
        <v>0.38800000068789781</v>
      </c>
      <c r="O216" s="26">
        <f t="shared" si="28"/>
        <v>0.7007999028432963</v>
      </c>
      <c r="P216" s="26">
        <f t="shared" si="29"/>
        <v>0.83639964101146724</v>
      </c>
      <c r="Q216" s="62">
        <f>Table4[[#This Row],[L2M]]-M209</f>
        <v>2.4999916836618286E-3</v>
      </c>
      <c r="R216" s="62">
        <f>Table4[[#This Row],[M2C]]-N209</f>
        <v>3.3024079804100381E-8</v>
      </c>
      <c r="S216" s="62">
        <f>Table4[[#This Row],[C2P]]-O209</f>
        <v>-5.8399794029199259E-2</v>
      </c>
      <c r="T216" s="62">
        <f>Table4[[#This Row],[P2O]]-P209</f>
        <v>4.0999315517642021E-2</v>
      </c>
      <c r="U216" s="36">
        <f t="shared" si="32"/>
        <v>-1.9731828856234923E-2</v>
      </c>
      <c r="V216" s="5"/>
      <c r="W216" s="7"/>
      <c r="X216" s="7"/>
      <c r="Y216" s="7"/>
      <c r="Z216" s="7"/>
      <c r="AA216" s="7"/>
      <c r="AB216" s="5"/>
    </row>
    <row r="217" spans="2:28" x14ac:dyDescent="0.2">
      <c r="B217" s="38">
        <v>43680</v>
      </c>
      <c r="C217" s="17" t="str">
        <f>TEXT('Session Details'!$B217,"dddd")</f>
        <v>Saturday</v>
      </c>
      <c r="D217" s="18">
        <v>45338648</v>
      </c>
      <c r="E217" s="18">
        <v>9045060</v>
      </c>
      <c r="F217" s="18">
        <v>3167580</v>
      </c>
      <c r="G217" s="18">
        <v>2240112</v>
      </c>
      <c r="H217" s="18">
        <v>1782233</v>
      </c>
      <c r="I217" s="27">
        <f t="shared" si="25"/>
        <v>3.930935479152356E-2</v>
      </c>
      <c r="J217" s="29">
        <f t="shared" si="30"/>
        <v>4.9113520787332776E-2</v>
      </c>
      <c r="K217" s="29">
        <f>('Session Details'!$D217/D210)-1</f>
        <v>1.0000011138400211E-2</v>
      </c>
      <c r="L217" s="29">
        <f t="shared" si="31"/>
        <v>3.8726246750083293E-2</v>
      </c>
      <c r="M217" s="29">
        <f t="shared" si="26"/>
        <v>0.19949999391247838</v>
      </c>
      <c r="N217" s="29">
        <f t="shared" si="27"/>
        <v>0.35019999867330898</v>
      </c>
      <c r="O217" s="29">
        <f t="shared" si="28"/>
        <v>0.70719981815771027</v>
      </c>
      <c r="P217" s="29">
        <f t="shared" si="29"/>
        <v>0.79559995214524992</v>
      </c>
      <c r="Q217" s="62">
        <f>Table4[[#This Row],[L2M]]-M210</f>
        <v>-1.4699996062961435E-2</v>
      </c>
      <c r="R217" s="62">
        <f>Table4[[#This Row],[M2C]]-N210</f>
        <v>2.0400065566113235E-2</v>
      </c>
      <c r="S217" s="62">
        <f>Table4[[#This Row],[C2P]]-O210</f>
        <v>2.7199830771418965E-2</v>
      </c>
      <c r="T217" s="62">
        <f>Table4[[#This Row],[P2O]]-P210</f>
        <v>7.8000983158763582E-3</v>
      </c>
      <c r="U217" s="36">
        <f t="shared" si="32"/>
        <v>3.8726246750083293E-2</v>
      </c>
      <c r="V217" s="5"/>
      <c r="W217" s="7"/>
      <c r="X217" s="7"/>
      <c r="Y217" s="7"/>
      <c r="Z217" s="7"/>
      <c r="AA217" s="7"/>
      <c r="AB217" s="5"/>
    </row>
    <row r="218" spans="2:28" x14ac:dyDescent="0.2">
      <c r="B218" s="39">
        <v>43681</v>
      </c>
      <c r="C218" s="22" t="str">
        <f>TEXT('Session Details'!$B218,"dddd")</f>
        <v>Sunday</v>
      </c>
      <c r="D218" s="23">
        <v>43991955</v>
      </c>
      <c r="E218" s="23">
        <v>9053544</v>
      </c>
      <c r="F218" s="23">
        <v>2924294</v>
      </c>
      <c r="G218" s="23">
        <v>2068061</v>
      </c>
      <c r="H218" s="23">
        <v>1677611</v>
      </c>
      <c r="I218" s="24">
        <f t="shared" si="25"/>
        <v>3.8134495273056179E-2</v>
      </c>
      <c r="J218" s="26">
        <f t="shared" si="30"/>
        <v>1.0185488493980932E-2</v>
      </c>
      <c r="K218" s="26">
        <f>('Session Details'!$D218/D211)-1</f>
        <v>1.0309266749248591E-2</v>
      </c>
      <c r="L218" s="26">
        <f t="shared" si="31"/>
        <v>-1.2251521325334913E-4</v>
      </c>
      <c r="M218" s="26">
        <f t="shared" si="26"/>
        <v>0.20579999229404558</v>
      </c>
      <c r="N218" s="26">
        <f t="shared" si="27"/>
        <v>0.3229999213567637</v>
      </c>
      <c r="O218" s="26">
        <f t="shared" si="28"/>
        <v>0.70720009684388774</v>
      </c>
      <c r="P218" s="26">
        <f t="shared" si="29"/>
        <v>0.81119995976907833</v>
      </c>
      <c r="Q218" s="62">
        <f>Table4[[#This Row],[L2M]]-M211</f>
        <v>4.2000036115786843E-3</v>
      </c>
      <c r="R218" s="62">
        <f>Table4[[#This Row],[M2C]]-N211</f>
        <v>-2.7200003913334769E-2</v>
      </c>
      <c r="S218" s="62">
        <f>Table4[[#This Row],[C2P]]-O211</f>
        <v>4.7600200547249227E-2</v>
      </c>
      <c r="T218" s="62">
        <f>Table4[[#This Row],[P2O]]-P211</f>
        <v>-7.8003810092672765E-3</v>
      </c>
      <c r="U218" s="36">
        <f t="shared" si="32"/>
        <v>-1.2251521325334913E-4</v>
      </c>
      <c r="V218" s="5"/>
      <c r="W218" s="7"/>
      <c r="X218" s="7"/>
      <c r="Y218" s="7"/>
      <c r="Z218" s="7"/>
      <c r="AA218" s="7"/>
      <c r="AB218" s="5"/>
    </row>
    <row r="219" spans="2:28" x14ac:dyDescent="0.2">
      <c r="B219" s="38">
        <v>43682</v>
      </c>
      <c r="C219" s="17" t="str">
        <f>TEXT('Session Details'!$B219,"dddd")</f>
        <v>Monday</v>
      </c>
      <c r="D219" s="18">
        <v>22368860</v>
      </c>
      <c r="E219" s="18">
        <v>5592215</v>
      </c>
      <c r="F219" s="18">
        <v>2214517</v>
      </c>
      <c r="G219" s="18">
        <v>1551933</v>
      </c>
      <c r="H219" s="18">
        <v>1208956</v>
      </c>
      <c r="I219" s="27">
        <f t="shared" si="25"/>
        <v>5.4046384125073878E-2</v>
      </c>
      <c r="J219" s="29">
        <f t="shared" si="30"/>
        <v>-6.8627473639041092E-2</v>
      </c>
      <c r="K219" s="29">
        <f>('Session Details'!$D219/D212)-1</f>
        <v>4.0404011745583279E-2</v>
      </c>
      <c r="L219" s="29">
        <f t="shared" si="31"/>
        <v>-0.10479725582919641</v>
      </c>
      <c r="M219" s="29">
        <f t="shared" si="26"/>
        <v>0.25</v>
      </c>
      <c r="N219" s="29">
        <f t="shared" si="27"/>
        <v>0.39599997496519718</v>
      </c>
      <c r="O219" s="29">
        <f t="shared" si="28"/>
        <v>0.70079976807583777</v>
      </c>
      <c r="P219" s="29">
        <f t="shared" si="29"/>
        <v>0.77900012436103883</v>
      </c>
      <c r="Q219" s="62">
        <f>Table4[[#This Row],[L2M]]-M212</f>
        <v>-7.4999998837218529E-3</v>
      </c>
      <c r="R219" s="62">
        <f>Table4[[#This Row],[M2C]]-N212</f>
        <v>-3.9999889095471697E-3</v>
      </c>
      <c r="S219" s="62">
        <f>Table4[[#This Row],[C2P]]-O212</f>
        <v>0</v>
      </c>
      <c r="T219" s="62">
        <f>Table4[[#This Row],[P2O]]-P212</f>
        <v>-5.7400029511583295E-2</v>
      </c>
      <c r="U219" s="36">
        <f t="shared" si="32"/>
        <v>-0.10479725582919641</v>
      </c>
      <c r="V219" s="5"/>
      <c r="W219" s="7"/>
      <c r="X219" s="7"/>
      <c r="Y219" s="7"/>
      <c r="Z219" s="7"/>
      <c r="AA219" s="7"/>
      <c r="AB219" s="5"/>
    </row>
    <row r="220" spans="2:28" x14ac:dyDescent="0.2">
      <c r="B220" s="39">
        <v>43683</v>
      </c>
      <c r="C220" s="22" t="str">
        <f>TEXT('Session Details'!$B220,"dddd")</f>
        <v>Tuesday</v>
      </c>
      <c r="D220" s="23">
        <v>22586034</v>
      </c>
      <c r="E220" s="23">
        <v>5420648</v>
      </c>
      <c r="F220" s="23">
        <v>2124894</v>
      </c>
      <c r="G220" s="23">
        <v>1535660</v>
      </c>
      <c r="H220" s="23">
        <v>1221464</v>
      </c>
      <c r="I220" s="24">
        <f t="shared" si="25"/>
        <v>5.4080499480342589E-2</v>
      </c>
      <c r="J220" s="26">
        <f t="shared" si="30"/>
        <v>1.0841940708214315E-2</v>
      </c>
      <c r="K220" s="26">
        <f>('Session Details'!$D220/D213)-1</f>
        <v>8.3333373303954517E-2</v>
      </c>
      <c r="L220" s="26">
        <f t="shared" si="31"/>
        <v>-6.6915166081014887E-2</v>
      </c>
      <c r="M220" s="26">
        <f t="shared" si="26"/>
        <v>0.23999999291597632</v>
      </c>
      <c r="N220" s="26">
        <f t="shared" si="27"/>
        <v>0.39199999704832339</v>
      </c>
      <c r="O220" s="26">
        <f t="shared" si="28"/>
        <v>0.72269957936725315</v>
      </c>
      <c r="P220" s="26">
        <f t="shared" si="29"/>
        <v>0.79540002344268912</v>
      </c>
      <c r="Q220" s="62">
        <f>Table4[[#This Row],[L2M]]-M213</f>
        <v>-9.9999831016509277E-3</v>
      </c>
      <c r="R220" s="62">
        <f>Table4[[#This Row],[M2C]]-N213</f>
        <v>1.853653142092071E-8</v>
      </c>
      <c r="S220" s="62">
        <f>Table4[[#This Row],[C2P]]-O213</f>
        <v>2.9199733294954622E-2</v>
      </c>
      <c r="T220" s="62">
        <f>Table4[[#This Row],[P2O]]-P213</f>
        <v>-5.7399961877748762E-2</v>
      </c>
      <c r="U220" s="36">
        <f t="shared" si="32"/>
        <v>-6.6915166081014887E-2</v>
      </c>
      <c r="V220" s="5"/>
      <c r="W220" s="7"/>
      <c r="X220" s="7"/>
      <c r="Y220" s="7"/>
      <c r="Z220" s="7"/>
      <c r="AA220" s="7"/>
      <c r="AB220" s="5"/>
    </row>
    <row r="221" spans="2:28" x14ac:dyDescent="0.2">
      <c r="B221" s="38">
        <v>43684</v>
      </c>
      <c r="C221" s="17" t="str">
        <f>TEXT('Session Details'!$B221,"dddd")</f>
        <v>Wednesday</v>
      </c>
      <c r="D221" s="18">
        <v>22586034</v>
      </c>
      <c r="E221" s="18">
        <v>5364183</v>
      </c>
      <c r="F221" s="18">
        <v>2124216</v>
      </c>
      <c r="G221" s="18">
        <v>1488650</v>
      </c>
      <c r="H221" s="18">
        <v>1184072</v>
      </c>
      <c r="I221" s="27">
        <f t="shared" si="25"/>
        <v>5.2424963143152974E-2</v>
      </c>
      <c r="J221" s="29">
        <f t="shared" si="30"/>
        <v>-0.10453264967348441</v>
      </c>
      <c r="K221" s="29">
        <f>('Session Details'!$D221/D214)-1</f>
        <v>9.7087647738864913E-3</v>
      </c>
      <c r="L221" s="29">
        <f t="shared" si="31"/>
        <v>-0.1131429362930747</v>
      </c>
      <c r="M221" s="29">
        <f t="shared" si="26"/>
        <v>0.23749999667936389</v>
      </c>
      <c r="N221" s="29">
        <f t="shared" si="27"/>
        <v>0.39599991275465435</v>
      </c>
      <c r="O221" s="29">
        <f t="shared" si="28"/>
        <v>0.70079973034757292</v>
      </c>
      <c r="P221" s="29">
        <f t="shared" si="29"/>
        <v>0.79539985893258991</v>
      </c>
      <c r="Q221" s="62">
        <f>Table4[[#This Row],[L2M]]-M214</f>
        <v>-1.2500003320636111E-2</v>
      </c>
      <c r="R221" s="62">
        <f>Table4[[#This Row],[M2C]]-N214</f>
        <v>-6.2210542828289306E-8</v>
      </c>
      <c r="S221" s="62">
        <f>Table4[[#This Row],[C2P]]-O214</f>
        <v>7.299973967287765E-3</v>
      </c>
      <c r="T221" s="62">
        <f>Table4[[#This Row],[P2O]]-P214</f>
        <v>-6.5599889076059847E-2</v>
      </c>
      <c r="U221" s="36">
        <f t="shared" si="32"/>
        <v>-0.1131429362930747</v>
      </c>
      <c r="V221" s="5"/>
      <c r="W221" s="7"/>
      <c r="X221" s="7"/>
      <c r="Y221" s="7"/>
      <c r="Z221" s="7"/>
      <c r="AA221" s="7"/>
      <c r="AB221" s="5"/>
    </row>
    <row r="222" spans="2:28" x14ac:dyDescent="0.2">
      <c r="B222" s="39">
        <v>43685</v>
      </c>
      <c r="C222" s="22" t="str">
        <f>TEXT('Session Details'!$B222,"dddd")</f>
        <v>Thursday</v>
      </c>
      <c r="D222" s="23">
        <v>20848646</v>
      </c>
      <c r="E222" s="23">
        <v>5264283</v>
      </c>
      <c r="F222" s="23">
        <v>2168884</v>
      </c>
      <c r="G222" s="23">
        <v>1519954</v>
      </c>
      <c r="H222" s="23">
        <v>1233898</v>
      </c>
      <c r="I222" s="24">
        <f t="shared" si="25"/>
        <v>5.9183603577901416E-2</v>
      </c>
      <c r="J222" s="26">
        <f t="shared" si="30"/>
        <v>-0.18102230670794195</v>
      </c>
      <c r="K222" s="26">
        <f>('Session Details'!$D222/D215)-1</f>
        <v>-5.8823555966640351E-2</v>
      </c>
      <c r="L222" s="26">
        <f t="shared" si="31"/>
        <v>-0.12983617632590294</v>
      </c>
      <c r="M222" s="26">
        <f t="shared" si="26"/>
        <v>0.25249999448405425</v>
      </c>
      <c r="N222" s="26">
        <f t="shared" si="27"/>
        <v>0.41199988678420213</v>
      </c>
      <c r="O222" s="26">
        <f t="shared" si="28"/>
        <v>0.70080004278698171</v>
      </c>
      <c r="P222" s="26">
        <f t="shared" si="29"/>
        <v>0.8117995676184937</v>
      </c>
      <c r="Q222" s="62">
        <f>Table4[[#This Row],[L2M]]-M215</f>
        <v>-4.9999873457720612E-3</v>
      </c>
      <c r="R222" s="62">
        <f>Table4[[#This Row],[M2C]]-N215</f>
        <v>3.999899406792462E-3</v>
      </c>
      <c r="S222" s="62">
        <f>Table4[[#This Row],[C2P]]-O215</f>
        <v>-5.1099619304339594E-2</v>
      </c>
      <c r="T222" s="62">
        <f>Table4[[#This Row],[P2O]]-P215</f>
        <v>-4.9200407808153934E-2</v>
      </c>
      <c r="U222" s="36">
        <f t="shared" si="32"/>
        <v>-0.12983617632590294</v>
      </c>
      <c r="V222" s="5"/>
      <c r="W222" s="7"/>
      <c r="X222" s="7"/>
      <c r="Y222" s="7"/>
      <c r="Z222" s="7"/>
      <c r="AA222" s="7"/>
      <c r="AB222" s="5"/>
    </row>
    <row r="223" spans="2:28" x14ac:dyDescent="0.2">
      <c r="B223" s="38">
        <v>43686</v>
      </c>
      <c r="C223" s="17" t="str">
        <f>TEXT('Session Details'!$B223,"dddd")</f>
        <v>Friday</v>
      </c>
      <c r="D223" s="18">
        <v>22586034</v>
      </c>
      <c r="E223" s="18">
        <v>5590043</v>
      </c>
      <c r="F223" s="18">
        <v>2124216</v>
      </c>
      <c r="G223" s="18">
        <v>1566184</v>
      </c>
      <c r="H223" s="18">
        <v>1322799</v>
      </c>
      <c r="I223" s="27">
        <f t="shared" si="25"/>
        <v>5.8567121611523297E-2</v>
      </c>
      <c r="J223" s="29">
        <f t="shared" si="30"/>
        <v>2.7222427650719361E-4</v>
      </c>
      <c r="K223" s="29">
        <f>('Session Details'!$D223/D216)-1</f>
        <v>-9.5237919824172623E-3</v>
      </c>
      <c r="L223" s="29">
        <f t="shared" si="31"/>
        <v>9.8902085477963197E-3</v>
      </c>
      <c r="M223" s="29">
        <f t="shared" si="26"/>
        <v>0.24749998162581355</v>
      </c>
      <c r="N223" s="29">
        <f t="shared" si="27"/>
        <v>0.37999993917756986</v>
      </c>
      <c r="O223" s="29">
        <f t="shared" si="28"/>
        <v>0.7372997849559555</v>
      </c>
      <c r="P223" s="29">
        <f t="shared" si="29"/>
        <v>0.84459999591363466</v>
      </c>
      <c r="Q223" s="62">
        <f>Table4[[#This Row],[L2M]]-M216</f>
        <v>-7.4999839492040365E-3</v>
      </c>
      <c r="R223" s="62">
        <f>Table4[[#This Row],[M2C]]-N216</f>
        <v>-8.0000615103279493E-3</v>
      </c>
      <c r="S223" s="62">
        <f>Table4[[#This Row],[C2P]]-O216</f>
        <v>3.6499882112659199E-2</v>
      </c>
      <c r="T223" s="62">
        <f>Table4[[#This Row],[P2O]]-P216</f>
        <v>8.2003549021674171E-3</v>
      </c>
      <c r="U223" s="36">
        <f t="shared" si="32"/>
        <v>9.8902085477963197E-3</v>
      </c>
      <c r="V223" s="5"/>
      <c r="W223" s="7"/>
      <c r="X223" s="7"/>
      <c r="Y223" s="7"/>
      <c r="Z223" s="7"/>
      <c r="AA223" s="7"/>
      <c r="AB223" s="5"/>
    </row>
    <row r="224" spans="2:28" x14ac:dyDescent="0.2">
      <c r="B224" s="39">
        <v>43687</v>
      </c>
      <c r="C224" s="22" t="str">
        <f>TEXT('Session Details'!$B224,"dddd")</f>
        <v>Saturday</v>
      </c>
      <c r="D224" s="23">
        <v>46685340</v>
      </c>
      <c r="E224" s="23">
        <v>9411764</v>
      </c>
      <c r="F224" s="23">
        <v>3328000</v>
      </c>
      <c r="G224" s="23">
        <v>2330931</v>
      </c>
      <c r="H224" s="23">
        <v>1890851</v>
      </c>
      <c r="I224" s="24">
        <f t="shared" si="25"/>
        <v>4.0502029116634898E-2</v>
      </c>
      <c r="J224" s="26">
        <f t="shared" si="30"/>
        <v>6.0944893288363611E-2</v>
      </c>
      <c r="K224" s="26">
        <f>('Session Details'!$D224/D217)-1</f>
        <v>2.9702958941342894E-2</v>
      </c>
      <c r="L224" s="26">
        <f t="shared" si="31"/>
        <v>3.034072503699603E-2</v>
      </c>
      <c r="M224" s="26">
        <f t="shared" si="26"/>
        <v>0.2015999883475198</v>
      </c>
      <c r="N224" s="26">
        <f t="shared" si="27"/>
        <v>0.353600026520002</v>
      </c>
      <c r="O224" s="26">
        <f t="shared" si="28"/>
        <v>0.70039993990384619</v>
      </c>
      <c r="P224" s="26">
        <f t="shared" si="29"/>
        <v>0.81119990252821728</v>
      </c>
      <c r="Q224" s="62">
        <f>Table4[[#This Row],[L2M]]-M217</f>
        <v>2.0999944350414135E-3</v>
      </c>
      <c r="R224" s="62">
        <f>Table4[[#This Row],[M2C]]-N217</f>
        <v>3.4000278466930212E-3</v>
      </c>
      <c r="S224" s="62">
        <f>Table4[[#This Row],[C2P]]-O217</f>
        <v>-6.7998782538640778E-3</v>
      </c>
      <c r="T224" s="62">
        <f>Table4[[#This Row],[P2O]]-P217</f>
        <v>1.5599950382967354E-2</v>
      </c>
      <c r="U224" s="36">
        <f t="shared" si="32"/>
        <v>3.034072503699603E-2</v>
      </c>
      <c r="V224" s="5"/>
      <c r="W224" s="7"/>
      <c r="X224" s="7"/>
      <c r="Y224" s="7"/>
      <c r="Z224" s="7"/>
      <c r="AA224" s="7"/>
      <c r="AB224" s="5"/>
    </row>
    <row r="225" spans="2:28" x14ac:dyDescent="0.2">
      <c r="B225" s="38">
        <v>43688</v>
      </c>
      <c r="C225" s="17" t="str">
        <f>TEXT('Session Details'!$B225,"dddd")</f>
        <v>Sunday</v>
      </c>
      <c r="D225" s="18">
        <v>43991955</v>
      </c>
      <c r="E225" s="18">
        <v>9700226</v>
      </c>
      <c r="F225" s="18">
        <v>3166153</v>
      </c>
      <c r="G225" s="18">
        <v>1033432</v>
      </c>
      <c r="H225" s="18">
        <v>765773</v>
      </c>
      <c r="I225" s="27">
        <f t="shared" si="25"/>
        <v>1.7407114550830941E-2</v>
      </c>
      <c r="J225" s="29">
        <f t="shared" si="30"/>
        <v>-0.54353363205176886</v>
      </c>
      <c r="K225" s="29">
        <f>('Session Details'!$D225/D218)-1</f>
        <v>0</v>
      </c>
      <c r="L225" s="29">
        <f t="shared" si="31"/>
        <v>-0.54353363205176897</v>
      </c>
      <c r="M225" s="29">
        <f t="shared" si="26"/>
        <v>0.22049999823831426</v>
      </c>
      <c r="N225" s="29">
        <f t="shared" si="27"/>
        <v>0.32639992099153153</v>
      </c>
      <c r="O225" s="29">
        <f t="shared" si="28"/>
        <v>0.32639989286683241</v>
      </c>
      <c r="P225" s="29">
        <f t="shared" si="29"/>
        <v>0.74099989162325142</v>
      </c>
      <c r="Q225" s="62">
        <f>Table4[[#This Row],[L2M]]-M218</f>
        <v>1.4700005944268679E-2</v>
      </c>
      <c r="R225" s="62">
        <f>Table4[[#This Row],[M2C]]-N218</f>
        <v>3.3999996347678363E-3</v>
      </c>
      <c r="S225" s="62">
        <f>Table4[[#This Row],[C2P]]-O218</f>
        <v>-0.38080020397705533</v>
      </c>
      <c r="T225" s="62">
        <f>Table4[[#This Row],[P2O]]-P218</f>
        <v>-7.020006814582691E-2</v>
      </c>
      <c r="U225" s="36">
        <f t="shared" si="32"/>
        <v>-0.54353363205176897</v>
      </c>
      <c r="V225" s="5"/>
      <c r="W225" s="7"/>
      <c r="X225" s="7"/>
      <c r="Y225" s="7"/>
      <c r="Z225" s="7"/>
      <c r="AA225" s="7"/>
      <c r="AB225" s="5"/>
    </row>
    <row r="226" spans="2:28" x14ac:dyDescent="0.2">
      <c r="B226" s="39">
        <v>43689</v>
      </c>
      <c r="C226" s="22" t="str">
        <f>TEXT('Session Details'!$B226,"dddd")</f>
        <v>Monday</v>
      </c>
      <c r="D226" s="23">
        <v>20631473</v>
      </c>
      <c r="E226" s="23">
        <v>5157868</v>
      </c>
      <c r="F226" s="23">
        <v>2063147</v>
      </c>
      <c r="G226" s="23">
        <v>1445853</v>
      </c>
      <c r="H226" s="23">
        <v>1244880</v>
      </c>
      <c r="I226" s="24">
        <f t="shared" si="25"/>
        <v>6.0338881281040861E-2</v>
      </c>
      <c r="J226" s="26">
        <f t="shared" si="30"/>
        <v>2.971489450401843E-2</v>
      </c>
      <c r="K226" s="26">
        <f>('Session Details'!$D226/D219)-1</f>
        <v>-7.7669894666066996E-2</v>
      </c>
      <c r="L226" s="26">
        <f t="shared" si="31"/>
        <v>0.11642771774342786</v>
      </c>
      <c r="M226" s="26">
        <f t="shared" si="26"/>
        <v>0.24999998788259084</v>
      </c>
      <c r="N226" s="26">
        <f t="shared" si="27"/>
        <v>0.39999996122428877</v>
      </c>
      <c r="O226" s="26">
        <f t="shared" si="28"/>
        <v>0.70079979759076794</v>
      </c>
      <c r="P226" s="26">
        <f t="shared" si="29"/>
        <v>0.86100039215604907</v>
      </c>
      <c r="Q226" s="62">
        <f>Table4[[#This Row],[L2M]]-M219</f>
        <v>-1.2117409159406733E-8</v>
      </c>
      <c r="R226" s="62">
        <f>Table4[[#This Row],[M2C]]-N219</f>
        <v>3.9999862590915924E-3</v>
      </c>
      <c r="S226" s="62">
        <f>Table4[[#This Row],[C2P]]-O219</f>
        <v>2.9514930166563147E-8</v>
      </c>
      <c r="T226" s="62">
        <f>Table4[[#This Row],[P2O]]-P219</f>
        <v>8.200026779501024E-2</v>
      </c>
      <c r="U226" s="36">
        <f t="shared" si="32"/>
        <v>0.11642771774342786</v>
      </c>
      <c r="V226" s="5"/>
      <c r="W226" s="7"/>
      <c r="X226" s="7"/>
      <c r="Y226" s="7"/>
      <c r="Z226" s="7"/>
      <c r="AA226" s="7"/>
      <c r="AB226" s="5"/>
    </row>
    <row r="227" spans="2:28" x14ac:dyDescent="0.2">
      <c r="B227" s="38">
        <v>43690</v>
      </c>
      <c r="C227" s="17" t="str">
        <f>TEXT('Session Details'!$B227,"dddd")</f>
        <v>Tuesday</v>
      </c>
      <c r="D227" s="18">
        <v>20848646</v>
      </c>
      <c r="E227" s="18">
        <v>5316404</v>
      </c>
      <c r="F227" s="18">
        <v>2211624</v>
      </c>
      <c r="G227" s="18">
        <v>1549906</v>
      </c>
      <c r="H227" s="18">
        <v>1334469</v>
      </c>
      <c r="I227" s="27">
        <f t="shared" si="25"/>
        <v>6.4007466000429961E-2</v>
      </c>
      <c r="J227" s="29">
        <f t="shared" si="30"/>
        <v>9.2516029944394562E-2</v>
      </c>
      <c r="K227" s="29">
        <f>('Session Details'!$D227/D220)-1</f>
        <v>-7.6923110980883114E-2</v>
      </c>
      <c r="L227" s="29">
        <f t="shared" si="31"/>
        <v>0.18355907610830524</v>
      </c>
      <c r="M227" s="29">
        <f t="shared" si="26"/>
        <v>0.25499996498573574</v>
      </c>
      <c r="N227" s="29">
        <f t="shared" si="27"/>
        <v>0.41599998796178772</v>
      </c>
      <c r="O227" s="29">
        <f t="shared" si="28"/>
        <v>0.70079995514608273</v>
      </c>
      <c r="P227" s="29">
        <f t="shared" si="29"/>
        <v>0.86099995741677238</v>
      </c>
      <c r="Q227" s="62">
        <f>Table4[[#This Row],[L2M]]-M220</f>
        <v>1.4999972069759421E-2</v>
      </c>
      <c r="R227" s="62">
        <f>Table4[[#This Row],[M2C]]-N220</f>
        <v>2.3999990913464331E-2</v>
      </c>
      <c r="S227" s="62">
        <f>Table4[[#This Row],[C2P]]-O220</f>
        <v>-2.1899624221170422E-2</v>
      </c>
      <c r="T227" s="62">
        <f>Table4[[#This Row],[P2O]]-P220</f>
        <v>6.5599933974083258E-2</v>
      </c>
      <c r="U227" s="36">
        <f t="shared" si="32"/>
        <v>0.18355907610830524</v>
      </c>
      <c r="V227" s="5"/>
      <c r="W227" s="7"/>
      <c r="X227" s="7"/>
      <c r="Y227" s="7"/>
      <c r="Z227" s="7"/>
      <c r="AA227" s="7"/>
      <c r="AB227" s="5"/>
    </row>
    <row r="228" spans="2:28" x14ac:dyDescent="0.2">
      <c r="B228" s="39">
        <v>43691</v>
      </c>
      <c r="C228" s="22" t="str">
        <f>TEXT('Session Details'!$B228,"dddd")</f>
        <v>Wednesday</v>
      </c>
      <c r="D228" s="23">
        <v>22586034</v>
      </c>
      <c r="E228" s="23">
        <v>5477113</v>
      </c>
      <c r="F228" s="23">
        <v>2147028</v>
      </c>
      <c r="G228" s="23">
        <v>1551657</v>
      </c>
      <c r="H228" s="23">
        <v>1335977</v>
      </c>
      <c r="I228" s="24">
        <f t="shared" si="25"/>
        <v>5.9150579512985767E-2</v>
      </c>
      <c r="J228" s="26">
        <f t="shared" si="30"/>
        <v>0.12829034045226972</v>
      </c>
      <c r="K228" s="26">
        <f>('Session Details'!$D228/D221)-1</f>
        <v>0</v>
      </c>
      <c r="L228" s="26">
        <f t="shared" si="31"/>
        <v>0.12829034045226972</v>
      </c>
      <c r="M228" s="26">
        <f t="shared" si="26"/>
        <v>0.24249998915258872</v>
      </c>
      <c r="N228" s="26">
        <f t="shared" si="27"/>
        <v>0.39199994595693022</v>
      </c>
      <c r="O228" s="26">
        <f t="shared" si="28"/>
        <v>0.72269993684292888</v>
      </c>
      <c r="P228" s="26">
        <f t="shared" si="29"/>
        <v>0.86100020816456213</v>
      </c>
      <c r="Q228" s="62">
        <f>Table4[[#This Row],[L2M]]-M221</f>
        <v>4.9999924732248291E-3</v>
      </c>
      <c r="R228" s="62">
        <f>Table4[[#This Row],[M2C]]-N221</f>
        <v>-3.9999667977241304E-3</v>
      </c>
      <c r="S228" s="62">
        <f>Table4[[#This Row],[C2P]]-O221</f>
        <v>2.1900206495355956E-2</v>
      </c>
      <c r="T228" s="62">
        <f>Table4[[#This Row],[P2O]]-P221</f>
        <v>6.5600349231972221E-2</v>
      </c>
      <c r="U228" s="36">
        <f t="shared" si="32"/>
        <v>0.12829034045226972</v>
      </c>
      <c r="V228" s="5"/>
      <c r="W228" s="7"/>
      <c r="X228" s="7"/>
      <c r="Y228" s="7"/>
      <c r="Z228" s="7"/>
      <c r="AA228" s="7"/>
      <c r="AB228" s="5"/>
    </row>
    <row r="229" spans="2:28" x14ac:dyDescent="0.2">
      <c r="B229" s="38">
        <v>43692</v>
      </c>
      <c r="C229" s="17" t="str">
        <f>TEXT('Session Details'!$B229,"dddd")</f>
        <v>Thursday</v>
      </c>
      <c r="D229" s="18">
        <v>21934513</v>
      </c>
      <c r="E229" s="18">
        <v>5702973</v>
      </c>
      <c r="F229" s="18">
        <v>2235565</v>
      </c>
      <c r="G229" s="18">
        <v>1615643</v>
      </c>
      <c r="H229" s="18">
        <v>1298330</v>
      </c>
      <c r="I229" s="27">
        <f t="shared" si="25"/>
        <v>5.9191193349038565E-2</v>
      </c>
      <c r="J229" s="29">
        <f t="shared" si="30"/>
        <v>5.2218254669348596E-2</v>
      </c>
      <c r="K229" s="29">
        <f>('Session Details'!$D229/D222)-1</f>
        <v>5.2083334332598819E-2</v>
      </c>
      <c r="L229" s="29">
        <f t="shared" si="31"/>
        <v>1.282411120364646E-4</v>
      </c>
      <c r="M229" s="29">
        <f t="shared" si="26"/>
        <v>0.25999998267570379</v>
      </c>
      <c r="N229" s="29">
        <f t="shared" si="27"/>
        <v>0.39199992705559011</v>
      </c>
      <c r="O229" s="29">
        <f t="shared" si="28"/>
        <v>0.7227000780563303</v>
      </c>
      <c r="P229" s="29">
        <f t="shared" si="29"/>
        <v>0.8035995575755287</v>
      </c>
      <c r="Q229" s="62">
        <f>Table4[[#This Row],[L2M]]-M222</f>
        <v>7.4999881916495426E-3</v>
      </c>
      <c r="R229" s="62">
        <f>Table4[[#This Row],[M2C]]-N222</f>
        <v>-1.9999959728612016E-2</v>
      </c>
      <c r="S229" s="62">
        <f>Table4[[#This Row],[C2P]]-O222</f>
        <v>2.1900035269348583E-2</v>
      </c>
      <c r="T229" s="62">
        <f>Table4[[#This Row],[P2O]]-P222</f>
        <v>-8.2000100429650002E-3</v>
      </c>
      <c r="U229" s="36">
        <f t="shared" si="32"/>
        <v>1.282411120364646E-4</v>
      </c>
      <c r="V229" s="5"/>
      <c r="W229" s="7"/>
      <c r="X229" s="7"/>
      <c r="Y229" s="7"/>
      <c r="Z229" s="7"/>
      <c r="AA229" s="7"/>
      <c r="AB229" s="5"/>
    </row>
    <row r="230" spans="2:28" x14ac:dyDescent="0.2">
      <c r="B230" s="39">
        <v>43693</v>
      </c>
      <c r="C230" s="22" t="str">
        <f>TEXT('Session Details'!$B230,"dddd")</f>
        <v>Friday</v>
      </c>
      <c r="D230" s="23">
        <v>21282993</v>
      </c>
      <c r="E230" s="23">
        <v>5480370</v>
      </c>
      <c r="F230" s="23">
        <v>2279834</v>
      </c>
      <c r="G230" s="23">
        <v>1581065</v>
      </c>
      <c r="H230" s="23">
        <v>1257579</v>
      </c>
      <c r="I230" s="24">
        <f t="shared" si="25"/>
        <v>5.9088446817606902E-2</v>
      </c>
      <c r="J230" s="26">
        <f t="shared" si="30"/>
        <v>-4.9304542867056877E-2</v>
      </c>
      <c r="K230" s="26">
        <f>('Session Details'!$D230/D223)-1</f>
        <v>-5.7692333235662363E-2</v>
      </c>
      <c r="L230" s="26">
        <f t="shared" si="31"/>
        <v>8.9013287957289133E-3</v>
      </c>
      <c r="M230" s="26">
        <f t="shared" si="26"/>
        <v>0.2574999672273538</v>
      </c>
      <c r="N230" s="26">
        <f t="shared" si="27"/>
        <v>0.41600001459755453</v>
      </c>
      <c r="O230" s="26">
        <f t="shared" si="28"/>
        <v>0.69350005307403961</v>
      </c>
      <c r="P230" s="26">
        <f t="shared" si="29"/>
        <v>0.79539993611900839</v>
      </c>
      <c r="Q230" s="62">
        <f>Table4[[#This Row],[L2M]]-M223</f>
        <v>9.9999856015402511E-3</v>
      </c>
      <c r="R230" s="62">
        <f>Table4[[#This Row],[M2C]]-N223</f>
        <v>3.6000075419984678E-2</v>
      </c>
      <c r="S230" s="62">
        <f>Table4[[#This Row],[C2P]]-O223</f>
        <v>-4.3799731881915882E-2</v>
      </c>
      <c r="T230" s="62">
        <f>Table4[[#This Row],[P2O]]-P223</f>
        <v>-4.9200059794626272E-2</v>
      </c>
      <c r="U230" s="36">
        <f t="shared" si="32"/>
        <v>8.9013287957289133E-3</v>
      </c>
      <c r="V230" s="5"/>
      <c r="W230" s="7"/>
      <c r="X230" s="7"/>
      <c r="Y230" s="7"/>
      <c r="Z230" s="7"/>
      <c r="AA230" s="7"/>
      <c r="AB230" s="5"/>
    </row>
    <row r="231" spans="2:28" x14ac:dyDescent="0.2">
      <c r="B231" s="38">
        <v>43694</v>
      </c>
      <c r="C231" s="17" t="str">
        <f>TEXT('Session Details'!$B231,"dddd")</f>
        <v>Saturday</v>
      </c>
      <c r="D231" s="18">
        <v>46685340</v>
      </c>
      <c r="E231" s="18">
        <v>10098039</v>
      </c>
      <c r="F231" s="18">
        <v>3399000</v>
      </c>
      <c r="G231" s="18">
        <v>2357546</v>
      </c>
      <c r="H231" s="18">
        <v>1857275</v>
      </c>
      <c r="I231" s="27">
        <f t="shared" si="25"/>
        <v>3.9782831184264698E-2</v>
      </c>
      <c r="J231" s="29">
        <f t="shared" si="30"/>
        <v>-1.7757083979647259E-2</v>
      </c>
      <c r="K231" s="29">
        <f>('Session Details'!$D231/D224)-1</f>
        <v>0</v>
      </c>
      <c r="L231" s="29">
        <f t="shared" si="31"/>
        <v>-1.7757083979647148E-2</v>
      </c>
      <c r="M231" s="29">
        <f t="shared" si="26"/>
        <v>0.21629999910035999</v>
      </c>
      <c r="N231" s="29">
        <f t="shared" si="27"/>
        <v>0.33660000718951472</v>
      </c>
      <c r="O231" s="29">
        <f t="shared" si="28"/>
        <v>0.69359988231832892</v>
      </c>
      <c r="P231" s="29">
        <f t="shared" si="29"/>
        <v>0.78780011079317225</v>
      </c>
      <c r="Q231" s="62">
        <f>Table4[[#This Row],[L2M]]-M224</f>
        <v>1.4700010752840192E-2</v>
      </c>
      <c r="R231" s="62">
        <f>Table4[[#This Row],[M2C]]-N224</f>
        <v>-1.7000019330487282E-2</v>
      </c>
      <c r="S231" s="62">
        <f>Table4[[#This Row],[C2P]]-O224</f>
        <v>-6.8000575855172718E-3</v>
      </c>
      <c r="T231" s="62">
        <f>Table4[[#This Row],[P2O]]-P224</f>
        <v>-2.3399791735045028E-2</v>
      </c>
      <c r="U231" s="36">
        <f>(I231/I224)-1</f>
        <v>-1.7757083979647148E-2</v>
      </c>
      <c r="V231" s="5"/>
      <c r="W231" s="7"/>
      <c r="X231" s="7"/>
      <c r="Y231" s="7"/>
      <c r="Z231" s="7"/>
      <c r="AA231" s="7"/>
      <c r="AB231" s="5"/>
    </row>
    <row r="232" spans="2:28" x14ac:dyDescent="0.2">
      <c r="B232" s="39">
        <v>43695</v>
      </c>
      <c r="C232" s="22" t="str">
        <f>TEXT('Session Details'!$B232,"dddd")</f>
        <v>Sunday</v>
      </c>
      <c r="D232" s="23">
        <v>45338648</v>
      </c>
      <c r="E232" s="23">
        <v>9521116</v>
      </c>
      <c r="F232" s="23">
        <v>3140064</v>
      </c>
      <c r="G232" s="23">
        <v>2028481</v>
      </c>
      <c r="H232" s="23">
        <v>1582215</v>
      </c>
      <c r="I232" s="24">
        <f t="shared" si="25"/>
        <v>3.4897710227265712E-2</v>
      </c>
      <c r="J232" s="26">
        <f t="shared" si="30"/>
        <v>1.0661671278564273</v>
      </c>
      <c r="K232" s="26">
        <f>('Session Details'!$D232/D225)-1</f>
        <v>3.0612256263673698E-2</v>
      </c>
      <c r="L232" s="26">
        <f t="shared" si="31"/>
        <v>1.0047958049198824</v>
      </c>
      <c r="M232" s="26">
        <f t="shared" si="26"/>
        <v>0.20999999823550097</v>
      </c>
      <c r="N232" s="26">
        <f t="shared" si="27"/>
        <v>0.32979999403431276</v>
      </c>
      <c r="O232" s="26">
        <f t="shared" si="28"/>
        <v>0.64599989044809281</v>
      </c>
      <c r="P232" s="26">
        <f t="shared" si="29"/>
        <v>0.77999991126364998</v>
      </c>
      <c r="Q232" s="62">
        <f>Table4[[#This Row],[L2M]]-M225</f>
        <v>-1.0500000002813287E-2</v>
      </c>
      <c r="R232" s="62">
        <f>Table4[[#This Row],[M2C]]-N225</f>
        <v>3.4000730427812265E-3</v>
      </c>
      <c r="S232" s="62">
        <f>Table4[[#This Row],[C2P]]-O225</f>
        <v>0.3195999975812604</v>
      </c>
      <c r="T232" s="62">
        <f>Table4[[#This Row],[P2O]]-P225</f>
        <v>3.9000019640398564E-2</v>
      </c>
      <c r="U232" s="36">
        <f t="shared" ref="U232:U239" si="33">(I232/I225)-1</f>
        <v>1.0047958049198824</v>
      </c>
      <c r="V232" s="5"/>
      <c r="W232" s="7"/>
      <c r="X232" s="7"/>
      <c r="Y232" s="7"/>
      <c r="Z232" s="7"/>
      <c r="AA232" s="7"/>
      <c r="AB232" s="5"/>
    </row>
    <row r="233" spans="2:28" x14ac:dyDescent="0.2">
      <c r="B233" s="38">
        <v>43696</v>
      </c>
      <c r="C233" s="17" t="str">
        <f>TEXT('Session Details'!$B233,"dddd")</f>
        <v>Monday</v>
      </c>
      <c r="D233" s="18">
        <v>21065820</v>
      </c>
      <c r="E233" s="18">
        <v>5003132</v>
      </c>
      <c r="F233" s="18">
        <v>2041277</v>
      </c>
      <c r="G233" s="18">
        <v>1534836</v>
      </c>
      <c r="H233" s="18">
        <v>1233394</v>
      </c>
      <c r="I233" s="27">
        <f t="shared" si="25"/>
        <v>5.8549536642770135E-2</v>
      </c>
      <c r="J233" s="29">
        <f t="shared" si="30"/>
        <v>-9.2265921213289248E-3</v>
      </c>
      <c r="K233" s="29">
        <f>('Session Details'!$D233/D226)-1</f>
        <v>2.105264127287465E-2</v>
      </c>
      <c r="L233" s="29">
        <f t="shared" si="31"/>
        <v>-2.9654919022056192E-2</v>
      </c>
      <c r="M233" s="29">
        <f t="shared" si="26"/>
        <v>0.23749998813243445</v>
      </c>
      <c r="N233" s="29">
        <f t="shared" si="27"/>
        <v>0.40799982890717257</v>
      </c>
      <c r="O233" s="29">
        <f t="shared" si="28"/>
        <v>0.75189991363249575</v>
      </c>
      <c r="P233" s="29">
        <f t="shared" si="29"/>
        <v>0.80359986343817846</v>
      </c>
      <c r="Q233" s="62">
        <f>Table4[[#This Row],[L2M]]-M226</f>
        <v>-1.2499999750156393E-2</v>
      </c>
      <c r="R233" s="62">
        <f>Table4[[#This Row],[M2C]]-N226</f>
        <v>7.9998676828837989E-3</v>
      </c>
      <c r="S233" s="62">
        <f>Table4[[#This Row],[C2P]]-O226</f>
        <v>5.1100116041727817E-2</v>
      </c>
      <c r="T233" s="62">
        <f>Table4[[#This Row],[P2O]]-P226</f>
        <v>-5.7400528717870603E-2</v>
      </c>
      <c r="U233" s="36">
        <f t="shared" si="33"/>
        <v>-2.9654919022056192E-2</v>
      </c>
      <c r="V233" s="5"/>
      <c r="W233" s="7"/>
      <c r="X233" s="7"/>
      <c r="Y233" s="7"/>
      <c r="Z233" s="7"/>
      <c r="AA233" s="7"/>
      <c r="AB233" s="5"/>
    </row>
    <row r="234" spans="2:28" x14ac:dyDescent="0.2">
      <c r="B234" s="39">
        <v>43697</v>
      </c>
      <c r="C234" s="22" t="str">
        <f>TEXT('Session Details'!$B234,"dddd")</f>
        <v>Tuesday</v>
      </c>
      <c r="D234" s="23">
        <v>21934513</v>
      </c>
      <c r="E234" s="23">
        <v>5757809</v>
      </c>
      <c r="F234" s="23">
        <v>2303123</v>
      </c>
      <c r="G234" s="23">
        <v>1714906</v>
      </c>
      <c r="H234" s="23">
        <v>1392160</v>
      </c>
      <c r="I234" s="24">
        <f t="shared" si="25"/>
        <v>6.3468926800426345E-2</v>
      </c>
      <c r="J234" s="26">
        <f t="shared" si="30"/>
        <v>4.3231427631514885E-2</v>
      </c>
      <c r="K234" s="26">
        <f>('Session Details'!$D234/D227)-1</f>
        <v>5.2083334332598819E-2</v>
      </c>
      <c r="L234" s="26">
        <f t="shared" si="31"/>
        <v>-8.4136934900688187E-3</v>
      </c>
      <c r="M234" s="26">
        <f t="shared" si="26"/>
        <v>0.26249996979645729</v>
      </c>
      <c r="N234" s="26">
        <f t="shared" si="27"/>
        <v>0.39999989579369516</v>
      </c>
      <c r="O234" s="26">
        <f t="shared" si="28"/>
        <v>0.74460026668137136</v>
      </c>
      <c r="P234" s="26">
        <f t="shared" si="29"/>
        <v>0.81179959717908734</v>
      </c>
      <c r="Q234" s="62">
        <f>Table4[[#This Row],[L2M]]-M227</f>
        <v>7.50000481072155E-3</v>
      </c>
      <c r="R234" s="62">
        <f>Table4[[#This Row],[M2C]]-N227</f>
        <v>-1.6000092168092561E-2</v>
      </c>
      <c r="S234" s="62">
        <f>Table4[[#This Row],[C2P]]-O227</f>
        <v>4.3800311535288627E-2</v>
      </c>
      <c r="T234" s="62">
        <f>Table4[[#This Row],[P2O]]-P227</f>
        <v>-4.9200360237685037E-2</v>
      </c>
      <c r="U234" s="36">
        <f t="shared" si="33"/>
        <v>-8.4136934900688187E-3</v>
      </c>
      <c r="V234" s="5"/>
      <c r="W234" s="7"/>
      <c r="X234" s="7"/>
      <c r="Y234" s="7"/>
      <c r="Z234" s="7"/>
      <c r="AA234" s="7"/>
      <c r="AB234" s="5"/>
    </row>
    <row r="235" spans="2:28" x14ac:dyDescent="0.2">
      <c r="B235" s="38">
        <v>43698</v>
      </c>
      <c r="C235" s="17" t="str">
        <f>TEXT('Session Details'!$B235,"dddd")</f>
        <v>Wednesday</v>
      </c>
      <c r="D235" s="18">
        <v>22368860</v>
      </c>
      <c r="E235" s="18">
        <v>5592215</v>
      </c>
      <c r="F235" s="18">
        <v>2259254</v>
      </c>
      <c r="G235" s="18">
        <v>1599778</v>
      </c>
      <c r="H235" s="18">
        <v>1351172</v>
      </c>
      <c r="I235" s="27">
        <f t="shared" si="25"/>
        <v>6.0404151127951985E-2</v>
      </c>
      <c r="J235" s="29">
        <f t="shared" si="30"/>
        <v>1.1373698798706755E-2</v>
      </c>
      <c r="K235" s="29">
        <f>('Session Details'!$D235/D228)-1</f>
        <v>-9.6154110101844825E-3</v>
      </c>
      <c r="L235" s="29">
        <f t="shared" si="31"/>
        <v>2.1192888138839239E-2</v>
      </c>
      <c r="M235" s="29">
        <f t="shared" si="26"/>
        <v>0.25</v>
      </c>
      <c r="N235" s="29">
        <f t="shared" si="27"/>
        <v>0.40399984621478252</v>
      </c>
      <c r="O235" s="29">
        <f t="shared" si="28"/>
        <v>0.70810010738057783</v>
      </c>
      <c r="P235" s="29">
        <f t="shared" si="29"/>
        <v>0.8445996882067387</v>
      </c>
      <c r="Q235" s="62">
        <f>Table4[[#This Row],[L2M]]-M228</f>
        <v>7.5000108474112814E-3</v>
      </c>
      <c r="R235" s="62">
        <f>Table4[[#This Row],[M2C]]-N228</f>
        <v>1.1999900257852303E-2</v>
      </c>
      <c r="S235" s="62">
        <f>Table4[[#This Row],[C2P]]-O228</f>
        <v>-1.4599829462351055E-2</v>
      </c>
      <c r="T235" s="62">
        <f>Table4[[#This Row],[P2O]]-P228</f>
        <v>-1.6400519957823434E-2</v>
      </c>
      <c r="U235" s="36">
        <f t="shared" si="33"/>
        <v>2.1192888138839239E-2</v>
      </c>
      <c r="V235" s="5"/>
      <c r="W235" s="7"/>
      <c r="X235" s="7"/>
      <c r="Y235" s="7"/>
      <c r="Z235" s="7"/>
      <c r="AA235" s="7"/>
      <c r="AB235" s="5"/>
    </row>
    <row r="236" spans="2:28" x14ac:dyDescent="0.2">
      <c r="B236" s="39">
        <v>43699</v>
      </c>
      <c r="C236" s="22" t="str">
        <f>TEXT('Session Details'!$B236,"dddd")</f>
        <v>Thursday</v>
      </c>
      <c r="D236" s="23">
        <v>21934513</v>
      </c>
      <c r="E236" s="23">
        <v>5483628</v>
      </c>
      <c r="F236" s="23">
        <v>2193451</v>
      </c>
      <c r="G236" s="23">
        <v>1617231</v>
      </c>
      <c r="H236" s="23">
        <v>1392436</v>
      </c>
      <c r="I236" s="24">
        <f t="shared" si="25"/>
        <v>6.3481509710290804E-2</v>
      </c>
      <c r="J236" s="26">
        <f t="shared" si="30"/>
        <v>7.2482342701778446E-2</v>
      </c>
      <c r="K236" s="26">
        <f>('Session Details'!$D236/D229)-1</f>
        <v>0</v>
      </c>
      <c r="L236" s="26">
        <f t="shared" si="31"/>
        <v>7.2482342701778446E-2</v>
      </c>
      <c r="M236" s="26">
        <f t="shared" si="26"/>
        <v>0.24999998860243672</v>
      </c>
      <c r="N236" s="26">
        <f t="shared" si="27"/>
        <v>0.39999996352779582</v>
      </c>
      <c r="O236" s="26">
        <f t="shared" si="28"/>
        <v>0.7372998074723347</v>
      </c>
      <c r="P236" s="26">
        <f t="shared" si="29"/>
        <v>0.86100006739915325</v>
      </c>
      <c r="Q236" s="62">
        <f>Table4[[#This Row],[L2M]]-M229</f>
        <v>-9.9999940732670711E-3</v>
      </c>
      <c r="R236" s="62">
        <f>Table4[[#This Row],[M2C]]-N229</f>
        <v>8.0000364722057071E-3</v>
      </c>
      <c r="S236" s="62">
        <f>Table4[[#This Row],[C2P]]-O229</f>
        <v>1.4599729416004403E-2</v>
      </c>
      <c r="T236" s="62">
        <f>Table4[[#This Row],[P2O]]-P229</f>
        <v>5.7400509823624546E-2</v>
      </c>
      <c r="U236" s="36">
        <f t="shared" si="33"/>
        <v>7.2482342701778446E-2</v>
      </c>
      <c r="V236" s="5"/>
      <c r="W236" s="7"/>
      <c r="X236" s="7"/>
      <c r="Y236" s="7"/>
      <c r="Z236" s="7"/>
      <c r="AA236" s="7"/>
      <c r="AB236" s="5"/>
    </row>
    <row r="237" spans="2:28" x14ac:dyDescent="0.2">
      <c r="B237" s="38">
        <v>43700</v>
      </c>
      <c r="C237" s="17" t="str">
        <f>TEXT('Session Details'!$B237,"dddd")</f>
        <v>Friday</v>
      </c>
      <c r="D237" s="18">
        <v>20848646</v>
      </c>
      <c r="E237" s="18">
        <v>5420648</v>
      </c>
      <c r="F237" s="18">
        <v>2146576</v>
      </c>
      <c r="G237" s="18">
        <v>1519990</v>
      </c>
      <c r="H237" s="18">
        <v>1296248</v>
      </c>
      <c r="I237" s="27">
        <f t="shared" si="25"/>
        <v>6.2174205461592087E-2</v>
      </c>
      <c r="J237" s="29">
        <f t="shared" si="30"/>
        <v>3.0748764093547987E-2</v>
      </c>
      <c r="K237" s="29">
        <f>('Session Details'!$D237/D230)-1</f>
        <v>-2.0408172854259776E-2</v>
      </c>
      <c r="L237" s="29">
        <f t="shared" si="31"/>
        <v>5.2222706978747313E-2</v>
      </c>
      <c r="M237" s="29">
        <f t="shared" si="26"/>
        <v>0.2600000019185898</v>
      </c>
      <c r="N237" s="29">
        <f t="shared" si="27"/>
        <v>0.3959998878362882</v>
      </c>
      <c r="O237" s="29">
        <f t="shared" si="28"/>
        <v>0.70809978309642896</v>
      </c>
      <c r="P237" s="29">
        <f t="shared" si="29"/>
        <v>0.85280034737070642</v>
      </c>
      <c r="Q237" s="62">
        <f>Table4[[#This Row],[L2M]]-M230</f>
        <v>2.5000346912359972E-3</v>
      </c>
      <c r="R237" s="62">
        <f>Table4[[#This Row],[M2C]]-N230</f>
        <v>-2.0000126761266335E-2</v>
      </c>
      <c r="S237" s="62">
        <f>Table4[[#This Row],[C2P]]-O230</f>
        <v>1.4599730022389346E-2</v>
      </c>
      <c r="T237" s="62">
        <f>Table4[[#This Row],[P2O]]-P230</f>
        <v>5.7400411251698036E-2</v>
      </c>
      <c r="U237" s="36">
        <f t="shared" si="33"/>
        <v>5.2222706978747313E-2</v>
      </c>
      <c r="V237" s="5"/>
      <c r="W237" s="7"/>
      <c r="X237" s="7"/>
      <c r="Y237" s="7"/>
      <c r="Z237" s="7"/>
      <c r="AA237" s="7"/>
      <c r="AB237" s="5"/>
    </row>
    <row r="238" spans="2:28" x14ac:dyDescent="0.2">
      <c r="B238" s="39">
        <v>43701</v>
      </c>
      <c r="C238" s="22" t="str">
        <f>TEXT('Session Details'!$B238,"dddd")</f>
        <v>Saturday</v>
      </c>
      <c r="D238" s="23">
        <v>43094160</v>
      </c>
      <c r="E238" s="23">
        <v>9321266</v>
      </c>
      <c r="F238" s="23">
        <v>3264307</v>
      </c>
      <c r="G238" s="23">
        <v>2108742</v>
      </c>
      <c r="H238" s="23">
        <v>1628371</v>
      </c>
      <c r="I238" s="24">
        <f t="shared" si="25"/>
        <v>3.7786349704925212E-2</v>
      </c>
      <c r="J238" s="26">
        <f t="shared" si="30"/>
        <v>-0.12324723048552311</v>
      </c>
      <c r="K238" s="26">
        <f>('Session Details'!$D238/D231)-1</f>
        <v>-7.6923076923076872E-2</v>
      </c>
      <c r="L238" s="26">
        <f t="shared" si="31"/>
        <v>-5.0184499692650153E-2</v>
      </c>
      <c r="M238" s="26">
        <f t="shared" si="26"/>
        <v>0.21629998125035968</v>
      </c>
      <c r="N238" s="26">
        <f t="shared" si="27"/>
        <v>0.35019996210815141</v>
      </c>
      <c r="O238" s="26">
        <f t="shared" si="28"/>
        <v>0.64599990135731722</v>
      </c>
      <c r="P238" s="26">
        <f t="shared" si="29"/>
        <v>0.77220020277492463</v>
      </c>
      <c r="Q238" s="62">
        <f>Table4[[#This Row],[L2M]]-M231</f>
        <v>-1.7850000311181446E-8</v>
      </c>
      <c r="R238" s="62">
        <f>Table4[[#This Row],[M2C]]-N231</f>
        <v>1.3599954918636692E-2</v>
      </c>
      <c r="S238" s="62">
        <f>Table4[[#This Row],[C2P]]-O231</f>
        <v>-4.7599980961011701E-2</v>
      </c>
      <c r="T238" s="62">
        <f>Table4[[#This Row],[P2O]]-P231</f>
        <v>-1.5599908018247621E-2</v>
      </c>
      <c r="U238" s="36">
        <f t="shared" si="33"/>
        <v>-5.0184499692650153E-2</v>
      </c>
      <c r="V238" s="5"/>
      <c r="W238" s="7"/>
      <c r="X238" s="7"/>
      <c r="Y238" s="7"/>
      <c r="Z238" s="7"/>
      <c r="AA238" s="7"/>
      <c r="AB238" s="5"/>
    </row>
    <row r="239" spans="2:28" x14ac:dyDescent="0.2">
      <c r="B239" s="38">
        <v>43702</v>
      </c>
      <c r="C239" s="17" t="str">
        <f>TEXT('Session Details'!$B239,"dddd")</f>
        <v>Sunday</v>
      </c>
      <c r="D239" s="18">
        <v>44440853</v>
      </c>
      <c r="E239" s="18">
        <v>9332579</v>
      </c>
      <c r="F239" s="18">
        <v>3331730</v>
      </c>
      <c r="G239" s="18">
        <v>2288232</v>
      </c>
      <c r="H239" s="18">
        <v>1784821</v>
      </c>
      <c r="I239" s="27">
        <f t="shared" si="25"/>
        <v>4.0161717868016616E-2</v>
      </c>
      <c r="J239" s="29">
        <f t="shared" si="30"/>
        <v>0.12805212945143363</v>
      </c>
      <c r="K239" s="29">
        <f>('Session Details'!$D239/D232)-1</f>
        <v>-1.9801979979641171E-2</v>
      </c>
      <c r="L239" s="29">
        <f t="shared" si="31"/>
        <v>0.15084106110314699</v>
      </c>
      <c r="M239" s="29">
        <f t="shared" si="26"/>
        <v>0.20999999707476361</v>
      </c>
      <c r="N239" s="29">
        <f t="shared" si="27"/>
        <v>0.35699992467248337</v>
      </c>
      <c r="O239" s="29">
        <f t="shared" si="28"/>
        <v>0.68679995077632339</v>
      </c>
      <c r="P239" s="29">
        <f t="shared" si="29"/>
        <v>0.78000001748074499</v>
      </c>
      <c r="Q239" s="62">
        <f>Table4[[#This Row],[L2M]]-M232</f>
        <v>-1.1607373673339083E-9</v>
      </c>
      <c r="R239" s="62">
        <f>Table4[[#This Row],[M2C]]-N232</f>
        <v>2.7199930638170611E-2</v>
      </c>
      <c r="S239" s="62">
        <f>Table4[[#This Row],[C2P]]-O232</f>
        <v>4.0800060328230581E-2</v>
      </c>
      <c r="T239" s="62">
        <f>Table4[[#This Row],[P2O]]-P232</f>
        <v>1.0621709500835408E-7</v>
      </c>
      <c r="U239" s="36">
        <f t="shared" si="33"/>
        <v>0.15084106110314699</v>
      </c>
      <c r="V239" s="5"/>
      <c r="W239" s="7"/>
      <c r="X239" s="7"/>
      <c r="Y239" s="7"/>
      <c r="Z239" s="7"/>
      <c r="AA239" s="7"/>
      <c r="AB239" s="5"/>
    </row>
    <row r="240" spans="2:28" x14ac:dyDescent="0.2">
      <c r="B240" s="39">
        <v>43703</v>
      </c>
      <c r="C240" s="22" t="str">
        <f>TEXT('Session Details'!$B240,"dddd")</f>
        <v>Monday</v>
      </c>
      <c r="D240" s="23">
        <v>22368860</v>
      </c>
      <c r="E240" s="23">
        <v>5424448</v>
      </c>
      <c r="F240" s="23">
        <v>2169779</v>
      </c>
      <c r="G240" s="23">
        <v>1568099</v>
      </c>
      <c r="H240" s="23">
        <v>1260124</v>
      </c>
      <c r="I240" s="24">
        <f t="shared" si="25"/>
        <v>5.6333849825158724E-2</v>
      </c>
      <c r="J240" s="26">
        <f t="shared" si="30"/>
        <v>2.1671906949441988E-2</v>
      </c>
      <c r="K240" s="26">
        <f>('Session Details'!$D240/D233)-1</f>
        <v>6.1855650527727013E-2</v>
      </c>
      <c r="L240" s="26">
        <f t="shared" si="31"/>
        <v>-3.7842943679128327E-2</v>
      </c>
      <c r="M240" s="26">
        <f t="shared" si="26"/>
        <v>0.24249997541224722</v>
      </c>
      <c r="N240" s="26">
        <f t="shared" si="27"/>
        <v>0.399999963129889</v>
      </c>
      <c r="O240" s="26">
        <f t="shared" si="28"/>
        <v>0.72269986943370734</v>
      </c>
      <c r="P240" s="26">
        <f t="shared" si="29"/>
        <v>0.80359977271843164</v>
      </c>
      <c r="Q240" s="62">
        <f>Table4[[#This Row],[L2M]]-M233</f>
        <v>4.9999872798127676E-3</v>
      </c>
      <c r="R240" s="62">
        <f>Table4[[#This Row],[M2C]]-N233</f>
        <v>-7.9998657772835657E-3</v>
      </c>
      <c r="S240" s="62">
        <f>Table4[[#This Row],[C2P]]-O233</f>
        <v>-2.9200044198788411E-2</v>
      </c>
      <c r="T240" s="62">
        <f>Table4[[#This Row],[P2O]]-P233</f>
        <v>-9.0719746825840275E-8</v>
      </c>
      <c r="U240" s="36">
        <f>(I240/I233)-1</f>
        <v>-3.7842943679128327E-2</v>
      </c>
      <c r="V240" s="5"/>
      <c r="W240" s="7"/>
      <c r="X240" s="7"/>
      <c r="Y240" s="7"/>
      <c r="Z240" s="7"/>
      <c r="AA240" s="7"/>
      <c r="AB240" s="5"/>
    </row>
    <row r="241" spans="2:28" x14ac:dyDescent="0.2">
      <c r="B241" s="38">
        <v>43704</v>
      </c>
      <c r="C241" s="17" t="str">
        <f>TEXT('Session Details'!$B241,"dddd")</f>
        <v>Tuesday</v>
      </c>
      <c r="D241" s="18">
        <v>20848646</v>
      </c>
      <c r="E241" s="18">
        <v>5003675</v>
      </c>
      <c r="F241" s="18">
        <v>1961440</v>
      </c>
      <c r="G241" s="18">
        <v>1446170</v>
      </c>
      <c r="H241" s="18">
        <v>1150283</v>
      </c>
      <c r="I241" s="27">
        <f t="shared" si="25"/>
        <v>5.5173031380551046E-2</v>
      </c>
      <c r="J241" s="29">
        <f t="shared" si="30"/>
        <v>-0.17374224227100332</v>
      </c>
      <c r="K241" s="29">
        <f>('Session Details'!$D241/D234)-1</f>
        <v>-4.9504951397826846E-2</v>
      </c>
      <c r="L241" s="29">
        <f t="shared" si="31"/>
        <v>-0.13070798323030053</v>
      </c>
      <c r="M241" s="29">
        <f t="shared" si="26"/>
        <v>0.23999999808141018</v>
      </c>
      <c r="N241" s="29">
        <f t="shared" si="27"/>
        <v>0.39199988008813524</v>
      </c>
      <c r="O241" s="29">
        <f t="shared" si="28"/>
        <v>0.73730014683089973</v>
      </c>
      <c r="P241" s="29">
        <f t="shared" si="29"/>
        <v>0.79539957266434791</v>
      </c>
      <c r="Q241" s="62">
        <f>Table4[[#This Row],[L2M]]-M234</f>
        <v>-2.2499971715047112E-2</v>
      </c>
      <c r="R241" s="62">
        <f>Table4[[#This Row],[M2C]]-N234</f>
        <v>-8.0000157055599153E-3</v>
      </c>
      <c r="S241" s="62">
        <f>Table4[[#This Row],[C2P]]-O234</f>
        <v>-7.3001198504716314E-3</v>
      </c>
      <c r="T241" s="62">
        <f>Table4[[#This Row],[P2O]]-P234</f>
        <v>-1.6400024514739431E-2</v>
      </c>
      <c r="U241" s="36">
        <f t="shared" ref="U241:U290" si="34">(I241/I234)-1</f>
        <v>-0.13070798323030053</v>
      </c>
      <c r="V241" s="5"/>
      <c r="W241" s="7"/>
      <c r="X241" s="7"/>
      <c r="Y241" s="7"/>
      <c r="Z241" s="7"/>
      <c r="AA241" s="7"/>
      <c r="AB241" s="5"/>
    </row>
    <row r="242" spans="2:28" x14ac:dyDescent="0.2">
      <c r="B242" s="39">
        <v>43705</v>
      </c>
      <c r="C242" s="22" t="str">
        <f>TEXT('Session Details'!$B242,"dddd")</f>
        <v>Wednesday</v>
      </c>
      <c r="D242" s="23">
        <v>21934513</v>
      </c>
      <c r="E242" s="23">
        <v>5593301</v>
      </c>
      <c r="F242" s="23">
        <v>2304440</v>
      </c>
      <c r="G242" s="23">
        <v>1699063</v>
      </c>
      <c r="H242" s="23">
        <v>1421096</v>
      </c>
      <c r="I242" s="24">
        <f t="shared" si="25"/>
        <v>6.4788126365057666E-2</v>
      </c>
      <c r="J242" s="26">
        <f t="shared" si="30"/>
        <v>5.1750628343393723E-2</v>
      </c>
      <c r="K242" s="26">
        <f>('Session Details'!$D242/D235)-1</f>
        <v>-1.9417484842768062E-2</v>
      </c>
      <c r="L242" s="26">
        <f t="shared" si="31"/>
        <v>7.2577383428818587E-2</v>
      </c>
      <c r="M242" s="26">
        <f t="shared" si="26"/>
        <v>0.25500000843419685</v>
      </c>
      <c r="N242" s="26">
        <f t="shared" si="27"/>
        <v>0.41199999785457642</v>
      </c>
      <c r="O242" s="26">
        <f t="shared" si="28"/>
        <v>0.73729973442571728</v>
      </c>
      <c r="P242" s="26">
        <f t="shared" si="29"/>
        <v>0.83639982743429764</v>
      </c>
      <c r="Q242" s="62">
        <f>Table4[[#This Row],[L2M]]-M235</f>
        <v>5.0000084341968454E-3</v>
      </c>
      <c r="R242" s="62">
        <f>Table4[[#This Row],[M2C]]-N235</f>
        <v>8.0001516397938954E-3</v>
      </c>
      <c r="S242" s="62">
        <f>Table4[[#This Row],[C2P]]-O235</f>
        <v>2.9199627045139454E-2</v>
      </c>
      <c r="T242" s="62">
        <f>Table4[[#This Row],[P2O]]-P235</f>
        <v>-8.1998607724410588E-3</v>
      </c>
      <c r="U242" s="36">
        <f t="shared" si="34"/>
        <v>7.2577383428818587E-2</v>
      </c>
      <c r="V242" s="5"/>
      <c r="W242" s="7"/>
      <c r="X242" s="7"/>
      <c r="Y242" s="7"/>
      <c r="Z242" s="7"/>
      <c r="AA242" s="7"/>
      <c r="AB242" s="5"/>
    </row>
    <row r="243" spans="2:28" x14ac:dyDescent="0.2">
      <c r="B243" s="38">
        <v>43706</v>
      </c>
      <c r="C243" s="17" t="str">
        <f>TEXT('Session Details'!$B243,"dddd")</f>
        <v>Thursday</v>
      </c>
      <c r="D243" s="18">
        <v>21282993</v>
      </c>
      <c r="E243" s="18">
        <v>5214333</v>
      </c>
      <c r="F243" s="18">
        <v>2044018</v>
      </c>
      <c r="G243" s="18">
        <v>1566740</v>
      </c>
      <c r="H243" s="18">
        <v>1310421</v>
      </c>
      <c r="I243" s="27">
        <f t="shared" si="25"/>
        <v>6.1571274303383924E-2</v>
      </c>
      <c r="J243" s="29">
        <f t="shared" si="30"/>
        <v>-5.8900373158981778E-2</v>
      </c>
      <c r="K243" s="29">
        <f>('Session Details'!$D243/D236)-1</f>
        <v>-2.970296172064546E-2</v>
      </c>
      <c r="L243" s="29">
        <f t="shared" si="31"/>
        <v>-3.0091209481699188E-2</v>
      </c>
      <c r="M243" s="29">
        <f t="shared" si="26"/>
        <v>0.24499998660902628</v>
      </c>
      <c r="N243" s="29">
        <f t="shared" si="27"/>
        <v>0.39199989720641165</v>
      </c>
      <c r="O243" s="29">
        <f t="shared" si="28"/>
        <v>0.76650009931419394</v>
      </c>
      <c r="P243" s="29">
        <f t="shared" si="29"/>
        <v>0.83639978554195338</v>
      </c>
      <c r="Q243" s="62">
        <f>Table4[[#This Row],[L2M]]-M236</f>
        <v>-5.0000019934104412E-3</v>
      </c>
      <c r="R243" s="62">
        <f>Table4[[#This Row],[M2C]]-N236</f>
        <v>-8.0000663213841694E-3</v>
      </c>
      <c r="S243" s="62">
        <f>Table4[[#This Row],[C2P]]-O236</f>
        <v>2.9200291841859238E-2</v>
      </c>
      <c r="T243" s="62">
        <f>Table4[[#This Row],[P2O]]-P236</f>
        <v>-2.4600281857199868E-2</v>
      </c>
      <c r="U243" s="36">
        <f t="shared" si="34"/>
        <v>-3.0091209481699188E-2</v>
      </c>
      <c r="V243" s="5"/>
      <c r="W243" s="7"/>
      <c r="X243" s="7"/>
      <c r="Y243" s="7"/>
      <c r="Z243" s="7"/>
      <c r="AA243" s="7"/>
      <c r="AB243" s="5"/>
    </row>
    <row r="244" spans="2:28" x14ac:dyDescent="0.2">
      <c r="B244" s="39">
        <v>43707</v>
      </c>
      <c r="C244" s="22" t="str">
        <f>TEXT('Session Details'!$B244,"dddd")</f>
        <v>Friday</v>
      </c>
      <c r="D244" s="23">
        <v>21934513</v>
      </c>
      <c r="E244" s="23">
        <v>5319119</v>
      </c>
      <c r="F244" s="23">
        <v>2127647</v>
      </c>
      <c r="G244" s="23">
        <v>1522119</v>
      </c>
      <c r="H244" s="23">
        <v>1210693</v>
      </c>
      <c r="I244" s="24">
        <f t="shared" si="25"/>
        <v>5.5195800335298077E-2</v>
      </c>
      <c r="J244" s="26">
        <f t="shared" si="30"/>
        <v>-6.6002030475649676E-2</v>
      </c>
      <c r="K244" s="26">
        <f>('Session Details'!$D244/D237)-1</f>
        <v>5.2083334332598819E-2</v>
      </c>
      <c r="L244" s="26">
        <f t="shared" si="31"/>
        <v>-0.11223955456262158</v>
      </c>
      <c r="M244" s="26">
        <f t="shared" si="26"/>
        <v>0.24249998164992312</v>
      </c>
      <c r="N244" s="26">
        <f t="shared" si="27"/>
        <v>0.39999988719936513</v>
      </c>
      <c r="O244" s="26">
        <f t="shared" si="28"/>
        <v>0.71540015801493384</v>
      </c>
      <c r="P244" s="26">
        <f t="shared" si="29"/>
        <v>0.79539970265136961</v>
      </c>
      <c r="Q244" s="62">
        <f>Table4[[#This Row],[L2M]]-M237</f>
        <v>-1.7500020268666677E-2</v>
      </c>
      <c r="R244" s="62">
        <f>Table4[[#This Row],[M2C]]-N237</f>
        <v>3.9999993630769337E-3</v>
      </c>
      <c r="S244" s="62">
        <f>Table4[[#This Row],[C2P]]-O237</f>
        <v>7.3003749185048816E-3</v>
      </c>
      <c r="T244" s="62">
        <f>Table4[[#This Row],[P2O]]-P237</f>
        <v>-5.7400644719336813E-2</v>
      </c>
      <c r="U244" s="36">
        <f t="shared" si="34"/>
        <v>-0.11223955456262158</v>
      </c>
      <c r="V244" s="5"/>
      <c r="W244" s="7"/>
      <c r="X244" s="7"/>
      <c r="Y244" s="7"/>
      <c r="Z244" s="7"/>
      <c r="AA244" s="7"/>
      <c r="AB244" s="5"/>
    </row>
    <row r="245" spans="2:28" x14ac:dyDescent="0.2">
      <c r="B245" s="38">
        <v>43708</v>
      </c>
      <c r="C245" s="17" t="str">
        <f>TEXT('Session Details'!$B245,"dddd")</f>
        <v>Saturday</v>
      </c>
      <c r="D245" s="18">
        <v>45338648</v>
      </c>
      <c r="E245" s="18">
        <v>9235482</v>
      </c>
      <c r="F245" s="18">
        <v>3265666</v>
      </c>
      <c r="G245" s="18">
        <v>2176240</v>
      </c>
      <c r="H245" s="18">
        <v>1663518</v>
      </c>
      <c r="I245" s="27">
        <f t="shared" si="25"/>
        <v>3.6690948525858115E-2</v>
      </c>
      <c r="J245" s="29">
        <f t="shared" si="30"/>
        <v>2.158414759290106E-2</v>
      </c>
      <c r="K245" s="29">
        <f>('Session Details'!$D245/D238)-1</f>
        <v>5.2083344935833553E-2</v>
      </c>
      <c r="L245" s="29">
        <f t="shared" si="31"/>
        <v>-2.8989335768633939E-2</v>
      </c>
      <c r="M245" s="29">
        <f t="shared" si="26"/>
        <v>0.20369998681919232</v>
      </c>
      <c r="N245" s="29">
        <f t="shared" si="27"/>
        <v>0.35359995287739177</v>
      </c>
      <c r="O245" s="29">
        <f t="shared" si="28"/>
        <v>0.66640005438400618</v>
      </c>
      <c r="P245" s="29">
        <f t="shared" si="29"/>
        <v>0.76440006616917255</v>
      </c>
      <c r="Q245" s="62">
        <f>Table4[[#This Row],[L2M]]-M238</f>
        <v>-1.2599994431167355E-2</v>
      </c>
      <c r="R245" s="62">
        <f>Table4[[#This Row],[M2C]]-N238</f>
        <v>3.3999907692403575E-3</v>
      </c>
      <c r="S245" s="62">
        <f>Table4[[#This Row],[C2P]]-O238</f>
        <v>2.0400153026688961E-2</v>
      </c>
      <c r="T245" s="62">
        <f>Table4[[#This Row],[P2O]]-P238</f>
        <v>-7.8001366057520727E-3</v>
      </c>
      <c r="U245" s="36">
        <f t="shared" si="34"/>
        <v>-2.8989335768633939E-2</v>
      </c>
      <c r="V245" s="5"/>
      <c r="W245" s="7"/>
      <c r="X245" s="7"/>
      <c r="Y245" s="7"/>
      <c r="Z245" s="7"/>
      <c r="AA245" s="7"/>
      <c r="AB245" s="5"/>
    </row>
    <row r="246" spans="2:28" x14ac:dyDescent="0.2">
      <c r="B246" s="39">
        <v>43709</v>
      </c>
      <c r="C246" s="22" t="str">
        <f>TEXT('Session Details'!$B246,"dddd")</f>
        <v>Sunday</v>
      </c>
      <c r="D246" s="23">
        <v>42645263</v>
      </c>
      <c r="E246" s="23">
        <v>9224170</v>
      </c>
      <c r="F246" s="23">
        <v>3261666</v>
      </c>
      <c r="G246" s="23">
        <v>2217933</v>
      </c>
      <c r="H246" s="23">
        <v>1660788</v>
      </c>
      <c r="I246" s="24">
        <f t="shared" si="25"/>
        <v>3.8944255074707827E-2</v>
      </c>
      <c r="J246" s="26">
        <f t="shared" si="30"/>
        <v>-6.9493243300028373E-2</v>
      </c>
      <c r="K246" s="26">
        <f>('Session Details'!$D246/D239)-1</f>
        <v>-4.0404039949458181E-2</v>
      </c>
      <c r="L246" s="26">
        <f t="shared" si="31"/>
        <v>-3.0314011898338933E-2</v>
      </c>
      <c r="M246" s="26">
        <f t="shared" si="26"/>
        <v>0.21629999092748003</v>
      </c>
      <c r="N246" s="26">
        <f t="shared" si="27"/>
        <v>0.3535999444936509</v>
      </c>
      <c r="O246" s="26">
        <f t="shared" si="28"/>
        <v>0.68000003679101417</v>
      </c>
      <c r="P246" s="26">
        <f t="shared" si="29"/>
        <v>0.74879989611949505</v>
      </c>
      <c r="Q246" s="62">
        <f>Table4[[#This Row],[L2M]]-M239</f>
        <v>6.299993852716429E-3</v>
      </c>
      <c r="R246" s="62">
        <f>Table4[[#This Row],[M2C]]-N239</f>
        <v>-3.3999801788324735E-3</v>
      </c>
      <c r="S246" s="62">
        <f>Table4[[#This Row],[C2P]]-O239</f>
        <v>-6.7999139853092139E-3</v>
      </c>
      <c r="T246" s="62">
        <f>Table4[[#This Row],[P2O]]-P239</f>
        <v>-3.1200121361249944E-2</v>
      </c>
      <c r="U246" s="36">
        <f t="shared" si="34"/>
        <v>-3.0314011898338933E-2</v>
      </c>
      <c r="V246" s="5"/>
      <c r="W246" s="7"/>
      <c r="X246" s="7"/>
      <c r="Y246" s="7"/>
      <c r="Z246" s="7"/>
      <c r="AA246" s="7"/>
      <c r="AB246" s="5"/>
    </row>
    <row r="247" spans="2:28" x14ac:dyDescent="0.2">
      <c r="B247" s="38">
        <v>43710</v>
      </c>
      <c r="C247" s="17" t="str">
        <f>TEXT('Session Details'!$B247,"dddd")</f>
        <v>Monday</v>
      </c>
      <c r="D247" s="18">
        <v>22803207</v>
      </c>
      <c r="E247" s="18">
        <v>5529777</v>
      </c>
      <c r="F247" s="18">
        <v>2278268</v>
      </c>
      <c r="G247" s="18">
        <v>1696398</v>
      </c>
      <c r="H247" s="18">
        <v>1335405</v>
      </c>
      <c r="I247" s="27">
        <f t="shared" si="25"/>
        <v>5.8562157507055915E-2</v>
      </c>
      <c r="J247" s="29">
        <f t="shared" si="30"/>
        <v>5.9740946129111183E-2</v>
      </c>
      <c r="K247" s="29">
        <f>('Session Details'!$D247/D240)-1</f>
        <v>1.9417484842767951E-2</v>
      </c>
      <c r="L247" s="29">
        <f t="shared" si="31"/>
        <v>3.9555395003414651E-2</v>
      </c>
      <c r="M247" s="29">
        <f t="shared" si="26"/>
        <v>0.24249996941219715</v>
      </c>
      <c r="N247" s="29">
        <f t="shared" si="27"/>
        <v>0.41199997757594925</v>
      </c>
      <c r="O247" s="29">
        <f t="shared" si="28"/>
        <v>0.7445998451455228</v>
      </c>
      <c r="P247" s="29">
        <f t="shared" si="29"/>
        <v>0.78720029144104153</v>
      </c>
      <c r="Q247" s="62">
        <f>Table4[[#This Row],[L2M]]-M240</f>
        <v>-6.0000500679002755E-9</v>
      </c>
      <c r="R247" s="62">
        <f>Table4[[#This Row],[M2C]]-N240</f>
        <v>1.2000014446060248E-2</v>
      </c>
      <c r="S247" s="62">
        <f>Table4[[#This Row],[C2P]]-O240</f>
        <v>2.1899975711815456E-2</v>
      </c>
      <c r="T247" s="62">
        <f>Table4[[#This Row],[P2O]]-P240</f>
        <v>-1.6399481277390104E-2</v>
      </c>
      <c r="U247" s="36">
        <f t="shared" si="34"/>
        <v>3.9555395003414651E-2</v>
      </c>
      <c r="V247" s="5"/>
      <c r="W247" s="7"/>
      <c r="X247" s="7"/>
      <c r="Y247" s="7"/>
      <c r="Z247" s="7"/>
      <c r="AA247" s="7"/>
      <c r="AB247" s="5"/>
    </row>
    <row r="248" spans="2:28" x14ac:dyDescent="0.2">
      <c r="B248" s="39">
        <v>43711</v>
      </c>
      <c r="C248" s="22" t="str">
        <f>TEXT('Session Details'!$B248,"dddd")</f>
        <v>Tuesday</v>
      </c>
      <c r="D248" s="23">
        <v>22586034</v>
      </c>
      <c r="E248" s="23">
        <v>5702973</v>
      </c>
      <c r="F248" s="23">
        <v>2167129</v>
      </c>
      <c r="G248" s="23">
        <v>1502904</v>
      </c>
      <c r="H248" s="23">
        <v>1170762</v>
      </c>
      <c r="I248" s="24">
        <f t="shared" si="25"/>
        <v>5.1835660922143305E-2</v>
      </c>
      <c r="J248" s="26">
        <f t="shared" si="30"/>
        <v>1.7803444891387521E-2</v>
      </c>
      <c r="K248" s="26">
        <f>('Session Details'!$D248/D241)-1</f>
        <v>8.3333373303954517E-2</v>
      </c>
      <c r="L248" s="26">
        <f t="shared" si="31"/>
        <v>-6.048916245671776E-2</v>
      </c>
      <c r="M248" s="26">
        <f t="shared" si="26"/>
        <v>0.25249997409903835</v>
      </c>
      <c r="N248" s="26">
        <f t="shared" si="27"/>
        <v>0.37999987024311704</v>
      </c>
      <c r="O248" s="26">
        <f t="shared" si="28"/>
        <v>0.6935000177654399</v>
      </c>
      <c r="P248" s="26">
        <f t="shared" si="29"/>
        <v>0.77899985627824531</v>
      </c>
      <c r="Q248" s="62">
        <f>Table4[[#This Row],[L2M]]-M241</f>
        <v>1.2499976017628173E-2</v>
      </c>
      <c r="R248" s="62">
        <f>Table4[[#This Row],[M2C]]-N241</f>
        <v>-1.20000098450182E-2</v>
      </c>
      <c r="S248" s="62">
        <f>Table4[[#This Row],[C2P]]-O241</f>
        <v>-4.3800129065459825E-2</v>
      </c>
      <c r="T248" s="62">
        <f>Table4[[#This Row],[P2O]]-P241</f>
        <v>-1.6399716386102603E-2</v>
      </c>
      <c r="U248" s="36">
        <f t="shared" si="34"/>
        <v>-6.048916245671776E-2</v>
      </c>
      <c r="V248" s="5"/>
      <c r="W248" s="7"/>
      <c r="X248" s="7"/>
      <c r="Y248" s="7"/>
      <c r="Z248" s="7"/>
      <c r="AA248" s="7"/>
      <c r="AB248" s="5"/>
    </row>
    <row r="249" spans="2:28" x14ac:dyDescent="0.2">
      <c r="B249" s="38">
        <v>43712</v>
      </c>
      <c r="C249" s="17" t="str">
        <f>TEXT('Session Details'!$B249,"dddd")</f>
        <v>Wednesday</v>
      </c>
      <c r="D249" s="18">
        <v>22368860</v>
      </c>
      <c r="E249" s="18">
        <v>5592215</v>
      </c>
      <c r="F249" s="18">
        <v>2259254</v>
      </c>
      <c r="G249" s="18">
        <v>1566793</v>
      </c>
      <c r="H249" s="18">
        <v>1310465</v>
      </c>
      <c r="I249" s="27">
        <f t="shared" si="25"/>
        <v>5.8584344486039969E-2</v>
      </c>
      <c r="J249" s="29">
        <f t="shared" si="30"/>
        <v>-7.7849068606202554E-2</v>
      </c>
      <c r="K249" s="29">
        <f>('Session Details'!$D249/D242)-1</f>
        <v>1.9801989677181275E-2</v>
      </c>
      <c r="L249" s="29">
        <f t="shared" si="31"/>
        <v>-9.575492033928612E-2</v>
      </c>
      <c r="M249" s="29">
        <f t="shared" si="26"/>
        <v>0.25</v>
      </c>
      <c r="N249" s="29">
        <f t="shared" si="27"/>
        <v>0.40399984621478252</v>
      </c>
      <c r="O249" s="29">
        <f t="shared" si="28"/>
        <v>0.69350015536101739</v>
      </c>
      <c r="P249" s="29">
        <f t="shared" si="29"/>
        <v>0.83639957543849119</v>
      </c>
      <c r="Q249" s="62">
        <f>Table4[[#This Row],[L2M]]-M242</f>
        <v>-5.0000084341968454E-3</v>
      </c>
      <c r="R249" s="62">
        <f>Table4[[#This Row],[M2C]]-N242</f>
        <v>-8.0001516397938954E-3</v>
      </c>
      <c r="S249" s="62">
        <f>Table4[[#This Row],[C2P]]-O242</f>
        <v>-4.3799579064699889E-2</v>
      </c>
      <c r="T249" s="62">
        <f>Table4[[#This Row],[P2O]]-P242</f>
        <v>-2.5199580644397201E-7</v>
      </c>
      <c r="U249" s="36">
        <f t="shared" si="34"/>
        <v>-9.575492033928612E-2</v>
      </c>
      <c r="V249" s="5"/>
      <c r="W249" s="7"/>
      <c r="X249" s="7"/>
      <c r="Y249" s="7"/>
      <c r="Z249" s="7"/>
      <c r="AA249" s="7"/>
      <c r="AB249" s="5"/>
    </row>
    <row r="250" spans="2:28" x14ac:dyDescent="0.2">
      <c r="B250" s="39">
        <v>43713</v>
      </c>
      <c r="C250" s="22" t="str">
        <f>TEXT('Session Details'!$B250,"dddd")</f>
        <v>Thursday</v>
      </c>
      <c r="D250" s="23">
        <v>20631473</v>
      </c>
      <c r="E250" s="23">
        <v>5261025</v>
      </c>
      <c r="F250" s="23">
        <v>2146498</v>
      </c>
      <c r="G250" s="23">
        <v>1598282</v>
      </c>
      <c r="H250" s="23">
        <v>1284380</v>
      </c>
      <c r="I250" s="24">
        <f t="shared" si="25"/>
        <v>6.22534319289757E-2</v>
      </c>
      <c r="J250" s="26">
        <f t="shared" si="30"/>
        <v>-1.9872239532180869E-2</v>
      </c>
      <c r="K250" s="26">
        <f>('Session Details'!$D250/D243)-1</f>
        <v>-3.061223578845329E-2</v>
      </c>
      <c r="L250" s="26">
        <f t="shared" si="31"/>
        <v>1.1079153928673646E-2</v>
      </c>
      <c r="M250" s="26">
        <f t="shared" si="26"/>
        <v>0.25499997019117343</v>
      </c>
      <c r="N250" s="26">
        <f t="shared" si="27"/>
        <v>0.40799996198459426</v>
      </c>
      <c r="O250" s="26">
        <f t="shared" si="28"/>
        <v>0.74459980861850328</v>
      </c>
      <c r="P250" s="26">
        <f t="shared" si="29"/>
        <v>0.80360036589287742</v>
      </c>
      <c r="Q250" s="62">
        <f>Table4[[#This Row],[L2M]]-M243</f>
        <v>9.9999835821471539E-3</v>
      </c>
      <c r="R250" s="62">
        <f>Table4[[#This Row],[M2C]]-N243</f>
        <v>1.600006477818261E-2</v>
      </c>
      <c r="S250" s="62">
        <f>Table4[[#This Row],[C2P]]-O243</f>
        <v>-2.1900290695690661E-2</v>
      </c>
      <c r="T250" s="62">
        <f>Table4[[#This Row],[P2O]]-P243</f>
        <v>-3.2799419649075956E-2</v>
      </c>
      <c r="U250" s="36">
        <f t="shared" si="34"/>
        <v>1.1079153928673646E-2</v>
      </c>
      <c r="V250" s="5"/>
      <c r="W250" s="7"/>
      <c r="X250" s="7"/>
      <c r="Y250" s="7"/>
      <c r="Z250" s="7"/>
      <c r="AA250" s="7"/>
      <c r="AB250" s="5"/>
    </row>
    <row r="251" spans="2:28" x14ac:dyDescent="0.2">
      <c r="B251" s="38">
        <v>43714</v>
      </c>
      <c r="C251" s="17" t="str">
        <f>TEXT('Session Details'!$B251,"dddd")</f>
        <v>Friday</v>
      </c>
      <c r="D251" s="18">
        <v>20848646</v>
      </c>
      <c r="E251" s="18">
        <v>5264283</v>
      </c>
      <c r="F251" s="18">
        <v>2084656</v>
      </c>
      <c r="G251" s="18">
        <v>1460927</v>
      </c>
      <c r="H251" s="18">
        <v>1233898</v>
      </c>
      <c r="I251" s="27">
        <f t="shared" si="25"/>
        <v>5.9183603577901416E-2</v>
      </c>
      <c r="J251" s="29">
        <f t="shared" si="30"/>
        <v>1.9166708653638898E-2</v>
      </c>
      <c r="K251" s="29">
        <f>('Session Details'!$D251/D244)-1</f>
        <v>-4.9504951397826846E-2</v>
      </c>
      <c r="L251" s="29">
        <f t="shared" si="31"/>
        <v>7.2248309081100803E-2</v>
      </c>
      <c r="M251" s="29">
        <f t="shared" si="26"/>
        <v>0.25249999448405425</v>
      </c>
      <c r="N251" s="29">
        <f t="shared" si="27"/>
        <v>0.3959999870827613</v>
      </c>
      <c r="O251" s="29">
        <f t="shared" si="28"/>
        <v>0.70080003607309793</v>
      </c>
      <c r="P251" s="29">
        <f t="shared" si="29"/>
        <v>0.84459935369802874</v>
      </c>
      <c r="Q251" s="62">
        <f>Table4[[#This Row],[L2M]]-M244</f>
        <v>1.0000012834131128E-2</v>
      </c>
      <c r="R251" s="62">
        <f>Table4[[#This Row],[M2C]]-N244</f>
        <v>-3.9999001166038384E-3</v>
      </c>
      <c r="S251" s="62">
        <f>Table4[[#This Row],[C2P]]-O244</f>
        <v>-1.4600121941835909E-2</v>
      </c>
      <c r="T251" s="62">
        <f>Table4[[#This Row],[P2O]]-P244</f>
        <v>4.9199651046659132E-2</v>
      </c>
      <c r="U251" s="36">
        <f t="shared" si="34"/>
        <v>7.2248309081100803E-2</v>
      </c>
      <c r="V251" s="5"/>
      <c r="W251" s="7"/>
      <c r="X251" s="7"/>
      <c r="Y251" s="7"/>
      <c r="Z251" s="7"/>
      <c r="AA251" s="7"/>
      <c r="AB251" s="5"/>
    </row>
    <row r="252" spans="2:28" x14ac:dyDescent="0.2">
      <c r="B252" s="39">
        <v>43715</v>
      </c>
      <c r="C252" s="22" t="str">
        <f>TEXT('Session Details'!$B252,"dddd")</f>
        <v>Saturday</v>
      </c>
      <c r="D252" s="23">
        <v>46685340</v>
      </c>
      <c r="E252" s="23">
        <v>9313725</v>
      </c>
      <c r="F252" s="23">
        <v>3135000</v>
      </c>
      <c r="G252" s="23">
        <v>2025210</v>
      </c>
      <c r="H252" s="23">
        <v>1500680</v>
      </c>
      <c r="I252" s="24">
        <f t="shared" si="25"/>
        <v>3.2144566152886536E-2</v>
      </c>
      <c r="J252" s="26">
        <f t="shared" si="30"/>
        <v>-9.7887729498568721E-2</v>
      </c>
      <c r="K252" s="26">
        <f>('Session Details'!$D252/D245)-1</f>
        <v>2.9702958941342894E-2</v>
      </c>
      <c r="L252" s="26">
        <f t="shared" si="31"/>
        <v>-0.12391018917833363</v>
      </c>
      <c r="M252" s="26">
        <f t="shared" si="26"/>
        <v>0.19949999293139989</v>
      </c>
      <c r="N252" s="26">
        <f t="shared" si="27"/>
        <v>0.3366000177157904</v>
      </c>
      <c r="O252" s="26">
        <f t="shared" si="28"/>
        <v>0.64600000000000002</v>
      </c>
      <c r="P252" s="26">
        <f t="shared" si="29"/>
        <v>0.74099969879666805</v>
      </c>
      <c r="Q252" s="62">
        <f>Table4[[#This Row],[L2M]]-M245</f>
        <v>-4.1999938877924359E-3</v>
      </c>
      <c r="R252" s="62">
        <f>Table4[[#This Row],[M2C]]-N245</f>
        <v>-1.6999935161601365E-2</v>
      </c>
      <c r="S252" s="62">
        <f>Table4[[#This Row],[C2P]]-O245</f>
        <v>-2.0400054384006161E-2</v>
      </c>
      <c r="T252" s="62">
        <f>Table4[[#This Row],[P2O]]-P245</f>
        <v>-2.3400367372504505E-2</v>
      </c>
      <c r="U252" s="36">
        <f t="shared" si="34"/>
        <v>-0.12391018917833363</v>
      </c>
      <c r="V252" s="5"/>
      <c r="W252" s="7"/>
      <c r="X252" s="7"/>
      <c r="Y252" s="7"/>
      <c r="Z252" s="7"/>
      <c r="AA252" s="7"/>
      <c r="AB252" s="5"/>
    </row>
    <row r="253" spans="2:28" x14ac:dyDescent="0.2">
      <c r="B253" s="38">
        <v>43716</v>
      </c>
      <c r="C253" s="17" t="str">
        <f>TEXT('Session Details'!$B253,"dddd")</f>
        <v>Sunday</v>
      </c>
      <c r="D253" s="18">
        <v>43094160</v>
      </c>
      <c r="E253" s="18">
        <v>9230769</v>
      </c>
      <c r="F253" s="18">
        <v>3169846</v>
      </c>
      <c r="G253" s="18">
        <v>2133940</v>
      </c>
      <c r="H253" s="18">
        <v>1697763</v>
      </c>
      <c r="I253" s="27">
        <f t="shared" si="25"/>
        <v>3.9396591092621364E-2</v>
      </c>
      <c r="J253" s="29">
        <f t="shared" si="30"/>
        <v>2.2263527915664216E-2</v>
      </c>
      <c r="K253" s="29">
        <f>('Session Details'!$D253/D246)-1</f>
        <v>1.0526303941424953E-2</v>
      </c>
      <c r="L253" s="29">
        <f t="shared" si="31"/>
        <v>1.1614961360688625E-2</v>
      </c>
      <c r="M253" s="29">
        <f t="shared" si="26"/>
        <v>0.21419999832923997</v>
      </c>
      <c r="N253" s="29">
        <f t="shared" si="27"/>
        <v>0.34339999191833315</v>
      </c>
      <c r="O253" s="29">
        <f t="shared" si="28"/>
        <v>0.67319989677731973</v>
      </c>
      <c r="P253" s="29">
        <f t="shared" si="29"/>
        <v>0.79560015745522372</v>
      </c>
      <c r="Q253" s="62">
        <f>Table4[[#This Row],[L2M]]-M246</f>
        <v>-2.0999925982400636E-3</v>
      </c>
      <c r="R253" s="62">
        <f>Table4[[#This Row],[M2C]]-N246</f>
        <v>-1.019995257531775E-2</v>
      </c>
      <c r="S253" s="62">
        <f>Table4[[#This Row],[C2P]]-O246</f>
        <v>-6.8001400136944445E-3</v>
      </c>
      <c r="T253" s="62">
        <f>Table4[[#This Row],[P2O]]-P246</f>
        <v>4.6800261335728677E-2</v>
      </c>
      <c r="U253" s="36">
        <f t="shared" si="34"/>
        <v>1.1614961360688625E-2</v>
      </c>
      <c r="V253" s="5"/>
      <c r="W253" s="7"/>
      <c r="X253" s="7"/>
      <c r="Y253" s="7"/>
      <c r="Z253" s="7"/>
      <c r="AA253" s="7"/>
      <c r="AB253" s="5"/>
    </row>
    <row r="254" spans="2:28" x14ac:dyDescent="0.2">
      <c r="B254" s="39">
        <v>43717</v>
      </c>
      <c r="C254" s="22" t="str">
        <f>TEXT('Session Details'!$B254,"dddd")</f>
        <v>Monday</v>
      </c>
      <c r="D254" s="23">
        <v>21717340</v>
      </c>
      <c r="E254" s="23">
        <v>5375041</v>
      </c>
      <c r="F254" s="23">
        <v>2257517</v>
      </c>
      <c r="G254" s="23">
        <v>1697427</v>
      </c>
      <c r="H254" s="23">
        <v>1419728</v>
      </c>
      <c r="I254" s="24">
        <f t="shared" si="25"/>
        <v>6.5373015295611708E-2</v>
      </c>
      <c r="J254" s="26">
        <f t="shared" si="30"/>
        <v>6.3144139792796983E-2</v>
      </c>
      <c r="K254" s="26">
        <f>('Session Details'!$D254/D247)-1</f>
        <v>-4.7619047619047672E-2</v>
      </c>
      <c r="L254" s="26">
        <f t="shared" si="31"/>
        <v>0.11630134678243675</v>
      </c>
      <c r="M254" s="26">
        <f t="shared" si="26"/>
        <v>0.24749997006999935</v>
      </c>
      <c r="N254" s="26">
        <f t="shared" si="27"/>
        <v>0.41999995907007964</v>
      </c>
      <c r="O254" s="26">
        <f t="shared" si="28"/>
        <v>0.75189998569224503</v>
      </c>
      <c r="P254" s="26">
        <f t="shared" si="29"/>
        <v>0.83640003369806182</v>
      </c>
      <c r="Q254" s="62">
        <f>Table4[[#This Row],[L2M]]-M247</f>
        <v>5.000000657802206E-3</v>
      </c>
      <c r="R254" s="62">
        <f>Table4[[#This Row],[M2C]]-N247</f>
        <v>7.9999814941303926E-3</v>
      </c>
      <c r="S254" s="62">
        <f>Table4[[#This Row],[C2P]]-O247</f>
        <v>7.3001405467222336E-3</v>
      </c>
      <c r="T254" s="62">
        <f>Table4[[#This Row],[P2O]]-P247</f>
        <v>4.9199742257020285E-2</v>
      </c>
      <c r="U254" s="36">
        <f t="shared" si="34"/>
        <v>0.11630134678243675</v>
      </c>
      <c r="V254" s="5"/>
      <c r="W254" s="7"/>
      <c r="X254" s="7"/>
      <c r="Y254" s="7"/>
      <c r="Z254" s="7"/>
      <c r="AA254" s="7"/>
      <c r="AB254" s="5"/>
    </row>
    <row r="255" spans="2:28" x14ac:dyDescent="0.2">
      <c r="B255" s="38">
        <v>43718</v>
      </c>
      <c r="C255" s="17" t="str">
        <f>TEXT('Session Details'!$B255,"dddd")</f>
        <v>Tuesday</v>
      </c>
      <c r="D255" s="18">
        <v>22368860</v>
      </c>
      <c r="E255" s="18">
        <v>5480370</v>
      </c>
      <c r="F255" s="18">
        <v>2126383</v>
      </c>
      <c r="G255" s="18">
        <v>1505692</v>
      </c>
      <c r="H255" s="18">
        <v>1185281</v>
      </c>
      <c r="I255" s="27">
        <f t="shared" si="25"/>
        <v>5.2987993129734817E-2</v>
      </c>
      <c r="J255" s="29">
        <f t="shared" si="30"/>
        <v>1.2401324949050219E-2</v>
      </c>
      <c r="K255" s="29">
        <f>('Session Details'!$D255/D248)-1</f>
        <v>-9.6154110101844825E-3</v>
      </c>
      <c r="L255" s="29">
        <f t="shared" si="31"/>
        <v>2.2230491269751518E-2</v>
      </c>
      <c r="M255" s="29">
        <f t="shared" si="26"/>
        <v>0.24499996870649643</v>
      </c>
      <c r="N255" s="29">
        <f t="shared" si="27"/>
        <v>0.38799989781711819</v>
      </c>
      <c r="O255" s="29">
        <f t="shared" si="28"/>
        <v>0.70810009297478393</v>
      </c>
      <c r="P255" s="29">
        <f t="shared" si="29"/>
        <v>0.7872001710841261</v>
      </c>
      <c r="Q255" s="62">
        <f>Table4[[#This Row],[L2M]]-M248</f>
        <v>-7.5000053925419197E-3</v>
      </c>
      <c r="R255" s="62">
        <f>Table4[[#This Row],[M2C]]-N248</f>
        <v>8.0000275740011451E-3</v>
      </c>
      <c r="S255" s="62">
        <f>Table4[[#This Row],[C2P]]-O248</f>
        <v>1.4600075209344032E-2</v>
      </c>
      <c r="T255" s="62">
        <f>Table4[[#This Row],[P2O]]-P248</f>
        <v>8.2003148058807929E-3</v>
      </c>
      <c r="U255" s="36">
        <f t="shared" si="34"/>
        <v>2.2230491269751518E-2</v>
      </c>
      <c r="V255" s="5"/>
      <c r="W255" s="7"/>
      <c r="X255" s="7"/>
      <c r="Y255" s="7"/>
      <c r="Z255" s="7"/>
      <c r="AA255" s="7"/>
      <c r="AB255" s="5"/>
    </row>
    <row r="256" spans="2:28" x14ac:dyDescent="0.2">
      <c r="B256" s="39">
        <v>43719</v>
      </c>
      <c r="C256" s="22" t="str">
        <f>TEXT('Session Details'!$B256,"dddd")</f>
        <v>Wednesday</v>
      </c>
      <c r="D256" s="23">
        <v>21065820</v>
      </c>
      <c r="E256" s="23">
        <v>5055796</v>
      </c>
      <c r="F256" s="23">
        <v>1981872</v>
      </c>
      <c r="G256" s="23">
        <v>1504637</v>
      </c>
      <c r="H256" s="23">
        <v>1246140</v>
      </c>
      <c r="I256" s="24">
        <f t="shared" si="25"/>
        <v>5.9154592605462311E-2</v>
      </c>
      <c r="J256" s="26">
        <f t="shared" si="30"/>
        <v>-4.9085629909993767E-2</v>
      </c>
      <c r="K256" s="26">
        <f>('Session Details'!$D256/D249)-1</f>
        <v>-5.8252409823299045E-2</v>
      </c>
      <c r="L256" s="26">
        <f t="shared" si="31"/>
        <v>9.7337970480873004E-3</v>
      </c>
      <c r="M256" s="26">
        <f t="shared" si="26"/>
        <v>0.2399999620237902</v>
      </c>
      <c r="N256" s="26">
        <f t="shared" si="27"/>
        <v>0.39199999367063071</v>
      </c>
      <c r="O256" s="26">
        <f t="shared" si="28"/>
        <v>0.75919988778286385</v>
      </c>
      <c r="P256" s="26">
        <f t="shared" si="29"/>
        <v>0.82819975847995231</v>
      </c>
      <c r="Q256" s="62">
        <f>Table4[[#This Row],[L2M]]-M249</f>
        <v>-1.0000037976209797E-2</v>
      </c>
      <c r="R256" s="62">
        <f>Table4[[#This Row],[M2C]]-N249</f>
        <v>-1.1999852544151812E-2</v>
      </c>
      <c r="S256" s="62">
        <f>Table4[[#This Row],[C2P]]-O249</f>
        <v>6.5699732421846457E-2</v>
      </c>
      <c r="T256" s="62">
        <f>Table4[[#This Row],[P2O]]-P249</f>
        <v>-8.1998169585388858E-3</v>
      </c>
      <c r="U256" s="36">
        <f t="shared" si="34"/>
        <v>9.7337970480873004E-3</v>
      </c>
      <c r="V256" s="5"/>
      <c r="W256" s="7"/>
      <c r="X256" s="7"/>
      <c r="Y256" s="7"/>
      <c r="Z256" s="7"/>
      <c r="AA256" s="7"/>
      <c r="AB256" s="5"/>
    </row>
    <row r="257" spans="2:28" x14ac:dyDescent="0.2">
      <c r="B257" s="38">
        <v>43720</v>
      </c>
      <c r="C257" s="17" t="str">
        <f>TEXT('Session Details'!$B257,"dddd")</f>
        <v>Thursday</v>
      </c>
      <c r="D257" s="18">
        <v>20848646</v>
      </c>
      <c r="E257" s="18">
        <v>5160040</v>
      </c>
      <c r="F257" s="18">
        <v>2022735</v>
      </c>
      <c r="G257" s="18">
        <v>1535660</v>
      </c>
      <c r="H257" s="18">
        <v>1309611</v>
      </c>
      <c r="I257" s="27">
        <f t="shared" si="25"/>
        <v>6.2815158356087003E-2</v>
      </c>
      <c r="J257" s="29">
        <f t="shared" si="30"/>
        <v>1.9644497734315314E-2</v>
      </c>
      <c r="K257" s="29">
        <f>('Session Details'!$D257/D250)-1</f>
        <v>1.0526296401619062E-2</v>
      </c>
      <c r="L257" s="29">
        <f t="shared" si="31"/>
        <v>9.0232202419324725E-3</v>
      </c>
      <c r="M257" s="29">
        <f t="shared" si="26"/>
        <v>0.24750000551594573</v>
      </c>
      <c r="N257" s="29">
        <f t="shared" si="27"/>
        <v>0.39199986821807581</v>
      </c>
      <c r="O257" s="29">
        <f t="shared" si="28"/>
        <v>0.75919979631538481</v>
      </c>
      <c r="P257" s="29">
        <f t="shared" si="29"/>
        <v>0.852800098980243</v>
      </c>
      <c r="Q257" s="62">
        <f>Table4[[#This Row],[L2M]]-M250</f>
        <v>-7.4999646752277049E-3</v>
      </c>
      <c r="R257" s="62">
        <f>Table4[[#This Row],[M2C]]-N250</f>
        <v>-1.6000093766518453E-2</v>
      </c>
      <c r="S257" s="62">
        <f>Table4[[#This Row],[C2P]]-O250</f>
        <v>1.4599987696881533E-2</v>
      </c>
      <c r="T257" s="62">
        <f>Table4[[#This Row],[P2O]]-P250</f>
        <v>4.9199733087365582E-2</v>
      </c>
      <c r="U257" s="36">
        <f t="shared" si="34"/>
        <v>9.0232202419324725E-3</v>
      </c>
      <c r="V257" s="5"/>
      <c r="W257" s="7"/>
      <c r="X257" s="7"/>
      <c r="Y257" s="7"/>
      <c r="Z257" s="7"/>
      <c r="AA257" s="7"/>
      <c r="AB257" s="5"/>
    </row>
    <row r="258" spans="2:28" x14ac:dyDescent="0.2">
      <c r="B258" s="39">
        <v>43721</v>
      </c>
      <c r="C258" s="22" t="str">
        <f>TEXT('Session Details'!$B258,"dddd")</f>
        <v>Friday</v>
      </c>
      <c r="D258" s="23">
        <v>22803207</v>
      </c>
      <c r="E258" s="23">
        <v>5985841</v>
      </c>
      <c r="F258" s="23">
        <v>2322506</v>
      </c>
      <c r="G258" s="23">
        <v>1610658</v>
      </c>
      <c r="H258" s="23">
        <v>1360362</v>
      </c>
      <c r="I258" s="24">
        <f t="shared" si="25"/>
        <v>5.9656608826995257E-2</v>
      </c>
      <c r="J258" s="26">
        <f t="shared" si="30"/>
        <v>0.10249145391272219</v>
      </c>
      <c r="K258" s="26">
        <f>('Session Details'!$D258/D251)-1</f>
        <v>9.3750020984576077E-2</v>
      </c>
      <c r="L258" s="26">
        <f t="shared" si="31"/>
        <v>7.9921670952536328E-3</v>
      </c>
      <c r="M258" s="26">
        <f t="shared" si="26"/>
        <v>0.26249996327270986</v>
      </c>
      <c r="N258" s="26">
        <f t="shared" si="27"/>
        <v>0.387999948545242</v>
      </c>
      <c r="O258" s="26">
        <f t="shared" si="28"/>
        <v>0.69350003832067608</v>
      </c>
      <c r="P258" s="26">
        <f t="shared" si="29"/>
        <v>0.84460015720283266</v>
      </c>
      <c r="Q258" s="62">
        <f>Table4[[#This Row],[L2M]]-M251</f>
        <v>9.999968788655611E-3</v>
      </c>
      <c r="R258" s="62">
        <f>Table4[[#This Row],[M2C]]-N251</f>
        <v>-8.0000385375192939E-3</v>
      </c>
      <c r="S258" s="62">
        <f>Table4[[#This Row],[C2P]]-O251</f>
        <v>-7.2999977524218496E-3</v>
      </c>
      <c r="T258" s="62">
        <f>Table4[[#This Row],[P2O]]-P251</f>
        <v>8.0350480391455648E-7</v>
      </c>
      <c r="U258" s="36">
        <f t="shared" si="34"/>
        <v>7.9921670952536328E-3</v>
      </c>
      <c r="V258" s="5"/>
      <c r="W258" s="7"/>
      <c r="X258" s="7"/>
      <c r="Y258" s="7"/>
      <c r="Z258" s="7"/>
      <c r="AA258" s="7"/>
      <c r="AB258" s="5"/>
    </row>
    <row r="259" spans="2:28" x14ac:dyDescent="0.2">
      <c r="B259" s="38">
        <v>43722</v>
      </c>
      <c r="C259" s="17" t="str">
        <f>TEXT('Session Details'!$B259,"dddd")</f>
        <v>Saturday</v>
      </c>
      <c r="D259" s="18">
        <v>44440853</v>
      </c>
      <c r="E259" s="18">
        <v>9332579</v>
      </c>
      <c r="F259" s="18">
        <v>1396153</v>
      </c>
      <c r="G259" s="18">
        <v>939890</v>
      </c>
      <c r="H259" s="18">
        <v>696459</v>
      </c>
      <c r="I259" s="27">
        <f t="shared" ref="I259:I322" si="35">H259/D259</f>
        <v>1.5671593882322647E-2</v>
      </c>
      <c r="J259" s="29">
        <f t="shared" si="30"/>
        <v>-0.53590439000986212</v>
      </c>
      <c r="K259" s="29">
        <f>('Session Details'!$D259/D252)-1</f>
        <v>-4.8076912366922908E-2</v>
      </c>
      <c r="L259" s="29">
        <f t="shared" si="31"/>
        <v>-0.51246522327334754</v>
      </c>
      <c r="M259" s="29">
        <f t="shared" ref="M259:M322" si="36">E259/D259</f>
        <v>0.20999999707476361</v>
      </c>
      <c r="N259" s="29">
        <f t="shared" ref="N259:N322" si="37">F259/E259</f>
        <v>0.14959991230719827</v>
      </c>
      <c r="O259" s="29">
        <f t="shared" ref="O259:O322" si="38">G259/F259</f>
        <v>0.67319985703572605</v>
      </c>
      <c r="P259" s="29">
        <f t="shared" ref="P259:P322" si="39">H259/G259</f>
        <v>0.74100054261668924</v>
      </c>
      <c r="Q259" s="62">
        <f>Table4[[#This Row],[L2M]]-M252</f>
        <v>1.0500004143363717E-2</v>
      </c>
      <c r="R259" s="62">
        <f>Table4[[#This Row],[M2C]]-N252</f>
        <v>-0.18700010540859213</v>
      </c>
      <c r="S259" s="62">
        <f>Table4[[#This Row],[C2P]]-O252</f>
        <v>2.7199857035726027E-2</v>
      </c>
      <c r="T259" s="62">
        <f>Table4[[#This Row],[P2O]]-P252</f>
        <v>8.4382002119021138E-7</v>
      </c>
      <c r="U259" s="36">
        <f t="shared" si="34"/>
        <v>-0.51246522327334754</v>
      </c>
      <c r="V259" s="5"/>
      <c r="W259" s="7"/>
      <c r="X259" s="7"/>
      <c r="Y259" s="7"/>
      <c r="Z259" s="7"/>
      <c r="AA259" s="7"/>
      <c r="AB259" s="5"/>
    </row>
    <row r="260" spans="2:28" x14ac:dyDescent="0.2">
      <c r="B260" s="39">
        <v>43723</v>
      </c>
      <c r="C260" s="22" t="str">
        <f>TEXT('Session Details'!$B260,"dddd")</f>
        <v>Sunday</v>
      </c>
      <c r="D260" s="23">
        <v>46236443</v>
      </c>
      <c r="E260" s="23">
        <v>9515460</v>
      </c>
      <c r="F260" s="23">
        <v>3364666</v>
      </c>
      <c r="G260" s="23">
        <v>2333732</v>
      </c>
      <c r="H260" s="23">
        <v>1856717</v>
      </c>
      <c r="I260" s="24">
        <f t="shared" si="35"/>
        <v>4.0157003426928843E-2</v>
      </c>
      <c r="J260" s="26">
        <f t="shared" si="30"/>
        <v>9.3625553154356611E-2</v>
      </c>
      <c r="K260" s="26">
        <f>('Session Details'!$D260/D253)-1</f>
        <v>7.2916678269166812E-2</v>
      </c>
      <c r="L260" s="26">
        <f t="shared" si="31"/>
        <v>1.9301475412422109E-2</v>
      </c>
      <c r="M260" s="26">
        <f t="shared" si="36"/>
        <v>0.20580000066181561</v>
      </c>
      <c r="N260" s="26">
        <f t="shared" si="37"/>
        <v>0.35359993105955989</v>
      </c>
      <c r="O260" s="26">
        <f t="shared" si="38"/>
        <v>0.69359989966314639</v>
      </c>
      <c r="P260" s="26">
        <f t="shared" si="39"/>
        <v>0.79559992321311956</v>
      </c>
      <c r="Q260" s="62">
        <f>Table4[[#This Row],[L2M]]-M253</f>
        <v>-8.3999976674243582E-3</v>
      </c>
      <c r="R260" s="62">
        <f>Table4[[#This Row],[M2C]]-N253</f>
        <v>1.0199939141226744E-2</v>
      </c>
      <c r="S260" s="62">
        <f>Table4[[#This Row],[C2P]]-O253</f>
        <v>2.0400002885826662E-2</v>
      </c>
      <c r="T260" s="62">
        <f>Table4[[#This Row],[P2O]]-P253</f>
        <v>-2.3424210415790014E-7</v>
      </c>
      <c r="U260" s="36">
        <f t="shared" si="34"/>
        <v>1.9301475412422109E-2</v>
      </c>
      <c r="V260" s="5"/>
      <c r="W260" s="7"/>
      <c r="X260" s="7"/>
      <c r="Y260" s="7"/>
      <c r="Z260" s="7"/>
      <c r="AA260" s="7"/>
      <c r="AB260" s="5"/>
    </row>
    <row r="261" spans="2:28" x14ac:dyDescent="0.2">
      <c r="B261" s="38">
        <v>43724</v>
      </c>
      <c r="C261" s="17" t="str">
        <f>TEXT('Session Details'!$B261,"dddd")</f>
        <v>Monday</v>
      </c>
      <c r="D261" s="18">
        <v>20631473</v>
      </c>
      <c r="E261" s="18">
        <v>5106289</v>
      </c>
      <c r="F261" s="18">
        <v>1960815</v>
      </c>
      <c r="G261" s="18">
        <v>1445709</v>
      </c>
      <c r="H261" s="18">
        <v>1161771</v>
      </c>
      <c r="I261" s="27">
        <f t="shared" si="35"/>
        <v>5.631061824814932E-2</v>
      </c>
      <c r="J261" s="29">
        <f t="shared" si="30"/>
        <v>-0.18169466263960421</v>
      </c>
      <c r="K261" s="29">
        <f>('Session Details'!$D261/D254)-1</f>
        <v>-5.0000000000000044E-2</v>
      </c>
      <c r="L261" s="29">
        <f t="shared" si="31"/>
        <v>-0.1386259606732676</v>
      </c>
      <c r="M261" s="29">
        <f t="shared" si="36"/>
        <v>0.24749997249348119</v>
      </c>
      <c r="N261" s="29">
        <f t="shared" si="37"/>
        <v>0.38400000470008649</v>
      </c>
      <c r="O261" s="29">
        <f t="shared" si="38"/>
        <v>0.73730005125419784</v>
      </c>
      <c r="P261" s="29">
        <f t="shared" si="39"/>
        <v>0.80359947956331457</v>
      </c>
      <c r="Q261" s="62">
        <f>Table4[[#This Row],[L2M]]-M254</f>
        <v>2.4234818318813467E-9</v>
      </c>
      <c r="R261" s="62">
        <f>Table4[[#This Row],[M2C]]-N254</f>
        <v>-3.5999954369993148E-2</v>
      </c>
      <c r="S261" s="62">
        <f>Table4[[#This Row],[C2P]]-O254</f>
        <v>-1.4599934438047191E-2</v>
      </c>
      <c r="T261" s="62">
        <f>Table4[[#This Row],[P2O]]-P254</f>
        <v>-3.2800554134747251E-2</v>
      </c>
      <c r="U261" s="36">
        <f t="shared" si="34"/>
        <v>-0.1386259606732676</v>
      </c>
      <c r="V261" s="5"/>
      <c r="W261" s="7"/>
      <c r="X261" s="7"/>
      <c r="Y261" s="7"/>
      <c r="Z261" s="7"/>
      <c r="AA261" s="7"/>
      <c r="AB261" s="5"/>
    </row>
    <row r="262" spans="2:28" x14ac:dyDescent="0.2">
      <c r="B262" s="39">
        <v>43725</v>
      </c>
      <c r="C262" s="22" t="str">
        <f>TEXT('Session Details'!$B262,"dddd")</f>
        <v>Tuesday</v>
      </c>
      <c r="D262" s="23">
        <v>22368860</v>
      </c>
      <c r="E262" s="23">
        <v>5312604</v>
      </c>
      <c r="F262" s="23">
        <v>2188793</v>
      </c>
      <c r="G262" s="23">
        <v>1581840</v>
      </c>
      <c r="H262" s="23">
        <v>1361964</v>
      </c>
      <c r="I262" s="24">
        <f t="shared" si="35"/>
        <v>6.0886607542807281E-2</v>
      </c>
      <c r="J262" s="26">
        <f t="shared" si="30"/>
        <v>0.14906423033862848</v>
      </c>
      <c r="K262" s="26">
        <f>('Session Details'!$D262/D255)-1</f>
        <v>0</v>
      </c>
      <c r="L262" s="26">
        <f t="shared" si="31"/>
        <v>0.1490642303386287</v>
      </c>
      <c r="M262" s="26">
        <f t="shared" si="36"/>
        <v>0.23749998882374873</v>
      </c>
      <c r="N262" s="26">
        <f t="shared" si="37"/>
        <v>0.41200002861120461</v>
      </c>
      <c r="O262" s="26">
        <f t="shared" si="38"/>
        <v>0.72269967968647564</v>
      </c>
      <c r="P262" s="26">
        <f t="shared" si="39"/>
        <v>0.86099984827795484</v>
      </c>
      <c r="Q262" s="62">
        <f>Table4[[#This Row],[L2M]]-M255</f>
        <v>-7.4999798827476982E-3</v>
      </c>
      <c r="R262" s="62">
        <f>Table4[[#This Row],[M2C]]-N255</f>
        <v>2.4000130794086416E-2</v>
      </c>
      <c r="S262" s="62">
        <f>Table4[[#This Row],[C2P]]-O255</f>
        <v>1.4599586711691703E-2</v>
      </c>
      <c r="T262" s="62">
        <f>Table4[[#This Row],[P2O]]-P255</f>
        <v>7.3799677193828739E-2</v>
      </c>
      <c r="U262" s="36">
        <f t="shared" si="34"/>
        <v>0.1490642303386287</v>
      </c>
      <c r="V262" s="5"/>
      <c r="W262" s="7"/>
      <c r="X262" s="7"/>
      <c r="Y262" s="7"/>
      <c r="Z262" s="7"/>
      <c r="AA262" s="7"/>
      <c r="AB262" s="5"/>
    </row>
    <row r="263" spans="2:28" x14ac:dyDescent="0.2">
      <c r="B263" s="38">
        <v>43726</v>
      </c>
      <c r="C263" s="17" t="str">
        <f>TEXT('Session Details'!$B263,"dddd")</f>
        <v>Wednesday</v>
      </c>
      <c r="D263" s="18">
        <v>21500167</v>
      </c>
      <c r="E263" s="18">
        <v>5643793</v>
      </c>
      <c r="F263" s="18">
        <v>2144641</v>
      </c>
      <c r="G263" s="18">
        <v>1502964</v>
      </c>
      <c r="H263" s="18">
        <v>1195458</v>
      </c>
      <c r="I263" s="27">
        <f t="shared" si="35"/>
        <v>5.5602265787051797E-2</v>
      </c>
      <c r="J263" s="29">
        <f t="shared" si="30"/>
        <v>-4.0671192642881215E-2</v>
      </c>
      <c r="K263" s="29">
        <f>('Session Details'!$D263/D256)-1</f>
        <v>2.0618565999329652E-2</v>
      </c>
      <c r="L263" s="29">
        <f t="shared" si="31"/>
        <v>-6.0051581152846811E-2</v>
      </c>
      <c r="M263" s="29">
        <f t="shared" si="36"/>
        <v>0.26249996104681417</v>
      </c>
      <c r="N263" s="29">
        <f t="shared" si="37"/>
        <v>0.37999993975682667</v>
      </c>
      <c r="O263" s="29">
        <f t="shared" si="38"/>
        <v>0.70079980752023296</v>
      </c>
      <c r="P263" s="29">
        <f t="shared" si="39"/>
        <v>0.79540028902887894</v>
      </c>
      <c r="Q263" s="62">
        <f>Table4[[#This Row],[L2M]]-M256</f>
        <v>2.2499999023023964E-2</v>
      </c>
      <c r="R263" s="62">
        <f>Table4[[#This Row],[M2C]]-N256</f>
        <v>-1.2000053913804043E-2</v>
      </c>
      <c r="S263" s="62">
        <f>Table4[[#This Row],[C2P]]-O256</f>
        <v>-5.8400080262630882E-2</v>
      </c>
      <c r="T263" s="62">
        <f>Table4[[#This Row],[P2O]]-P256</f>
        <v>-3.2799469451073371E-2</v>
      </c>
      <c r="U263" s="36">
        <f t="shared" si="34"/>
        <v>-6.0051581152846811E-2</v>
      </c>
      <c r="V263" s="5"/>
      <c r="W263" s="7"/>
      <c r="X263" s="7"/>
      <c r="Y263" s="7"/>
      <c r="Z263" s="7"/>
      <c r="AA263" s="7"/>
      <c r="AB263" s="5"/>
    </row>
    <row r="264" spans="2:28" x14ac:dyDescent="0.2">
      <c r="B264" s="39">
        <v>43727</v>
      </c>
      <c r="C264" s="22" t="str">
        <f>TEXT('Session Details'!$B264,"dddd")</f>
        <v>Thursday</v>
      </c>
      <c r="D264" s="23">
        <v>21282993</v>
      </c>
      <c r="E264" s="23">
        <v>5054710</v>
      </c>
      <c r="F264" s="23">
        <v>2062322</v>
      </c>
      <c r="G264" s="23">
        <v>1535605</v>
      </c>
      <c r="H264" s="23">
        <v>1259196</v>
      </c>
      <c r="I264" s="24">
        <f t="shared" si="35"/>
        <v>5.9164422973780051E-2</v>
      </c>
      <c r="J264" s="26">
        <f t="shared" si="30"/>
        <v>-3.849616412812662E-2</v>
      </c>
      <c r="K264" s="26">
        <f>('Session Details'!$D264/D257)-1</f>
        <v>2.0833343325988629E-2</v>
      </c>
      <c r="L264" s="26">
        <f t="shared" si="31"/>
        <v>-5.8118700610633511E-2</v>
      </c>
      <c r="M264" s="26">
        <f t="shared" si="36"/>
        <v>0.2374999606493316</v>
      </c>
      <c r="N264" s="26">
        <f t="shared" si="37"/>
        <v>0.4080000633072916</v>
      </c>
      <c r="O264" s="26">
        <f t="shared" si="38"/>
        <v>0.74460001881374493</v>
      </c>
      <c r="P264" s="26">
        <f t="shared" si="39"/>
        <v>0.81999993487908673</v>
      </c>
      <c r="Q264" s="62">
        <f>Table4[[#This Row],[L2M]]-M257</f>
        <v>-1.0000044866614127E-2</v>
      </c>
      <c r="R264" s="62">
        <f>Table4[[#This Row],[M2C]]-N257</f>
        <v>1.6000195089215796E-2</v>
      </c>
      <c r="S264" s="62">
        <f>Table4[[#This Row],[C2P]]-O257</f>
        <v>-1.4599777501639877E-2</v>
      </c>
      <c r="T264" s="62">
        <f>Table4[[#This Row],[P2O]]-P257</f>
        <v>-3.2800164101156271E-2</v>
      </c>
      <c r="U264" s="36">
        <f t="shared" si="34"/>
        <v>-5.8118700610633511E-2</v>
      </c>
      <c r="V264" s="5"/>
      <c r="W264" s="7"/>
      <c r="X264" s="7"/>
      <c r="Y264" s="7"/>
      <c r="Z264" s="7"/>
      <c r="AA264" s="7"/>
      <c r="AB264" s="5"/>
    </row>
    <row r="265" spans="2:28" x14ac:dyDescent="0.2">
      <c r="B265" s="38">
        <v>43728</v>
      </c>
      <c r="C265" s="17" t="str">
        <f>TEXT('Session Details'!$B265,"dddd")</f>
        <v>Friday</v>
      </c>
      <c r="D265" s="18">
        <v>21282993</v>
      </c>
      <c r="E265" s="18">
        <v>5107918</v>
      </c>
      <c r="F265" s="18">
        <v>2043167</v>
      </c>
      <c r="G265" s="18">
        <v>1506427</v>
      </c>
      <c r="H265" s="18">
        <v>1235270</v>
      </c>
      <c r="I265" s="27">
        <f t="shared" si="35"/>
        <v>5.8040238983304654E-2</v>
      </c>
      <c r="J265" s="29">
        <f t="shared" si="30"/>
        <v>-9.1954935524514836E-2</v>
      </c>
      <c r="K265" s="29">
        <f>('Session Details'!$D265/D258)-1</f>
        <v>-6.6666675437362821E-2</v>
      </c>
      <c r="L265" s="29">
        <f t="shared" si="31"/>
        <v>-2.7094564633703744E-2</v>
      </c>
      <c r="M265" s="29">
        <f t="shared" si="36"/>
        <v>0.23999998496452074</v>
      </c>
      <c r="N265" s="29">
        <f t="shared" si="37"/>
        <v>0.39999996084510364</v>
      </c>
      <c r="O265" s="29">
        <f t="shared" si="38"/>
        <v>0.73729998575740507</v>
      </c>
      <c r="P265" s="29">
        <f t="shared" si="39"/>
        <v>0.8199999070648627</v>
      </c>
      <c r="Q265" s="62">
        <f>Table4[[#This Row],[L2M]]-M258</f>
        <v>-2.2499978308189117E-2</v>
      </c>
      <c r="R265" s="62">
        <f>Table4[[#This Row],[M2C]]-N258</f>
        <v>1.200001229986164E-2</v>
      </c>
      <c r="S265" s="62">
        <f>Table4[[#This Row],[C2P]]-O258</f>
        <v>4.3799947436728992E-2</v>
      </c>
      <c r="T265" s="62">
        <f>Table4[[#This Row],[P2O]]-P258</f>
        <v>-2.4600250137969959E-2</v>
      </c>
      <c r="U265" s="36">
        <f t="shared" si="34"/>
        <v>-2.7094564633703744E-2</v>
      </c>
      <c r="V265" s="5"/>
      <c r="W265" s="7"/>
      <c r="X265" s="7"/>
      <c r="Y265" s="7"/>
      <c r="Z265" s="7"/>
      <c r="AA265" s="7"/>
      <c r="AB265" s="5"/>
    </row>
    <row r="266" spans="2:28" x14ac:dyDescent="0.2">
      <c r="B266" s="39">
        <v>43729</v>
      </c>
      <c r="C266" s="22" t="str">
        <f>TEXT('Session Details'!$B266,"dddd")</f>
        <v>Saturday</v>
      </c>
      <c r="D266" s="23">
        <v>43991955</v>
      </c>
      <c r="E266" s="23">
        <v>8868778</v>
      </c>
      <c r="F266" s="23">
        <v>3045538</v>
      </c>
      <c r="G266" s="23">
        <v>1967417</v>
      </c>
      <c r="H266" s="23">
        <v>1473202</v>
      </c>
      <c r="I266" s="24">
        <f t="shared" si="35"/>
        <v>3.3487986610279082E-2</v>
      </c>
      <c r="J266" s="26">
        <f t="shared" ref="J266:J329" si="40">(H266/H259)-1</f>
        <v>1.1152745531323451</v>
      </c>
      <c r="K266" s="26">
        <f>('Session Details'!$D266/D259)-1</f>
        <v>-1.0101021238273722E-2</v>
      </c>
      <c r="L266" s="26">
        <f t="shared" ref="L266:L329" si="41">(I266/I259)-1</f>
        <v>1.1368590113895878</v>
      </c>
      <c r="M266" s="26">
        <f t="shared" si="36"/>
        <v>0.2015999970903771</v>
      </c>
      <c r="N266" s="26">
        <f t="shared" si="37"/>
        <v>0.34339995882183544</v>
      </c>
      <c r="O266" s="26">
        <f t="shared" si="38"/>
        <v>0.6459998200646323</v>
      </c>
      <c r="P266" s="26">
        <f t="shared" si="39"/>
        <v>0.74880007644541036</v>
      </c>
      <c r="Q266" s="62">
        <f>Table4[[#This Row],[L2M]]-M259</f>
        <v>-8.3999999843865081E-3</v>
      </c>
      <c r="R266" s="62">
        <f>Table4[[#This Row],[M2C]]-N259</f>
        <v>0.19380004651463717</v>
      </c>
      <c r="S266" s="62">
        <f>Table4[[#This Row],[C2P]]-O259</f>
        <v>-2.7200036971093744E-2</v>
      </c>
      <c r="T266" s="62">
        <f>Table4[[#This Row],[P2O]]-P259</f>
        <v>7.7995338287211169E-3</v>
      </c>
      <c r="U266" s="36">
        <f t="shared" si="34"/>
        <v>1.1368590113895878</v>
      </c>
      <c r="V266" s="5"/>
      <c r="W266" s="7"/>
      <c r="X266" s="7"/>
      <c r="Y266" s="7"/>
      <c r="Z266" s="7"/>
      <c r="AA266" s="7"/>
      <c r="AB266" s="5"/>
    </row>
    <row r="267" spans="2:28" x14ac:dyDescent="0.2">
      <c r="B267" s="38">
        <v>43730</v>
      </c>
      <c r="C267" s="17" t="str">
        <f>TEXT('Session Details'!$B267,"dddd")</f>
        <v>Sunday</v>
      </c>
      <c r="D267" s="18">
        <v>45787545</v>
      </c>
      <c r="E267" s="18">
        <v>9423076</v>
      </c>
      <c r="F267" s="18">
        <v>3364038</v>
      </c>
      <c r="G267" s="18">
        <v>2401923</v>
      </c>
      <c r="H267" s="18">
        <v>1892235</v>
      </c>
      <c r="I267" s="27">
        <f t="shared" si="35"/>
        <v>4.1326413110814308E-2</v>
      </c>
      <c r="J267" s="29">
        <f t="shared" si="40"/>
        <v>1.9129463456197149E-2</v>
      </c>
      <c r="K267" s="29">
        <f>('Session Details'!$D267/D260)-1</f>
        <v>-9.7087485730682488E-3</v>
      </c>
      <c r="L267" s="29">
        <f t="shared" si="41"/>
        <v>2.9120939913092947E-2</v>
      </c>
      <c r="M267" s="29">
        <f t="shared" si="36"/>
        <v>0.20579998337975972</v>
      </c>
      <c r="N267" s="29">
        <f t="shared" si="37"/>
        <v>0.35699998599183536</v>
      </c>
      <c r="O267" s="29">
        <f t="shared" si="38"/>
        <v>0.71399996076144201</v>
      </c>
      <c r="P267" s="29">
        <f t="shared" si="39"/>
        <v>0.78780002522978465</v>
      </c>
      <c r="Q267" s="62">
        <f>Table4[[#This Row],[L2M]]-M260</f>
        <v>-1.728205589746068E-8</v>
      </c>
      <c r="R267" s="62">
        <f>Table4[[#This Row],[M2C]]-N260</f>
        <v>3.4000549322754647E-3</v>
      </c>
      <c r="S267" s="62">
        <f>Table4[[#This Row],[C2P]]-O260</f>
        <v>2.0400061098295619E-2</v>
      </c>
      <c r="T267" s="62">
        <f>Table4[[#This Row],[P2O]]-P260</f>
        <v>-7.7998979833349136E-3</v>
      </c>
      <c r="U267" s="36">
        <f t="shared" si="34"/>
        <v>2.9120939913092947E-2</v>
      </c>
      <c r="V267" s="5"/>
      <c r="W267" s="7"/>
      <c r="X267" s="7"/>
      <c r="Y267" s="7"/>
      <c r="Z267" s="7"/>
      <c r="AA267" s="7"/>
      <c r="AB267" s="5"/>
    </row>
    <row r="268" spans="2:28" x14ac:dyDescent="0.2">
      <c r="B268" s="39">
        <v>43731</v>
      </c>
      <c r="C268" s="22" t="str">
        <f>TEXT('Session Details'!$B268,"dddd")</f>
        <v>Monday</v>
      </c>
      <c r="D268" s="23">
        <v>20848646</v>
      </c>
      <c r="E268" s="23">
        <v>5264283</v>
      </c>
      <c r="F268" s="23">
        <v>2189941</v>
      </c>
      <c r="G268" s="23">
        <v>1518724</v>
      </c>
      <c r="H268" s="23">
        <v>1220447</v>
      </c>
      <c r="I268" s="24">
        <f t="shared" si="35"/>
        <v>5.8538429785799997E-2</v>
      </c>
      <c r="J268" s="26">
        <f t="shared" si="40"/>
        <v>5.0505650425083815E-2</v>
      </c>
      <c r="K268" s="26">
        <f>('Session Details'!$D268/D261)-1</f>
        <v>1.0526296401619062E-2</v>
      </c>
      <c r="L268" s="26">
        <f t="shared" si="41"/>
        <v>3.9562903178103515E-2</v>
      </c>
      <c r="M268" s="26">
        <f t="shared" si="36"/>
        <v>0.25249999448405425</v>
      </c>
      <c r="N268" s="26">
        <f t="shared" si="37"/>
        <v>0.41599986170956232</v>
      </c>
      <c r="O268" s="26">
        <f t="shared" si="38"/>
        <v>0.69349996187111895</v>
      </c>
      <c r="P268" s="26">
        <f t="shared" si="39"/>
        <v>0.80360025916493061</v>
      </c>
      <c r="Q268" s="62">
        <f>Table4[[#This Row],[L2M]]-M261</f>
        <v>5.0000219905730614E-3</v>
      </c>
      <c r="R268" s="62">
        <f>Table4[[#This Row],[M2C]]-N261</f>
        <v>3.1999857009475829E-2</v>
      </c>
      <c r="S268" s="62">
        <f>Table4[[#This Row],[C2P]]-O261</f>
        <v>-4.3800089383078888E-2</v>
      </c>
      <c r="T268" s="62">
        <f>Table4[[#This Row],[P2O]]-P261</f>
        <v>7.7960161604107014E-7</v>
      </c>
      <c r="U268" s="36">
        <f t="shared" si="34"/>
        <v>3.9562903178103515E-2</v>
      </c>
      <c r="V268" s="5"/>
      <c r="W268" s="7"/>
      <c r="X268" s="7"/>
      <c r="Y268" s="7"/>
      <c r="Z268" s="7"/>
      <c r="AA268" s="7"/>
      <c r="AB268" s="5"/>
    </row>
    <row r="269" spans="2:28" x14ac:dyDescent="0.2">
      <c r="B269" s="38">
        <v>43732</v>
      </c>
      <c r="C269" s="17" t="str">
        <f>TEXT('Session Details'!$B269,"dddd")</f>
        <v>Tuesday</v>
      </c>
      <c r="D269" s="18">
        <v>21934513</v>
      </c>
      <c r="E269" s="18">
        <v>5702973</v>
      </c>
      <c r="F269" s="18">
        <v>2235565</v>
      </c>
      <c r="G269" s="18">
        <v>1615643</v>
      </c>
      <c r="H269" s="18">
        <v>1338075</v>
      </c>
      <c r="I269" s="27">
        <f t="shared" si="35"/>
        <v>6.1003177959775085E-2</v>
      </c>
      <c r="J269" s="29">
        <f t="shared" si="40"/>
        <v>-1.7540111192366314E-2</v>
      </c>
      <c r="K269" s="29">
        <f>('Session Details'!$D269/D262)-1</f>
        <v>-1.9417484842768062E-2</v>
      </c>
      <c r="L269" s="29">
        <f t="shared" si="41"/>
        <v>1.9145493840471151E-3</v>
      </c>
      <c r="M269" s="29">
        <f t="shared" si="36"/>
        <v>0.25999998267570379</v>
      </c>
      <c r="N269" s="29">
        <f t="shared" si="37"/>
        <v>0.39199992705559011</v>
      </c>
      <c r="O269" s="29">
        <f t="shared" si="38"/>
        <v>0.7227000780563303</v>
      </c>
      <c r="P269" s="29">
        <f t="shared" si="39"/>
        <v>0.82819967034796671</v>
      </c>
      <c r="Q269" s="62">
        <f>Table4[[#This Row],[L2M]]-M262</f>
        <v>2.2499993851955058E-2</v>
      </c>
      <c r="R269" s="62">
        <f>Table4[[#This Row],[M2C]]-N262</f>
        <v>-2.0000101555614491E-2</v>
      </c>
      <c r="S269" s="62">
        <f>Table4[[#This Row],[C2P]]-O262</f>
        <v>3.9836985465946384E-7</v>
      </c>
      <c r="T269" s="62">
        <f>Table4[[#This Row],[P2O]]-P262</f>
        <v>-3.2800177929988128E-2</v>
      </c>
      <c r="U269" s="36">
        <f t="shared" si="34"/>
        <v>1.9145493840471151E-3</v>
      </c>
      <c r="V269" s="5"/>
      <c r="W269" s="7"/>
      <c r="X269" s="7"/>
      <c r="Y269" s="7"/>
      <c r="Z269" s="7"/>
      <c r="AA269" s="7"/>
      <c r="AB269" s="5"/>
    </row>
    <row r="270" spans="2:28" x14ac:dyDescent="0.2">
      <c r="B270" s="39">
        <v>43733</v>
      </c>
      <c r="C270" s="22" t="str">
        <f>TEXT('Session Details'!$B270,"dddd")</f>
        <v>Wednesday</v>
      </c>
      <c r="D270" s="23">
        <v>21282993</v>
      </c>
      <c r="E270" s="23">
        <v>5586785</v>
      </c>
      <c r="F270" s="23">
        <v>2279408</v>
      </c>
      <c r="G270" s="23">
        <v>1747166</v>
      </c>
      <c r="H270" s="23">
        <v>1404023</v>
      </c>
      <c r="I270" s="24">
        <f t="shared" si="35"/>
        <v>6.5969245960847703E-2</v>
      </c>
      <c r="J270" s="26">
        <f t="shared" si="40"/>
        <v>0.17446451485539427</v>
      </c>
      <c r="K270" s="26">
        <f>('Session Details'!$D270/D263)-1</f>
        <v>-1.0101037819845726E-2</v>
      </c>
      <c r="L270" s="26">
        <f t="shared" si="41"/>
        <v>0.18644887986219594</v>
      </c>
      <c r="M270" s="26">
        <f t="shared" si="36"/>
        <v>0.26249996887185933</v>
      </c>
      <c r="N270" s="26">
        <f t="shared" si="37"/>
        <v>0.40799994988172983</v>
      </c>
      <c r="O270" s="26">
        <f t="shared" si="38"/>
        <v>0.76649989821918674</v>
      </c>
      <c r="P270" s="26">
        <f t="shared" si="39"/>
        <v>0.80360023031583716</v>
      </c>
      <c r="Q270" s="62">
        <f>Table4[[#This Row],[L2M]]-M263</f>
        <v>7.8250451673866905E-9</v>
      </c>
      <c r="R270" s="62">
        <f>Table4[[#This Row],[M2C]]-N263</f>
        <v>2.8000010124903163E-2</v>
      </c>
      <c r="S270" s="62">
        <f>Table4[[#This Row],[C2P]]-O263</f>
        <v>6.5700090698953773E-2</v>
      </c>
      <c r="T270" s="62">
        <f>Table4[[#This Row],[P2O]]-P263</f>
        <v>8.1999412869582233E-3</v>
      </c>
      <c r="U270" s="36">
        <f t="shared" si="34"/>
        <v>0.18644887986219594</v>
      </c>
      <c r="V270" s="5"/>
      <c r="W270" s="7"/>
      <c r="X270" s="7"/>
      <c r="Y270" s="7"/>
      <c r="Z270" s="7"/>
      <c r="AA270" s="7"/>
      <c r="AB270" s="5"/>
    </row>
    <row r="271" spans="2:28" x14ac:dyDescent="0.2">
      <c r="B271" s="38">
        <v>43734</v>
      </c>
      <c r="C271" s="17" t="str">
        <f>TEXT('Session Details'!$B271,"dddd")</f>
        <v>Thursday</v>
      </c>
      <c r="D271" s="18">
        <v>22368860</v>
      </c>
      <c r="E271" s="18">
        <v>5424448</v>
      </c>
      <c r="F271" s="18">
        <v>2213175</v>
      </c>
      <c r="G271" s="18">
        <v>1647930</v>
      </c>
      <c r="H271" s="18">
        <v>1337789</v>
      </c>
      <c r="I271" s="27">
        <f t="shared" si="35"/>
        <v>5.9805864044926743E-2</v>
      </c>
      <c r="J271" s="29">
        <f t="shared" si="40"/>
        <v>6.2415223682413146E-2</v>
      </c>
      <c r="K271" s="29">
        <f>('Session Details'!$D271/D264)-1</f>
        <v>5.1020408642713067E-2</v>
      </c>
      <c r="L271" s="29">
        <f t="shared" si="41"/>
        <v>1.0841668673604143E-2</v>
      </c>
      <c r="M271" s="29">
        <f t="shared" si="36"/>
        <v>0.24249997541224722</v>
      </c>
      <c r="N271" s="29">
        <f t="shared" si="37"/>
        <v>0.40800003981971988</v>
      </c>
      <c r="O271" s="29">
        <f t="shared" si="38"/>
        <v>0.74459995255684708</v>
      </c>
      <c r="P271" s="29">
        <f t="shared" si="39"/>
        <v>0.81179965168423418</v>
      </c>
      <c r="Q271" s="62">
        <f>Table4[[#This Row],[L2M]]-M264</f>
        <v>5.0000147629156166E-3</v>
      </c>
      <c r="R271" s="62">
        <f>Table4[[#This Row],[M2C]]-N264</f>
        <v>-2.3487571720881562E-8</v>
      </c>
      <c r="S271" s="62">
        <f>Table4[[#This Row],[C2P]]-O264</f>
        <v>-6.6256897857108754E-8</v>
      </c>
      <c r="T271" s="62">
        <f>Table4[[#This Row],[P2O]]-P264</f>
        <v>-8.2002831948525534E-3</v>
      </c>
      <c r="U271" s="36">
        <f t="shared" si="34"/>
        <v>1.0841668673604143E-2</v>
      </c>
      <c r="V271" s="5"/>
      <c r="W271" s="7"/>
      <c r="X271" s="7"/>
      <c r="Y271" s="7"/>
      <c r="Z271" s="7"/>
      <c r="AA271" s="7"/>
      <c r="AB271" s="5"/>
    </row>
    <row r="272" spans="2:28" x14ac:dyDescent="0.2">
      <c r="B272" s="39">
        <v>43735</v>
      </c>
      <c r="C272" s="22" t="str">
        <f>TEXT('Session Details'!$B272,"dddd")</f>
        <v>Friday</v>
      </c>
      <c r="D272" s="23">
        <v>20848646</v>
      </c>
      <c r="E272" s="23">
        <v>5055796</v>
      </c>
      <c r="F272" s="23">
        <v>1961649</v>
      </c>
      <c r="G272" s="23">
        <v>1474964</v>
      </c>
      <c r="H272" s="23">
        <v>1197375</v>
      </c>
      <c r="I272" s="24">
        <f t="shared" si="35"/>
        <v>5.7431787176970631E-2</v>
      </c>
      <c r="J272" s="26">
        <f t="shared" si="40"/>
        <v>-3.0677503703643749E-2</v>
      </c>
      <c r="K272" s="26">
        <f>('Session Details'!$D272/D265)-1</f>
        <v>-2.0408172854259776E-2</v>
      </c>
      <c r="L272" s="26">
        <f t="shared" si="41"/>
        <v>-1.0483275344697396E-2</v>
      </c>
      <c r="M272" s="26">
        <f t="shared" si="36"/>
        <v>0.24249996858309167</v>
      </c>
      <c r="N272" s="26">
        <f t="shared" si="37"/>
        <v>0.38800003006450418</v>
      </c>
      <c r="O272" s="26">
        <f t="shared" si="38"/>
        <v>0.75190005959272022</v>
      </c>
      <c r="P272" s="26">
        <f t="shared" si="39"/>
        <v>0.81179947442785039</v>
      </c>
      <c r="Q272" s="62">
        <f>Table4[[#This Row],[L2M]]-M265</f>
        <v>2.4999836185709279E-3</v>
      </c>
      <c r="R272" s="62">
        <f>Table4[[#This Row],[M2C]]-N265</f>
        <v>-1.1999930780599466E-2</v>
      </c>
      <c r="S272" s="62">
        <f>Table4[[#This Row],[C2P]]-O265</f>
        <v>1.4600073835315142E-2</v>
      </c>
      <c r="T272" s="62">
        <f>Table4[[#This Row],[P2O]]-P265</f>
        <v>-8.2004326370123115E-3</v>
      </c>
      <c r="U272" s="36">
        <f t="shared" si="34"/>
        <v>-1.0483275344697396E-2</v>
      </c>
      <c r="V272" s="5"/>
      <c r="W272" s="7"/>
      <c r="X272" s="7"/>
      <c r="Y272" s="7"/>
      <c r="Z272" s="7"/>
      <c r="AA272" s="7"/>
      <c r="AB272" s="5"/>
    </row>
    <row r="273" spans="2:28" x14ac:dyDescent="0.2">
      <c r="B273" s="38">
        <v>43736</v>
      </c>
      <c r="C273" s="17" t="str">
        <f>TEXT('Session Details'!$B273,"dddd")</f>
        <v>Saturday</v>
      </c>
      <c r="D273" s="18">
        <v>43991955</v>
      </c>
      <c r="E273" s="18">
        <v>9238310</v>
      </c>
      <c r="F273" s="18">
        <v>3141025</v>
      </c>
      <c r="G273" s="18">
        <v>2135897</v>
      </c>
      <c r="H273" s="18">
        <v>1582700</v>
      </c>
      <c r="I273" s="27">
        <f t="shared" si="35"/>
        <v>3.5977032618804958E-2</v>
      </c>
      <c r="J273" s="29">
        <f t="shared" si="40"/>
        <v>7.4326534989770598E-2</v>
      </c>
      <c r="K273" s="29">
        <f>('Session Details'!$D273/D266)-1</f>
        <v>0</v>
      </c>
      <c r="L273" s="29">
        <f t="shared" si="41"/>
        <v>7.4326534989770598E-2</v>
      </c>
      <c r="M273" s="29">
        <f t="shared" si="36"/>
        <v>0.20999998749771406</v>
      </c>
      <c r="N273" s="29">
        <f t="shared" si="37"/>
        <v>0.33999995670203748</v>
      </c>
      <c r="O273" s="29">
        <f t="shared" si="38"/>
        <v>0.68</v>
      </c>
      <c r="P273" s="29">
        <f t="shared" si="39"/>
        <v>0.74100015122452068</v>
      </c>
      <c r="Q273" s="62">
        <f>Table4[[#This Row],[L2M]]-M266</f>
        <v>8.3999904073369658E-3</v>
      </c>
      <c r="R273" s="62">
        <f>Table4[[#This Row],[M2C]]-N266</f>
        <v>-3.4000021197979624E-3</v>
      </c>
      <c r="S273" s="62">
        <f>Table4[[#This Row],[C2P]]-O266</f>
        <v>3.4000179935367747E-2</v>
      </c>
      <c r="T273" s="62">
        <f>Table4[[#This Row],[P2O]]-P266</f>
        <v>-7.7999252208896808E-3</v>
      </c>
      <c r="U273" s="36">
        <f t="shared" si="34"/>
        <v>7.4326534989770598E-2</v>
      </c>
      <c r="V273" s="5"/>
      <c r="W273" s="7"/>
      <c r="X273" s="7"/>
      <c r="Y273" s="7"/>
      <c r="Z273" s="7"/>
      <c r="AA273" s="7"/>
      <c r="AB273" s="5"/>
    </row>
    <row r="274" spans="2:28" x14ac:dyDescent="0.2">
      <c r="B274" s="39">
        <v>43737</v>
      </c>
      <c r="C274" s="22" t="str">
        <f>TEXT('Session Details'!$B274,"dddd")</f>
        <v>Sunday</v>
      </c>
      <c r="D274" s="23">
        <v>42645263</v>
      </c>
      <c r="E274" s="23">
        <v>8865950</v>
      </c>
      <c r="F274" s="23">
        <v>2984278</v>
      </c>
      <c r="G274" s="23">
        <v>1948137</v>
      </c>
      <c r="H274" s="23">
        <v>1565133</v>
      </c>
      <c r="I274" s="24">
        <f t="shared" si="35"/>
        <v>3.6701215795057938E-2</v>
      </c>
      <c r="J274" s="26">
        <f t="shared" si="40"/>
        <v>-0.17286542104971103</v>
      </c>
      <c r="K274" s="26">
        <f>('Session Details'!$D274/D267)-1</f>
        <v>-6.8627440060392009E-2</v>
      </c>
      <c r="L274" s="26">
        <f t="shared" si="41"/>
        <v>-0.11191867301316905</v>
      </c>
      <c r="M274" s="26">
        <f t="shared" si="36"/>
        <v>0.20789999583306593</v>
      </c>
      <c r="N274" s="26">
        <f t="shared" si="37"/>
        <v>0.33659991315087495</v>
      </c>
      <c r="O274" s="26">
        <f t="shared" si="38"/>
        <v>0.65280010776475916</v>
      </c>
      <c r="P274" s="26">
        <f t="shared" si="39"/>
        <v>0.80339986356195692</v>
      </c>
      <c r="Q274" s="62">
        <f>Table4[[#This Row],[L2M]]-M267</f>
        <v>2.1000124533062103E-3</v>
      </c>
      <c r="R274" s="62">
        <f>Table4[[#This Row],[M2C]]-N267</f>
        <v>-2.0400072840960404E-2</v>
      </c>
      <c r="S274" s="62">
        <f>Table4[[#This Row],[C2P]]-O267</f>
        <v>-6.1199852996682846E-2</v>
      </c>
      <c r="T274" s="62">
        <f>Table4[[#This Row],[P2O]]-P267</f>
        <v>1.5599838332172267E-2</v>
      </c>
      <c r="U274" s="36">
        <f t="shared" si="34"/>
        <v>-0.11191867301316905</v>
      </c>
      <c r="V274" s="5"/>
      <c r="W274" s="7"/>
      <c r="X274" s="7"/>
      <c r="Y274" s="7"/>
      <c r="Z274" s="7"/>
      <c r="AA274" s="7"/>
      <c r="AB274" s="5"/>
    </row>
    <row r="275" spans="2:28" x14ac:dyDescent="0.2">
      <c r="B275" s="38">
        <v>43738</v>
      </c>
      <c r="C275" s="17" t="str">
        <f>TEXT('Session Details'!$B275,"dddd")</f>
        <v>Monday</v>
      </c>
      <c r="D275" s="18">
        <v>21717340</v>
      </c>
      <c r="E275" s="18">
        <v>5375041</v>
      </c>
      <c r="F275" s="18">
        <v>2150016</v>
      </c>
      <c r="G275" s="18">
        <v>1553817</v>
      </c>
      <c r="H275" s="18">
        <v>1235906</v>
      </c>
      <c r="I275" s="27">
        <f t="shared" si="35"/>
        <v>5.6908719023600493E-2</v>
      </c>
      <c r="J275" s="29">
        <f t="shared" si="40"/>
        <v>1.2666670490402376E-2</v>
      </c>
      <c r="K275" s="29">
        <f>('Session Details'!$D275/D268)-1</f>
        <v>4.1666686651977258E-2</v>
      </c>
      <c r="L275" s="29">
        <f t="shared" si="41"/>
        <v>-2.7840014980976324E-2</v>
      </c>
      <c r="M275" s="29">
        <f t="shared" si="36"/>
        <v>0.24749997006999935</v>
      </c>
      <c r="N275" s="29">
        <f t="shared" si="37"/>
        <v>0.39999992558196301</v>
      </c>
      <c r="O275" s="29">
        <f t="shared" si="38"/>
        <v>0.72270020316127881</v>
      </c>
      <c r="P275" s="29">
        <f t="shared" si="39"/>
        <v>0.79539997309850519</v>
      </c>
      <c r="Q275" s="62">
        <f>Table4[[#This Row],[L2M]]-M268</f>
        <v>-5.0000244140548933E-3</v>
      </c>
      <c r="R275" s="62">
        <f>Table4[[#This Row],[M2C]]-N268</f>
        <v>-1.5999936127599312E-2</v>
      </c>
      <c r="S275" s="62">
        <f>Table4[[#This Row],[C2P]]-O268</f>
        <v>2.9200241290159856E-2</v>
      </c>
      <c r="T275" s="62">
        <f>Table4[[#This Row],[P2O]]-P268</f>
        <v>-8.2002860664254218E-3</v>
      </c>
      <c r="U275" s="36">
        <f t="shared" si="34"/>
        <v>-2.7840014980976324E-2</v>
      </c>
      <c r="V275" s="5"/>
      <c r="W275" s="7"/>
      <c r="X275" s="7"/>
      <c r="Y275" s="7"/>
      <c r="Z275" s="7"/>
      <c r="AA275" s="7"/>
      <c r="AB275" s="5"/>
    </row>
    <row r="276" spans="2:28" x14ac:dyDescent="0.2">
      <c r="B276" s="39">
        <v>43739</v>
      </c>
      <c r="C276" s="22" t="str">
        <f>TEXT('Session Details'!$B276,"dddd")</f>
        <v>Tuesday</v>
      </c>
      <c r="D276" s="23">
        <v>21934513</v>
      </c>
      <c r="E276" s="23">
        <v>5319119</v>
      </c>
      <c r="F276" s="23">
        <v>2085094</v>
      </c>
      <c r="G276" s="23">
        <v>1476455</v>
      </c>
      <c r="H276" s="23">
        <v>1174372</v>
      </c>
      <c r="I276" s="24">
        <f t="shared" si="35"/>
        <v>5.3539916751285978E-2</v>
      </c>
      <c r="J276" s="26">
        <f t="shared" si="40"/>
        <v>-0.12234217065560604</v>
      </c>
      <c r="K276" s="26">
        <f>('Session Details'!$D276/D269)-1</f>
        <v>0</v>
      </c>
      <c r="L276" s="26">
        <f t="shared" si="41"/>
        <v>-0.12234217065560604</v>
      </c>
      <c r="M276" s="26">
        <f t="shared" si="36"/>
        <v>0.24249998164992312</v>
      </c>
      <c r="N276" s="26">
        <f t="shared" si="37"/>
        <v>0.3919998781753144</v>
      </c>
      <c r="O276" s="26">
        <f t="shared" si="38"/>
        <v>0.70809997055288632</v>
      </c>
      <c r="P276" s="26">
        <f t="shared" si="39"/>
        <v>0.79539979206951783</v>
      </c>
      <c r="Q276" s="62">
        <f>Table4[[#This Row],[L2M]]-M269</f>
        <v>-1.750000102578067E-2</v>
      </c>
      <c r="R276" s="62">
        <f>Table4[[#This Row],[M2C]]-N269</f>
        <v>-4.888027571592346E-8</v>
      </c>
      <c r="S276" s="62">
        <f>Table4[[#This Row],[C2P]]-O269</f>
        <v>-1.4600107503443982E-2</v>
      </c>
      <c r="T276" s="62">
        <f>Table4[[#This Row],[P2O]]-P269</f>
        <v>-3.279987827844888E-2</v>
      </c>
      <c r="U276" s="36">
        <f t="shared" si="34"/>
        <v>-0.12234217065560604</v>
      </c>
      <c r="V276" s="5"/>
      <c r="W276" s="7"/>
      <c r="X276" s="7"/>
      <c r="Y276" s="7"/>
      <c r="Z276" s="7"/>
      <c r="AA276" s="7"/>
      <c r="AB276" s="5"/>
    </row>
    <row r="277" spans="2:28" x14ac:dyDescent="0.2">
      <c r="B277" s="38">
        <v>43740</v>
      </c>
      <c r="C277" s="17" t="str">
        <f>TEXT('Session Details'!$B277,"dddd")</f>
        <v>Wednesday</v>
      </c>
      <c r="D277" s="18">
        <v>21500167</v>
      </c>
      <c r="E277" s="18">
        <v>5267540</v>
      </c>
      <c r="F277" s="18">
        <v>2085946</v>
      </c>
      <c r="G277" s="18">
        <v>1461831</v>
      </c>
      <c r="H277" s="18">
        <v>1150753</v>
      </c>
      <c r="I277" s="27">
        <f t="shared" si="35"/>
        <v>5.3522979612204875E-2</v>
      </c>
      <c r="J277" s="29">
        <f t="shared" si="40"/>
        <v>-0.18038878280484005</v>
      </c>
      <c r="K277" s="29">
        <f>('Session Details'!$D277/D270)-1</f>
        <v>1.0204109920066262E-2</v>
      </c>
      <c r="L277" s="29">
        <f t="shared" si="41"/>
        <v>-0.18866770670729816</v>
      </c>
      <c r="M277" s="29">
        <f t="shared" si="36"/>
        <v>0.24499995744219102</v>
      </c>
      <c r="N277" s="29">
        <f t="shared" si="37"/>
        <v>0.39600003037471004</v>
      </c>
      <c r="O277" s="29">
        <f t="shared" si="38"/>
        <v>0.700800020710028</v>
      </c>
      <c r="P277" s="29">
        <f t="shared" si="39"/>
        <v>0.7871997515444672</v>
      </c>
      <c r="Q277" s="62">
        <f>Table4[[#This Row],[L2M]]-M270</f>
        <v>-1.7500011429668311E-2</v>
      </c>
      <c r="R277" s="62">
        <f>Table4[[#This Row],[M2C]]-N270</f>
        <v>-1.1999919507019785E-2</v>
      </c>
      <c r="S277" s="62">
        <f>Table4[[#This Row],[C2P]]-O270</f>
        <v>-6.5699877509158733E-2</v>
      </c>
      <c r="T277" s="62">
        <f>Table4[[#This Row],[P2O]]-P270</f>
        <v>-1.6400478771369964E-2</v>
      </c>
      <c r="U277" s="36">
        <f t="shared" si="34"/>
        <v>-0.18866770670729816</v>
      </c>
      <c r="V277" s="5"/>
      <c r="W277" s="7"/>
      <c r="X277" s="7"/>
      <c r="Y277" s="7"/>
      <c r="Z277" s="7"/>
      <c r="AA277" s="7"/>
      <c r="AB277" s="5"/>
    </row>
    <row r="278" spans="2:28" x14ac:dyDescent="0.2">
      <c r="B278" s="39">
        <v>43741</v>
      </c>
      <c r="C278" s="22" t="str">
        <f>TEXT('Session Details'!$B278,"dddd")</f>
        <v>Thursday</v>
      </c>
      <c r="D278" s="23">
        <v>21282993</v>
      </c>
      <c r="E278" s="23">
        <v>5480370</v>
      </c>
      <c r="F278" s="23">
        <v>2126383</v>
      </c>
      <c r="G278" s="23">
        <v>1567782</v>
      </c>
      <c r="H278" s="23">
        <v>1311293</v>
      </c>
      <c r="I278" s="24">
        <f t="shared" si="35"/>
        <v>6.161224598438763E-2</v>
      </c>
      <c r="J278" s="26">
        <f t="shared" si="40"/>
        <v>-1.9805813921328408E-2</v>
      </c>
      <c r="K278" s="26">
        <f>('Session Details'!$D278/D271)-1</f>
        <v>-4.8543689754417474E-2</v>
      </c>
      <c r="L278" s="26">
        <f t="shared" si="41"/>
        <v>3.0204094001616832E-2</v>
      </c>
      <c r="M278" s="26">
        <f t="shared" si="36"/>
        <v>0.2574999672273538</v>
      </c>
      <c r="N278" s="26">
        <f t="shared" si="37"/>
        <v>0.38799989781711819</v>
      </c>
      <c r="O278" s="26">
        <f t="shared" si="38"/>
        <v>0.73729991257454564</v>
      </c>
      <c r="P278" s="26">
        <f t="shared" si="39"/>
        <v>0.83640008623647932</v>
      </c>
      <c r="Q278" s="62">
        <f>Table4[[#This Row],[L2M]]-M271</f>
        <v>1.4999991815106584E-2</v>
      </c>
      <c r="R278" s="62">
        <f>Table4[[#This Row],[M2C]]-N271</f>
        <v>-2.0000142002601695E-2</v>
      </c>
      <c r="S278" s="62">
        <f>Table4[[#This Row],[C2P]]-O271</f>
        <v>-7.3000399823014428E-3</v>
      </c>
      <c r="T278" s="62">
        <f>Table4[[#This Row],[P2O]]-P271</f>
        <v>2.4600434552245143E-2</v>
      </c>
      <c r="U278" s="36">
        <f t="shared" si="34"/>
        <v>3.0204094001616832E-2</v>
      </c>
      <c r="V278" s="5"/>
      <c r="W278" s="7"/>
      <c r="X278" s="7"/>
      <c r="Y278" s="7"/>
      <c r="Z278" s="7"/>
      <c r="AA278" s="7"/>
      <c r="AB278" s="5"/>
    </row>
    <row r="279" spans="2:28" x14ac:dyDescent="0.2">
      <c r="B279" s="38">
        <v>43742</v>
      </c>
      <c r="C279" s="17" t="str">
        <f>TEXT('Session Details'!$B279,"dddd")</f>
        <v>Friday</v>
      </c>
      <c r="D279" s="18">
        <v>21065820</v>
      </c>
      <c r="E279" s="18">
        <v>5213790</v>
      </c>
      <c r="F279" s="18">
        <v>2064661</v>
      </c>
      <c r="G279" s="18">
        <v>1431842</v>
      </c>
      <c r="H279" s="18">
        <v>1127146</v>
      </c>
      <c r="I279" s="27">
        <f t="shared" si="35"/>
        <v>5.3505916218784741E-2</v>
      </c>
      <c r="J279" s="29">
        <f t="shared" si="40"/>
        <v>-5.8652468942478331E-2</v>
      </c>
      <c r="K279" s="29">
        <f>('Session Details'!$D279/D272)-1</f>
        <v>1.0416695645367069E-2</v>
      </c>
      <c r="L279" s="29">
        <f t="shared" si="41"/>
        <v>-6.835710938419326E-2</v>
      </c>
      <c r="M279" s="29">
        <f t="shared" si="36"/>
        <v>0.247499978638382</v>
      </c>
      <c r="N279" s="29">
        <f t="shared" si="37"/>
        <v>0.39600003068784895</v>
      </c>
      <c r="O279" s="29">
        <f t="shared" si="38"/>
        <v>0.69349980456840132</v>
      </c>
      <c r="P279" s="29">
        <f t="shared" si="39"/>
        <v>0.78719998435581584</v>
      </c>
      <c r="Q279" s="62">
        <f>Table4[[#This Row],[L2M]]-M272</f>
        <v>5.000010055290327E-3</v>
      </c>
      <c r="R279" s="62">
        <f>Table4[[#This Row],[M2C]]-N272</f>
        <v>8.0000006233447718E-3</v>
      </c>
      <c r="S279" s="62">
        <f>Table4[[#This Row],[C2P]]-O272</f>
        <v>-5.8400255024318892E-2</v>
      </c>
      <c r="T279" s="62">
        <f>Table4[[#This Row],[P2O]]-P272</f>
        <v>-2.4599490072034547E-2</v>
      </c>
      <c r="U279" s="36">
        <f t="shared" si="34"/>
        <v>-6.835710938419326E-2</v>
      </c>
      <c r="V279" s="5"/>
      <c r="W279" s="7"/>
      <c r="X279" s="7"/>
      <c r="Y279" s="7"/>
      <c r="Z279" s="7"/>
      <c r="AA279" s="7"/>
      <c r="AB279" s="5"/>
    </row>
    <row r="280" spans="2:28" x14ac:dyDescent="0.2">
      <c r="B280" s="39">
        <v>43743</v>
      </c>
      <c r="C280" s="22" t="str">
        <f>TEXT('Session Details'!$B280,"dddd")</f>
        <v>Saturday</v>
      </c>
      <c r="D280" s="23">
        <v>46236443</v>
      </c>
      <c r="E280" s="23">
        <v>9612556</v>
      </c>
      <c r="F280" s="23">
        <v>3235586</v>
      </c>
      <c r="G280" s="23">
        <v>2178196</v>
      </c>
      <c r="H280" s="23">
        <v>1648023</v>
      </c>
      <c r="I280" s="24">
        <f t="shared" si="35"/>
        <v>3.5643377670726097E-2</v>
      </c>
      <c r="J280" s="26">
        <f t="shared" si="40"/>
        <v>4.1273140835281552E-2</v>
      </c>
      <c r="K280" s="26">
        <f>('Session Details'!$D280/D273)-1</f>
        <v>5.1020419528979843E-2</v>
      </c>
      <c r="L280" s="26">
        <f t="shared" si="41"/>
        <v>-9.2741097247820425E-3</v>
      </c>
      <c r="M280" s="26">
        <f t="shared" si="36"/>
        <v>0.20789998919250774</v>
      </c>
      <c r="N280" s="26">
        <f t="shared" si="37"/>
        <v>0.33659996363090111</v>
      </c>
      <c r="O280" s="26">
        <f t="shared" si="38"/>
        <v>0.67319984695198953</v>
      </c>
      <c r="P280" s="26">
        <f t="shared" si="39"/>
        <v>0.75659995702866045</v>
      </c>
      <c r="Q280" s="62">
        <f>Table4[[#This Row],[L2M]]-M273</f>
        <v>-2.0999983052063242E-3</v>
      </c>
      <c r="R280" s="62">
        <f>Table4[[#This Row],[M2C]]-N273</f>
        <v>-3.3999930711363646E-3</v>
      </c>
      <c r="S280" s="62">
        <f>Table4[[#This Row],[C2P]]-O273</f>
        <v>-6.8001530480105155E-3</v>
      </c>
      <c r="T280" s="62">
        <f>Table4[[#This Row],[P2O]]-P273</f>
        <v>1.5599805804139777E-2</v>
      </c>
      <c r="U280" s="36">
        <f t="shared" si="34"/>
        <v>-9.2741097247820425E-3</v>
      </c>
      <c r="V280" s="5"/>
      <c r="W280" s="7"/>
      <c r="X280" s="7"/>
      <c r="Y280" s="7"/>
      <c r="Z280" s="7"/>
      <c r="AA280" s="7"/>
      <c r="AB280" s="5"/>
    </row>
    <row r="281" spans="2:28" x14ac:dyDescent="0.2">
      <c r="B281" s="38">
        <v>43744</v>
      </c>
      <c r="C281" s="17" t="str">
        <f>TEXT('Session Details'!$B281,"dddd")</f>
        <v>Sunday</v>
      </c>
      <c r="D281" s="18">
        <v>43543058</v>
      </c>
      <c r="E281" s="18">
        <v>9144042</v>
      </c>
      <c r="F281" s="18">
        <v>3140064</v>
      </c>
      <c r="G281" s="18">
        <v>2135243</v>
      </c>
      <c r="H281" s="18">
        <v>1698799</v>
      </c>
      <c r="I281" s="27">
        <f t="shared" si="35"/>
        <v>3.9014232762430233E-2</v>
      </c>
      <c r="J281" s="29">
        <f t="shared" si="40"/>
        <v>8.5402326831010456E-2</v>
      </c>
      <c r="K281" s="29">
        <f>('Session Details'!$D281/D274)-1</f>
        <v>2.1052631332113103E-2</v>
      </c>
      <c r="L281" s="29">
        <f t="shared" si="41"/>
        <v>6.3022897668794764E-2</v>
      </c>
      <c r="M281" s="29">
        <f t="shared" si="36"/>
        <v>0.2099999958661608</v>
      </c>
      <c r="N281" s="29">
        <f t="shared" si="37"/>
        <v>0.34339999750657313</v>
      </c>
      <c r="O281" s="29">
        <f t="shared" si="38"/>
        <v>0.67999983439827982</v>
      </c>
      <c r="P281" s="29">
        <f t="shared" si="39"/>
        <v>0.79559984507618098</v>
      </c>
      <c r="Q281" s="62">
        <f>Table4[[#This Row],[L2M]]-M274</f>
        <v>2.1000000330948787E-3</v>
      </c>
      <c r="R281" s="62">
        <f>Table4[[#This Row],[M2C]]-N274</f>
        <v>6.8000843556981772E-3</v>
      </c>
      <c r="S281" s="62">
        <f>Table4[[#This Row],[C2P]]-O274</f>
        <v>2.719972663352066E-2</v>
      </c>
      <c r="T281" s="62">
        <f>Table4[[#This Row],[P2O]]-P274</f>
        <v>-7.8000184857759391E-3</v>
      </c>
      <c r="U281" s="36">
        <f t="shared" si="34"/>
        <v>6.3022897668794764E-2</v>
      </c>
      <c r="V281" s="5"/>
      <c r="W281" s="7"/>
      <c r="X281" s="7"/>
      <c r="Y281" s="7"/>
      <c r="Z281" s="7"/>
      <c r="AA281" s="7"/>
      <c r="AB281" s="5"/>
    </row>
    <row r="282" spans="2:28" x14ac:dyDescent="0.2">
      <c r="B282" s="39">
        <v>43745</v>
      </c>
      <c r="C282" s="22" t="str">
        <f>TEXT('Session Details'!$B282,"dddd")</f>
        <v>Monday</v>
      </c>
      <c r="D282" s="23">
        <v>21500167</v>
      </c>
      <c r="E282" s="23">
        <v>5643793</v>
      </c>
      <c r="F282" s="23">
        <v>2234942</v>
      </c>
      <c r="G282" s="23">
        <v>1631507</v>
      </c>
      <c r="H282" s="23">
        <v>1377971</v>
      </c>
      <c r="I282" s="24">
        <f t="shared" si="35"/>
        <v>6.4091176594116686E-2</v>
      </c>
      <c r="J282" s="26">
        <f t="shared" si="40"/>
        <v>0.11494806239309452</v>
      </c>
      <c r="K282" s="26">
        <f>('Session Details'!$D282/D275)-1</f>
        <v>-9.9999815815380311E-3</v>
      </c>
      <c r="L282" s="26">
        <f t="shared" si="41"/>
        <v>0.12621014308084444</v>
      </c>
      <c r="M282" s="26">
        <f t="shared" si="36"/>
        <v>0.26249996104681417</v>
      </c>
      <c r="N282" s="26">
        <f t="shared" si="37"/>
        <v>0.39599999503879751</v>
      </c>
      <c r="O282" s="26">
        <f t="shared" si="38"/>
        <v>0.72999970469032305</v>
      </c>
      <c r="P282" s="26">
        <f t="shared" si="39"/>
        <v>0.84460011510830169</v>
      </c>
      <c r="Q282" s="62">
        <f>Table4[[#This Row],[L2M]]-M275</f>
        <v>1.4999990976814814E-2</v>
      </c>
      <c r="R282" s="62">
        <f>Table4[[#This Row],[M2C]]-N275</f>
        <v>-3.9999305431654975E-3</v>
      </c>
      <c r="S282" s="62">
        <f>Table4[[#This Row],[C2P]]-O275</f>
        <v>7.2995015290442389E-3</v>
      </c>
      <c r="T282" s="62">
        <f>Table4[[#This Row],[P2O]]-P275</f>
        <v>4.9200142009796499E-2</v>
      </c>
      <c r="U282" s="36">
        <f t="shared" si="34"/>
        <v>0.12621014308084444</v>
      </c>
      <c r="V282" s="5"/>
      <c r="W282" s="7"/>
      <c r="X282" s="7"/>
      <c r="Y282" s="7"/>
      <c r="Z282" s="7"/>
      <c r="AA282" s="7"/>
      <c r="AB282" s="5"/>
    </row>
    <row r="283" spans="2:28" x14ac:dyDescent="0.2">
      <c r="B283" s="38">
        <v>43746</v>
      </c>
      <c r="C283" s="17" t="str">
        <f>TEXT('Session Details'!$B283,"dddd")</f>
        <v>Tuesday</v>
      </c>
      <c r="D283" s="18">
        <v>22368860</v>
      </c>
      <c r="E283" s="18">
        <v>5536293</v>
      </c>
      <c r="F283" s="18">
        <v>2303097</v>
      </c>
      <c r="G283" s="18">
        <v>1630823</v>
      </c>
      <c r="H283" s="18">
        <v>1270411</v>
      </c>
      <c r="I283" s="27">
        <f t="shared" si="35"/>
        <v>5.6793730212447123E-2</v>
      </c>
      <c r="J283" s="29">
        <f t="shared" si="40"/>
        <v>8.1779027429128126E-2</v>
      </c>
      <c r="K283" s="29">
        <f>('Session Details'!$D283/D276)-1</f>
        <v>1.9801989677181275E-2</v>
      </c>
      <c r="L283" s="29">
        <f t="shared" si="41"/>
        <v>6.077359956079853E-2</v>
      </c>
      <c r="M283" s="29">
        <f t="shared" si="36"/>
        <v>0.24750000670575076</v>
      </c>
      <c r="N283" s="29">
        <f t="shared" si="37"/>
        <v>0.41599983960386488</v>
      </c>
      <c r="O283" s="29">
        <f t="shared" si="38"/>
        <v>0.70810000620903069</v>
      </c>
      <c r="P283" s="29">
        <f t="shared" si="39"/>
        <v>0.77899992825708242</v>
      </c>
      <c r="Q283" s="62">
        <f>Table4[[#This Row],[L2M]]-M276</f>
        <v>5.0000250558276393E-3</v>
      </c>
      <c r="R283" s="62">
        <f>Table4[[#This Row],[M2C]]-N276</f>
        <v>2.3999961428550487E-2</v>
      </c>
      <c r="S283" s="62">
        <f>Table4[[#This Row],[C2P]]-O276</f>
        <v>3.5656144370399545E-8</v>
      </c>
      <c r="T283" s="62">
        <f>Table4[[#This Row],[P2O]]-P276</f>
        <v>-1.6399863812435411E-2</v>
      </c>
      <c r="U283" s="36">
        <f t="shared" si="34"/>
        <v>6.077359956079853E-2</v>
      </c>
      <c r="V283" s="5"/>
      <c r="W283" s="7"/>
      <c r="X283" s="7"/>
      <c r="Y283" s="7"/>
      <c r="Z283" s="7"/>
      <c r="AA283" s="7"/>
      <c r="AB283" s="5"/>
    </row>
    <row r="284" spans="2:28" x14ac:dyDescent="0.2">
      <c r="B284" s="39">
        <v>43747</v>
      </c>
      <c r="C284" s="22" t="str">
        <f>TEXT('Session Details'!$B284,"dddd")</f>
        <v>Wednesday</v>
      </c>
      <c r="D284" s="23">
        <v>20631473</v>
      </c>
      <c r="E284" s="23">
        <v>5415761</v>
      </c>
      <c r="F284" s="23">
        <v>2166304</v>
      </c>
      <c r="G284" s="23">
        <v>1660472</v>
      </c>
      <c r="H284" s="23">
        <v>1402435</v>
      </c>
      <c r="I284" s="24">
        <f t="shared" si="35"/>
        <v>6.7975514884468013E-2</v>
      </c>
      <c r="J284" s="26">
        <f t="shared" si="40"/>
        <v>0.21871070507745793</v>
      </c>
      <c r="K284" s="26">
        <f>('Session Details'!$D284/D277)-1</f>
        <v>-4.0404058256849784E-2</v>
      </c>
      <c r="L284" s="26">
        <f t="shared" si="41"/>
        <v>0.27002486365627365</v>
      </c>
      <c r="M284" s="26">
        <f t="shared" si="36"/>
        <v>0.2624999678888657</v>
      </c>
      <c r="N284" s="26">
        <f t="shared" si="37"/>
        <v>0.39999992614149699</v>
      </c>
      <c r="O284" s="26">
        <f t="shared" si="38"/>
        <v>0.76649999261414836</v>
      </c>
      <c r="P284" s="26">
        <f t="shared" si="39"/>
        <v>0.84460021006075381</v>
      </c>
      <c r="Q284" s="62">
        <f>Table4[[#This Row],[L2M]]-M277</f>
        <v>1.750001044667468E-2</v>
      </c>
      <c r="R284" s="62">
        <f>Table4[[#This Row],[M2C]]-N277</f>
        <v>3.9998957667869428E-3</v>
      </c>
      <c r="S284" s="62">
        <f>Table4[[#This Row],[C2P]]-O277</f>
        <v>6.5699971904120358E-2</v>
      </c>
      <c r="T284" s="62">
        <f>Table4[[#This Row],[P2O]]-P277</f>
        <v>5.7400458516286612E-2</v>
      </c>
      <c r="U284" s="36">
        <f t="shared" si="34"/>
        <v>0.27002486365627365</v>
      </c>
      <c r="V284" s="5"/>
      <c r="W284" s="7"/>
      <c r="X284" s="7"/>
      <c r="Y284" s="7"/>
      <c r="Z284" s="7"/>
      <c r="AA284" s="7"/>
      <c r="AB284" s="5"/>
    </row>
    <row r="285" spans="2:28" x14ac:dyDescent="0.2">
      <c r="B285" s="38">
        <v>43748</v>
      </c>
      <c r="C285" s="17" t="str">
        <f>TEXT('Session Details'!$B285,"dddd")</f>
        <v>Thursday</v>
      </c>
      <c r="D285" s="18">
        <v>21282993</v>
      </c>
      <c r="E285" s="18">
        <v>5267540</v>
      </c>
      <c r="F285" s="18">
        <v>2022735</v>
      </c>
      <c r="G285" s="18">
        <v>1402767</v>
      </c>
      <c r="H285" s="18">
        <v>1127263</v>
      </c>
      <c r="I285" s="27">
        <f t="shared" si="35"/>
        <v>5.2965435829443727E-2</v>
      </c>
      <c r="J285" s="29">
        <f t="shared" si="40"/>
        <v>-0.14034239487284683</v>
      </c>
      <c r="K285" s="29">
        <f>('Session Details'!$D285/D278)-1</f>
        <v>0</v>
      </c>
      <c r="L285" s="29">
        <f t="shared" si="41"/>
        <v>-0.14034239487284683</v>
      </c>
      <c r="M285" s="29">
        <f t="shared" si="36"/>
        <v>0.2474999639383427</v>
      </c>
      <c r="N285" s="29">
        <f t="shared" si="37"/>
        <v>0.38399993165690244</v>
      </c>
      <c r="O285" s="29">
        <f t="shared" si="38"/>
        <v>0.69350013719048709</v>
      </c>
      <c r="P285" s="29">
        <f t="shared" si="39"/>
        <v>0.80359959993355989</v>
      </c>
      <c r="Q285" s="62">
        <f>Table4[[#This Row],[L2M]]-M278</f>
        <v>-1.00000032890111E-2</v>
      </c>
      <c r="R285" s="62">
        <f>Table4[[#This Row],[M2C]]-N278</f>
        <v>-3.999966160215751E-3</v>
      </c>
      <c r="S285" s="62">
        <f>Table4[[#This Row],[C2P]]-O278</f>
        <v>-4.3799775384058548E-2</v>
      </c>
      <c r="T285" s="62">
        <f>Table4[[#This Row],[P2O]]-P278</f>
        <v>-3.2800486302919429E-2</v>
      </c>
      <c r="U285" s="36">
        <f t="shared" si="34"/>
        <v>-0.14034239487284683</v>
      </c>
      <c r="V285" s="5"/>
      <c r="W285" s="7"/>
      <c r="X285" s="7"/>
      <c r="Y285" s="7"/>
      <c r="Z285" s="7"/>
      <c r="AA285" s="7"/>
      <c r="AB285" s="5"/>
    </row>
    <row r="286" spans="2:28" x14ac:dyDescent="0.2">
      <c r="B286" s="39">
        <v>43749</v>
      </c>
      <c r="C286" s="22" t="str">
        <f>TEXT('Session Details'!$B286,"dddd")</f>
        <v>Friday</v>
      </c>
      <c r="D286" s="23">
        <v>21282993</v>
      </c>
      <c r="E286" s="23">
        <v>5267540</v>
      </c>
      <c r="F286" s="23">
        <v>2043805</v>
      </c>
      <c r="G286" s="23">
        <v>1536737</v>
      </c>
      <c r="H286" s="23">
        <v>1234922</v>
      </c>
      <c r="I286" s="24">
        <f t="shared" si="35"/>
        <v>5.8023887899601341E-2</v>
      </c>
      <c r="J286" s="26">
        <f t="shared" si="40"/>
        <v>9.5618491304586994E-2</v>
      </c>
      <c r="K286" s="26">
        <f>('Session Details'!$D286/D279)-1</f>
        <v>1.0309259264533743E-2</v>
      </c>
      <c r="L286" s="26">
        <f t="shared" si="41"/>
        <v>8.443873126744883E-2</v>
      </c>
      <c r="M286" s="26">
        <f t="shared" si="36"/>
        <v>0.2474999639383427</v>
      </c>
      <c r="N286" s="26">
        <f t="shared" si="37"/>
        <v>0.38799990128219247</v>
      </c>
      <c r="O286" s="26">
        <f t="shared" si="38"/>
        <v>0.75190001003031115</v>
      </c>
      <c r="P286" s="26">
        <f t="shared" si="39"/>
        <v>0.80360009552708112</v>
      </c>
      <c r="Q286" s="62">
        <f>Table4[[#This Row],[L2M]]-M279</f>
        <v>-1.4700039296933198E-8</v>
      </c>
      <c r="R286" s="62">
        <f>Table4[[#This Row],[M2C]]-N279</f>
        <v>-8.0001294056564753E-3</v>
      </c>
      <c r="S286" s="62">
        <f>Table4[[#This Row],[C2P]]-O279</f>
        <v>5.8400205461909827E-2</v>
      </c>
      <c r="T286" s="62">
        <f>Table4[[#This Row],[P2O]]-P279</f>
        <v>1.6400111171265275E-2</v>
      </c>
      <c r="U286" s="36">
        <f t="shared" si="34"/>
        <v>8.443873126744883E-2</v>
      </c>
      <c r="V286" s="5"/>
      <c r="W286" s="7"/>
      <c r="X286" s="7"/>
      <c r="Y286" s="7"/>
      <c r="Z286" s="7"/>
      <c r="AA286" s="7"/>
      <c r="AB286" s="5"/>
    </row>
    <row r="287" spans="2:28" x14ac:dyDescent="0.2">
      <c r="B287" s="38">
        <v>43750</v>
      </c>
      <c r="C287" s="17" t="str">
        <f>TEXT('Session Details'!$B287,"dddd")</f>
        <v>Saturday</v>
      </c>
      <c r="D287" s="18">
        <v>45338648</v>
      </c>
      <c r="E287" s="18">
        <v>9045060</v>
      </c>
      <c r="F287" s="18">
        <v>2983060</v>
      </c>
      <c r="G287" s="18">
        <v>2028481</v>
      </c>
      <c r="H287" s="18">
        <v>1645504</v>
      </c>
      <c r="I287" s="27">
        <f t="shared" si="35"/>
        <v>3.6293627458851445E-2</v>
      </c>
      <c r="J287" s="29">
        <f t="shared" si="40"/>
        <v>-1.5284980852815488E-3</v>
      </c>
      <c r="K287" s="29">
        <f>('Session Details'!$D287/D280)-1</f>
        <v>-1.9417475518175187E-2</v>
      </c>
      <c r="L287" s="29">
        <f t="shared" si="41"/>
        <v>1.824321460587619E-2</v>
      </c>
      <c r="M287" s="29">
        <f t="shared" si="36"/>
        <v>0.19949999391247838</v>
      </c>
      <c r="N287" s="29">
        <f t="shared" si="37"/>
        <v>0.3297999128806221</v>
      </c>
      <c r="O287" s="29">
        <f t="shared" si="38"/>
        <v>0.68000006704524885</v>
      </c>
      <c r="P287" s="29">
        <f t="shared" si="39"/>
        <v>0.81120010490608485</v>
      </c>
      <c r="Q287" s="62">
        <f>Table4[[#This Row],[L2M]]-M280</f>
        <v>-8.3999952800293542E-3</v>
      </c>
      <c r="R287" s="62">
        <f>Table4[[#This Row],[M2C]]-N280</f>
        <v>-6.8000507502790075E-3</v>
      </c>
      <c r="S287" s="62">
        <f>Table4[[#This Row],[C2P]]-O280</f>
        <v>6.8002200932593126E-3</v>
      </c>
      <c r="T287" s="62">
        <f>Table4[[#This Row],[P2O]]-P280</f>
        <v>5.4600147877424399E-2</v>
      </c>
      <c r="U287" s="36">
        <f t="shared" si="34"/>
        <v>1.824321460587619E-2</v>
      </c>
      <c r="V287" s="5"/>
      <c r="W287" s="7"/>
      <c r="X287" s="7"/>
      <c r="Y287" s="7"/>
      <c r="Z287" s="7"/>
      <c r="AA287" s="7"/>
      <c r="AB287" s="5"/>
    </row>
    <row r="288" spans="2:28" x14ac:dyDescent="0.2">
      <c r="B288" s="39">
        <v>43751</v>
      </c>
      <c r="C288" s="22" t="str">
        <f>TEXT('Session Details'!$B288,"dddd")</f>
        <v>Sunday</v>
      </c>
      <c r="D288" s="23">
        <v>43543058</v>
      </c>
      <c r="E288" s="23">
        <v>9509803</v>
      </c>
      <c r="F288" s="23">
        <v>3104000</v>
      </c>
      <c r="G288" s="23">
        <v>2089612</v>
      </c>
      <c r="H288" s="23">
        <v>1678794</v>
      </c>
      <c r="I288" s="24">
        <f t="shared" si="35"/>
        <v>3.8554802467020116E-2</v>
      </c>
      <c r="J288" s="26">
        <f t="shared" si="40"/>
        <v>-1.1775966432756357E-2</v>
      </c>
      <c r="K288" s="26">
        <f>('Session Details'!$D288/D281)-1</f>
        <v>0</v>
      </c>
      <c r="L288" s="26">
        <f t="shared" si="41"/>
        <v>-1.1775966432756246E-2</v>
      </c>
      <c r="M288" s="26">
        <f t="shared" si="36"/>
        <v>0.21839998008408137</v>
      </c>
      <c r="N288" s="26">
        <f t="shared" si="37"/>
        <v>0.32640003163051851</v>
      </c>
      <c r="O288" s="26">
        <f t="shared" si="38"/>
        <v>0.67319974226804125</v>
      </c>
      <c r="P288" s="26">
        <f t="shared" si="39"/>
        <v>0.80339986562098609</v>
      </c>
      <c r="Q288" s="62">
        <f>Table4[[#This Row],[L2M]]-M281</f>
        <v>8.3999842179205697E-3</v>
      </c>
      <c r="R288" s="62">
        <f>Table4[[#This Row],[M2C]]-N281</f>
        <v>-1.6999965876054624E-2</v>
      </c>
      <c r="S288" s="62">
        <f>Table4[[#This Row],[C2P]]-O281</f>
        <v>-6.8000921302385775E-3</v>
      </c>
      <c r="T288" s="62">
        <f>Table4[[#This Row],[P2O]]-P281</f>
        <v>7.8000205448051085E-3</v>
      </c>
      <c r="U288" s="36">
        <f t="shared" si="34"/>
        <v>-1.1775966432756246E-2</v>
      </c>
      <c r="V288" s="5"/>
      <c r="W288" s="7"/>
      <c r="X288" s="7"/>
      <c r="Y288" s="7"/>
      <c r="Z288" s="7"/>
      <c r="AA288" s="7"/>
      <c r="AB288" s="5"/>
    </row>
    <row r="289" spans="2:28" x14ac:dyDescent="0.2">
      <c r="B289" s="38">
        <v>43752</v>
      </c>
      <c r="C289" s="17" t="str">
        <f>TEXT('Session Details'!$B289,"dddd")</f>
        <v>Monday</v>
      </c>
      <c r="D289" s="18">
        <v>20848646</v>
      </c>
      <c r="E289" s="18">
        <v>5107918</v>
      </c>
      <c r="F289" s="18">
        <v>1981872</v>
      </c>
      <c r="G289" s="18">
        <v>1403363</v>
      </c>
      <c r="H289" s="18">
        <v>1104728</v>
      </c>
      <c r="I289" s="27">
        <f t="shared" si="35"/>
        <v>5.2987997398008482E-2</v>
      </c>
      <c r="J289" s="29">
        <f t="shared" si="40"/>
        <v>-0.19829372316253391</v>
      </c>
      <c r="K289" s="29">
        <f>('Session Details'!$D289/D282)-1</f>
        <v>-3.0303066948270674E-2</v>
      </c>
      <c r="L289" s="29">
        <f t="shared" si="41"/>
        <v>-0.17324037076778254</v>
      </c>
      <c r="M289" s="29">
        <f t="shared" si="36"/>
        <v>0.2449999870495187</v>
      </c>
      <c r="N289" s="29">
        <f t="shared" si="37"/>
        <v>0.38799996397749531</v>
      </c>
      <c r="O289" s="29">
        <f t="shared" si="38"/>
        <v>0.70809971582423081</v>
      </c>
      <c r="P289" s="29">
        <f t="shared" si="39"/>
        <v>0.78720046060783988</v>
      </c>
      <c r="Q289" s="62">
        <f>Table4[[#This Row],[L2M]]-M282</f>
        <v>-1.749997399729547E-2</v>
      </c>
      <c r="R289" s="62">
        <f>Table4[[#This Row],[M2C]]-N282</f>
        <v>-8.0000310613022041E-3</v>
      </c>
      <c r="S289" s="62">
        <f>Table4[[#This Row],[C2P]]-O282</f>
        <v>-2.1899988866092235E-2</v>
      </c>
      <c r="T289" s="62">
        <f>Table4[[#This Row],[P2O]]-P282</f>
        <v>-5.7399654500461805E-2</v>
      </c>
      <c r="U289" s="36">
        <f t="shared" si="34"/>
        <v>-0.17324037076778254</v>
      </c>
      <c r="V289" s="5"/>
      <c r="W289" s="7"/>
      <c r="X289" s="7"/>
      <c r="Y289" s="7"/>
      <c r="Z289" s="7"/>
      <c r="AA289" s="7"/>
      <c r="AB289" s="5"/>
    </row>
    <row r="290" spans="2:28" x14ac:dyDescent="0.2">
      <c r="B290" s="39">
        <v>43753</v>
      </c>
      <c r="C290" s="22" t="str">
        <f>TEXT('Session Details'!$B290,"dddd")</f>
        <v>Tuesday</v>
      </c>
      <c r="D290" s="23">
        <v>21934513</v>
      </c>
      <c r="E290" s="23">
        <v>5209447</v>
      </c>
      <c r="F290" s="23">
        <v>2000427</v>
      </c>
      <c r="G290" s="23">
        <v>1416502</v>
      </c>
      <c r="H290" s="23">
        <v>1126686</v>
      </c>
      <c r="I290" s="24">
        <f t="shared" si="35"/>
        <v>5.1365899940427215E-2</v>
      </c>
      <c r="J290" s="26">
        <f t="shared" si="40"/>
        <v>-0.11313267910935909</v>
      </c>
      <c r="K290" s="26">
        <f>('Session Details'!$D290/D283)-1</f>
        <v>-1.9417484842768062E-2</v>
      </c>
      <c r="L290" s="26">
        <f t="shared" si="41"/>
        <v>-9.557094157605317E-2</v>
      </c>
      <c r="M290" s="26">
        <f t="shared" si="36"/>
        <v>0.23750000740841615</v>
      </c>
      <c r="N290" s="26">
        <f t="shared" si="37"/>
        <v>0.38399987561059745</v>
      </c>
      <c r="O290" s="26">
        <f t="shared" si="38"/>
        <v>0.70809982068828303</v>
      </c>
      <c r="P290" s="26">
        <f t="shared" si="39"/>
        <v>0.79540021828419583</v>
      </c>
      <c r="Q290" s="62">
        <f>Table4[[#This Row],[L2M]]-M283</f>
        <v>-9.9999992973346108E-3</v>
      </c>
      <c r="R290" s="62">
        <f>Table4[[#This Row],[M2C]]-N283</f>
        <v>-3.1999963993267433E-2</v>
      </c>
      <c r="S290" s="62">
        <f>Table4[[#This Row],[C2P]]-O283</f>
        <v>-1.8552074765310067E-7</v>
      </c>
      <c r="T290" s="62">
        <f>Table4[[#This Row],[P2O]]-P283</f>
        <v>1.6400290027113407E-2</v>
      </c>
      <c r="U290" s="36">
        <f t="shared" si="34"/>
        <v>-9.557094157605317E-2</v>
      </c>
      <c r="V290" s="5"/>
      <c r="W290" s="7"/>
      <c r="X290" s="7"/>
      <c r="Y290" s="7"/>
      <c r="Z290" s="7"/>
      <c r="AA290" s="7"/>
      <c r="AB290" s="5"/>
    </row>
    <row r="291" spans="2:28" x14ac:dyDescent="0.2">
      <c r="B291" s="38">
        <v>43754</v>
      </c>
      <c r="C291" s="17" t="str">
        <f>TEXT('Session Details'!$B291,"dddd")</f>
        <v>Wednesday</v>
      </c>
      <c r="D291" s="18">
        <v>20631473</v>
      </c>
      <c r="E291" s="18">
        <v>5364183</v>
      </c>
      <c r="F291" s="18">
        <v>2252956</v>
      </c>
      <c r="G291" s="18">
        <v>1644658</v>
      </c>
      <c r="H291" s="18">
        <v>1308161</v>
      </c>
      <c r="I291" s="27">
        <f t="shared" si="35"/>
        <v>6.3406088358305773E-2</v>
      </c>
      <c r="J291" s="29">
        <f t="shared" si="40"/>
        <v>-6.7221653766484701E-2</v>
      </c>
      <c r="K291" s="29">
        <f>('Session Details'!$D291/D284)-1</f>
        <v>0</v>
      </c>
      <c r="L291" s="29">
        <f t="shared" si="41"/>
        <v>-6.7221653766484812E-2</v>
      </c>
      <c r="M291" s="29">
        <f t="shared" si="36"/>
        <v>0.26000000096939274</v>
      </c>
      <c r="N291" s="29">
        <f t="shared" si="37"/>
        <v>0.41999983967735627</v>
      </c>
      <c r="O291" s="29">
        <f t="shared" si="38"/>
        <v>0.73000005326335715</v>
      </c>
      <c r="P291" s="29">
        <f t="shared" si="39"/>
        <v>0.79540001629518109</v>
      </c>
      <c r="Q291" s="62">
        <f>Table4[[#This Row],[L2M]]-M284</f>
        <v>-2.4999669194729623E-3</v>
      </c>
      <c r="R291" s="62">
        <f>Table4[[#This Row],[M2C]]-N284</f>
        <v>1.9999913535859282E-2</v>
      </c>
      <c r="S291" s="62">
        <f>Table4[[#This Row],[C2P]]-O284</f>
        <v>-3.6499939350791211E-2</v>
      </c>
      <c r="T291" s="62">
        <f>Table4[[#This Row],[P2O]]-P284</f>
        <v>-4.920019376557272E-2</v>
      </c>
      <c r="U291" s="36">
        <f>(I291/I284)-1</f>
        <v>-6.7221653766484812E-2</v>
      </c>
      <c r="V291" s="5"/>
      <c r="W291" s="7"/>
      <c r="X291" s="7"/>
      <c r="Y291" s="7"/>
      <c r="Z291" s="7"/>
      <c r="AA291" s="7"/>
      <c r="AB291" s="5"/>
    </row>
    <row r="292" spans="2:28" x14ac:dyDescent="0.2">
      <c r="B292" s="39">
        <v>43755</v>
      </c>
      <c r="C292" s="22" t="str">
        <f>TEXT('Session Details'!$B292,"dddd")</f>
        <v>Thursday</v>
      </c>
      <c r="D292" s="23">
        <v>22151687</v>
      </c>
      <c r="E292" s="23">
        <v>5648680</v>
      </c>
      <c r="F292" s="23">
        <v>2146498</v>
      </c>
      <c r="G292" s="23">
        <v>1504266</v>
      </c>
      <c r="H292" s="23">
        <v>1196493</v>
      </c>
      <c r="I292" s="24">
        <f t="shared" si="35"/>
        <v>5.4013628849125576E-2</v>
      </c>
      <c r="J292" s="26">
        <f t="shared" si="40"/>
        <v>6.1414239622874067E-2</v>
      </c>
      <c r="K292" s="26">
        <f>('Session Details'!$D292/D285)-1</f>
        <v>4.0816345708519552E-2</v>
      </c>
      <c r="L292" s="26">
        <f t="shared" si="41"/>
        <v>1.9790133004043975E-2</v>
      </c>
      <c r="M292" s="26">
        <f t="shared" si="36"/>
        <v>0.25499999164849158</v>
      </c>
      <c r="N292" s="26">
        <f t="shared" si="37"/>
        <v>0.37999992918699588</v>
      </c>
      <c r="O292" s="26">
        <f t="shared" si="38"/>
        <v>0.70080009392042297</v>
      </c>
      <c r="P292" s="26">
        <f t="shared" si="39"/>
        <v>0.79539988273350593</v>
      </c>
      <c r="Q292" s="62">
        <f>Table4[[#This Row],[L2M]]-M285</f>
        <v>7.5000277101488766E-3</v>
      </c>
      <c r="R292" s="62">
        <f>Table4[[#This Row],[M2C]]-N285</f>
        <v>-4.0000024699065606E-3</v>
      </c>
      <c r="S292" s="62">
        <f>Table4[[#This Row],[C2P]]-O285</f>
        <v>7.2999567299358858E-3</v>
      </c>
      <c r="T292" s="62">
        <f>Table4[[#This Row],[P2O]]-P285</f>
        <v>-8.1997172000539686E-3</v>
      </c>
      <c r="U292" s="36">
        <f t="shared" ref="U292:U355" si="42">(I292/I285)-1</f>
        <v>1.9790133004043975E-2</v>
      </c>
      <c r="V292" s="5"/>
      <c r="W292" s="7"/>
      <c r="X292" s="7"/>
      <c r="Y292" s="7"/>
      <c r="Z292" s="7"/>
      <c r="AA292" s="7"/>
      <c r="AB292" s="5"/>
    </row>
    <row r="293" spans="2:28" x14ac:dyDescent="0.2">
      <c r="B293" s="38">
        <v>43756</v>
      </c>
      <c r="C293" s="17" t="str">
        <f>TEXT('Session Details'!$B293,"dddd")</f>
        <v>Friday</v>
      </c>
      <c r="D293" s="18">
        <v>20848646</v>
      </c>
      <c r="E293" s="18">
        <v>5316404</v>
      </c>
      <c r="F293" s="18">
        <v>2190358</v>
      </c>
      <c r="G293" s="18">
        <v>1566982</v>
      </c>
      <c r="H293" s="18">
        <v>1323473</v>
      </c>
      <c r="I293" s="27">
        <f t="shared" si="35"/>
        <v>6.3480045658600562E-2</v>
      </c>
      <c r="J293" s="29">
        <f t="shared" si="40"/>
        <v>7.1705743358689844E-2</v>
      </c>
      <c r="K293" s="29">
        <f>('Session Details'!$D293/D286)-1</f>
        <v>-2.0408172854259776E-2</v>
      </c>
      <c r="L293" s="29">
        <f t="shared" si="41"/>
        <v>9.4032957054515309E-2</v>
      </c>
      <c r="M293" s="29">
        <f t="shared" si="36"/>
        <v>0.25499996498573574</v>
      </c>
      <c r="N293" s="29">
        <f t="shared" si="37"/>
        <v>0.41199991573251393</v>
      </c>
      <c r="O293" s="29">
        <f t="shared" si="38"/>
        <v>0.7153999483189506</v>
      </c>
      <c r="P293" s="29">
        <f t="shared" si="39"/>
        <v>0.84460000178687433</v>
      </c>
      <c r="Q293" s="62">
        <f>Table4[[#This Row],[L2M]]-M286</f>
        <v>7.5000010473930401E-3</v>
      </c>
      <c r="R293" s="62">
        <f>Table4[[#This Row],[M2C]]-N286</f>
        <v>2.4000014450321461E-2</v>
      </c>
      <c r="S293" s="62">
        <f>Table4[[#This Row],[C2P]]-O286</f>
        <v>-3.6500061711360554E-2</v>
      </c>
      <c r="T293" s="62">
        <f>Table4[[#This Row],[P2O]]-P286</f>
        <v>4.0999906259793217E-2</v>
      </c>
      <c r="U293" s="36">
        <f t="shared" si="42"/>
        <v>9.4032957054515309E-2</v>
      </c>
      <c r="V293" s="5"/>
      <c r="W293" s="7"/>
      <c r="X293" s="7"/>
      <c r="Y293" s="7"/>
      <c r="Z293" s="7"/>
      <c r="AA293" s="7"/>
      <c r="AB293" s="5"/>
    </row>
    <row r="294" spans="2:28" x14ac:dyDescent="0.2">
      <c r="B294" s="39">
        <v>43757</v>
      </c>
      <c r="C294" s="22" t="str">
        <f>TEXT('Session Details'!$B294,"dddd")</f>
        <v>Saturday</v>
      </c>
      <c r="D294" s="23">
        <v>46236443</v>
      </c>
      <c r="E294" s="23">
        <v>9418363</v>
      </c>
      <c r="F294" s="23">
        <v>3202243</v>
      </c>
      <c r="G294" s="23">
        <v>2221076</v>
      </c>
      <c r="H294" s="23">
        <v>1697790</v>
      </c>
      <c r="I294" s="24">
        <f t="shared" si="35"/>
        <v>3.671973642090072E-2</v>
      </c>
      <c r="J294" s="26">
        <f t="shared" si="40"/>
        <v>3.177506709190614E-2</v>
      </c>
      <c r="K294" s="26">
        <f>('Session Details'!$D294/D287)-1</f>
        <v>1.9801979979641171E-2</v>
      </c>
      <c r="L294" s="26">
        <f t="shared" si="41"/>
        <v>1.1740599986385547E-2</v>
      </c>
      <c r="M294" s="26">
        <f t="shared" si="36"/>
        <v>0.2036999905031622</v>
      </c>
      <c r="N294" s="26">
        <f t="shared" si="37"/>
        <v>0.33999995540626327</v>
      </c>
      <c r="O294" s="26">
        <f t="shared" si="38"/>
        <v>0.69360007969413939</v>
      </c>
      <c r="P294" s="26">
        <f t="shared" si="39"/>
        <v>0.76439977740518561</v>
      </c>
      <c r="Q294" s="62">
        <f>Table4[[#This Row],[L2M]]-M287</f>
        <v>4.1999965906838188E-3</v>
      </c>
      <c r="R294" s="62">
        <f>Table4[[#This Row],[M2C]]-N287</f>
        <v>1.0200042525641162E-2</v>
      </c>
      <c r="S294" s="62">
        <f>Table4[[#This Row],[C2P]]-O287</f>
        <v>1.3600012648890547E-2</v>
      </c>
      <c r="T294" s="62">
        <f>Table4[[#This Row],[P2O]]-P287</f>
        <v>-4.6800327500899241E-2</v>
      </c>
      <c r="U294" s="36">
        <f t="shared" si="42"/>
        <v>1.1740599986385547E-2</v>
      </c>
      <c r="V294" s="5"/>
      <c r="W294" s="7"/>
      <c r="X294" s="7"/>
      <c r="Y294" s="7"/>
      <c r="Z294" s="7"/>
      <c r="AA294" s="7"/>
      <c r="AB294" s="5"/>
    </row>
    <row r="295" spans="2:28" x14ac:dyDescent="0.2">
      <c r="B295" s="38">
        <v>43758</v>
      </c>
      <c r="C295" s="17" t="str">
        <f>TEXT('Session Details'!$B295,"dddd")</f>
        <v>Sunday</v>
      </c>
      <c r="D295" s="18">
        <v>43094160</v>
      </c>
      <c r="E295" s="18">
        <v>9140271</v>
      </c>
      <c r="F295" s="18">
        <v>3169846</v>
      </c>
      <c r="G295" s="18">
        <v>2069275</v>
      </c>
      <c r="H295" s="18">
        <v>1694736</v>
      </c>
      <c r="I295" s="27">
        <f t="shared" si="35"/>
        <v>3.9326349556413211E-2</v>
      </c>
      <c r="J295" s="29">
        <f t="shared" si="40"/>
        <v>9.4961025593371939E-3</v>
      </c>
      <c r="K295" s="29">
        <f>('Session Details'!$D295/D288)-1</f>
        <v>-1.0309289715021874E-2</v>
      </c>
      <c r="L295" s="29">
        <f t="shared" si="41"/>
        <v>2.0011698673675582E-2</v>
      </c>
      <c r="M295" s="29">
        <f t="shared" si="36"/>
        <v>0.21209999220311987</v>
      </c>
      <c r="N295" s="29">
        <f t="shared" si="37"/>
        <v>0.34680000188178228</v>
      </c>
      <c r="O295" s="29">
        <f t="shared" si="38"/>
        <v>0.65279985210637992</v>
      </c>
      <c r="P295" s="29">
        <f t="shared" si="39"/>
        <v>0.81899989126626471</v>
      </c>
      <c r="Q295" s="62">
        <f>Table4[[#This Row],[L2M]]-M288</f>
        <v>-6.2999878809615051E-3</v>
      </c>
      <c r="R295" s="62">
        <f>Table4[[#This Row],[M2C]]-N288</f>
        <v>2.0399970251263777E-2</v>
      </c>
      <c r="S295" s="62">
        <f>Table4[[#This Row],[C2P]]-O288</f>
        <v>-2.0399890161661327E-2</v>
      </c>
      <c r="T295" s="62">
        <f>Table4[[#This Row],[P2O]]-P288</f>
        <v>1.5600025645278626E-2</v>
      </c>
      <c r="U295" s="36">
        <f t="shared" si="42"/>
        <v>2.0011698673675582E-2</v>
      </c>
      <c r="V295" s="5"/>
      <c r="W295" s="7"/>
      <c r="X295" s="7"/>
      <c r="Y295" s="7"/>
      <c r="Z295" s="7"/>
      <c r="AA295" s="7"/>
      <c r="AB295" s="5"/>
    </row>
    <row r="296" spans="2:28" x14ac:dyDescent="0.2">
      <c r="B296" s="39">
        <v>43759</v>
      </c>
      <c r="C296" s="22" t="str">
        <f>TEXT('Session Details'!$B296,"dddd")</f>
        <v>Monday</v>
      </c>
      <c r="D296" s="23">
        <v>22803207</v>
      </c>
      <c r="E296" s="23">
        <v>5700801</v>
      </c>
      <c r="F296" s="23">
        <v>2371533</v>
      </c>
      <c r="G296" s="23">
        <v>1748531</v>
      </c>
      <c r="H296" s="23">
        <v>1462471</v>
      </c>
      <c r="I296" s="24">
        <f t="shared" si="35"/>
        <v>6.4134443896422116E-2</v>
      </c>
      <c r="J296" s="26">
        <f t="shared" si="40"/>
        <v>0.32382903302894461</v>
      </c>
      <c r="K296" s="26">
        <f>('Session Details'!$D296/D289)-1</f>
        <v>9.3750020984576077E-2</v>
      </c>
      <c r="L296" s="26">
        <f t="shared" si="41"/>
        <v>0.21035794983323086</v>
      </c>
      <c r="M296" s="26">
        <f t="shared" si="36"/>
        <v>0.24999996710988942</v>
      </c>
      <c r="N296" s="26">
        <f t="shared" si="37"/>
        <v>0.4159999621105876</v>
      </c>
      <c r="O296" s="26">
        <f t="shared" si="38"/>
        <v>0.73729988155340875</v>
      </c>
      <c r="P296" s="26">
        <f t="shared" si="39"/>
        <v>0.83639981218519999</v>
      </c>
      <c r="Q296" s="62">
        <f>Table4[[#This Row],[L2M]]-M289</f>
        <v>4.9999800603707234E-3</v>
      </c>
      <c r="R296" s="62">
        <f>Table4[[#This Row],[M2C]]-N289</f>
        <v>2.7999998133092285E-2</v>
      </c>
      <c r="S296" s="62">
        <f>Table4[[#This Row],[C2P]]-O289</f>
        <v>2.920016572917794E-2</v>
      </c>
      <c r="T296" s="62">
        <f>Table4[[#This Row],[P2O]]-P289</f>
        <v>4.9199351577360106E-2</v>
      </c>
      <c r="U296" s="36">
        <f t="shared" si="42"/>
        <v>0.21035794983323086</v>
      </c>
      <c r="V296" s="5"/>
      <c r="W296" s="7"/>
      <c r="X296" s="7"/>
      <c r="Y296" s="7"/>
      <c r="Z296" s="7"/>
      <c r="AA296" s="7"/>
      <c r="AB296" s="5"/>
    </row>
    <row r="297" spans="2:28" x14ac:dyDescent="0.2">
      <c r="B297" s="38">
        <v>43760</v>
      </c>
      <c r="C297" s="17" t="str">
        <f>TEXT('Session Details'!$B297,"dddd")</f>
        <v>Tuesday</v>
      </c>
      <c r="D297" s="18">
        <v>21717340</v>
      </c>
      <c r="E297" s="18">
        <v>5429335</v>
      </c>
      <c r="F297" s="18">
        <v>2106582</v>
      </c>
      <c r="G297" s="18">
        <v>1568560</v>
      </c>
      <c r="H297" s="18">
        <v>1350531</v>
      </c>
      <c r="I297" s="27">
        <f t="shared" si="35"/>
        <v>6.2186759520272743E-2</v>
      </c>
      <c r="J297" s="29">
        <f t="shared" si="40"/>
        <v>0.19867558485682779</v>
      </c>
      <c r="K297" s="29">
        <f>('Session Details'!$D297/D290)-1</f>
        <v>-9.9009720434640736E-3</v>
      </c>
      <c r="L297" s="29">
        <f t="shared" si="41"/>
        <v>0.21066231862763574</v>
      </c>
      <c r="M297" s="29">
        <f t="shared" si="36"/>
        <v>0.25</v>
      </c>
      <c r="N297" s="29">
        <f t="shared" si="37"/>
        <v>0.38800000368369236</v>
      </c>
      <c r="O297" s="29">
        <f t="shared" si="38"/>
        <v>0.74459954561464969</v>
      </c>
      <c r="P297" s="29">
        <f t="shared" si="39"/>
        <v>0.86100053552302747</v>
      </c>
      <c r="Q297" s="62">
        <f>Table4[[#This Row],[L2M]]-M290</f>
        <v>1.2499992591583853E-2</v>
      </c>
      <c r="R297" s="62">
        <f>Table4[[#This Row],[M2C]]-N290</f>
        <v>4.0001280730949107E-3</v>
      </c>
      <c r="S297" s="62">
        <f>Table4[[#This Row],[C2P]]-O290</f>
        <v>3.6499724926366661E-2</v>
      </c>
      <c r="T297" s="62">
        <f>Table4[[#This Row],[P2O]]-P290</f>
        <v>6.560031723883164E-2</v>
      </c>
      <c r="U297" s="36">
        <f t="shared" si="42"/>
        <v>0.21066231862763574</v>
      </c>
      <c r="V297" s="5"/>
      <c r="W297" s="7"/>
      <c r="X297" s="7"/>
      <c r="Y297" s="7"/>
      <c r="Z297" s="7"/>
      <c r="AA297" s="7"/>
      <c r="AB297" s="5"/>
    </row>
    <row r="298" spans="2:28" x14ac:dyDescent="0.2">
      <c r="B298" s="39">
        <v>43761</v>
      </c>
      <c r="C298" s="22" t="str">
        <f>TEXT('Session Details'!$B298,"dddd")</f>
        <v>Wednesday</v>
      </c>
      <c r="D298" s="23">
        <v>21717340</v>
      </c>
      <c r="E298" s="23">
        <v>5320748</v>
      </c>
      <c r="F298" s="23">
        <v>2085733</v>
      </c>
      <c r="G298" s="23">
        <v>1568262</v>
      </c>
      <c r="H298" s="23">
        <v>1324554</v>
      </c>
      <c r="I298" s="24">
        <f t="shared" si="35"/>
        <v>6.0990618556416208E-2</v>
      </c>
      <c r="J298" s="26">
        <f t="shared" si="40"/>
        <v>1.2531332152540875E-2</v>
      </c>
      <c r="K298" s="26">
        <f>('Session Details'!$D298/D291)-1</f>
        <v>5.2631578947368363E-2</v>
      </c>
      <c r="L298" s="26">
        <f t="shared" si="41"/>
        <v>-3.8095234455086113E-2</v>
      </c>
      <c r="M298" s="26">
        <f t="shared" si="36"/>
        <v>0.24499998618615354</v>
      </c>
      <c r="N298" s="26">
        <f t="shared" si="37"/>
        <v>0.39199995940420407</v>
      </c>
      <c r="O298" s="26">
        <f t="shared" si="38"/>
        <v>0.75189969185892924</v>
      </c>
      <c r="P298" s="26">
        <f t="shared" si="39"/>
        <v>0.84459994567234298</v>
      </c>
      <c r="Q298" s="62">
        <f>Table4[[#This Row],[L2M]]-M291</f>
        <v>-1.5000014783239202E-2</v>
      </c>
      <c r="R298" s="62">
        <f>Table4[[#This Row],[M2C]]-N291</f>
        <v>-2.79998802731522E-2</v>
      </c>
      <c r="S298" s="62">
        <f>Table4[[#This Row],[C2P]]-O291</f>
        <v>2.1899638595572091E-2</v>
      </c>
      <c r="T298" s="62">
        <f>Table4[[#This Row],[P2O]]-P291</f>
        <v>4.9199929377161888E-2</v>
      </c>
      <c r="U298" s="36">
        <f t="shared" si="42"/>
        <v>-3.8095234455086113E-2</v>
      </c>
      <c r="V298" s="5"/>
      <c r="W298" s="7"/>
      <c r="X298" s="7"/>
      <c r="Y298" s="7"/>
      <c r="Z298" s="7"/>
      <c r="AA298" s="7"/>
      <c r="AB298" s="5"/>
    </row>
    <row r="299" spans="2:28" x14ac:dyDescent="0.2">
      <c r="B299" s="38">
        <v>43762</v>
      </c>
      <c r="C299" s="17" t="str">
        <f>TEXT('Session Details'!$B299,"dddd")</f>
        <v>Thursday</v>
      </c>
      <c r="D299" s="18">
        <v>21065820</v>
      </c>
      <c r="E299" s="18">
        <v>5319119</v>
      </c>
      <c r="F299" s="18">
        <v>2234030</v>
      </c>
      <c r="G299" s="18">
        <v>1663458</v>
      </c>
      <c r="H299" s="18">
        <v>1309474</v>
      </c>
      <c r="I299" s="27">
        <f t="shared" si="35"/>
        <v>6.2161074195070498E-2</v>
      </c>
      <c r="J299" s="29">
        <f t="shared" si="40"/>
        <v>9.4426795643601791E-2</v>
      </c>
      <c r="K299" s="29">
        <f>('Session Details'!$D299/D292)-1</f>
        <v>-4.9019607400555998E-2</v>
      </c>
      <c r="L299" s="29">
        <f t="shared" si="41"/>
        <v>0.15084054746076969</v>
      </c>
      <c r="M299" s="29">
        <f t="shared" si="36"/>
        <v>0.25249997389135576</v>
      </c>
      <c r="N299" s="29">
        <f t="shared" si="37"/>
        <v>0.42000000376002117</v>
      </c>
      <c r="O299" s="29">
        <f t="shared" si="38"/>
        <v>0.74459966965528668</v>
      </c>
      <c r="P299" s="29">
        <f t="shared" si="39"/>
        <v>0.7871999172807489</v>
      </c>
      <c r="Q299" s="62">
        <f>Table4[[#This Row],[L2M]]-M292</f>
        <v>-2.5000177571358195E-3</v>
      </c>
      <c r="R299" s="62">
        <f>Table4[[#This Row],[M2C]]-N292</f>
        <v>4.000007457302529E-2</v>
      </c>
      <c r="S299" s="62">
        <f>Table4[[#This Row],[C2P]]-O292</f>
        <v>4.3799575734863705E-2</v>
      </c>
      <c r="T299" s="62">
        <f>Table4[[#This Row],[P2O]]-P292</f>
        <v>-8.1999654527570298E-3</v>
      </c>
      <c r="U299" s="36">
        <f t="shared" si="42"/>
        <v>0.15084054746076969</v>
      </c>
      <c r="V299" s="5"/>
      <c r="W299" s="7"/>
      <c r="X299" s="7"/>
      <c r="Y299" s="7"/>
      <c r="Z299" s="7"/>
      <c r="AA299" s="7"/>
      <c r="AB299" s="5"/>
    </row>
    <row r="300" spans="2:28" x14ac:dyDescent="0.2">
      <c r="B300" s="39">
        <v>43763</v>
      </c>
      <c r="C300" s="22" t="str">
        <f>TEXT('Session Details'!$B300,"dddd")</f>
        <v>Friday</v>
      </c>
      <c r="D300" s="23">
        <v>21500167</v>
      </c>
      <c r="E300" s="23">
        <v>5321291</v>
      </c>
      <c r="F300" s="23">
        <v>2107231</v>
      </c>
      <c r="G300" s="23">
        <v>1507513</v>
      </c>
      <c r="H300" s="23">
        <v>1186714</v>
      </c>
      <c r="I300" s="24">
        <f t="shared" si="35"/>
        <v>5.5195571271609192E-2</v>
      </c>
      <c r="J300" s="26">
        <f t="shared" si="40"/>
        <v>-0.10333342652249045</v>
      </c>
      <c r="K300" s="26">
        <f>('Session Details'!$D300/D293)-1</f>
        <v>3.1250038971355698E-2</v>
      </c>
      <c r="L300" s="26">
        <f t="shared" si="41"/>
        <v>-0.13050517372885584</v>
      </c>
      <c r="M300" s="26">
        <f t="shared" si="36"/>
        <v>0.24749998453500385</v>
      </c>
      <c r="N300" s="26">
        <f t="shared" si="37"/>
        <v>0.39599995564986018</v>
      </c>
      <c r="O300" s="26">
        <f t="shared" si="38"/>
        <v>0.71539997276046152</v>
      </c>
      <c r="P300" s="26">
        <f t="shared" si="39"/>
        <v>0.78719984504279561</v>
      </c>
      <c r="Q300" s="62">
        <f>Table4[[#This Row],[L2M]]-M293</f>
        <v>-7.4999804507318857E-3</v>
      </c>
      <c r="R300" s="62">
        <f>Table4[[#This Row],[M2C]]-N293</f>
        <v>-1.5999960082653752E-2</v>
      </c>
      <c r="S300" s="62">
        <f>Table4[[#This Row],[C2P]]-O293</f>
        <v>2.4441510926287435E-8</v>
      </c>
      <c r="T300" s="62">
        <f>Table4[[#This Row],[P2O]]-P293</f>
        <v>-5.7400156744078723E-2</v>
      </c>
      <c r="U300" s="36">
        <f t="shared" si="42"/>
        <v>-0.13050517372885584</v>
      </c>
      <c r="V300" s="5"/>
      <c r="W300" s="7"/>
      <c r="X300" s="7"/>
      <c r="Y300" s="7"/>
      <c r="Z300" s="7"/>
      <c r="AA300" s="7"/>
      <c r="AB300" s="5"/>
    </row>
    <row r="301" spans="2:28" x14ac:dyDescent="0.2">
      <c r="B301" s="38">
        <v>43764</v>
      </c>
      <c r="C301" s="17" t="str">
        <f>TEXT('Session Details'!$B301,"dddd")</f>
        <v>Saturday</v>
      </c>
      <c r="D301" s="18">
        <v>43991955</v>
      </c>
      <c r="E301" s="18">
        <v>9330693</v>
      </c>
      <c r="F301" s="18">
        <v>3204160</v>
      </c>
      <c r="G301" s="18">
        <v>2069887</v>
      </c>
      <c r="H301" s="18">
        <v>1582222</v>
      </c>
      <c r="I301" s="27">
        <f t="shared" si="35"/>
        <v>3.5966166995760933E-2</v>
      </c>
      <c r="J301" s="29">
        <f t="shared" si="40"/>
        <v>-6.8069667037737314E-2</v>
      </c>
      <c r="K301" s="29">
        <f>('Session Details'!$D301/D294)-1</f>
        <v>-4.8543699609418511E-2</v>
      </c>
      <c r="L301" s="29">
        <f t="shared" si="41"/>
        <v>-2.0522190478220792E-2</v>
      </c>
      <c r="M301" s="29">
        <f t="shared" si="36"/>
        <v>0.2120999850995483</v>
      </c>
      <c r="N301" s="29">
        <f t="shared" si="37"/>
        <v>0.34340000255072156</v>
      </c>
      <c r="O301" s="29">
        <f t="shared" si="38"/>
        <v>0.64599988764606009</v>
      </c>
      <c r="P301" s="29">
        <f t="shared" si="39"/>
        <v>0.76440018223217021</v>
      </c>
      <c r="Q301" s="62">
        <f>Table4[[#This Row],[L2M]]-M294</f>
        <v>8.3999945963861011E-3</v>
      </c>
      <c r="R301" s="62">
        <f>Table4[[#This Row],[M2C]]-N294</f>
        <v>3.4000471444582958E-3</v>
      </c>
      <c r="S301" s="62">
        <f>Table4[[#This Row],[C2P]]-O294</f>
        <v>-4.7600192048079304E-2</v>
      </c>
      <c r="T301" s="62">
        <f>Table4[[#This Row],[P2O]]-P294</f>
        <v>4.0482698460131417E-7</v>
      </c>
      <c r="U301" s="36">
        <f t="shared" si="42"/>
        <v>-2.0522190478220792E-2</v>
      </c>
      <c r="V301" s="5"/>
      <c r="W301" s="7"/>
      <c r="X301" s="7"/>
      <c r="Y301" s="7"/>
      <c r="Z301" s="7"/>
      <c r="AA301" s="7"/>
      <c r="AB301" s="5"/>
    </row>
    <row r="302" spans="2:28" x14ac:dyDescent="0.2">
      <c r="B302" s="39">
        <v>43765</v>
      </c>
      <c r="C302" s="22" t="str">
        <f>TEXT('Session Details'!$B302,"dddd")</f>
        <v>Sunday</v>
      </c>
      <c r="D302" s="23">
        <v>43094160</v>
      </c>
      <c r="E302" s="23">
        <v>9321266</v>
      </c>
      <c r="F302" s="23">
        <v>3137538</v>
      </c>
      <c r="G302" s="23">
        <v>2154861</v>
      </c>
      <c r="H302" s="23">
        <v>1613560</v>
      </c>
      <c r="I302" s="24">
        <f t="shared" si="35"/>
        <v>3.7442660444013759E-2</v>
      </c>
      <c r="J302" s="26">
        <f t="shared" si="40"/>
        <v>-4.7898905788276158E-2</v>
      </c>
      <c r="K302" s="26">
        <f>('Session Details'!$D302/D295)-1</f>
        <v>0</v>
      </c>
      <c r="L302" s="26">
        <f t="shared" si="41"/>
        <v>-4.7898905788276158E-2</v>
      </c>
      <c r="M302" s="26">
        <f t="shared" si="36"/>
        <v>0.21629998125035968</v>
      </c>
      <c r="N302" s="26">
        <f t="shared" si="37"/>
        <v>0.33659998545261982</v>
      </c>
      <c r="O302" s="26">
        <f t="shared" si="38"/>
        <v>0.68679996863782999</v>
      </c>
      <c r="P302" s="26">
        <f t="shared" si="39"/>
        <v>0.74880003861037903</v>
      </c>
      <c r="Q302" s="62">
        <f>Table4[[#This Row],[L2M]]-M295</f>
        <v>4.1999890472398105E-3</v>
      </c>
      <c r="R302" s="62">
        <f>Table4[[#This Row],[M2C]]-N295</f>
        <v>-1.0200016429162462E-2</v>
      </c>
      <c r="S302" s="62">
        <f>Table4[[#This Row],[C2P]]-O295</f>
        <v>3.4000116531450075E-2</v>
      </c>
      <c r="T302" s="62">
        <f>Table4[[#This Row],[P2O]]-P295</f>
        <v>-7.0199852655885686E-2</v>
      </c>
      <c r="U302" s="36">
        <f t="shared" si="42"/>
        <v>-4.7898905788276158E-2</v>
      </c>
      <c r="V302" s="5"/>
      <c r="W302" s="7"/>
      <c r="X302" s="7"/>
      <c r="Y302" s="7"/>
      <c r="Z302" s="7"/>
      <c r="AA302" s="7"/>
      <c r="AB302" s="5"/>
    </row>
    <row r="303" spans="2:28" x14ac:dyDescent="0.2">
      <c r="B303" s="38">
        <v>43766</v>
      </c>
      <c r="C303" s="17" t="str">
        <f>TEXT('Session Details'!$B303,"dddd")</f>
        <v>Monday</v>
      </c>
      <c r="D303" s="18">
        <v>21065820</v>
      </c>
      <c r="E303" s="18">
        <v>5424448</v>
      </c>
      <c r="F303" s="18">
        <v>2104686</v>
      </c>
      <c r="G303" s="18">
        <v>1490328</v>
      </c>
      <c r="H303" s="18">
        <v>1222069</v>
      </c>
      <c r="I303" s="27">
        <f t="shared" si="35"/>
        <v>5.8011935922741197E-2</v>
      </c>
      <c r="J303" s="29">
        <f t="shared" si="40"/>
        <v>-0.16438069541208</v>
      </c>
      <c r="K303" s="29">
        <f>('Session Details'!$D303/D296)-1</f>
        <v>-7.6190467419780084E-2</v>
      </c>
      <c r="L303" s="29">
        <f t="shared" si="41"/>
        <v>-9.5463647951307462E-2</v>
      </c>
      <c r="M303" s="29">
        <f t="shared" si="36"/>
        <v>0.25749996914432954</v>
      </c>
      <c r="N303" s="29">
        <f t="shared" si="37"/>
        <v>0.3880000324456977</v>
      </c>
      <c r="O303" s="29">
        <f t="shared" si="38"/>
        <v>0.70809992559460178</v>
      </c>
      <c r="P303" s="29">
        <f t="shared" si="39"/>
        <v>0.82000002683972928</v>
      </c>
      <c r="Q303" s="62">
        <f>Table4[[#This Row],[L2M]]-M296</f>
        <v>7.500002034440123E-3</v>
      </c>
      <c r="R303" s="62">
        <f>Table4[[#This Row],[M2C]]-N296</f>
        <v>-2.79999296648899E-2</v>
      </c>
      <c r="S303" s="62">
        <f>Table4[[#This Row],[C2P]]-O296</f>
        <v>-2.9199955958806978E-2</v>
      </c>
      <c r="T303" s="62">
        <f>Table4[[#This Row],[P2O]]-P296</f>
        <v>-1.6399785345470708E-2</v>
      </c>
      <c r="U303" s="36">
        <f t="shared" si="42"/>
        <v>-9.5463647951307462E-2</v>
      </c>
      <c r="V303" s="5"/>
      <c r="W303" s="7"/>
      <c r="X303" s="7"/>
      <c r="Y303" s="7"/>
      <c r="Z303" s="7"/>
      <c r="AA303" s="7"/>
      <c r="AB303" s="5"/>
    </row>
    <row r="304" spans="2:28" x14ac:dyDescent="0.2">
      <c r="B304" s="39">
        <v>43767</v>
      </c>
      <c r="C304" s="22" t="str">
        <f>TEXT('Session Details'!$B304,"dddd")</f>
        <v>Tuesday</v>
      </c>
      <c r="D304" s="23">
        <v>22151687</v>
      </c>
      <c r="E304" s="23">
        <v>5261025</v>
      </c>
      <c r="F304" s="23">
        <v>2020233</v>
      </c>
      <c r="G304" s="23">
        <v>1430527</v>
      </c>
      <c r="H304" s="23">
        <v>1173032</v>
      </c>
      <c r="I304" s="24">
        <f t="shared" si="35"/>
        <v>5.2954522154452614E-2</v>
      </c>
      <c r="J304" s="26">
        <f t="shared" si="40"/>
        <v>-0.13142904531624966</v>
      </c>
      <c r="K304" s="26">
        <f>('Session Details'!$D304/D297)-1</f>
        <v>2.0000009209230951E-2</v>
      </c>
      <c r="L304" s="26">
        <f t="shared" si="41"/>
        <v>-0.14845985603752898</v>
      </c>
      <c r="M304" s="26">
        <f t="shared" si="36"/>
        <v>0.23749997009257129</v>
      </c>
      <c r="N304" s="26">
        <f t="shared" si="37"/>
        <v>0.38399988595378276</v>
      </c>
      <c r="O304" s="26">
        <f t="shared" si="38"/>
        <v>0.70810000628640357</v>
      </c>
      <c r="P304" s="26">
        <f t="shared" si="39"/>
        <v>0.81999990213396878</v>
      </c>
      <c r="Q304" s="62">
        <f>Table4[[#This Row],[L2M]]-M297</f>
        <v>-1.2500029907428711E-2</v>
      </c>
      <c r="R304" s="62">
        <f>Table4[[#This Row],[M2C]]-N297</f>
        <v>-4.0001177299096025E-3</v>
      </c>
      <c r="S304" s="62">
        <f>Table4[[#This Row],[C2P]]-O297</f>
        <v>-3.6499539328246122E-2</v>
      </c>
      <c r="T304" s="62">
        <f>Table4[[#This Row],[P2O]]-P297</f>
        <v>-4.1000633389058683E-2</v>
      </c>
      <c r="U304" s="36">
        <f t="shared" si="42"/>
        <v>-0.14845985603752898</v>
      </c>
      <c r="V304" s="5"/>
      <c r="W304" s="7"/>
      <c r="X304" s="7"/>
      <c r="Y304" s="7"/>
      <c r="Z304" s="7"/>
      <c r="AA304" s="7"/>
      <c r="AB304" s="5"/>
    </row>
    <row r="305" spans="2:28" x14ac:dyDescent="0.2">
      <c r="B305" s="38">
        <v>43768</v>
      </c>
      <c r="C305" s="17" t="str">
        <f>TEXT('Session Details'!$B305,"dddd")</f>
        <v>Wednesday</v>
      </c>
      <c r="D305" s="18">
        <v>21500167</v>
      </c>
      <c r="E305" s="18">
        <v>5643793</v>
      </c>
      <c r="F305" s="18">
        <v>2325243</v>
      </c>
      <c r="G305" s="18">
        <v>1629530</v>
      </c>
      <c r="H305" s="18">
        <v>1376301</v>
      </c>
      <c r="I305" s="27">
        <f t="shared" si="35"/>
        <v>6.4013502778838882E-2</v>
      </c>
      <c r="J305" s="29">
        <f t="shared" si="40"/>
        <v>3.906748988716191E-2</v>
      </c>
      <c r="K305" s="29">
        <f>('Session Details'!$D305/D298)-1</f>
        <v>-9.9999815815380311E-3</v>
      </c>
      <c r="L305" s="29">
        <f t="shared" si="41"/>
        <v>4.9563101571539425E-2</v>
      </c>
      <c r="M305" s="29">
        <f t="shared" si="36"/>
        <v>0.26249996104681417</v>
      </c>
      <c r="N305" s="29">
        <f t="shared" si="37"/>
        <v>0.41200005032076831</v>
      </c>
      <c r="O305" s="29">
        <f t="shared" si="38"/>
        <v>0.70079987338957694</v>
      </c>
      <c r="P305" s="29">
        <f t="shared" si="39"/>
        <v>0.84459997668039255</v>
      </c>
      <c r="Q305" s="62">
        <f>Table4[[#This Row],[L2M]]-M298</f>
        <v>1.7499974860660628E-2</v>
      </c>
      <c r="R305" s="62">
        <f>Table4[[#This Row],[M2C]]-N298</f>
        <v>2.0000090916564239E-2</v>
      </c>
      <c r="S305" s="62">
        <f>Table4[[#This Row],[C2P]]-O298</f>
        <v>-5.1099818469352298E-2</v>
      </c>
      <c r="T305" s="62">
        <f>Table4[[#This Row],[P2O]]-P298</f>
        <v>3.1008049572456287E-8</v>
      </c>
      <c r="U305" s="36">
        <f t="shared" si="42"/>
        <v>4.9563101571539425E-2</v>
      </c>
      <c r="V305" s="5"/>
      <c r="W305" s="7"/>
      <c r="X305" s="7"/>
      <c r="Y305" s="7"/>
      <c r="Z305" s="7"/>
      <c r="AA305" s="7"/>
      <c r="AB305" s="5"/>
    </row>
    <row r="306" spans="2:28" x14ac:dyDescent="0.2">
      <c r="B306" s="39">
        <v>43769</v>
      </c>
      <c r="C306" s="22" t="str">
        <f>TEXT('Session Details'!$B306,"dddd")</f>
        <v>Thursday</v>
      </c>
      <c r="D306" s="23">
        <v>20631473</v>
      </c>
      <c r="E306" s="23">
        <v>5003132</v>
      </c>
      <c r="F306" s="23">
        <v>1921202</v>
      </c>
      <c r="G306" s="23">
        <v>1332354</v>
      </c>
      <c r="H306" s="23">
        <v>1070679</v>
      </c>
      <c r="I306" s="24">
        <f t="shared" si="35"/>
        <v>5.1895422105828315E-2</v>
      </c>
      <c r="J306" s="26">
        <f t="shared" si="40"/>
        <v>-0.18235948174610572</v>
      </c>
      <c r="K306" s="26">
        <f>('Session Details'!$D306/D299)-1</f>
        <v>-2.0618565999329763E-2</v>
      </c>
      <c r="L306" s="26">
        <f t="shared" si="41"/>
        <v>-0.16514598922513912</v>
      </c>
      <c r="M306" s="26">
        <f t="shared" si="36"/>
        <v>0.24249999018489857</v>
      </c>
      <c r="N306" s="26">
        <f t="shared" si="37"/>
        <v>0.38399986248613871</v>
      </c>
      <c r="O306" s="26">
        <f t="shared" si="38"/>
        <v>0.6935002149695868</v>
      </c>
      <c r="P306" s="26">
        <f t="shared" si="39"/>
        <v>0.80359949382821683</v>
      </c>
      <c r="Q306" s="62">
        <f>Table4[[#This Row],[L2M]]-M299</f>
        <v>-9.9999837064571884E-3</v>
      </c>
      <c r="R306" s="62">
        <f>Table4[[#This Row],[M2C]]-N299</f>
        <v>-3.6000141273882458E-2</v>
      </c>
      <c r="S306" s="62">
        <f>Table4[[#This Row],[C2P]]-O299</f>
        <v>-5.1099454685699874E-2</v>
      </c>
      <c r="T306" s="62">
        <f>Table4[[#This Row],[P2O]]-P299</f>
        <v>1.6399576547467931E-2</v>
      </c>
      <c r="U306" s="36">
        <f t="shared" si="42"/>
        <v>-0.16514598922513912</v>
      </c>
      <c r="V306" s="5"/>
      <c r="W306" s="7"/>
      <c r="X306" s="7"/>
      <c r="Y306" s="7"/>
      <c r="Z306" s="7"/>
      <c r="AA306" s="7"/>
      <c r="AB306" s="5"/>
    </row>
    <row r="307" spans="2:28" x14ac:dyDescent="0.2">
      <c r="B307" s="38">
        <v>43770</v>
      </c>
      <c r="C307" s="17" t="str">
        <f>TEXT('Session Details'!$B307,"dddd")</f>
        <v>Friday</v>
      </c>
      <c r="D307" s="18">
        <v>21065820</v>
      </c>
      <c r="E307" s="18">
        <v>5055796</v>
      </c>
      <c r="F307" s="18">
        <v>2103211</v>
      </c>
      <c r="G307" s="18">
        <v>1581404</v>
      </c>
      <c r="H307" s="18">
        <v>1270816</v>
      </c>
      <c r="I307" s="27">
        <f t="shared" si="35"/>
        <v>6.0325968796847214E-2</v>
      </c>
      <c r="J307" s="29">
        <f t="shared" si="40"/>
        <v>7.0869645087190403E-2</v>
      </c>
      <c r="K307" s="29">
        <f>('Session Details'!$D307/D300)-1</f>
        <v>-2.0202029128424948E-2</v>
      </c>
      <c r="L307" s="29">
        <f t="shared" si="41"/>
        <v>9.2949441541099409E-2</v>
      </c>
      <c r="M307" s="29">
        <f t="shared" si="36"/>
        <v>0.2399999620237902</v>
      </c>
      <c r="N307" s="29">
        <f t="shared" si="37"/>
        <v>0.41599997310018044</v>
      </c>
      <c r="O307" s="29">
        <f t="shared" si="38"/>
        <v>0.75189983315986841</v>
      </c>
      <c r="P307" s="29">
        <f t="shared" si="39"/>
        <v>0.80359983913029187</v>
      </c>
      <c r="Q307" s="62">
        <f>Table4[[#This Row],[L2M]]-M300</f>
        <v>-7.5000225112136498E-3</v>
      </c>
      <c r="R307" s="62">
        <f>Table4[[#This Row],[M2C]]-N300</f>
        <v>2.0000017450320262E-2</v>
      </c>
      <c r="S307" s="62">
        <f>Table4[[#This Row],[C2P]]-O300</f>
        <v>3.6499860399406892E-2</v>
      </c>
      <c r="T307" s="62">
        <f>Table4[[#This Row],[P2O]]-P300</f>
        <v>1.6399994087496261E-2</v>
      </c>
      <c r="U307" s="36">
        <f t="shared" si="42"/>
        <v>9.2949441541099409E-2</v>
      </c>
      <c r="V307" s="5"/>
      <c r="W307" s="7"/>
      <c r="X307" s="7"/>
      <c r="Y307" s="7"/>
      <c r="Z307" s="7"/>
      <c r="AA307" s="7"/>
      <c r="AB307" s="5"/>
    </row>
    <row r="308" spans="2:28" x14ac:dyDescent="0.2">
      <c r="B308" s="39">
        <v>43771</v>
      </c>
      <c r="C308" s="22" t="str">
        <f>TEXT('Session Details'!$B308,"dddd")</f>
        <v>Saturday</v>
      </c>
      <c r="D308" s="23">
        <v>42645263</v>
      </c>
      <c r="E308" s="23">
        <v>9134615</v>
      </c>
      <c r="F308" s="23">
        <v>2981538</v>
      </c>
      <c r="G308" s="23">
        <v>1926073</v>
      </c>
      <c r="H308" s="23">
        <v>1457267</v>
      </c>
      <c r="I308" s="24">
        <f t="shared" si="35"/>
        <v>3.4171837561419192E-2</v>
      </c>
      <c r="J308" s="26">
        <f t="shared" si="40"/>
        <v>-7.8974379069435274E-2</v>
      </c>
      <c r="K308" s="26">
        <f>('Session Details'!$D308/D301)-1</f>
        <v>-3.0612233532244737E-2</v>
      </c>
      <c r="L308" s="26">
        <f t="shared" si="41"/>
        <v>-4.9889370600798899E-2</v>
      </c>
      <c r="M308" s="26">
        <f t="shared" si="36"/>
        <v>0.2141999921538765</v>
      </c>
      <c r="N308" s="26">
        <f t="shared" si="37"/>
        <v>0.32639996321684056</v>
      </c>
      <c r="O308" s="26">
        <f t="shared" si="38"/>
        <v>0.64599981620224189</v>
      </c>
      <c r="P308" s="26">
        <f t="shared" si="39"/>
        <v>0.75660008732794659</v>
      </c>
      <c r="Q308" s="62">
        <f>Table4[[#This Row],[L2M]]-M301</f>
        <v>2.1000070543281957E-3</v>
      </c>
      <c r="R308" s="62">
        <f>Table4[[#This Row],[M2C]]-N301</f>
        <v>-1.7000039333881001E-2</v>
      </c>
      <c r="S308" s="62">
        <f>Table4[[#This Row],[C2P]]-O301</f>
        <v>-7.1443818194794062E-8</v>
      </c>
      <c r="T308" s="62">
        <f>Table4[[#This Row],[P2O]]-P301</f>
        <v>-7.8000949042236201E-3</v>
      </c>
      <c r="U308" s="36">
        <f t="shared" si="42"/>
        <v>-4.9889370600798899E-2</v>
      </c>
      <c r="V308" s="5"/>
      <c r="W308" s="7"/>
      <c r="X308" s="7"/>
      <c r="Y308" s="7"/>
      <c r="Z308" s="7"/>
      <c r="AA308" s="7"/>
      <c r="AB308" s="5"/>
    </row>
    <row r="309" spans="2:28" x14ac:dyDescent="0.2">
      <c r="B309" s="38">
        <v>43772</v>
      </c>
      <c r="C309" s="17" t="str">
        <f>TEXT('Session Details'!$B309,"dddd")</f>
        <v>Sunday</v>
      </c>
      <c r="D309" s="18">
        <v>45787545</v>
      </c>
      <c r="E309" s="18">
        <v>9711538</v>
      </c>
      <c r="F309" s="18">
        <v>3268903</v>
      </c>
      <c r="G309" s="18">
        <v>2156168</v>
      </c>
      <c r="H309" s="18">
        <v>1648175</v>
      </c>
      <c r="I309" s="27">
        <f t="shared" si="35"/>
        <v>3.5996142619133656E-2</v>
      </c>
      <c r="J309" s="29">
        <f t="shared" si="40"/>
        <v>2.14525645157293E-2</v>
      </c>
      <c r="K309" s="29">
        <f>('Session Details'!$D309/D302)-1</f>
        <v>6.25E-2</v>
      </c>
      <c r="L309" s="29">
        <f t="shared" si="41"/>
        <v>-3.8632880455784169E-2</v>
      </c>
      <c r="M309" s="29">
        <f t="shared" si="36"/>
        <v>0.2120999935681199</v>
      </c>
      <c r="N309" s="29">
        <f t="shared" si="37"/>
        <v>0.33659992886811541</v>
      </c>
      <c r="O309" s="29">
        <f t="shared" si="38"/>
        <v>0.65959987188362579</v>
      </c>
      <c r="P309" s="29">
        <f t="shared" si="39"/>
        <v>0.76440008385246416</v>
      </c>
      <c r="Q309" s="62">
        <f>Table4[[#This Row],[L2M]]-M302</f>
        <v>-4.1999876822397808E-3</v>
      </c>
      <c r="R309" s="62">
        <f>Table4[[#This Row],[M2C]]-N302</f>
        <v>-5.6584504415368997E-8</v>
      </c>
      <c r="S309" s="62">
        <f>Table4[[#This Row],[C2P]]-O302</f>
        <v>-2.7200096754204206E-2</v>
      </c>
      <c r="T309" s="62">
        <f>Table4[[#This Row],[P2O]]-P302</f>
        <v>1.5600045242085137E-2</v>
      </c>
      <c r="U309" s="36">
        <f t="shared" si="42"/>
        <v>-3.8632880455784169E-2</v>
      </c>
      <c r="V309" s="5"/>
      <c r="W309" s="7"/>
      <c r="X309" s="7"/>
      <c r="Y309" s="7"/>
      <c r="Z309" s="7"/>
      <c r="AA309" s="7"/>
      <c r="AB309" s="5"/>
    </row>
    <row r="310" spans="2:28" x14ac:dyDescent="0.2">
      <c r="B310" s="39">
        <v>43773</v>
      </c>
      <c r="C310" s="22" t="str">
        <f>TEXT('Session Details'!$B310,"dddd")</f>
        <v>Monday</v>
      </c>
      <c r="D310" s="23">
        <v>21282993</v>
      </c>
      <c r="E310" s="23">
        <v>5107918</v>
      </c>
      <c r="F310" s="23">
        <v>1941009</v>
      </c>
      <c r="G310" s="23">
        <v>1360259</v>
      </c>
      <c r="H310" s="23">
        <v>1070795</v>
      </c>
      <c r="I310" s="24">
        <f t="shared" si="35"/>
        <v>5.0312237569217828E-2</v>
      </c>
      <c r="J310" s="26">
        <f t="shared" si="40"/>
        <v>-0.12378515452073491</v>
      </c>
      <c r="K310" s="26">
        <f>('Session Details'!$D310/D303)-1</f>
        <v>1.0309259264533743E-2</v>
      </c>
      <c r="L310" s="26">
        <f t="shared" si="41"/>
        <v>-0.13272610594787992</v>
      </c>
      <c r="M310" s="26">
        <f t="shared" si="36"/>
        <v>0.23999998496452074</v>
      </c>
      <c r="N310" s="26">
        <f t="shared" si="37"/>
        <v>0.38000003132391708</v>
      </c>
      <c r="O310" s="26">
        <f t="shared" si="38"/>
        <v>0.70079994477099283</v>
      </c>
      <c r="P310" s="26">
        <f t="shared" si="39"/>
        <v>0.78719934953563986</v>
      </c>
      <c r="Q310" s="62">
        <f>Table4[[#This Row],[L2M]]-M303</f>
        <v>-1.7499984179808803E-2</v>
      </c>
      <c r="R310" s="62">
        <f>Table4[[#This Row],[M2C]]-N303</f>
        <v>-8.00000112178062E-3</v>
      </c>
      <c r="S310" s="62">
        <f>Table4[[#This Row],[C2P]]-O303</f>
        <v>-7.2999808236089425E-3</v>
      </c>
      <c r="T310" s="62">
        <f>Table4[[#This Row],[P2O]]-P303</f>
        <v>-3.2800677304089421E-2</v>
      </c>
      <c r="U310" s="36">
        <f t="shared" si="42"/>
        <v>-0.13272610594787992</v>
      </c>
      <c r="V310" s="5"/>
      <c r="W310" s="7"/>
      <c r="X310" s="7"/>
      <c r="Y310" s="7"/>
      <c r="Z310" s="7"/>
      <c r="AA310" s="7"/>
      <c r="AB310" s="5"/>
    </row>
    <row r="311" spans="2:28" x14ac:dyDescent="0.2">
      <c r="B311" s="38">
        <v>43774</v>
      </c>
      <c r="C311" s="17" t="str">
        <f>TEXT('Session Details'!$B311,"dddd")</f>
        <v>Tuesday</v>
      </c>
      <c r="D311" s="18">
        <v>20848646</v>
      </c>
      <c r="E311" s="18">
        <v>5420648</v>
      </c>
      <c r="F311" s="18">
        <v>2168259</v>
      </c>
      <c r="G311" s="18">
        <v>1567000</v>
      </c>
      <c r="H311" s="18">
        <v>1259241</v>
      </c>
      <c r="I311" s="27">
        <f t="shared" si="35"/>
        <v>6.0399174123825596E-2</v>
      </c>
      <c r="J311" s="29">
        <f t="shared" si="40"/>
        <v>7.3492453743802422E-2</v>
      </c>
      <c r="K311" s="29">
        <f>('Session Details'!$D311/D304)-1</f>
        <v>-5.8823555966640351E-2</v>
      </c>
      <c r="L311" s="29">
        <f t="shared" si="41"/>
        <v>0.14058576428391034</v>
      </c>
      <c r="M311" s="29">
        <f t="shared" si="36"/>
        <v>0.2600000019185898</v>
      </c>
      <c r="N311" s="29">
        <f t="shared" si="37"/>
        <v>0.39999996310404218</v>
      </c>
      <c r="O311" s="29">
        <f t="shared" si="38"/>
        <v>0.7226996405872177</v>
      </c>
      <c r="P311" s="29">
        <f t="shared" si="39"/>
        <v>0.80359987236758135</v>
      </c>
      <c r="Q311" s="62">
        <f>Table4[[#This Row],[L2M]]-M304</f>
        <v>2.2500031826018507E-2</v>
      </c>
      <c r="R311" s="62">
        <f>Table4[[#This Row],[M2C]]-N304</f>
        <v>1.6000077150259417E-2</v>
      </c>
      <c r="S311" s="62">
        <f>Table4[[#This Row],[C2P]]-O304</f>
        <v>1.4599634300814124E-2</v>
      </c>
      <c r="T311" s="62">
        <f>Table4[[#This Row],[P2O]]-P304</f>
        <v>-1.6400029766387436E-2</v>
      </c>
      <c r="U311" s="36">
        <f t="shared" si="42"/>
        <v>0.14058576428391034</v>
      </c>
      <c r="V311" s="5"/>
      <c r="W311" s="7"/>
      <c r="X311" s="7"/>
      <c r="Y311" s="7"/>
      <c r="Z311" s="7"/>
      <c r="AA311" s="7"/>
      <c r="AB311" s="5"/>
    </row>
    <row r="312" spans="2:28" x14ac:dyDescent="0.2">
      <c r="B312" s="39">
        <v>43775</v>
      </c>
      <c r="C312" s="22" t="str">
        <f>TEXT('Session Details'!$B312,"dddd")</f>
        <v>Wednesday</v>
      </c>
      <c r="D312" s="23">
        <v>21500167</v>
      </c>
      <c r="E312" s="23">
        <v>5106289</v>
      </c>
      <c r="F312" s="23">
        <v>2022090</v>
      </c>
      <c r="G312" s="23">
        <v>1461364</v>
      </c>
      <c r="H312" s="23">
        <v>1162369</v>
      </c>
      <c r="I312" s="24">
        <f t="shared" si="35"/>
        <v>5.4063254485418648E-2</v>
      </c>
      <c r="J312" s="26">
        <f t="shared" si="40"/>
        <v>-0.15543983474545175</v>
      </c>
      <c r="K312" s="26">
        <f>('Session Details'!$D312/D305)-1</f>
        <v>0</v>
      </c>
      <c r="L312" s="26">
        <f t="shared" si="41"/>
        <v>-0.15543983474545175</v>
      </c>
      <c r="M312" s="26">
        <f t="shared" si="36"/>
        <v>0.23749996918628585</v>
      </c>
      <c r="N312" s="26">
        <f t="shared" si="37"/>
        <v>0.39599991304839971</v>
      </c>
      <c r="O312" s="26">
        <f t="shared" si="38"/>
        <v>0.72269978091974141</v>
      </c>
      <c r="P312" s="26">
        <f t="shared" si="39"/>
        <v>0.79540005091134036</v>
      </c>
      <c r="Q312" s="62">
        <f>Table4[[#This Row],[L2M]]-M305</f>
        <v>-2.4999991860528314E-2</v>
      </c>
      <c r="R312" s="62">
        <f>Table4[[#This Row],[M2C]]-N305</f>
        <v>-1.6000137272368598E-2</v>
      </c>
      <c r="S312" s="62">
        <f>Table4[[#This Row],[C2P]]-O305</f>
        <v>2.1899907530164464E-2</v>
      </c>
      <c r="T312" s="62">
        <f>Table4[[#This Row],[P2O]]-P305</f>
        <v>-4.9199925769052189E-2</v>
      </c>
      <c r="U312" s="36">
        <f t="shared" si="42"/>
        <v>-0.15543983474545175</v>
      </c>
      <c r="V312" s="5"/>
      <c r="W312" s="7"/>
      <c r="X312" s="7"/>
      <c r="Y312" s="7"/>
      <c r="Z312" s="7"/>
      <c r="AA312" s="7"/>
      <c r="AB312" s="5"/>
    </row>
    <row r="313" spans="2:28" x14ac:dyDescent="0.2">
      <c r="B313" s="38">
        <v>43776</v>
      </c>
      <c r="C313" s="17" t="str">
        <f>TEXT('Session Details'!$B313,"dddd")</f>
        <v>Thursday</v>
      </c>
      <c r="D313" s="18">
        <v>20848646</v>
      </c>
      <c r="E313" s="18">
        <v>5264283</v>
      </c>
      <c r="F313" s="18">
        <v>2000427</v>
      </c>
      <c r="G313" s="18">
        <v>1489518</v>
      </c>
      <c r="H313" s="18">
        <v>1209191</v>
      </c>
      <c r="I313" s="27">
        <f t="shared" si="35"/>
        <v>5.7998538610133245E-2</v>
      </c>
      <c r="J313" s="29">
        <f t="shared" si="40"/>
        <v>0.1293683727802637</v>
      </c>
      <c r="K313" s="29">
        <f>('Session Details'!$D313/D306)-1</f>
        <v>1.0526296401619062E-2</v>
      </c>
      <c r="L313" s="29">
        <f t="shared" si="41"/>
        <v>0.11760414033937483</v>
      </c>
      <c r="M313" s="29">
        <f t="shared" si="36"/>
        <v>0.25249999448405425</v>
      </c>
      <c r="N313" s="29">
        <f t="shared" si="37"/>
        <v>0.37999989742192813</v>
      </c>
      <c r="O313" s="29">
        <f t="shared" si="38"/>
        <v>0.74460002789404467</v>
      </c>
      <c r="P313" s="29">
        <f t="shared" si="39"/>
        <v>0.81180019308259455</v>
      </c>
      <c r="Q313" s="62">
        <f>Table4[[#This Row],[L2M]]-M306</f>
        <v>1.0000004299155679E-2</v>
      </c>
      <c r="R313" s="62">
        <f>Table4[[#This Row],[M2C]]-N306</f>
        <v>-3.9999650642105755E-3</v>
      </c>
      <c r="S313" s="62">
        <f>Table4[[#This Row],[C2P]]-O306</f>
        <v>5.1099812924457866E-2</v>
      </c>
      <c r="T313" s="62">
        <f>Table4[[#This Row],[P2O]]-P306</f>
        <v>8.2006992543777191E-3</v>
      </c>
      <c r="U313" s="36">
        <f t="shared" si="42"/>
        <v>0.11760414033937483</v>
      </c>
      <c r="V313" s="5"/>
      <c r="W313" s="7"/>
      <c r="X313" s="7"/>
      <c r="Y313" s="7"/>
      <c r="Z313" s="7"/>
      <c r="AA313" s="7"/>
      <c r="AB313" s="5"/>
    </row>
    <row r="314" spans="2:28" x14ac:dyDescent="0.2">
      <c r="B314" s="39">
        <v>43777</v>
      </c>
      <c r="C314" s="22" t="str">
        <f>TEXT('Session Details'!$B314,"dddd")</f>
        <v>Friday</v>
      </c>
      <c r="D314" s="23">
        <v>21065820</v>
      </c>
      <c r="E314" s="23">
        <v>5108461</v>
      </c>
      <c r="F314" s="23">
        <v>2084252</v>
      </c>
      <c r="G314" s="23">
        <v>1445428</v>
      </c>
      <c r="H314" s="23">
        <v>1232661</v>
      </c>
      <c r="I314" s="24">
        <f t="shared" si="35"/>
        <v>5.8514740940537803E-2</v>
      </c>
      <c r="J314" s="26">
        <f t="shared" si="40"/>
        <v>-3.0024016065268277E-2</v>
      </c>
      <c r="K314" s="26">
        <f>('Session Details'!$D314/D307)-1</f>
        <v>0</v>
      </c>
      <c r="L314" s="26">
        <f t="shared" si="41"/>
        <v>-3.0024016065268277E-2</v>
      </c>
      <c r="M314" s="26">
        <f t="shared" si="36"/>
        <v>0.24249998338540821</v>
      </c>
      <c r="N314" s="26">
        <f t="shared" si="37"/>
        <v>0.40799998277367683</v>
      </c>
      <c r="O314" s="26">
        <f t="shared" si="38"/>
        <v>0.69349963440121443</v>
      </c>
      <c r="P314" s="26">
        <f t="shared" si="39"/>
        <v>0.85280000110693854</v>
      </c>
      <c r="Q314" s="62">
        <f>Table4[[#This Row],[L2M]]-M307</f>
        <v>2.5000213616180045E-3</v>
      </c>
      <c r="R314" s="62">
        <f>Table4[[#This Row],[M2C]]-N307</f>
        <v>-7.9999903265036143E-3</v>
      </c>
      <c r="S314" s="62">
        <f>Table4[[#This Row],[C2P]]-O307</f>
        <v>-5.8400198758653987E-2</v>
      </c>
      <c r="T314" s="62">
        <f>Table4[[#This Row],[P2O]]-P307</f>
        <v>4.9200161976646672E-2</v>
      </c>
      <c r="U314" s="36">
        <f t="shared" si="42"/>
        <v>-3.0024016065268277E-2</v>
      </c>
      <c r="V314" s="5"/>
      <c r="W314" s="7"/>
      <c r="X314" s="7"/>
      <c r="Y314" s="7"/>
      <c r="Z314" s="7"/>
      <c r="AA314" s="7"/>
      <c r="AB314" s="5"/>
    </row>
    <row r="315" spans="2:28" x14ac:dyDescent="0.2">
      <c r="B315" s="38">
        <v>43778</v>
      </c>
      <c r="C315" s="17" t="str">
        <f>TEXT('Session Details'!$B315,"dddd")</f>
        <v>Saturday</v>
      </c>
      <c r="D315" s="18">
        <v>45787545</v>
      </c>
      <c r="E315" s="18">
        <v>9711538</v>
      </c>
      <c r="F315" s="18">
        <v>3367961</v>
      </c>
      <c r="G315" s="18">
        <v>2290213</v>
      </c>
      <c r="H315" s="18">
        <v>1839957</v>
      </c>
      <c r="I315" s="27">
        <f t="shared" si="35"/>
        <v>4.0184661571176179E-2</v>
      </c>
      <c r="J315" s="29">
        <f t="shared" si="40"/>
        <v>0.26260801898348074</v>
      </c>
      <c r="K315" s="29">
        <f>('Session Details'!$D315/D308)-1</f>
        <v>7.3684197937763818E-2</v>
      </c>
      <c r="L315" s="29">
        <f t="shared" si="41"/>
        <v>0.17595846284092165</v>
      </c>
      <c r="M315" s="29">
        <f t="shared" si="36"/>
        <v>0.2120999935681199</v>
      </c>
      <c r="N315" s="29">
        <f t="shared" si="37"/>
        <v>0.34679996103603777</v>
      </c>
      <c r="O315" s="29">
        <f t="shared" si="38"/>
        <v>0.67999985748053493</v>
      </c>
      <c r="P315" s="29">
        <f t="shared" si="39"/>
        <v>0.80339994576923635</v>
      </c>
      <c r="Q315" s="62">
        <f>Table4[[#This Row],[L2M]]-M308</f>
        <v>-2.0999985857566017E-3</v>
      </c>
      <c r="R315" s="62">
        <f>Table4[[#This Row],[M2C]]-N308</f>
        <v>2.0399997819197213E-2</v>
      </c>
      <c r="S315" s="62">
        <f>Table4[[#This Row],[C2P]]-O308</f>
        <v>3.4000041278293036E-2</v>
      </c>
      <c r="T315" s="62">
        <f>Table4[[#This Row],[P2O]]-P308</f>
        <v>4.6799858441289754E-2</v>
      </c>
      <c r="U315" s="36">
        <f t="shared" si="42"/>
        <v>0.17595846284092165</v>
      </c>
      <c r="V315" s="5"/>
      <c r="W315" s="7"/>
      <c r="X315" s="7"/>
      <c r="Y315" s="7"/>
      <c r="Z315" s="7"/>
      <c r="AA315" s="7"/>
      <c r="AB315" s="5"/>
    </row>
    <row r="316" spans="2:28" x14ac:dyDescent="0.2">
      <c r="B316" s="39">
        <v>43779</v>
      </c>
      <c r="C316" s="22" t="str">
        <f>TEXT('Session Details'!$B316,"dddd")</f>
        <v>Sunday</v>
      </c>
      <c r="D316" s="23">
        <v>47134238</v>
      </c>
      <c r="E316" s="23">
        <v>10096153</v>
      </c>
      <c r="F316" s="23">
        <v>3261057</v>
      </c>
      <c r="G316" s="23">
        <v>2173168</v>
      </c>
      <c r="H316" s="23">
        <v>1627268</v>
      </c>
      <c r="I316" s="24">
        <f t="shared" si="35"/>
        <v>3.4524118115582987E-2</v>
      </c>
      <c r="J316" s="26">
        <f t="shared" si="40"/>
        <v>-1.2684939402672679E-2</v>
      </c>
      <c r="K316" s="26">
        <f>('Session Details'!$D316/D309)-1</f>
        <v>2.9411775625882486E-2</v>
      </c>
      <c r="L316" s="26">
        <f t="shared" si="41"/>
        <v>-4.0893951308222043E-2</v>
      </c>
      <c r="M316" s="26">
        <f t="shared" si="36"/>
        <v>0.21419998346000629</v>
      </c>
      <c r="N316" s="26">
        <f t="shared" si="37"/>
        <v>0.32299995849904412</v>
      </c>
      <c r="O316" s="26">
        <f t="shared" si="38"/>
        <v>0.66639988200144917</v>
      </c>
      <c r="P316" s="26">
        <f t="shared" si="39"/>
        <v>0.74879990870471125</v>
      </c>
      <c r="Q316" s="62">
        <f>Table4[[#This Row],[L2M]]-M309</f>
        <v>2.0999898918863946E-3</v>
      </c>
      <c r="R316" s="62">
        <f>Table4[[#This Row],[M2C]]-N309</f>
        <v>-1.359997036907129E-2</v>
      </c>
      <c r="S316" s="62">
        <f>Table4[[#This Row],[C2P]]-O309</f>
        <v>6.8000101178233852E-3</v>
      </c>
      <c r="T316" s="62">
        <f>Table4[[#This Row],[P2O]]-P309</f>
        <v>-1.5600175147752915E-2</v>
      </c>
      <c r="U316" s="36">
        <f t="shared" si="42"/>
        <v>-4.0893951308222043E-2</v>
      </c>
      <c r="V316" s="5"/>
      <c r="W316" s="7"/>
      <c r="X316" s="7"/>
      <c r="Y316" s="7"/>
      <c r="Z316" s="7"/>
      <c r="AA316" s="7"/>
      <c r="AB316" s="5"/>
    </row>
    <row r="317" spans="2:28" x14ac:dyDescent="0.2">
      <c r="B317" s="38">
        <v>43780</v>
      </c>
      <c r="C317" s="17" t="str">
        <f>TEXT('Session Details'!$B317,"dddd")</f>
        <v>Monday</v>
      </c>
      <c r="D317" s="18">
        <v>21500167</v>
      </c>
      <c r="E317" s="18">
        <v>5482542</v>
      </c>
      <c r="F317" s="18">
        <v>2083366</v>
      </c>
      <c r="G317" s="18">
        <v>1566483</v>
      </c>
      <c r="H317" s="18">
        <v>1245980</v>
      </c>
      <c r="I317" s="27">
        <f t="shared" si="35"/>
        <v>5.79521079999053E-2</v>
      </c>
      <c r="J317" s="29">
        <f t="shared" si="40"/>
        <v>0.16360274375580763</v>
      </c>
      <c r="K317" s="29">
        <f>('Session Details'!$D317/D310)-1</f>
        <v>1.0204109920066262E-2</v>
      </c>
      <c r="L317" s="29">
        <f t="shared" si="41"/>
        <v>0.15184914843385378</v>
      </c>
      <c r="M317" s="29">
        <f t="shared" si="36"/>
        <v>0.25499997279090902</v>
      </c>
      <c r="N317" s="29">
        <f t="shared" si="37"/>
        <v>0.38000000729588573</v>
      </c>
      <c r="O317" s="29">
        <f t="shared" si="38"/>
        <v>0.75190005020721273</v>
      </c>
      <c r="P317" s="29">
        <f t="shared" si="39"/>
        <v>0.79539963089289833</v>
      </c>
      <c r="Q317" s="62">
        <f>Table4[[#This Row],[L2M]]-M310</f>
        <v>1.4999987826388284E-2</v>
      </c>
      <c r="R317" s="62">
        <f>Table4[[#This Row],[M2C]]-N310</f>
        <v>-2.4028031342382405E-8</v>
      </c>
      <c r="S317" s="62">
        <f>Table4[[#This Row],[C2P]]-O310</f>
        <v>5.11001054362199E-2</v>
      </c>
      <c r="T317" s="62">
        <f>Table4[[#This Row],[P2O]]-P310</f>
        <v>8.2002813572584765E-3</v>
      </c>
      <c r="U317" s="36">
        <f t="shared" si="42"/>
        <v>0.15184914843385378</v>
      </c>
      <c r="V317" s="5"/>
      <c r="W317" s="7"/>
      <c r="X317" s="7"/>
      <c r="Y317" s="7"/>
      <c r="Z317" s="7"/>
      <c r="AA317" s="7"/>
      <c r="AB317" s="5"/>
    </row>
    <row r="318" spans="2:28" x14ac:dyDescent="0.2">
      <c r="B318" s="39">
        <v>43781</v>
      </c>
      <c r="C318" s="22" t="str">
        <f>TEXT('Session Details'!$B318,"dddd")</f>
        <v>Tuesday</v>
      </c>
      <c r="D318" s="23">
        <v>20631473</v>
      </c>
      <c r="E318" s="23">
        <v>4899974</v>
      </c>
      <c r="F318" s="23">
        <v>2018789</v>
      </c>
      <c r="G318" s="23">
        <v>1547402</v>
      </c>
      <c r="H318" s="23">
        <v>1230803</v>
      </c>
      <c r="I318" s="24">
        <f t="shared" si="35"/>
        <v>5.9656574205826214E-2</v>
      </c>
      <c r="J318" s="26">
        <f t="shared" si="40"/>
        <v>-2.2583445107012823E-2</v>
      </c>
      <c r="K318" s="26">
        <f>('Session Details'!$D318/D311)-1</f>
        <v>-1.041664768062156E-2</v>
      </c>
      <c r="L318" s="26">
        <f t="shared" si="41"/>
        <v>-1.2294868742359966E-2</v>
      </c>
      <c r="M318" s="26">
        <f t="shared" si="36"/>
        <v>0.23749995940667931</v>
      </c>
      <c r="N318" s="26">
        <f t="shared" si="37"/>
        <v>0.41199994122417793</v>
      </c>
      <c r="O318" s="26">
        <f t="shared" si="38"/>
        <v>0.76650011467270729</v>
      </c>
      <c r="P318" s="26">
        <f t="shared" si="39"/>
        <v>0.79539964404854069</v>
      </c>
      <c r="Q318" s="62">
        <f>Table4[[#This Row],[L2M]]-M311</f>
        <v>-2.2500042511910484E-2</v>
      </c>
      <c r="R318" s="62">
        <f>Table4[[#This Row],[M2C]]-N311</f>
        <v>1.1999978120135757E-2</v>
      </c>
      <c r="S318" s="62">
        <f>Table4[[#This Row],[C2P]]-O311</f>
        <v>4.3800474085489594E-2</v>
      </c>
      <c r="T318" s="62">
        <f>Table4[[#This Row],[P2O]]-P311</f>
        <v>-8.2002283190406589E-3</v>
      </c>
      <c r="U318" s="36">
        <f t="shared" si="42"/>
        <v>-1.2294868742359966E-2</v>
      </c>
      <c r="V318" s="5"/>
      <c r="W318" s="7"/>
      <c r="X318" s="7"/>
      <c r="Y318" s="7"/>
      <c r="Z318" s="7"/>
      <c r="AA318" s="7"/>
      <c r="AB318" s="5"/>
    </row>
    <row r="319" spans="2:28" x14ac:dyDescent="0.2">
      <c r="B319" s="38">
        <v>43782</v>
      </c>
      <c r="C319" s="17" t="str">
        <f>TEXT('Session Details'!$B319,"dddd")</f>
        <v>Wednesday</v>
      </c>
      <c r="D319" s="18">
        <v>21500167</v>
      </c>
      <c r="E319" s="18">
        <v>5643793</v>
      </c>
      <c r="F319" s="18">
        <v>2302667</v>
      </c>
      <c r="G319" s="18">
        <v>1748185</v>
      </c>
      <c r="H319" s="18">
        <v>1361836</v>
      </c>
      <c r="I319" s="27">
        <f t="shared" si="35"/>
        <v>6.3340717306986496E-2</v>
      </c>
      <c r="J319" s="29">
        <f t="shared" si="40"/>
        <v>0.17160385385363863</v>
      </c>
      <c r="K319" s="29">
        <f>('Session Details'!$D319/D312)-1</f>
        <v>0</v>
      </c>
      <c r="L319" s="29">
        <f t="shared" si="41"/>
        <v>0.17160385385363841</v>
      </c>
      <c r="M319" s="29">
        <f t="shared" si="36"/>
        <v>0.26249996104681417</v>
      </c>
      <c r="N319" s="29">
        <f t="shared" si="37"/>
        <v>0.40799990361092264</v>
      </c>
      <c r="O319" s="29">
        <f t="shared" si="38"/>
        <v>0.75920009276200162</v>
      </c>
      <c r="P319" s="29">
        <f t="shared" si="39"/>
        <v>0.77899993421748848</v>
      </c>
      <c r="Q319" s="62">
        <f>Table4[[#This Row],[L2M]]-M312</f>
        <v>2.4999991860528314E-2</v>
      </c>
      <c r="R319" s="62">
        <f>Table4[[#This Row],[M2C]]-N312</f>
        <v>1.1999990562522933E-2</v>
      </c>
      <c r="S319" s="62">
        <f>Table4[[#This Row],[C2P]]-O312</f>
        <v>3.6500311842260214E-2</v>
      </c>
      <c r="T319" s="62">
        <f>Table4[[#This Row],[P2O]]-P312</f>
        <v>-1.6400116693851885E-2</v>
      </c>
      <c r="U319" s="36">
        <f t="shared" si="42"/>
        <v>0.17160385385363841</v>
      </c>
      <c r="V319" s="5"/>
      <c r="W319" s="7"/>
      <c r="X319" s="7"/>
      <c r="Y319" s="7"/>
      <c r="Z319" s="7"/>
      <c r="AA319" s="7"/>
      <c r="AB319" s="5"/>
    </row>
    <row r="320" spans="2:28" x14ac:dyDescent="0.2">
      <c r="B320" s="39">
        <v>43783</v>
      </c>
      <c r="C320" s="22" t="str">
        <f>TEXT('Session Details'!$B320,"dddd")</f>
        <v>Thursday</v>
      </c>
      <c r="D320" s="23">
        <v>20848646</v>
      </c>
      <c r="E320" s="23">
        <v>5160040</v>
      </c>
      <c r="F320" s="23">
        <v>2125936</v>
      </c>
      <c r="G320" s="23">
        <v>1629530</v>
      </c>
      <c r="H320" s="23">
        <v>1349577</v>
      </c>
      <c r="I320" s="24">
        <f t="shared" si="35"/>
        <v>6.4732117375871798E-2</v>
      </c>
      <c r="J320" s="26">
        <f t="shared" si="40"/>
        <v>0.11609911089315084</v>
      </c>
      <c r="K320" s="26">
        <f>('Session Details'!$D320/D313)-1</f>
        <v>0</v>
      </c>
      <c r="L320" s="26">
        <f t="shared" si="41"/>
        <v>0.11609911089315084</v>
      </c>
      <c r="M320" s="26">
        <f t="shared" si="36"/>
        <v>0.24750000551594573</v>
      </c>
      <c r="N320" s="26">
        <f t="shared" si="37"/>
        <v>0.4119999069774653</v>
      </c>
      <c r="O320" s="26">
        <f t="shared" si="38"/>
        <v>0.76650002634133863</v>
      </c>
      <c r="P320" s="26">
        <f t="shared" si="39"/>
        <v>0.82820015587316587</v>
      </c>
      <c r="Q320" s="62">
        <f>Table4[[#This Row],[L2M]]-M313</f>
        <v>-4.9999889681085208E-3</v>
      </c>
      <c r="R320" s="62">
        <f>Table4[[#This Row],[M2C]]-N313</f>
        <v>3.2000009555537168E-2</v>
      </c>
      <c r="S320" s="62">
        <f>Table4[[#This Row],[C2P]]-O313</f>
        <v>2.1899998447293956E-2</v>
      </c>
      <c r="T320" s="62">
        <f>Table4[[#This Row],[P2O]]-P313</f>
        <v>1.6399962790571321E-2</v>
      </c>
      <c r="U320" s="36">
        <f t="shared" si="42"/>
        <v>0.11609911089315084</v>
      </c>
      <c r="V320" s="5"/>
      <c r="W320" s="7"/>
      <c r="X320" s="7"/>
      <c r="Y320" s="7"/>
      <c r="Z320" s="7"/>
      <c r="AA320" s="7"/>
      <c r="AB320" s="5"/>
    </row>
    <row r="321" spans="2:28" x14ac:dyDescent="0.2">
      <c r="B321" s="38">
        <v>43784</v>
      </c>
      <c r="C321" s="17" t="str">
        <f>TEXT('Session Details'!$B321,"dddd")</f>
        <v>Friday</v>
      </c>
      <c r="D321" s="18">
        <v>21717340</v>
      </c>
      <c r="E321" s="18">
        <v>5212161</v>
      </c>
      <c r="F321" s="18">
        <v>2126561</v>
      </c>
      <c r="G321" s="18">
        <v>1567914</v>
      </c>
      <c r="H321" s="18">
        <v>1324260</v>
      </c>
      <c r="I321" s="27">
        <f t="shared" si="35"/>
        <v>6.0977080986898025E-2</v>
      </c>
      <c r="J321" s="29">
        <f t="shared" si="40"/>
        <v>7.4309968434143725E-2</v>
      </c>
      <c r="K321" s="29">
        <f>('Session Details'!$D321/D314)-1</f>
        <v>3.0927825263863395E-2</v>
      </c>
      <c r="L321" s="29">
        <f t="shared" si="41"/>
        <v>4.2080679274687949E-2</v>
      </c>
      <c r="M321" s="29">
        <f t="shared" si="36"/>
        <v>0.23999997237230711</v>
      </c>
      <c r="N321" s="29">
        <f t="shared" si="37"/>
        <v>0.40799986800100763</v>
      </c>
      <c r="O321" s="29">
        <f t="shared" si="38"/>
        <v>0.73730027024853739</v>
      </c>
      <c r="P321" s="29">
        <f t="shared" si="39"/>
        <v>0.84459989514731038</v>
      </c>
      <c r="Q321" s="62">
        <f>Table4[[#This Row],[L2M]]-M314</f>
        <v>-2.5000110131011E-3</v>
      </c>
      <c r="R321" s="62">
        <f>Table4[[#This Row],[M2C]]-N314</f>
        <v>-1.1477266920190132E-7</v>
      </c>
      <c r="S321" s="62">
        <f>Table4[[#This Row],[C2P]]-O314</f>
        <v>4.3800635847322966E-2</v>
      </c>
      <c r="T321" s="62">
        <f>Table4[[#This Row],[P2O]]-P314</f>
        <v>-8.2001059596281678E-3</v>
      </c>
      <c r="U321" s="36">
        <f t="shared" si="42"/>
        <v>4.2080679274687949E-2</v>
      </c>
      <c r="V321" s="5"/>
      <c r="W321" s="7"/>
      <c r="X321" s="7"/>
      <c r="Y321" s="7"/>
      <c r="Z321" s="7"/>
      <c r="AA321" s="7"/>
      <c r="AB321" s="5"/>
    </row>
    <row r="322" spans="2:28" x14ac:dyDescent="0.2">
      <c r="B322" s="39">
        <v>43785</v>
      </c>
      <c r="C322" s="22" t="str">
        <f>TEXT('Session Details'!$B322,"dddd")</f>
        <v>Saturday</v>
      </c>
      <c r="D322" s="23">
        <v>47134238</v>
      </c>
      <c r="E322" s="23">
        <v>9403280</v>
      </c>
      <c r="F322" s="23">
        <v>3037259</v>
      </c>
      <c r="G322" s="23">
        <v>2003376</v>
      </c>
      <c r="H322" s="23">
        <v>1547007</v>
      </c>
      <c r="I322" s="24">
        <f t="shared" si="35"/>
        <v>3.2821300728358017E-2</v>
      </c>
      <c r="J322" s="26">
        <f t="shared" si="40"/>
        <v>-0.15921567732289399</v>
      </c>
      <c r="K322" s="26">
        <f>('Session Details'!$D322/D315)-1</f>
        <v>2.9411775625882486E-2</v>
      </c>
      <c r="L322" s="26">
        <f t="shared" si="41"/>
        <v>-0.18323809520645018</v>
      </c>
      <c r="M322" s="26">
        <f t="shared" si="36"/>
        <v>0.19949998979510394</v>
      </c>
      <c r="N322" s="26">
        <f t="shared" si="37"/>
        <v>0.32299995320781683</v>
      </c>
      <c r="O322" s="26">
        <f t="shared" si="38"/>
        <v>0.65959998801551001</v>
      </c>
      <c r="P322" s="26">
        <f t="shared" si="39"/>
        <v>0.77220002635551188</v>
      </c>
      <c r="Q322" s="62">
        <f>Table4[[#This Row],[L2M]]-M315</f>
        <v>-1.2600003773015955E-2</v>
      </c>
      <c r="R322" s="62">
        <f>Table4[[#This Row],[M2C]]-N315</f>
        <v>-2.3800007828220948E-2</v>
      </c>
      <c r="S322" s="62">
        <f>Table4[[#This Row],[C2P]]-O315</f>
        <v>-2.0399869465024922E-2</v>
      </c>
      <c r="T322" s="62">
        <f>Table4[[#This Row],[P2O]]-P315</f>
        <v>-3.1199919413724464E-2</v>
      </c>
      <c r="U322" s="36">
        <f t="shared" si="42"/>
        <v>-0.18323809520645018</v>
      </c>
      <c r="V322" s="5"/>
      <c r="W322" s="7"/>
      <c r="X322" s="7"/>
      <c r="Y322" s="7"/>
      <c r="Z322" s="7"/>
      <c r="AA322" s="7"/>
      <c r="AB322" s="5"/>
    </row>
    <row r="323" spans="2:28" x14ac:dyDescent="0.2">
      <c r="B323" s="38">
        <v>43786</v>
      </c>
      <c r="C323" s="17" t="str">
        <f>TEXT('Session Details'!$B323,"dddd")</f>
        <v>Sunday</v>
      </c>
      <c r="D323" s="18">
        <v>43991955</v>
      </c>
      <c r="E323" s="18">
        <v>9330693</v>
      </c>
      <c r="F323" s="18">
        <v>1268974</v>
      </c>
      <c r="G323" s="18">
        <v>906047</v>
      </c>
      <c r="H323" s="18">
        <v>699650</v>
      </c>
      <c r="I323" s="27">
        <f t="shared" ref="I323:I368" si="43">H323/D323</f>
        <v>1.5904044273549561E-2</v>
      </c>
      <c r="J323" s="29">
        <f t="shared" si="40"/>
        <v>-0.57004623700582813</v>
      </c>
      <c r="K323" s="29">
        <f>('Session Details'!$D323/D316)-1</f>
        <v>-6.6666676567466721E-2</v>
      </c>
      <c r="L323" s="29">
        <f t="shared" si="41"/>
        <v>-0.53933524904808428</v>
      </c>
      <c r="M323" s="29">
        <f t="shared" ref="M323:M368" si="44">E323/D323</f>
        <v>0.2120999850995483</v>
      </c>
      <c r="N323" s="29">
        <f t="shared" ref="N323:N368" si="45">F323/E323</f>
        <v>0.13599997342105244</v>
      </c>
      <c r="O323" s="29">
        <f t="shared" ref="O323:O368" si="46">G323/F323</f>
        <v>0.71399965641534024</v>
      </c>
      <c r="P323" s="29">
        <f t="shared" ref="P323:P368" si="47">H323/G323</f>
        <v>0.77220055913214214</v>
      </c>
      <c r="Q323" s="62">
        <f>Table4[[#This Row],[L2M]]-M316</f>
        <v>-2.0999983604579886E-3</v>
      </c>
      <c r="R323" s="62">
        <f>Table4[[#This Row],[M2C]]-N316</f>
        <v>-0.18699998507799168</v>
      </c>
      <c r="S323" s="62">
        <f>Table4[[#This Row],[C2P]]-O316</f>
        <v>4.7599774413891072E-2</v>
      </c>
      <c r="T323" s="62">
        <f>Table4[[#This Row],[P2O]]-P316</f>
        <v>2.3400650427430891E-2</v>
      </c>
      <c r="U323" s="36">
        <f t="shared" si="42"/>
        <v>-0.53933524904808428</v>
      </c>
      <c r="V323" s="5"/>
      <c r="W323" s="7"/>
      <c r="X323" s="7"/>
      <c r="Y323" s="7"/>
      <c r="Z323" s="7"/>
      <c r="AA323" s="7"/>
      <c r="AB323" s="5"/>
    </row>
    <row r="324" spans="2:28" x14ac:dyDescent="0.2">
      <c r="B324" s="39">
        <v>43787</v>
      </c>
      <c r="C324" s="22" t="str">
        <f>TEXT('Session Details'!$B324,"dddd")</f>
        <v>Monday</v>
      </c>
      <c r="D324" s="23">
        <v>22803207</v>
      </c>
      <c r="E324" s="23">
        <v>5985841</v>
      </c>
      <c r="F324" s="23">
        <v>2298563</v>
      </c>
      <c r="G324" s="23">
        <v>1761848</v>
      </c>
      <c r="H324" s="23">
        <v>1459163</v>
      </c>
      <c r="I324" s="24">
        <f t="shared" si="43"/>
        <v>6.3989376581986918E-2</v>
      </c>
      <c r="J324" s="26">
        <f t="shared" si="40"/>
        <v>0.17109664681616077</v>
      </c>
      <c r="K324" s="26">
        <f>('Session Details'!$D324/D317)-1</f>
        <v>6.0606040874008116E-2</v>
      </c>
      <c r="L324" s="26">
        <f t="shared" si="41"/>
        <v>0.10417685896933171</v>
      </c>
      <c r="M324" s="26">
        <f t="shared" si="44"/>
        <v>0.26249996327270986</v>
      </c>
      <c r="N324" s="26">
        <f t="shared" si="45"/>
        <v>0.38400000935541057</v>
      </c>
      <c r="O324" s="26">
        <f t="shared" si="46"/>
        <v>0.76649976528813868</v>
      </c>
      <c r="P324" s="26">
        <f t="shared" si="47"/>
        <v>0.8282002760737589</v>
      </c>
      <c r="Q324" s="62">
        <f>Table4[[#This Row],[L2M]]-M317</f>
        <v>7.4999904818008334E-3</v>
      </c>
      <c r="R324" s="62">
        <f>Table4[[#This Row],[M2C]]-N317</f>
        <v>4.000002059524832E-3</v>
      </c>
      <c r="S324" s="62">
        <f>Table4[[#This Row],[C2P]]-O317</f>
        <v>1.4599715080925946E-2</v>
      </c>
      <c r="T324" s="62">
        <f>Table4[[#This Row],[P2O]]-P317</f>
        <v>3.2800645180860566E-2</v>
      </c>
      <c r="U324" s="36">
        <f t="shared" si="42"/>
        <v>0.10417685896933171</v>
      </c>
      <c r="V324" s="5"/>
      <c r="W324" s="7"/>
      <c r="X324" s="7"/>
      <c r="Y324" s="7"/>
      <c r="Z324" s="7"/>
      <c r="AA324" s="7"/>
      <c r="AB324" s="5"/>
    </row>
    <row r="325" spans="2:28" x14ac:dyDescent="0.2">
      <c r="B325" s="38">
        <v>43788</v>
      </c>
      <c r="C325" s="17" t="str">
        <f>TEXT('Session Details'!$B325,"dddd")</f>
        <v>Tuesday</v>
      </c>
      <c r="D325" s="18">
        <v>21282993</v>
      </c>
      <c r="E325" s="18">
        <v>5373955</v>
      </c>
      <c r="F325" s="18">
        <v>2149582</v>
      </c>
      <c r="G325" s="18">
        <v>1537811</v>
      </c>
      <c r="H325" s="18">
        <v>1197954</v>
      </c>
      <c r="I325" s="27">
        <f t="shared" si="43"/>
        <v>5.6286914157233428E-2</v>
      </c>
      <c r="J325" s="29">
        <f t="shared" si="40"/>
        <v>-2.6689080218361472E-2</v>
      </c>
      <c r="K325" s="29">
        <f>('Session Details'!$D325/D318)-1</f>
        <v>3.1578937674493712E-2</v>
      </c>
      <c r="L325" s="29">
        <f t="shared" si="41"/>
        <v>-5.6484303590193408E-2</v>
      </c>
      <c r="M325" s="29">
        <f t="shared" si="44"/>
        <v>0.25249996558284826</v>
      </c>
      <c r="N325" s="29">
        <f t="shared" si="45"/>
        <v>0.4</v>
      </c>
      <c r="O325" s="29">
        <f t="shared" si="46"/>
        <v>0.71540001730569014</v>
      </c>
      <c r="P325" s="29">
        <f t="shared" si="47"/>
        <v>0.778999499938549</v>
      </c>
      <c r="Q325" s="62">
        <f>Table4[[#This Row],[L2M]]-M318</f>
        <v>1.5000006176168951E-2</v>
      </c>
      <c r="R325" s="62">
        <f>Table4[[#This Row],[M2C]]-N318</f>
        <v>-1.1999941224177912E-2</v>
      </c>
      <c r="S325" s="62">
        <f>Table4[[#This Row],[C2P]]-O318</f>
        <v>-5.110009736701715E-2</v>
      </c>
      <c r="T325" s="62">
        <f>Table4[[#This Row],[P2O]]-P318</f>
        <v>-1.6400144109991688E-2</v>
      </c>
      <c r="U325" s="36">
        <f t="shared" si="42"/>
        <v>-5.6484303590193408E-2</v>
      </c>
      <c r="V325" s="5"/>
      <c r="W325" s="7"/>
      <c r="X325" s="7"/>
      <c r="Y325" s="7"/>
      <c r="Z325" s="7"/>
      <c r="AA325" s="7"/>
      <c r="AB325" s="5"/>
    </row>
    <row r="326" spans="2:28" x14ac:dyDescent="0.2">
      <c r="B326" s="39">
        <v>43789</v>
      </c>
      <c r="C326" s="22" t="str">
        <f>TEXT('Session Details'!$B326,"dddd")</f>
        <v>Wednesday</v>
      </c>
      <c r="D326" s="23">
        <v>22368860</v>
      </c>
      <c r="E326" s="23">
        <v>5648137</v>
      </c>
      <c r="F326" s="23">
        <v>2281847</v>
      </c>
      <c r="G326" s="23">
        <v>1649091</v>
      </c>
      <c r="H326" s="23">
        <v>1338732</v>
      </c>
      <c r="I326" s="24">
        <f t="shared" si="43"/>
        <v>5.9848020864719971E-2</v>
      </c>
      <c r="J326" s="26">
        <f t="shared" si="40"/>
        <v>-1.6965332095788321E-2</v>
      </c>
      <c r="K326" s="26">
        <f>('Session Details'!$D326/D319)-1</f>
        <v>4.0404011745583279E-2</v>
      </c>
      <c r="L326" s="26">
        <f t="shared" si="41"/>
        <v>-5.5141409677109565E-2</v>
      </c>
      <c r="M326" s="26">
        <f t="shared" si="44"/>
        <v>0.25249999329424921</v>
      </c>
      <c r="N326" s="26">
        <f t="shared" si="45"/>
        <v>0.40399993838676362</v>
      </c>
      <c r="O326" s="26">
        <f t="shared" si="46"/>
        <v>0.72270007585959972</v>
      </c>
      <c r="P326" s="26">
        <f t="shared" si="47"/>
        <v>0.81179995524807302</v>
      </c>
      <c r="Q326" s="62">
        <f>Table4[[#This Row],[L2M]]-M319</f>
        <v>-9.9999677525649533E-3</v>
      </c>
      <c r="R326" s="62">
        <f>Table4[[#This Row],[M2C]]-N319</f>
        <v>-3.9999652241590189E-3</v>
      </c>
      <c r="S326" s="62">
        <f>Table4[[#This Row],[C2P]]-O319</f>
        <v>-3.6500016902401899E-2</v>
      </c>
      <c r="T326" s="62">
        <f>Table4[[#This Row],[P2O]]-P319</f>
        <v>3.2800021030584547E-2</v>
      </c>
      <c r="U326" s="36">
        <f t="shared" si="42"/>
        <v>-5.5141409677109565E-2</v>
      </c>
      <c r="V326" s="5"/>
      <c r="W326" s="7"/>
      <c r="X326" s="7"/>
      <c r="Y326" s="7"/>
      <c r="Z326" s="7"/>
      <c r="AA326" s="7"/>
      <c r="AB326" s="5"/>
    </row>
    <row r="327" spans="2:28" x14ac:dyDescent="0.2">
      <c r="B327" s="38">
        <v>43790</v>
      </c>
      <c r="C327" s="17" t="str">
        <f>TEXT('Session Details'!$B327,"dddd")</f>
        <v>Thursday</v>
      </c>
      <c r="D327" s="18">
        <v>21282993</v>
      </c>
      <c r="E327" s="18">
        <v>5054710</v>
      </c>
      <c r="F327" s="18">
        <v>2102759</v>
      </c>
      <c r="G327" s="18">
        <v>1550364</v>
      </c>
      <c r="H327" s="18">
        <v>1220447</v>
      </c>
      <c r="I327" s="27">
        <f t="shared" si="43"/>
        <v>5.7343767392114449E-2</v>
      </c>
      <c r="J327" s="29">
        <f t="shared" si="40"/>
        <v>-9.5681832159261737E-2</v>
      </c>
      <c r="K327" s="29">
        <f>('Session Details'!$D327/D320)-1</f>
        <v>2.0833343325988629E-2</v>
      </c>
      <c r="L327" s="29">
        <f t="shared" si="41"/>
        <v>-0.11413731364380297</v>
      </c>
      <c r="M327" s="29">
        <f t="shared" si="44"/>
        <v>0.2374999606493316</v>
      </c>
      <c r="N327" s="29">
        <f t="shared" si="45"/>
        <v>0.41599992877929692</v>
      </c>
      <c r="O327" s="29">
        <f t="shared" si="46"/>
        <v>0.73729989979831256</v>
      </c>
      <c r="P327" s="29">
        <f t="shared" si="47"/>
        <v>0.78720029618850795</v>
      </c>
      <c r="Q327" s="62">
        <f>Table4[[#This Row],[L2M]]-M320</f>
        <v>-1.0000044866614127E-2</v>
      </c>
      <c r="R327" s="62">
        <f>Table4[[#This Row],[M2C]]-N320</f>
        <v>4.0000218018316214E-3</v>
      </c>
      <c r="S327" s="62">
        <f>Table4[[#This Row],[C2P]]-O320</f>
        <v>-2.9200126543026061E-2</v>
      </c>
      <c r="T327" s="62">
        <f>Table4[[#This Row],[P2O]]-P320</f>
        <v>-4.0999859684657913E-2</v>
      </c>
      <c r="U327" s="36">
        <f t="shared" si="42"/>
        <v>-0.11413731364380297</v>
      </c>
      <c r="V327" s="5"/>
      <c r="W327" s="7"/>
      <c r="X327" s="7"/>
      <c r="Y327" s="7"/>
      <c r="Z327" s="7"/>
      <c r="AA327" s="7"/>
      <c r="AB327" s="5"/>
    </row>
    <row r="328" spans="2:28" x14ac:dyDescent="0.2">
      <c r="B328" s="39">
        <v>43791</v>
      </c>
      <c r="C328" s="22" t="str">
        <f>TEXT('Session Details'!$B328,"dddd")</f>
        <v>Friday</v>
      </c>
      <c r="D328" s="23">
        <v>22803207</v>
      </c>
      <c r="E328" s="23">
        <v>5529777</v>
      </c>
      <c r="F328" s="23">
        <v>2300387</v>
      </c>
      <c r="G328" s="23">
        <v>1763247</v>
      </c>
      <c r="H328" s="23">
        <v>1518155</v>
      </c>
      <c r="I328" s="24">
        <f t="shared" si="43"/>
        <v>6.6576381120427491E-2</v>
      </c>
      <c r="J328" s="26">
        <f t="shared" si="40"/>
        <v>0.14641762191714625</v>
      </c>
      <c r="K328" s="26">
        <f>('Session Details'!$D328/D321)-1</f>
        <v>5.0000000000000044E-2</v>
      </c>
      <c r="L328" s="26">
        <f t="shared" si="41"/>
        <v>9.1826306587758255E-2</v>
      </c>
      <c r="M328" s="26">
        <f t="shared" si="44"/>
        <v>0.24249996941219715</v>
      </c>
      <c r="N328" s="26">
        <f t="shared" si="45"/>
        <v>0.41599995804532441</v>
      </c>
      <c r="O328" s="26">
        <f t="shared" si="46"/>
        <v>0.76650015845159969</v>
      </c>
      <c r="P328" s="26">
        <f t="shared" si="47"/>
        <v>0.86099962172060973</v>
      </c>
      <c r="Q328" s="62">
        <f>Table4[[#This Row],[L2M]]-M321</f>
        <v>2.4999970398900395E-3</v>
      </c>
      <c r="R328" s="62">
        <f>Table4[[#This Row],[M2C]]-N321</f>
        <v>8.0000900443167877E-3</v>
      </c>
      <c r="S328" s="62">
        <f>Table4[[#This Row],[C2P]]-O321</f>
        <v>2.9199888203062296E-2</v>
      </c>
      <c r="T328" s="62">
        <f>Table4[[#This Row],[P2O]]-P321</f>
        <v>1.6399726573299356E-2</v>
      </c>
      <c r="U328" s="36">
        <f t="shared" si="42"/>
        <v>9.1826306587758255E-2</v>
      </c>
      <c r="V328" s="5"/>
      <c r="W328" s="7"/>
      <c r="X328" s="7"/>
      <c r="Y328" s="7"/>
      <c r="Z328" s="7"/>
      <c r="AA328" s="7"/>
      <c r="AB328" s="5"/>
    </row>
    <row r="329" spans="2:28" x14ac:dyDescent="0.2">
      <c r="B329" s="38">
        <v>43792</v>
      </c>
      <c r="C329" s="17" t="str">
        <f>TEXT('Session Details'!$B329,"dddd")</f>
        <v>Saturday</v>
      </c>
      <c r="D329" s="18">
        <v>45787545</v>
      </c>
      <c r="E329" s="18">
        <v>9519230</v>
      </c>
      <c r="F329" s="18">
        <v>3268903</v>
      </c>
      <c r="G329" s="18">
        <v>2133940</v>
      </c>
      <c r="H329" s="18">
        <v>1631184</v>
      </c>
      <c r="I329" s="27">
        <f t="shared" si="43"/>
        <v>3.5625059172751015E-2</v>
      </c>
      <c r="J329" s="29">
        <f t="shared" si="40"/>
        <v>5.4412811318888643E-2</v>
      </c>
      <c r="K329" s="29">
        <f>('Session Details'!$D329/D322)-1</f>
        <v>-2.8571438876342947E-2</v>
      </c>
      <c r="L329" s="29">
        <f t="shared" si="41"/>
        <v>8.5424964342455612E-2</v>
      </c>
      <c r="M329" s="29">
        <f t="shared" si="44"/>
        <v>0.20789998677587979</v>
      </c>
      <c r="N329" s="29">
        <f t="shared" si="45"/>
        <v>0.34339993886060111</v>
      </c>
      <c r="O329" s="29">
        <f t="shared" si="46"/>
        <v>0.65280003719902369</v>
      </c>
      <c r="P329" s="29">
        <f t="shared" si="47"/>
        <v>0.76440012371481858</v>
      </c>
      <c r="Q329" s="62">
        <f>Table4[[#This Row],[L2M]]-M322</f>
        <v>8.3999969807758423E-3</v>
      </c>
      <c r="R329" s="62">
        <f>Table4[[#This Row],[M2C]]-N322</f>
        <v>2.039998565278428E-2</v>
      </c>
      <c r="S329" s="62">
        <f>Table4[[#This Row],[C2P]]-O322</f>
        <v>-6.799950816486322E-3</v>
      </c>
      <c r="T329" s="62">
        <f>Table4[[#This Row],[P2O]]-P322</f>
        <v>-7.7999026406933014E-3</v>
      </c>
      <c r="U329" s="36">
        <f t="shared" si="42"/>
        <v>8.5424964342455612E-2</v>
      </c>
      <c r="V329" s="5"/>
      <c r="W329" s="7"/>
      <c r="X329" s="7"/>
      <c r="Y329" s="7"/>
      <c r="Z329" s="7"/>
      <c r="AA329" s="7"/>
      <c r="AB329" s="5"/>
    </row>
    <row r="330" spans="2:28" x14ac:dyDescent="0.2">
      <c r="B330" s="39">
        <v>43793</v>
      </c>
      <c r="C330" s="22" t="str">
        <f>TEXT('Session Details'!$B330,"dddd")</f>
        <v>Sunday</v>
      </c>
      <c r="D330" s="23">
        <v>46236443</v>
      </c>
      <c r="E330" s="23">
        <v>9709653</v>
      </c>
      <c r="F330" s="23">
        <v>3301282</v>
      </c>
      <c r="G330" s="23">
        <v>2177525</v>
      </c>
      <c r="H330" s="23">
        <v>1647515</v>
      </c>
      <c r="I330" s="24">
        <f t="shared" si="43"/>
        <v>3.5632390666384087E-2</v>
      </c>
      <c r="J330" s="26">
        <f t="shared" ref="J330:J368" si="48">(H330/H323)-1</f>
        <v>1.3547702422639891</v>
      </c>
      <c r="K330" s="26">
        <f>('Session Details'!$D330/D323)-1</f>
        <v>5.1020419528979843E-2</v>
      </c>
      <c r="L330" s="26">
        <f t="shared" ref="L330:L368" si="49">(I330/I323)-1</f>
        <v>1.2404609829743283</v>
      </c>
      <c r="M330" s="26">
        <f t="shared" si="44"/>
        <v>0.20999999935116115</v>
      </c>
      <c r="N330" s="26">
        <f t="shared" si="45"/>
        <v>0.33999999794019414</v>
      </c>
      <c r="O330" s="26">
        <f t="shared" si="46"/>
        <v>0.65959981607145346</v>
      </c>
      <c r="P330" s="26">
        <f t="shared" si="47"/>
        <v>0.75659980941665428</v>
      </c>
      <c r="Q330" s="62">
        <f>Table4[[#This Row],[L2M]]-M323</f>
        <v>-2.0999857483871565E-3</v>
      </c>
      <c r="R330" s="62">
        <f>Table4[[#This Row],[M2C]]-N323</f>
        <v>0.2040000245191417</v>
      </c>
      <c r="S330" s="62">
        <f>Table4[[#This Row],[C2P]]-O323</f>
        <v>-5.4399840343886785E-2</v>
      </c>
      <c r="T330" s="62">
        <f>Table4[[#This Row],[P2O]]-P323</f>
        <v>-1.560074971548786E-2</v>
      </c>
      <c r="U330" s="36">
        <f t="shared" si="42"/>
        <v>1.2404609829743283</v>
      </c>
      <c r="V330" s="5"/>
      <c r="W330" s="7"/>
      <c r="X330" s="7"/>
      <c r="Y330" s="7"/>
      <c r="Z330" s="7"/>
      <c r="AA330" s="7"/>
      <c r="AB330" s="5"/>
    </row>
    <row r="331" spans="2:28" x14ac:dyDescent="0.2">
      <c r="B331" s="38">
        <v>43794</v>
      </c>
      <c r="C331" s="17" t="str">
        <f>TEXT('Session Details'!$B331,"dddd")</f>
        <v>Monday</v>
      </c>
      <c r="D331" s="18">
        <v>22151687</v>
      </c>
      <c r="E331" s="18">
        <v>5593301</v>
      </c>
      <c r="F331" s="18">
        <v>2237320</v>
      </c>
      <c r="G331" s="18">
        <v>1698573</v>
      </c>
      <c r="H331" s="18">
        <v>1364973</v>
      </c>
      <c r="I331" s="27">
        <f t="shared" si="43"/>
        <v>6.1619370118402267E-2</v>
      </c>
      <c r="J331" s="29">
        <f t="shared" si="48"/>
        <v>-6.4550704753341459E-2</v>
      </c>
      <c r="K331" s="29">
        <f>('Session Details'!$D331/D324)-1</f>
        <v>-2.8571419800732412E-2</v>
      </c>
      <c r="L331" s="29">
        <f t="shared" si="49"/>
        <v>-3.7037498881522302E-2</v>
      </c>
      <c r="M331" s="29">
        <f t="shared" si="44"/>
        <v>0.2525000014671569</v>
      </c>
      <c r="N331" s="29">
        <f t="shared" si="45"/>
        <v>0.39999992848587979</v>
      </c>
      <c r="O331" s="29">
        <f t="shared" si="46"/>
        <v>0.75919984624461412</v>
      </c>
      <c r="P331" s="29">
        <f t="shared" si="47"/>
        <v>0.80359984528189254</v>
      </c>
      <c r="Q331" s="62">
        <f>Table4[[#This Row],[L2M]]-M324</f>
        <v>-9.9999618055529593E-3</v>
      </c>
      <c r="R331" s="62">
        <f>Table4[[#This Row],[M2C]]-N324</f>
        <v>1.599991913046922E-2</v>
      </c>
      <c r="S331" s="62">
        <f>Table4[[#This Row],[C2P]]-O324</f>
        <v>-7.2999190435245609E-3</v>
      </c>
      <c r="T331" s="62">
        <f>Table4[[#This Row],[P2O]]-P324</f>
        <v>-2.4600430791866357E-2</v>
      </c>
      <c r="U331" s="36">
        <f t="shared" si="42"/>
        <v>-3.7037498881522302E-2</v>
      </c>
      <c r="V331" s="5"/>
      <c r="W331" s="7"/>
      <c r="X331" s="7"/>
      <c r="Y331" s="7"/>
      <c r="Z331" s="7"/>
      <c r="AA331" s="7"/>
      <c r="AB331" s="5"/>
    </row>
    <row r="332" spans="2:28" x14ac:dyDescent="0.2">
      <c r="B332" s="39">
        <v>43795</v>
      </c>
      <c r="C332" s="22" t="str">
        <f>TEXT('Session Details'!$B332,"dddd")</f>
        <v>Tuesday</v>
      </c>
      <c r="D332" s="23">
        <v>21065820</v>
      </c>
      <c r="E332" s="23">
        <v>5424448</v>
      </c>
      <c r="F332" s="23">
        <v>2191477</v>
      </c>
      <c r="G332" s="23">
        <v>1519789</v>
      </c>
      <c r="H332" s="23">
        <v>1258689</v>
      </c>
      <c r="I332" s="24">
        <f t="shared" si="43"/>
        <v>5.97502969264904E-2</v>
      </c>
      <c r="J332" s="26">
        <f t="shared" si="48"/>
        <v>5.0698941695590971E-2</v>
      </c>
      <c r="K332" s="26">
        <f>('Session Details'!$D332/D325)-1</f>
        <v>-1.0204062934193514E-2</v>
      </c>
      <c r="L332" s="26">
        <f t="shared" si="49"/>
        <v>6.1530869494502038E-2</v>
      </c>
      <c r="M332" s="26">
        <f t="shared" si="44"/>
        <v>0.25749996914432954</v>
      </c>
      <c r="N332" s="26">
        <f t="shared" si="45"/>
        <v>0.40400000147480442</v>
      </c>
      <c r="O332" s="26">
        <f t="shared" si="46"/>
        <v>0.69349986333418057</v>
      </c>
      <c r="P332" s="26">
        <f t="shared" si="47"/>
        <v>0.82819983563507826</v>
      </c>
      <c r="Q332" s="62">
        <f>Table4[[#This Row],[L2M]]-M325</f>
        <v>5.000003561481281E-3</v>
      </c>
      <c r="R332" s="62">
        <f>Table4[[#This Row],[M2C]]-N325</f>
        <v>4.0000014748043933E-3</v>
      </c>
      <c r="S332" s="62">
        <f>Table4[[#This Row],[C2P]]-O325</f>
        <v>-2.1900153971509573E-2</v>
      </c>
      <c r="T332" s="62">
        <f>Table4[[#This Row],[P2O]]-P325</f>
        <v>4.9200335696529263E-2</v>
      </c>
      <c r="U332" s="36">
        <f t="shared" si="42"/>
        <v>6.1530869494502038E-2</v>
      </c>
      <c r="V332" s="5"/>
      <c r="W332" s="7"/>
      <c r="X332" s="7"/>
      <c r="Y332" s="7"/>
      <c r="Z332" s="7"/>
      <c r="AA332" s="7"/>
      <c r="AB332" s="5"/>
    </row>
    <row r="333" spans="2:28" x14ac:dyDescent="0.2">
      <c r="B333" s="38">
        <v>43796</v>
      </c>
      <c r="C333" s="17" t="str">
        <f>TEXT('Session Details'!$B333,"dddd")</f>
        <v>Wednesday</v>
      </c>
      <c r="D333" s="18">
        <v>22803207</v>
      </c>
      <c r="E333" s="18">
        <v>5985841</v>
      </c>
      <c r="F333" s="18">
        <v>2442223</v>
      </c>
      <c r="G333" s="18">
        <v>1729338</v>
      </c>
      <c r="H333" s="18">
        <v>1347154</v>
      </c>
      <c r="I333" s="27">
        <f t="shared" si="43"/>
        <v>5.9077392052793276E-2</v>
      </c>
      <c r="J333" s="29">
        <f t="shared" si="48"/>
        <v>6.2910276291296974E-3</v>
      </c>
      <c r="K333" s="29">
        <f>('Session Details'!$D333/D326)-1</f>
        <v>1.9417484842767951E-2</v>
      </c>
      <c r="L333" s="29">
        <f t="shared" si="49"/>
        <v>-1.2876429342059903E-2</v>
      </c>
      <c r="M333" s="29">
        <f t="shared" si="44"/>
        <v>0.26249996327270986</v>
      </c>
      <c r="N333" s="29">
        <f t="shared" si="45"/>
        <v>0.40799997861620446</v>
      </c>
      <c r="O333" s="29">
        <f t="shared" si="46"/>
        <v>0.70809995647408119</v>
      </c>
      <c r="P333" s="29">
        <f t="shared" si="47"/>
        <v>0.77899982536670098</v>
      </c>
      <c r="Q333" s="62">
        <f>Table4[[#This Row],[L2M]]-M326</f>
        <v>9.9999699784606433E-3</v>
      </c>
      <c r="R333" s="62">
        <f>Table4[[#This Row],[M2C]]-N326</f>
        <v>4.0000402294408377E-3</v>
      </c>
      <c r="S333" s="62">
        <f>Table4[[#This Row],[C2P]]-O326</f>
        <v>-1.4600119385518529E-2</v>
      </c>
      <c r="T333" s="62">
        <f>Table4[[#This Row],[P2O]]-P326</f>
        <v>-3.2800129881372042E-2</v>
      </c>
      <c r="U333" s="36">
        <f t="shared" si="42"/>
        <v>-1.2876429342059903E-2</v>
      </c>
      <c r="V333" s="5"/>
      <c r="W333" s="7"/>
      <c r="X333" s="7"/>
      <c r="Y333" s="7"/>
      <c r="Z333" s="7"/>
      <c r="AA333" s="7"/>
      <c r="AB333" s="5"/>
    </row>
    <row r="334" spans="2:28" x14ac:dyDescent="0.2">
      <c r="B334" s="39">
        <v>43797</v>
      </c>
      <c r="C334" s="22" t="str">
        <f>TEXT('Session Details'!$B334,"dddd")</f>
        <v>Thursday</v>
      </c>
      <c r="D334" s="23">
        <v>22803207</v>
      </c>
      <c r="E334" s="23">
        <v>5472769</v>
      </c>
      <c r="F334" s="23">
        <v>2123434</v>
      </c>
      <c r="G334" s="23">
        <v>1519105</v>
      </c>
      <c r="H334" s="23">
        <v>1295492</v>
      </c>
      <c r="I334" s="24">
        <f t="shared" si="43"/>
        <v>5.6811833528503247E-2</v>
      </c>
      <c r="J334" s="26">
        <f t="shared" si="48"/>
        <v>6.1489765635050153E-2</v>
      </c>
      <c r="K334" s="26">
        <f>('Session Details'!$D334/D327)-1</f>
        <v>7.1428581496972621E-2</v>
      </c>
      <c r="L334" s="26">
        <f t="shared" si="49"/>
        <v>-9.2762280506242245E-3</v>
      </c>
      <c r="M334" s="26">
        <f t="shared" si="44"/>
        <v>0.23999997017963307</v>
      </c>
      <c r="N334" s="26">
        <f t="shared" si="45"/>
        <v>0.38799993202709632</v>
      </c>
      <c r="O334" s="26">
        <f t="shared" si="46"/>
        <v>0.71540014900392479</v>
      </c>
      <c r="P334" s="26">
        <f t="shared" si="47"/>
        <v>0.8527995102379361</v>
      </c>
      <c r="Q334" s="62">
        <f>Table4[[#This Row],[L2M]]-M327</f>
        <v>2.5000095303014669E-3</v>
      </c>
      <c r="R334" s="62">
        <f>Table4[[#This Row],[M2C]]-N327</f>
        <v>-2.7999996752200607E-2</v>
      </c>
      <c r="S334" s="62">
        <f>Table4[[#This Row],[C2P]]-O327</f>
        <v>-2.1899750794387773E-2</v>
      </c>
      <c r="T334" s="62">
        <f>Table4[[#This Row],[P2O]]-P327</f>
        <v>6.5599214049428145E-2</v>
      </c>
      <c r="U334" s="36">
        <f t="shared" si="42"/>
        <v>-9.2762280506242245E-3</v>
      </c>
      <c r="V334" s="5"/>
      <c r="W334" s="7"/>
      <c r="X334" s="7"/>
      <c r="Y334" s="7"/>
      <c r="Z334" s="7"/>
      <c r="AA334" s="7"/>
      <c r="AB334" s="5"/>
    </row>
    <row r="335" spans="2:28" x14ac:dyDescent="0.2">
      <c r="B335" s="38">
        <v>43798</v>
      </c>
      <c r="C335" s="17" t="str">
        <f>TEXT('Session Details'!$B335,"dddd")</f>
        <v>Friday</v>
      </c>
      <c r="D335" s="18">
        <v>21717340</v>
      </c>
      <c r="E335" s="18">
        <v>5537921</v>
      </c>
      <c r="F335" s="18">
        <v>2170865</v>
      </c>
      <c r="G335" s="18">
        <v>1584731</v>
      </c>
      <c r="H335" s="18">
        <v>1364454</v>
      </c>
      <c r="I335" s="27">
        <f t="shared" si="43"/>
        <v>6.2827860133883806E-2</v>
      </c>
      <c r="J335" s="29">
        <f t="shared" si="48"/>
        <v>-0.1012419680467409</v>
      </c>
      <c r="K335" s="29">
        <f>('Session Details'!$D335/D328)-1</f>
        <v>-4.7619047619047672E-2</v>
      </c>
      <c r="L335" s="29">
        <f t="shared" si="49"/>
        <v>-5.6304066449077927E-2</v>
      </c>
      <c r="M335" s="29">
        <f t="shared" si="44"/>
        <v>0.25499996776769163</v>
      </c>
      <c r="N335" s="29">
        <f t="shared" si="45"/>
        <v>0.39199999422165827</v>
      </c>
      <c r="O335" s="29">
        <f t="shared" si="46"/>
        <v>0.72999979270935778</v>
      </c>
      <c r="P335" s="29">
        <f t="shared" si="47"/>
        <v>0.86100038429234993</v>
      </c>
      <c r="Q335" s="62">
        <f>Table4[[#This Row],[L2M]]-M328</f>
        <v>1.2499998355494479E-2</v>
      </c>
      <c r="R335" s="62">
        <f>Table4[[#This Row],[M2C]]-N328</f>
        <v>-2.3999963823666148E-2</v>
      </c>
      <c r="S335" s="62">
        <f>Table4[[#This Row],[C2P]]-O328</f>
        <v>-3.6500365742241914E-2</v>
      </c>
      <c r="T335" s="62">
        <f>Table4[[#This Row],[P2O]]-P328</f>
        <v>7.6257174019822571E-7</v>
      </c>
      <c r="U335" s="36">
        <f t="shared" si="42"/>
        <v>-5.6304066449077927E-2</v>
      </c>
      <c r="V335" s="5"/>
      <c r="W335" s="7"/>
      <c r="X335" s="7"/>
      <c r="Y335" s="7"/>
      <c r="Z335" s="7"/>
      <c r="AA335" s="7"/>
      <c r="AB335" s="5"/>
    </row>
    <row r="336" spans="2:28" x14ac:dyDescent="0.2">
      <c r="B336" s="39">
        <v>43799</v>
      </c>
      <c r="C336" s="22" t="str">
        <f>TEXT('Session Details'!$B336,"dddd")</f>
        <v>Saturday</v>
      </c>
      <c r="D336" s="23">
        <v>47134238</v>
      </c>
      <c r="E336" s="23">
        <v>10195135</v>
      </c>
      <c r="F336" s="23">
        <v>3327692</v>
      </c>
      <c r="G336" s="23">
        <v>2308087</v>
      </c>
      <c r="H336" s="23">
        <v>1728295</v>
      </c>
      <c r="I336" s="24">
        <f t="shared" si="43"/>
        <v>3.6667506961712205E-2</v>
      </c>
      <c r="J336" s="26">
        <f t="shared" si="48"/>
        <v>5.9534056243808253E-2</v>
      </c>
      <c r="K336" s="26">
        <f>('Session Details'!$D336/D329)-1</f>
        <v>2.9411775625882486E-2</v>
      </c>
      <c r="L336" s="26">
        <f t="shared" si="49"/>
        <v>2.9261643718434538E-2</v>
      </c>
      <c r="M336" s="26">
        <f t="shared" si="44"/>
        <v>0.21629998558584951</v>
      </c>
      <c r="N336" s="26">
        <f t="shared" si="45"/>
        <v>0.32639999372249606</v>
      </c>
      <c r="O336" s="26">
        <f t="shared" si="46"/>
        <v>0.69359994855293094</v>
      </c>
      <c r="P336" s="26">
        <f t="shared" si="47"/>
        <v>0.74879976361376321</v>
      </c>
      <c r="Q336" s="62">
        <f>Table4[[#This Row],[L2M]]-M329</f>
        <v>8.399998809969722E-3</v>
      </c>
      <c r="R336" s="62">
        <f>Table4[[#This Row],[M2C]]-N329</f>
        <v>-1.6999945138105044E-2</v>
      </c>
      <c r="S336" s="62">
        <f>Table4[[#This Row],[C2P]]-O329</f>
        <v>4.0799911353907259E-2</v>
      </c>
      <c r="T336" s="62">
        <f>Table4[[#This Row],[P2O]]-P329</f>
        <v>-1.5600360101055366E-2</v>
      </c>
      <c r="U336" s="36">
        <f t="shared" si="42"/>
        <v>2.9261643718434538E-2</v>
      </c>
      <c r="V336" s="5"/>
      <c r="W336" s="7"/>
      <c r="X336" s="7"/>
      <c r="Y336" s="7"/>
      <c r="Z336" s="7"/>
      <c r="AA336" s="7"/>
      <c r="AB336" s="5"/>
    </row>
    <row r="337" spans="2:28" x14ac:dyDescent="0.2">
      <c r="B337" s="38">
        <v>43800</v>
      </c>
      <c r="C337" s="17" t="str">
        <f>TEXT('Session Details'!$B337,"dddd")</f>
        <v>Sunday</v>
      </c>
      <c r="D337" s="18">
        <v>46685340</v>
      </c>
      <c r="E337" s="18">
        <v>10196078</v>
      </c>
      <c r="F337" s="18">
        <v>3501333</v>
      </c>
      <c r="G337" s="18">
        <v>2452333</v>
      </c>
      <c r="H337" s="18">
        <v>1989333</v>
      </c>
      <c r="I337" s="27">
        <f t="shared" si="43"/>
        <v>4.2611513592918031E-2</v>
      </c>
      <c r="J337" s="29">
        <f t="shared" si="48"/>
        <v>0.20747489400703478</v>
      </c>
      <c r="K337" s="29">
        <f>('Session Details'!$D337/D330)-1</f>
        <v>9.708726945106827E-3</v>
      </c>
      <c r="L337" s="29">
        <f t="shared" si="49"/>
        <v>0.19586457141979285</v>
      </c>
      <c r="M337" s="29">
        <f t="shared" si="44"/>
        <v>0.2183999945164799</v>
      </c>
      <c r="N337" s="29">
        <f t="shared" si="45"/>
        <v>0.34339998183615306</v>
      </c>
      <c r="O337" s="29">
        <f t="shared" si="46"/>
        <v>0.7003998191545906</v>
      </c>
      <c r="P337" s="29">
        <f t="shared" si="47"/>
        <v>0.81120019181734293</v>
      </c>
      <c r="Q337" s="62">
        <f>Table4[[#This Row],[L2M]]-M330</f>
        <v>8.3999951653187521E-3</v>
      </c>
      <c r="R337" s="62">
        <f>Table4[[#This Row],[M2C]]-N330</f>
        <v>3.3999838959589135E-3</v>
      </c>
      <c r="S337" s="62">
        <f>Table4[[#This Row],[C2P]]-O330</f>
        <v>4.0800003083137137E-2</v>
      </c>
      <c r="T337" s="62">
        <f>Table4[[#This Row],[P2O]]-P330</f>
        <v>5.4600382400688652E-2</v>
      </c>
      <c r="U337" s="36">
        <f t="shared" si="42"/>
        <v>0.19586457141979285</v>
      </c>
      <c r="V337" s="5"/>
      <c r="W337" s="7"/>
      <c r="X337" s="7"/>
      <c r="Y337" s="7"/>
      <c r="Z337" s="7"/>
      <c r="AA337" s="7"/>
      <c r="AB337" s="5"/>
    </row>
    <row r="338" spans="2:28" x14ac:dyDescent="0.2">
      <c r="B338" s="39">
        <v>43801</v>
      </c>
      <c r="C338" s="22" t="str">
        <f>TEXT('Session Details'!$B338,"dddd")</f>
        <v>Monday</v>
      </c>
      <c r="D338" s="23">
        <v>21500167</v>
      </c>
      <c r="E338" s="23">
        <v>5643793</v>
      </c>
      <c r="F338" s="23">
        <v>2212367</v>
      </c>
      <c r="G338" s="23">
        <v>1582727</v>
      </c>
      <c r="H338" s="23">
        <v>1310814</v>
      </c>
      <c r="I338" s="24">
        <f t="shared" si="43"/>
        <v>6.0967619460816282E-2</v>
      </c>
      <c r="J338" s="26">
        <f t="shared" si="48"/>
        <v>-3.9677707910705906E-2</v>
      </c>
      <c r="K338" s="26">
        <f>('Session Details'!$D338/D331)-1</f>
        <v>-2.9411755411675844E-2</v>
      </c>
      <c r="L338" s="26">
        <f t="shared" si="49"/>
        <v>-1.0577041867413484E-2</v>
      </c>
      <c r="M338" s="26">
        <f t="shared" si="44"/>
        <v>0.26249996104681417</v>
      </c>
      <c r="N338" s="26">
        <f t="shared" si="45"/>
        <v>0.39200002551475577</v>
      </c>
      <c r="O338" s="26">
        <f t="shared" si="46"/>
        <v>0.71539984098479137</v>
      </c>
      <c r="P338" s="26">
        <f t="shared" si="47"/>
        <v>0.82819968320499993</v>
      </c>
      <c r="Q338" s="62">
        <f>Table4[[#This Row],[L2M]]-M331</f>
        <v>9.9999595796572693E-3</v>
      </c>
      <c r="R338" s="62">
        <f>Table4[[#This Row],[M2C]]-N331</f>
        <v>-7.9999029711240177E-3</v>
      </c>
      <c r="S338" s="62">
        <f>Table4[[#This Row],[C2P]]-O331</f>
        <v>-4.380000525982275E-2</v>
      </c>
      <c r="T338" s="62">
        <f>Table4[[#This Row],[P2O]]-P331</f>
        <v>2.4599837923107382E-2</v>
      </c>
      <c r="U338" s="36">
        <f t="shared" si="42"/>
        <v>-1.0577041867413484E-2</v>
      </c>
      <c r="V338" s="5"/>
      <c r="W338" s="7"/>
      <c r="X338" s="7"/>
      <c r="Y338" s="7"/>
      <c r="Z338" s="7"/>
      <c r="AA338" s="7"/>
      <c r="AB338" s="5"/>
    </row>
    <row r="339" spans="2:28" x14ac:dyDescent="0.2">
      <c r="B339" s="38">
        <v>43802</v>
      </c>
      <c r="C339" s="17" t="str">
        <f>TEXT('Session Details'!$B339,"dddd")</f>
        <v>Tuesday</v>
      </c>
      <c r="D339" s="18">
        <v>20848646</v>
      </c>
      <c r="E339" s="18">
        <v>5420648</v>
      </c>
      <c r="F339" s="18">
        <v>2254989</v>
      </c>
      <c r="G339" s="18">
        <v>1580296</v>
      </c>
      <c r="H339" s="18">
        <v>1282884</v>
      </c>
      <c r="I339" s="27">
        <f t="shared" si="43"/>
        <v>6.1533204602351635E-2</v>
      </c>
      <c r="J339" s="29">
        <f t="shared" si="48"/>
        <v>1.9222381382533626E-2</v>
      </c>
      <c r="K339" s="29">
        <f>('Session Details'!$D339/D332)-1</f>
        <v>-1.030930673479602E-2</v>
      </c>
      <c r="L339" s="29">
        <f t="shared" si="49"/>
        <v>2.9839310724341761E-2</v>
      </c>
      <c r="M339" s="29">
        <f t="shared" si="44"/>
        <v>0.2600000019185898</v>
      </c>
      <c r="N339" s="29">
        <f t="shared" si="45"/>
        <v>0.41599989521547975</v>
      </c>
      <c r="O339" s="29">
        <f t="shared" si="46"/>
        <v>0.7007998708641151</v>
      </c>
      <c r="P339" s="29">
        <f t="shared" si="47"/>
        <v>0.81179981471825535</v>
      </c>
      <c r="Q339" s="62">
        <f>Table4[[#This Row],[L2M]]-M332</f>
        <v>2.5000327742602524E-3</v>
      </c>
      <c r="R339" s="62">
        <f>Table4[[#This Row],[M2C]]-N332</f>
        <v>1.1999893740675338E-2</v>
      </c>
      <c r="S339" s="62">
        <f>Table4[[#This Row],[C2P]]-O332</f>
        <v>7.3000075299345379E-3</v>
      </c>
      <c r="T339" s="62">
        <f>Table4[[#This Row],[P2O]]-P332</f>
        <v>-1.6400020916822911E-2</v>
      </c>
      <c r="U339" s="36">
        <f t="shared" si="42"/>
        <v>2.9839310724341761E-2</v>
      </c>
      <c r="V339" s="5"/>
      <c r="W339" s="7"/>
      <c r="X339" s="7"/>
      <c r="Y339" s="7"/>
      <c r="Z339" s="7"/>
      <c r="AA339" s="7"/>
      <c r="AB339" s="5"/>
    </row>
    <row r="340" spans="2:28" x14ac:dyDescent="0.2">
      <c r="B340" s="39">
        <v>43803</v>
      </c>
      <c r="C340" s="22" t="str">
        <f>TEXT('Session Details'!$B340,"dddd")</f>
        <v>Wednesday</v>
      </c>
      <c r="D340" s="23">
        <v>22368860</v>
      </c>
      <c r="E340" s="23">
        <v>5759981</v>
      </c>
      <c r="F340" s="23">
        <v>2280952</v>
      </c>
      <c r="G340" s="23">
        <v>1581840</v>
      </c>
      <c r="H340" s="23">
        <v>1336022</v>
      </c>
      <c r="I340" s="24">
        <f t="shared" si="43"/>
        <v>5.9726870300945152E-2</v>
      </c>
      <c r="J340" s="26">
        <f t="shared" si="48"/>
        <v>-8.263346284092199E-3</v>
      </c>
      <c r="K340" s="26">
        <f>('Session Details'!$D340/D333)-1</f>
        <v>-1.9047627818315149E-2</v>
      </c>
      <c r="L340" s="26">
        <f t="shared" si="49"/>
        <v>1.0993685157453914E-2</v>
      </c>
      <c r="M340" s="26">
        <f t="shared" si="44"/>
        <v>0.2574999798827477</v>
      </c>
      <c r="N340" s="26">
        <f t="shared" si="45"/>
        <v>0.3959999173608385</v>
      </c>
      <c r="O340" s="26">
        <f t="shared" si="46"/>
        <v>0.69349990705635189</v>
      </c>
      <c r="P340" s="26">
        <f t="shared" si="47"/>
        <v>0.84459995954078793</v>
      </c>
      <c r="Q340" s="62">
        <f>Table4[[#This Row],[L2M]]-M333</f>
        <v>-4.9999833899621593E-3</v>
      </c>
      <c r="R340" s="62">
        <f>Table4[[#This Row],[M2C]]-N333</f>
        <v>-1.2000061255365957E-2</v>
      </c>
      <c r="S340" s="62">
        <f>Table4[[#This Row],[C2P]]-O333</f>
        <v>-1.4600049417729299E-2</v>
      </c>
      <c r="T340" s="62">
        <f>Table4[[#This Row],[P2O]]-P333</f>
        <v>6.5600134174086944E-2</v>
      </c>
      <c r="U340" s="36">
        <f t="shared" si="42"/>
        <v>1.0993685157453914E-2</v>
      </c>
      <c r="V340" s="5"/>
      <c r="W340" s="7"/>
      <c r="X340" s="7"/>
      <c r="Y340" s="7"/>
      <c r="Z340" s="7"/>
      <c r="AA340" s="7"/>
      <c r="AB340" s="5"/>
    </row>
    <row r="341" spans="2:28" x14ac:dyDescent="0.2">
      <c r="B341" s="38">
        <v>43804</v>
      </c>
      <c r="C341" s="17" t="str">
        <f>TEXT('Session Details'!$B341,"dddd")</f>
        <v>Thursday</v>
      </c>
      <c r="D341" s="18">
        <v>22586034</v>
      </c>
      <c r="E341" s="18">
        <v>5815903</v>
      </c>
      <c r="F341" s="18">
        <v>2419415</v>
      </c>
      <c r="G341" s="18">
        <v>1783835</v>
      </c>
      <c r="H341" s="18">
        <v>1418862</v>
      </c>
      <c r="I341" s="27">
        <f t="shared" si="43"/>
        <v>6.2820325162000548E-2</v>
      </c>
      <c r="J341" s="29">
        <f t="shared" si="48"/>
        <v>9.5230229133024258E-2</v>
      </c>
      <c r="K341" s="29">
        <f>('Session Details'!$D341/D334)-1</f>
        <v>-9.5237919824172623E-3</v>
      </c>
      <c r="L341" s="29">
        <f t="shared" si="49"/>
        <v>0.10576126944543618</v>
      </c>
      <c r="M341" s="29">
        <f t="shared" si="44"/>
        <v>0.25749996657226321</v>
      </c>
      <c r="N341" s="29">
        <f t="shared" si="45"/>
        <v>0.41599988858136044</v>
      </c>
      <c r="O341" s="29">
        <f t="shared" si="46"/>
        <v>0.73730013247003923</v>
      </c>
      <c r="P341" s="29">
        <f t="shared" si="47"/>
        <v>0.79539979874820266</v>
      </c>
      <c r="Q341" s="62">
        <f>Table4[[#This Row],[L2M]]-M334</f>
        <v>1.7499996392630141E-2</v>
      </c>
      <c r="R341" s="62">
        <f>Table4[[#This Row],[M2C]]-N334</f>
        <v>2.7999956554264127E-2</v>
      </c>
      <c r="S341" s="62">
        <f>Table4[[#This Row],[C2P]]-O334</f>
        <v>2.1899983466114437E-2</v>
      </c>
      <c r="T341" s="62">
        <f>Table4[[#This Row],[P2O]]-P334</f>
        <v>-5.739971148973344E-2</v>
      </c>
      <c r="U341" s="36">
        <f t="shared" si="42"/>
        <v>0.10576126944543618</v>
      </c>
      <c r="V341" s="5"/>
      <c r="W341" s="7"/>
      <c r="X341" s="7"/>
      <c r="Y341" s="7"/>
      <c r="Z341" s="7"/>
      <c r="AA341" s="7"/>
      <c r="AB341" s="5"/>
    </row>
    <row r="342" spans="2:28" x14ac:dyDescent="0.2">
      <c r="B342" s="39">
        <v>43805</v>
      </c>
      <c r="C342" s="22" t="str">
        <f>TEXT('Session Details'!$B342,"dddd")</f>
        <v>Friday</v>
      </c>
      <c r="D342" s="23">
        <v>21065820</v>
      </c>
      <c r="E342" s="23">
        <v>5108461</v>
      </c>
      <c r="F342" s="23">
        <v>2125119</v>
      </c>
      <c r="G342" s="23">
        <v>1582364</v>
      </c>
      <c r="H342" s="23">
        <v>1336464</v>
      </c>
      <c r="I342" s="24">
        <f t="shared" si="43"/>
        <v>6.3442296573311643E-2</v>
      </c>
      <c r="J342" s="26">
        <f t="shared" si="48"/>
        <v>-2.0513699985488687E-2</v>
      </c>
      <c r="K342" s="26">
        <f>('Session Details'!$D342/D335)-1</f>
        <v>-2.9999990790768982E-2</v>
      </c>
      <c r="L342" s="26">
        <f t="shared" si="49"/>
        <v>9.7796811497079528E-3</v>
      </c>
      <c r="M342" s="26">
        <f t="shared" si="44"/>
        <v>0.24249998338540821</v>
      </c>
      <c r="N342" s="26">
        <f t="shared" si="45"/>
        <v>0.41599984809515039</v>
      </c>
      <c r="O342" s="26">
        <f t="shared" si="46"/>
        <v>0.74460018474259559</v>
      </c>
      <c r="P342" s="26">
        <f t="shared" si="47"/>
        <v>0.8445995990808689</v>
      </c>
      <c r="Q342" s="62">
        <f>Table4[[#This Row],[L2M]]-M335</f>
        <v>-1.2499984382283419E-2</v>
      </c>
      <c r="R342" s="62">
        <f>Table4[[#This Row],[M2C]]-N335</f>
        <v>2.3999853873492127E-2</v>
      </c>
      <c r="S342" s="62">
        <f>Table4[[#This Row],[C2P]]-O335</f>
        <v>1.4600392033237819E-2</v>
      </c>
      <c r="T342" s="62">
        <f>Table4[[#This Row],[P2O]]-P335</f>
        <v>-1.6400785211481028E-2</v>
      </c>
      <c r="U342" s="36">
        <f t="shared" si="42"/>
        <v>9.7796811497079528E-3</v>
      </c>
      <c r="V342" s="5"/>
      <c r="W342" s="7"/>
      <c r="X342" s="7"/>
      <c r="Y342" s="7"/>
      <c r="Z342" s="7"/>
      <c r="AA342" s="7"/>
      <c r="AB342" s="5"/>
    </row>
    <row r="343" spans="2:28" x14ac:dyDescent="0.2">
      <c r="B343" s="38">
        <v>43806</v>
      </c>
      <c r="C343" s="17" t="str">
        <f>TEXT('Session Details'!$B343,"dddd")</f>
        <v>Saturday</v>
      </c>
      <c r="D343" s="18">
        <v>43991955</v>
      </c>
      <c r="E343" s="18">
        <v>9145927</v>
      </c>
      <c r="F343" s="18">
        <v>3140711</v>
      </c>
      <c r="G343" s="18">
        <v>2157040</v>
      </c>
      <c r="H343" s="18">
        <v>1665666</v>
      </c>
      <c r="I343" s="27">
        <f t="shared" si="43"/>
        <v>3.7862968354100197E-2</v>
      </c>
      <c r="J343" s="29">
        <f t="shared" si="48"/>
        <v>-3.623744788939387E-2</v>
      </c>
      <c r="K343" s="29">
        <f>('Session Details'!$D343/D336)-1</f>
        <v>-6.6666676567466721E-2</v>
      </c>
      <c r="L343" s="29">
        <f t="shared" si="49"/>
        <v>3.2602745358070839E-2</v>
      </c>
      <c r="M343" s="29">
        <f t="shared" si="44"/>
        <v>0.20789998989587982</v>
      </c>
      <c r="N343" s="29">
        <f t="shared" si="45"/>
        <v>0.34339996372155607</v>
      </c>
      <c r="O343" s="29">
        <f t="shared" si="46"/>
        <v>0.68679989976791878</v>
      </c>
      <c r="P343" s="29">
        <f t="shared" si="47"/>
        <v>0.77219986648369987</v>
      </c>
      <c r="Q343" s="62">
        <f>Table4[[#This Row],[L2M]]-M336</f>
        <v>-8.3999956899696859E-3</v>
      </c>
      <c r="R343" s="62">
        <f>Table4[[#This Row],[M2C]]-N336</f>
        <v>1.6999969999060005E-2</v>
      </c>
      <c r="S343" s="62">
        <f>Table4[[#This Row],[C2P]]-O336</f>
        <v>-6.8000487850121694E-3</v>
      </c>
      <c r="T343" s="62">
        <f>Table4[[#This Row],[P2O]]-P336</f>
        <v>2.3400102869936656E-2</v>
      </c>
      <c r="U343" s="36">
        <f t="shared" si="42"/>
        <v>3.2602745358070839E-2</v>
      </c>
      <c r="V343" s="5"/>
      <c r="W343" s="7"/>
      <c r="X343" s="7"/>
      <c r="Y343" s="7"/>
      <c r="Z343" s="7"/>
      <c r="AA343" s="7"/>
      <c r="AB343" s="5"/>
    </row>
    <row r="344" spans="2:28" x14ac:dyDescent="0.2">
      <c r="B344" s="39">
        <v>43807</v>
      </c>
      <c r="C344" s="22" t="str">
        <f>TEXT('Session Details'!$B344,"dddd")</f>
        <v>Sunday</v>
      </c>
      <c r="D344" s="23">
        <v>43991955</v>
      </c>
      <c r="E344" s="23">
        <v>9238310</v>
      </c>
      <c r="F344" s="23">
        <v>3078205</v>
      </c>
      <c r="G344" s="23">
        <v>2093179</v>
      </c>
      <c r="H344" s="23">
        <v>1632680</v>
      </c>
      <c r="I344" s="24">
        <f t="shared" si="43"/>
        <v>3.711314943834617E-2</v>
      </c>
      <c r="J344" s="26">
        <f t="shared" si="48"/>
        <v>-0.17928270430340221</v>
      </c>
      <c r="K344" s="26">
        <f>('Session Details'!$D344/D337)-1</f>
        <v>-5.7692307692307709E-2</v>
      </c>
      <c r="L344" s="26">
        <f t="shared" si="49"/>
        <v>-0.12903470660769212</v>
      </c>
      <c r="M344" s="26">
        <f t="shared" si="44"/>
        <v>0.20999998749771406</v>
      </c>
      <c r="N344" s="26">
        <f t="shared" si="45"/>
        <v>0.33320001169044988</v>
      </c>
      <c r="O344" s="26">
        <f t="shared" si="46"/>
        <v>0.67999987005413864</v>
      </c>
      <c r="P344" s="26">
        <f t="shared" si="47"/>
        <v>0.78000018154204676</v>
      </c>
      <c r="Q344" s="62">
        <f>Table4[[#This Row],[L2M]]-M337</f>
        <v>-8.4000070187658371E-3</v>
      </c>
      <c r="R344" s="62">
        <f>Table4[[#This Row],[M2C]]-N337</f>
        <v>-1.0199970145703174E-2</v>
      </c>
      <c r="S344" s="62">
        <f>Table4[[#This Row],[C2P]]-O337</f>
        <v>-2.0399949100451953E-2</v>
      </c>
      <c r="T344" s="62">
        <f>Table4[[#This Row],[P2O]]-P337</f>
        <v>-3.1200010275296175E-2</v>
      </c>
      <c r="U344" s="36">
        <f t="shared" si="42"/>
        <v>-0.12903470660769212</v>
      </c>
      <c r="V344" s="5"/>
      <c r="W344" s="7"/>
      <c r="X344" s="7"/>
      <c r="Y344" s="7"/>
      <c r="Z344" s="7"/>
      <c r="AA344" s="7"/>
      <c r="AB344" s="5"/>
    </row>
    <row r="345" spans="2:28" x14ac:dyDescent="0.2">
      <c r="B345" s="38">
        <v>43808</v>
      </c>
      <c r="C345" s="17" t="str">
        <f>TEXT('Session Details'!$B345,"dddd")</f>
        <v>Monday</v>
      </c>
      <c r="D345" s="18">
        <v>22586034</v>
      </c>
      <c r="E345" s="18">
        <v>5533578</v>
      </c>
      <c r="F345" s="18">
        <v>2257699</v>
      </c>
      <c r="G345" s="18">
        <v>1582196</v>
      </c>
      <c r="H345" s="18">
        <v>1245504</v>
      </c>
      <c r="I345" s="27">
        <f t="shared" si="43"/>
        <v>5.5144874040302959E-2</v>
      </c>
      <c r="J345" s="29">
        <f t="shared" si="48"/>
        <v>-4.9824002490055808E-2</v>
      </c>
      <c r="K345" s="29">
        <f>('Session Details'!$D345/D338)-1</f>
        <v>5.0505049565428894E-2</v>
      </c>
      <c r="L345" s="29">
        <f t="shared" si="49"/>
        <v>-9.5505540022857272E-2</v>
      </c>
      <c r="M345" s="29">
        <f t="shared" si="44"/>
        <v>0.24499998538920112</v>
      </c>
      <c r="N345" s="29">
        <f t="shared" si="45"/>
        <v>0.40799985109092163</v>
      </c>
      <c r="O345" s="29">
        <f t="shared" si="46"/>
        <v>0.70080023953591686</v>
      </c>
      <c r="P345" s="29">
        <f t="shared" si="47"/>
        <v>0.78719956313882733</v>
      </c>
      <c r="Q345" s="62">
        <f>Table4[[#This Row],[L2M]]-M338</f>
        <v>-1.7499975657613048E-2</v>
      </c>
      <c r="R345" s="62">
        <f>Table4[[#This Row],[M2C]]-N338</f>
        <v>1.599982557616586E-2</v>
      </c>
      <c r="S345" s="62">
        <f>Table4[[#This Row],[C2P]]-O338</f>
        <v>-1.4599601448874511E-2</v>
      </c>
      <c r="T345" s="62">
        <f>Table4[[#This Row],[P2O]]-P338</f>
        <v>-4.1000120066172596E-2</v>
      </c>
      <c r="U345" s="36">
        <f t="shared" si="42"/>
        <v>-9.5505540022857272E-2</v>
      </c>
      <c r="V345" s="5"/>
      <c r="W345" s="7"/>
      <c r="X345" s="7"/>
      <c r="Y345" s="7"/>
      <c r="Z345" s="7"/>
      <c r="AA345" s="7"/>
      <c r="AB345" s="5"/>
    </row>
    <row r="346" spans="2:28" x14ac:dyDescent="0.2">
      <c r="B346" s="39">
        <v>43809</v>
      </c>
      <c r="C346" s="22" t="str">
        <f>TEXT('Session Details'!$B346,"dddd")</f>
        <v>Tuesday</v>
      </c>
      <c r="D346" s="23">
        <v>21500167</v>
      </c>
      <c r="E346" s="23">
        <v>5213790</v>
      </c>
      <c r="F346" s="23">
        <v>2106371</v>
      </c>
      <c r="G346" s="23">
        <v>1522274</v>
      </c>
      <c r="H346" s="23">
        <v>1235782</v>
      </c>
      <c r="I346" s="24">
        <f t="shared" si="43"/>
        <v>5.7477786102777713E-2</v>
      </c>
      <c r="J346" s="26">
        <f t="shared" si="48"/>
        <v>-3.671571241047511E-2</v>
      </c>
      <c r="K346" s="26">
        <f>('Session Details'!$D346/D339)-1</f>
        <v>3.1250038971355698E-2</v>
      </c>
      <c r="L346" s="26">
        <f t="shared" si="49"/>
        <v>-6.5906180667517744E-2</v>
      </c>
      <c r="M346" s="26">
        <f t="shared" si="44"/>
        <v>0.24249997686064484</v>
      </c>
      <c r="N346" s="26">
        <f t="shared" si="45"/>
        <v>0.40399996931215104</v>
      </c>
      <c r="O346" s="26">
        <f t="shared" si="46"/>
        <v>0.72269984727286884</v>
      </c>
      <c r="P346" s="26">
        <f t="shared" si="47"/>
        <v>0.81179997819052285</v>
      </c>
      <c r="Q346" s="62">
        <f>Table4[[#This Row],[L2M]]-M339</f>
        <v>-1.7500025057944957E-2</v>
      </c>
      <c r="R346" s="62">
        <f>Table4[[#This Row],[M2C]]-N339</f>
        <v>-1.1999925903328712E-2</v>
      </c>
      <c r="S346" s="62">
        <f>Table4[[#This Row],[C2P]]-O339</f>
        <v>2.1899976408753741E-2</v>
      </c>
      <c r="T346" s="62">
        <f>Table4[[#This Row],[P2O]]-P339</f>
        <v>1.6347226750035304E-7</v>
      </c>
      <c r="U346" s="36">
        <f t="shared" si="42"/>
        <v>-6.5906180667517744E-2</v>
      </c>
      <c r="V346" s="5"/>
      <c r="W346" s="7"/>
      <c r="X346" s="7"/>
      <c r="Y346" s="7"/>
      <c r="Z346" s="7"/>
      <c r="AA346" s="7"/>
      <c r="AB346" s="5"/>
    </row>
    <row r="347" spans="2:28" x14ac:dyDescent="0.2">
      <c r="B347" s="38">
        <v>43810</v>
      </c>
      <c r="C347" s="17" t="str">
        <f>TEXT('Session Details'!$B347,"dddd")</f>
        <v>Wednesday</v>
      </c>
      <c r="D347" s="18">
        <v>22586034</v>
      </c>
      <c r="E347" s="18">
        <v>5477113</v>
      </c>
      <c r="F347" s="18">
        <v>2212753</v>
      </c>
      <c r="G347" s="18">
        <v>1566850</v>
      </c>
      <c r="H347" s="18">
        <v>1246273</v>
      </c>
      <c r="I347" s="27">
        <f t="shared" si="43"/>
        <v>5.5178921629180228E-2</v>
      </c>
      <c r="J347" s="29">
        <f t="shared" si="48"/>
        <v>-6.7176289013204826E-2</v>
      </c>
      <c r="K347" s="29">
        <f>('Session Details'!$D347/D340)-1</f>
        <v>9.7087647738864913E-3</v>
      </c>
      <c r="L347" s="29">
        <f t="shared" si="49"/>
        <v>-7.6145772394388356E-2</v>
      </c>
      <c r="M347" s="29">
        <f t="shared" si="44"/>
        <v>0.24249998915258872</v>
      </c>
      <c r="N347" s="29">
        <f t="shared" si="45"/>
        <v>0.40399988095918415</v>
      </c>
      <c r="O347" s="29">
        <f t="shared" si="46"/>
        <v>0.70809981954605872</v>
      </c>
      <c r="P347" s="29">
        <f t="shared" si="47"/>
        <v>0.79540032549382522</v>
      </c>
      <c r="Q347" s="62">
        <f>Table4[[#This Row],[L2M]]-M340</f>
        <v>-1.499999073015898E-2</v>
      </c>
      <c r="R347" s="62">
        <f>Table4[[#This Row],[M2C]]-N340</f>
        <v>7.9999635983456496E-3</v>
      </c>
      <c r="S347" s="62">
        <f>Table4[[#This Row],[C2P]]-O340</f>
        <v>1.4599912489706823E-2</v>
      </c>
      <c r="T347" s="62">
        <f>Table4[[#This Row],[P2O]]-P340</f>
        <v>-4.9199634046962704E-2</v>
      </c>
      <c r="U347" s="36">
        <f t="shared" si="42"/>
        <v>-7.6145772394388356E-2</v>
      </c>
      <c r="V347" s="5"/>
      <c r="W347" s="7"/>
      <c r="X347" s="7"/>
      <c r="Y347" s="7"/>
      <c r="Z347" s="7"/>
      <c r="AA347" s="7"/>
      <c r="AB347" s="5"/>
    </row>
    <row r="348" spans="2:28" x14ac:dyDescent="0.2">
      <c r="B348" s="39">
        <v>43811</v>
      </c>
      <c r="C348" s="22" t="str">
        <f>TEXT('Session Details'!$B348,"dddd")</f>
        <v>Thursday</v>
      </c>
      <c r="D348" s="23">
        <v>21934513</v>
      </c>
      <c r="E348" s="23">
        <v>5648137</v>
      </c>
      <c r="F348" s="23">
        <v>2259254</v>
      </c>
      <c r="G348" s="23">
        <v>1682241</v>
      </c>
      <c r="H348" s="23">
        <v>1379437</v>
      </c>
      <c r="I348" s="24">
        <f t="shared" si="43"/>
        <v>6.2888882009826244E-2</v>
      </c>
      <c r="J348" s="26">
        <f t="shared" si="48"/>
        <v>-2.7786352724930241E-2</v>
      </c>
      <c r="K348" s="26">
        <f>('Session Details'!$D348/D341)-1</f>
        <v>-2.8846188755405233E-2</v>
      </c>
      <c r="L348" s="26">
        <f t="shared" si="49"/>
        <v>1.0913163478365462E-3</v>
      </c>
      <c r="M348" s="26">
        <f t="shared" si="44"/>
        <v>0.25749999555495034</v>
      </c>
      <c r="N348" s="26">
        <f t="shared" si="45"/>
        <v>0.39999985836037616</v>
      </c>
      <c r="O348" s="26">
        <f t="shared" si="46"/>
        <v>0.74460020874146948</v>
      </c>
      <c r="P348" s="26">
        <f t="shared" si="47"/>
        <v>0.81999963144400834</v>
      </c>
      <c r="Q348" s="62">
        <f>Table4[[#This Row],[L2M]]-M341</f>
        <v>2.89826871391341E-8</v>
      </c>
      <c r="R348" s="62">
        <f>Table4[[#This Row],[M2C]]-N341</f>
        <v>-1.6000030220984285E-2</v>
      </c>
      <c r="S348" s="62">
        <f>Table4[[#This Row],[C2P]]-O341</f>
        <v>7.3000762714302558E-3</v>
      </c>
      <c r="T348" s="62">
        <f>Table4[[#This Row],[P2O]]-P341</f>
        <v>2.4599832695805679E-2</v>
      </c>
      <c r="U348" s="36">
        <f t="shared" si="42"/>
        <v>1.0913163478365462E-3</v>
      </c>
      <c r="V348" s="5"/>
      <c r="W348" s="7"/>
      <c r="X348" s="7"/>
      <c r="Y348" s="7"/>
      <c r="Z348" s="7"/>
      <c r="AA348" s="7"/>
      <c r="AB348" s="5"/>
    </row>
    <row r="349" spans="2:28" x14ac:dyDescent="0.2">
      <c r="B349" s="38">
        <v>43812</v>
      </c>
      <c r="C349" s="17" t="str">
        <f>TEXT('Session Details'!$B349,"dddd")</f>
        <v>Friday</v>
      </c>
      <c r="D349" s="18">
        <v>22803207</v>
      </c>
      <c r="E349" s="18">
        <v>5928833</v>
      </c>
      <c r="F349" s="18">
        <v>2276672</v>
      </c>
      <c r="G349" s="18">
        <v>1661970</v>
      </c>
      <c r="H349" s="18">
        <v>1308303</v>
      </c>
      <c r="I349" s="27">
        <f t="shared" si="43"/>
        <v>5.7373640470833771E-2</v>
      </c>
      <c r="J349" s="29">
        <f t="shared" si="48"/>
        <v>-2.1071274647128546E-2</v>
      </c>
      <c r="K349" s="29">
        <f>('Session Details'!$D349/D342)-1</f>
        <v>8.2474216527056665E-2</v>
      </c>
      <c r="L349" s="29">
        <f t="shared" si="49"/>
        <v>-9.5656311802413296E-2</v>
      </c>
      <c r="M349" s="29">
        <f t="shared" si="44"/>
        <v>0.25999996404014575</v>
      </c>
      <c r="N349" s="29">
        <f t="shared" si="45"/>
        <v>0.38400002158940894</v>
      </c>
      <c r="O349" s="29">
        <f t="shared" si="46"/>
        <v>0.72999975402693051</v>
      </c>
      <c r="P349" s="29">
        <f t="shared" si="47"/>
        <v>0.78720012996624489</v>
      </c>
      <c r="Q349" s="62">
        <f>Table4[[#This Row],[L2M]]-M342</f>
        <v>1.749998065473754E-2</v>
      </c>
      <c r="R349" s="62">
        <f>Table4[[#This Row],[M2C]]-N342</f>
        <v>-3.1999826505741458E-2</v>
      </c>
      <c r="S349" s="62">
        <f>Table4[[#This Row],[C2P]]-O342</f>
        <v>-1.460043071566508E-2</v>
      </c>
      <c r="T349" s="62">
        <f>Table4[[#This Row],[P2O]]-P342</f>
        <v>-5.7399469114624013E-2</v>
      </c>
      <c r="U349" s="36">
        <f t="shared" si="42"/>
        <v>-9.5656311802413296E-2</v>
      </c>
      <c r="V349" s="5"/>
      <c r="W349" s="7"/>
      <c r="X349" s="7"/>
      <c r="Y349" s="7"/>
      <c r="Z349" s="7"/>
      <c r="AA349" s="7"/>
      <c r="AB349" s="5"/>
    </row>
    <row r="350" spans="2:28" x14ac:dyDescent="0.2">
      <c r="B350" s="39">
        <v>43813</v>
      </c>
      <c r="C350" s="22" t="str">
        <f>TEXT('Session Details'!$B350,"dddd")</f>
        <v>Saturday</v>
      </c>
      <c r="D350" s="23">
        <v>45787545</v>
      </c>
      <c r="E350" s="23">
        <v>9230769</v>
      </c>
      <c r="F350" s="23">
        <v>3232615</v>
      </c>
      <c r="G350" s="23">
        <v>2220160</v>
      </c>
      <c r="H350" s="23">
        <v>1783676</v>
      </c>
      <c r="I350" s="24">
        <f t="shared" si="43"/>
        <v>3.8955484510034333E-2</v>
      </c>
      <c r="J350" s="26">
        <f t="shared" si="48"/>
        <v>7.0848537461892125E-2</v>
      </c>
      <c r="K350" s="26">
        <f>('Session Details'!$D350/D343)-1</f>
        <v>4.081632653061229E-2</v>
      </c>
      <c r="L350" s="26">
        <f t="shared" si="49"/>
        <v>2.8854477169268922E-2</v>
      </c>
      <c r="M350" s="26">
        <f t="shared" si="44"/>
        <v>0.20159999842751997</v>
      </c>
      <c r="N350" s="26">
        <f t="shared" si="45"/>
        <v>0.35019996708833251</v>
      </c>
      <c r="O350" s="26">
        <f t="shared" si="46"/>
        <v>0.68680000556824738</v>
      </c>
      <c r="P350" s="26">
        <f t="shared" si="47"/>
        <v>0.80339975497261462</v>
      </c>
      <c r="Q350" s="62">
        <f>Table4[[#This Row],[L2M]]-M343</f>
        <v>-6.2999914683598557E-3</v>
      </c>
      <c r="R350" s="62">
        <f>Table4[[#This Row],[M2C]]-N343</f>
        <v>6.8000033667764415E-3</v>
      </c>
      <c r="S350" s="62">
        <f>Table4[[#This Row],[C2P]]-O343</f>
        <v>1.0580032860918465E-7</v>
      </c>
      <c r="T350" s="62">
        <f>Table4[[#This Row],[P2O]]-P343</f>
        <v>3.1199888488914751E-2</v>
      </c>
      <c r="U350" s="36">
        <f t="shared" si="42"/>
        <v>2.8854477169268922E-2</v>
      </c>
      <c r="V350" s="5"/>
      <c r="W350" s="7"/>
      <c r="X350" s="7"/>
      <c r="Y350" s="7"/>
      <c r="Z350" s="7"/>
      <c r="AA350" s="7"/>
      <c r="AB350" s="5"/>
    </row>
    <row r="351" spans="2:28" x14ac:dyDescent="0.2">
      <c r="B351" s="38">
        <v>43814</v>
      </c>
      <c r="C351" s="17" t="str">
        <f>TEXT('Session Details'!$B351,"dddd")</f>
        <v>Sunday</v>
      </c>
      <c r="D351" s="18">
        <v>43094160</v>
      </c>
      <c r="E351" s="18">
        <v>8687782</v>
      </c>
      <c r="F351" s="18">
        <v>2806153</v>
      </c>
      <c r="G351" s="18">
        <v>1812775</v>
      </c>
      <c r="H351" s="18">
        <v>1385685</v>
      </c>
      <c r="I351" s="27">
        <f t="shared" si="43"/>
        <v>3.2154820978062923E-2</v>
      </c>
      <c r="J351" s="29">
        <f t="shared" si="48"/>
        <v>-0.1512819413479678</v>
      </c>
      <c r="K351" s="29">
        <f>('Session Details'!$D351/D344)-1</f>
        <v>-2.0408163265306145E-2</v>
      </c>
      <c r="L351" s="29">
        <f t="shared" si="49"/>
        <v>-0.13360031512605031</v>
      </c>
      <c r="M351" s="29">
        <f t="shared" si="44"/>
        <v>0.20159998477751973</v>
      </c>
      <c r="N351" s="29">
        <f t="shared" si="45"/>
        <v>0.3229999325489521</v>
      </c>
      <c r="O351" s="29">
        <f t="shared" si="46"/>
        <v>0.64600005773028057</v>
      </c>
      <c r="P351" s="29">
        <f t="shared" si="47"/>
        <v>0.76439988415550741</v>
      </c>
      <c r="Q351" s="62">
        <f>Table4[[#This Row],[L2M]]-M344</f>
        <v>-8.4000027201943384E-3</v>
      </c>
      <c r="R351" s="62">
        <f>Table4[[#This Row],[M2C]]-N344</f>
        <v>-1.0200079141497786E-2</v>
      </c>
      <c r="S351" s="62">
        <f>Table4[[#This Row],[C2P]]-O344</f>
        <v>-3.399981232385807E-2</v>
      </c>
      <c r="T351" s="62">
        <f>Table4[[#This Row],[P2O]]-P344</f>
        <v>-1.5600297386539341E-2</v>
      </c>
      <c r="U351" s="36">
        <f t="shared" si="42"/>
        <v>-0.13360031512605031</v>
      </c>
      <c r="V351" s="5"/>
      <c r="W351" s="7"/>
      <c r="X351" s="7"/>
      <c r="Y351" s="7"/>
      <c r="Z351" s="7"/>
      <c r="AA351" s="7"/>
      <c r="AB351" s="5"/>
    </row>
    <row r="352" spans="2:28" x14ac:dyDescent="0.2">
      <c r="B352" s="39">
        <v>43815</v>
      </c>
      <c r="C352" s="22" t="str">
        <f>TEXT('Session Details'!$B352,"dddd")</f>
        <v>Monday</v>
      </c>
      <c r="D352" s="23">
        <v>21282993</v>
      </c>
      <c r="E352" s="23">
        <v>5427163</v>
      </c>
      <c r="F352" s="23">
        <v>2214282</v>
      </c>
      <c r="G352" s="23">
        <v>1584097</v>
      </c>
      <c r="H352" s="23">
        <v>1324939</v>
      </c>
      <c r="I352" s="24">
        <f t="shared" si="43"/>
        <v>6.2253415203397382E-2</v>
      </c>
      <c r="J352" s="26">
        <f t="shared" si="48"/>
        <v>6.3777394532654963E-2</v>
      </c>
      <c r="K352" s="26">
        <f>('Session Details'!$D352/D345)-1</f>
        <v>-5.7692333235662363E-2</v>
      </c>
      <c r="L352" s="26">
        <f t="shared" si="49"/>
        <v>0.12890665337088447</v>
      </c>
      <c r="M352" s="26">
        <f t="shared" si="44"/>
        <v>0.25499998989803735</v>
      </c>
      <c r="N352" s="26">
        <f t="shared" si="45"/>
        <v>0.40799990713380085</v>
      </c>
      <c r="O352" s="26">
        <f t="shared" si="46"/>
        <v>0.71539984518683708</v>
      </c>
      <c r="P352" s="26">
        <f t="shared" si="47"/>
        <v>0.83640016993908828</v>
      </c>
      <c r="Q352" s="62">
        <f>Table4[[#This Row],[L2M]]-M345</f>
        <v>1.000000450883623E-2</v>
      </c>
      <c r="R352" s="62">
        <f>Table4[[#This Row],[M2C]]-N345</f>
        <v>5.604287922622575E-8</v>
      </c>
      <c r="S352" s="62">
        <f>Table4[[#This Row],[C2P]]-O345</f>
        <v>1.4599605650920222E-2</v>
      </c>
      <c r="T352" s="62">
        <f>Table4[[#This Row],[P2O]]-P345</f>
        <v>4.9200606800260949E-2</v>
      </c>
      <c r="U352" s="36">
        <f t="shared" si="42"/>
        <v>0.12890665337088447</v>
      </c>
      <c r="V352" s="5"/>
      <c r="W352" s="7"/>
      <c r="X352" s="7"/>
      <c r="Y352" s="7"/>
      <c r="Z352" s="7"/>
      <c r="AA352" s="7"/>
      <c r="AB352" s="5"/>
    </row>
    <row r="353" spans="2:28" x14ac:dyDescent="0.2">
      <c r="B353" s="38">
        <v>43816</v>
      </c>
      <c r="C353" s="17" t="str">
        <f>TEXT('Session Details'!$B353,"dddd")</f>
        <v>Tuesday</v>
      </c>
      <c r="D353" s="18">
        <v>21065820</v>
      </c>
      <c r="E353" s="18">
        <v>5108461</v>
      </c>
      <c r="F353" s="18">
        <v>2022950</v>
      </c>
      <c r="G353" s="18">
        <v>1402916</v>
      </c>
      <c r="H353" s="18">
        <v>1104375</v>
      </c>
      <c r="I353" s="27">
        <f t="shared" si="43"/>
        <v>5.2424970876994104E-2</v>
      </c>
      <c r="J353" s="29">
        <f t="shared" si="48"/>
        <v>-0.10633509793798579</v>
      </c>
      <c r="K353" s="29">
        <f>('Session Details'!$D353/D346)-1</f>
        <v>-2.0202029128424948E-2</v>
      </c>
      <c r="L353" s="29">
        <f t="shared" si="49"/>
        <v>-8.7909009173535724E-2</v>
      </c>
      <c r="M353" s="29">
        <f t="shared" si="44"/>
        <v>0.24249998338540821</v>
      </c>
      <c r="N353" s="29">
        <f t="shared" si="45"/>
        <v>0.39599989116095824</v>
      </c>
      <c r="O353" s="29">
        <f t="shared" si="46"/>
        <v>0.69350008650732842</v>
      </c>
      <c r="P353" s="29">
        <f t="shared" si="47"/>
        <v>0.7871996612769403</v>
      </c>
      <c r="Q353" s="62">
        <f>Table4[[#This Row],[L2M]]-M346</f>
        <v>6.5247633684872852E-9</v>
      </c>
      <c r="R353" s="62">
        <f>Table4[[#This Row],[M2C]]-N346</f>
        <v>-8.0000781511928021E-3</v>
      </c>
      <c r="S353" s="62">
        <f>Table4[[#This Row],[C2P]]-O346</f>
        <v>-2.9199760765540428E-2</v>
      </c>
      <c r="T353" s="62">
        <f>Table4[[#This Row],[P2O]]-P346</f>
        <v>-2.4600316913582554E-2</v>
      </c>
      <c r="U353" s="36">
        <f t="shared" si="42"/>
        <v>-8.7909009173535724E-2</v>
      </c>
      <c r="V353" s="5"/>
      <c r="W353" s="7"/>
      <c r="X353" s="7"/>
      <c r="Y353" s="7"/>
      <c r="Z353" s="7"/>
      <c r="AA353" s="7"/>
      <c r="AB353" s="5"/>
    </row>
    <row r="354" spans="2:28" x14ac:dyDescent="0.2">
      <c r="B354" s="39">
        <v>43817</v>
      </c>
      <c r="C354" s="22" t="str">
        <f>TEXT('Session Details'!$B354,"dddd")</f>
        <v>Wednesday</v>
      </c>
      <c r="D354" s="23">
        <v>22368860</v>
      </c>
      <c r="E354" s="23">
        <v>5424448</v>
      </c>
      <c r="F354" s="23">
        <v>2104686</v>
      </c>
      <c r="G354" s="23">
        <v>1597877</v>
      </c>
      <c r="H354" s="23">
        <v>1284054</v>
      </c>
      <c r="I354" s="24">
        <f t="shared" si="43"/>
        <v>5.7403640596793933E-2</v>
      </c>
      <c r="J354" s="26">
        <f t="shared" si="48"/>
        <v>3.0315187763836571E-2</v>
      </c>
      <c r="K354" s="26">
        <f>('Session Details'!$D354/D347)-1</f>
        <v>-9.6154110101844825E-3</v>
      </c>
      <c r="L354" s="26">
        <f t="shared" si="49"/>
        <v>4.0318275564798389E-2</v>
      </c>
      <c r="M354" s="26">
        <f t="shared" si="44"/>
        <v>0.24249997541224722</v>
      </c>
      <c r="N354" s="26">
        <f t="shared" si="45"/>
        <v>0.3880000324456977</v>
      </c>
      <c r="O354" s="26">
        <f t="shared" si="46"/>
        <v>0.75919970960038696</v>
      </c>
      <c r="P354" s="26">
        <f t="shared" si="47"/>
        <v>0.8036000267855411</v>
      </c>
      <c r="Q354" s="62">
        <f>Table4[[#This Row],[L2M]]-M347</f>
        <v>-1.3740341503476472E-8</v>
      </c>
      <c r="R354" s="62">
        <f>Table4[[#This Row],[M2C]]-N347</f>
        <v>-1.5999848513486459E-2</v>
      </c>
      <c r="S354" s="62">
        <f>Table4[[#This Row],[C2P]]-O347</f>
        <v>5.1099890054328245E-2</v>
      </c>
      <c r="T354" s="62">
        <f>Table4[[#This Row],[P2O]]-P347</f>
        <v>8.1997012917158774E-3</v>
      </c>
      <c r="U354" s="36">
        <f t="shared" si="42"/>
        <v>4.0318275564798389E-2</v>
      </c>
      <c r="V354" s="5"/>
      <c r="W354" s="7"/>
      <c r="X354" s="7"/>
      <c r="Y354" s="7"/>
      <c r="Z354" s="7"/>
      <c r="AA354" s="7"/>
      <c r="AB354" s="5"/>
    </row>
    <row r="355" spans="2:28" x14ac:dyDescent="0.2">
      <c r="B355" s="38">
        <v>43818</v>
      </c>
      <c r="C355" s="17" t="str">
        <f>TEXT('Session Details'!$B355,"dddd")</f>
        <v>Thursday</v>
      </c>
      <c r="D355" s="18">
        <v>21065820</v>
      </c>
      <c r="E355" s="18">
        <v>5213790</v>
      </c>
      <c r="F355" s="18">
        <v>2064661</v>
      </c>
      <c r="G355" s="18">
        <v>1507202</v>
      </c>
      <c r="H355" s="18">
        <v>1211187</v>
      </c>
      <c r="I355" s="27">
        <f t="shared" si="43"/>
        <v>5.7495364528890876E-2</v>
      </c>
      <c r="J355" s="29">
        <f t="shared" si="48"/>
        <v>-0.12197005010014961</v>
      </c>
      <c r="K355" s="29">
        <f>('Session Details'!$D355/D348)-1</f>
        <v>-3.9603933764109533E-2</v>
      </c>
      <c r="L355" s="29">
        <f t="shared" si="49"/>
        <v>-8.5762654837664987E-2</v>
      </c>
      <c r="M355" s="29">
        <f t="shared" si="44"/>
        <v>0.247499978638382</v>
      </c>
      <c r="N355" s="29">
        <f t="shared" si="45"/>
        <v>0.39600003068784895</v>
      </c>
      <c r="O355" s="29">
        <f t="shared" si="46"/>
        <v>0.7299997432992632</v>
      </c>
      <c r="P355" s="29">
        <f t="shared" si="47"/>
        <v>0.80359965021277835</v>
      </c>
      <c r="Q355" s="62">
        <f>Table4[[#This Row],[L2M]]-M348</f>
        <v>-1.0000016916568349E-2</v>
      </c>
      <c r="R355" s="62">
        <f>Table4[[#This Row],[M2C]]-N348</f>
        <v>-3.9998276725272119E-3</v>
      </c>
      <c r="S355" s="62">
        <f>Table4[[#This Row],[C2P]]-O348</f>
        <v>-1.4600465442206279E-2</v>
      </c>
      <c r="T355" s="62">
        <f>Table4[[#This Row],[P2O]]-P348</f>
        <v>-1.6399981231229988E-2</v>
      </c>
      <c r="U355" s="36">
        <f t="shared" si="42"/>
        <v>-8.5762654837664987E-2</v>
      </c>
      <c r="V355" s="5"/>
      <c r="W355" s="7"/>
      <c r="X355" s="7"/>
      <c r="Y355" s="7"/>
      <c r="Z355" s="7"/>
      <c r="AA355" s="7"/>
      <c r="AB355" s="5"/>
    </row>
    <row r="356" spans="2:28" x14ac:dyDescent="0.2">
      <c r="B356" s="39">
        <v>43819</v>
      </c>
      <c r="C356" s="22" t="str">
        <f>TEXT('Session Details'!$B356,"dddd")</f>
        <v>Friday</v>
      </c>
      <c r="D356" s="23">
        <v>22151687</v>
      </c>
      <c r="E356" s="23">
        <v>5261025</v>
      </c>
      <c r="F356" s="23">
        <v>2062322</v>
      </c>
      <c r="G356" s="23">
        <v>1430220</v>
      </c>
      <c r="H356" s="23">
        <v>1231419</v>
      </c>
      <c r="I356" s="24">
        <f t="shared" si="43"/>
        <v>5.5590303348002343E-2</v>
      </c>
      <c r="J356" s="26">
        <f t="shared" si="48"/>
        <v>-5.8766203241909509E-2</v>
      </c>
      <c r="K356" s="26">
        <f>('Session Details'!$D356/D349)-1</f>
        <v>-2.8571419800732412E-2</v>
      </c>
      <c r="L356" s="26">
        <f t="shared" si="49"/>
        <v>-3.1082865026457518E-2</v>
      </c>
      <c r="M356" s="26">
        <f t="shared" si="44"/>
        <v>0.23749997009257129</v>
      </c>
      <c r="N356" s="26">
        <f t="shared" si="45"/>
        <v>0.39200003801540573</v>
      </c>
      <c r="O356" s="26">
        <f t="shared" si="46"/>
        <v>0.69349985113866797</v>
      </c>
      <c r="P356" s="26">
        <f t="shared" si="47"/>
        <v>0.8609997063388849</v>
      </c>
      <c r="Q356" s="62">
        <f>Table4[[#This Row],[L2M]]-M349</f>
        <v>-2.2499993947574459E-2</v>
      </c>
      <c r="R356" s="62">
        <f>Table4[[#This Row],[M2C]]-N349</f>
        <v>8.0000164259967921E-3</v>
      </c>
      <c r="S356" s="62">
        <f>Table4[[#This Row],[C2P]]-O349</f>
        <v>-3.6499902888262548E-2</v>
      </c>
      <c r="T356" s="62">
        <f>Table4[[#This Row],[P2O]]-P349</f>
        <v>7.3799576372640008E-2</v>
      </c>
      <c r="U356" s="36">
        <f t="shared" ref="U356:U364" si="50">(I356/I349)-1</f>
        <v>-3.1082865026457518E-2</v>
      </c>
      <c r="V356" s="5"/>
      <c r="W356" s="7"/>
      <c r="X356" s="7"/>
      <c r="Y356" s="7"/>
      <c r="Z356" s="7"/>
      <c r="AA356" s="7"/>
      <c r="AB356" s="5"/>
    </row>
    <row r="357" spans="2:28" x14ac:dyDescent="0.2">
      <c r="B357" s="38">
        <v>43820</v>
      </c>
      <c r="C357" s="17" t="str">
        <f>TEXT('Session Details'!$B357,"dddd")</f>
        <v>Saturday</v>
      </c>
      <c r="D357" s="18">
        <v>46236443</v>
      </c>
      <c r="E357" s="18">
        <v>9321266</v>
      </c>
      <c r="F357" s="18">
        <v>3042461</v>
      </c>
      <c r="G357" s="18">
        <v>1965430</v>
      </c>
      <c r="H357" s="18">
        <v>1502374</v>
      </c>
      <c r="I357" s="27">
        <f t="shared" si="43"/>
        <v>3.2493286734881402E-2</v>
      </c>
      <c r="J357" s="29">
        <f t="shared" si="48"/>
        <v>-0.15770913551564303</v>
      </c>
      <c r="K357" s="29">
        <f>('Session Details'!$D357/D350)-1</f>
        <v>9.8039324886276535E-3</v>
      </c>
      <c r="L357" s="29">
        <f t="shared" si="49"/>
        <v>-0.16588672574431385</v>
      </c>
      <c r="M357" s="29">
        <f t="shared" si="44"/>
        <v>0.20159998034450877</v>
      </c>
      <c r="N357" s="29">
        <f t="shared" si="45"/>
        <v>0.32639997614058003</v>
      </c>
      <c r="O357" s="29">
        <f t="shared" si="46"/>
        <v>0.64600006376416985</v>
      </c>
      <c r="P357" s="29">
        <f t="shared" si="47"/>
        <v>0.7643996479141969</v>
      </c>
      <c r="Q357" s="62">
        <f>Table4[[#This Row],[L2M]]-M350</f>
        <v>-1.8083011199543364E-8</v>
      </c>
      <c r="R357" s="62">
        <f>Table4[[#This Row],[M2C]]-N350</f>
        <v>-2.3799990947752481E-2</v>
      </c>
      <c r="S357" s="62">
        <f>Table4[[#This Row],[C2P]]-O350</f>
        <v>-4.0799941804077533E-2</v>
      </c>
      <c r="T357" s="62">
        <f>Table4[[#This Row],[P2O]]-P350</f>
        <v>-3.9000107058417721E-2</v>
      </c>
      <c r="U357" s="36">
        <f t="shared" si="50"/>
        <v>-0.16588672574431385</v>
      </c>
      <c r="V357" s="5"/>
      <c r="W357" s="7"/>
      <c r="X357" s="7"/>
      <c r="Y357" s="7"/>
      <c r="Z357" s="7"/>
      <c r="AA357" s="7"/>
      <c r="AB357" s="5"/>
    </row>
    <row r="358" spans="2:28" x14ac:dyDescent="0.2">
      <c r="B358" s="39">
        <v>43821</v>
      </c>
      <c r="C358" s="22" t="str">
        <f>TEXT('Session Details'!$B358,"dddd")</f>
        <v>Sunday</v>
      </c>
      <c r="D358" s="23">
        <v>43094160</v>
      </c>
      <c r="E358" s="23">
        <v>9140271</v>
      </c>
      <c r="F358" s="23">
        <v>3263076</v>
      </c>
      <c r="G358" s="23">
        <v>2107947</v>
      </c>
      <c r="H358" s="23">
        <v>1677083</v>
      </c>
      <c r="I358" s="24">
        <f t="shared" si="43"/>
        <v>3.8916711684367444E-2</v>
      </c>
      <c r="J358" s="26">
        <f t="shared" si="48"/>
        <v>0.21029166080314066</v>
      </c>
      <c r="K358" s="26">
        <f>('Session Details'!$D358/D351)-1</f>
        <v>0</v>
      </c>
      <c r="L358" s="26">
        <f t="shared" si="49"/>
        <v>0.21029166080314066</v>
      </c>
      <c r="M358" s="26">
        <f t="shared" si="44"/>
        <v>0.21209999220311987</v>
      </c>
      <c r="N358" s="26">
        <f t="shared" si="45"/>
        <v>0.35699991827375799</v>
      </c>
      <c r="O358" s="26">
        <f t="shared" si="46"/>
        <v>0.64599997057990677</v>
      </c>
      <c r="P358" s="26">
        <f t="shared" si="47"/>
        <v>0.79560017400817007</v>
      </c>
      <c r="Q358" s="62">
        <f>Table4[[#This Row],[L2M]]-M351</f>
        <v>1.0500007425600144E-2</v>
      </c>
      <c r="R358" s="62">
        <f>Table4[[#This Row],[M2C]]-N351</f>
        <v>3.3999985724805892E-2</v>
      </c>
      <c r="S358" s="62">
        <f>Table4[[#This Row],[C2P]]-O351</f>
        <v>-8.7150373806466064E-8</v>
      </c>
      <c r="T358" s="62">
        <f>Table4[[#This Row],[P2O]]-P351</f>
        <v>3.1200289852662655E-2</v>
      </c>
      <c r="U358" s="36">
        <f t="shared" si="50"/>
        <v>0.21029166080314066</v>
      </c>
      <c r="V358" s="5"/>
      <c r="W358" s="7"/>
      <c r="X358" s="7"/>
      <c r="Y358" s="7"/>
      <c r="Z358" s="7"/>
      <c r="AA358" s="7"/>
      <c r="AB358" s="5"/>
    </row>
    <row r="359" spans="2:28" x14ac:dyDescent="0.2">
      <c r="B359" s="38">
        <v>43822</v>
      </c>
      <c r="C359" s="17" t="str">
        <f>TEXT('Session Details'!$B359,"dddd")</f>
        <v>Monday</v>
      </c>
      <c r="D359" s="18">
        <v>21500167</v>
      </c>
      <c r="E359" s="18">
        <v>5106289</v>
      </c>
      <c r="F359" s="18">
        <v>1940390</v>
      </c>
      <c r="G359" s="18">
        <v>1430649</v>
      </c>
      <c r="H359" s="18">
        <v>1196595</v>
      </c>
      <c r="I359" s="27">
        <f t="shared" si="43"/>
        <v>5.5655149097213988E-2</v>
      </c>
      <c r="J359" s="29">
        <f t="shared" si="48"/>
        <v>-9.6867855803172809E-2</v>
      </c>
      <c r="K359" s="29">
        <f>('Session Details'!$D359/D352)-1</f>
        <v>1.0204109920066262E-2</v>
      </c>
      <c r="L359" s="29">
        <f t="shared" si="49"/>
        <v>-0.10599042774802347</v>
      </c>
      <c r="M359" s="29">
        <f t="shared" si="44"/>
        <v>0.23749996918628585</v>
      </c>
      <c r="N359" s="29">
        <f t="shared" si="45"/>
        <v>0.38000003525064874</v>
      </c>
      <c r="O359" s="29">
        <f t="shared" si="46"/>
        <v>0.73729971809790817</v>
      </c>
      <c r="P359" s="29">
        <f t="shared" si="47"/>
        <v>0.83640012330068381</v>
      </c>
      <c r="Q359" s="62">
        <f>Table4[[#This Row],[L2M]]-M352</f>
        <v>-1.7500020711751496E-2</v>
      </c>
      <c r="R359" s="62">
        <f>Table4[[#This Row],[M2C]]-N352</f>
        <v>-2.7999871883152117E-2</v>
      </c>
      <c r="S359" s="62">
        <f>Table4[[#This Row],[C2P]]-O352</f>
        <v>2.1899872911071094E-2</v>
      </c>
      <c r="T359" s="62">
        <f>Table4[[#This Row],[P2O]]-P352</f>
        <v>-4.6638404471721628E-8</v>
      </c>
      <c r="U359" s="36">
        <f t="shared" si="50"/>
        <v>-0.10599042774802347</v>
      </c>
      <c r="V359" s="5"/>
      <c r="W359" s="7"/>
      <c r="X359" s="7"/>
      <c r="Y359" s="7"/>
      <c r="Z359" s="7"/>
      <c r="AA359" s="7"/>
      <c r="AB359" s="5"/>
    </row>
    <row r="360" spans="2:28" x14ac:dyDescent="0.2">
      <c r="B360" s="39">
        <v>43823</v>
      </c>
      <c r="C360" s="22" t="str">
        <f>TEXT('Session Details'!$B360,"dddd")</f>
        <v>Tuesday</v>
      </c>
      <c r="D360" s="23">
        <v>21282993</v>
      </c>
      <c r="E360" s="23">
        <v>5320748</v>
      </c>
      <c r="F360" s="23">
        <v>2107016</v>
      </c>
      <c r="G360" s="23">
        <v>1568884</v>
      </c>
      <c r="H360" s="23">
        <v>1312214</v>
      </c>
      <c r="I360" s="24">
        <f t="shared" si="43"/>
        <v>6.1655519973154153E-2</v>
      </c>
      <c r="J360" s="26">
        <f t="shared" si="48"/>
        <v>0.18819603848330502</v>
      </c>
      <c r="K360" s="26">
        <f>('Session Details'!$D360/D353)-1</f>
        <v>1.0309259264533743E-2</v>
      </c>
      <c r="L360" s="26">
        <f t="shared" si="49"/>
        <v>0.17607161132846216</v>
      </c>
      <c r="M360" s="26">
        <f t="shared" si="44"/>
        <v>0.24999998825353181</v>
      </c>
      <c r="N360" s="26">
        <f t="shared" si="45"/>
        <v>0.39599996090775208</v>
      </c>
      <c r="O360" s="26">
        <f t="shared" si="46"/>
        <v>0.74459994608488977</v>
      </c>
      <c r="P360" s="26">
        <f t="shared" si="47"/>
        <v>0.83639963184021249</v>
      </c>
      <c r="Q360" s="62">
        <f>Table4[[#This Row],[L2M]]-M353</f>
        <v>7.5000048681236053E-3</v>
      </c>
      <c r="R360" s="62">
        <f>Table4[[#This Row],[M2C]]-N353</f>
        <v>6.9746793840419485E-8</v>
      </c>
      <c r="S360" s="62">
        <f>Table4[[#This Row],[C2P]]-O353</f>
        <v>5.1099859577561357E-2</v>
      </c>
      <c r="T360" s="62">
        <f>Table4[[#This Row],[P2O]]-P353</f>
        <v>4.9199970563272188E-2</v>
      </c>
      <c r="U360" s="36">
        <f t="shared" si="50"/>
        <v>0.17607161132846216</v>
      </c>
      <c r="V360" s="5"/>
      <c r="W360" s="7"/>
      <c r="X360" s="7"/>
      <c r="Y360" s="7"/>
      <c r="Z360" s="7"/>
      <c r="AA360" s="7"/>
      <c r="AB360" s="5"/>
    </row>
    <row r="361" spans="2:28" x14ac:dyDescent="0.2">
      <c r="B361" s="38">
        <v>43824</v>
      </c>
      <c r="C361" s="17" t="str">
        <f>TEXT('Session Details'!$B361,"dddd")</f>
        <v>Wednesday</v>
      </c>
      <c r="D361" s="18">
        <v>20631473</v>
      </c>
      <c r="E361" s="18">
        <v>5261025</v>
      </c>
      <c r="F361" s="18">
        <v>2167542</v>
      </c>
      <c r="G361" s="18">
        <v>1582306</v>
      </c>
      <c r="H361" s="18">
        <v>1258566</v>
      </c>
      <c r="I361" s="27">
        <f t="shared" si="43"/>
        <v>6.1002236728322792E-2</v>
      </c>
      <c r="J361" s="29">
        <f t="shared" si="48"/>
        <v>-1.9849632492091485E-2</v>
      </c>
      <c r="K361" s="29">
        <f>('Session Details'!$D361/D354)-1</f>
        <v>-7.7669894666066996E-2</v>
      </c>
      <c r="L361" s="29">
        <f t="shared" si="49"/>
        <v>6.2689336322857558E-2</v>
      </c>
      <c r="M361" s="29">
        <f t="shared" si="44"/>
        <v>0.25499997019117343</v>
      </c>
      <c r="N361" s="29">
        <f t="shared" si="45"/>
        <v>0.41199994297689141</v>
      </c>
      <c r="O361" s="29">
        <f t="shared" si="46"/>
        <v>0.73000015685970565</v>
      </c>
      <c r="P361" s="29">
        <f t="shared" si="47"/>
        <v>0.79539987840531479</v>
      </c>
      <c r="Q361" s="62">
        <f>Table4[[#This Row],[L2M]]-M354</f>
        <v>1.2499994778926216E-2</v>
      </c>
      <c r="R361" s="62">
        <f>Table4[[#This Row],[M2C]]-N354</f>
        <v>2.3999910531193713E-2</v>
      </c>
      <c r="S361" s="62">
        <f>Table4[[#This Row],[C2P]]-O354</f>
        <v>-2.9199552740681312E-2</v>
      </c>
      <c r="T361" s="62">
        <f>Table4[[#This Row],[P2O]]-P354</f>
        <v>-8.2001483802263131E-3</v>
      </c>
      <c r="U361" s="36">
        <f t="shared" si="50"/>
        <v>6.2689336322857558E-2</v>
      </c>
      <c r="V361" s="5"/>
      <c r="W361" s="7"/>
      <c r="X361" s="7"/>
      <c r="Y361" s="7"/>
      <c r="Z361" s="7"/>
      <c r="AA361" s="7"/>
      <c r="AB361" s="5"/>
    </row>
    <row r="362" spans="2:28" x14ac:dyDescent="0.2">
      <c r="B362" s="39">
        <v>43825</v>
      </c>
      <c r="C362" s="22" t="str">
        <f>TEXT('Session Details'!$B362,"dddd")</f>
        <v>Thursday</v>
      </c>
      <c r="D362" s="23">
        <v>20631473</v>
      </c>
      <c r="E362" s="23">
        <v>5209447</v>
      </c>
      <c r="F362" s="23">
        <v>2146292</v>
      </c>
      <c r="G362" s="23">
        <v>1645132</v>
      </c>
      <c r="H362" s="23">
        <v>1295048</v>
      </c>
      <c r="I362" s="24">
        <f t="shared" si="43"/>
        <v>6.2770506012828076E-2</v>
      </c>
      <c r="J362" s="26">
        <f t="shared" si="48"/>
        <v>6.9238688988570773E-2</v>
      </c>
      <c r="K362" s="26">
        <f>('Session Details'!$D362/D355)-1</f>
        <v>-2.0618565999329763E-2</v>
      </c>
      <c r="L362" s="26">
        <f t="shared" si="49"/>
        <v>9.1748987542926042E-2</v>
      </c>
      <c r="M362" s="26">
        <f t="shared" si="44"/>
        <v>0.25250000327170047</v>
      </c>
      <c r="N362" s="26">
        <f t="shared" si="45"/>
        <v>0.41199996851873144</v>
      </c>
      <c r="O362" s="26">
        <f t="shared" si="46"/>
        <v>0.76649961887758045</v>
      </c>
      <c r="P362" s="26">
        <f t="shared" si="47"/>
        <v>0.78720005446371477</v>
      </c>
      <c r="Q362" s="62">
        <f>Table4[[#This Row],[L2M]]-M355</f>
        <v>5.0000246333184728E-3</v>
      </c>
      <c r="R362" s="62">
        <f>Table4[[#This Row],[M2C]]-N355</f>
        <v>1.5999937830882494E-2</v>
      </c>
      <c r="S362" s="62">
        <f>Table4[[#This Row],[C2P]]-O355</f>
        <v>3.6499875578317242E-2</v>
      </c>
      <c r="T362" s="62">
        <f>Table4[[#This Row],[P2O]]-P355</f>
        <v>-1.6399595749063578E-2</v>
      </c>
      <c r="U362" s="36">
        <f t="shared" si="50"/>
        <v>9.1748987542926042E-2</v>
      </c>
      <c r="V362" s="5"/>
      <c r="W362" s="7"/>
      <c r="X362" s="7"/>
      <c r="Y362" s="7"/>
      <c r="Z362" s="7"/>
      <c r="AA362" s="7"/>
      <c r="AB362" s="5"/>
    </row>
    <row r="363" spans="2:28" x14ac:dyDescent="0.2">
      <c r="B363" s="38">
        <v>43826</v>
      </c>
      <c r="C363" s="17" t="str">
        <f>TEXT('Session Details'!$B363,"dddd")</f>
        <v>Friday</v>
      </c>
      <c r="D363" s="18">
        <v>22368860</v>
      </c>
      <c r="E363" s="18">
        <v>5648137</v>
      </c>
      <c r="F363" s="18">
        <v>2349625</v>
      </c>
      <c r="G363" s="18">
        <v>1629465</v>
      </c>
      <c r="H363" s="18">
        <v>1309438</v>
      </c>
      <c r="I363" s="27">
        <f t="shared" si="43"/>
        <v>5.8538432445819771E-2</v>
      </c>
      <c r="J363" s="29">
        <f t="shared" si="48"/>
        <v>6.335698896963593E-2</v>
      </c>
      <c r="K363" s="29">
        <f>('Session Details'!$D363/D356)-1</f>
        <v>9.80390342279569E-3</v>
      </c>
      <c r="L363" s="29">
        <f t="shared" si="49"/>
        <v>5.3033153630440921E-2</v>
      </c>
      <c r="M363" s="29">
        <f t="shared" si="44"/>
        <v>0.25249999329424921</v>
      </c>
      <c r="N363" s="29">
        <f t="shared" si="45"/>
        <v>0.41600000141639626</v>
      </c>
      <c r="O363" s="29">
        <f t="shared" si="46"/>
        <v>0.69350002659998933</v>
      </c>
      <c r="P363" s="29">
        <f t="shared" si="47"/>
        <v>0.80359995458632127</v>
      </c>
      <c r="Q363" s="62">
        <f>Table4[[#This Row],[L2M]]-M356</f>
        <v>1.5000023201677926E-2</v>
      </c>
      <c r="R363" s="62">
        <f>Table4[[#This Row],[M2C]]-N356</f>
        <v>2.3999963400990532E-2</v>
      </c>
      <c r="S363" s="62">
        <f>Table4[[#This Row],[C2P]]-O356</f>
        <v>1.7546132136114778E-7</v>
      </c>
      <c r="T363" s="62">
        <f>Table4[[#This Row],[P2O]]-P356</f>
        <v>-5.7399751752563621E-2</v>
      </c>
      <c r="U363" s="36">
        <f t="shared" si="50"/>
        <v>5.3033153630440921E-2</v>
      </c>
      <c r="V363" s="5"/>
      <c r="W363" s="7"/>
      <c r="X363" s="7"/>
      <c r="Y363" s="7"/>
      <c r="Z363" s="7"/>
      <c r="AA363" s="7"/>
      <c r="AB363" s="5"/>
    </row>
    <row r="364" spans="2:28" x14ac:dyDescent="0.2">
      <c r="B364" s="39">
        <v>43827</v>
      </c>
      <c r="C364" s="22" t="str">
        <f>TEXT('Session Details'!$B364,"dddd")</f>
        <v>Saturday</v>
      </c>
      <c r="D364" s="23">
        <v>45338648</v>
      </c>
      <c r="E364" s="23">
        <v>9521116</v>
      </c>
      <c r="F364" s="23">
        <v>3269551</v>
      </c>
      <c r="G364" s="23">
        <v>2201061</v>
      </c>
      <c r="H364" s="23">
        <v>1768333</v>
      </c>
      <c r="I364" s="24">
        <f t="shared" si="43"/>
        <v>3.9002773086661079E-2</v>
      </c>
      <c r="J364" s="26">
        <f t="shared" si="48"/>
        <v>0.17702582712427128</v>
      </c>
      <c r="K364" s="26">
        <f>('Session Details'!$D364/D357)-1</f>
        <v>-1.9417475518175187E-2</v>
      </c>
      <c r="L364" s="26">
        <f t="shared" si="49"/>
        <v>0.2003332689885069</v>
      </c>
      <c r="M364" s="26">
        <f t="shared" si="44"/>
        <v>0.20999999823550097</v>
      </c>
      <c r="N364" s="26">
        <f t="shared" si="45"/>
        <v>0.34339997538103728</v>
      </c>
      <c r="O364" s="26">
        <f t="shared" si="46"/>
        <v>0.6731997757490249</v>
      </c>
      <c r="P364" s="26">
        <f t="shared" si="47"/>
        <v>0.80340026923379226</v>
      </c>
      <c r="Q364" s="62">
        <f>Table4[[#This Row],[L2M]]-M357</f>
        <v>8.4000178909922063E-3</v>
      </c>
      <c r="R364" s="62">
        <f>Table4[[#This Row],[M2C]]-N357</f>
        <v>1.6999999240457253E-2</v>
      </c>
      <c r="S364" s="62">
        <f>Table4[[#This Row],[C2P]]-O357</f>
        <v>2.7199711984855046E-2</v>
      </c>
      <c r="T364" s="62">
        <f>Table4[[#This Row],[P2O]]-P357</f>
        <v>3.9000621319595363E-2</v>
      </c>
      <c r="U364" s="36">
        <f t="shared" si="50"/>
        <v>0.2003332689885069</v>
      </c>
      <c r="V364" s="5"/>
      <c r="W364" s="7"/>
      <c r="X364" s="7"/>
      <c r="Y364" s="7"/>
      <c r="Z364" s="7"/>
      <c r="AA364" s="7"/>
      <c r="AB364" s="5"/>
    </row>
    <row r="365" spans="2:28" x14ac:dyDescent="0.2">
      <c r="B365" s="38">
        <v>43828</v>
      </c>
      <c r="C365" s="17" t="str">
        <f>TEXT('Session Details'!$B365,"dddd")</f>
        <v>Sunday</v>
      </c>
      <c r="D365" s="18">
        <v>43543058</v>
      </c>
      <c r="E365" s="18">
        <v>8778280</v>
      </c>
      <c r="F365" s="18">
        <v>3133846</v>
      </c>
      <c r="G365" s="18">
        <v>2109705</v>
      </c>
      <c r="H365" s="18">
        <v>1596202</v>
      </c>
      <c r="I365" s="27">
        <f t="shared" si="43"/>
        <v>3.6658013316382146E-2</v>
      </c>
      <c r="J365" s="29">
        <f t="shared" si="48"/>
        <v>-4.8227189709752039E-2</v>
      </c>
      <c r="K365" s="29">
        <f>('Session Details'!$D365/D358)-1</f>
        <v>1.0416678269166812E-2</v>
      </c>
      <c r="L365" s="29">
        <f t="shared" si="49"/>
        <v>-5.8039291353914724E-2</v>
      </c>
      <c r="M365" s="29">
        <f t="shared" si="44"/>
        <v>0.2015999886824669</v>
      </c>
      <c r="N365" s="29">
        <f t="shared" si="45"/>
        <v>0.35700000455670133</v>
      </c>
      <c r="O365" s="29">
        <f t="shared" si="46"/>
        <v>0.67319995941089639</v>
      </c>
      <c r="P365" s="29">
        <f t="shared" si="47"/>
        <v>0.75659961937806475</v>
      </c>
      <c r="Q365" s="62">
        <f>Table4[[#This Row],[L2M]]-M358</f>
        <v>-1.0500003520652973E-2</v>
      </c>
      <c r="R365" s="62">
        <f>Table4[[#This Row],[M2C]]-N358</f>
        <v>8.6282943345672436E-8</v>
      </c>
      <c r="S365" s="62">
        <f>Table4[[#This Row],[C2P]]-O358</f>
        <v>2.7199988830989619E-2</v>
      </c>
      <c r="T365" s="62">
        <f>Table4[[#This Row],[P2O]]-P358</f>
        <v>-3.9000554630105322E-2</v>
      </c>
      <c r="U365" s="36">
        <f>(I365/I358)-1</f>
        <v>-5.8039291353914724E-2</v>
      </c>
      <c r="V365" s="5"/>
      <c r="W365" s="7"/>
      <c r="X365" s="7"/>
      <c r="Y365" s="7"/>
      <c r="Z365" s="7"/>
      <c r="AA365" s="7"/>
      <c r="AB365" s="5"/>
    </row>
    <row r="366" spans="2:28" x14ac:dyDescent="0.2">
      <c r="B366" s="39">
        <v>43829</v>
      </c>
      <c r="C366" s="22" t="str">
        <f>TEXT('Session Details'!$B366,"dddd")</f>
        <v>Monday</v>
      </c>
      <c r="D366" s="23">
        <v>22151687</v>
      </c>
      <c r="E366" s="23">
        <v>5316404</v>
      </c>
      <c r="F366" s="23">
        <v>2041499</v>
      </c>
      <c r="G366" s="23">
        <v>1415779</v>
      </c>
      <c r="H366" s="23">
        <v>1172548</v>
      </c>
      <c r="I366" s="24">
        <f t="shared" si="43"/>
        <v>5.2932672802753128E-2</v>
      </c>
      <c r="J366" s="26">
        <f t="shared" si="48"/>
        <v>-2.0096189604669967E-2</v>
      </c>
      <c r="K366" s="26">
        <f>('Session Details'!$D366/D359)-1</f>
        <v>3.0303020437004058E-2</v>
      </c>
      <c r="L366" s="26">
        <f t="shared" si="49"/>
        <v>-4.8916880802986507E-2</v>
      </c>
      <c r="M366" s="26">
        <f t="shared" si="44"/>
        <v>0.23999996027390599</v>
      </c>
      <c r="N366" s="26">
        <f t="shared" si="45"/>
        <v>0.38399997441879885</v>
      </c>
      <c r="O366" s="26">
        <f t="shared" si="46"/>
        <v>0.69349972740618537</v>
      </c>
      <c r="P366" s="26">
        <f t="shared" si="47"/>
        <v>0.82819988147867707</v>
      </c>
      <c r="Q366" s="62">
        <f>Table4[[#This Row],[L2M]]-M359</f>
        <v>2.4999910876201403E-3</v>
      </c>
      <c r="R366" s="62">
        <f>Table4[[#This Row],[M2C]]-N359</f>
        <v>3.9999391681501129E-3</v>
      </c>
      <c r="S366" s="62">
        <f>Table4[[#This Row],[C2P]]-O359</f>
        <v>-4.3799990691722801E-2</v>
      </c>
      <c r="T366" s="62">
        <f>Table4[[#This Row],[P2O]]-P359</f>
        <v>-8.2002418220067375E-3</v>
      </c>
      <c r="U366" s="36">
        <f t="shared" ref="U366:U368" si="51">(I366/I359)-1</f>
        <v>-4.8916880802986507E-2</v>
      </c>
      <c r="V366" s="5"/>
      <c r="W366" s="7"/>
      <c r="X366" s="7"/>
      <c r="Y366" s="7"/>
      <c r="Z366" s="7"/>
      <c r="AA366" s="7"/>
      <c r="AB366" s="5"/>
    </row>
    <row r="367" spans="2:28" x14ac:dyDescent="0.2">
      <c r="B367" s="38">
        <v>43830</v>
      </c>
      <c r="C367" s="17" t="str">
        <f>TEXT('Session Details'!$B367,"dddd")</f>
        <v>Tuesday</v>
      </c>
      <c r="D367" s="18">
        <v>21934513</v>
      </c>
      <c r="E367" s="18">
        <v>5319119</v>
      </c>
      <c r="F367" s="18">
        <v>2106371</v>
      </c>
      <c r="G367" s="18">
        <v>1491521</v>
      </c>
      <c r="H367" s="18">
        <v>1284200</v>
      </c>
      <c r="I367" s="27">
        <f t="shared" si="43"/>
        <v>5.854700307228157E-2</v>
      </c>
      <c r="J367" s="29">
        <f t="shared" si="48"/>
        <v>-2.1348651972925126E-2</v>
      </c>
      <c r="K367" s="29">
        <f>('Session Details'!$D367/D360)-1</f>
        <v>3.061223578845329E-2</v>
      </c>
      <c r="L367" s="29">
        <f t="shared" si="49"/>
        <v>-5.0417495501231424E-2</v>
      </c>
      <c r="M367" s="29">
        <f t="shared" si="44"/>
        <v>0.24249998164992312</v>
      </c>
      <c r="N367" s="29">
        <f t="shared" si="45"/>
        <v>0.39599997668786879</v>
      </c>
      <c r="O367" s="29">
        <f t="shared" si="46"/>
        <v>0.70809985515372176</v>
      </c>
      <c r="P367" s="29">
        <f t="shared" si="47"/>
        <v>0.86100028092128778</v>
      </c>
      <c r="Q367" s="62">
        <f>Table4[[#This Row],[L2M]]-M360</f>
        <v>-7.5000066036086943E-3</v>
      </c>
      <c r="R367" s="62">
        <f>Table4[[#This Row],[M2C]]-N360</f>
        <v>1.5780116713326464E-8</v>
      </c>
      <c r="S367" s="62">
        <f>Table4[[#This Row],[C2P]]-O360</f>
        <v>-3.6500090931168017E-2</v>
      </c>
      <c r="T367" s="62">
        <f>Table4[[#This Row],[P2O]]-P360</f>
        <v>2.4600649081075288E-2</v>
      </c>
      <c r="U367" s="36">
        <f t="shared" si="51"/>
        <v>-5.0417495501231424E-2</v>
      </c>
      <c r="V367" s="5"/>
      <c r="W367" s="7"/>
      <c r="X367" s="7"/>
      <c r="Y367" s="7"/>
      <c r="Z367" s="7"/>
      <c r="AA367" s="7"/>
      <c r="AB367" s="5"/>
    </row>
    <row r="368" spans="2:28" x14ac:dyDescent="0.2">
      <c r="B368" s="40">
        <v>43831</v>
      </c>
      <c r="C368" s="30" t="str">
        <f>TEXT('Session Details'!$B368,"dddd")</f>
        <v>Wednesday</v>
      </c>
      <c r="D368" s="31">
        <v>21717340</v>
      </c>
      <c r="E368" s="31">
        <v>5375041</v>
      </c>
      <c r="F368" s="31">
        <v>2042515</v>
      </c>
      <c r="G368" s="31">
        <v>1520857</v>
      </c>
      <c r="H368" s="31">
        <v>1284516</v>
      </c>
      <c r="I368" s="32">
        <f t="shared" si="43"/>
        <v>5.914702260958294E-2</v>
      </c>
      <c r="J368" s="33">
        <f t="shared" si="48"/>
        <v>2.0618704144240274E-2</v>
      </c>
      <c r="K368" s="33">
        <f>('Session Details'!$D368/D361)-1</f>
        <v>5.2631578947368363E-2</v>
      </c>
      <c r="L368" s="33">
        <f t="shared" si="49"/>
        <v>-3.0412231062971751E-2</v>
      </c>
      <c r="M368" s="33">
        <f t="shared" si="44"/>
        <v>0.24749997006999935</v>
      </c>
      <c r="N368" s="33">
        <f t="shared" si="45"/>
        <v>0.37999989209384638</v>
      </c>
      <c r="O368" s="33">
        <f t="shared" si="46"/>
        <v>0.74460016205511348</v>
      </c>
      <c r="P368" s="33">
        <f t="shared" si="47"/>
        <v>0.84460011690776982</v>
      </c>
      <c r="Q368" s="62">
        <f>Table4[[#This Row],[L2M]]-M361</f>
        <v>-7.5000001211740774E-3</v>
      </c>
      <c r="R368" s="62">
        <f>Table4[[#This Row],[M2C]]-N361</f>
        <v>-3.2000050883045028E-2</v>
      </c>
      <c r="S368" s="62">
        <f>Table4[[#This Row],[C2P]]-O361</f>
        <v>1.4600005195407828E-2</v>
      </c>
      <c r="T368" s="62">
        <f>Table4[[#This Row],[P2O]]-P361</f>
        <v>4.9200238502455029E-2</v>
      </c>
      <c r="U368" s="36">
        <f t="shared" si="51"/>
        <v>-3.0412231062971751E-2</v>
      </c>
      <c r="V368" s="5"/>
      <c r="W368" s="7"/>
      <c r="X368" s="7"/>
      <c r="Y368" s="7"/>
      <c r="Z368" s="7"/>
      <c r="AA368" s="7"/>
      <c r="AB368" s="5"/>
    </row>
  </sheetData>
  <conditionalFormatting sqref="A3:A368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:J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368">
    <cfRule type="cellIs" dxfId="0" priority="19" operator="between">
      <formula>"&gt;20%"</formula>
      <formula>"&lt;-20%"</formula>
    </cfRule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:N104857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K368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:L104857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:L368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:M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68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5">
      <colorScale>
        <cfvo type="min"/>
        <cfvo type="max"/>
        <color rgb="FF63BE7B"/>
        <color rgb="FFFFEF9C"/>
      </colorScale>
    </cfRule>
  </conditionalFormatting>
  <conditionalFormatting sqref="M3:U368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1:N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368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O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36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36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U36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4:U36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36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:S36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U36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AEAE-FF35-464D-B2D1-0C5BD0E8A79E}">
  <dimension ref="B1:O368"/>
  <sheetViews>
    <sheetView topLeftCell="C1" zoomScale="111" workbookViewId="0">
      <selection activeCell="J374" sqref="J374"/>
    </sheetView>
  </sheetViews>
  <sheetFormatPr baseColWidth="10" defaultRowHeight="16" x14ac:dyDescent="0.2"/>
  <cols>
    <col min="3" max="3" width="21.1640625" bestFit="1" customWidth="1"/>
    <col min="4" max="4" width="32" bestFit="1" customWidth="1"/>
    <col min="5" max="5" width="29.83203125" bestFit="1" customWidth="1"/>
    <col min="7" max="7" width="12.6640625" customWidth="1"/>
    <col min="8" max="8" width="18.5" customWidth="1"/>
    <col min="9" max="10" width="14.1640625" bestFit="1" customWidth="1"/>
    <col min="11" max="11" width="22.33203125" bestFit="1" customWidth="1"/>
    <col min="12" max="12" width="22.6640625" customWidth="1"/>
    <col min="13" max="13" width="26.33203125" customWidth="1"/>
    <col min="14" max="14" width="24" customWidth="1"/>
    <col min="15" max="15" width="23.33203125" customWidth="1"/>
  </cols>
  <sheetData>
    <row r="1" spans="2:15" x14ac:dyDescent="0.2">
      <c r="H1" s="88" t="s">
        <v>47</v>
      </c>
      <c r="I1" s="88"/>
      <c r="J1" s="88"/>
      <c r="K1" s="88"/>
      <c r="L1" s="88"/>
    </row>
    <row r="2" spans="2:15" x14ac:dyDescent="0.2">
      <c r="B2" s="44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34</v>
      </c>
      <c r="H2" s="6" t="s">
        <v>48</v>
      </c>
      <c r="I2" s="6" t="s">
        <v>49</v>
      </c>
      <c r="J2" s="6" t="s">
        <v>50</v>
      </c>
      <c r="K2" s="6" t="s">
        <v>51</v>
      </c>
      <c r="L2" s="6" t="s">
        <v>52</v>
      </c>
      <c r="M2" s="6" t="s">
        <v>44</v>
      </c>
      <c r="N2" s="6" t="s">
        <v>45</v>
      </c>
      <c r="O2" s="53" t="s">
        <v>46</v>
      </c>
    </row>
    <row r="3" spans="2:15" x14ac:dyDescent="0.2">
      <c r="B3" s="10">
        <v>43466</v>
      </c>
      <c r="C3" s="3">
        <v>7505512</v>
      </c>
      <c r="D3" s="3">
        <v>5629134</v>
      </c>
      <c r="E3" s="3">
        <v>2293351</v>
      </c>
      <c r="F3" s="3">
        <v>5420648</v>
      </c>
      <c r="G3">
        <f>SUM(C3:F3)</f>
        <v>20848645</v>
      </c>
    </row>
    <row r="4" spans="2:15" x14ac:dyDescent="0.2">
      <c r="B4" s="10">
        <v>43467</v>
      </c>
      <c r="C4" s="3">
        <v>7896424</v>
      </c>
      <c r="D4" s="3">
        <v>5922318</v>
      </c>
      <c r="E4" s="3">
        <v>2412796</v>
      </c>
      <c r="F4" s="3">
        <v>5702973</v>
      </c>
      <c r="G4">
        <f t="shared" ref="G4:G67" si="0">SUM(C4:F4)</f>
        <v>21934511</v>
      </c>
    </row>
    <row r="5" spans="2:15" x14ac:dyDescent="0.2">
      <c r="B5" s="10">
        <v>43468</v>
      </c>
      <c r="C5" s="3">
        <v>7505512</v>
      </c>
      <c r="D5" s="3">
        <v>5629134</v>
      </c>
      <c r="E5" s="3">
        <v>2293351</v>
      </c>
      <c r="F5" s="3">
        <v>5420648</v>
      </c>
      <c r="G5">
        <f t="shared" si="0"/>
        <v>20848645</v>
      </c>
    </row>
    <row r="6" spans="2:15" x14ac:dyDescent="0.2">
      <c r="B6" s="10">
        <v>43469</v>
      </c>
      <c r="C6" s="3">
        <v>7818242</v>
      </c>
      <c r="D6" s="3">
        <v>5863681</v>
      </c>
      <c r="E6" s="3">
        <v>2388907</v>
      </c>
      <c r="F6" s="3">
        <v>5646508</v>
      </c>
      <c r="G6">
        <f t="shared" si="0"/>
        <v>21717338</v>
      </c>
    </row>
    <row r="7" spans="2:15" x14ac:dyDescent="0.2">
      <c r="B7" s="10">
        <v>43470</v>
      </c>
      <c r="C7" s="3">
        <v>15352294</v>
      </c>
      <c r="D7" s="3">
        <v>11514221</v>
      </c>
      <c r="E7" s="3">
        <v>4690978</v>
      </c>
      <c r="F7" s="3">
        <v>11087768</v>
      </c>
      <c r="G7">
        <f t="shared" si="0"/>
        <v>42645261</v>
      </c>
    </row>
    <row r="8" spans="2:15" x14ac:dyDescent="0.2">
      <c r="B8" s="10">
        <v>43471</v>
      </c>
      <c r="C8" s="3">
        <v>15675500</v>
      </c>
      <c r="D8" s="3">
        <v>11756625</v>
      </c>
      <c r="E8" s="3">
        <v>4789736</v>
      </c>
      <c r="F8" s="3">
        <v>11321195</v>
      </c>
      <c r="G8">
        <f t="shared" si="0"/>
        <v>43543056</v>
      </c>
    </row>
    <row r="9" spans="2:15" x14ac:dyDescent="0.2">
      <c r="B9" s="10">
        <v>43472</v>
      </c>
      <c r="C9" s="3">
        <v>8209154</v>
      </c>
      <c r="D9" s="3">
        <v>6156866</v>
      </c>
      <c r="E9" s="3">
        <v>2508352</v>
      </c>
      <c r="F9" s="3">
        <v>5928833</v>
      </c>
      <c r="G9">
        <f t="shared" si="0"/>
        <v>22803205</v>
      </c>
    </row>
    <row r="10" spans="2:15" x14ac:dyDescent="0.2">
      <c r="B10" s="10">
        <v>43473</v>
      </c>
      <c r="C10" s="3">
        <v>7818242</v>
      </c>
      <c r="D10" s="3">
        <v>5863681</v>
      </c>
      <c r="E10" s="3">
        <v>2388907</v>
      </c>
      <c r="F10" s="3">
        <v>5646508</v>
      </c>
      <c r="G10">
        <f t="shared" si="0"/>
        <v>21717338</v>
      </c>
      <c r="H10" s="52">
        <f>C10-C3</f>
        <v>312730</v>
      </c>
      <c r="I10" s="52">
        <f t="shared" ref="I10:L10" si="1">D10-D3</f>
        <v>234547</v>
      </c>
      <c r="J10" s="52">
        <f t="shared" si="1"/>
        <v>95556</v>
      </c>
      <c r="K10" s="52">
        <f t="shared" si="1"/>
        <v>225860</v>
      </c>
      <c r="L10" s="7">
        <f t="shared" si="1"/>
        <v>868693</v>
      </c>
      <c r="M10" s="5">
        <f>VLOOKUP($B10,'Session Details'!$B$2:$T$368,10,0)</f>
        <v>4.1666686651977258E-2</v>
      </c>
      <c r="N10" s="12">
        <f>MAX(H10:L10)</f>
        <v>868693</v>
      </c>
      <c r="O10" t="str">
        <f>INDEX($H$2:$L$2,1,MATCH(MAX(H10:K10),H10:K10,0))</f>
        <v>TRAFFIC FACEBOOK</v>
      </c>
    </row>
    <row r="11" spans="2:15" x14ac:dyDescent="0.2">
      <c r="B11" s="10">
        <v>43474</v>
      </c>
      <c r="C11" s="3">
        <v>8130972</v>
      </c>
      <c r="D11" s="3">
        <v>6098229</v>
      </c>
      <c r="E11" s="3">
        <v>2484463</v>
      </c>
      <c r="F11" s="3">
        <v>5872368</v>
      </c>
      <c r="G11">
        <f t="shared" si="0"/>
        <v>22586032</v>
      </c>
      <c r="H11" s="52">
        <f t="shared" ref="H11:H74" si="2">C11-C4</f>
        <v>234548</v>
      </c>
      <c r="I11" s="52">
        <f t="shared" ref="I11:I74" si="3">D11-D4</f>
        <v>175911</v>
      </c>
      <c r="J11" s="52">
        <f t="shared" ref="J11:J74" si="4">E11-E4</f>
        <v>71667</v>
      </c>
      <c r="K11" s="52">
        <f t="shared" ref="K11:K74" si="5">F11-F4</f>
        <v>169395</v>
      </c>
      <c r="L11" s="7">
        <f t="shared" ref="L11:L74" si="6">G11-G4</f>
        <v>651521</v>
      </c>
      <c r="M11" s="5">
        <f>VLOOKUP($B11,'Session Details'!$B$2:$T$368,10,0)</f>
        <v>2.9703007310898588E-2</v>
      </c>
      <c r="N11" s="12">
        <f t="shared" ref="N11:N74" si="7">MAX(H11:L11)</f>
        <v>651521</v>
      </c>
      <c r="O11" t="str">
        <f t="shared" ref="O11:O74" si="8">INDEX($H$2:$L$2,1,MATCH(MAX(H11:K11),H11:K11,0))</f>
        <v>TRAFFIC FACEBOOK</v>
      </c>
    </row>
    <row r="12" spans="2:15" x14ac:dyDescent="0.2">
      <c r="B12" s="10">
        <v>43475</v>
      </c>
      <c r="C12" s="3">
        <v>387156</v>
      </c>
      <c r="D12" s="3">
        <v>2873204</v>
      </c>
      <c r="E12" s="3">
        <v>1170564</v>
      </c>
      <c r="F12" s="3">
        <v>6210572</v>
      </c>
      <c r="G12">
        <f t="shared" si="0"/>
        <v>10641496</v>
      </c>
      <c r="H12" s="52">
        <f t="shared" si="2"/>
        <v>-7118356</v>
      </c>
      <c r="I12" s="52">
        <f t="shared" si="3"/>
        <v>-2755930</v>
      </c>
      <c r="J12" s="52">
        <f t="shared" si="4"/>
        <v>-1122787</v>
      </c>
      <c r="K12" s="52">
        <f t="shared" si="5"/>
        <v>789924</v>
      </c>
      <c r="L12" s="7">
        <f t="shared" si="6"/>
        <v>-10207149</v>
      </c>
      <c r="M12" s="5">
        <f>VLOOKUP($B12,'Session Details'!$B$2:$T$368,10,0)</f>
        <v>-0.48958335231937844</v>
      </c>
      <c r="N12" s="12">
        <f t="shared" si="7"/>
        <v>789924</v>
      </c>
      <c r="O12" t="str">
        <f t="shared" si="8"/>
        <v>TRAFFIC  OTHER</v>
      </c>
    </row>
    <row r="13" spans="2:15" x14ac:dyDescent="0.2">
      <c r="B13" s="10">
        <v>43476</v>
      </c>
      <c r="C13" s="3">
        <v>7427330</v>
      </c>
      <c r="D13" s="3">
        <v>5570497</v>
      </c>
      <c r="E13" s="3">
        <v>2269462</v>
      </c>
      <c r="F13" s="3">
        <v>5364183</v>
      </c>
      <c r="G13">
        <f t="shared" si="0"/>
        <v>20631472</v>
      </c>
      <c r="H13" s="52">
        <f t="shared" si="2"/>
        <v>-390912</v>
      </c>
      <c r="I13" s="52">
        <f t="shared" si="3"/>
        <v>-293184</v>
      </c>
      <c r="J13" s="52">
        <f t="shared" si="4"/>
        <v>-119445</v>
      </c>
      <c r="K13" s="52">
        <f t="shared" si="5"/>
        <v>-282325</v>
      </c>
      <c r="L13" s="7">
        <f t="shared" si="6"/>
        <v>-1085866</v>
      </c>
      <c r="M13" s="5">
        <f>VLOOKUP($B13,'Session Details'!$B$2:$T$368,10,0)</f>
        <v>-5.0000000000000044E-2</v>
      </c>
      <c r="N13" s="12">
        <f t="shared" si="7"/>
        <v>-119445</v>
      </c>
      <c r="O13" t="str">
        <f t="shared" si="8"/>
        <v>TRAFFIC  TWITTER</v>
      </c>
    </row>
    <row r="14" spans="2:15" x14ac:dyDescent="0.2">
      <c r="B14" s="10">
        <v>43477</v>
      </c>
      <c r="C14" s="3">
        <v>15352294</v>
      </c>
      <c r="D14" s="3">
        <v>11514221</v>
      </c>
      <c r="E14" s="3">
        <v>4690978</v>
      </c>
      <c r="F14" s="3">
        <v>11087768</v>
      </c>
      <c r="G14">
        <f t="shared" si="0"/>
        <v>42645261</v>
      </c>
      <c r="H14" s="7">
        <f t="shared" si="2"/>
        <v>0</v>
      </c>
      <c r="I14" s="7">
        <f t="shared" si="3"/>
        <v>0</v>
      </c>
      <c r="J14" s="7">
        <f t="shared" si="4"/>
        <v>0</v>
      </c>
      <c r="K14" s="7">
        <f t="shared" si="5"/>
        <v>0</v>
      </c>
      <c r="L14" s="7">
        <f t="shared" si="6"/>
        <v>0</v>
      </c>
      <c r="M14" s="7">
        <f>VLOOKUP($B14,'Session Details'!$B$2:$T$368,10,0)</f>
        <v>0</v>
      </c>
      <c r="N14" s="12">
        <f t="shared" si="7"/>
        <v>0</v>
      </c>
      <c r="O14" t="str">
        <f t="shared" si="8"/>
        <v>TRAFFIC FACEBOOK</v>
      </c>
    </row>
    <row r="15" spans="2:15" x14ac:dyDescent="0.2">
      <c r="B15" s="10">
        <v>43478</v>
      </c>
      <c r="C15" s="3">
        <v>16645119</v>
      </c>
      <c r="D15" s="3">
        <v>12483839</v>
      </c>
      <c r="E15" s="3">
        <v>5086008</v>
      </c>
      <c r="F15" s="3">
        <v>12021475</v>
      </c>
      <c r="G15">
        <f t="shared" si="0"/>
        <v>46236441</v>
      </c>
      <c r="H15" s="52">
        <f t="shared" si="2"/>
        <v>969619</v>
      </c>
      <c r="I15" s="52">
        <f t="shared" si="3"/>
        <v>727214</v>
      </c>
      <c r="J15" s="52">
        <f t="shared" si="4"/>
        <v>296272</v>
      </c>
      <c r="K15" s="52">
        <f t="shared" si="5"/>
        <v>700280</v>
      </c>
      <c r="L15" s="7">
        <f t="shared" si="6"/>
        <v>2693385</v>
      </c>
      <c r="M15" s="5">
        <f>VLOOKUP($B15,'Session Details'!$B$2:$T$368,10,0)</f>
        <v>6.1855669392811174E-2</v>
      </c>
      <c r="N15" s="12">
        <f t="shared" si="7"/>
        <v>2693385</v>
      </c>
      <c r="O15" t="str">
        <f t="shared" si="8"/>
        <v>TRAFFIC FACEBOOK</v>
      </c>
    </row>
    <row r="16" spans="2:15" x14ac:dyDescent="0.2">
      <c r="B16" s="10">
        <v>43479</v>
      </c>
      <c r="C16" s="3">
        <v>7583695</v>
      </c>
      <c r="D16" s="3">
        <v>5687771</v>
      </c>
      <c r="E16" s="3">
        <v>2317240</v>
      </c>
      <c r="F16" s="3">
        <v>5477113</v>
      </c>
      <c r="G16">
        <f t="shared" si="0"/>
        <v>21065819</v>
      </c>
      <c r="H16" s="52">
        <f t="shared" si="2"/>
        <v>-625459</v>
      </c>
      <c r="I16" s="52">
        <f t="shared" si="3"/>
        <v>-469095</v>
      </c>
      <c r="J16" s="52">
        <f t="shared" si="4"/>
        <v>-191112</v>
      </c>
      <c r="K16" s="52">
        <f t="shared" si="5"/>
        <v>-451720</v>
      </c>
      <c r="L16" s="7">
        <f t="shared" si="6"/>
        <v>-1737386</v>
      </c>
      <c r="M16" s="5">
        <f>VLOOKUP($B16,'Session Details'!$B$2:$T$368,10,0)</f>
        <v>-7.6190467419780084E-2</v>
      </c>
      <c r="N16" s="12">
        <f t="shared" si="7"/>
        <v>-191112</v>
      </c>
      <c r="O16" t="str">
        <f t="shared" si="8"/>
        <v>TRAFFIC  TWITTER</v>
      </c>
    </row>
    <row r="17" spans="2:15" x14ac:dyDescent="0.2">
      <c r="B17" s="10">
        <v>43480</v>
      </c>
      <c r="C17" s="3">
        <v>7661877</v>
      </c>
      <c r="D17" s="3">
        <v>5746408</v>
      </c>
      <c r="E17" s="3">
        <v>2341129</v>
      </c>
      <c r="F17" s="3">
        <v>5533578</v>
      </c>
      <c r="G17">
        <f t="shared" si="0"/>
        <v>21282992</v>
      </c>
      <c r="H17" s="52">
        <f t="shared" si="2"/>
        <v>-156365</v>
      </c>
      <c r="I17" s="52">
        <f t="shared" si="3"/>
        <v>-117273</v>
      </c>
      <c r="J17" s="52">
        <f t="shared" si="4"/>
        <v>-47778</v>
      </c>
      <c r="K17" s="52">
        <f t="shared" si="5"/>
        <v>-112930</v>
      </c>
      <c r="L17" s="7">
        <f t="shared" si="6"/>
        <v>-434346</v>
      </c>
      <c r="M17" s="5">
        <f>VLOOKUP($B17,'Session Details'!$B$2:$T$368,10,0)</f>
        <v>-2.0000009209230951E-2</v>
      </c>
      <c r="N17" s="12">
        <f t="shared" si="7"/>
        <v>-47778</v>
      </c>
      <c r="O17" t="str">
        <f t="shared" si="8"/>
        <v>TRAFFIC  TWITTER</v>
      </c>
    </row>
    <row r="18" spans="2:15" x14ac:dyDescent="0.2">
      <c r="B18" s="10">
        <v>43481</v>
      </c>
      <c r="C18" s="3">
        <v>7583695</v>
      </c>
      <c r="D18" s="3">
        <v>5687771</v>
      </c>
      <c r="E18" s="3">
        <v>2317240</v>
      </c>
      <c r="F18" s="3">
        <v>5477113</v>
      </c>
      <c r="G18">
        <f t="shared" si="0"/>
        <v>21065819</v>
      </c>
      <c r="H18" s="52">
        <f t="shared" si="2"/>
        <v>-547277</v>
      </c>
      <c r="I18" s="52">
        <f t="shared" si="3"/>
        <v>-410458</v>
      </c>
      <c r="J18" s="52">
        <f t="shared" si="4"/>
        <v>-167223</v>
      </c>
      <c r="K18" s="52">
        <f t="shared" si="5"/>
        <v>-395255</v>
      </c>
      <c r="L18" s="7">
        <f t="shared" si="6"/>
        <v>-1520213</v>
      </c>
      <c r="M18" s="5">
        <f>VLOOKUP($B18,'Session Details'!$B$2:$T$368,10,0)</f>
        <v>-6.7307699970698742E-2</v>
      </c>
      <c r="N18" s="12">
        <f t="shared" si="7"/>
        <v>-167223</v>
      </c>
      <c r="O18" t="str">
        <f t="shared" si="8"/>
        <v>TRAFFIC  TWITTER</v>
      </c>
    </row>
    <row r="19" spans="2:15" x14ac:dyDescent="0.2">
      <c r="B19" s="10">
        <v>43482</v>
      </c>
      <c r="C19" s="3">
        <v>8052789</v>
      </c>
      <c r="D19" s="3">
        <v>6039592</v>
      </c>
      <c r="E19" s="3">
        <v>2460574</v>
      </c>
      <c r="F19" s="3">
        <v>5815903</v>
      </c>
      <c r="G19">
        <f t="shared" si="0"/>
        <v>22368858</v>
      </c>
      <c r="H19" s="52">
        <f t="shared" si="2"/>
        <v>7665633</v>
      </c>
      <c r="I19" s="52">
        <f t="shared" si="3"/>
        <v>3166388</v>
      </c>
      <c r="J19" s="52">
        <f t="shared" si="4"/>
        <v>1290010</v>
      </c>
      <c r="K19" s="52">
        <f t="shared" si="5"/>
        <v>-394669</v>
      </c>
      <c r="L19" s="7">
        <f t="shared" si="6"/>
        <v>11727362</v>
      </c>
      <c r="M19" s="5">
        <f>VLOOKUP($B19,'Session Details'!$B$2:$T$368,10,0)</f>
        <v>1.1020409160516529</v>
      </c>
      <c r="N19" s="12">
        <f t="shared" si="7"/>
        <v>11727362</v>
      </c>
      <c r="O19" t="str">
        <f t="shared" si="8"/>
        <v>TRAFFIC FACEBOOK</v>
      </c>
    </row>
    <row r="20" spans="2:15" x14ac:dyDescent="0.2">
      <c r="B20" s="10">
        <v>43483</v>
      </c>
      <c r="C20" s="3">
        <v>7974607</v>
      </c>
      <c r="D20" s="3">
        <v>5980955</v>
      </c>
      <c r="E20" s="3">
        <v>2436685</v>
      </c>
      <c r="F20" s="3">
        <v>5759438</v>
      </c>
      <c r="G20">
        <f t="shared" si="0"/>
        <v>22151685</v>
      </c>
      <c r="H20" s="52">
        <f t="shared" si="2"/>
        <v>547277</v>
      </c>
      <c r="I20" s="52">
        <f t="shared" si="3"/>
        <v>410458</v>
      </c>
      <c r="J20" s="52">
        <f t="shared" si="4"/>
        <v>167223</v>
      </c>
      <c r="K20" s="52">
        <f t="shared" si="5"/>
        <v>395255</v>
      </c>
      <c r="L20" s="7">
        <f t="shared" si="6"/>
        <v>1520213</v>
      </c>
      <c r="M20" s="5">
        <f>VLOOKUP($B20,'Session Details'!$B$2:$T$368,10,0)</f>
        <v>7.3684220220243013E-2</v>
      </c>
      <c r="N20" s="12">
        <f t="shared" si="7"/>
        <v>1520213</v>
      </c>
      <c r="O20" t="str">
        <f t="shared" si="8"/>
        <v>TRAFFIC FACEBOOK</v>
      </c>
    </row>
    <row r="21" spans="2:15" x14ac:dyDescent="0.2">
      <c r="B21" s="10">
        <v>43484</v>
      </c>
      <c r="C21" s="3">
        <v>15352294</v>
      </c>
      <c r="D21" s="3">
        <v>11514221</v>
      </c>
      <c r="E21" s="3">
        <v>4690978</v>
      </c>
      <c r="F21" s="3">
        <v>11087768</v>
      </c>
      <c r="G21">
        <f t="shared" si="0"/>
        <v>42645261</v>
      </c>
      <c r="H21" s="52">
        <f t="shared" si="2"/>
        <v>0</v>
      </c>
      <c r="I21" s="52">
        <f t="shared" si="3"/>
        <v>0</v>
      </c>
      <c r="J21" s="52">
        <f t="shared" si="4"/>
        <v>0</v>
      </c>
      <c r="K21" s="52">
        <f t="shared" si="5"/>
        <v>0</v>
      </c>
      <c r="L21" s="7">
        <f t="shared" si="6"/>
        <v>0</v>
      </c>
      <c r="M21" s="5">
        <f>VLOOKUP($B21,'Session Details'!$B$2:$T$368,10,0)</f>
        <v>0</v>
      </c>
      <c r="N21" s="12">
        <f t="shared" si="7"/>
        <v>0</v>
      </c>
      <c r="O21" t="str">
        <f t="shared" si="8"/>
        <v>TRAFFIC FACEBOOK</v>
      </c>
    </row>
    <row r="22" spans="2:15" x14ac:dyDescent="0.2">
      <c r="B22" s="10">
        <v>43485</v>
      </c>
      <c r="C22" s="3">
        <v>15998707</v>
      </c>
      <c r="D22" s="3">
        <v>11999030</v>
      </c>
      <c r="E22" s="3">
        <v>4888493</v>
      </c>
      <c r="F22" s="3">
        <v>11554621</v>
      </c>
      <c r="G22">
        <f t="shared" si="0"/>
        <v>44440851</v>
      </c>
      <c r="H22" s="52">
        <f t="shared" si="2"/>
        <v>-646412</v>
      </c>
      <c r="I22" s="52">
        <f t="shared" si="3"/>
        <v>-484809</v>
      </c>
      <c r="J22" s="52">
        <f t="shared" si="4"/>
        <v>-197515</v>
      </c>
      <c r="K22" s="52">
        <f t="shared" si="5"/>
        <v>-466854</v>
      </c>
      <c r="L22" s="7">
        <f t="shared" si="6"/>
        <v>-1795590</v>
      </c>
      <c r="M22" s="5">
        <f>VLOOKUP($B22,'Session Details'!$B$2:$T$368,10,0)</f>
        <v>-3.8834951036350263E-2</v>
      </c>
      <c r="N22" s="12">
        <f t="shared" si="7"/>
        <v>-197515</v>
      </c>
      <c r="O22" t="str">
        <f t="shared" si="8"/>
        <v>TRAFFIC  TWITTER</v>
      </c>
    </row>
    <row r="23" spans="2:15" x14ac:dyDescent="0.2">
      <c r="B23" s="10">
        <v>43486</v>
      </c>
      <c r="C23" s="3">
        <v>7974607</v>
      </c>
      <c r="D23" s="3">
        <v>5980955</v>
      </c>
      <c r="E23" s="3">
        <v>2436685</v>
      </c>
      <c r="F23" s="3">
        <v>5759438</v>
      </c>
      <c r="G23">
        <f t="shared" si="0"/>
        <v>22151685</v>
      </c>
      <c r="H23" s="52">
        <f t="shared" si="2"/>
        <v>390912</v>
      </c>
      <c r="I23" s="52">
        <f t="shared" si="3"/>
        <v>293184</v>
      </c>
      <c r="J23" s="52">
        <f t="shared" si="4"/>
        <v>119445</v>
      </c>
      <c r="K23" s="52">
        <f t="shared" si="5"/>
        <v>282325</v>
      </c>
      <c r="L23" s="7">
        <f t="shared" si="6"/>
        <v>1085866</v>
      </c>
      <c r="M23" s="5">
        <f>VLOOKUP($B23,'Session Details'!$B$2:$T$368,10,0)</f>
        <v>5.154639126319327E-2</v>
      </c>
      <c r="N23" s="12">
        <f t="shared" si="7"/>
        <v>1085866</v>
      </c>
      <c r="O23" t="str">
        <f t="shared" si="8"/>
        <v>TRAFFIC FACEBOOK</v>
      </c>
    </row>
    <row r="24" spans="2:15" x14ac:dyDescent="0.2">
      <c r="B24" s="10">
        <v>43487</v>
      </c>
      <c r="C24" s="3">
        <v>13525559</v>
      </c>
      <c r="D24" s="3">
        <v>2028833</v>
      </c>
      <c r="E24" s="3">
        <v>19827367</v>
      </c>
      <c r="F24" s="3">
        <v>2189238</v>
      </c>
      <c r="G24">
        <f t="shared" si="0"/>
        <v>37570997</v>
      </c>
      <c r="H24" s="52">
        <f t="shared" si="2"/>
        <v>5863682</v>
      </c>
      <c r="I24" s="52">
        <f t="shared" si="3"/>
        <v>-3717575</v>
      </c>
      <c r="J24" s="52">
        <f t="shared" si="4"/>
        <v>17486238</v>
      </c>
      <c r="K24" s="52">
        <f t="shared" si="5"/>
        <v>-3344340</v>
      </c>
      <c r="L24" s="7">
        <f t="shared" si="6"/>
        <v>16288005</v>
      </c>
      <c r="M24" s="5">
        <f>VLOOKUP($B24,'Session Details'!$B$2:$T$368,10,0)</f>
        <v>0.76530612964069489</v>
      </c>
      <c r="N24" s="12">
        <f t="shared" si="7"/>
        <v>17486238</v>
      </c>
      <c r="O24" t="str">
        <f t="shared" si="8"/>
        <v>TRAFFIC  TWITTER</v>
      </c>
    </row>
    <row r="25" spans="2:15" x14ac:dyDescent="0.2">
      <c r="B25" s="10">
        <v>43488</v>
      </c>
      <c r="C25" s="3">
        <v>7740060</v>
      </c>
      <c r="D25" s="3">
        <v>5805045</v>
      </c>
      <c r="E25" s="3">
        <v>2365018</v>
      </c>
      <c r="F25" s="3">
        <v>5590043</v>
      </c>
      <c r="G25">
        <f t="shared" si="0"/>
        <v>21500166</v>
      </c>
      <c r="H25" s="52">
        <f t="shared" si="2"/>
        <v>156365</v>
      </c>
      <c r="I25" s="52">
        <f t="shared" si="3"/>
        <v>117274</v>
      </c>
      <c r="J25" s="52">
        <f t="shared" si="4"/>
        <v>47778</v>
      </c>
      <c r="K25" s="52">
        <f t="shared" si="5"/>
        <v>112930</v>
      </c>
      <c r="L25" s="7">
        <f t="shared" si="6"/>
        <v>434347</v>
      </c>
      <c r="M25" s="5">
        <f>VLOOKUP($B25,'Session Details'!$B$2:$T$368,10,0)</f>
        <v>2.0618565999329652E-2</v>
      </c>
      <c r="N25" s="12">
        <f t="shared" si="7"/>
        <v>434347</v>
      </c>
      <c r="O25" t="str">
        <f t="shared" si="8"/>
        <v>TRAFFIC FACEBOOK</v>
      </c>
    </row>
    <row r="26" spans="2:15" x14ac:dyDescent="0.2">
      <c r="B26" s="10">
        <v>43489</v>
      </c>
      <c r="C26" s="3">
        <v>7427330</v>
      </c>
      <c r="D26" s="3">
        <v>5570497</v>
      </c>
      <c r="E26" s="3">
        <v>2269462</v>
      </c>
      <c r="F26" s="3">
        <v>5364183</v>
      </c>
      <c r="G26">
        <f t="shared" si="0"/>
        <v>20631472</v>
      </c>
      <c r="H26" s="52">
        <f t="shared" si="2"/>
        <v>-625459</v>
      </c>
      <c r="I26" s="52">
        <f t="shared" si="3"/>
        <v>-469095</v>
      </c>
      <c r="J26" s="52">
        <f t="shared" si="4"/>
        <v>-191112</v>
      </c>
      <c r="K26" s="52">
        <f t="shared" si="5"/>
        <v>-451720</v>
      </c>
      <c r="L26" s="7">
        <f t="shared" si="6"/>
        <v>-1737386</v>
      </c>
      <c r="M26" s="5">
        <f>VLOOKUP($B26,'Session Details'!$B$2:$T$368,10,0)</f>
        <v>-7.7669894666066996E-2</v>
      </c>
      <c r="N26" s="12">
        <f t="shared" si="7"/>
        <v>-191112</v>
      </c>
      <c r="O26" t="str">
        <f t="shared" si="8"/>
        <v>TRAFFIC  TWITTER</v>
      </c>
    </row>
    <row r="27" spans="2:15" x14ac:dyDescent="0.2">
      <c r="B27" s="10">
        <v>43490</v>
      </c>
      <c r="C27" s="3">
        <v>7427330</v>
      </c>
      <c r="D27" s="3">
        <v>5570497</v>
      </c>
      <c r="E27" s="3">
        <v>2269462</v>
      </c>
      <c r="F27" s="3">
        <v>5364183</v>
      </c>
      <c r="G27">
        <f t="shared" si="0"/>
        <v>20631472</v>
      </c>
      <c r="H27" s="52">
        <f t="shared" si="2"/>
        <v>-547277</v>
      </c>
      <c r="I27" s="52">
        <f t="shared" si="3"/>
        <v>-410458</v>
      </c>
      <c r="J27" s="52">
        <f t="shared" si="4"/>
        <v>-167223</v>
      </c>
      <c r="K27" s="52">
        <f t="shared" si="5"/>
        <v>-395255</v>
      </c>
      <c r="L27" s="7">
        <f t="shared" si="6"/>
        <v>-1520213</v>
      </c>
      <c r="M27" s="5">
        <f>VLOOKUP($B27,'Session Details'!$B$2:$T$368,10,0)</f>
        <v>-6.8627459389436152E-2</v>
      </c>
      <c r="N27" s="12">
        <f t="shared" si="7"/>
        <v>-167223</v>
      </c>
      <c r="O27" t="str">
        <f t="shared" si="8"/>
        <v>TRAFFIC  TWITTER</v>
      </c>
    </row>
    <row r="28" spans="2:15" x14ac:dyDescent="0.2">
      <c r="B28" s="10">
        <v>43491</v>
      </c>
      <c r="C28" s="3">
        <v>16968325</v>
      </c>
      <c r="D28" s="3">
        <v>12726244</v>
      </c>
      <c r="E28" s="3">
        <v>5184766</v>
      </c>
      <c r="F28" s="3">
        <v>12254901</v>
      </c>
      <c r="G28">
        <f t="shared" si="0"/>
        <v>47134236</v>
      </c>
      <c r="H28" s="52">
        <f t="shared" si="2"/>
        <v>1616031</v>
      </c>
      <c r="I28" s="52">
        <f t="shared" si="3"/>
        <v>1212023</v>
      </c>
      <c r="J28" s="52">
        <f t="shared" si="4"/>
        <v>493788</v>
      </c>
      <c r="K28" s="52">
        <f t="shared" si="5"/>
        <v>1167133</v>
      </c>
      <c r="L28" s="7">
        <f t="shared" si="6"/>
        <v>4488975</v>
      </c>
      <c r="M28" s="5">
        <f>VLOOKUP($B28,'Session Details'!$B$2:$T$368,10,0)</f>
        <v>0.10526315666056507</v>
      </c>
      <c r="N28" s="12">
        <f t="shared" si="7"/>
        <v>4488975</v>
      </c>
      <c r="O28" t="str">
        <f t="shared" si="8"/>
        <v>TRAFFIC FACEBOOK</v>
      </c>
    </row>
    <row r="29" spans="2:15" x14ac:dyDescent="0.2">
      <c r="B29" s="10">
        <v>43492</v>
      </c>
      <c r="C29" s="3">
        <v>16321913</v>
      </c>
      <c r="D29" s="3">
        <v>12241435</v>
      </c>
      <c r="E29" s="3">
        <v>4987251</v>
      </c>
      <c r="F29" s="3">
        <v>11788048</v>
      </c>
      <c r="G29">
        <f t="shared" si="0"/>
        <v>45338647</v>
      </c>
      <c r="H29" s="52">
        <f t="shared" si="2"/>
        <v>323206</v>
      </c>
      <c r="I29" s="52">
        <f t="shared" si="3"/>
        <v>242405</v>
      </c>
      <c r="J29" s="52">
        <f t="shared" si="4"/>
        <v>98758</v>
      </c>
      <c r="K29" s="52">
        <f t="shared" si="5"/>
        <v>233427</v>
      </c>
      <c r="L29" s="7">
        <f t="shared" si="6"/>
        <v>897796</v>
      </c>
      <c r="M29" s="5">
        <f>VLOOKUP($B29,'Session Details'!$B$2:$T$368,10,0)</f>
        <v>2.0202019974729035E-2</v>
      </c>
      <c r="N29" s="12">
        <f t="shared" si="7"/>
        <v>897796</v>
      </c>
      <c r="O29" t="str">
        <f t="shared" si="8"/>
        <v>TRAFFIC FACEBOOK</v>
      </c>
    </row>
    <row r="30" spans="2:15" x14ac:dyDescent="0.2">
      <c r="B30" s="10">
        <v>43493</v>
      </c>
      <c r="C30" s="3">
        <v>7661877</v>
      </c>
      <c r="D30" s="3">
        <v>5746408</v>
      </c>
      <c r="E30" s="3">
        <v>2341129</v>
      </c>
      <c r="F30" s="3">
        <v>5533578</v>
      </c>
      <c r="G30">
        <f t="shared" si="0"/>
        <v>21282992</v>
      </c>
      <c r="H30" s="52">
        <f t="shared" si="2"/>
        <v>-312730</v>
      </c>
      <c r="I30" s="52">
        <f t="shared" si="3"/>
        <v>-234547</v>
      </c>
      <c r="J30" s="52">
        <f t="shared" si="4"/>
        <v>-95556</v>
      </c>
      <c r="K30" s="52">
        <f t="shared" si="5"/>
        <v>-225860</v>
      </c>
      <c r="L30" s="7">
        <f t="shared" si="6"/>
        <v>-868693</v>
      </c>
      <c r="M30" s="5">
        <f>VLOOKUP($B30,'Session Details'!$B$2:$T$368,10,0)</f>
        <v>-3.9215703977760197E-2</v>
      </c>
      <c r="N30" s="12">
        <f t="shared" si="7"/>
        <v>-95556</v>
      </c>
      <c r="O30" t="str">
        <f t="shared" si="8"/>
        <v>TRAFFIC  TWITTER</v>
      </c>
    </row>
    <row r="31" spans="2:15" x14ac:dyDescent="0.2">
      <c r="B31" s="10">
        <v>43494</v>
      </c>
      <c r="C31" s="3">
        <v>8052789</v>
      </c>
      <c r="D31" s="3">
        <v>6039592</v>
      </c>
      <c r="E31" s="3">
        <v>2460574</v>
      </c>
      <c r="F31" s="3">
        <v>5815903</v>
      </c>
      <c r="G31">
        <f t="shared" si="0"/>
        <v>22368858</v>
      </c>
      <c r="H31" s="52">
        <f t="shared" si="2"/>
        <v>-5472770</v>
      </c>
      <c r="I31" s="52">
        <f t="shared" si="3"/>
        <v>4010759</v>
      </c>
      <c r="J31" s="52">
        <f t="shared" si="4"/>
        <v>-17366793</v>
      </c>
      <c r="K31" s="52">
        <f t="shared" si="5"/>
        <v>3626665</v>
      </c>
      <c r="L31" s="7">
        <f t="shared" si="6"/>
        <v>-15202139</v>
      </c>
      <c r="M31" s="5">
        <f>VLOOKUP($B31,'Session Details'!$B$2:$T$368,10,0)</f>
        <v>-0.40462427961056557</v>
      </c>
      <c r="N31" s="12">
        <f t="shared" si="7"/>
        <v>4010759</v>
      </c>
      <c r="O31" t="str">
        <f t="shared" si="8"/>
        <v>TRAFFIC YOUTUBE</v>
      </c>
    </row>
    <row r="32" spans="2:15" x14ac:dyDescent="0.2">
      <c r="B32" s="10">
        <v>43495</v>
      </c>
      <c r="C32" s="3">
        <v>8052789</v>
      </c>
      <c r="D32" s="3">
        <v>6039592</v>
      </c>
      <c r="E32" s="3">
        <v>2460574</v>
      </c>
      <c r="F32" s="3">
        <v>5815903</v>
      </c>
      <c r="G32">
        <f t="shared" si="0"/>
        <v>22368858</v>
      </c>
      <c r="H32" s="52">
        <f t="shared" si="2"/>
        <v>312729</v>
      </c>
      <c r="I32" s="52">
        <f t="shared" si="3"/>
        <v>234547</v>
      </c>
      <c r="J32" s="52">
        <f t="shared" si="4"/>
        <v>95556</v>
      </c>
      <c r="K32" s="52">
        <f t="shared" si="5"/>
        <v>225860</v>
      </c>
      <c r="L32" s="7">
        <f t="shared" si="6"/>
        <v>868692</v>
      </c>
      <c r="M32" s="5">
        <f>VLOOKUP($B32,'Session Details'!$B$2:$T$368,10,0)</f>
        <v>4.0404011745583279E-2</v>
      </c>
      <c r="N32" s="12">
        <f t="shared" si="7"/>
        <v>868692</v>
      </c>
      <c r="O32" t="str">
        <f t="shared" si="8"/>
        <v>TRAFFIC FACEBOOK</v>
      </c>
    </row>
    <row r="33" spans="2:15" x14ac:dyDescent="0.2">
      <c r="B33" s="10">
        <v>43496</v>
      </c>
      <c r="C33" s="3">
        <v>7505512</v>
      </c>
      <c r="D33" s="3">
        <v>5629134</v>
      </c>
      <c r="E33" s="3">
        <v>2293351</v>
      </c>
      <c r="F33" s="3">
        <v>5420648</v>
      </c>
      <c r="G33">
        <f t="shared" si="0"/>
        <v>20848645</v>
      </c>
      <c r="H33" s="52">
        <f t="shared" si="2"/>
        <v>78182</v>
      </c>
      <c r="I33" s="52">
        <f t="shared" si="3"/>
        <v>58637</v>
      </c>
      <c r="J33" s="52">
        <f t="shared" si="4"/>
        <v>23889</v>
      </c>
      <c r="K33" s="52">
        <f t="shared" si="5"/>
        <v>56465</v>
      </c>
      <c r="L33" s="7">
        <f t="shared" si="6"/>
        <v>217173</v>
      </c>
      <c r="M33" s="5">
        <f>VLOOKUP($B33,'Session Details'!$B$2:$T$368,10,0)</f>
        <v>1.0526296401619062E-2</v>
      </c>
      <c r="N33" s="12">
        <f t="shared" si="7"/>
        <v>217173</v>
      </c>
      <c r="O33" t="str">
        <f t="shared" si="8"/>
        <v>TRAFFIC FACEBOOK</v>
      </c>
    </row>
    <row r="34" spans="2:15" x14ac:dyDescent="0.2">
      <c r="B34" s="10">
        <v>43497</v>
      </c>
      <c r="C34" s="3">
        <v>7427330</v>
      </c>
      <c r="D34" s="3">
        <v>5570497</v>
      </c>
      <c r="E34" s="3">
        <v>2269462</v>
      </c>
      <c r="F34" s="3">
        <v>5364183</v>
      </c>
      <c r="G34">
        <f t="shared" si="0"/>
        <v>20631472</v>
      </c>
      <c r="H34" s="52">
        <f t="shared" si="2"/>
        <v>0</v>
      </c>
      <c r="I34" s="52">
        <f t="shared" si="3"/>
        <v>0</v>
      </c>
      <c r="J34" s="52">
        <f t="shared" si="4"/>
        <v>0</v>
      </c>
      <c r="K34" s="52">
        <f t="shared" si="5"/>
        <v>0</v>
      </c>
      <c r="L34" s="7">
        <f t="shared" si="6"/>
        <v>0</v>
      </c>
      <c r="M34" s="5">
        <f>VLOOKUP($B34,'Session Details'!$B$2:$T$368,10,0)</f>
        <v>0</v>
      </c>
      <c r="N34" s="12">
        <f t="shared" si="7"/>
        <v>0</v>
      </c>
      <c r="O34" t="str">
        <f t="shared" si="8"/>
        <v>TRAFFIC FACEBOOK</v>
      </c>
    </row>
    <row r="35" spans="2:15" x14ac:dyDescent="0.2">
      <c r="B35" s="10">
        <v>43498</v>
      </c>
      <c r="C35" s="3">
        <v>15675500</v>
      </c>
      <c r="D35" s="3">
        <v>11756625</v>
      </c>
      <c r="E35" s="3">
        <v>4789736</v>
      </c>
      <c r="F35" s="3">
        <v>11321195</v>
      </c>
      <c r="G35">
        <f t="shared" si="0"/>
        <v>43543056</v>
      </c>
      <c r="H35" s="52">
        <f t="shared" si="2"/>
        <v>-1292825</v>
      </c>
      <c r="I35" s="52">
        <f t="shared" si="3"/>
        <v>-969619</v>
      </c>
      <c r="J35" s="52">
        <f t="shared" si="4"/>
        <v>-395030</v>
      </c>
      <c r="K35" s="52">
        <f t="shared" si="5"/>
        <v>-933706</v>
      </c>
      <c r="L35" s="7">
        <f t="shared" si="6"/>
        <v>-3591180</v>
      </c>
      <c r="M35" s="5">
        <f>VLOOKUP($B35,'Session Details'!$B$2:$T$368,10,0)</f>
        <v>-7.6190475382247658E-2</v>
      </c>
      <c r="N35" s="12">
        <f t="shared" si="7"/>
        <v>-395030</v>
      </c>
      <c r="O35" t="str">
        <f t="shared" si="8"/>
        <v>TRAFFIC  TWITTER</v>
      </c>
    </row>
    <row r="36" spans="2:15" x14ac:dyDescent="0.2">
      <c r="B36" s="10">
        <v>43499</v>
      </c>
      <c r="C36" s="3">
        <v>16160310</v>
      </c>
      <c r="D36" s="3">
        <v>12120232</v>
      </c>
      <c r="E36" s="3">
        <v>4937872</v>
      </c>
      <c r="F36" s="3">
        <v>11671335</v>
      </c>
      <c r="G36">
        <f t="shared" si="0"/>
        <v>44889749</v>
      </c>
      <c r="H36" s="52">
        <f t="shared" si="2"/>
        <v>-161603</v>
      </c>
      <c r="I36" s="52">
        <f t="shared" si="3"/>
        <v>-121203</v>
      </c>
      <c r="J36" s="52">
        <f t="shared" si="4"/>
        <v>-49379</v>
      </c>
      <c r="K36" s="52">
        <f t="shared" si="5"/>
        <v>-116713</v>
      </c>
      <c r="L36" s="7">
        <f t="shared" si="6"/>
        <v>-448898</v>
      </c>
      <c r="M36" s="5">
        <f>VLOOKUP($B36,'Session Details'!$B$2:$T$368,10,0)</f>
        <v>-9.9010010179394481E-3</v>
      </c>
      <c r="N36" s="12">
        <f t="shared" si="7"/>
        <v>-49379</v>
      </c>
      <c r="O36" t="str">
        <f t="shared" si="8"/>
        <v>TRAFFIC  TWITTER</v>
      </c>
    </row>
    <row r="37" spans="2:15" x14ac:dyDescent="0.2">
      <c r="B37" s="10">
        <v>43500</v>
      </c>
      <c r="C37" s="3">
        <v>7661877</v>
      </c>
      <c r="D37" s="3">
        <v>5746408</v>
      </c>
      <c r="E37" s="3">
        <v>2341129</v>
      </c>
      <c r="F37" s="3">
        <v>5533578</v>
      </c>
      <c r="G37">
        <f t="shared" si="0"/>
        <v>21282992</v>
      </c>
      <c r="H37" s="52">
        <f t="shared" si="2"/>
        <v>0</v>
      </c>
      <c r="I37" s="52">
        <f t="shared" si="3"/>
        <v>0</v>
      </c>
      <c r="J37" s="52">
        <f t="shared" si="4"/>
        <v>0</v>
      </c>
      <c r="K37" s="52">
        <f t="shared" si="5"/>
        <v>0</v>
      </c>
      <c r="L37" s="7">
        <f t="shared" si="6"/>
        <v>0</v>
      </c>
      <c r="M37" s="5">
        <f>VLOOKUP($B37,'Session Details'!$B$2:$T$368,10,0)</f>
        <v>0</v>
      </c>
      <c r="N37" s="12">
        <f t="shared" si="7"/>
        <v>0</v>
      </c>
      <c r="O37" t="str">
        <f t="shared" si="8"/>
        <v>TRAFFIC FACEBOOK</v>
      </c>
    </row>
    <row r="38" spans="2:15" x14ac:dyDescent="0.2">
      <c r="B38" s="10">
        <v>43501</v>
      </c>
      <c r="C38" s="3">
        <v>8052789</v>
      </c>
      <c r="D38" s="3">
        <v>6039592</v>
      </c>
      <c r="E38" s="3">
        <v>2460574</v>
      </c>
      <c r="F38" s="3">
        <v>5815903</v>
      </c>
      <c r="G38">
        <f t="shared" si="0"/>
        <v>22368858</v>
      </c>
      <c r="H38" s="52">
        <f t="shared" si="2"/>
        <v>0</v>
      </c>
      <c r="I38" s="52">
        <f t="shared" si="3"/>
        <v>0</v>
      </c>
      <c r="J38" s="52">
        <f t="shared" si="4"/>
        <v>0</v>
      </c>
      <c r="K38" s="52">
        <f t="shared" si="5"/>
        <v>0</v>
      </c>
      <c r="L38" s="7">
        <f t="shared" si="6"/>
        <v>0</v>
      </c>
      <c r="M38" s="5">
        <f>VLOOKUP($B38,'Session Details'!$B$2:$T$368,10,0)</f>
        <v>0</v>
      </c>
      <c r="N38" s="12">
        <f t="shared" si="7"/>
        <v>0</v>
      </c>
      <c r="O38" t="str">
        <f t="shared" si="8"/>
        <v>TRAFFIC FACEBOOK</v>
      </c>
    </row>
    <row r="39" spans="2:15" x14ac:dyDescent="0.2">
      <c r="B39" s="10">
        <v>43502</v>
      </c>
      <c r="C39" s="3">
        <v>7427330</v>
      </c>
      <c r="D39" s="3">
        <v>5570497</v>
      </c>
      <c r="E39" s="3">
        <v>2269462</v>
      </c>
      <c r="F39" s="3">
        <v>5364183</v>
      </c>
      <c r="G39">
        <f t="shared" si="0"/>
        <v>20631472</v>
      </c>
      <c r="H39" s="52">
        <f t="shared" si="2"/>
        <v>-625459</v>
      </c>
      <c r="I39" s="52">
        <f t="shared" si="3"/>
        <v>-469095</v>
      </c>
      <c r="J39" s="52">
        <f t="shared" si="4"/>
        <v>-191112</v>
      </c>
      <c r="K39" s="52">
        <f t="shared" si="5"/>
        <v>-451720</v>
      </c>
      <c r="L39" s="7">
        <f t="shared" si="6"/>
        <v>-1737386</v>
      </c>
      <c r="M39" s="5">
        <f>VLOOKUP($B39,'Session Details'!$B$2:$T$368,10,0)</f>
        <v>-7.7669894666066996E-2</v>
      </c>
      <c r="N39" s="12">
        <f t="shared" si="7"/>
        <v>-191112</v>
      </c>
      <c r="O39" t="str">
        <f t="shared" si="8"/>
        <v>TRAFFIC  TWITTER</v>
      </c>
    </row>
    <row r="40" spans="2:15" x14ac:dyDescent="0.2">
      <c r="B40" s="10">
        <v>43503</v>
      </c>
      <c r="C40" s="3">
        <v>7974607</v>
      </c>
      <c r="D40" s="3">
        <v>5980955</v>
      </c>
      <c r="E40" s="3">
        <v>2436685</v>
      </c>
      <c r="F40" s="3">
        <v>5759438</v>
      </c>
      <c r="G40">
        <f t="shared" si="0"/>
        <v>22151685</v>
      </c>
      <c r="H40" s="52">
        <f t="shared" si="2"/>
        <v>469095</v>
      </c>
      <c r="I40" s="52">
        <f t="shared" si="3"/>
        <v>351821</v>
      </c>
      <c r="J40" s="52">
        <f t="shared" si="4"/>
        <v>143334</v>
      </c>
      <c r="K40" s="52">
        <f t="shared" si="5"/>
        <v>338790</v>
      </c>
      <c r="L40" s="7">
        <f t="shared" si="6"/>
        <v>1303040</v>
      </c>
      <c r="M40" s="5">
        <f>VLOOKUP($B40,'Session Details'!$B$2:$T$368,10,0)</f>
        <v>6.2500029977965887E-2</v>
      </c>
      <c r="N40" s="12">
        <f t="shared" si="7"/>
        <v>1303040</v>
      </c>
      <c r="O40" t="str">
        <f t="shared" si="8"/>
        <v>TRAFFIC FACEBOOK</v>
      </c>
    </row>
    <row r="41" spans="2:15" x14ac:dyDescent="0.2">
      <c r="B41" s="10">
        <v>43504</v>
      </c>
      <c r="C41" s="3">
        <v>7896424</v>
      </c>
      <c r="D41" s="3">
        <v>5922318</v>
      </c>
      <c r="E41" s="3">
        <v>2412796</v>
      </c>
      <c r="F41" s="3">
        <v>5702973</v>
      </c>
      <c r="G41">
        <f t="shared" si="0"/>
        <v>21934511</v>
      </c>
      <c r="H41" s="52">
        <f t="shared" si="2"/>
        <v>469094</v>
      </c>
      <c r="I41" s="52">
        <f t="shared" si="3"/>
        <v>351821</v>
      </c>
      <c r="J41" s="52">
        <f t="shared" si="4"/>
        <v>143334</v>
      </c>
      <c r="K41" s="52">
        <f t="shared" si="5"/>
        <v>338790</v>
      </c>
      <c r="L41" s="7">
        <f t="shared" si="6"/>
        <v>1303039</v>
      </c>
      <c r="M41" s="5">
        <f>VLOOKUP($B41,'Session Details'!$B$2:$T$368,10,0)</f>
        <v>6.3157875348987425E-2</v>
      </c>
      <c r="N41" s="12">
        <f t="shared" si="7"/>
        <v>1303039</v>
      </c>
      <c r="O41" t="str">
        <f t="shared" si="8"/>
        <v>TRAFFIC FACEBOOK</v>
      </c>
    </row>
    <row r="42" spans="2:15" x14ac:dyDescent="0.2">
      <c r="B42" s="10">
        <v>43505</v>
      </c>
      <c r="C42" s="3">
        <v>15837104</v>
      </c>
      <c r="D42" s="3">
        <v>11877828</v>
      </c>
      <c r="E42" s="3">
        <v>4839115</v>
      </c>
      <c r="F42" s="3">
        <v>11437908</v>
      </c>
      <c r="G42">
        <f t="shared" si="0"/>
        <v>43991955</v>
      </c>
      <c r="H42" s="52">
        <f t="shared" si="2"/>
        <v>161604</v>
      </c>
      <c r="I42" s="52">
        <f t="shared" si="3"/>
        <v>121203</v>
      </c>
      <c r="J42" s="52">
        <f t="shared" si="4"/>
        <v>49379</v>
      </c>
      <c r="K42" s="52">
        <f t="shared" si="5"/>
        <v>116713</v>
      </c>
      <c r="L42" s="7">
        <f t="shared" si="6"/>
        <v>448899</v>
      </c>
      <c r="M42" s="5">
        <f>VLOOKUP($B42,'Session Details'!$B$2:$T$368,10,0)</f>
        <v>1.0309266749248591E-2</v>
      </c>
      <c r="N42" s="12">
        <f t="shared" si="7"/>
        <v>448899</v>
      </c>
      <c r="O42" t="str">
        <f t="shared" si="8"/>
        <v>TRAFFIC FACEBOOK</v>
      </c>
    </row>
    <row r="43" spans="2:15" x14ac:dyDescent="0.2">
      <c r="B43" s="10">
        <v>43506</v>
      </c>
      <c r="C43" s="3">
        <v>16645119</v>
      </c>
      <c r="D43" s="3">
        <v>12483839</v>
      </c>
      <c r="E43" s="3">
        <v>5086008</v>
      </c>
      <c r="F43" s="3">
        <v>12021475</v>
      </c>
      <c r="G43">
        <f t="shared" si="0"/>
        <v>46236441</v>
      </c>
      <c r="H43" s="52">
        <f t="shared" si="2"/>
        <v>484809</v>
      </c>
      <c r="I43" s="52">
        <f t="shared" si="3"/>
        <v>363607</v>
      </c>
      <c r="J43" s="52">
        <f t="shared" si="4"/>
        <v>148136</v>
      </c>
      <c r="K43" s="52">
        <f t="shared" si="5"/>
        <v>350140</v>
      </c>
      <c r="L43" s="7">
        <f t="shared" si="6"/>
        <v>1346692</v>
      </c>
      <c r="M43" s="5">
        <f>VLOOKUP($B43,'Session Details'!$B$2:$T$368,10,0)</f>
        <v>3.0000011138400229E-2</v>
      </c>
      <c r="N43" s="12">
        <f t="shared" si="7"/>
        <v>1346692</v>
      </c>
      <c r="O43" t="str">
        <f t="shared" si="8"/>
        <v>TRAFFIC FACEBOOK</v>
      </c>
    </row>
    <row r="44" spans="2:15" x14ac:dyDescent="0.2">
      <c r="B44" s="10">
        <v>43507</v>
      </c>
      <c r="C44" s="3">
        <v>8052789</v>
      </c>
      <c r="D44" s="3">
        <v>6039592</v>
      </c>
      <c r="E44" s="3">
        <v>2460574</v>
      </c>
      <c r="F44" s="3">
        <v>5815903</v>
      </c>
      <c r="G44">
        <f t="shared" si="0"/>
        <v>22368858</v>
      </c>
      <c r="H44" s="52">
        <f t="shared" si="2"/>
        <v>390912</v>
      </c>
      <c r="I44" s="52">
        <f t="shared" si="3"/>
        <v>293184</v>
      </c>
      <c r="J44" s="52">
        <f t="shared" si="4"/>
        <v>119445</v>
      </c>
      <c r="K44" s="52">
        <f t="shared" si="5"/>
        <v>282325</v>
      </c>
      <c r="L44" s="7">
        <f t="shared" si="6"/>
        <v>1085866</v>
      </c>
      <c r="M44" s="5">
        <f>VLOOKUP($B44,'Session Details'!$B$2:$T$368,10,0)</f>
        <v>5.1020408642713067E-2</v>
      </c>
      <c r="N44" s="12">
        <f t="shared" si="7"/>
        <v>1085866</v>
      </c>
      <c r="O44" t="str">
        <f t="shared" si="8"/>
        <v>TRAFFIC FACEBOOK</v>
      </c>
    </row>
    <row r="45" spans="2:15" x14ac:dyDescent="0.2">
      <c r="B45" s="10">
        <v>43508</v>
      </c>
      <c r="C45" s="3">
        <v>8209154</v>
      </c>
      <c r="D45" s="3">
        <v>6156866</v>
      </c>
      <c r="E45" s="3">
        <v>2508352</v>
      </c>
      <c r="F45" s="3">
        <v>5928833</v>
      </c>
      <c r="G45">
        <f t="shared" si="0"/>
        <v>22803205</v>
      </c>
      <c r="H45" s="52">
        <f t="shared" si="2"/>
        <v>156365</v>
      </c>
      <c r="I45" s="52">
        <f t="shared" si="3"/>
        <v>117274</v>
      </c>
      <c r="J45" s="52">
        <f t="shared" si="4"/>
        <v>47778</v>
      </c>
      <c r="K45" s="52">
        <f t="shared" si="5"/>
        <v>112930</v>
      </c>
      <c r="L45" s="7">
        <f t="shared" si="6"/>
        <v>434347</v>
      </c>
      <c r="M45" s="5">
        <f>VLOOKUP($B45,'Session Details'!$B$2:$T$368,10,0)</f>
        <v>1.9417484842767951E-2</v>
      </c>
      <c r="N45" s="12">
        <f t="shared" si="7"/>
        <v>434347</v>
      </c>
      <c r="O45" t="str">
        <f t="shared" si="8"/>
        <v>TRAFFIC FACEBOOK</v>
      </c>
    </row>
    <row r="46" spans="2:15" x14ac:dyDescent="0.2">
      <c r="B46" s="10">
        <v>43509</v>
      </c>
      <c r="C46" s="3">
        <v>7818242</v>
      </c>
      <c r="D46" s="3">
        <v>5863681</v>
      </c>
      <c r="E46" s="3">
        <v>2388907</v>
      </c>
      <c r="F46" s="3">
        <v>5646508</v>
      </c>
      <c r="G46">
        <f t="shared" si="0"/>
        <v>21717338</v>
      </c>
      <c r="H46" s="52">
        <f t="shared" si="2"/>
        <v>390912</v>
      </c>
      <c r="I46" s="52">
        <f t="shared" si="3"/>
        <v>293184</v>
      </c>
      <c r="J46" s="52">
        <f t="shared" si="4"/>
        <v>119445</v>
      </c>
      <c r="K46" s="52">
        <f t="shared" si="5"/>
        <v>282325</v>
      </c>
      <c r="L46" s="7">
        <f t="shared" si="6"/>
        <v>1085866</v>
      </c>
      <c r="M46" s="5">
        <f>VLOOKUP($B46,'Session Details'!$B$2:$T$368,10,0)</f>
        <v>5.2631578947368363E-2</v>
      </c>
      <c r="N46" s="12">
        <f t="shared" si="7"/>
        <v>1085866</v>
      </c>
      <c r="O46" t="str">
        <f t="shared" si="8"/>
        <v>TRAFFIC FACEBOOK</v>
      </c>
    </row>
    <row r="47" spans="2:15" x14ac:dyDescent="0.2">
      <c r="B47" s="10">
        <v>43510</v>
      </c>
      <c r="C47" s="3">
        <v>7740060</v>
      </c>
      <c r="D47" s="3">
        <v>5805045</v>
      </c>
      <c r="E47" s="3">
        <v>2365018</v>
      </c>
      <c r="F47" s="3">
        <v>5590043</v>
      </c>
      <c r="G47">
        <f t="shared" si="0"/>
        <v>21500166</v>
      </c>
      <c r="H47" s="52">
        <f t="shared" si="2"/>
        <v>-234547</v>
      </c>
      <c r="I47" s="52">
        <f t="shared" si="3"/>
        <v>-175910</v>
      </c>
      <c r="J47" s="52">
        <f t="shared" si="4"/>
        <v>-71667</v>
      </c>
      <c r="K47" s="52">
        <f t="shared" si="5"/>
        <v>-169395</v>
      </c>
      <c r="L47" s="7">
        <f t="shared" si="6"/>
        <v>-651519</v>
      </c>
      <c r="M47" s="5">
        <f>VLOOKUP($B47,'Session Details'!$B$2:$T$368,10,0)</f>
        <v>-2.9411755411675844E-2</v>
      </c>
      <c r="N47" s="12">
        <f t="shared" si="7"/>
        <v>-71667</v>
      </c>
      <c r="O47" t="str">
        <f t="shared" si="8"/>
        <v>TRAFFIC  TWITTER</v>
      </c>
    </row>
    <row r="48" spans="2:15" x14ac:dyDescent="0.2">
      <c r="B48" s="10">
        <v>43511</v>
      </c>
      <c r="C48" s="3">
        <v>7740060</v>
      </c>
      <c r="D48" s="3">
        <v>5805045</v>
      </c>
      <c r="E48" s="3">
        <v>2365018</v>
      </c>
      <c r="F48" s="3">
        <v>5590043</v>
      </c>
      <c r="G48">
        <f t="shared" si="0"/>
        <v>21500166</v>
      </c>
      <c r="H48" s="52">
        <f t="shared" si="2"/>
        <v>-156364</v>
      </c>
      <c r="I48" s="52">
        <f t="shared" si="3"/>
        <v>-117273</v>
      </c>
      <c r="J48" s="52">
        <f t="shared" si="4"/>
        <v>-47778</v>
      </c>
      <c r="K48" s="52">
        <f t="shared" si="5"/>
        <v>-112930</v>
      </c>
      <c r="L48" s="7">
        <f t="shared" si="6"/>
        <v>-434345</v>
      </c>
      <c r="M48" s="5">
        <f>VLOOKUP($B48,'Session Details'!$B$2:$T$368,10,0)</f>
        <v>-1.9801944086928258E-2</v>
      </c>
      <c r="N48" s="12">
        <f t="shared" si="7"/>
        <v>-47778</v>
      </c>
      <c r="O48" t="str">
        <f t="shared" si="8"/>
        <v>TRAFFIC  TWITTER</v>
      </c>
    </row>
    <row r="49" spans="2:15" x14ac:dyDescent="0.2">
      <c r="B49" s="10">
        <v>43512</v>
      </c>
      <c r="C49" s="3">
        <v>16483516</v>
      </c>
      <c r="D49" s="3">
        <v>12362637</v>
      </c>
      <c r="E49" s="3">
        <v>5036630</v>
      </c>
      <c r="F49" s="3">
        <v>11904761</v>
      </c>
      <c r="G49">
        <f t="shared" si="0"/>
        <v>45787544</v>
      </c>
      <c r="H49" s="52">
        <f t="shared" si="2"/>
        <v>646412</v>
      </c>
      <c r="I49" s="52">
        <f t="shared" si="3"/>
        <v>484809</v>
      </c>
      <c r="J49" s="52">
        <f t="shared" si="4"/>
        <v>197515</v>
      </c>
      <c r="K49" s="52">
        <f t="shared" si="5"/>
        <v>466853</v>
      </c>
      <c r="L49" s="7">
        <f t="shared" si="6"/>
        <v>1795589</v>
      </c>
      <c r="M49" s="5">
        <f>VLOOKUP($B49,'Session Details'!$B$2:$T$368,10,0)</f>
        <v>4.081632653061229E-2</v>
      </c>
      <c r="N49" s="12">
        <f t="shared" si="7"/>
        <v>1795589</v>
      </c>
      <c r="O49" t="str">
        <f t="shared" si="8"/>
        <v>TRAFFIC FACEBOOK</v>
      </c>
    </row>
    <row r="50" spans="2:15" x14ac:dyDescent="0.2">
      <c r="B50" s="10">
        <v>43513</v>
      </c>
      <c r="C50" s="3">
        <v>16321913</v>
      </c>
      <c r="D50" s="3">
        <v>12241435</v>
      </c>
      <c r="E50" s="3">
        <v>4987251</v>
      </c>
      <c r="F50" s="3">
        <v>11788048</v>
      </c>
      <c r="G50">
        <f t="shared" si="0"/>
        <v>45338647</v>
      </c>
      <c r="H50" s="52">
        <f t="shared" si="2"/>
        <v>-323206</v>
      </c>
      <c r="I50" s="52">
        <f t="shared" si="3"/>
        <v>-242404</v>
      </c>
      <c r="J50" s="52">
        <f t="shared" si="4"/>
        <v>-98757</v>
      </c>
      <c r="K50" s="52">
        <f t="shared" si="5"/>
        <v>-233427</v>
      </c>
      <c r="L50" s="7">
        <f t="shared" si="6"/>
        <v>-897794</v>
      </c>
      <c r="M50" s="5">
        <f>VLOOKUP($B50,'Session Details'!$B$2:$T$368,10,0)</f>
        <v>-1.9417475518175187E-2</v>
      </c>
      <c r="N50" s="12">
        <f t="shared" si="7"/>
        <v>-98757</v>
      </c>
      <c r="O50" t="str">
        <f t="shared" si="8"/>
        <v>TRAFFIC  TWITTER</v>
      </c>
    </row>
    <row r="51" spans="2:15" x14ac:dyDescent="0.2">
      <c r="B51" s="10">
        <v>43514</v>
      </c>
      <c r="C51" s="3">
        <v>7818242</v>
      </c>
      <c r="D51" s="3">
        <v>5863681</v>
      </c>
      <c r="E51" s="3">
        <v>2388907</v>
      </c>
      <c r="F51" s="3">
        <v>5646508</v>
      </c>
      <c r="G51">
        <f t="shared" si="0"/>
        <v>21717338</v>
      </c>
      <c r="H51" s="52">
        <f t="shared" si="2"/>
        <v>-234547</v>
      </c>
      <c r="I51" s="52">
        <f t="shared" si="3"/>
        <v>-175911</v>
      </c>
      <c r="J51" s="52">
        <f t="shared" si="4"/>
        <v>-71667</v>
      </c>
      <c r="K51" s="52">
        <f t="shared" si="5"/>
        <v>-169395</v>
      </c>
      <c r="L51" s="7">
        <f t="shared" si="6"/>
        <v>-651520</v>
      </c>
      <c r="M51" s="5">
        <f>VLOOKUP($B51,'Session Details'!$B$2:$T$368,10,0)</f>
        <v>-2.9126204911649523E-2</v>
      </c>
      <c r="N51" s="12">
        <f t="shared" si="7"/>
        <v>-71667</v>
      </c>
      <c r="O51" t="str">
        <f t="shared" si="8"/>
        <v>TRAFFIC  TWITTER</v>
      </c>
    </row>
    <row r="52" spans="2:15" x14ac:dyDescent="0.2">
      <c r="B52" s="10">
        <v>43515</v>
      </c>
      <c r="C52" s="3">
        <v>7896424</v>
      </c>
      <c r="D52" s="3">
        <v>5922318</v>
      </c>
      <c r="E52" s="3">
        <v>2412796</v>
      </c>
      <c r="F52" s="3">
        <v>5702973</v>
      </c>
      <c r="G52">
        <f t="shared" si="0"/>
        <v>21934511</v>
      </c>
      <c r="H52" s="52">
        <f t="shared" si="2"/>
        <v>-312730</v>
      </c>
      <c r="I52" s="52">
        <f t="shared" si="3"/>
        <v>-234548</v>
      </c>
      <c r="J52" s="52">
        <f t="shared" si="4"/>
        <v>-95556</v>
      </c>
      <c r="K52" s="52">
        <f t="shared" si="5"/>
        <v>-225860</v>
      </c>
      <c r="L52" s="7">
        <f t="shared" si="6"/>
        <v>-868694</v>
      </c>
      <c r="M52" s="5">
        <f>VLOOKUP($B52,'Session Details'!$B$2:$T$368,10,0)</f>
        <v>-3.809525563663041E-2</v>
      </c>
      <c r="N52" s="12">
        <f t="shared" si="7"/>
        <v>-95556</v>
      </c>
      <c r="O52" t="str">
        <f t="shared" si="8"/>
        <v>TRAFFIC  TWITTER</v>
      </c>
    </row>
    <row r="53" spans="2:15" x14ac:dyDescent="0.2">
      <c r="B53" s="10">
        <v>43516</v>
      </c>
      <c r="C53" s="3">
        <v>7974607</v>
      </c>
      <c r="D53" s="3">
        <v>5980955</v>
      </c>
      <c r="E53" s="3">
        <v>2436685</v>
      </c>
      <c r="F53" s="3">
        <v>5759438</v>
      </c>
      <c r="G53">
        <f t="shared" si="0"/>
        <v>22151685</v>
      </c>
      <c r="H53" s="52">
        <f t="shared" si="2"/>
        <v>156365</v>
      </c>
      <c r="I53" s="52">
        <f t="shared" si="3"/>
        <v>117274</v>
      </c>
      <c r="J53" s="52">
        <f t="shared" si="4"/>
        <v>47778</v>
      </c>
      <c r="K53" s="52">
        <f t="shared" si="5"/>
        <v>112930</v>
      </c>
      <c r="L53" s="7">
        <f t="shared" si="6"/>
        <v>434347</v>
      </c>
      <c r="M53" s="5">
        <f>VLOOKUP($B53,'Session Details'!$B$2:$T$368,10,0)</f>
        <v>2.0000009209230951E-2</v>
      </c>
      <c r="N53" s="12">
        <f t="shared" si="7"/>
        <v>434347</v>
      </c>
      <c r="O53" t="str">
        <f t="shared" si="8"/>
        <v>TRAFFIC FACEBOOK</v>
      </c>
    </row>
    <row r="54" spans="2:15" x14ac:dyDescent="0.2">
      <c r="B54" s="10">
        <v>43517</v>
      </c>
      <c r="C54" s="3">
        <v>7505512</v>
      </c>
      <c r="D54" s="3">
        <v>5629134</v>
      </c>
      <c r="E54" s="3">
        <v>2293351</v>
      </c>
      <c r="F54" s="3">
        <v>5420648</v>
      </c>
      <c r="G54">
        <f t="shared" si="0"/>
        <v>20848645</v>
      </c>
      <c r="H54" s="52">
        <f t="shared" si="2"/>
        <v>-234548</v>
      </c>
      <c r="I54" s="52">
        <f t="shared" si="3"/>
        <v>-175911</v>
      </c>
      <c r="J54" s="52">
        <f t="shared" si="4"/>
        <v>-71667</v>
      </c>
      <c r="K54" s="52">
        <f t="shared" si="5"/>
        <v>-169395</v>
      </c>
      <c r="L54" s="7">
        <f t="shared" si="6"/>
        <v>-651521</v>
      </c>
      <c r="M54" s="5">
        <f>VLOOKUP($B54,'Session Details'!$B$2:$T$368,10,0)</f>
        <v>-3.0303066948270674E-2</v>
      </c>
      <c r="N54" s="12">
        <f t="shared" si="7"/>
        <v>-71667</v>
      </c>
      <c r="O54" t="str">
        <f t="shared" si="8"/>
        <v>TRAFFIC  TWITTER</v>
      </c>
    </row>
    <row r="55" spans="2:15" x14ac:dyDescent="0.2">
      <c r="B55" s="10">
        <v>43518</v>
      </c>
      <c r="C55" s="3">
        <v>7974607</v>
      </c>
      <c r="D55" s="3">
        <v>5980955</v>
      </c>
      <c r="E55" s="3">
        <v>2436685</v>
      </c>
      <c r="F55" s="3">
        <v>5759438</v>
      </c>
      <c r="G55">
        <f t="shared" si="0"/>
        <v>22151685</v>
      </c>
      <c r="H55" s="52">
        <f t="shared" si="2"/>
        <v>234547</v>
      </c>
      <c r="I55" s="52">
        <f t="shared" si="3"/>
        <v>175910</v>
      </c>
      <c r="J55" s="52">
        <f t="shared" si="4"/>
        <v>71667</v>
      </c>
      <c r="K55" s="52">
        <f t="shared" si="5"/>
        <v>169395</v>
      </c>
      <c r="L55" s="7">
        <f t="shared" si="6"/>
        <v>651519</v>
      </c>
      <c r="M55" s="5">
        <f>VLOOKUP($B55,'Session Details'!$B$2:$T$368,10,0)</f>
        <v>3.0303020437004058E-2</v>
      </c>
      <c r="N55" s="12">
        <f t="shared" si="7"/>
        <v>651519</v>
      </c>
      <c r="O55" t="str">
        <f t="shared" si="8"/>
        <v>TRAFFIC FACEBOOK</v>
      </c>
    </row>
    <row r="56" spans="2:15" x14ac:dyDescent="0.2">
      <c r="B56" s="10">
        <v>43519</v>
      </c>
      <c r="C56" s="3">
        <v>15513897</v>
      </c>
      <c r="D56" s="3">
        <v>11635423</v>
      </c>
      <c r="E56" s="3">
        <v>4740357</v>
      </c>
      <c r="F56" s="3">
        <v>11204481</v>
      </c>
      <c r="G56">
        <f t="shared" si="0"/>
        <v>43094158</v>
      </c>
      <c r="H56" s="52">
        <f t="shared" si="2"/>
        <v>-969619</v>
      </c>
      <c r="I56" s="52">
        <f t="shared" si="3"/>
        <v>-727214</v>
      </c>
      <c r="J56" s="52">
        <f t="shared" si="4"/>
        <v>-296273</v>
      </c>
      <c r="K56" s="52">
        <f t="shared" si="5"/>
        <v>-700280</v>
      </c>
      <c r="L56" s="7">
        <f t="shared" si="6"/>
        <v>-2693386</v>
      </c>
      <c r="M56" s="5">
        <f>VLOOKUP($B56,'Session Details'!$B$2:$T$368,10,0)</f>
        <v>-5.8823529411764719E-2</v>
      </c>
      <c r="N56" s="12">
        <f t="shared" si="7"/>
        <v>-296273</v>
      </c>
      <c r="O56" t="str">
        <f t="shared" si="8"/>
        <v>TRAFFIC  TWITTER</v>
      </c>
    </row>
    <row r="57" spans="2:15" x14ac:dyDescent="0.2">
      <c r="B57" s="10">
        <v>43520</v>
      </c>
      <c r="C57" s="3">
        <v>15998707</v>
      </c>
      <c r="D57" s="3">
        <v>11999030</v>
      </c>
      <c r="E57" s="3">
        <v>4888493</v>
      </c>
      <c r="F57" s="3">
        <v>11554621</v>
      </c>
      <c r="G57">
        <f t="shared" si="0"/>
        <v>44440851</v>
      </c>
      <c r="H57" s="52">
        <f t="shared" si="2"/>
        <v>-323206</v>
      </c>
      <c r="I57" s="52">
        <f t="shared" si="3"/>
        <v>-242405</v>
      </c>
      <c r="J57" s="52">
        <f t="shared" si="4"/>
        <v>-98758</v>
      </c>
      <c r="K57" s="52">
        <f t="shared" si="5"/>
        <v>-233427</v>
      </c>
      <c r="L57" s="7">
        <f t="shared" si="6"/>
        <v>-897796</v>
      </c>
      <c r="M57" s="5">
        <f>VLOOKUP($B57,'Session Details'!$B$2:$T$368,10,0)</f>
        <v>-1.9801979979641171E-2</v>
      </c>
      <c r="N57" s="12">
        <f t="shared" si="7"/>
        <v>-98758</v>
      </c>
      <c r="O57" t="str">
        <f t="shared" si="8"/>
        <v>TRAFFIC  TWITTER</v>
      </c>
    </row>
    <row r="58" spans="2:15" x14ac:dyDescent="0.2">
      <c r="B58" s="10">
        <v>43521</v>
      </c>
      <c r="C58" s="3">
        <v>7583695</v>
      </c>
      <c r="D58" s="3">
        <v>5687771</v>
      </c>
      <c r="E58" s="3">
        <v>2317240</v>
      </c>
      <c r="F58" s="3">
        <v>5477113</v>
      </c>
      <c r="G58">
        <f t="shared" si="0"/>
        <v>21065819</v>
      </c>
      <c r="H58" s="52">
        <f t="shared" si="2"/>
        <v>-234547</v>
      </c>
      <c r="I58" s="52">
        <f t="shared" si="3"/>
        <v>-175910</v>
      </c>
      <c r="J58" s="52">
        <f t="shared" si="4"/>
        <v>-71667</v>
      </c>
      <c r="K58" s="52">
        <f t="shared" si="5"/>
        <v>-169395</v>
      </c>
      <c r="L58" s="7">
        <f t="shared" si="6"/>
        <v>-651519</v>
      </c>
      <c r="M58" s="5">
        <f>VLOOKUP($B58,'Session Details'!$B$2:$T$368,10,0)</f>
        <v>-2.9999990790768982E-2</v>
      </c>
      <c r="N58" s="12">
        <f t="shared" si="7"/>
        <v>-71667</v>
      </c>
      <c r="O58" t="str">
        <f t="shared" si="8"/>
        <v>TRAFFIC  TWITTER</v>
      </c>
    </row>
    <row r="59" spans="2:15" x14ac:dyDescent="0.2">
      <c r="B59" s="10">
        <v>43522</v>
      </c>
      <c r="C59" s="3">
        <v>8052789</v>
      </c>
      <c r="D59" s="3">
        <v>6039592</v>
      </c>
      <c r="E59" s="3">
        <v>2460574</v>
      </c>
      <c r="F59" s="3">
        <v>5815903</v>
      </c>
      <c r="G59">
        <f t="shared" si="0"/>
        <v>22368858</v>
      </c>
      <c r="H59" s="52">
        <f t="shared" si="2"/>
        <v>156365</v>
      </c>
      <c r="I59" s="52">
        <f t="shared" si="3"/>
        <v>117274</v>
      </c>
      <c r="J59" s="52">
        <f t="shared" si="4"/>
        <v>47778</v>
      </c>
      <c r="K59" s="52">
        <f t="shared" si="5"/>
        <v>112930</v>
      </c>
      <c r="L59" s="7">
        <f t="shared" si="6"/>
        <v>434347</v>
      </c>
      <c r="M59" s="5">
        <f>VLOOKUP($B59,'Session Details'!$B$2:$T$368,10,0)</f>
        <v>1.9801989677181275E-2</v>
      </c>
      <c r="N59" s="12">
        <f t="shared" si="7"/>
        <v>434347</v>
      </c>
      <c r="O59" t="str">
        <f t="shared" si="8"/>
        <v>TRAFFIC FACEBOOK</v>
      </c>
    </row>
    <row r="60" spans="2:15" x14ac:dyDescent="0.2">
      <c r="B60" s="10">
        <v>43523</v>
      </c>
      <c r="C60" s="3">
        <v>7740060</v>
      </c>
      <c r="D60" s="3">
        <v>5805045</v>
      </c>
      <c r="E60" s="3">
        <v>2365018</v>
      </c>
      <c r="F60" s="3">
        <v>5590043</v>
      </c>
      <c r="G60">
        <f t="shared" si="0"/>
        <v>21500166</v>
      </c>
      <c r="H60" s="52">
        <f t="shared" si="2"/>
        <v>-234547</v>
      </c>
      <c r="I60" s="52">
        <f t="shared" si="3"/>
        <v>-175910</v>
      </c>
      <c r="J60" s="52">
        <f t="shared" si="4"/>
        <v>-71667</v>
      </c>
      <c r="K60" s="52">
        <f t="shared" si="5"/>
        <v>-169395</v>
      </c>
      <c r="L60" s="7">
        <f t="shared" si="6"/>
        <v>-651519</v>
      </c>
      <c r="M60" s="5">
        <f>VLOOKUP($B60,'Session Details'!$B$2:$T$368,10,0)</f>
        <v>-2.9411755411675844E-2</v>
      </c>
      <c r="N60" s="12">
        <f t="shared" si="7"/>
        <v>-71667</v>
      </c>
      <c r="O60" t="str">
        <f t="shared" si="8"/>
        <v>TRAFFIC  TWITTER</v>
      </c>
    </row>
    <row r="61" spans="2:15" x14ac:dyDescent="0.2">
      <c r="B61" s="10">
        <v>43524</v>
      </c>
      <c r="C61" s="3">
        <v>8130972</v>
      </c>
      <c r="D61" s="3">
        <v>6098229</v>
      </c>
      <c r="E61" s="3">
        <v>2484463</v>
      </c>
      <c r="F61" s="3">
        <v>5872368</v>
      </c>
      <c r="G61">
        <f t="shared" si="0"/>
        <v>22586032</v>
      </c>
      <c r="H61" s="52">
        <f t="shared" si="2"/>
        <v>625460</v>
      </c>
      <c r="I61" s="52">
        <f t="shared" si="3"/>
        <v>469095</v>
      </c>
      <c r="J61" s="52">
        <f t="shared" si="4"/>
        <v>191112</v>
      </c>
      <c r="K61" s="52">
        <f t="shared" si="5"/>
        <v>451720</v>
      </c>
      <c r="L61" s="7">
        <f t="shared" si="6"/>
        <v>1737387</v>
      </c>
      <c r="M61" s="5">
        <f>VLOOKUP($B61,'Session Details'!$B$2:$T$368,10,0)</f>
        <v>8.3333373303954517E-2</v>
      </c>
      <c r="N61" s="12">
        <f t="shared" si="7"/>
        <v>1737387</v>
      </c>
      <c r="O61" t="str">
        <f t="shared" si="8"/>
        <v>TRAFFIC FACEBOOK</v>
      </c>
    </row>
    <row r="62" spans="2:15" x14ac:dyDescent="0.2">
      <c r="B62" s="10">
        <v>43525</v>
      </c>
      <c r="C62" s="3">
        <v>8052789</v>
      </c>
      <c r="D62" s="3">
        <v>6039592</v>
      </c>
      <c r="E62" s="3">
        <v>2460574</v>
      </c>
      <c r="F62" s="3">
        <v>5815903</v>
      </c>
      <c r="G62">
        <f t="shared" si="0"/>
        <v>22368858</v>
      </c>
      <c r="H62" s="52">
        <f t="shared" si="2"/>
        <v>78182</v>
      </c>
      <c r="I62" s="52">
        <f t="shared" si="3"/>
        <v>58637</v>
      </c>
      <c r="J62" s="52">
        <f t="shared" si="4"/>
        <v>23889</v>
      </c>
      <c r="K62" s="52">
        <f t="shared" si="5"/>
        <v>56465</v>
      </c>
      <c r="L62" s="7">
        <f t="shared" si="6"/>
        <v>217173</v>
      </c>
      <c r="M62" s="5">
        <f>VLOOKUP($B62,'Session Details'!$B$2:$T$368,10,0)</f>
        <v>9.80390342279569E-3</v>
      </c>
      <c r="N62" s="12">
        <f t="shared" si="7"/>
        <v>217173</v>
      </c>
      <c r="O62" t="str">
        <f t="shared" si="8"/>
        <v>TRAFFIC FACEBOOK</v>
      </c>
    </row>
    <row r="63" spans="2:15" x14ac:dyDescent="0.2">
      <c r="B63" s="10">
        <v>43526</v>
      </c>
      <c r="C63" s="3">
        <v>16806722</v>
      </c>
      <c r="D63" s="3">
        <v>12605042</v>
      </c>
      <c r="E63" s="3">
        <v>5135387</v>
      </c>
      <c r="F63" s="3">
        <v>12138188</v>
      </c>
      <c r="G63">
        <f t="shared" si="0"/>
        <v>46685339</v>
      </c>
      <c r="H63" s="52">
        <f t="shared" si="2"/>
        <v>1292825</v>
      </c>
      <c r="I63" s="52">
        <f t="shared" si="3"/>
        <v>969619</v>
      </c>
      <c r="J63" s="52">
        <f t="shared" si="4"/>
        <v>395030</v>
      </c>
      <c r="K63" s="52">
        <f t="shared" si="5"/>
        <v>933707</v>
      </c>
      <c r="L63" s="7">
        <f t="shared" si="6"/>
        <v>3591181</v>
      </c>
      <c r="M63" s="5">
        <f>VLOOKUP($B63,'Session Details'!$B$2:$T$368,10,0)</f>
        <v>8.3333333333333259E-2</v>
      </c>
      <c r="N63" s="12">
        <f t="shared" si="7"/>
        <v>3591181</v>
      </c>
      <c r="O63" t="str">
        <f t="shared" si="8"/>
        <v>TRAFFIC FACEBOOK</v>
      </c>
    </row>
    <row r="64" spans="2:15" x14ac:dyDescent="0.2">
      <c r="B64" s="10">
        <v>43527</v>
      </c>
      <c r="C64" s="3">
        <v>15837104</v>
      </c>
      <c r="D64" s="3">
        <v>11877828</v>
      </c>
      <c r="E64" s="3">
        <v>4839115</v>
      </c>
      <c r="F64" s="3">
        <v>11437908</v>
      </c>
      <c r="G64">
        <f t="shared" si="0"/>
        <v>43991955</v>
      </c>
      <c r="H64" s="52">
        <f t="shared" si="2"/>
        <v>-161603</v>
      </c>
      <c r="I64" s="52">
        <f t="shared" si="3"/>
        <v>-121202</v>
      </c>
      <c r="J64" s="52">
        <f t="shared" si="4"/>
        <v>-49378</v>
      </c>
      <c r="K64" s="52">
        <f t="shared" si="5"/>
        <v>-116713</v>
      </c>
      <c r="L64" s="7">
        <f t="shared" si="6"/>
        <v>-448896</v>
      </c>
      <c r="M64" s="5">
        <f>VLOOKUP($B64,'Session Details'!$B$2:$T$368,10,0)</f>
        <v>-1.0101021238273722E-2</v>
      </c>
      <c r="N64" s="12">
        <f t="shared" si="7"/>
        <v>-49378</v>
      </c>
      <c r="O64" t="str">
        <f t="shared" si="8"/>
        <v>TRAFFIC  TWITTER</v>
      </c>
    </row>
    <row r="65" spans="2:15" x14ac:dyDescent="0.2">
      <c r="B65" s="10">
        <v>43528</v>
      </c>
      <c r="C65" s="3">
        <v>7818242</v>
      </c>
      <c r="D65" s="3">
        <v>5863681</v>
      </c>
      <c r="E65" s="3">
        <v>2388907</v>
      </c>
      <c r="F65" s="3">
        <v>5646508</v>
      </c>
      <c r="G65">
        <f t="shared" si="0"/>
        <v>21717338</v>
      </c>
      <c r="H65" s="52">
        <f t="shared" si="2"/>
        <v>234547</v>
      </c>
      <c r="I65" s="52">
        <f t="shared" si="3"/>
        <v>175910</v>
      </c>
      <c r="J65" s="52">
        <f t="shared" si="4"/>
        <v>71667</v>
      </c>
      <c r="K65" s="52">
        <f t="shared" si="5"/>
        <v>169395</v>
      </c>
      <c r="L65" s="7">
        <f t="shared" si="6"/>
        <v>651519</v>
      </c>
      <c r="M65" s="5">
        <f>VLOOKUP($B65,'Session Details'!$B$2:$T$368,10,0)</f>
        <v>3.0927825263863395E-2</v>
      </c>
      <c r="N65" s="12">
        <f t="shared" si="7"/>
        <v>651519</v>
      </c>
      <c r="O65" t="str">
        <f t="shared" si="8"/>
        <v>TRAFFIC FACEBOOK</v>
      </c>
    </row>
    <row r="66" spans="2:15" x14ac:dyDescent="0.2">
      <c r="B66" s="10">
        <v>43529</v>
      </c>
      <c r="C66" s="3">
        <v>7818242</v>
      </c>
      <c r="D66" s="3">
        <v>5863681</v>
      </c>
      <c r="E66" s="3">
        <v>2388907</v>
      </c>
      <c r="F66" s="3">
        <v>5646508</v>
      </c>
      <c r="G66">
        <f t="shared" si="0"/>
        <v>21717338</v>
      </c>
      <c r="H66" s="52">
        <f t="shared" si="2"/>
        <v>-234547</v>
      </c>
      <c r="I66" s="52">
        <f t="shared" si="3"/>
        <v>-175911</v>
      </c>
      <c r="J66" s="52">
        <f t="shared" si="4"/>
        <v>-71667</v>
      </c>
      <c r="K66" s="52">
        <f t="shared" si="5"/>
        <v>-169395</v>
      </c>
      <c r="L66" s="7">
        <f t="shared" si="6"/>
        <v>-651520</v>
      </c>
      <c r="M66" s="5">
        <f>VLOOKUP($B66,'Session Details'!$B$2:$T$368,10,0)</f>
        <v>-2.9126204911649523E-2</v>
      </c>
      <c r="N66" s="12">
        <f t="shared" si="7"/>
        <v>-71667</v>
      </c>
      <c r="O66" t="str">
        <f t="shared" si="8"/>
        <v>TRAFFIC  TWITTER</v>
      </c>
    </row>
    <row r="67" spans="2:15" x14ac:dyDescent="0.2">
      <c r="B67" s="10">
        <v>43530</v>
      </c>
      <c r="C67" s="3">
        <v>7583695</v>
      </c>
      <c r="D67" s="3">
        <v>5687771</v>
      </c>
      <c r="E67" s="3">
        <v>2317240</v>
      </c>
      <c r="F67" s="3">
        <v>5477113</v>
      </c>
      <c r="G67">
        <f t="shared" si="0"/>
        <v>21065819</v>
      </c>
      <c r="H67" s="52">
        <f t="shared" si="2"/>
        <v>-156365</v>
      </c>
      <c r="I67" s="52">
        <f t="shared" si="3"/>
        <v>-117274</v>
      </c>
      <c r="J67" s="52">
        <f t="shared" si="4"/>
        <v>-47778</v>
      </c>
      <c r="K67" s="52">
        <f t="shared" si="5"/>
        <v>-112930</v>
      </c>
      <c r="L67" s="7">
        <f t="shared" si="6"/>
        <v>-434347</v>
      </c>
      <c r="M67" s="5">
        <f>VLOOKUP($B67,'Session Details'!$B$2:$T$368,10,0)</f>
        <v>-2.0202029128424948E-2</v>
      </c>
      <c r="N67" s="12">
        <f t="shared" si="7"/>
        <v>-47778</v>
      </c>
      <c r="O67" t="str">
        <f t="shared" si="8"/>
        <v>TRAFFIC  TWITTER</v>
      </c>
    </row>
    <row r="68" spans="2:15" x14ac:dyDescent="0.2">
      <c r="B68" s="10">
        <v>43531</v>
      </c>
      <c r="C68" s="3">
        <v>7818242</v>
      </c>
      <c r="D68" s="3">
        <v>5863681</v>
      </c>
      <c r="E68" s="3">
        <v>2388907</v>
      </c>
      <c r="F68" s="3">
        <v>5646508</v>
      </c>
      <c r="G68">
        <f t="shared" ref="G68:G131" si="9">SUM(C68:F68)</f>
        <v>21717338</v>
      </c>
      <c r="H68" s="52">
        <f t="shared" si="2"/>
        <v>-312730</v>
      </c>
      <c r="I68" s="52">
        <f t="shared" si="3"/>
        <v>-234548</v>
      </c>
      <c r="J68" s="52">
        <f t="shared" si="4"/>
        <v>-95556</v>
      </c>
      <c r="K68" s="52">
        <f t="shared" si="5"/>
        <v>-225860</v>
      </c>
      <c r="L68" s="7">
        <f t="shared" si="6"/>
        <v>-868694</v>
      </c>
      <c r="M68" s="5">
        <f>VLOOKUP($B68,'Session Details'!$B$2:$T$368,10,0)</f>
        <v>-3.8461555490441612E-2</v>
      </c>
      <c r="N68" s="12">
        <f t="shared" si="7"/>
        <v>-95556</v>
      </c>
      <c r="O68" t="str">
        <f t="shared" si="8"/>
        <v>TRAFFIC  TWITTER</v>
      </c>
    </row>
    <row r="69" spans="2:15" x14ac:dyDescent="0.2">
      <c r="B69" s="10">
        <v>43532</v>
      </c>
      <c r="C69" s="3">
        <v>7818242</v>
      </c>
      <c r="D69" s="3">
        <v>5863681</v>
      </c>
      <c r="E69" s="3">
        <v>2388907</v>
      </c>
      <c r="F69" s="3">
        <v>5646508</v>
      </c>
      <c r="G69">
        <f t="shared" si="9"/>
        <v>21717338</v>
      </c>
      <c r="H69" s="52">
        <f t="shared" si="2"/>
        <v>-234547</v>
      </c>
      <c r="I69" s="52">
        <f t="shared" si="3"/>
        <v>-175911</v>
      </c>
      <c r="J69" s="52">
        <f t="shared" si="4"/>
        <v>-71667</v>
      </c>
      <c r="K69" s="52">
        <f t="shared" si="5"/>
        <v>-169395</v>
      </c>
      <c r="L69" s="7">
        <f t="shared" si="6"/>
        <v>-651520</v>
      </c>
      <c r="M69" s="5">
        <f>VLOOKUP($B69,'Session Details'!$B$2:$T$368,10,0)</f>
        <v>-2.9126204911649523E-2</v>
      </c>
      <c r="N69" s="12">
        <f t="shared" si="7"/>
        <v>-71667</v>
      </c>
      <c r="O69" t="str">
        <f t="shared" si="8"/>
        <v>TRAFFIC  TWITTER</v>
      </c>
    </row>
    <row r="70" spans="2:15" x14ac:dyDescent="0.2">
      <c r="B70" s="10">
        <v>43533</v>
      </c>
      <c r="C70" s="3">
        <v>16806722</v>
      </c>
      <c r="D70" s="3">
        <v>12605042</v>
      </c>
      <c r="E70" s="3">
        <v>5135387</v>
      </c>
      <c r="F70" s="3">
        <v>12138188</v>
      </c>
      <c r="G70">
        <f t="shared" si="9"/>
        <v>46685339</v>
      </c>
      <c r="H70" s="52">
        <f t="shared" si="2"/>
        <v>0</v>
      </c>
      <c r="I70" s="52">
        <f t="shared" si="3"/>
        <v>0</v>
      </c>
      <c r="J70" s="52">
        <f t="shared" si="4"/>
        <v>0</v>
      </c>
      <c r="K70" s="52">
        <f t="shared" si="5"/>
        <v>0</v>
      </c>
      <c r="L70" s="7">
        <f t="shared" si="6"/>
        <v>0</v>
      </c>
      <c r="M70" s="5">
        <f>VLOOKUP($B70,'Session Details'!$B$2:$T$368,10,0)</f>
        <v>0</v>
      </c>
      <c r="N70" s="12">
        <f t="shared" si="7"/>
        <v>0</v>
      </c>
      <c r="O70" t="str">
        <f t="shared" si="8"/>
        <v>TRAFFIC FACEBOOK</v>
      </c>
    </row>
    <row r="71" spans="2:15" x14ac:dyDescent="0.2">
      <c r="B71" s="10">
        <v>43534</v>
      </c>
      <c r="C71" s="3">
        <v>16645119</v>
      </c>
      <c r="D71" s="3">
        <v>12483839</v>
      </c>
      <c r="E71" s="3">
        <v>5086008</v>
      </c>
      <c r="F71" s="3">
        <v>12021475</v>
      </c>
      <c r="G71">
        <f t="shared" si="9"/>
        <v>46236441</v>
      </c>
      <c r="H71" s="52">
        <f t="shared" si="2"/>
        <v>808015</v>
      </c>
      <c r="I71" s="52">
        <f t="shared" si="3"/>
        <v>606011</v>
      </c>
      <c r="J71" s="52">
        <f t="shared" si="4"/>
        <v>246893</v>
      </c>
      <c r="K71" s="52">
        <f t="shared" si="5"/>
        <v>583567</v>
      </c>
      <c r="L71" s="7">
        <f t="shared" si="6"/>
        <v>2244486</v>
      </c>
      <c r="M71" s="5">
        <f>VLOOKUP($B71,'Session Details'!$B$2:$T$368,10,0)</f>
        <v>5.1020419528979843E-2</v>
      </c>
      <c r="N71" s="12">
        <f t="shared" si="7"/>
        <v>2244486</v>
      </c>
      <c r="O71" t="str">
        <f t="shared" si="8"/>
        <v>TRAFFIC FACEBOOK</v>
      </c>
    </row>
    <row r="72" spans="2:15" x14ac:dyDescent="0.2">
      <c r="B72" s="10">
        <v>43535</v>
      </c>
      <c r="C72" s="3">
        <v>7661877</v>
      </c>
      <c r="D72" s="3">
        <v>5746408</v>
      </c>
      <c r="E72" s="3">
        <v>2341129</v>
      </c>
      <c r="F72" s="3">
        <v>5533578</v>
      </c>
      <c r="G72">
        <f t="shared" si="9"/>
        <v>21282992</v>
      </c>
      <c r="H72" s="52">
        <f t="shared" si="2"/>
        <v>-156365</v>
      </c>
      <c r="I72" s="52">
        <f t="shared" si="3"/>
        <v>-117273</v>
      </c>
      <c r="J72" s="52">
        <f t="shared" si="4"/>
        <v>-47778</v>
      </c>
      <c r="K72" s="52">
        <f t="shared" si="5"/>
        <v>-112930</v>
      </c>
      <c r="L72" s="7">
        <f t="shared" si="6"/>
        <v>-434346</v>
      </c>
      <c r="M72" s="5">
        <f>VLOOKUP($B72,'Session Details'!$B$2:$T$368,10,0)</f>
        <v>-2.0000009209230951E-2</v>
      </c>
      <c r="N72" s="12">
        <f t="shared" si="7"/>
        <v>-47778</v>
      </c>
      <c r="O72" t="str">
        <f t="shared" si="8"/>
        <v>TRAFFIC  TWITTER</v>
      </c>
    </row>
    <row r="73" spans="2:15" x14ac:dyDescent="0.2">
      <c r="B73" s="10">
        <v>43536</v>
      </c>
      <c r="C73" s="3">
        <v>7740060</v>
      </c>
      <c r="D73" s="3">
        <v>5805045</v>
      </c>
      <c r="E73" s="3">
        <v>2365018</v>
      </c>
      <c r="F73" s="3">
        <v>5590043</v>
      </c>
      <c r="G73">
        <f t="shared" si="9"/>
        <v>21500166</v>
      </c>
      <c r="H73" s="52">
        <f t="shared" si="2"/>
        <v>-78182</v>
      </c>
      <c r="I73" s="52">
        <f t="shared" si="3"/>
        <v>-58636</v>
      </c>
      <c r="J73" s="52">
        <f t="shared" si="4"/>
        <v>-23889</v>
      </c>
      <c r="K73" s="52">
        <f t="shared" si="5"/>
        <v>-56465</v>
      </c>
      <c r="L73" s="7">
        <f t="shared" si="6"/>
        <v>-217172</v>
      </c>
      <c r="M73" s="5">
        <f>VLOOKUP($B73,'Session Details'!$B$2:$T$368,10,0)</f>
        <v>-9.9999815815380311E-3</v>
      </c>
      <c r="N73" s="12">
        <f t="shared" si="7"/>
        <v>-23889</v>
      </c>
      <c r="O73" t="str">
        <f t="shared" si="8"/>
        <v>TRAFFIC  TWITTER</v>
      </c>
    </row>
    <row r="74" spans="2:15" x14ac:dyDescent="0.2">
      <c r="B74" s="10">
        <v>43537</v>
      </c>
      <c r="C74" s="3">
        <v>7818242</v>
      </c>
      <c r="D74" s="3">
        <v>5863681</v>
      </c>
      <c r="E74" s="3">
        <v>2388907</v>
      </c>
      <c r="F74" s="3">
        <v>5646508</v>
      </c>
      <c r="G74">
        <f t="shared" si="9"/>
        <v>21717338</v>
      </c>
      <c r="H74" s="52">
        <f t="shared" si="2"/>
        <v>234547</v>
      </c>
      <c r="I74" s="52">
        <f t="shared" si="3"/>
        <v>175910</v>
      </c>
      <c r="J74" s="52">
        <f t="shared" si="4"/>
        <v>71667</v>
      </c>
      <c r="K74" s="52">
        <f t="shared" si="5"/>
        <v>169395</v>
      </c>
      <c r="L74" s="7">
        <f t="shared" si="6"/>
        <v>651519</v>
      </c>
      <c r="M74" s="5">
        <f>VLOOKUP($B74,'Session Details'!$B$2:$T$368,10,0)</f>
        <v>3.0927825263863395E-2</v>
      </c>
      <c r="N74" s="12">
        <f t="shared" si="7"/>
        <v>651519</v>
      </c>
      <c r="O74" t="str">
        <f t="shared" si="8"/>
        <v>TRAFFIC FACEBOOK</v>
      </c>
    </row>
    <row r="75" spans="2:15" x14ac:dyDescent="0.2">
      <c r="B75" s="10">
        <v>43538</v>
      </c>
      <c r="C75" s="3">
        <v>8209154</v>
      </c>
      <c r="D75" s="3">
        <v>6156866</v>
      </c>
      <c r="E75" s="3">
        <v>2508352</v>
      </c>
      <c r="F75" s="3">
        <v>5928833</v>
      </c>
      <c r="G75">
        <f t="shared" si="9"/>
        <v>22803205</v>
      </c>
      <c r="H75" s="52">
        <f t="shared" ref="H75:H138" si="10">C75-C68</f>
        <v>390912</v>
      </c>
      <c r="I75" s="52">
        <f t="shared" ref="I75:I138" si="11">D75-D68</f>
        <v>293185</v>
      </c>
      <c r="J75" s="52">
        <f t="shared" ref="J75:J138" si="12">E75-E68</f>
        <v>119445</v>
      </c>
      <c r="K75" s="52">
        <f t="shared" ref="K75:K138" si="13">F75-F68</f>
        <v>282325</v>
      </c>
      <c r="L75" s="7">
        <f t="shared" ref="L75:L138" si="14">G75-G68</f>
        <v>1085867</v>
      </c>
      <c r="M75" s="5">
        <f>VLOOKUP($B75,'Session Details'!$B$2:$T$368,10,0)</f>
        <v>5.0000000000000044E-2</v>
      </c>
      <c r="N75" s="12">
        <f t="shared" ref="N75:N138" si="15">MAX(H75:L75)</f>
        <v>1085867</v>
      </c>
      <c r="O75" t="str">
        <f t="shared" ref="O75:O138" si="16">INDEX($H$2:$L$2,1,MATCH(MAX(H75:K75),H75:K75,0))</f>
        <v>TRAFFIC FACEBOOK</v>
      </c>
    </row>
    <row r="76" spans="2:15" x14ac:dyDescent="0.2">
      <c r="B76" s="10">
        <v>43539</v>
      </c>
      <c r="C76" s="3">
        <v>7740060</v>
      </c>
      <c r="D76" s="3">
        <v>5805045</v>
      </c>
      <c r="E76" s="3">
        <v>2365018</v>
      </c>
      <c r="F76" s="3">
        <v>5590043</v>
      </c>
      <c r="G76">
        <f t="shared" si="9"/>
        <v>21500166</v>
      </c>
      <c r="H76" s="52">
        <f t="shared" si="10"/>
        <v>-78182</v>
      </c>
      <c r="I76" s="52">
        <f t="shared" si="11"/>
        <v>-58636</v>
      </c>
      <c r="J76" s="52">
        <f t="shared" si="12"/>
        <v>-23889</v>
      </c>
      <c r="K76" s="52">
        <f t="shared" si="13"/>
        <v>-56465</v>
      </c>
      <c r="L76" s="7">
        <f t="shared" si="14"/>
        <v>-217172</v>
      </c>
      <c r="M76" s="5">
        <f>VLOOKUP($B76,'Session Details'!$B$2:$T$368,10,0)</f>
        <v>-9.9999815815380311E-3</v>
      </c>
      <c r="N76" s="12">
        <f t="shared" si="15"/>
        <v>-23889</v>
      </c>
      <c r="O76" t="str">
        <f t="shared" si="16"/>
        <v>TRAFFIC  TWITTER</v>
      </c>
    </row>
    <row r="77" spans="2:15" x14ac:dyDescent="0.2">
      <c r="B77" s="10">
        <v>43540</v>
      </c>
      <c r="C77" s="3">
        <v>15352294</v>
      </c>
      <c r="D77" s="3">
        <v>11514221</v>
      </c>
      <c r="E77" s="3">
        <v>4690978</v>
      </c>
      <c r="F77" s="3">
        <v>11087768</v>
      </c>
      <c r="G77">
        <f t="shared" si="9"/>
        <v>42645261</v>
      </c>
      <c r="H77" s="52">
        <f t="shared" si="10"/>
        <v>-1454428</v>
      </c>
      <c r="I77" s="52">
        <f t="shared" si="11"/>
        <v>-1090821</v>
      </c>
      <c r="J77" s="52">
        <f t="shared" si="12"/>
        <v>-444409</v>
      </c>
      <c r="K77" s="52">
        <f t="shared" si="13"/>
        <v>-1050420</v>
      </c>
      <c r="L77" s="7">
        <f t="shared" si="14"/>
        <v>-4040078</v>
      </c>
      <c r="M77" s="5">
        <f>VLOOKUP($B77,'Session Details'!$B$2:$T$368,10,0)</f>
        <v>-8.6538450828461344E-2</v>
      </c>
      <c r="N77" s="12">
        <f t="shared" si="15"/>
        <v>-444409</v>
      </c>
      <c r="O77" t="str">
        <f t="shared" si="16"/>
        <v>TRAFFIC  TWITTER</v>
      </c>
    </row>
    <row r="78" spans="2:15" x14ac:dyDescent="0.2">
      <c r="B78" s="10">
        <v>43541</v>
      </c>
      <c r="C78" s="3">
        <v>15352294</v>
      </c>
      <c r="D78" s="3">
        <v>11514221</v>
      </c>
      <c r="E78" s="3">
        <v>4690978</v>
      </c>
      <c r="F78" s="3">
        <v>11087768</v>
      </c>
      <c r="G78">
        <f t="shared" si="9"/>
        <v>42645261</v>
      </c>
      <c r="H78" s="52">
        <f t="shared" si="10"/>
        <v>-1292825</v>
      </c>
      <c r="I78" s="52">
        <f t="shared" si="11"/>
        <v>-969618</v>
      </c>
      <c r="J78" s="52">
        <f t="shared" si="12"/>
        <v>-395030</v>
      </c>
      <c r="K78" s="52">
        <f t="shared" si="13"/>
        <v>-933707</v>
      </c>
      <c r="L78" s="7">
        <f t="shared" si="14"/>
        <v>-3591180</v>
      </c>
      <c r="M78" s="5">
        <f>VLOOKUP($B78,'Session Details'!$B$2:$T$368,10,0)</f>
        <v>-7.7669902072700525E-2</v>
      </c>
      <c r="N78" s="12">
        <f t="shared" si="15"/>
        <v>-395030</v>
      </c>
      <c r="O78" t="str">
        <f t="shared" si="16"/>
        <v>TRAFFIC  TWITTER</v>
      </c>
    </row>
    <row r="79" spans="2:15" x14ac:dyDescent="0.2">
      <c r="B79" s="10">
        <v>43542</v>
      </c>
      <c r="C79" s="3">
        <v>8052789</v>
      </c>
      <c r="D79" s="3">
        <v>6039592</v>
      </c>
      <c r="E79" s="3">
        <v>2460574</v>
      </c>
      <c r="F79" s="3">
        <v>5815903</v>
      </c>
      <c r="G79">
        <f t="shared" si="9"/>
        <v>22368858</v>
      </c>
      <c r="H79" s="52">
        <f t="shared" si="10"/>
        <v>390912</v>
      </c>
      <c r="I79" s="52">
        <f t="shared" si="11"/>
        <v>293184</v>
      </c>
      <c r="J79" s="52">
        <f t="shared" si="12"/>
        <v>119445</v>
      </c>
      <c r="K79" s="52">
        <f t="shared" si="13"/>
        <v>282325</v>
      </c>
      <c r="L79" s="7">
        <f t="shared" si="14"/>
        <v>1085866</v>
      </c>
      <c r="M79" s="5">
        <f>VLOOKUP($B79,'Session Details'!$B$2:$T$368,10,0)</f>
        <v>5.1020408642713067E-2</v>
      </c>
      <c r="N79" s="12">
        <f t="shared" si="15"/>
        <v>1085866</v>
      </c>
      <c r="O79" t="str">
        <f t="shared" si="16"/>
        <v>TRAFFIC FACEBOOK</v>
      </c>
    </row>
    <row r="80" spans="2:15" x14ac:dyDescent="0.2">
      <c r="B80" s="10">
        <v>43543</v>
      </c>
      <c r="C80" s="3">
        <v>7896424</v>
      </c>
      <c r="D80" s="3">
        <v>5922318</v>
      </c>
      <c r="E80" s="3">
        <v>2412796</v>
      </c>
      <c r="F80" s="3">
        <v>5702973</v>
      </c>
      <c r="G80">
        <f t="shared" si="9"/>
        <v>21934511</v>
      </c>
      <c r="H80" s="52">
        <f t="shared" si="10"/>
        <v>156364</v>
      </c>
      <c r="I80" s="52">
        <f t="shared" si="11"/>
        <v>117273</v>
      </c>
      <c r="J80" s="52">
        <f t="shared" si="12"/>
        <v>47778</v>
      </c>
      <c r="K80" s="52">
        <f t="shared" si="13"/>
        <v>112930</v>
      </c>
      <c r="L80" s="7">
        <f t="shared" si="14"/>
        <v>434345</v>
      </c>
      <c r="M80" s="5">
        <f>VLOOKUP($B80,'Session Details'!$B$2:$T$368,10,0)</f>
        <v>2.0201982617158221E-2</v>
      </c>
      <c r="N80" s="12">
        <f t="shared" si="15"/>
        <v>434345</v>
      </c>
      <c r="O80" t="str">
        <f t="shared" si="16"/>
        <v>TRAFFIC FACEBOOK</v>
      </c>
    </row>
    <row r="81" spans="2:15" x14ac:dyDescent="0.2">
      <c r="B81" s="10">
        <v>43544</v>
      </c>
      <c r="C81" s="3">
        <v>7661877</v>
      </c>
      <c r="D81" s="3">
        <v>5746408</v>
      </c>
      <c r="E81" s="3">
        <v>2341129</v>
      </c>
      <c r="F81" s="3">
        <v>5533578</v>
      </c>
      <c r="G81">
        <f t="shared" si="9"/>
        <v>21282992</v>
      </c>
      <c r="H81" s="52">
        <f t="shared" si="10"/>
        <v>-156365</v>
      </c>
      <c r="I81" s="52">
        <f t="shared" si="11"/>
        <v>-117273</v>
      </c>
      <c r="J81" s="52">
        <f t="shared" si="12"/>
        <v>-47778</v>
      </c>
      <c r="K81" s="52">
        <f t="shared" si="13"/>
        <v>-112930</v>
      </c>
      <c r="L81" s="7">
        <f t="shared" si="14"/>
        <v>-434346</v>
      </c>
      <c r="M81" s="5">
        <f>VLOOKUP($B81,'Session Details'!$B$2:$T$368,10,0)</f>
        <v>-2.0000009209230951E-2</v>
      </c>
      <c r="N81" s="12">
        <f t="shared" si="15"/>
        <v>-47778</v>
      </c>
      <c r="O81" t="str">
        <f t="shared" si="16"/>
        <v>TRAFFIC  TWITTER</v>
      </c>
    </row>
    <row r="82" spans="2:15" x14ac:dyDescent="0.2">
      <c r="B82" s="10">
        <v>43545</v>
      </c>
      <c r="C82" s="3">
        <v>7818242</v>
      </c>
      <c r="D82" s="3">
        <v>5863681</v>
      </c>
      <c r="E82" s="3">
        <v>2388907</v>
      </c>
      <c r="F82" s="3">
        <v>5646508</v>
      </c>
      <c r="G82">
        <f t="shared" si="9"/>
        <v>21717338</v>
      </c>
      <c r="H82" s="52">
        <f t="shared" si="10"/>
        <v>-390912</v>
      </c>
      <c r="I82" s="52">
        <f t="shared" si="11"/>
        <v>-293185</v>
      </c>
      <c r="J82" s="52">
        <f t="shared" si="12"/>
        <v>-119445</v>
      </c>
      <c r="K82" s="52">
        <f t="shared" si="13"/>
        <v>-282325</v>
      </c>
      <c r="L82" s="7">
        <f t="shared" si="14"/>
        <v>-1085867</v>
      </c>
      <c r="M82" s="5">
        <f>VLOOKUP($B82,'Session Details'!$B$2:$T$368,10,0)</f>
        <v>-4.7619047619047672E-2</v>
      </c>
      <c r="N82" s="12">
        <f t="shared" si="15"/>
        <v>-119445</v>
      </c>
      <c r="O82" t="str">
        <f t="shared" si="16"/>
        <v>TRAFFIC  TWITTER</v>
      </c>
    </row>
    <row r="83" spans="2:15" x14ac:dyDescent="0.2">
      <c r="B83" s="10">
        <v>43546</v>
      </c>
      <c r="C83" s="3">
        <v>7583695</v>
      </c>
      <c r="D83" s="3">
        <v>5687771</v>
      </c>
      <c r="E83" s="3">
        <v>2317240</v>
      </c>
      <c r="F83" s="3">
        <v>5477113</v>
      </c>
      <c r="G83">
        <f t="shared" si="9"/>
        <v>21065819</v>
      </c>
      <c r="H83" s="52">
        <f t="shared" si="10"/>
        <v>-156365</v>
      </c>
      <c r="I83" s="52">
        <f t="shared" si="11"/>
        <v>-117274</v>
      </c>
      <c r="J83" s="52">
        <f t="shared" si="12"/>
        <v>-47778</v>
      </c>
      <c r="K83" s="52">
        <f t="shared" si="13"/>
        <v>-112930</v>
      </c>
      <c r="L83" s="7">
        <f t="shared" si="14"/>
        <v>-434347</v>
      </c>
      <c r="M83" s="5">
        <f>VLOOKUP($B83,'Session Details'!$B$2:$T$368,10,0)</f>
        <v>-2.0202029128424948E-2</v>
      </c>
      <c r="N83" s="12">
        <f t="shared" si="15"/>
        <v>-47778</v>
      </c>
      <c r="O83" t="str">
        <f t="shared" si="16"/>
        <v>TRAFFIC  TWITTER</v>
      </c>
    </row>
    <row r="84" spans="2:15" x14ac:dyDescent="0.2">
      <c r="B84" s="10">
        <v>43547</v>
      </c>
      <c r="C84" s="3">
        <v>15998707</v>
      </c>
      <c r="D84" s="3">
        <v>11999030</v>
      </c>
      <c r="E84" s="3">
        <v>4888493</v>
      </c>
      <c r="F84" s="3">
        <v>11554621</v>
      </c>
      <c r="G84">
        <f t="shared" si="9"/>
        <v>44440851</v>
      </c>
      <c r="H84" s="52">
        <f t="shared" si="10"/>
        <v>646413</v>
      </c>
      <c r="I84" s="52">
        <f t="shared" si="11"/>
        <v>484809</v>
      </c>
      <c r="J84" s="52">
        <f t="shared" si="12"/>
        <v>197515</v>
      </c>
      <c r="K84" s="52">
        <f t="shared" si="13"/>
        <v>466853</v>
      </c>
      <c r="L84" s="7">
        <f t="shared" si="14"/>
        <v>1795590</v>
      </c>
      <c r="M84" s="5">
        <f>VLOOKUP($B84,'Session Details'!$B$2:$T$368,10,0)</f>
        <v>4.2105262664225984E-2</v>
      </c>
      <c r="N84" s="12">
        <f t="shared" si="15"/>
        <v>1795590</v>
      </c>
      <c r="O84" t="str">
        <f t="shared" si="16"/>
        <v>TRAFFIC FACEBOOK</v>
      </c>
    </row>
    <row r="85" spans="2:15" x14ac:dyDescent="0.2">
      <c r="B85" s="10">
        <v>43548</v>
      </c>
      <c r="C85" s="3">
        <v>16321913</v>
      </c>
      <c r="D85" s="3">
        <v>12241435</v>
      </c>
      <c r="E85" s="3">
        <v>4987251</v>
      </c>
      <c r="F85" s="3">
        <v>11788048</v>
      </c>
      <c r="G85">
        <f t="shared" si="9"/>
        <v>45338647</v>
      </c>
      <c r="H85" s="52">
        <f t="shared" si="10"/>
        <v>969619</v>
      </c>
      <c r="I85" s="52">
        <f t="shared" si="11"/>
        <v>727214</v>
      </c>
      <c r="J85" s="52">
        <f t="shared" si="12"/>
        <v>296273</v>
      </c>
      <c r="K85" s="52">
        <f t="shared" si="13"/>
        <v>700280</v>
      </c>
      <c r="L85" s="7">
        <f t="shared" si="14"/>
        <v>2693386</v>
      </c>
      <c r="M85" s="5">
        <f>VLOOKUP($B85,'Session Details'!$B$2:$T$368,10,0)</f>
        <v>6.3157893996339087E-2</v>
      </c>
      <c r="N85" s="12">
        <f t="shared" si="15"/>
        <v>2693386</v>
      </c>
      <c r="O85" t="str">
        <f t="shared" si="16"/>
        <v>TRAFFIC FACEBOOK</v>
      </c>
    </row>
    <row r="86" spans="2:15" x14ac:dyDescent="0.2">
      <c r="B86" s="10">
        <v>43549</v>
      </c>
      <c r="C86" s="3">
        <v>8052789</v>
      </c>
      <c r="D86" s="3">
        <v>6039592</v>
      </c>
      <c r="E86" s="3">
        <v>2460574</v>
      </c>
      <c r="F86" s="3">
        <v>5815903</v>
      </c>
      <c r="G86">
        <f t="shared" si="9"/>
        <v>22368858</v>
      </c>
      <c r="H86" s="52">
        <f t="shared" si="10"/>
        <v>0</v>
      </c>
      <c r="I86" s="52">
        <f t="shared" si="11"/>
        <v>0</v>
      </c>
      <c r="J86" s="52">
        <f t="shared" si="12"/>
        <v>0</v>
      </c>
      <c r="K86" s="52">
        <f t="shared" si="13"/>
        <v>0</v>
      </c>
      <c r="L86" s="7">
        <f t="shared" si="14"/>
        <v>0</v>
      </c>
      <c r="M86" s="5">
        <f>VLOOKUP($B86,'Session Details'!$B$2:$T$368,10,0)</f>
        <v>0</v>
      </c>
      <c r="N86" s="12">
        <f t="shared" si="15"/>
        <v>0</v>
      </c>
      <c r="O86" t="str">
        <f t="shared" si="16"/>
        <v>TRAFFIC FACEBOOK</v>
      </c>
    </row>
    <row r="87" spans="2:15" x14ac:dyDescent="0.2">
      <c r="B87" s="10">
        <v>43550</v>
      </c>
      <c r="C87" s="3">
        <v>7505512</v>
      </c>
      <c r="D87" s="3">
        <v>5629134</v>
      </c>
      <c r="E87" s="3">
        <v>2293351</v>
      </c>
      <c r="F87" s="3">
        <v>5420648</v>
      </c>
      <c r="G87">
        <f t="shared" si="9"/>
        <v>20848645</v>
      </c>
      <c r="H87" s="52">
        <f t="shared" si="10"/>
        <v>-390912</v>
      </c>
      <c r="I87" s="52">
        <f t="shared" si="11"/>
        <v>-293184</v>
      </c>
      <c r="J87" s="52">
        <f t="shared" si="12"/>
        <v>-119445</v>
      </c>
      <c r="K87" s="52">
        <f t="shared" si="13"/>
        <v>-282325</v>
      </c>
      <c r="L87" s="7">
        <f t="shared" si="14"/>
        <v>-1085866</v>
      </c>
      <c r="M87" s="5">
        <f>VLOOKUP($B87,'Session Details'!$B$2:$T$368,10,0)</f>
        <v>-4.9504951397826846E-2</v>
      </c>
      <c r="N87" s="12">
        <f t="shared" si="15"/>
        <v>-119445</v>
      </c>
      <c r="O87" t="str">
        <f t="shared" si="16"/>
        <v>TRAFFIC  TWITTER</v>
      </c>
    </row>
    <row r="88" spans="2:15" x14ac:dyDescent="0.2">
      <c r="B88" s="10">
        <v>43551</v>
      </c>
      <c r="C88" s="3">
        <v>7505512</v>
      </c>
      <c r="D88" s="3">
        <v>5629134</v>
      </c>
      <c r="E88" s="3">
        <v>2293351</v>
      </c>
      <c r="F88" s="3">
        <v>5420648</v>
      </c>
      <c r="G88">
        <f t="shared" si="9"/>
        <v>20848645</v>
      </c>
      <c r="H88" s="52">
        <f t="shared" si="10"/>
        <v>-156365</v>
      </c>
      <c r="I88" s="52">
        <f t="shared" si="11"/>
        <v>-117274</v>
      </c>
      <c r="J88" s="52">
        <f t="shared" si="12"/>
        <v>-47778</v>
      </c>
      <c r="K88" s="52">
        <f t="shared" si="13"/>
        <v>-112930</v>
      </c>
      <c r="L88" s="7">
        <f t="shared" si="14"/>
        <v>-434347</v>
      </c>
      <c r="M88" s="5">
        <f>VLOOKUP($B88,'Session Details'!$B$2:$T$368,10,0)</f>
        <v>-2.0408172854259776E-2</v>
      </c>
      <c r="N88" s="12">
        <f t="shared" si="15"/>
        <v>-47778</v>
      </c>
      <c r="O88" t="str">
        <f t="shared" si="16"/>
        <v>TRAFFIC  TWITTER</v>
      </c>
    </row>
    <row r="89" spans="2:15" x14ac:dyDescent="0.2">
      <c r="B89" s="10">
        <v>43552</v>
      </c>
      <c r="C89" s="3">
        <v>7740060</v>
      </c>
      <c r="D89" s="3">
        <v>5805045</v>
      </c>
      <c r="E89" s="3">
        <v>2365018</v>
      </c>
      <c r="F89" s="3">
        <v>5590043</v>
      </c>
      <c r="G89">
        <f t="shared" si="9"/>
        <v>21500166</v>
      </c>
      <c r="H89" s="52">
        <f t="shared" si="10"/>
        <v>-78182</v>
      </c>
      <c r="I89" s="52">
        <f t="shared" si="11"/>
        <v>-58636</v>
      </c>
      <c r="J89" s="52">
        <f t="shared" si="12"/>
        <v>-23889</v>
      </c>
      <c r="K89" s="52">
        <f t="shared" si="13"/>
        <v>-56465</v>
      </c>
      <c r="L89" s="7">
        <f t="shared" si="14"/>
        <v>-217172</v>
      </c>
      <c r="M89" s="5">
        <f>VLOOKUP($B89,'Session Details'!$B$2:$T$368,10,0)</f>
        <v>-9.9999815815380311E-3</v>
      </c>
      <c r="N89" s="12">
        <f t="shared" si="15"/>
        <v>-23889</v>
      </c>
      <c r="O89" t="str">
        <f t="shared" si="16"/>
        <v>TRAFFIC  TWITTER</v>
      </c>
    </row>
    <row r="90" spans="2:15" x14ac:dyDescent="0.2">
      <c r="B90" s="10">
        <v>43553</v>
      </c>
      <c r="C90" s="3">
        <v>8209154</v>
      </c>
      <c r="D90" s="3">
        <v>6156866</v>
      </c>
      <c r="E90" s="3">
        <v>2508352</v>
      </c>
      <c r="F90" s="3">
        <v>5928833</v>
      </c>
      <c r="G90">
        <f t="shared" si="9"/>
        <v>22803205</v>
      </c>
      <c r="H90" s="52">
        <f t="shared" si="10"/>
        <v>625459</v>
      </c>
      <c r="I90" s="52">
        <f t="shared" si="11"/>
        <v>469095</v>
      </c>
      <c r="J90" s="52">
        <f t="shared" si="12"/>
        <v>191112</v>
      </c>
      <c r="K90" s="52">
        <f t="shared" si="13"/>
        <v>451720</v>
      </c>
      <c r="L90" s="7">
        <f t="shared" si="14"/>
        <v>1737386</v>
      </c>
      <c r="M90" s="5">
        <f>VLOOKUP($B90,'Session Details'!$B$2:$T$368,10,0)</f>
        <v>8.2474216527056665E-2</v>
      </c>
      <c r="N90" s="12">
        <f t="shared" si="15"/>
        <v>1737386</v>
      </c>
      <c r="O90" t="str">
        <f t="shared" si="16"/>
        <v>TRAFFIC FACEBOOK</v>
      </c>
    </row>
    <row r="91" spans="2:15" x14ac:dyDescent="0.2">
      <c r="B91" s="10">
        <v>43554</v>
      </c>
      <c r="C91" s="3">
        <v>16160310</v>
      </c>
      <c r="D91" s="3">
        <v>12120232</v>
      </c>
      <c r="E91" s="3">
        <v>4937872</v>
      </c>
      <c r="F91" s="3">
        <v>11671335</v>
      </c>
      <c r="G91">
        <f t="shared" si="9"/>
        <v>44889749</v>
      </c>
      <c r="H91" s="52">
        <f t="shared" si="10"/>
        <v>161603</v>
      </c>
      <c r="I91" s="52">
        <f t="shared" si="11"/>
        <v>121202</v>
      </c>
      <c r="J91" s="52">
        <f t="shared" si="12"/>
        <v>49379</v>
      </c>
      <c r="K91" s="52">
        <f t="shared" si="13"/>
        <v>116714</v>
      </c>
      <c r="L91" s="7">
        <f t="shared" si="14"/>
        <v>448898</v>
      </c>
      <c r="M91" s="5">
        <f>VLOOKUP($B91,'Session Details'!$B$2:$T$368,10,0)</f>
        <v>1.0100998736455313E-2</v>
      </c>
      <c r="N91" s="12">
        <f t="shared" si="15"/>
        <v>448898</v>
      </c>
      <c r="O91" t="str">
        <f t="shared" si="16"/>
        <v>TRAFFIC FACEBOOK</v>
      </c>
    </row>
    <row r="92" spans="2:15" x14ac:dyDescent="0.2">
      <c r="B92" s="10">
        <v>43555</v>
      </c>
      <c r="C92" s="3">
        <v>15352294</v>
      </c>
      <c r="D92" s="3">
        <v>11514221</v>
      </c>
      <c r="E92" s="3">
        <v>4690978</v>
      </c>
      <c r="F92" s="3">
        <v>11087768</v>
      </c>
      <c r="G92">
        <f t="shared" si="9"/>
        <v>42645261</v>
      </c>
      <c r="H92" s="52">
        <f t="shared" si="10"/>
        <v>-969619</v>
      </c>
      <c r="I92" s="52">
        <f t="shared" si="11"/>
        <v>-727214</v>
      </c>
      <c r="J92" s="52">
        <f t="shared" si="12"/>
        <v>-296273</v>
      </c>
      <c r="K92" s="52">
        <f t="shared" si="13"/>
        <v>-700280</v>
      </c>
      <c r="L92" s="7">
        <f t="shared" si="14"/>
        <v>-2693386</v>
      </c>
      <c r="M92" s="5">
        <f>VLOOKUP($B92,'Session Details'!$B$2:$T$368,10,0)</f>
        <v>-5.9405939938923624E-2</v>
      </c>
      <c r="N92" s="12">
        <f t="shared" si="15"/>
        <v>-296273</v>
      </c>
      <c r="O92" t="str">
        <f t="shared" si="16"/>
        <v>TRAFFIC  TWITTER</v>
      </c>
    </row>
    <row r="93" spans="2:15" x14ac:dyDescent="0.2">
      <c r="B93" s="10">
        <v>43556</v>
      </c>
      <c r="C93" s="3">
        <v>7583695</v>
      </c>
      <c r="D93" s="3">
        <v>5687771</v>
      </c>
      <c r="E93" s="3">
        <v>2317240</v>
      </c>
      <c r="F93" s="3">
        <v>5477113</v>
      </c>
      <c r="G93">
        <f t="shared" si="9"/>
        <v>21065819</v>
      </c>
      <c r="H93" s="52">
        <f t="shared" si="10"/>
        <v>-469094</v>
      </c>
      <c r="I93" s="52">
        <f t="shared" si="11"/>
        <v>-351821</v>
      </c>
      <c r="J93" s="52">
        <f t="shared" si="12"/>
        <v>-143334</v>
      </c>
      <c r="K93" s="52">
        <f t="shared" si="13"/>
        <v>-338790</v>
      </c>
      <c r="L93" s="7">
        <f t="shared" si="14"/>
        <v>-1303039</v>
      </c>
      <c r="M93" s="5">
        <f>VLOOKUP($B93,'Session Details'!$B$2:$T$368,10,0)</f>
        <v>-5.8252409823299045E-2</v>
      </c>
      <c r="N93" s="12">
        <f t="shared" si="15"/>
        <v>-143334</v>
      </c>
      <c r="O93" t="str">
        <f t="shared" si="16"/>
        <v>TRAFFIC  TWITTER</v>
      </c>
    </row>
    <row r="94" spans="2:15" x14ac:dyDescent="0.2">
      <c r="B94" s="10">
        <v>43557</v>
      </c>
      <c r="C94" s="3">
        <v>8209154</v>
      </c>
      <c r="D94" s="3">
        <v>6156866</v>
      </c>
      <c r="E94" s="3">
        <v>2508352</v>
      </c>
      <c r="F94" s="3">
        <v>5928833</v>
      </c>
      <c r="G94">
        <f t="shared" si="9"/>
        <v>22803205</v>
      </c>
      <c r="H94" s="52">
        <f t="shared" si="10"/>
        <v>703642</v>
      </c>
      <c r="I94" s="52">
        <f t="shared" si="11"/>
        <v>527732</v>
      </c>
      <c r="J94" s="52">
        <f t="shared" si="12"/>
        <v>215001</v>
      </c>
      <c r="K94" s="52">
        <f t="shared" si="13"/>
        <v>508185</v>
      </c>
      <c r="L94" s="7">
        <f t="shared" si="14"/>
        <v>1954560</v>
      </c>
      <c r="M94" s="5">
        <f>VLOOKUP($B94,'Session Details'!$B$2:$T$368,10,0)</f>
        <v>9.3750020984576077E-2</v>
      </c>
      <c r="N94" s="12">
        <f t="shared" si="15"/>
        <v>1954560</v>
      </c>
      <c r="O94" t="str">
        <f t="shared" si="16"/>
        <v>TRAFFIC FACEBOOK</v>
      </c>
    </row>
    <row r="95" spans="2:15" x14ac:dyDescent="0.2">
      <c r="B95" s="10">
        <v>43558</v>
      </c>
      <c r="C95" s="3">
        <v>8052789</v>
      </c>
      <c r="D95" s="3">
        <v>6039592</v>
      </c>
      <c r="E95" s="3">
        <v>2460574</v>
      </c>
      <c r="F95" s="3">
        <v>5815903</v>
      </c>
      <c r="G95">
        <f t="shared" si="9"/>
        <v>22368858</v>
      </c>
      <c r="H95" s="52">
        <f t="shared" si="10"/>
        <v>547277</v>
      </c>
      <c r="I95" s="52">
        <f t="shared" si="11"/>
        <v>410458</v>
      </c>
      <c r="J95" s="52">
        <f t="shared" si="12"/>
        <v>167223</v>
      </c>
      <c r="K95" s="52">
        <f t="shared" si="13"/>
        <v>395255</v>
      </c>
      <c r="L95" s="7">
        <f t="shared" si="14"/>
        <v>1520213</v>
      </c>
      <c r="M95" s="5">
        <f>VLOOKUP($B95,'Session Details'!$B$2:$T$368,10,0)</f>
        <v>7.2916677658587448E-2</v>
      </c>
      <c r="N95" s="12">
        <f t="shared" si="15"/>
        <v>1520213</v>
      </c>
      <c r="O95" t="str">
        <f t="shared" si="16"/>
        <v>TRAFFIC FACEBOOK</v>
      </c>
    </row>
    <row r="96" spans="2:15" x14ac:dyDescent="0.2">
      <c r="B96" s="10">
        <v>43559</v>
      </c>
      <c r="C96" s="3">
        <v>7974607</v>
      </c>
      <c r="D96" s="3">
        <v>5980955</v>
      </c>
      <c r="E96" s="3">
        <v>2436685</v>
      </c>
      <c r="F96" s="3">
        <v>5759438</v>
      </c>
      <c r="G96">
        <f t="shared" si="9"/>
        <v>22151685</v>
      </c>
      <c r="H96" s="52">
        <f t="shared" si="10"/>
        <v>234547</v>
      </c>
      <c r="I96" s="52">
        <f t="shared" si="11"/>
        <v>175910</v>
      </c>
      <c r="J96" s="52">
        <f t="shared" si="12"/>
        <v>71667</v>
      </c>
      <c r="K96" s="52">
        <f t="shared" si="13"/>
        <v>169395</v>
      </c>
      <c r="L96" s="7">
        <f t="shared" si="14"/>
        <v>651519</v>
      </c>
      <c r="M96" s="5">
        <f>VLOOKUP($B96,'Session Details'!$B$2:$T$368,10,0)</f>
        <v>3.0303020437004058E-2</v>
      </c>
      <c r="N96" s="12">
        <f t="shared" si="15"/>
        <v>651519</v>
      </c>
      <c r="O96" t="str">
        <f t="shared" si="16"/>
        <v>TRAFFIC FACEBOOK</v>
      </c>
    </row>
    <row r="97" spans="2:15" x14ac:dyDescent="0.2">
      <c r="B97" s="10">
        <v>43560</v>
      </c>
      <c r="C97" s="3">
        <v>8130972</v>
      </c>
      <c r="D97" s="3">
        <v>6098229</v>
      </c>
      <c r="E97" s="3">
        <v>2484463</v>
      </c>
      <c r="F97" s="3">
        <v>5872368</v>
      </c>
      <c r="G97">
        <f t="shared" si="9"/>
        <v>22586032</v>
      </c>
      <c r="H97" s="52">
        <f t="shared" si="10"/>
        <v>-78182</v>
      </c>
      <c r="I97" s="52">
        <f t="shared" si="11"/>
        <v>-58637</v>
      </c>
      <c r="J97" s="52">
        <f t="shared" si="12"/>
        <v>-23889</v>
      </c>
      <c r="K97" s="52">
        <f t="shared" si="13"/>
        <v>-56465</v>
      </c>
      <c r="L97" s="7">
        <f t="shared" si="14"/>
        <v>-217173</v>
      </c>
      <c r="M97" s="5">
        <f>VLOOKUP($B97,'Session Details'!$B$2:$T$368,10,0)</f>
        <v>-9.5237919824172623E-3</v>
      </c>
      <c r="N97" s="12">
        <f t="shared" si="15"/>
        <v>-23889</v>
      </c>
      <c r="O97" t="str">
        <f t="shared" si="16"/>
        <v>TRAFFIC  TWITTER</v>
      </c>
    </row>
    <row r="98" spans="2:15" x14ac:dyDescent="0.2">
      <c r="B98" s="10">
        <v>43561</v>
      </c>
      <c r="C98" s="3">
        <v>16806722</v>
      </c>
      <c r="D98" s="3">
        <v>12605042</v>
      </c>
      <c r="E98" s="3">
        <v>5135387</v>
      </c>
      <c r="F98" s="3">
        <v>12138188</v>
      </c>
      <c r="G98">
        <f t="shared" si="9"/>
        <v>46685339</v>
      </c>
      <c r="H98" s="52">
        <f t="shared" si="10"/>
        <v>646412</v>
      </c>
      <c r="I98" s="52">
        <f t="shared" si="11"/>
        <v>484810</v>
      </c>
      <c r="J98" s="52">
        <f t="shared" si="12"/>
        <v>197515</v>
      </c>
      <c r="K98" s="52">
        <f t="shared" si="13"/>
        <v>466853</v>
      </c>
      <c r="L98" s="7">
        <f t="shared" si="14"/>
        <v>1795590</v>
      </c>
      <c r="M98" s="5">
        <f>VLOOKUP($B98,'Session Details'!$B$2:$T$368,10,0)</f>
        <v>4.0000000000000036E-2</v>
      </c>
      <c r="N98" s="12">
        <f t="shared" si="15"/>
        <v>1795590</v>
      </c>
      <c r="O98" t="str">
        <f t="shared" si="16"/>
        <v>TRAFFIC FACEBOOK</v>
      </c>
    </row>
    <row r="99" spans="2:15" x14ac:dyDescent="0.2">
      <c r="B99" s="10">
        <v>43562</v>
      </c>
      <c r="C99" s="3">
        <v>15513897</v>
      </c>
      <c r="D99" s="3">
        <v>11635423</v>
      </c>
      <c r="E99" s="3">
        <v>4740357</v>
      </c>
      <c r="F99" s="3">
        <v>11204481</v>
      </c>
      <c r="G99">
        <f t="shared" si="9"/>
        <v>43094158</v>
      </c>
      <c r="H99" s="52">
        <f t="shared" si="10"/>
        <v>161603</v>
      </c>
      <c r="I99" s="52">
        <f t="shared" si="11"/>
        <v>121202</v>
      </c>
      <c r="J99" s="52">
        <f t="shared" si="12"/>
        <v>49379</v>
      </c>
      <c r="K99" s="52">
        <f t="shared" si="13"/>
        <v>116713</v>
      </c>
      <c r="L99" s="7">
        <f t="shared" si="14"/>
        <v>448897</v>
      </c>
      <c r="M99" s="5">
        <f>VLOOKUP($B99,'Session Details'!$B$2:$T$368,10,0)</f>
        <v>1.0526303941424953E-2</v>
      </c>
      <c r="N99" s="12">
        <f t="shared" si="15"/>
        <v>448897</v>
      </c>
      <c r="O99" t="str">
        <f t="shared" si="16"/>
        <v>TRAFFIC FACEBOOK</v>
      </c>
    </row>
    <row r="100" spans="2:15" x14ac:dyDescent="0.2">
      <c r="B100" s="10">
        <v>43563</v>
      </c>
      <c r="C100" s="3">
        <v>7740060</v>
      </c>
      <c r="D100" s="3">
        <v>5805045</v>
      </c>
      <c r="E100" s="3">
        <v>2365018</v>
      </c>
      <c r="F100" s="3">
        <v>5590043</v>
      </c>
      <c r="G100">
        <f t="shared" si="9"/>
        <v>21500166</v>
      </c>
      <c r="H100" s="52">
        <f t="shared" si="10"/>
        <v>156365</v>
      </c>
      <c r="I100" s="52">
        <f t="shared" si="11"/>
        <v>117274</v>
      </c>
      <c r="J100" s="52">
        <f t="shared" si="12"/>
        <v>47778</v>
      </c>
      <c r="K100" s="52">
        <f t="shared" si="13"/>
        <v>112930</v>
      </c>
      <c r="L100" s="7">
        <f t="shared" si="14"/>
        <v>434347</v>
      </c>
      <c r="M100" s="5">
        <f>VLOOKUP($B100,'Session Details'!$B$2:$T$368,10,0)</f>
        <v>2.0618565999329652E-2</v>
      </c>
      <c r="N100" s="12">
        <f t="shared" si="15"/>
        <v>434347</v>
      </c>
      <c r="O100" t="str">
        <f t="shared" si="16"/>
        <v>TRAFFIC FACEBOOK</v>
      </c>
    </row>
    <row r="101" spans="2:15" x14ac:dyDescent="0.2">
      <c r="B101" s="10">
        <v>43564</v>
      </c>
      <c r="C101" s="3">
        <v>7818242</v>
      </c>
      <c r="D101" s="3">
        <v>5863681</v>
      </c>
      <c r="E101" s="3">
        <v>2388907</v>
      </c>
      <c r="F101" s="3">
        <v>5646508</v>
      </c>
      <c r="G101">
        <f t="shared" si="9"/>
        <v>21717338</v>
      </c>
      <c r="H101" s="52">
        <f t="shared" si="10"/>
        <v>-390912</v>
      </c>
      <c r="I101" s="52">
        <f t="shared" si="11"/>
        <v>-293185</v>
      </c>
      <c r="J101" s="52">
        <f t="shared" si="12"/>
        <v>-119445</v>
      </c>
      <c r="K101" s="52">
        <f t="shared" si="13"/>
        <v>-282325</v>
      </c>
      <c r="L101" s="7">
        <f t="shared" si="14"/>
        <v>-1085867</v>
      </c>
      <c r="M101" s="5">
        <f>VLOOKUP($B101,'Session Details'!$B$2:$T$368,10,0)</f>
        <v>-4.7619047619047672E-2</v>
      </c>
      <c r="N101" s="12">
        <f t="shared" si="15"/>
        <v>-119445</v>
      </c>
      <c r="O101" t="str">
        <f t="shared" si="16"/>
        <v>TRAFFIC  TWITTER</v>
      </c>
    </row>
    <row r="102" spans="2:15" x14ac:dyDescent="0.2">
      <c r="B102" s="10">
        <v>43565</v>
      </c>
      <c r="C102" s="3">
        <v>7740060</v>
      </c>
      <c r="D102" s="3">
        <v>5805045</v>
      </c>
      <c r="E102" s="3">
        <v>2365018</v>
      </c>
      <c r="F102" s="3">
        <v>5590043</v>
      </c>
      <c r="G102">
        <f t="shared" si="9"/>
        <v>21500166</v>
      </c>
      <c r="H102" s="52">
        <f t="shared" si="10"/>
        <v>-312729</v>
      </c>
      <c r="I102" s="52">
        <f t="shared" si="11"/>
        <v>-234547</v>
      </c>
      <c r="J102" s="52">
        <f t="shared" si="12"/>
        <v>-95556</v>
      </c>
      <c r="K102" s="52">
        <f t="shared" si="13"/>
        <v>-225860</v>
      </c>
      <c r="L102" s="7">
        <f t="shared" si="14"/>
        <v>-868692</v>
      </c>
      <c r="M102" s="5">
        <f>VLOOKUP($B102,'Session Details'!$B$2:$T$368,10,0)</f>
        <v>-3.8834924980530983E-2</v>
      </c>
      <c r="N102" s="12">
        <f t="shared" si="15"/>
        <v>-95556</v>
      </c>
      <c r="O102" t="str">
        <f t="shared" si="16"/>
        <v>TRAFFIC  TWITTER</v>
      </c>
    </row>
    <row r="103" spans="2:15" x14ac:dyDescent="0.2">
      <c r="B103" s="10">
        <v>43566</v>
      </c>
      <c r="C103" s="3">
        <v>7427330</v>
      </c>
      <c r="D103" s="3">
        <v>5570497</v>
      </c>
      <c r="E103" s="3">
        <v>2269462</v>
      </c>
      <c r="F103" s="3">
        <v>5364183</v>
      </c>
      <c r="G103">
        <f t="shared" si="9"/>
        <v>20631472</v>
      </c>
      <c r="H103" s="52">
        <f t="shared" si="10"/>
        <v>-547277</v>
      </c>
      <c r="I103" s="52">
        <f t="shared" si="11"/>
        <v>-410458</v>
      </c>
      <c r="J103" s="52">
        <f t="shared" si="12"/>
        <v>-167223</v>
      </c>
      <c r="K103" s="52">
        <f t="shared" si="13"/>
        <v>-395255</v>
      </c>
      <c r="L103" s="7">
        <f t="shared" si="14"/>
        <v>-1520213</v>
      </c>
      <c r="M103" s="5">
        <f>VLOOKUP($B103,'Session Details'!$B$2:$T$368,10,0)</f>
        <v>-6.8627459389436152E-2</v>
      </c>
      <c r="N103" s="12">
        <f t="shared" si="15"/>
        <v>-167223</v>
      </c>
      <c r="O103" t="str">
        <f t="shared" si="16"/>
        <v>TRAFFIC  TWITTER</v>
      </c>
    </row>
    <row r="104" spans="2:15" x14ac:dyDescent="0.2">
      <c r="B104" s="10">
        <v>43567</v>
      </c>
      <c r="C104" s="3">
        <v>7427330</v>
      </c>
      <c r="D104" s="3">
        <v>5570497</v>
      </c>
      <c r="E104" s="3">
        <v>2269462</v>
      </c>
      <c r="F104" s="3">
        <v>5364183</v>
      </c>
      <c r="G104">
        <f t="shared" si="9"/>
        <v>20631472</v>
      </c>
      <c r="H104" s="52">
        <f t="shared" si="10"/>
        <v>-703642</v>
      </c>
      <c r="I104" s="52">
        <f t="shared" si="11"/>
        <v>-527732</v>
      </c>
      <c r="J104" s="52">
        <f t="shared" si="12"/>
        <v>-215001</v>
      </c>
      <c r="K104" s="52">
        <f t="shared" si="13"/>
        <v>-508185</v>
      </c>
      <c r="L104" s="7">
        <f t="shared" si="14"/>
        <v>-1954560</v>
      </c>
      <c r="M104" s="5">
        <f>VLOOKUP($B104,'Session Details'!$B$2:$T$368,10,0)</f>
        <v>-8.6538477715919493E-2</v>
      </c>
      <c r="N104" s="12">
        <f t="shared" si="15"/>
        <v>-215001</v>
      </c>
      <c r="O104" t="str">
        <f t="shared" si="16"/>
        <v>TRAFFIC  TWITTER</v>
      </c>
    </row>
    <row r="105" spans="2:15" x14ac:dyDescent="0.2">
      <c r="B105" s="10">
        <v>43568</v>
      </c>
      <c r="C105" s="3">
        <v>15513897</v>
      </c>
      <c r="D105" s="3">
        <v>11635423</v>
      </c>
      <c r="E105" s="3">
        <v>4740357</v>
      </c>
      <c r="F105" s="3">
        <v>11204481</v>
      </c>
      <c r="G105">
        <f t="shared" si="9"/>
        <v>43094158</v>
      </c>
      <c r="H105" s="52">
        <f t="shared" si="10"/>
        <v>-1292825</v>
      </c>
      <c r="I105" s="52">
        <f t="shared" si="11"/>
        <v>-969619</v>
      </c>
      <c r="J105" s="52">
        <f t="shared" si="12"/>
        <v>-395030</v>
      </c>
      <c r="K105" s="52">
        <f t="shared" si="13"/>
        <v>-933707</v>
      </c>
      <c r="L105" s="7">
        <f t="shared" si="14"/>
        <v>-3591181</v>
      </c>
      <c r="M105" s="5">
        <f>VLOOKUP($B105,'Session Details'!$B$2:$T$368,10,0)</f>
        <v>-7.6923076923076872E-2</v>
      </c>
      <c r="N105" s="12">
        <f t="shared" si="15"/>
        <v>-395030</v>
      </c>
      <c r="O105" t="str">
        <f t="shared" si="16"/>
        <v>TRAFFIC  TWITTER</v>
      </c>
    </row>
    <row r="106" spans="2:15" x14ac:dyDescent="0.2">
      <c r="B106" s="10">
        <v>43569</v>
      </c>
      <c r="C106" s="3">
        <v>16806722</v>
      </c>
      <c r="D106" s="3">
        <v>12605042</v>
      </c>
      <c r="E106" s="3">
        <v>5135387</v>
      </c>
      <c r="F106" s="3">
        <v>12138188</v>
      </c>
      <c r="G106">
        <f t="shared" si="9"/>
        <v>46685339</v>
      </c>
      <c r="H106" s="52">
        <f t="shared" si="10"/>
        <v>1292825</v>
      </c>
      <c r="I106" s="52">
        <f t="shared" si="11"/>
        <v>969619</v>
      </c>
      <c r="J106" s="52">
        <f t="shared" si="12"/>
        <v>395030</v>
      </c>
      <c r="K106" s="52">
        <f t="shared" si="13"/>
        <v>933707</v>
      </c>
      <c r="L106" s="7">
        <f t="shared" si="14"/>
        <v>3591181</v>
      </c>
      <c r="M106" s="5">
        <f>VLOOKUP($B106,'Session Details'!$B$2:$T$368,10,0)</f>
        <v>8.3333333333333259E-2</v>
      </c>
      <c r="N106" s="12">
        <f t="shared" si="15"/>
        <v>3591181</v>
      </c>
      <c r="O106" t="str">
        <f t="shared" si="16"/>
        <v>TRAFFIC FACEBOOK</v>
      </c>
    </row>
    <row r="107" spans="2:15" x14ac:dyDescent="0.2">
      <c r="B107" s="10">
        <v>43570</v>
      </c>
      <c r="C107" s="3">
        <v>7583695</v>
      </c>
      <c r="D107" s="3">
        <v>5687771</v>
      </c>
      <c r="E107" s="3">
        <v>2317240</v>
      </c>
      <c r="F107" s="3">
        <v>5477113</v>
      </c>
      <c r="G107">
        <f t="shared" si="9"/>
        <v>21065819</v>
      </c>
      <c r="H107" s="52">
        <f t="shared" si="10"/>
        <v>-156365</v>
      </c>
      <c r="I107" s="52">
        <f t="shared" si="11"/>
        <v>-117274</v>
      </c>
      <c r="J107" s="52">
        <f t="shared" si="12"/>
        <v>-47778</v>
      </c>
      <c r="K107" s="52">
        <f t="shared" si="13"/>
        <v>-112930</v>
      </c>
      <c r="L107" s="7">
        <f t="shared" si="14"/>
        <v>-434347</v>
      </c>
      <c r="M107" s="5">
        <f>VLOOKUP($B107,'Session Details'!$B$2:$T$368,10,0)</f>
        <v>-2.0202029128424948E-2</v>
      </c>
      <c r="N107" s="12">
        <f t="shared" si="15"/>
        <v>-47778</v>
      </c>
      <c r="O107" t="str">
        <f t="shared" si="16"/>
        <v>TRAFFIC  TWITTER</v>
      </c>
    </row>
    <row r="108" spans="2:15" x14ac:dyDescent="0.2">
      <c r="B108" s="10">
        <v>43571</v>
      </c>
      <c r="C108" s="3">
        <v>8130972</v>
      </c>
      <c r="D108" s="3">
        <v>6098229</v>
      </c>
      <c r="E108" s="3">
        <v>2484463</v>
      </c>
      <c r="F108" s="3">
        <v>5872368</v>
      </c>
      <c r="G108">
        <f t="shared" si="9"/>
        <v>22586032</v>
      </c>
      <c r="H108" s="52">
        <f t="shared" si="10"/>
        <v>312730</v>
      </c>
      <c r="I108" s="52">
        <f t="shared" si="11"/>
        <v>234548</v>
      </c>
      <c r="J108" s="52">
        <f t="shared" si="12"/>
        <v>95556</v>
      </c>
      <c r="K108" s="52">
        <f t="shared" si="13"/>
        <v>225860</v>
      </c>
      <c r="L108" s="7">
        <f t="shared" si="14"/>
        <v>868694</v>
      </c>
      <c r="M108" s="5">
        <f>VLOOKUP($B108,'Session Details'!$B$2:$T$368,10,0)</f>
        <v>4.0000018418461902E-2</v>
      </c>
      <c r="N108" s="12">
        <f t="shared" si="15"/>
        <v>868694</v>
      </c>
      <c r="O108" t="str">
        <f t="shared" si="16"/>
        <v>TRAFFIC FACEBOOK</v>
      </c>
    </row>
    <row r="109" spans="2:15" x14ac:dyDescent="0.2">
      <c r="B109" s="10">
        <v>43572</v>
      </c>
      <c r="C109" s="3">
        <v>7896424</v>
      </c>
      <c r="D109" s="3">
        <v>5922318</v>
      </c>
      <c r="E109" s="3">
        <v>2412796</v>
      </c>
      <c r="F109" s="3">
        <v>5702973</v>
      </c>
      <c r="G109">
        <f t="shared" si="9"/>
        <v>21934511</v>
      </c>
      <c r="H109" s="52">
        <f t="shared" si="10"/>
        <v>156364</v>
      </c>
      <c r="I109" s="52">
        <f t="shared" si="11"/>
        <v>117273</v>
      </c>
      <c r="J109" s="52">
        <f t="shared" si="12"/>
        <v>47778</v>
      </c>
      <c r="K109" s="52">
        <f t="shared" si="13"/>
        <v>112930</v>
      </c>
      <c r="L109" s="7">
        <f t="shared" si="14"/>
        <v>434345</v>
      </c>
      <c r="M109" s="5">
        <f>VLOOKUP($B109,'Session Details'!$B$2:$T$368,10,0)</f>
        <v>2.0201982617158221E-2</v>
      </c>
      <c r="N109" s="12">
        <f t="shared" si="15"/>
        <v>434345</v>
      </c>
      <c r="O109" t="str">
        <f t="shared" si="16"/>
        <v>TRAFFIC FACEBOOK</v>
      </c>
    </row>
    <row r="110" spans="2:15" x14ac:dyDescent="0.2">
      <c r="B110" s="10">
        <v>43573</v>
      </c>
      <c r="C110" s="3">
        <v>8209154</v>
      </c>
      <c r="D110" s="3">
        <v>6156866</v>
      </c>
      <c r="E110" s="3">
        <v>2508352</v>
      </c>
      <c r="F110" s="3">
        <v>5928833</v>
      </c>
      <c r="G110">
        <f t="shared" si="9"/>
        <v>22803205</v>
      </c>
      <c r="H110" s="52">
        <f t="shared" si="10"/>
        <v>781824</v>
      </c>
      <c r="I110" s="52">
        <f t="shared" si="11"/>
        <v>586369</v>
      </c>
      <c r="J110" s="52">
        <f t="shared" si="12"/>
        <v>238890</v>
      </c>
      <c r="K110" s="52">
        <f t="shared" si="13"/>
        <v>564650</v>
      </c>
      <c r="L110" s="7">
        <f t="shared" si="14"/>
        <v>2171733</v>
      </c>
      <c r="M110" s="5">
        <f>VLOOKUP($B110,'Session Details'!$B$2:$T$368,10,0)</f>
        <v>0.10526315789473695</v>
      </c>
      <c r="N110" s="12">
        <f t="shared" si="15"/>
        <v>2171733</v>
      </c>
      <c r="O110" t="str">
        <f t="shared" si="16"/>
        <v>TRAFFIC FACEBOOK</v>
      </c>
    </row>
    <row r="111" spans="2:15" x14ac:dyDescent="0.2">
      <c r="B111" s="10">
        <v>43574</v>
      </c>
      <c r="C111" s="3">
        <v>7974607</v>
      </c>
      <c r="D111" s="3">
        <v>5980955</v>
      </c>
      <c r="E111" s="3">
        <v>2436685</v>
      </c>
      <c r="F111" s="3">
        <v>5759438</v>
      </c>
      <c r="G111">
        <f t="shared" si="9"/>
        <v>22151685</v>
      </c>
      <c r="H111" s="52">
        <f t="shared" si="10"/>
        <v>547277</v>
      </c>
      <c r="I111" s="52">
        <f t="shared" si="11"/>
        <v>410458</v>
      </c>
      <c r="J111" s="52">
        <f t="shared" si="12"/>
        <v>167223</v>
      </c>
      <c r="K111" s="52">
        <f t="shared" si="13"/>
        <v>395255</v>
      </c>
      <c r="L111" s="7">
        <f t="shared" si="14"/>
        <v>1520213</v>
      </c>
      <c r="M111" s="5">
        <f>VLOOKUP($B111,'Session Details'!$B$2:$T$368,10,0)</f>
        <v>7.3684220220243013E-2</v>
      </c>
      <c r="N111" s="12">
        <f t="shared" si="15"/>
        <v>1520213</v>
      </c>
      <c r="O111" t="str">
        <f t="shared" si="16"/>
        <v>TRAFFIC FACEBOOK</v>
      </c>
    </row>
    <row r="112" spans="2:15" x14ac:dyDescent="0.2">
      <c r="B112" s="10">
        <v>43575</v>
      </c>
      <c r="C112" s="3">
        <v>15998707</v>
      </c>
      <c r="D112" s="3">
        <v>11999030</v>
      </c>
      <c r="E112" s="3">
        <v>4888493</v>
      </c>
      <c r="F112" s="3">
        <v>11554621</v>
      </c>
      <c r="G112">
        <f t="shared" si="9"/>
        <v>44440851</v>
      </c>
      <c r="H112" s="52">
        <f t="shared" si="10"/>
        <v>484810</v>
      </c>
      <c r="I112" s="52">
        <f t="shared" si="11"/>
        <v>363607</v>
      </c>
      <c r="J112" s="52">
        <f t="shared" si="12"/>
        <v>148136</v>
      </c>
      <c r="K112" s="52">
        <f t="shared" si="13"/>
        <v>350140</v>
      </c>
      <c r="L112" s="7">
        <f t="shared" si="14"/>
        <v>1346693</v>
      </c>
      <c r="M112" s="5">
        <f>VLOOKUP($B112,'Session Details'!$B$2:$T$368,10,0)</f>
        <v>3.1250011602500294E-2</v>
      </c>
      <c r="N112" s="12">
        <f t="shared" si="15"/>
        <v>1346693</v>
      </c>
      <c r="O112" t="str">
        <f t="shared" si="16"/>
        <v>TRAFFIC FACEBOOK</v>
      </c>
    </row>
    <row r="113" spans="2:15" x14ac:dyDescent="0.2">
      <c r="B113" s="10">
        <v>43576</v>
      </c>
      <c r="C113" s="3">
        <v>16806722</v>
      </c>
      <c r="D113" s="3">
        <v>12605042</v>
      </c>
      <c r="E113" s="3">
        <v>5135387</v>
      </c>
      <c r="F113" s="3">
        <v>12138188</v>
      </c>
      <c r="G113">
        <f t="shared" si="9"/>
        <v>46685339</v>
      </c>
      <c r="H113" s="52">
        <f t="shared" si="10"/>
        <v>0</v>
      </c>
      <c r="I113" s="52">
        <f t="shared" si="11"/>
        <v>0</v>
      </c>
      <c r="J113" s="52">
        <f t="shared" si="12"/>
        <v>0</v>
      </c>
      <c r="K113" s="52">
        <f t="shared" si="13"/>
        <v>0</v>
      </c>
      <c r="L113" s="7">
        <f t="shared" si="14"/>
        <v>0</v>
      </c>
      <c r="M113" s="5">
        <f>VLOOKUP($B113,'Session Details'!$B$2:$T$368,10,0)</f>
        <v>0</v>
      </c>
      <c r="N113" s="12">
        <f t="shared" si="15"/>
        <v>0</v>
      </c>
      <c r="O113" t="str">
        <f t="shared" si="16"/>
        <v>TRAFFIC FACEBOOK</v>
      </c>
    </row>
    <row r="114" spans="2:15" x14ac:dyDescent="0.2">
      <c r="B114" s="10">
        <v>43577</v>
      </c>
      <c r="C114" s="3">
        <v>7505512</v>
      </c>
      <c r="D114" s="3">
        <v>5629134</v>
      </c>
      <c r="E114" s="3">
        <v>2293351</v>
      </c>
      <c r="F114" s="3">
        <v>5420648</v>
      </c>
      <c r="G114">
        <f t="shared" si="9"/>
        <v>20848645</v>
      </c>
      <c r="H114" s="52">
        <f t="shared" si="10"/>
        <v>-78183</v>
      </c>
      <c r="I114" s="52">
        <f t="shared" si="11"/>
        <v>-58637</v>
      </c>
      <c r="J114" s="52">
        <f t="shared" si="12"/>
        <v>-23889</v>
      </c>
      <c r="K114" s="52">
        <f t="shared" si="13"/>
        <v>-56465</v>
      </c>
      <c r="L114" s="7">
        <f t="shared" si="14"/>
        <v>-217174</v>
      </c>
      <c r="M114" s="5">
        <f>VLOOKUP($B114,'Session Details'!$B$2:$T$368,10,0)</f>
        <v>-1.030930673479602E-2</v>
      </c>
      <c r="N114" s="12">
        <f t="shared" si="15"/>
        <v>-23889</v>
      </c>
      <c r="O114" t="str">
        <f t="shared" si="16"/>
        <v>TRAFFIC  TWITTER</v>
      </c>
    </row>
    <row r="115" spans="2:15" x14ac:dyDescent="0.2">
      <c r="B115" s="10">
        <v>43578</v>
      </c>
      <c r="C115" s="3">
        <v>7427330</v>
      </c>
      <c r="D115" s="3">
        <v>5570497</v>
      </c>
      <c r="E115" s="3">
        <v>2269462</v>
      </c>
      <c r="F115" s="3">
        <v>5364183</v>
      </c>
      <c r="G115">
        <f t="shared" si="9"/>
        <v>20631472</v>
      </c>
      <c r="H115" s="52">
        <f t="shared" si="10"/>
        <v>-703642</v>
      </c>
      <c r="I115" s="52">
        <f t="shared" si="11"/>
        <v>-527732</v>
      </c>
      <c r="J115" s="52">
        <f t="shared" si="12"/>
        <v>-215001</v>
      </c>
      <c r="K115" s="52">
        <f t="shared" si="13"/>
        <v>-508185</v>
      </c>
      <c r="L115" s="7">
        <f t="shared" si="14"/>
        <v>-1954560</v>
      </c>
      <c r="M115" s="5">
        <f>VLOOKUP($B115,'Session Details'!$B$2:$T$368,10,0)</f>
        <v>-8.6538477715919493E-2</v>
      </c>
      <c r="N115" s="12">
        <f t="shared" si="15"/>
        <v>-215001</v>
      </c>
      <c r="O115" t="str">
        <f t="shared" si="16"/>
        <v>TRAFFIC  TWITTER</v>
      </c>
    </row>
    <row r="116" spans="2:15" x14ac:dyDescent="0.2">
      <c r="B116" s="10">
        <v>43579</v>
      </c>
      <c r="C116" s="3">
        <v>7818242</v>
      </c>
      <c r="D116" s="3">
        <v>5863681</v>
      </c>
      <c r="E116" s="3">
        <v>2388907</v>
      </c>
      <c r="F116" s="3">
        <v>5646508</v>
      </c>
      <c r="G116">
        <f t="shared" si="9"/>
        <v>21717338</v>
      </c>
      <c r="H116" s="52">
        <f t="shared" si="10"/>
        <v>-78182</v>
      </c>
      <c r="I116" s="52">
        <f t="shared" si="11"/>
        <v>-58637</v>
      </c>
      <c r="J116" s="52">
        <f t="shared" si="12"/>
        <v>-23889</v>
      </c>
      <c r="K116" s="52">
        <f t="shared" si="13"/>
        <v>-56465</v>
      </c>
      <c r="L116" s="7">
        <f t="shared" si="14"/>
        <v>-217173</v>
      </c>
      <c r="M116" s="5">
        <f>VLOOKUP($B116,'Session Details'!$B$2:$T$368,10,0)</f>
        <v>-9.9009720434640736E-3</v>
      </c>
      <c r="N116" s="12">
        <f t="shared" si="15"/>
        <v>-23889</v>
      </c>
      <c r="O116" t="str">
        <f t="shared" si="16"/>
        <v>TRAFFIC  TWITTER</v>
      </c>
    </row>
    <row r="117" spans="2:15" x14ac:dyDescent="0.2">
      <c r="B117" s="10">
        <v>43580</v>
      </c>
      <c r="C117" s="3">
        <v>8209154</v>
      </c>
      <c r="D117" s="3">
        <v>6156866</v>
      </c>
      <c r="E117" s="3">
        <v>2508352</v>
      </c>
      <c r="F117" s="3">
        <v>5928833</v>
      </c>
      <c r="G117">
        <f t="shared" si="9"/>
        <v>22803205</v>
      </c>
      <c r="H117" s="52">
        <f t="shared" si="10"/>
        <v>0</v>
      </c>
      <c r="I117" s="52">
        <f t="shared" si="11"/>
        <v>0</v>
      </c>
      <c r="J117" s="52">
        <f t="shared" si="12"/>
        <v>0</v>
      </c>
      <c r="K117" s="52">
        <f t="shared" si="13"/>
        <v>0</v>
      </c>
      <c r="L117" s="7">
        <f t="shared" si="14"/>
        <v>0</v>
      </c>
      <c r="M117" s="5">
        <f>VLOOKUP($B117,'Session Details'!$B$2:$T$368,10,0)</f>
        <v>0</v>
      </c>
      <c r="N117" s="12">
        <f t="shared" si="15"/>
        <v>0</v>
      </c>
      <c r="O117" t="str">
        <f t="shared" si="16"/>
        <v>TRAFFIC FACEBOOK</v>
      </c>
    </row>
    <row r="118" spans="2:15" x14ac:dyDescent="0.2">
      <c r="B118" s="10">
        <v>43581</v>
      </c>
      <c r="C118" s="3">
        <v>7974607</v>
      </c>
      <c r="D118" s="3">
        <v>5980955</v>
      </c>
      <c r="E118" s="3">
        <v>2436685</v>
      </c>
      <c r="F118" s="3">
        <v>5759438</v>
      </c>
      <c r="G118">
        <f t="shared" si="9"/>
        <v>22151685</v>
      </c>
      <c r="H118" s="52">
        <f t="shared" si="10"/>
        <v>0</v>
      </c>
      <c r="I118" s="52">
        <f t="shared" si="11"/>
        <v>0</v>
      </c>
      <c r="J118" s="52">
        <f t="shared" si="12"/>
        <v>0</v>
      </c>
      <c r="K118" s="52">
        <f t="shared" si="13"/>
        <v>0</v>
      </c>
      <c r="L118" s="7">
        <f t="shared" si="14"/>
        <v>0</v>
      </c>
      <c r="M118" s="5">
        <f>VLOOKUP($B118,'Session Details'!$B$2:$T$368,10,0)</f>
        <v>0</v>
      </c>
      <c r="N118" s="12">
        <f t="shared" si="15"/>
        <v>0</v>
      </c>
      <c r="O118" t="str">
        <f t="shared" si="16"/>
        <v>TRAFFIC FACEBOOK</v>
      </c>
    </row>
    <row r="119" spans="2:15" x14ac:dyDescent="0.2">
      <c r="B119" s="10">
        <v>43582</v>
      </c>
      <c r="C119" s="3">
        <v>16968325</v>
      </c>
      <c r="D119" s="3">
        <v>12726244</v>
      </c>
      <c r="E119" s="3">
        <v>5184766</v>
      </c>
      <c r="F119" s="3">
        <v>12254901</v>
      </c>
      <c r="G119">
        <f t="shared" si="9"/>
        <v>47134236</v>
      </c>
      <c r="H119" s="52">
        <f t="shared" si="10"/>
        <v>969618</v>
      </c>
      <c r="I119" s="52">
        <f t="shared" si="11"/>
        <v>727214</v>
      </c>
      <c r="J119" s="52">
        <f t="shared" si="12"/>
        <v>296273</v>
      </c>
      <c r="K119" s="52">
        <f t="shared" si="13"/>
        <v>700280</v>
      </c>
      <c r="L119" s="7">
        <f t="shared" si="14"/>
        <v>2693385</v>
      </c>
      <c r="M119" s="5">
        <f>VLOOKUP($B119,'Session Details'!$B$2:$T$368,10,0)</f>
        <v>6.0606059924187328E-2</v>
      </c>
      <c r="N119" s="12">
        <f t="shared" si="15"/>
        <v>2693385</v>
      </c>
      <c r="O119" t="str">
        <f t="shared" si="16"/>
        <v>TRAFFIC FACEBOOK</v>
      </c>
    </row>
    <row r="120" spans="2:15" x14ac:dyDescent="0.2">
      <c r="B120" s="10">
        <v>43583</v>
      </c>
      <c r="C120" s="3">
        <v>16645119</v>
      </c>
      <c r="D120" s="3">
        <v>12483839</v>
      </c>
      <c r="E120" s="3">
        <v>5086008</v>
      </c>
      <c r="F120" s="3">
        <v>12021475</v>
      </c>
      <c r="G120">
        <f t="shared" si="9"/>
        <v>46236441</v>
      </c>
      <c r="H120" s="52">
        <f t="shared" si="10"/>
        <v>-161603</v>
      </c>
      <c r="I120" s="52">
        <f t="shared" si="11"/>
        <v>-121203</v>
      </c>
      <c r="J120" s="52">
        <f t="shared" si="12"/>
        <v>-49379</v>
      </c>
      <c r="K120" s="52">
        <f t="shared" si="13"/>
        <v>-116713</v>
      </c>
      <c r="L120" s="7">
        <f t="shared" si="14"/>
        <v>-448898</v>
      </c>
      <c r="M120" s="5">
        <f>VLOOKUP($B120,'Session Details'!$B$2:$T$368,10,0)</f>
        <v>-9.6153739053844722E-3</v>
      </c>
      <c r="N120" s="12">
        <f t="shared" si="15"/>
        <v>-49379</v>
      </c>
      <c r="O120" t="str">
        <f t="shared" si="16"/>
        <v>TRAFFIC  TWITTER</v>
      </c>
    </row>
    <row r="121" spans="2:15" x14ac:dyDescent="0.2">
      <c r="B121" s="10">
        <v>43584</v>
      </c>
      <c r="C121" s="3">
        <v>7427330</v>
      </c>
      <c r="D121" s="3">
        <v>5570497</v>
      </c>
      <c r="E121" s="3">
        <v>2269462</v>
      </c>
      <c r="F121" s="3">
        <v>5364183</v>
      </c>
      <c r="G121">
        <f t="shared" si="9"/>
        <v>20631472</v>
      </c>
      <c r="H121" s="52">
        <f t="shared" si="10"/>
        <v>-78182</v>
      </c>
      <c r="I121" s="52">
        <f t="shared" si="11"/>
        <v>-58637</v>
      </c>
      <c r="J121" s="52">
        <f t="shared" si="12"/>
        <v>-23889</v>
      </c>
      <c r="K121" s="52">
        <f t="shared" si="13"/>
        <v>-56465</v>
      </c>
      <c r="L121" s="7">
        <f t="shared" si="14"/>
        <v>-217173</v>
      </c>
      <c r="M121" s="5">
        <f>VLOOKUP($B121,'Session Details'!$B$2:$T$368,10,0)</f>
        <v>-1.041664768062156E-2</v>
      </c>
      <c r="N121" s="12">
        <f t="shared" si="15"/>
        <v>-23889</v>
      </c>
      <c r="O121" t="str">
        <f t="shared" si="16"/>
        <v>TRAFFIC  TWITTER</v>
      </c>
    </row>
    <row r="122" spans="2:15" x14ac:dyDescent="0.2">
      <c r="B122" s="10">
        <v>43585</v>
      </c>
      <c r="C122" s="3">
        <v>7583695</v>
      </c>
      <c r="D122" s="3">
        <v>5687771</v>
      </c>
      <c r="E122" s="3">
        <v>2317240</v>
      </c>
      <c r="F122" s="3">
        <v>5477113</v>
      </c>
      <c r="G122">
        <f t="shared" si="9"/>
        <v>21065819</v>
      </c>
      <c r="H122" s="52">
        <f t="shared" si="10"/>
        <v>156365</v>
      </c>
      <c r="I122" s="52">
        <f t="shared" si="11"/>
        <v>117274</v>
      </c>
      <c r="J122" s="52">
        <f t="shared" si="12"/>
        <v>47778</v>
      </c>
      <c r="K122" s="52">
        <f t="shared" si="13"/>
        <v>112930</v>
      </c>
      <c r="L122" s="7">
        <f t="shared" si="14"/>
        <v>434347</v>
      </c>
      <c r="M122" s="5">
        <f>VLOOKUP($B122,'Session Details'!$B$2:$T$368,10,0)</f>
        <v>2.105264127287465E-2</v>
      </c>
      <c r="N122" s="12">
        <f t="shared" si="15"/>
        <v>434347</v>
      </c>
      <c r="O122" t="str">
        <f t="shared" si="16"/>
        <v>TRAFFIC FACEBOOK</v>
      </c>
    </row>
    <row r="123" spans="2:15" x14ac:dyDescent="0.2">
      <c r="B123" s="10">
        <v>43586</v>
      </c>
      <c r="C123" s="3">
        <v>8209154</v>
      </c>
      <c r="D123" s="3">
        <v>6156866</v>
      </c>
      <c r="E123" s="3">
        <v>2508352</v>
      </c>
      <c r="F123" s="3">
        <v>5928833</v>
      </c>
      <c r="G123">
        <f t="shared" si="9"/>
        <v>22803205</v>
      </c>
      <c r="H123" s="52">
        <f t="shared" si="10"/>
        <v>390912</v>
      </c>
      <c r="I123" s="52">
        <f t="shared" si="11"/>
        <v>293185</v>
      </c>
      <c r="J123" s="52">
        <f t="shared" si="12"/>
        <v>119445</v>
      </c>
      <c r="K123" s="52">
        <f t="shared" si="13"/>
        <v>282325</v>
      </c>
      <c r="L123" s="7">
        <f t="shared" si="14"/>
        <v>1085867</v>
      </c>
      <c r="M123" s="5">
        <f>VLOOKUP($B123,'Session Details'!$B$2:$T$368,10,0)</f>
        <v>5.0000000000000044E-2</v>
      </c>
      <c r="N123" s="12">
        <f t="shared" si="15"/>
        <v>1085867</v>
      </c>
      <c r="O123" t="str">
        <f t="shared" si="16"/>
        <v>TRAFFIC FACEBOOK</v>
      </c>
    </row>
    <row r="124" spans="2:15" x14ac:dyDescent="0.2">
      <c r="B124" s="10">
        <v>43587</v>
      </c>
      <c r="C124" s="3">
        <v>7661877</v>
      </c>
      <c r="D124" s="3">
        <v>5746408</v>
      </c>
      <c r="E124" s="3">
        <v>2341129</v>
      </c>
      <c r="F124" s="3">
        <v>5533578</v>
      </c>
      <c r="G124">
        <f t="shared" si="9"/>
        <v>21282992</v>
      </c>
      <c r="H124" s="52">
        <f t="shared" si="10"/>
        <v>-547277</v>
      </c>
      <c r="I124" s="52">
        <f t="shared" si="11"/>
        <v>-410458</v>
      </c>
      <c r="J124" s="52">
        <f t="shared" si="12"/>
        <v>-167223</v>
      </c>
      <c r="K124" s="52">
        <f t="shared" si="13"/>
        <v>-395255</v>
      </c>
      <c r="L124" s="7">
        <f t="shared" si="14"/>
        <v>-1520213</v>
      </c>
      <c r="M124" s="5">
        <f>VLOOKUP($B124,'Session Details'!$B$2:$T$368,10,0)</f>
        <v>-6.6666675437362821E-2</v>
      </c>
      <c r="N124" s="12">
        <f t="shared" si="15"/>
        <v>-167223</v>
      </c>
      <c r="O124" t="str">
        <f t="shared" si="16"/>
        <v>TRAFFIC  TWITTER</v>
      </c>
    </row>
    <row r="125" spans="2:15" x14ac:dyDescent="0.2">
      <c r="B125" s="10">
        <v>43588</v>
      </c>
      <c r="C125" s="3">
        <v>7505512</v>
      </c>
      <c r="D125" s="3">
        <v>5629134</v>
      </c>
      <c r="E125" s="3">
        <v>2293351</v>
      </c>
      <c r="F125" s="3">
        <v>5420648</v>
      </c>
      <c r="G125">
        <f t="shared" si="9"/>
        <v>20848645</v>
      </c>
      <c r="H125" s="52">
        <f t="shared" si="10"/>
        <v>-469095</v>
      </c>
      <c r="I125" s="52">
        <f t="shared" si="11"/>
        <v>-351821</v>
      </c>
      <c r="J125" s="52">
        <f t="shared" si="12"/>
        <v>-143334</v>
      </c>
      <c r="K125" s="52">
        <f t="shared" si="13"/>
        <v>-338790</v>
      </c>
      <c r="L125" s="7">
        <f t="shared" si="14"/>
        <v>-1303040</v>
      </c>
      <c r="M125" s="5">
        <f>VLOOKUP($B125,'Session Details'!$B$2:$T$368,10,0)</f>
        <v>-5.8823555966640351E-2</v>
      </c>
      <c r="N125" s="12">
        <f t="shared" si="15"/>
        <v>-143334</v>
      </c>
      <c r="O125" t="str">
        <f t="shared" si="16"/>
        <v>TRAFFIC  TWITTER</v>
      </c>
    </row>
    <row r="126" spans="2:15" x14ac:dyDescent="0.2">
      <c r="B126" s="10">
        <v>43589</v>
      </c>
      <c r="C126" s="3">
        <v>15513897</v>
      </c>
      <c r="D126" s="3">
        <v>11635423</v>
      </c>
      <c r="E126" s="3">
        <v>4740357</v>
      </c>
      <c r="F126" s="3">
        <v>11204481</v>
      </c>
      <c r="G126">
        <f t="shared" si="9"/>
        <v>43094158</v>
      </c>
      <c r="H126" s="52">
        <f t="shared" si="10"/>
        <v>-1454428</v>
      </c>
      <c r="I126" s="52">
        <f t="shared" si="11"/>
        <v>-1090821</v>
      </c>
      <c r="J126" s="52">
        <f t="shared" si="12"/>
        <v>-444409</v>
      </c>
      <c r="K126" s="52">
        <f t="shared" si="13"/>
        <v>-1050420</v>
      </c>
      <c r="L126" s="7">
        <f t="shared" si="14"/>
        <v>-4040078</v>
      </c>
      <c r="M126" s="5">
        <f>VLOOKUP($B126,'Session Details'!$B$2:$T$368,10,0)</f>
        <v>-8.5714295413028663E-2</v>
      </c>
      <c r="N126" s="12">
        <f t="shared" si="15"/>
        <v>-444409</v>
      </c>
      <c r="O126" t="str">
        <f t="shared" si="16"/>
        <v>TRAFFIC  TWITTER</v>
      </c>
    </row>
    <row r="127" spans="2:15" x14ac:dyDescent="0.2">
      <c r="B127" s="10">
        <v>43590</v>
      </c>
      <c r="C127" s="3">
        <v>15837104</v>
      </c>
      <c r="D127" s="3">
        <v>11877828</v>
      </c>
      <c r="E127" s="3">
        <v>4839115</v>
      </c>
      <c r="F127" s="3">
        <v>11437908</v>
      </c>
      <c r="G127">
        <f t="shared" si="9"/>
        <v>43991955</v>
      </c>
      <c r="H127" s="52">
        <f t="shared" si="10"/>
        <v>-808015</v>
      </c>
      <c r="I127" s="52">
        <f t="shared" si="11"/>
        <v>-606011</v>
      </c>
      <c r="J127" s="52">
        <f t="shared" si="12"/>
        <v>-246893</v>
      </c>
      <c r="K127" s="52">
        <f t="shared" si="13"/>
        <v>-583567</v>
      </c>
      <c r="L127" s="7">
        <f t="shared" si="14"/>
        <v>-2244486</v>
      </c>
      <c r="M127" s="5">
        <f>VLOOKUP($B127,'Session Details'!$B$2:$T$368,10,0)</f>
        <v>-4.8543699609418511E-2</v>
      </c>
      <c r="N127" s="12">
        <f t="shared" si="15"/>
        <v>-246893</v>
      </c>
      <c r="O127" t="str">
        <f t="shared" si="16"/>
        <v>TRAFFIC  TWITTER</v>
      </c>
    </row>
    <row r="128" spans="2:15" x14ac:dyDescent="0.2">
      <c r="B128" s="10">
        <v>43591</v>
      </c>
      <c r="C128" s="3">
        <v>7818242</v>
      </c>
      <c r="D128" s="3">
        <v>5863681</v>
      </c>
      <c r="E128" s="3">
        <v>2388907</v>
      </c>
      <c r="F128" s="3">
        <v>5646508</v>
      </c>
      <c r="G128">
        <f t="shared" si="9"/>
        <v>21717338</v>
      </c>
      <c r="H128" s="52">
        <f t="shared" si="10"/>
        <v>390912</v>
      </c>
      <c r="I128" s="52">
        <f t="shared" si="11"/>
        <v>293184</v>
      </c>
      <c r="J128" s="52">
        <f t="shared" si="12"/>
        <v>119445</v>
      </c>
      <c r="K128" s="52">
        <f t="shared" si="13"/>
        <v>282325</v>
      </c>
      <c r="L128" s="7">
        <f t="shared" si="14"/>
        <v>1085866</v>
      </c>
      <c r="M128" s="5">
        <f>VLOOKUP($B128,'Session Details'!$B$2:$T$368,10,0)</f>
        <v>5.2631578947368363E-2</v>
      </c>
      <c r="N128" s="12">
        <f t="shared" si="15"/>
        <v>1085866</v>
      </c>
      <c r="O128" t="str">
        <f t="shared" si="16"/>
        <v>TRAFFIC FACEBOOK</v>
      </c>
    </row>
    <row r="129" spans="2:15" x14ac:dyDescent="0.2">
      <c r="B129" s="10">
        <v>43592</v>
      </c>
      <c r="C129" s="3">
        <v>7974607</v>
      </c>
      <c r="D129" s="3">
        <v>5980955</v>
      </c>
      <c r="E129" s="3">
        <v>2436685</v>
      </c>
      <c r="F129" s="3">
        <v>5759438</v>
      </c>
      <c r="G129">
        <f t="shared" si="9"/>
        <v>22151685</v>
      </c>
      <c r="H129" s="52">
        <f t="shared" si="10"/>
        <v>390912</v>
      </c>
      <c r="I129" s="52">
        <f t="shared" si="11"/>
        <v>293184</v>
      </c>
      <c r="J129" s="52">
        <f t="shared" si="12"/>
        <v>119445</v>
      </c>
      <c r="K129" s="52">
        <f t="shared" si="13"/>
        <v>282325</v>
      </c>
      <c r="L129" s="7">
        <f t="shared" si="14"/>
        <v>1085866</v>
      </c>
      <c r="M129" s="5">
        <f>VLOOKUP($B129,'Session Details'!$B$2:$T$368,10,0)</f>
        <v>5.154639126319327E-2</v>
      </c>
      <c r="N129" s="12">
        <f t="shared" si="15"/>
        <v>1085866</v>
      </c>
      <c r="O129" t="str">
        <f t="shared" si="16"/>
        <v>TRAFFIC FACEBOOK</v>
      </c>
    </row>
    <row r="130" spans="2:15" x14ac:dyDescent="0.2">
      <c r="B130" s="10">
        <v>43593</v>
      </c>
      <c r="C130" s="3">
        <v>8209154</v>
      </c>
      <c r="D130" s="3">
        <v>6156866</v>
      </c>
      <c r="E130" s="3">
        <v>2508352</v>
      </c>
      <c r="F130" s="3">
        <v>5928833</v>
      </c>
      <c r="G130">
        <f t="shared" si="9"/>
        <v>22803205</v>
      </c>
      <c r="H130" s="52">
        <f t="shared" si="10"/>
        <v>0</v>
      </c>
      <c r="I130" s="52">
        <f t="shared" si="11"/>
        <v>0</v>
      </c>
      <c r="J130" s="52">
        <f t="shared" si="12"/>
        <v>0</v>
      </c>
      <c r="K130" s="52">
        <f t="shared" si="13"/>
        <v>0</v>
      </c>
      <c r="L130" s="7">
        <f t="shared" si="14"/>
        <v>0</v>
      </c>
      <c r="M130" s="5">
        <f>VLOOKUP($B130,'Session Details'!$B$2:$T$368,10,0)</f>
        <v>0</v>
      </c>
      <c r="N130" s="12">
        <f t="shared" si="15"/>
        <v>0</v>
      </c>
      <c r="O130" t="str">
        <f t="shared" si="16"/>
        <v>TRAFFIC FACEBOOK</v>
      </c>
    </row>
    <row r="131" spans="2:15" x14ac:dyDescent="0.2">
      <c r="B131" s="10">
        <v>43594</v>
      </c>
      <c r="C131" s="3">
        <v>7583695</v>
      </c>
      <c r="D131" s="3">
        <v>5687771</v>
      </c>
      <c r="E131" s="3">
        <v>2317240</v>
      </c>
      <c r="F131" s="3">
        <v>5477113</v>
      </c>
      <c r="G131">
        <f t="shared" si="9"/>
        <v>21065819</v>
      </c>
      <c r="H131" s="52">
        <f t="shared" si="10"/>
        <v>-78182</v>
      </c>
      <c r="I131" s="52">
        <f t="shared" si="11"/>
        <v>-58637</v>
      </c>
      <c r="J131" s="52">
        <f t="shared" si="12"/>
        <v>-23889</v>
      </c>
      <c r="K131" s="52">
        <f t="shared" si="13"/>
        <v>-56465</v>
      </c>
      <c r="L131" s="7">
        <f t="shared" si="14"/>
        <v>-217173</v>
      </c>
      <c r="M131" s="5">
        <f>VLOOKUP($B131,'Session Details'!$B$2:$T$368,10,0)</f>
        <v>-1.0204062934193514E-2</v>
      </c>
      <c r="N131" s="12">
        <f t="shared" si="15"/>
        <v>-23889</v>
      </c>
      <c r="O131" t="str">
        <f t="shared" si="16"/>
        <v>TRAFFIC  TWITTER</v>
      </c>
    </row>
    <row r="132" spans="2:15" x14ac:dyDescent="0.2">
      <c r="B132" s="10">
        <v>43595</v>
      </c>
      <c r="C132" s="3">
        <v>7583695</v>
      </c>
      <c r="D132" s="3">
        <v>5687771</v>
      </c>
      <c r="E132" s="3">
        <v>2317240</v>
      </c>
      <c r="F132" s="3">
        <v>5477113</v>
      </c>
      <c r="G132">
        <f t="shared" ref="G132:G195" si="17">SUM(C132:F132)</f>
        <v>21065819</v>
      </c>
      <c r="H132" s="52">
        <f t="shared" si="10"/>
        <v>78183</v>
      </c>
      <c r="I132" s="52">
        <f t="shared" si="11"/>
        <v>58637</v>
      </c>
      <c r="J132" s="52">
        <f t="shared" si="12"/>
        <v>23889</v>
      </c>
      <c r="K132" s="52">
        <f t="shared" si="13"/>
        <v>56465</v>
      </c>
      <c r="L132" s="7">
        <f t="shared" si="14"/>
        <v>217174</v>
      </c>
      <c r="M132" s="5">
        <f>VLOOKUP($B132,'Session Details'!$B$2:$T$368,10,0)</f>
        <v>1.0416695645367069E-2</v>
      </c>
      <c r="N132" s="12">
        <f t="shared" si="15"/>
        <v>217174</v>
      </c>
      <c r="O132" t="str">
        <f t="shared" si="16"/>
        <v>TRAFFIC FACEBOOK</v>
      </c>
    </row>
    <row r="133" spans="2:15" x14ac:dyDescent="0.2">
      <c r="B133" s="10">
        <v>43596</v>
      </c>
      <c r="C133" s="3">
        <v>16483516</v>
      </c>
      <c r="D133" s="3">
        <v>12362637</v>
      </c>
      <c r="E133" s="3">
        <v>5036630</v>
      </c>
      <c r="F133" s="3">
        <v>11904761</v>
      </c>
      <c r="G133">
        <f t="shared" si="17"/>
        <v>45787544</v>
      </c>
      <c r="H133" s="52">
        <f t="shared" si="10"/>
        <v>969619</v>
      </c>
      <c r="I133" s="52">
        <f t="shared" si="11"/>
        <v>727214</v>
      </c>
      <c r="J133" s="52">
        <f t="shared" si="12"/>
        <v>296273</v>
      </c>
      <c r="K133" s="52">
        <f t="shared" si="13"/>
        <v>700280</v>
      </c>
      <c r="L133" s="7">
        <f t="shared" si="14"/>
        <v>2693386</v>
      </c>
      <c r="M133" s="5">
        <f>VLOOKUP($B133,'Session Details'!$B$2:$T$368,10,0)</f>
        <v>6.25E-2</v>
      </c>
      <c r="N133" s="12">
        <f t="shared" si="15"/>
        <v>2693386</v>
      </c>
      <c r="O133" t="str">
        <f t="shared" si="16"/>
        <v>TRAFFIC FACEBOOK</v>
      </c>
    </row>
    <row r="134" spans="2:15" x14ac:dyDescent="0.2">
      <c r="B134" s="10">
        <v>43597</v>
      </c>
      <c r="C134" s="3">
        <v>15352294</v>
      </c>
      <c r="D134" s="3">
        <v>11514221</v>
      </c>
      <c r="E134" s="3">
        <v>4690978</v>
      </c>
      <c r="F134" s="3">
        <v>11087768</v>
      </c>
      <c r="G134">
        <f t="shared" si="17"/>
        <v>42645261</v>
      </c>
      <c r="H134" s="52">
        <f t="shared" si="10"/>
        <v>-484810</v>
      </c>
      <c r="I134" s="52">
        <f t="shared" si="11"/>
        <v>-363607</v>
      </c>
      <c r="J134" s="52">
        <f t="shared" si="12"/>
        <v>-148137</v>
      </c>
      <c r="K134" s="52">
        <f t="shared" si="13"/>
        <v>-350140</v>
      </c>
      <c r="L134" s="7">
        <f t="shared" si="14"/>
        <v>-1346694</v>
      </c>
      <c r="M134" s="5">
        <f>VLOOKUP($B134,'Session Details'!$B$2:$T$368,10,0)</f>
        <v>-3.0612233532244737E-2</v>
      </c>
      <c r="N134" s="12">
        <f t="shared" si="15"/>
        <v>-148137</v>
      </c>
      <c r="O134" t="str">
        <f t="shared" si="16"/>
        <v>TRAFFIC  TWITTER</v>
      </c>
    </row>
    <row r="135" spans="2:15" x14ac:dyDescent="0.2">
      <c r="B135" s="10">
        <v>43598</v>
      </c>
      <c r="C135" s="3">
        <v>7505512</v>
      </c>
      <c r="D135" s="3">
        <v>5629134</v>
      </c>
      <c r="E135" s="3">
        <v>2293351</v>
      </c>
      <c r="F135" s="3">
        <v>5420648</v>
      </c>
      <c r="G135">
        <f t="shared" si="17"/>
        <v>20848645</v>
      </c>
      <c r="H135" s="52">
        <f t="shared" si="10"/>
        <v>-312730</v>
      </c>
      <c r="I135" s="52">
        <f t="shared" si="11"/>
        <v>-234547</v>
      </c>
      <c r="J135" s="52">
        <f t="shared" si="12"/>
        <v>-95556</v>
      </c>
      <c r="K135" s="52">
        <f t="shared" si="13"/>
        <v>-225860</v>
      </c>
      <c r="L135" s="7">
        <f t="shared" si="14"/>
        <v>-868693</v>
      </c>
      <c r="M135" s="5">
        <f>VLOOKUP($B135,'Session Details'!$B$2:$T$368,10,0)</f>
        <v>-4.0000018418461902E-2</v>
      </c>
      <c r="N135" s="12">
        <f t="shared" si="15"/>
        <v>-95556</v>
      </c>
      <c r="O135" t="str">
        <f t="shared" si="16"/>
        <v>TRAFFIC  TWITTER</v>
      </c>
    </row>
    <row r="136" spans="2:15" x14ac:dyDescent="0.2">
      <c r="B136" s="10">
        <v>43599</v>
      </c>
      <c r="C136" s="3">
        <v>8209154</v>
      </c>
      <c r="D136" s="3">
        <v>6156866</v>
      </c>
      <c r="E136" s="3">
        <v>2508352</v>
      </c>
      <c r="F136" s="3">
        <v>5928833</v>
      </c>
      <c r="G136">
        <f t="shared" si="17"/>
        <v>22803205</v>
      </c>
      <c r="H136" s="52">
        <f t="shared" si="10"/>
        <v>234547</v>
      </c>
      <c r="I136" s="52">
        <f t="shared" si="11"/>
        <v>175911</v>
      </c>
      <c r="J136" s="52">
        <f t="shared" si="12"/>
        <v>71667</v>
      </c>
      <c r="K136" s="52">
        <f t="shared" si="13"/>
        <v>169395</v>
      </c>
      <c r="L136" s="7">
        <f t="shared" si="14"/>
        <v>651520</v>
      </c>
      <c r="M136" s="5">
        <f>VLOOKUP($B136,'Session Details'!$B$2:$T$368,10,0)</f>
        <v>2.9411755411675955E-2</v>
      </c>
      <c r="N136" s="12">
        <f t="shared" si="15"/>
        <v>651520</v>
      </c>
      <c r="O136" t="str">
        <f t="shared" si="16"/>
        <v>TRAFFIC FACEBOOK</v>
      </c>
    </row>
    <row r="137" spans="2:15" x14ac:dyDescent="0.2">
      <c r="B137" s="10">
        <v>43600</v>
      </c>
      <c r="C137" s="3">
        <v>7896424</v>
      </c>
      <c r="D137" s="3">
        <v>5922318</v>
      </c>
      <c r="E137" s="3">
        <v>2412796</v>
      </c>
      <c r="F137" s="3">
        <v>5702973</v>
      </c>
      <c r="G137">
        <f t="shared" si="17"/>
        <v>21934511</v>
      </c>
      <c r="H137" s="52">
        <f t="shared" si="10"/>
        <v>-312730</v>
      </c>
      <c r="I137" s="52">
        <f t="shared" si="11"/>
        <v>-234548</v>
      </c>
      <c r="J137" s="52">
        <f t="shared" si="12"/>
        <v>-95556</v>
      </c>
      <c r="K137" s="52">
        <f t="shared" si="13"/>
        <v>-225860</v>
      </c>
      <c r="L137" s="7">
        <f t="shared" si="14"/>
        <v>-868694</v>
      </c>
      <c r="M137" s="5">
        <f>VLOOKUP($B137,'Session Details'!$B$2:$T$368,10,0)</f>
        <v>-3.809525563663041E-2</v>
      </c>
      <c r="N137" s="12">
        <f t="shared" si="15"/>
        <v>-95556</v>
      </c>
      <c r="O137" t="str">
        <f t="shared" si="16"/>
        <v>TRAFFIC  TWITTER</v>
      </c>
    </row>
    <row r="138" spans="2:15" x14ac:dyDescent="0.2">
      <c r="B138" s="10">
        <v>43601</v>
      </c>
      <c r="C138" s="3">
        <v>7583695</v>
      </c>
      <c r="D138" s="3">
        <v>5687771</v>
      </c>
      <c r="E138" s="3">
        <v>2317240</v>
      </c>
      <c r="F138" s="3">
        <v>5477113</v>
      </c>
      <c r="G138">
        <f t="shared" si="17"/>
        <v>21065819</v>
      </c>
      <c r="H138" s="52">
        <f t="shared" si="10"/>
        <v>0</v>
      </c>
      <c r="I138" s="52">
        <f t="shared" si="11"/>
        <v>0</v>
      </c>
      <c r="J138" s="52">
        <f t="shared" si="12"/>
        <v>0</v>
      </c>
      <c r="K138" s="52">
        <f t="shared" si="13"/>
        <v>0</v>
      </c>
      <c r="L138" s="7">
        <f t="shared" si="14"/>
        <v>0</v>
      </c>
      <c r="M138" s="5">
        <f>VLOOKUP($B138,'Session Details'!$B$2:$T$368,10,0)</f>
        <v>0</v>
      </c>
      <c r="N138" s="12">
        <f t="shared" si="15"/>
        <v>0</v>
      </c>
      <c r="O138" t="str">
        <f t="shared" si="16"/>
        <v>TRAFFIC FACEBOOK</v>
      </c>
    </row>
    <row r="139" spans="2:15" x14ac:dyDescent="0.2">
      <c r="B139" s="10">
        <v>43602</v>
      </c>
      <c r="C139" s="3">
        <v>7427330</v>
      </c>
      <c r="D139" s="3">
        <v>5570497</v>
      </c>
      <c r="E139" s="3">
        <v>2269462</v>
      </c>
      <c r="F139" s="3">
        <v>5364183</v>
      </c>
      <c r="G139">
        <f t="shared" si="17"/>
        <v>20631472</v>
      </c>
      <c r="H139" s="52">
        <f t="shared" ref="H139:H202" si="18">C139-C132</f>
        <v>-156365</v>
      </c>
      <c r="I139" s="52">
        <f t="shared" ref="I139:I202" si="19">D139-D132</f>
        <v>-117274</v>
      </c>
      <c r="J139" s="52">
        <f t="shared" ref="J139:J202" si="20">E139-E132</f>
        <v>-47778</v>
      </c>
      <c r="K139" s="52">
        <f t="shared" ref="K139:K202" si="21">F139-F132</f>
        <v>-112930</v>
      </c>
      <c r="L139" s="7">
        <f t="shared" ref="L139:L202" si="22">G139-G132</f>
        <v>-434347</v>
      </c>
      <c r="M139" s="5">
        <f>VLOOKUP($B139,'Session Details'!$B$2:$T$368,10,0)</f>
        <v>-2.0618565999329763E-2</v>
      </c>
      <c r="N139" s="12">
        <f t="shared" ref="N139:N202" si="23">MAX(H139:L139)</f>
        <v>-47778</v>
      </c>
      <c r="O139" t="str">
        <f t="shared" ref="O139:O202" si="24">INDEX($H$2:$L$2,1,MATCH(MAX(H139:K139),H139:K139,0))</f>
        <v>TRAFFIC  TWITTER</v>
      </c>
    </row>
    <row r="140" spans="2:15" x14ac:dyDescent="0.2">
      <c r="B140" s="10">
        <v>43603</v>
      </c>
      <c r="C140" s="3">
        <v>16160310</v>
      </c>
      <c r="D140" s="3">
        <v>12120232</v>
      </c>
      <c r="E140" s="3">
        <v>4937872</v>
      </c>
      <c r="F140" s="3">
        <v>11671335</v>
      </c>
      <c r="G140">
        <f t="shared" si="17"/>
        <v>44889749</v>
      </c>
      <c r="H140" s="52">
        <f t="shared" si="18"/>
        <v>-323206</v>
      </c>
      <c r="I140" s="52">
        <f t="shared" si="19"/>
        <v>-242405</v>
      </c>
      <c r="J140" s="52">
        <f t="shared" si="20"/>
        <v>-98758</v>
      </c>
      <c r="K140" s="52">
        <f t="shared" si="21"/>
        <v>-233426</v>
      </c>
      <c r="L140" s="7">
        <f t="shared" si="22"/>
        <v>-897795</v>
      </c>
      <c r="M140" s="5">
        <f>VLOOKUP($B140,'Session Details'!$B$2:$T$368,10,0)</f>
        <v>-1.9607843137254943E-2</v>
      </c>
      <c r="N140" s="12">
        <f t="shared" si="23"/>
        <v>-98758</v>
      </c>
      <c r="O140" t="str">
        <f t="shared" si="24"/>
        <v>TRAFFIC  TWITTER</v>
      </c>
    </row>
    <row r="141" spans="2:15" x14ac:dyDescent="0.2">
      <c r="B141" s="10">
        <v>43604</v>
      </c>
      <c r="C141" s="3">
        <v>16968325</v>
      </c>
      <c r="D141" s="3">
        <v>12726244</v>
      </c>
      <c r="E141" s="3">
        <v>5184766</v>
      </c>
      <c r="F141" s="3">
        <v>12254901</v>
      </c>
      <c r="G141">
        <f t="shared" si="17"/>
        <v>47134236</v>
      </c>
      <c r="H141" s="52">
        <f t="shared" si="18"/>
        <v>1616031</v>
      </c>
      <c r="I141" s="52">
        <f t="shared" si="19"/>
        <v>1212023</v>
      </c>
      <c r="J141" s="52">
        <f t="shared" si="20"/>
        <v>493788</v>
      </c>
      <c r="K141" s="52">
        <f t="shared" si="21"/>
        <v>1167133</v>
      </c>
      <c r="L141" s="7">
        <f t="shared" si="22"/>
        <v>4488975</v>
      </c>
      <c r="M141" s="5">
        <f>VLOOKUP($B141,'Session Details'!$B$2:$T$368,10,0)</f>
        <v>0.10526315666056507</v>
      </c>
      <c r="N141" s="12">
        <f t="shared" si="23"/>
        <v>4488975</v>
      </c>
      <c r="O141" t="str">
        <f t="shared" si="24"/>
        <v>TRAFFIC FACEBOOK</v>
      </c>
    </row>
    <row r="142" spans="2:15" x14ac:dyDescent="0.2">
      <c r="B142" s="10">
        <v>43605</v>
      </c>
      <c r="C142" s="3">
        <v>8052789</v>
      </c>
      <c r="D142" s="3">
        <v>6039592</v>
      </c>
      <c r="E142" s="3">
        <v>2460574</v>
      </c>
      <c r="F142" s="3">
        <v>5815903</v>
      </c>
      <c r="G142">
        <f t="shared" si="17"/>
        <v>22368858</v>
      </c>
      <c r="H142" s="52">
        <f t="shared" si="18"/>
        <v>547277</v>
      </c>
      <c r="I142" s="52">
        <f t="shared" si="19"/>
        <v>410458</v>
      </c>
      <c r="J142" s="52">
        <f t="shared" si="20"/>
        <v>167223</v>
      </c>
      <c r="K142" s="52">
        <f t="shared" si="21"/>
        <v>395255</v>
      </c>
      <c r="L142" s="7">
        <f t="shared" si="22"/>
        <v>1520213</v>
      </c>
      <c r="M142" s="5">
        <f>VLOOKUP($B142,'Session Details'!$B$2:$T$368,10,0)</f>
        <v>7.2916677658587448E-2</v>
      </c>
      <c r="N142" s="12">
        <f t="shared" si="23"/>
        <v>1520213</v>
      </c>
      <c r="O142" t="str">
        <f t="shared" si="24"/>
        <v>TRAFFIC FACEBOOK</v>
      </c>
    </row>
    <row r="143" spans="2:15" x14ac:dyDescent="0.2">
      <c r="B143" s="10">
        <v>43606</v>
      </c>
      <c r="C143" s="3">
        <v>8052789</v>
      </c>
      <c r="D143" s="3">
        <v>6039592</v>
      </c>
      <c r="E143" s="3">
        <v>2460574</v>
      </c>
      <c r="F143" s="3">
        <v>5815903</v>
      </c>
      <c r="G143">
        <f t="shared" si="17"/>
        <v>22368858</v>
      </c>
      <c r="H143" s="52">
        <f t="shared" si="18"/>
        <v>-156365</v>
      </c>
      <c r="I143" s="52">
        <f t="shared" si="19"/>
        <v>-117274</v>
      </c>
      <c r="J143" s="52">
        <f t="shared" si="20"/>
        <v>-47778</v>
      </c>
      <c r="K143" s="52">
        <f t="shared" si="21"/>
        <v>-112930</v>
      </c>
      <c r="L143" s="7">
        <f t="shared" si="22"/>
        <v>-434347</v>
      </c>
      <c r="M143" s="5">
        <f>VLOOKUP($B143,'Session Details'!$B$2:$T$368,10,0)</f>
        <v>-1.9047627818315149E-2</v>
      </c>
      <c r="N143" s="12">
        <f t="shared" si="23"/>
        <v>-47778</v>
      </c>
      <c r="O143" t="str">
        <f t="shared" si="24"/>
        <v>TRAFFIC  TWITTER</v>
      </c>
    </row>
    <row r="144" spans="2:15" x14ac:dyDescent="0.2">
      <c r="B144" s="10">
        <v>43607</v>
      </c>
      <c r="C144" s="3">
        <v>7896424</v>
      </c>
      <c r="D144" s="3">
        <v>5922318</v>
      </c>
      <c r="E144" s="3">
        <v>2412796</v>
      </c>
      <c r="F144" s="3">
        <v>5702973</v>
      </c>
      <c r="G144">
        <f t="shared" si="17"/>
        <v>21934511</v>
      </c>
      <c r="H144" s="52">
        <f t="shared" si="18"/>
        <v>0</v>
      </c>
      <c r="I144" s="52">
        <f t="shared" si="19"/>
        <v>0</v>
      </c>
      <c r="J144" s="52">
        <f t="shared" si="20"/>
        <v>0</v>
      </c>
      <c r="K144" s="52">
        <f t="shared" si="21"/>
        <v>0</v>
      </c>
      <c r="L144" s="7">
        <f t="shared" si="22"/>
        <v>0</v>
      </c>
      <c r="M144" s="5">
        <f>VLOOKUP($B144,'Session Details'!$B$2:$T$368,10,0)</f>
        <v>0</v>
      </c>
      <c r="N144" s="12">
        <f t="shared" si="23"/>
        <v>0</v>
      </c>
      <c r="O144" t="str">
        <f t="shared" si="24"/>
        <v>TRAFFIC FACEBOOK</v>
      </c>
    </row>
    <row r="145" spans="2:15" x14ac:dyDescent="0.2">
      <c r="B145" s="10">
        <v>43608</v>
      </c>
      <c r="C145" s="3">
        <v>7583695</v>
      </c>
      <c r="D145" s="3">
        <v>5687771</v>
      </c>
      <c r="E145" s="3">
        <v>2317240</v>
      </c>
      <c r="F145" s="3">
        <v>5477113</v>
      </c>
      <c r="G145">
        <f t="shared" si="17"/>
        <v>21065819</v>
      </c>
      <c r="H145" s="52">
        <f t="shared" si="18"/>
        <v>0</v>
      </c>
      <c r="I145" s="52">
        <f t="shared" si="19"/>
        <v>0</v>
      </c>
      <c r="J145" s="52">
        <f t="shared" si="20"/>
        <v>0</v>
      </c>
      <c r="K145" s="52">
        <f t="shared" si="21"/>
        <v>0</v>
      </c>
      <c r="L145" s="7">
        <f t="shared" si="22"/>
        <v>0</v>
      </c>
      <c r="M145" s="5">
        <f>VLOOKUP($B145,'Session Details'!$B$2:$T$368,10,0)</f>
        <v>0</v>
      </c>
      <c r="N145" s="12">
        <f t="shared" si="23"/>
        <v>0</v>
      </c>
      <c r="O145" t="str">
        <f t="shared" si="24"/>
        <v>TRAFFIC FACEBOOK</v>
      </c>
    </row>
    <row r="146" spans="2:15" x14ac:dyDescent="0.2">
      <c r="B146" s="10">
        <v>43609</v>
      </c>
      <c r="C146" s="3">
        <v>8052789</v>
      </c>
      <c r="D146" s="3">
        <v>6039592</v>
      </c>
      <c r="E146" s="3">
        <v>2460574</v>
      </c>
      <c r="F146" s="3">
        <v>5815903</v>
      </c>
      <c r="G146">
        <f t="shared" si="17"/>
        <v>22368858</v>
      </c>
      <c r="H146" s="52">
        <f t="shared" si="18"/>
        <v>625459</v>
      </c>
      <c r="I146" s="52">
        <f t="shared" si="19"/>
        <v>469095</v>
      </c>
      <c r="J146" s="52">
        <f t="shared" si="20"/>
        <v>191112</v>
      </c>
      <c r="K146" s="52">
        <f t="shared" si="21"/>
        <v>451720</v>
      </c>
      <c r="L146" s="7">
        <f t="shared" si="22"/>
        <v>1737386</v>
      </c>
      <c r="M146" s="5">
        <f>VLOOKUP($B146,'Session Details'!$B$2:$T$368,10,0)</f>
        <v>8.4210516621862075E-2</v>
      </c>
      <c r="N146" s="12">
        <f t="shared" si="23"/>
        <v>1737386</v>
      </c>
      <c r="O146" t="str">
        <f t="shared" si="24"/>
        <v>TRAFFIC FACEBOOK</v>
      </c>
    </row>
    <row r="147" spans="2:15" x14ac:dyDescent="0.2">
      <c r="B147" s="10">
        <v>43610</v>
      </c>
      <c r="C147" s="3">
        <v>16968325</v>
      </c>
      <c r="D147" s="3">
        <v>12726244</v>
      </c>
      <c r="E147" s="3">
        <v>5184766</v>
      </c>
      <c r="F147" s="3">
        <v>12254901</v>
      </c>
      <c r="G147">
        <f t="shared" si="17"/>
        <v>47134236</v>
      </c>
      <c r="H147" s="52">
        <f t="shared" si="18"/>
        <v>808015</v>
      </c>
      <c r="I147" s="52">
        <f t="shared" si="19"/>
        <v>606012</v>
      </c>
      <c r="J147" s="52">
        <f t="shared" si="20"/>
        <v>246894</v>
      </c>
      <c r="K147" s="52">
        <f t="shared" si="21"/>
        <v>583566</v>
      </c>
      <c r="L147" s="7">
        <f t="shared" si="22"/>
        <v>2244487</v>
      </c>
      <c r="M147" s="5">
        <f>VLOOKUP($B147,'Session Details'!$B$2:$T$368,10,0)</f>
        <v>5.0000011138400247E-2</v>
      </c>
      <c r="N147" s="12">
        <f t="shared" si="23"/>
        <v>2244487</v>
      </c>
      <c r="O147" t="str">
        <f t="shared" si="24"/>
        <v>TRAFFIC FACEBOOK</v>
      </c>
    </row>
    <row r="148" spans="2:15" x14ac:dyDescent="0.2">
      <c r="B148" s="10">
        <v>43611</v>
      </c>
      <c r="C148" s="3">
        <v>16968325</v>
      </c>
      <c r="D148" s="3">
        <v>12726244</v>
      </c>
      <c r="E148" s="3">
        <v>5184766</v>
      </c>
      <c r="F148" s="3">
        <v>12254901</v>
      </c>
      <c r="G148">
        <f t="shared" si="17"/>
        <v>47134236</v>
      </c>
      <c r="H148" s="52">
        <f t="shared" si="18"/>
        <v>0</v>
      </c>
      <c r="I148" s="52">
        <f t="shared" si="19"/>
        <v>0</v>
      </c>
      <c r="J148" s="52">
        <f t="shared" si="20"/>
        <v>0</v>
      </c>
      <c r="K148" s="52">
        <f t="shared" si="21"/>
        <v>0</v>
      </c>
      <c r="L148" s="7">
        <f t="shared" si="22"/>
        <v>0</v>
      </c>
      <c r="M148" s="5">
        <f>VLOOKUP($B148,'Session Details'!$B$2:$T$368,10,0)</f>
        <v>0</v>
      </c>
      <c r="N148" s="12">
        <f t="shared" si="23"/>
        <v>0</v>
      </c>
      <c r="O148" t="str">
        <f t="shared" si="24"/>
        <v>TRAFFIC FACEBOOK</v>
      </c>
    </row>
    <row r="149" spans="2:15" x14ac:dyDescent="0.2">
      <c r="B149" s="10">
        <v>43612</v>
      </c>
      <c r="C149" s="3">
        <v>7583695</v>
      </c>
      <c r="D149" s="3">
        <v>5687771</v>
      </c>
      <c r="E149" s="3">
        <v>2317240</v>
      </c>
      <c r="F149" s="3">
        <v>5477113</v>
      </c>
      <c r="G149">
        <f t="shared" si="17"/>
        <v>21065819</v>
      </c>
      <c r="H149" s="52">
        <f t="shared" si="18"/>
        <v>-469094</v>
      </c>
      <c r="I149" s="52">
        <f t="shared" si="19"/>
        <v>-351821</v>
      </c>
      <c r="J149" s="52">
        <f t="shared" si="20"/>
        <v>-143334</v>
      </c>
      <c r="K149" s="52">
        <f t="shared" si="21"/>
        <v>-338790</v>
      </c>
      <c r="L149" s="7">
        <f t="shared" si="22"/>
        <v>-1303039</v>
      </c>
      <c r="M149" s="5">
        <f>VLOOKUP($B149,'Session Details'!$B$2:$T$368,10,0)</f>
        <v>-5.8252409823299045E-2</v>
      </c>
      <c r="N149" s="12">
        <f t="shared" si="23"/>
        <v>-143334</v>
      </c>
      <c r="O149" t="str">
        <f t="shared" si="24"/>
        <v>TRAFFIC  TWITTER</v>
      </c>
    </row>
    <row r="150" spans="2:15" x14ac:dyDescent="0.2">
      <c r="B150" s="10">
        <v>43613</v>
      </c>
      <c r="C150" s="3">
        <v>8130972</v>
      </c>
      <c r="D150" s="3">
        <v>6098229</v>
      </c>
      <c r="E150" s="3">
        <v>2484463</v>
      </c>
      <c r="F150" s="3">
        <v>5872368</v>
      </c>
      <c r="G150">
        <f t="shared" si="17"/>
        <v>22586032</v>
      </c>
      <c r="H150" s="52">
        <f t="shared" si="18"/>
        <v>78183</v>
      </c>
      <c r="I150" s="52">
        <f t="shared" si="19"/>
        <v>58637</v>
      </c>
      <c r="J150" s="52">
        <f t="shared" si="20"/>
        <v>23889</v>
      </c>
      <c r="K150" s="52">
        <f t="shared" si="21"/>
        <v>56465</v>
      </c>
      <c r="L150" s="7">
        <f t="shared" si="22"/>
        <v>217174</v>
      </c>
      <c r="M150" s="5">
        <f>VLOOKUP($B150,'Session Details'!$B$2:$T$368,10,0)</f>
        <v>9.7087647738864913E-3</v>
      </c>
      <c r="N150" s="12">
        <f t="shared" si="23"/>
        <v>217174</v>
      </c>
      <c r="O150" t="str">
        <f t="shared" si="24"/>
        <v>TRAFFIC FACEBOOK</v>
      </c>
    </row>
    <row r="151" spans="2:15" x14ac:dyDescent="0.2">
      <c r="B151" s="10">
        <v>43614</v>
      </c>
      <c r="C151" s="3">
        <v>7427330</v>
      </c>
      <c r="D151" s="3">
        <v>5570497</v>
      </c>
      <c r="E151" s="3">
        <v>2269462</v>
      </c>
      <c r="F151" s="3">
        <v>5364183</v>
      </c>
      <c r="G151">
        <f t="shared" si="17"/>
        <v>20631472</v>
      </c>
      <c r="H151" s="52">
        <f t="shared" si="18"/>
        <v>-469094</v>
      </c>
      <c r="I151" s="52">
        <f t="shared" si="19"/>
        <v>-351821</v>
      </c>
      <c r="J151" s="52">
        <f t="shared" si="20"/>
        <v>-143334</v>
      </c>
      <c r="K151" s="52">
        <f t="shared" si="21"/>
        <v>-338790</v>
      </c>
      <c r="L151" s="7">
        <f t="shared" si="22"/>
        <v>-1303039</v>
      </c>
      <c r="M151" s="5">
        <f>VLOOKUP($B151,'Session Details'!$B$2:$T$368,10,0)</f>
        <v>-5.940592344129092E-2</v>
      </c>
      <c r="N151" s="12">
        <f t="shared" si="23"/>
        <v>-143334</v>
      </c>
      <c r="O151" t="str">
        <f t="shared" si="24"/>
        <v>TRAFFIC  TWITTER</v>
      </c>
    </row>
    <row r="152" spans="2:15" x14ac:dyDescent="0.2">
      <c r="B152" s="10">
        <v>43615</v>
      </c>
      <c r="C152" s="3">
        <v>7740060</v>
      </c>
      <c r="D152" s="3">
        <v>5805045</v>
      </c>
      <c r="E152" s="3">
        <v>2365018</v>
      </c>
      <c r="F152" s="3">
        <v>5590043</v>
      </c>
      <c r="G152">
        <f t="shared" si="17"/>
        <v>21500166</v>
      </c>
      <c r="H152" s="52">
        <f t="shared" si="18"/>
        <v>156365</v>
      </c>
      <c r="I152" s="52">
        <f t="shared" si="19"/>
        <v>117274</v>
      </c>
      <c r="J152" s="52">
        <f t="shared" si="20"/>
        <v>47778</v>
      </c>
      <c r="K152" s="52">
        <f t="shared" si="21"/>
        <v>112930</v>
      </c>
      <c r="L152" s="7">
        <f t="shared" si="22"/>
        <v>434347</v>
      </c>
      <c r="M152" s="5">
        <f>VLOOKUP($B152,'Session Details'!$B$2:$T$368,10,0)</f>
        <v>2.0618565999329652E-2</v>
      </c>
      <c r="N152" s="12">
        <f t="shared" si="23"/>
        <v>434347</v>
      </c>
      <c r="O152" t="str">
        <f t="shared" si="24"/>
        <v>TRAFFIC FACEBOOK</v>
      </c>
    </row>
    <row r="153" spans="2:15" x14ac:dyDescent="0.2">
      <c r="B153" s="10">
        <v>43616</v>
      </c>
      <c r="C153" s="3">
        <v>8052789</v>
      </c>
      <c r="D153" s="3">
        <v>6039592</v>
      </c>
      <c r="E153" s="3">
        <v>2460574</v>
      </c>
      <c r="F153" s="3">
        <v>5815903</v>
      </c>
      <c r="G153">
        <f t="shared" si="17"/>
        <v>22368858</v>
      </c>
      <c r="H153" s="52">
        <f t="shared" si="18"/>
        <v>0</v>
      </c>
      <c r="I153" s="52">
        <f t="shared" si="19"/>
        <v>0</v>
      </c>
      <c r="J153" s="52">
        <f t="shared" si="20"/>
        <v>0</v>
      </c>
      <c r="K153" s="52">
        <f t="shared" si="21"/>
        <v>0</v>
      </c>
      <c r="L153" s="7">
        <f t="shared" si="22"/>
        <v>0</v>
      </c>
      <c r="M153" s="5">
        <f>VLOOKUP($B153,'Session Details'!$B$2:$T$368,10,0)</f>
        <v>0</v>
      </c>
      <c r="N153" s="12">
        <f t="shared" si="23"/>
        <v>0</v>
      </c>
      <c r="O153" t="str">
        <f t="shared" si="24"/>
        <v>TRAFFIC FACEBOOK</v>
      </c>
    </row>
    <row r="154" spans="2:15" x14ac:dyDescent="0.2">
      <c r="B154" s="10">
        <v>43617</v>
      </c>
      <c r="C154" s="3">
        <v>16806722</v>
      </c>
      <c r="D154" s="3">
        <v>12605042</v>
      </c>
      <c r="E154" s="3">
        <v>5135387</v>
      </c>
      <c r="F154" s="3">
        <v>12138188</v>
      </c>
      <c r="G154">
        <f t="shared" si="17"/>
        <v>46685339</v>
      </c>
      <c r="H154" s="52">
        <f t="shared" si="18"/>
        <v>-161603</v>
      </c>
      <c r="I154" s="52">
        <f t="shared" si="19"/>
        <v>-121202</v>
      </c>
      <c r="J154" s="52">
        <f t="shared" si="20"/>
        <v>-49379</v>
      </c>
      <c r="K154" s="52">
        <f t="shared" si="21"/>
        <v>-116713</v>
      </c>
      <c r="L154" s="7">
        <f t="shared" si="22"/>
        <v>-448897</v>
      </c>
      <c r="M154" s="5">
        <f>VLOOKUP($B154,'Session Details'!$B$2:$T$368,10,0)</f>
        <v>-9.523820030781005E-3</v>
      </c>
      <c r="N154" s="12">
        <f t="shared" si="23"/>
        <v>-49379</v>
      </c>
      <c r="O154" t="str">
        <f t="shared" si="24"/>
        <v>TRAFFIC  TWITTER</v>
      </c>
    </row>
    <row r="155" spans="2:15" x14ac:dyDescent="0.2">
      <c r="B155" s="10">
        <v>43618</v>
      </c>
      <c r="C155" s="3">
        <v>15675500</v>
      </c>
      <c r="D155" s="3">
        <v>11756625</v>
      </c>
      <c r="E155" s="3">
        <v>4789736</v>
      </c>
      <c r="F155" s="3">
        <v>11321195</v>
      </c>
      <c r="G155">
        <f t="shared" si="17"/>
        <v>43543056</v>
      </c>
      <c r="H155" s="52">
        <f t="shared" si="18"/>
        <v>-1292825</v>
      </c>
      <c r="I155" s="52">
        <f t="shared" si="19"/>
        <v>-969619</v>
      </c>
      <c r="J155" s="52">
        <f t="shared" si="20"/>
        <v>-395030</v>
      </c>
      <c r="K155" s="52">
        <f t="shared" si="21"/>
        <v>-933706</v>
      </c>
      <c r="L155" s="7">
        <f t="shared" si="22"/>
        <v>-3591180</v>
      </c>
      <c r="M155" s="5">
        <f>VLOOKUP($B155,'Session Details'!$B$2:$T$368,10,0)</f>
        <v>-7.6190475382247658E-2</v>
      </c>
      <c r="N155" s="12">
        <f t="shared" si="23"/>
        <v>-395030</v>
      </c>
      <c r="O155" t="str">
        <f t="shared" si="24"/>
        <v>TRAFFIC  TWITTER</v>
      </c>
    </row>
    <row r="156" spans="2:15" x14ac:dyDescent="0.2">
      <c r="B156" s="10">
        <v>43619</v>
      </c>
      <c r="C156" s="3">
        <v>7740060</v>
      </c>
      <c r="D156" s="3">
        <v>5805045</v>
      </c>
      <c r="E156" s="3">
        <v>2365018</v>
      </c>
      <c r="F156" s="3">
        <v>5590043</v>
      </c>
      <c r="G156">
        <f t="shared" si="17"/>
        <v>21500166</v>
      </c>
      <c r="H156" s="52">
        <f t="shared" si="18"/>
        <v>156365</v>
      </c>
      <c r="I156" s="52">
        <f t="shared" si="19"/>
        <v>117274</v>
      </c>
      <c r="J156" s="52">
        <f t="shared" si="20"/>
        <v>47778</v>
      </c>
      <c r="K156" s="52">
        <f t="shared" si="21"/>
        <v>112930</v>
      </c>
      <c r="L156" s="7">
        <f t="shared" si="22"/>
        <v>434347</v>
      </c>
      <c r="M156" s="5">
        <f>VLOOKUP($B156,'Session Details'!$B$2:$T$368,10,0)</f>
        <v>2.0618565999329652E-2</v>
      </c>
      <c r="N156" s="12">
        <f t="shared" si="23"/>
        <v>434347</v>
      </c>
      <c r="O156" t="str">
        <f t="shared" si="24"/>
        <v>TRAFFIC FACEBOOK</v>
      </c>
    </row>
    <row r="157" spans="2:15" x14ac:dyDescent="0.2">
      <c r="B157" s="10">
        <v>43620</v>
      </c>
      <c r="C157" s="3">
        <v>8052789</v>
      </c>
      <c r="D157" s="3">
        <v>6039592</v>
      </c>
      <c r="E157" s="3">
        <v>2460574</v>
      </c>
      <c r="F157" s="3">
        <v>5815903</v>
      </c>
      <c r="G157">
        <f t="shared" si="17"/>
        <v>22368858</v>
      </c>
      <c r="H157" s="52">
        <f t="shared" si="18"/>
        <v>-78183</v>
      </c>
      <c r="I157" s="52">
        <f t="shared" si="19"/>
        <v>-58637</v>
      </c>
      <c r="J157" s="52">
        <f t="shared" si="20"/>
        <v>-23889</v>
      </c>
      <c r="K157" s="52">
        <f t="shared" si="21"/>
        <v>-56465</v>
      </c>
      <c r="L157" s="7">
        <f t="shared" si="22"/>
        <v>-217174</v>
      </c>
      <c r="M157" s="5">
        <f>VLOOKUP($B157,'Session Details'!$B$2:$T$368,10,0)</f>
        <v>-9.6154110101844825E-3</v>
      </c>
      <c r="N157" s="12">
        <f t="shared" si="23"/>
        <v>-23889</v>
      </c>
      <c r="O157" t="str">
        <f t="shared" si="24"/>
        <v>TRAFFIC  TWITTER</v>
      </c>
    </row>
    <row r="158" spans="2:15" x14ac:dyDescent="0.2">
      <c r="B158" s="10">
        <v>43621</v>
      </c>
      <c r="C158" s="3">
        <v>8052789</v>
      </c>
      <c r="D158" s="3">
        <v>6039592</v>
      </c>
      <c r="E158" s="3">
        <v>2460574</v>
      </c>
      <c r="F158" s="3">
        <v>5815903</v>
      </c>
      <c r="G158">
        <f t="shared" si="17"/>
        <v>22368858</v>
      </c>
      <c r="H158" s="52">
        <f t="shared" si="18"/>
        <v>625459</v>
      </c>
      <c r="I158" s="52">
        <f t="shared" si="19"/>
        <v>469095</v>
      </c>
      <c r="J158" s="52">
        <f t="shared" si="20"/>
        <v>191112</v>
      </c>
      <c r="K158" s="52">
        <f t="shared" si="21"/>
        <v>451720</v>
      </c>
      <c r="L158" s="7">
        <f t="shared" si="22"/>
        <v>1737386</v>
      </c>
      <c r="M158" s="5">
        <f>VLOOKUP($B158,'Session Details'!$B$2:$T$368,10,0)</f>
        <v>8.4210516621862075E-2</v>
      </c>
      <c r="N158" s="12">
        <f t="shared" si="23"/>
        <v>1737386</v>
      </c>
      <c r="O158" t="str">
        <f t="shared" si="24"/>
        <v>TRAFFIC FACEBOOK</v>
      </c>
    </row>
    <row r="159" spans="2:15" x14ac:dyDescent="0.2">
      <c r="B159" s="10">
        <v>43622</v>
      </c>
      <c r="C159" s="3">
        <v>8052789</v>
      </c>
      <c r="D159" s="3">
        <v>6039592</v>
      </c>
      <c r="E159" s="3">
        <v>2460574</v>
      </c>
      <c r="F159" s="3">
        <v>5815903</v>
      </c>
      <c r="G159">
        <f t="shared" si="17"/>
        <v>22368858</v>
      </c>
      <c r="H159" s="52">
        <f t="shared" si="18"/>
        <v>312729</v>
      </c>
      <c r="I159" s="52">
        <f t="shared" si="19"/>
        <v>234547</v>
      </c>
      <c r="J159" s="52">
        <f t="shared" si="20"/>
        <v>95556</v>
      </c>
      <c r="K159" s="52">
        <f t="shared" si="21"/>
        <v>225860</v>
      </c>
      <c r="L159" s="7">
        <f t="shared" si="22"/>
        <v>868692</v>
      </c>
      <c r="M159" s="5">
        <f>VLOOKUP($B159,'Session Details'!$B$2:$T$368,10,0)</f>
        <v>4.0404011745583279E-2</v>
      </c>
      <c r="N159" s="12">
        <f t="shared" si="23"/>
        <v>868692</v>
      </c>
      <c r="O159" t="str">
        <f t="shared" si="24"/>
        <v>TRAFFIC FACEBOOK</v>
      </c>
    </row>
    <row r="160" spans="2:15" x14ac:dyDescent="0.2">
      <c r="B160" s="10">
        <v>43623</v>
      </c>
      <c r="C160" s="3">
        <v>7583695</v>
      </c>
      <c r="D160" s="3">
        <v>5687771</v>
      </c>
      <c r="E160" s="3">
        <v>2317240</v>
      </c>
      <c r="F160" s="3">
        <v>5477113</v>
      </c>
      <c r="G160">
        <f t="shared" si="17"/>
        <v>21065819</v>
      </c>
      <c r="H160" s="52">
        <f t="shared" si="18"/>
        <v>-469094</v>
      </c>
      <c r="I160" s="52">
        <f t="shared" si="19"/>
        <v>-351821</v>
      </c>
      <c r="J160" s="52">
        <f t="shared" si="20"/>
        <v>-143334</v>
      </c>
      <c r="K160" s="52">
        <f t="shared" si="21"/>
        <v>-338790</v>
      </c>
      <c r="L160" s="7">
        <f t="shared" si="22"/>
        <v>-1303039</v>
      </c>
      <c r="M160" s="5">
        <f>VLOOKUP($B160,'Session Details'!$B$2:$T$368,10,0)</f>
        <v>-5.8252409823299045E-2</v>
      </c>
      <c r="N160" s="12">
        <f t="shared" si="23"/>
        <v>-143334</v>
      </c>
      <c r="O160" t="str">
        <f t="shared" si="24"/>
        <v>TRAFFIC  TWITTER</v>
      </c>
    </row>
    <row r="161" spans="2:15" x14ac:dyDescent="0.2">
      <c r="B161" s="10">
        <v>43624</v>
      </c>
      <c r="C161" s="3">
        <v>15352294</v>
      </c>
      <c r="D161" s="3">
        <v>11514221</v>
      </c>
      <c r="E161" s="3">
        <v>4690978</v>
      </c>
      <c r="F161" s="3">
        <v>11087768</v>
      </c>
      <c r="G161">
        <f t="shared" si="17"/>
        <v>42645261</v>
      </c>
      <c r="H161" s="52">
        <f t="shared" si="18"/>
        <v>-1454428</v>
      </c>
      <c r="I161" s="52">
        <f t="shared" si="19"/>
        <v>-1090821</v>
      </c>
      <c r="J161" s="52">
        <f t="shared" si="20"/>
        <v>-444409</v>
      </c>
      <c r="K161" s="52">
        <f t="shared" si="21"/>
        <v>-1050420</v>
      </c>
      <c r="L161" s="7">
        <f t="shared" si="22"/>
        <v>-4040078</v>
      </c>
      <c r="M161" s="5">
        <f>VLOOKUP($B161,'Session Details'!$B$2:$T$368,10,0)</f>
        <v>-8.6538450828461344E-2</v>
      </c>
      <c r="N161" s="12">
        <f t="shared" si="23"/>
        <v>-444409</v>
      </c>
      <c r="O161" t="str">
        <f t="shared" si="24"/>
        <v>TRAFFIC  TWITTER</v>
      </c>
    </row>
    <row r="162" spans="2:15" x14ac:dyDescent="0.2">
      <c r="B162" s="10">
        <v>43625</v>
      </c>
      <c r="C162" s="3">
        <v>16160310</v>
      </c>
      <c r="D162" s="3">
        <v>12120232</v>
      </c>
      <c r="E162" s="3">
        <v>4937872</v>
      </c>
      <c r="F162" s="3">
        <v>11671335</v>
      </c>
      <c r="G162">
        <f t="shared" si="17"/>
        <v>44889749</v>
      </c>
      <c r="H162" s="52">
        <f t="shared" si="18"/>
        <v>484810</v>
      </c>
      <c r="I162" s="52">
        <f t="shared" si="19"/>
        <v>363607</v>
      </c>
      <c r="J162" s="52">
        <f t="shared" si="20"/>
        <v>148136</v>
      </c>
      <c r="K162" s="52">
        <f t="shared" si="21"/>
        <v>350140</v>
      </c>
      <c r="L162" s="7">
        <f t="shared" si="22"/>
        <v>1346693</v>
      </c>
      <c r="M162" s="5">
        <f>VLOOKUP($B162,'Session Details'!$B$2:$T$368,10,0)</f>
        <v>3.0927823213518835E-2</v>
      </c>
      <c r="N162" s="12">
        <f t="shared" si="23"/>
        <v>1346693</v>
      </c>
      <c r="O162" t="str">
        <f t="shared" si="24"/>
        <v>TRAFFIC FACEBOOK</v>
      </c>
    </row>
    <row r="163" spans="2:15" x14ac:dyDescent="0.2">
      <c r="B163" s="10">
        <v>43626</v>
      </c>
      <c r="C163" s="3">
        <v>7896424</v>
      </c>
      <c r="D163" s="3">
        <v>5922318</v>
      </c>
      <c r="E163" s="3">
        <v>2412796</v>
      </c>
      <c r="F163" s="3">
        <v>5702973</v>
      </c>
      <c r="G163">
        <f t="shared" si="17"/>
        <v>21934511</v>
      </c>
      <c r="H163" s="52">
        <f t="shared" si="18"/>
        <v>156364</v>
      </c>
      <c r="I163" s="52">
        <f t="shared" si="19"/>
        <v>117273</v>
      </c>
      <c r="J163" s="52">
        <f t="shared" si="20"/>
        <v>47778</v>
      </c>
      <c r="K163" s="52">
        <f t="shared" si="21"/>
        <v>112930</v>
      </c>
      <c r="L163" s="7">
        <f t="shared" si="22"/>
        <v>434345</v>
      </c>
      <c r="M163" s="5">
        <f>VLOOKUP($B163,'Session Details'!$B$2:$T$368,10,0)</f>
        <v>2.0201982617158221E-2</v>
      </c>
      <c r="N163" s="12">
        <f t="shared" si="23"/>
        <v>434345</v>
      </c>
      <c r="O163" t="str">
        <f t="shared" si="24"/>
        <v>TRAFFIC FACEBOOK</v>
      </c>
    </row>
    <row r="164" spans="2:15" x14ac:dyDescent="0.2">
      <c r="B164" s="10">
        <v>43627</v>
      </c>
      <c r="C164" s="3">
        <v>8052789</v>
      </c>
      <c r="D164" s="3">
        <v>6039592</v>
      </c>
      <c r="E164" s="3">
        <v>2460574</v>
      </c>
      <c r="F164" s="3">
        <v>5815903</v>
      </c>
      <c r="G164">
        <f t="shared" si="17"/>
        <v>22368858</v>
      </c>
      <c r="H164" s="52">
        <f t="shared" si="18"/>
        <v>0</v>
      </c>
      <c r="I164" s="52">
        <f t="shared" si="19"/>
        <v>0</v>
      </c>
      <c r="J164" s="52">
        <f t="shared" si="20"/>
        <v>0</v>
      </c>
      <c r="K164" s="52">
        <f t="shared" si="21"/>
        <v>0</v>
      </c>
      <c r="L164" s="7">
        <f t="shared" si="22"/>
        <v>0</v>
      </c>
      <c r="M164" s="5">
        <f>VLOOKUP($B164,'Session Details'!$B$2:$T$368,10,0)</f>
        <v>0</v>
      </c>
      <c r="N164" s="12">
        <f t="shared" si="23"/>
        <v>0</v>
      </c>
      <c r="O164" t="str">
        <f t="shared" si="24"/>
        <v>TRAFFIC FACEBOOK</v>
      </c>
    </row>
    <row r="165" spans="2:15" x14ac:dyDescent="0.2">
      <c r="B165" s="10">
        <v>43628</v>
      </c>
      <c r="C165" s="3">
        <v>7896424</v>
      </c>
      <c r="D165" s="3">
        <v>5922318</v>
      </c>
      <c r="E165" s="3">
        <v>2412796</v>
      </c>
      <c r="F165" s="3">
        <v>5702973</v>
      </c>
      <c r="G165">
        <f t="shared" si="17"/>
        <v>21934511</v>
      </c>
      <c r="H165" s="52">
        <f t="shared" si="18"/>
        <v>-156365</v>
      </c>
      <c r="I165" s="52">
        <f t="shared" si="19"/>
        <v>-117274</v>
      </c>
      <c r="J165" s="52">
        <f t="shared" si="20"/>
        <v>-47778</v>
      </c>
      <c r="K165" s="52">
        <f t="shared" si="21"/>
        <v>-112930</v>
      </c>
      <c r="L165" s="7">
        <f t="shared" si="22"/>
        <v>-434347</v>
      </c>
      <c r="M165" s="5">
        <f>VLOOKUP($B165,'Session Details'!$B$2:$T$368,10,0)</f>
        <v>-1.9417484842768062E-2</v>
      </c>
      <c r="N165" s="12">
        <f t="shared" si="23"/>
        <v>-47778</v>
      </c>
      <c r="O165" t="str">
        <f t="shared" si="24"/>
        <v>TRAFFIC  TWITTER</v>
      </c>
    </row>
    <row r="166" spans="2:15" x14ac:dyDescent="0.2">
      <c r="B166" s="10">
        <v>43629</v>
      </c>
      <c r="C166" s="3">
        <v>7818242</v>
      </c>
      <c r="D166" s="3">
        <v>5863681</v>
      </c>
      <c r="E166" s="3">
        <v>2388907</v>
      </c>
      <c r="F166" s="3">
        <v>5646508</v>
      </c>
      <c r="G166">
        <f t="shared" si="17"/>
        <v>21717338</v>
      </c>
      <c r="H166" s="52">
        <f t="shared" si="18"/>
        <v>-234547</v>
      </c>
      <c r="I166" s="52">
        <f t="shared" si="19"/>
        <v>-175911</v>
      </c>
      <c r="J166" s="52">
        <f t="shared" si="20"/>
        <v>-71667</v>
      </c>
      <c r="K166" s="52">
        <f t="shared" si="21"/>
        <v>-169395</v>
      </c>
      <c r="L166" s="7">
        <f t="shared" si="22"/>
        <v>-651520</v>
      </c>
      <c r="M166" s="5">
        <f>VLOOKUP($B166,'Session Details'!$B$2:$T$368,10,0)</f>
        <v>-2.9126204911649523E-2</v>
      </c>
      <c r="N166" s="12">
        <f t="shared" si="23"/>
        <v>-71667</v>
      </c>
      <c r="O166" t="str">
        <f t="shared" si="24"/>
        <v>TRAFFIC  TWITTER</v>
      </c>
    </row>
    <row r="167" spans="2:15" x14ac:dyDescent="0.2">
      <c r="B167" s="10">
        <v>43630</v>
      </c>
      <c r="C167" s="3">
        <v>8052789</v>
      </c>
      <c r="D167" s="3">
        <v>6039592</v>
      </c>
      <c r="E167" s="3">
        <v>2460574</v>
      </c>
      <c r="F167" s="3">
        <v>5815903</v>
      </c>
      <c r="G167">
        <f t="shared" si="17"/>
        <v>22368858</v>
      </c>
      <c r="H167" s="52">
        <f t="shared" si="18"/>
        <v>469094</v>
      </c>
      <c r="I167" s="52">
        <f t="shared" si="19"/>
        <v>351821</v>
      </c>
      <c r="J167" s="52">
        <f t="shared" si="20"/>
        <v>143334</v>
      </c>
      <c r="K167" s="52">
        <f t="shared" si="21"/>
        <v>338790</v>
      </c>
      <c r="L167" s="7">
        <f t="shared" si="22"/>
        <v>1303039</v>
      </c>
      <c r="M167" s="5">
        <f>VLOOKUP($B167,'Session Details'!$B$2:$T$368,10,0)</f>
        <v>6.1855650527727013E-2</v>
      </c>
      <c r="N167" s="12">
        <f t="shared" si="23"/>
        <v>1303039</v>
      </c>
      <c r="O167" t="str">
        <f t="shared" si="24"/>
        <v>TRAFFIC FACEBOOK</v>
      </c>
    </row>
    <row r="168" spans="2:15" x14ac:dyDescent="0.2">
      <c r="B168" s="10">
        <v>43631</v>
      </c>
      <c r="C168" s="3">
        <v>15998707</v>
      </c>
      <c r="D168" s="3">
        <v>11999030</v>
      </c>
      <c r="E168" s="3">
        <v>4888493</v>
      </c>
      <c r="F168" s="3">
        <v>11554621</v>
      </c>
      <c r="G168">
        <f t="shared" si="17"/>
        <v>44440851</v>
      </c>
      <c r="H168" s="52">
        <f t="shared" si="18"/>
        <v>646413</v>
      </c>
      <c r="I168" s="52">
        <f t="shared" si="19"/>
        <v>484809</v>
      </c>
      <c r="J168" s="52">
        <f t="shared" si="20"/>
        <v>197515</v>
      </c>
      <c r="K168" s="52">
        <f t="shared" si="21"/>
        <v>466853</v>
      </c>
      <c r="L168" s="7">
        <f t="shared" si="22"/>
        <v>1795590</v>
      </c>
      <c r="M168" s="5">
        <f>VLOOKUP($B168,'Session Details'!$B$2:$T$368,10,0)</f>
        <v>4.2105262664225984E-2</v>
      </c>
      <c r="N168" s="12">
        <f t="shared" si="23"/>
        <v>1795590</v>
      </c>
      <c r="O168" t="str">
        <f t="shared" si="24"/>
        <v>TRAFFIC FACEBOOK</v>
      </c>
    </row>
    <row r="169" spans="2:15" x14ac:dyDescent="0.2">
      <c r="B169" s="10">
        <v>43632</v>
      </c>
      <c r="C169" s="3">
        <v>16483516</v>
      </c>
      <c r="D169" s="3">
        <v>12362637</v>
      </c>
      <c r="E169" s="3">
        <v>5036630</v>
      </c>
      <c r="F169" s="3">
        <v>11904761</v>
      </c>
      <c r="G169">
        <f t="shared" si="17"/>
        <v>45787544</v>
      </c>
      <c r="H169" s="52">
        <f t="shared" si="18"/>
        <v>323206</v>
      </c>
      <c r="I169" s="52">
        <f t="shared" si="19"/>
        <v>242405</v>
      </c>
      <c r="J169" s="52">
        <f t="shared" si="20"/>
        <v>98758</v>
      </c>
      <c r="K169" s="52">
        <f t="shared" si="21"/>
        <v>233426</v>
      </c>
      <c r="L169" s="7">
        <f t="shared" si="22"/>
        <v>897795</v>
      </c>
      <c r="M169" s="5">
        <f>VLOOKUP($B169,'Session Details'!$B$2:$T$368,10,0)</f>
        <v>2.0000000000000018E-2</v>
      </c>
      <c r="N169" s="12">
        <f t="shared" si="23"/>
        <v>897795</v>
      </c>
      <c r="O169" t="str">
        <f t="shared" si="24"/>
        <v>TRAFFIC FACEBOOK</v>
      </c>
    </row>
    <row r="170" spans="2:15" x14ac:dyDescent="0.2">
      <c r="B170" s="10">
        <v>43633</v>
      </c>
      <c r="C170" s="3">
        <v>8130972</v>
      </c>
      <c r="D170" s="3">
        <v>6098229</v>
      </c>
      <c r="E170" s="3">
        <v>2484463</v>
      </c>
      <c r="F170" s="3">
        <v>5872368</v>
      </c>
      <c r="G170">
        <f t="shared" si="17"/>
        <v>22586032</v>
      </c>
      <c r="H170" s="52">
        <f t="shared" si="18"/>
        <v>234548</v>
      </c>
      <c r="I170" s="52">
        <f t="shared" si="19"/>
        <v>175911</v>
      </c>
      <c r="J170" s="52">
        <f t="shared" si="20"/>
        <v>71667</v>
      </c>
      <c r="K170" s="52">
        <f t="shared" si="21"/>
        <v>169395</v>
      </c>
      <c r="L170" s="7">
        <f t="shared" si="22"/>
        <v>651521</v>
      </c>
      <c r="M170" s="5">
        <f>VLOOKUP($B170,'Session Details'!$B$2:$T$368,10,0)</f>
        <v>2.9703007310898588E-2</v>
      </c>
      <c r="N170" s="12">
        <f t="shared" si="23"/>
        <v>651521</v>
      </c>
      <c r="O170" t="str">
        <f t="shared" si="24"/>
        <v>TRAFFIC FACEBOOK</v>
      </c>
    </row>
    <row r="171" spans="2:15" x14ac:dyDescent="0.2">
      <c r="B171" s="10">
        <v>43634</v>
      </c>
      <c r="C171" s="3">
        <v>7583695</v>
      </c>
      <c r="D171" s="3">
        <v>5687771</v>
      </c>
      <c r="E171" s="3">
        <v>2317240</v>
      </c>
      <c r="F171" s="3">
        <v>5477113</v>
      </c>
      <c r="G171">
        <f t="shared" si="17"/>
        <v>21065819</v>
      </c>
      <c r="H171" s="52">
        <f t="shared" si="18"/>
        <v>-469094</v>
      </c>
      <c r="I171" s="52">
        <f t="shared" si="19"/>
        <v>-351821</v>
      </c>
      <c r="J171" s="52">
        <f t="shared" si="20"/>
        <v>-143334</v>
      </c>
      <c r="K171" s="52">
        <f t="shared" si="21"/>
        <v>-338790</v>
      </c>
      <c r="L171" s="7">
        <f t="shared" si="22"/>
        <v>-1303039</v>
      </c>
      <c r="M171" s="5">
        <f>VLOOKUP($B171,'Session Details'!$B$2:$T$368,10,0)</f>
        <v>-5.8252409823299045E-2</v>
      </c>
      <c r="N171" s="12">
        <f t="shared" si="23"/>
        <v>-143334</v>
      </c>
      <c r="O171" t="str">
        <f t="shared" si="24"/>
        <v>TRAFFIC  TWITTER</v>
      </c>
    </row>
    <row r="172" spans="2:15" x14ac:dyDescent="0.2">
      <c r="B172" s="10">
        <v>43635</v>
      </c>
      <c r="C172" s="3">
        <v>7974607</v>
      </c>
      <c r="D172" s="3">
        <v>5980955</v>
      </c>
      <c r="E172" s="3">
        <v>2436685</v>
      </c>
      <c r="F172" s="3">
        <v>5759438</v>
      </c>
      <c r="G172">
        <f t="shared" si="17"/>
        <v>22151685</v>
      </c>
      <c r="H172" s="52">
        <f t="shared" si="18"/>
        <v>78183</v>
      </c>
      <c r="I172" s="52">
        <f t="shared" si="19"/>
        <v>58637</v>
      </c>
      <c r="J172" s="52">
        <f t="shared" si="20"/>
        <v>23889</v>
      </c>
      <c r="K172" s="52">
        <f t="shared" si="21"/>
        <v>56465</v>
      </c>
      <c r="L172" s="7">
        <f t="shared" si="22"/>
        <v>217174</v>
      </c>
      <c r="M172" s="5">
        <f>VLOOKUP($B172,'Session Details'!$B$2:$T$368,10,0)</f>
        <v>9.9010176337173128E-3</v>
      </c>
      <c r="N172" s="12">
        <f t="shared" si="23"/>
        <v>217174</v>
      </c>
      <c r="O172" t="str">
        <f t="shared" si="24"/>
        <v>TRAFFIC FACEBOOK</v>
      </c>
    </row>
    <row r="173" spans="2:15" x14ac:dyDescent="0.2">
      <c r="B173" s="10">
        <v>43636</v>
      </c>
      <c r="C173" s="3">
        <v>3674574</v>
      </c>
      <c r="D173" s="3">
        <v>2755930</v>
      </c>
      <c r="E173" s="3">
        <v>1122786</v>
      </c>
      <c r="F173" s="3">
        <v>2653859</v>
      </c>
      <c r="G173">
        <f t="shared" si="17"/>
        <v>10207149</v>
      </c>
      <c r="H173" s="52">
        <f t="shared" si="18"/>
        <v>-4143668</v>
      </c>
      <c r="I173" s="52">
        <f t="shared" si="19"/>
        <v>-3107751</v>
      </c>
      <c r="J173" s="52">
        <f t="shared" si="20"/>
        <v>-1266121</v>
      </c>
      <c r="K173" s="52">
        <f t="shared" si="21"/>
        <v>-2992649</v>
      </c>
      <c r="L173" s="7">
        <f t="shared" si="22"/>
        <v>-11510189</v>
      </c>
      <c r="M173" s="5">
        <f>VLOOKUP($B173,'Session Details'!$B$2:$T$368,10,0)</f>
        <v>-0.52999999079076909</v>
      </c>
      <c r="N173" s="12">
        <f t="shared" si="23"/>
        <v>-1266121</v>
      </c>
      <c r="O173" t="str">
        <f t="shared" si="24"/>
        <v>TRAFFIC  TWITTER</v>
      </c>
    </row>
    <row r="174" spans="2:15" x14ac:dyDescent="0.2">
      <c r="B174" s="10">
        <v>43637</v>
      </c>
      <c r="C174" s="3">
        <v>7583695</v>
      </c>
      <c r="D174" s="3">
        <v>5687771</v>
      </c>
      <c r="E174" s="3">
        <v>2317240</v>
      </c>
      <c r="F174" s="3">
        <v>5477113</v>
      </c>
      <c r="G174">
        <f t="shared" si="17"/>
        <v>21065819</v>
      </c>
      <c r="H174" s="52">
        <f t="shared" si="18"/>
        <v>-469094</v>
      </c>
      <c r="I174" s="52">
        <f t="shared" si="19"/>
        <v>-351821</v>
      </c>
      <c r="J174" s="52">
        <f t="shared" si="20"/>
        <v>-143334</v>
      </c>
      <c r="K174" s="52">
        <f t="shared" si="21"/>
        <v>-338790</v>
      </c>
      <c r="L174" s="7">
        <f t="shared" si="22"/>
        <v>-1303039</v>
      </c>
      <c r="M174" s="5">
        <f>VLOOKUP($B174,'Session Details'!$B$2:$T$368,10,0)</f>
        <v>-5.8252409823299045E-2</v>
      </c>
      <c r="N174" s="12">
        <f t="shared" si="23"/>
        <v>-143334</v>
      </c>
      <c r="O174" t="str">
        <f t="shared" si="24"/>
        <v>TRAFFIC  TWITTER</v>
      </c>
    </row>
    <row r="175" spans="2:15" x14ac:dyDescent="0.2">
      <c r="B175" s="10">
        <v>43638</v>
      </c>
      <c r="C175" s="3">
        <v>16160310</v>
      </c>
      <c r="D175" s="3">
        <v>12120232</v>
      </c>
      <c r="E175" s="3">
        <v>4937872</v>
      </c>
      <c r="F175" s="3">
        <v>11671335</v>
      </c>
      <c r="G175">
        <f t="shared" si="17"/>
        <v>44889749</v>
      </c>
      <c r="H175" s="52">
        <f t="shared" si="18"/>
        <v>161603</v>
      </c>
      <c r="I175" s="52">
        <f t="shared" si="19"/>
        <v>121202</v>
      </c>
      <c r="J175" s="52">
        <f t="shared" si="20"/>
        <v>49379</v>
      </c>
      <c r="K175" s="52">
        <f t="shared" si="21"/>
        <v>116714</v>
      </c>
      <c r="L175" s="7">
        <f t="shared" si="22"/>
        <v>448898</v>
      </c>
      <c r="M175" s="5">
        <f>VLOOKUP($B175,'Session Details'!$B$2:$T$368,10,0)</f>
        <v>1.0100998736455313E-2</v>
      </c>
      <c r="N175" s="12">
        <f t="shared" si="23"/>
        <v>448898</v>
      </c>
      <c r="O175" t="str">
        <f t="shared" si="24"/>
        <v>TRAFFIC FACEBOOK</v>
      </c>
    </row>
    <row r="176" spans="2:15" x14ac:dyDescent="0.2">
      <c r="B176" s="10">
        <v>43639</v>
      </c>
      <c r="C176" s="3">
        <v>15675500</v>
      </c>
      <c r="D176" s="3">
        <v>11756625</v>
      </c>
      <c r="E176" s="3">
        <v>4789736</v>
      </c>
      <c r="F176" s="3">
        <v>11321195</v>
      </c>
      <c r="G176">
        <f t="shared" si="17"/>
        <v>43543056</v>
      </c>
      <c r="H176" s="52">
        <f t="shared" si="18"/>
        <v>-808016</v>
      </c>
      <c r="I176" s="52">
        <f t="shared" si="19"/>
        <v>-606012</v>
      </c>
      <c r="J176" s="52">
        <f t="shared" si="20"/>
        <v>-246894</v>
      </c>
      <c r="K176" s="52">
        <f t="shared" si="21"/>
        <v>-583566</v>
      </c>
      <c r="L176" s="7">
        <f t="shared" si="22"/>
        <v>-2244488</v>
      </c>
      <c r="M176" s="5">
        <f>VLOOKUP($B176,'Session Details'!$B$2:$T$368,10,0)</f>
        <v>-4.9019596923137065E-2</v>
      </c>
      <c r="N176" s="12">
        <f t="shared" si="23"/>
        <v>-246894</v>
      </c>
      <c r="O176" t="str">
        <f t="shared" si="24"/>
        <v>TRAFFIC  TWITTER</v>
      </c>
    </row>
    <row r="177" spans="2:15" x14ac:dyDescent="0.2">
      <c r="B177" s="10">
        <v>43640</v>
      </c>
      <c r="C177" s="3">
        <v>7661877</v>
      </c>
      <c r="D177" s="3">
        <v>5746408</v>
      </c>
      <c r="E177" s="3">
        <v>2341129</v>
      </c>
      <c r="F177" s="3">
        <v>5533578</v>
      </c>
      <c r="G177">
        <f t="shared" si="17"/>
        <v>21282992</v>
      </c>
      <c r="H177" s="52">
        <f t="shared" si="18"/>
        <v>-469095</v>
      </c>
      <c r="I177" s="52">
        <f t="shared" si="19"/>
        <v>-351821</v>
      </c>
      <c r="J177" s="52">
        <f t="shared" si="20"/>
        <v>-143334</v>
      </c>
      <c r="K177" s="52">
        <f t="shared" si="21"/>
        <v>-338790</v>
      </c>
      <c r="L177" s="7">
        <f t="shared" si="22"/>
        <v>-1303040</v>
      </c>
      <c r="M177" s="5">
        <f>VLOOKUP($B177,'Session Details'!$B$2:$T$368,10,0)</f>
        <v>-5.7692333235662363E-2</v>
      </c>
      <c r="N177" s="12">
        <f t="shared" si="23"/>
        <v>-143334</v>
      </c>
      <c r="O177" t="str">
        <f t="shared" si="24"/>
        <v>TRAFFIC  TWITTER</v>
      </c>
    </row>
    <row r="178" spans="2:15" x14ac:dyDescent="0.2">
      <c r="B178" s="10">
        <v>43641</v>
      </c>
      <c r="C178" s="3">
        <v>8130972</v>
      </c>
      <c r="D178" s="3">
        <v>6098229</v>
      </c>
      <c r="E178" s="3">
        <v>2484463</v>
      </c>
      <c r="F178" s="3">
        <v>5872368</v>
      </c>
      <c r="G178">
        <f t="shared" si="17"/>
        <v>22586032</v>
      </c>
      <c r="H178" s="52">
        <f t="shared" si="18"/>
        <v>547277</v>
      </c>
      <c r="I178" s="52">
        <f t="shared" si="19"/>
        <v>410458</v>
      </c>
      <c r="J178" s="52">
        <f t="shared" si="20"/>
        <v>167223</v>
      </c>
      <c r="K178" s="52">
        <f t="shared" si="21"/>
        <v>395255</v>
      </c>
      <c r="L178" s="7">
        <f t="shared" si="22"/>
        <v>1520213</v>
      </c>
      <c r="M178" s="5">
        <f>VLOOKUP($B178,'Session Details'!$B$2:$T$368,10,0)</f>
        <v>7.2164957262522922E-2</v>
      </c>
      <c r="N178" s="12">
        <f t="shared" si="23"/>
        <v>1520213</v>
      </c>
      <c r="O178" t="str">
        <f t="shared" si="24"/>
        <v>TRAFFIC FACEBOOK</v>
      </c>
    </row>
    <row r="179" spans="2:15" x14ac:dyDescent="0.2">
      <c r="B179" s="10">
        <v>43642</v>
      </c>
      <c r="C179" s="3">
        <v>8052789</v>
      </c>
      <c r="D179" s="3">
        <v>6039592</v>
      </c>
      <c r="E179" s="3">
        <v>2460574</v>
      </c>
      <c r="F179" s="3">
        <v>5815903</v>
      </c>
      <c r="G179">
        <f t="shared" si="17"/>
        <v>22368858</v>
      </c>
      <c r="H179" s="52">
        <f t="shared" si="18"/>
        <v>78182</v>
      </c>
      <c r="I179" s="52">
        <f t="shared" si="19"/>
        <v>58637</v>
      </c>
      <c r="J179" s="52">
        <f t="shared" si="20"/>
        <v>23889</v>
      </c>
      <c r="K179" s="52">
        <f t="shared" si="21"/>
        <v>56465</v>
      </c>
      <c r="L179" s="7">
        <f t="shared" si="22"/>
        <v>217173</v>
      </c>
      <c r="M179" s="5">
        <f>VLOOKUP($B179,'Session Details'!$B$2:$T$368,10,0)</f>
        <v>9.80390342279569E-3</v>
      </c>
      <c r="N179" s="12">
        <f t="shared" si="23"/>
        <v>217173</v>
      </c>
      <c r="O179" t="str">
        <f t="shared" si="24"/>
        <v>TRAFFIC FACEBOOK</v>
      </c>
    </row>
    <row r="180" spans="2:15" x14ac:dyDescent="0.2">
      <c r="B180" s="10">
        <v>43643</v>
      </c>
      <c r="C180" s="3">
        <v>8052789</v>
      </c>
      <c r="D180" s="3">
        <v>6039592</v>
      </c>
      <c r="E180" s="3">
        <v>2460574</v>
      </c>
      <c r="F180" s="3">
        <v>5815903</v>
      </c>
      <c r="G180">
        <f t="shared" si="17"/>
        <v>22368858</v>
      </c>
      <c r="H180" s="52">
        <f t="shared" si="18"/>
        <v>4378215</v>
      </c>
      <c r="I180" s="52">
        <f t="shared" si="19"/>
        <v>3283662</v>
      </c>
      <c r="J180" s="52">
        <f t="shared" si="20"/>
        <v>1337788</v>
      </c>
      <c r="K180" s="52">
        <f t="shared" si="21"/>
        <v>3162044</v>
      </c>
      <c r="L180" s="7">
        <f t="shared" si="22"/>
        <v>12161709</v>
      </c>
      <c r="M180" s="5">
        <f>VLOOKUP($B180,'Session Details'!$B$2:$T$368,10,0)</f>
        <v>1.1914892991677402</v>
      </c>
      <c r="N180" s="12">
        <f t="shared" si="23"/>
        <v>12161709</v>
      </c>
      <c r="O180" t="str">
        <f t="shared" si="24"/>
        <v>TRAFFIC FACEBOOK</v>
      </c>
    </row>
    <row r="181" spans="2:15" x14ac:dyDescent="0.2">
      <c r="B181" s="10">
        <v>43644</v>
      </c>
      <c r="C181" s="3">
        <v>7661877</v>
      </c>
      <c r="D181" s="3">
        <v>5746408</v>
      </c>
      <c r="E181" s="3">
        <v>2341129</v>
      </c>
      <c r="F181" s="3">
        <v>5533578</v>
      </c>
      <c r="G181">
        <f t="shared" si="17"/>
        <v>21282992</v>
      </c>
      <c r="H181" s="52">
        <f t="shared" si="18"/>
        <v>78182</v>
      </c>
      <c r="I181" s="52">
        <f t="shared" si="19"/>
        <v>58637</v>
      </c>
      <c r="J181" s="52">
        <f t="shared" si="20"/>
        <v>23889</v>
      </c>
      <c r="K181" s="52">
        <f t="shared" si="21"/>
        <v>56465</v>
      </c>
      <c r="L181" s="7">
        <f t="shared" si="22"/>
        <v>217173</v>
      </c>
      <c r="M181" s="5">
        <f>VLOOKUP($B181,'Session Details'!$B$2:$T$368,10,0)</f>
        <v>1.0309259264533743E-2</v>
      </c>
      <c r="N181" s="12">
        <f t="shared" si="23"/>
        <v>217173</v>
      </c>
      <c r="O181" t="str">
        <f t="shared" si="24"/>
        <v>TRAFFIC FACEBOOK</v>
      </c>
    </row>
    <row r="182" spans="2:15" x14ac:dyDescent="0.2">
      <c r="B182" s="10">
        <v>43645</v>
      </c>
      <c r="C182" s="3">
        <v>16806722</v>
      </c>
      <c r="D182" s="3">
        <v>12605042</v>
      </c>
      <c r="E182" s="3">
        <v>5135387</v>
      </c>
      <c r="F182" s="3">
        <v>12138188</v>
      </c>
      <c r="G182">
        <f t="shared" si="17"/>
        <v>46685339</v>
      </c>
      <c r="H182" s="52">
        <f t="shared" si="18"/>
        <v>646412</v>
      </c>
      <c r="I182" s="52">
        <f t="shared" si="19"/>
        <v>484810</v>
      </c>
      <c r="J182" s="52">
        <f t="shared" si="20"/>
        <v>197515</v>
      </c>
      <c r="K182" s="52">
        <f t="shared" si="21"/>
        <v>466853</v>
      </c>
      <c r="L182" s="7">
        <f t="shared" si="22"/>
        <v>1795590</v>
      </c>
      <c r="M182" s="5">
        <f>VLOOKUP($B182,'Session Details'!$B$2:$T$368,10,0)</f>
        <v>4.0000000000000036E-2</v>
      </c>
      <c r="N182" s="12">
        <f t="shared" si="23"/>
        <v>1795590</v>
      </c>
      <c r="O182" t="str">
        <f t="shared" si="24"/>
        <v>TRAFFIC FACEBOOK</v>
      </c>
    </row>
    <row r="183" spans="2:15" x14ac:dyDescent="0.2">
      <c r="B183" s="10">
        <v>43646</v>
      </c>
      <c r="C183" s="3">
        <v>15837104</v>
      </c>
      <c r="D183" s="3">
        <v>11877828</v>
      </c>
      <c r="E183" s="3">
        <v>4839115</v>
      </c>
      <c r="F183" s="3">
        <v>11437908</v>
      </c>
      <c r="G183">
        <f t="shared" si="17"/>
        <v>43991955</v>
      </c>
      <c r="H183" s="52">
        <f t="shared" si="18"/>
        <v>161604</v>
      </c>
      <c r="I183" s="52">
        <f t="shared" si="19"/>
        <v>121203</v>
      </c>
      <c r="J183" s="52">
        <f t="shared" si="20"/>
        <v>49379</v>
      </c>
      <c r="K183" s="52">
        <f t="shared" si="21"/>
        <v>116713</v>
      </c>
      <c r="L183" s="7">
        <f t="shared" si="22"/>
        <v>448899</v>
      </c>
      <c r="M183" s="5">
        <f>VLOOKUP($B183,'Session Details'!$B$2:$T$368,10,0)</f>
        <v>1.0309266749248591E-2</v>
      </c>
      <c r="N183" s="12">
        <f t="shared" si="23"/>
        <v>448899</v>
      </c>
      <c r="O183" t="str">
        <f t="shared" si="24"/>
        <v>TRAFFIC FACEBOOK</v>
      </c>
    </row>
    <row r="184" spans="2:15" x14ac:dyDescent="0.2">
      <c r="B184" s="10">
        <v>43647</v>
      </c>
      <c r="C184" s="3">
        <v>7740060</v>
      </c>
      <c r="D184" s="3">
        <v>5805045</v>
      </c>
      <c r="E184" s="3">
        <v>2365018</v>
      </c>
      <c r="F184" s="3">
        <v>5590043</v>
      </c>
      <c r="G184">
        <f t="shared" si="17"/>
        <v>21500166</v>
      </c>
      <c r="H184" s="52">
        <f t="shared" si="18"/>
        <v>78183</v>
      </c>
      <c r="I184" s="52">
        <f t="shared" si="19"/>
        <v>58637</v>
      </c>
      <c r="J184" s="52">
        <f t="shared" si="20"/>
        <v>23889</v>
      </c>
      <c r="K184" s="52">
        <f t="shared" si="21"/>
        <v>56465</v>
      </c>
      <c r="L184" s="7">
        <f t="shared" si="22"/>
        <v>217174</v>
      </c>
      <c r="M184" s="5">
        <f>VLOOKUP($B184,'Session Details'!$B$2:$T$368,10,0)</f>
        <v>1.0204109920066262E-2</v>
      </c>
      <c r="N184" s="12">
        <f t="shared" si="23"/>
        <v>217174</v>
      </c>
      <c r="O184" t="str">
        <f t="shared" si="24"/>
        <v>TRAFFIC FACEBOOK</v>
      </c>
    </row>
    <row r="185" spans="2:15" x14ac:dyDescent="0.2">
      <c r="B185" s="10">
        <v>43648</v>
      </c>
      <c r="C185" s="3">
        <v>7896424</v>
      </c>
      <c r="D185" s="3">
        <v>5922318</v>
      </c>
      <c r="E185" s="3">
        <v>2412796</v>
      </c>
      <c r="F185" s="3">
        <v>5702973</v>
      </c>
      <c r="G185">
        <f t="shared" si="17"/>
        <v>21934511</v>
      </c>
      <c r="H185" s="52">
        <f t="shared" si="18"/>
        <v>-234548</v>
      </c>
      <c r="I185" s="52">
        <f t="shared" si="19"/>
        <v>-175911</v>
      </c>
      <c r="J185" s="52">
        <f t="shared" si="20"/>
        <v>-71667</v>
      </c>
      <c r="K185" s="52">
        <f t="shared" si="21"/>
        <v>-169395</v>
      </c>
      <c r="L185" s="7">
        <f t="shared" si="22"/>
        <v>-651521</v>
      </c>
      <c r="M185" s="5">
        <f>VLOOKUP($B185,'Session Details'!$B$2:$T$368,10,0)</f>
        <v>-2.8846188755405233E-2</v>
      </c>
      <c r="N185" s="12">
        <f t="shared" si="23"/>
        <v>-71667</v>
      </c>
      <c r="O185" t="str">
        <f t="shared" si="24"/>
        <v>TRAFFIC  TWITTER</v>
      </c>
    </row>
    <row r="186" spans="2:15" x14ac:dyDescent="0.2">
      <c r="B186" s="10">
        <v>43649</v>
      </c>
      <c r="C186" s="3">
        <v>7974607</v>
      </c>
      <c r="D186" s="3">
        <v>5980955</v>
      </c>
      <c r="E186" s="3">
        <v>2436685</v>
      </c>
      <c r="F186" s="3">
        <v>5759438</v>
      </c>
      <c r="G186">
        <f t="shared" si="17"/>
        <v>22151685</v>
      </c>
      <c r="H186" s="52">
        <f t="shared" si="18"/>
        <v>-78182</v>
      </c>
      <c r="I186" s="52">
        <f t="shared" si="19"/>
        <v>-58637</v>
      </c>
      <c r="J186" s="52">
        <f t="shared" si="20"/>
        <v>-23889</v>
      </c>
      <c r="K186" s="52">
        <f t="shared" si="21"/>
        <v>-56465</v>
      </c>
      <c r="L186" s="7">
        <f t="shared" si="22"/>
        <v>-217173</v>
      </c>
      <c r="M186" s="5">
        <f>VLOOKUP($B186,'Session Details'!$B$2:$T$368,10,0)</f>
        <v>-9.7087200688814601E-3</v>
      </c>
      <c r="N186" s="12">
        <f t="shared" si="23"/>
        <v>-23889</v>
      </c>
      <c r="O186" t="str">
        <f t="shared" si="24"/>
        <v>TRAFFIC  TWITTER</v>
      </c>
    </row>
    <row r="187" spans="2:15" x14ac:dyDescent="0.2">
      <c r="B187" s="10">
        <v>43650</v>
      </c>
      <c r="C187" s="3">
        <v>8052789</v>
      </c>
      <c r="D187" s="3">
        <v>6039592</v>
      </c>
      <c r="E187" s="3">
        <v>2460574</v>
      </c>
      <c r="F187" s="3">
        <v>5815903</v>
      </c>
      <c r="G187">
        <f t="shared" si="17"/>
        <v>22368858</v>
      </c>
      <c r="H187" s="52">
        <f t="shared" si="18"/>
        <v>0</v>
      </c>
      <c r="I187" s="52">
        <f t="shared" si="19"/>
        <v>0</v>
      </c>
      <c r="J187" s="52">
        <f t="shared" si="20"/>
        <v>0</v>
      </c>
      <c r="K187" s="52">
        <f t="shared" si="21"/>
        <v>0</v>
      </c>
      <c r="L187" s="7">
        <f t="shared" si="22"/>
        <v>0</v>
      </c>
      <c r="M187" s="5">
        <f>VLOOKUP($B187,'Session Details'!$B$2:$T$368,10,0)</f>
        <v>0</v>
      </c>
      <c r="N187" s="12">
        <f t="shared" si="23"/>
        <v>0</v>
      </c>
      <c r="O187" t="str">
        <f t="shared" si="24"/>
        <v>TRAFFIC FACEBOOK</v>
      </c>
    </row>
    <row r="188" spans="2:15" x14ac:dyDescent="0.2">
      <c r="B188" s="10">
        <v>43651</v>
      </c>
      <c r="C188" s="3">
        <v>7427330</v>
      </c>
      <c r="D188" s="3">
        <v>5570497</v>
      </c>
      <c r="E188" s="3">
        <v>2269462</v>
      </c>
      <c r="F188" s="3">
        <v>5364183</v>
      </c>
      <c r="G188">
        <f t="shared" si="17"/>
        <v>20631472</v>
      </c>
      <c r="H188" s="52">
        <f t="shared" si="18"/>
        <v>-234547</v>
      </c>
      <c r="I188" s="52">
        <f t="shared" si="19"/>
        <v>-175911</v>
      </c>
      <c r="J188" s="52">
        <f t="shared" si="20"/>
        <v>-71667</v>
      </c>
      <c r="K188" s="52">
        <f t="shared" si="21"/>
        <v>-169395</v>
      </c>
      <c r="L188" s="7">
        <f t="shared" si="22"/>
        <v>-651520</v>
      </c>
      <c r="M188" s="5">
        <f>VLOOKUP($B188,'Session Details'!$B$2:$T$368,10,0)</f>
        <v>-3.061223578845329E-2</v>
      </c>
      <c r="N188" s="12">
        <f t="shared" si="23"/>
        <v>-71667</v>
      </c>
      <c r="O188" t="str">
        <f t="shared" si="24"/>
        <v>TRAFFIC  TWITTER</v>
      </c>
    </row>
    <row r="189" spans="2:15" x14ac:dyDescent="0.2">
      <c r="B189" s="10">
        <v>43652</v>
      </c>
      <c r="C189" s="3">
        <v>16160310</v>
      </c>
      <c r="D189" s="3">
        <v>12120232</v>
      </c>
      <c r="E189" s="3">
        <v>4937872</v>
      </c>
      <c r="F189" s="3">
        <v>11671335</v>
      </c>
      <c r="G189">
        <f t="shared" si="17"/>
        <v>44889749</v>
      </c>
      <c r="H189" s="52">
        <f t="shared" si="18"/>
        <v>-646412</v>
      </c>
      <c r="I189" s="52">
        <f t="shared" si="19"/>
        <v>-484810</v>
      </c>
      <c r="J189" s="52">
        <f t="shared" si="20"/>
        <v>-197515</v>
      </c>
      <c r="K189" s="52">
        <f t="shared" si="21"/>
        <v>-466853</v>
      </c>
      <c r="L189" s="7">
        <f t="shared" si="22"/>
        <v>-1795590</v>
      </c>
      <c r="M189" s="5">
        <f>VLOOKUP($B189,'Session Details'!$B$2:$T$368,10,0)</f>
        <v>-3.8461538461538436E-2</v>
      </c>
      <c r="N189" s="12">
        <f t="shared" si="23"/>
        <v>-197515</v>
      </c>
      <c r="O189" t="str">
        <f t="shared" si="24"/>
        <v>TRAFFIC  TWITTER</v>
      </c>
    </row>
    <row r="190" spans="2:15" x14ac:dyDescent="0.2">
      <c r="B190" s="10">
        <v>43653</v>
      </c>
      <c r="C190" s="3">
        <v>15675500</v>
      </c>
      <c r="D190" s="3">
        <v>11756625</v>
      </c>
      <c r="E190" s="3">
        <v>4789736</v>
      </c>
      <c r="F190" s="3">
        <v>11321195</v>
      </c>
      <c r="G190">
        <f t="shared" si="17"/>
        <v>43543056</v>
      </c>
      <c r="H190" s="52">
        <f t="shared" si="18"/>
        <v>-161604</v>
      </c>
      <c r="I190" s="52">
        <f t="shared" si="19"/>
        <v>-121203</v>
      </c>
      <c r="J190" s="52">
        <f t="shared" si="20"/>
        <v>-49379</v>
      </c>
      <c r="K190" s="52">
        <f t="shared" si="21"/>
        <v>-116713</v>
      </c>
      <c r="L190" s="7">
        <f t="shared" si="22"/>
        <v>-448899</v>
      </c>
      <c r="M190" s="5">
        <f>VLOOKUP($B190,'Session Details'!$B$2:$T$368,10,0)</f>
        <v>-1.0204070266938592E-2</v>
      </c>
      <c r="N190" s="12">
        <f t="shared" si="23"/>
        <v>-49379</v>
      </c>
      <c r="O190" t="str">
        <f t="shared" si="24"/>
        <v>TRAFFIC  TWITTER</v>
      </c>
    </row>
    <row r="191" spans="2:15" x14ac:dyDescent="0.2">
      <c r="B191" s="10">
        <v>43654</v>
      </c>
      <c r="C191" s="3">
        <v>7661877</v>
      </c>
      <c r="D191" s="3">
        <v>5746408</v>
      </c>
      <c r="E191" s="3">
        <v>2341129</v>
      </c>
      <c r="F191" s="3">
        <v>5533578</v>
      </c>
      <c r="G191">
        <f t="shared" si="17"/>
        <v>21282992</v>
      </c>
      <c r="H191" s="52">
        <f t="shared" si="18"/>
        <v>-78183</v>
      </c>
      <c r="I191" s="52">
        <f t="shared" si="19"/>
        <v>-58637</v>
      </c>
      <c r="J191" s="52">
        <f t="shared" si="20"/>
        <v>-23889</v>
      </c>
      <c r="K191" s="52">
        <f t="shared" si="21"/>
        <v>-56465</v>
      </c>
      <c r="L191" s="7">
        <f t="shared" si="22"/>
        <v>-217174</v>
      </c>
      <c r="M191" s="5">
        <f>VLOOKUP($B191,'Session Details'!$B$2:$T$368,10,0)</f>
        <v>-1.0101037819845726E-2</v>
      </c>
      <c r="N191" s="12">
        <f t="shared" si="23"/>
        <v>-23889</v>
      </c>
      <c r="O191" t="str">
        <f t="shared" si="24"/>
        <v>TRAFFIC  TWITTER</v>
      </c>
    </row>
    <row r="192" spans="2:15" x14ac:dyDescent="0.2">
      <c r="B192" s="10">
        <v>43655</v>
      </c>
      <c r="C192" s="3">
        <v>8209154</v>
      </c>
      <c r="D192" s="3">
        <v>6156866</v>
      </c>
      <c r="E192" s="3">
        <v>2508352</v>
      </c>
      <c r="F192" s="3">
        <v>5928833</v>
      </c>
      <c r="G192">
        <f t="shared" si="17"/>
        <v>22803205</v>
      </c>
      <c r="H192" s="52">
        <f t="shared" si="18"/>
        <v>312730</v>
      </c>
      <c r="I192" s="52">
        <f t="shared" si="19"/>
        <v>234548</v>
      </c>
      <c r="J192" s="52">
        <f t="shared" si="20"/>
        <v>95556</v>
      </c>
      <c r="K192" s="52">
        <f t="shared" si="21"/>
        <v>225860</v>
      </c>
      <c r="L192" s="7">
        <f t="shared" si="22"/>
        <v>868694</v>
      </c>
      <c r="M192" s="5">
        <f>VLOOKUP($B192,'Session Details'!$B$2:$T$368,10,0)</f>
        <v>3.9603979354362773E-2</v>
      </c>
      <c r="N192" s="12">
        <f t="shared" si="23"/>
        <v>868694</v>
      </c>
      <c r="O192" t="str">
        <f t="shared" si="24"/>
        <v>TRAFFIC FACEBOOK</v>
      </c>
    </row>
    <row r="193" spans="2:15" x14ac:dyDescent="0.2">
      <c r="B193" s="10">
        <v>43656</v>
      </c>
      <c r="C193" s="3">
        <v>8209154</v>
      </c>
      <c r="D193" s="3">
        <v>6156866</v>
      </c>
      <c r="E193" s="3">
        <v>2508352</v>
      </c>
      <c r="F193" s="3">
        <v>5928833</v>
      </c>
      <c r="G193">
        <f t="shared" si="17"/>
        <v>22803205</v>
      </c>
      <c r="H193" s="52">
        <f t="shared" si="18"/>
        <v>234547</v>
      </c>
      <c r="I193" s="52">
        <f t="shared" si="19"/>
        <v>175911</v>
      </c>
      <c r="J193" s="52">
        <f t="shared" si="20"/>
        <v>71667</v>
      </c>
      <c r="K193" s="52">
        <f t="shared" si="21"/>
        <v>169395</v>
      </c>
      <c r="L193" s="7">
        <f t="shared" si="22"/>
        <v>651520</v>
      </c>
      <c r="M193" s="5">
        <f>VLOOKUP($B193,'Session Details'!$B$2:$T$368,10,0)</f>
        <v>2.9411755411675955E-2</v>
      </c>
      <c r="N193" s="12">
        <f t="shared" si="23"/>
        <v>651520</v>
      </c>
      <c r="O193" t="str">
        <f t="shared" si="24"/>
        <v>TRAFFIC FACEBOOK</v>
      </c>
    </row>
    <row r="194" spans="2:15" x14ac:dyDescent="0.2">
      <c r="B194" s="10">
        <v>43657</v>
      </c>
      <c r="C194" s="3">
        <v>7740060</v>
      </c>
      <c r="D194" s="3">
        <v>5805045</v>
      </c>
      <c r="E194" s="3">
        <v>2365018</v>
      </c>
      <c r="F194" s="3">
        <v>5590043</v>
      </c>
      <c r="G194">
        <f t="shared" si="17"/>
        <v>21500166</v>
      </c>
      <c r="H194" s="52">
        <f t="shared" si="18"/>
        <v>-312729</v>
      </c>
      <c r="I194" s="52">
        <f t="shared" si="19"/>
        <v>-234547</v>
      </c>
      <c r="J194" s="52">
        <f t="shared" si="20"/>
        <v>-95556</v>
      </c>
      <c r="K194" s="52">
        <f t="shared" si="21"/>
        <v>-225860</v>
      </c>
      <c r="L194" s="7">
        <f t="shared" si="22"/>
        <v>-868692</v>
      </c>
      <c r="M194" s="5">
        <f>VLOOKUP($B194,'Session Details'!$B$2:$T$368,10,0)</f>
        <v>-3.8834924980530983E-2</v>
      </c>
      <c r="N194" s="12">
        <f t="shared" si="23"/>
        <v>-95556</v>
      </c>
      <c r="O194" t="str">
        <f t="shared" si="24"/>
        <v>TRAFFIC  TWITTER</v>
      </c>
    </row>
    <row r="195" spans="2:15" x14ac:dyDescent="0.2">
      <c r="B195" s="10">
        <v>43658</v>
      </c>
      <c r="C195" s="3">
        <v>7505512</v>
      </c>
      <c r="D195" s="3">
        <v>5629134</v>
      </c>
      <c r="E195" s="3">
        <v>2293351</v>
      </c>
      <c r="F195" s="3">
        <v>5420648</v>
      </c>
      <c r="G195">
        <f t="shared" si="17"/>
        <v>20848645</v>
      </c>
      <c r="H195" s="52">
        <f t="shared" si="18"/>
        <v>78182</v>
      </c>
      <c r="I195" s="52">
        <f t="shared" si="19"/>
        <v>58637</v>
      </c>
      <c r="J195" s="52">
        <f t="shared" si="20"/>
        <v>23889</v>
      </c>
      <c r="K195" s="52">
        <f t="shared" si="21"/>
        <v>56465</v>
      </c>
      <c r="L195" s="7">
        <f t="shared" si="22"/>
        <v>217173</v>
      </c>
      <c r="M195" s="5">
        <f>VLOOKUP($B195,'Session Details'!$B$2:$T$368,10,0)</f>
        <v>1.0526296401619062E-2</v>
      </c>
      <c r="N195" s="12">
        <f t="shared" si="23"/>
        <v>217173</v>
      </c>
      <c r="O195" t="str">
        <f t="shared" si="24"/>
        <v>TRAFFIC FACEBOOK</v>
      </c>
    </row>
    <row r="196" spans="2:15" x14ac:dyDescent="0.2">
      <c r="B196" s="10">
        <v>43659</v>
      </c>
      <c r="C196" s="3">
        <v>16160310</v>
      </c>
      <c r="D196" s="3">
        <v>12120232</v>
      </c>
      <c r="E196" s="3">
        <v>4937872</v>
      </c>
      <c r="F196" s="3">
        <v>11671335</v>
      </c>
      <c r="G196">
        <f t="shared" ref="G196:G259" si="25">SUM(C196:F196)</f>
        <v>44889749</v>
      </c>
      <c r="H196" s="52">
        <f t="shared" si="18"/>
        <v>0</v>
      </c>
      <c r="I196" s="52">
        <f t="shared" si="19"/>
        <v>0</v>
      </c>
      <c r="J196" s="52">
        <f t="shared" si="20"/>
        <v>0</v>
      </c>
      <c r="K196" s="52">
        <f t="shared" si="21"/>
        <v>0</v>
      </c>
      <c r="L196" s="7">
        <f t="shared" si="22"/>
        <v>0</v>
      </c>
      <c r="M196" s="5">
        <f>VLOOKUP($B196,'Session Details'!$B$2:$T$368,10,0)</f>
        <v>0</v>
      </c>
      <c r="N196" s="12">
        <f t="shared" si="23"/>
        <v>0</v>
      </c>
      <c r="O196" t="str">
        <f t="shared" si="24"/>
        <v>TRAFFIC FACEBOOK</v>
      </c>
    </row>
    <row r="197" spans="2:15" x14ac:dyDescent="0.2">
      <c r="B197" s="10">
        <v>43660</v>
      </c>
      <c r="C197" s="3">
        <v>15513897</v>
      </c>
      <c r="D197" s="3">
        <v>11635423</v>
      </c>
      <c r="E197" s="3">
        <v>4740357</v>
      </c>
      <c r="F197" s="3">
        <v>11204481</v>
      </c>
      <c r="G197">
        <f t="shared" si="25"/>
        <v>43094158</v>
      </c>
      <c r="H197" s="52">
        <f t="shared" si="18"/>
        <v>-161603</v>
      </c>
      <c r="I197" s="52">
        <f t="shared" si="19"/>
        <v>-121202</v>
      </c>
      <c r="J197" s="52">
        <f t="shared" si="20"/>
        <v>-49379</v>
      </c>
      <c r="K197" s="52">
        <f t="shared" si="21"/>
        <v>-116714</v>
      </c>
      <c r="L197" s="7">
        <f t="shared" si="22"/>
        <v>-448898</v>
      </c>
      <c r="M197" s="5">
        <f>VLOOKUP($B197,'Session Details'!$B$2:$T$368,10,0)</f>
        <v>-1.0309289715021874E-2</v>
      </c>
      <c r="N197" s="12">
        <f t="shared" si="23"/>
        <v>-49379</v>
      </c>
      <c r="O197" t="str">
        <f t="shared" si="24"/>
        <v>TRAFFIC  TWITTER</v>
      </c>
    </row>
    <row r="198" spans="2:15" x14ac:dyDescent="0.2">
      <c r="B198" s="10">
        <v>43661</v>
      </c>
      <c r="C198" s="3">
        <v>7740060</v>
      </c>
      <c r="D198" s="3">
        <v>5805045</v>
      </c>
      <c r="E198" s="3">
        <v>2365018</v>
      </c>
      <c r="F198" s="3">
        <v>5590043</v>
      </c>
      <c r="G198">
        <f t="shared" si="25"/>
        <v>21500166</v>
      </c>
      <c r="H198" s="52">
        <f t="shared" si="18"/>
        <v>78183</v>
      </c>
      <c r="I198" s="52">
        <f t="shared" si="19"/>
        <v>58637</v>
      </c>
      <c r="J198" s="52">
        <f t="shared" si="20"/>
        <v>23889</v>
      </c>
      <c r="K198" s="52">
        <f t="shared" si="21"/>
        <v>56465</v>
      </c>
      <c r="L198" s="7">
        <f t="shared" si="22"/>
        <v>217174</v>
      </c>
      <c r="M198" s="5">
        <f>VLOOKUP($B198,'Session Details'!$B$2:$T$368,10,0)</f>
        <v>1.0204109920066262E-2</v>
      </c>
      <c r="N198" s="12">
        <f t="shared" si="23"/>
        <v>217174</v>
      </c>
      <c r="O198" t="str">
        <f t="shared" si="24"/>
        <v>TRAFFIC FACEBOOK</v>
      </c>
    </row>
    <row r="199" spans="2:15" x14ac:dyDescent="0.2">
      <c r="B199" s="10">
        <v>43662</v>
      </c>
      <c r="C199" s="3">
        <v>7427330</v>
      </c>
      <c r="D199" s="3">
        <v>5570497</v>
      </c>
      <c r="E199" s="3">
        <v>2269462</v>
      </c>
      <c r="F199" s="3">
        <v>5364183</v>
      </c>
      <c r="G199">
        <f t="shared" si="25"/>
        <v>20631472</v>
      </c>
      <c r="H199" s="52">
        <f t="shared" si="18"/>
        <v>-781824</v>
      </c>
      <c r="I199" s="52">
        <f t="shared" si="19"/>
        <v>-586369</v>
      </c>
      <c r="J199" s="52">
        <f t="shared" si="20"/>
        <v>-238890</v>
      </c>
      <c r="K199" s="52">
        <f t="shared" si="21"/>
        <v>-564650</v>
      </c>
      <c r="L199" s="7">
        <f t="shared" si="22"/>
        <v>-2171733</v>
      </c>
      <c r="M199" s="5">
        <f>VLOOKUP($B199,'Session Details'!$B$2:$T$368,10,0)</f>
        <v>-9.5238095238095233E-2</v>
      </c>
      <c r="N199" s="12">
        <f t="shared" si="23"/>
        <v>-238890</v>
      </c>
      <c r="O199" t="str">
        <f t="shared" si="24"/>
        <v>TRAFFIC  TWITTER</v>
      </c>
    </row>
    <row r="200" spans="2:15" x14ac:dyDescent="0.2">
      <c r="B200" s="10">
        <v>43663</v>
      </c>
      <c r="C200" s="3">
        <v>7740060</v>
      </c>
      <c r="D200" s="3">
        <v>5805045</v>
      </c>
      <c r="E200" s="3">
        <v>2365018</v>
      </c>
      <c r="F200" s="3">
        <v>5590043</v>
      </c>
      <c r="G200">
        <f t="shared" si="25"/>
        <v>21500166</v>
      </c>
      <c r="H200" s="52">
        <f t="shared" si="18"/>
        <v>-469094</v>
      </c>
      <c r="I200" s="52">
        <f t="shared" si="19"/>
        <v>-351821</v>
      </c>
      <c r="J200" s="52">
        <f t="shared" si="20"/>
        <v>-143334</v>
      </c>
      <c r="K200" s="52">
        <f t="shared" si="21"/>
        <v>-338790</v>
      </c>
      <c r="L200" s="7">
        <f t="shared" si="22"/>
        <v>-1303039</v>
      </c>
      <c r="M200" s="5">
        <f>VLOOKUP($B200,'Session Details'!$B$2:$T$368,10,0)</f>
        <v>-5.7142839601464823E-2</v>
      </c>
      <c r="N200" s="12">
        <f t="shared" si="23"/>
        <v>-143334</v>
      </c>
      <c r="O200" t="str">
        <f t="shared" si="24"/>
        <v>TRAFFIC  TWITTER</v>
      </c>
    </row>
    <row r="201" spans="2:15" x14ac:dyDescent="0.2">
      <c r="B201" s="10">
        <v>43664</v>
      </c>
      <c r="C201" s="3">
        <v>7974607</v>
      </c>
      <c r="D201" s="3">
        <v>5980955</v>
      </c>
      <c r="E201" s="3">
        <v>2436685</v>
      </c>
      <c r="F201" s="3">
        <v>5759438</v>
      </c>
      <c r="G201">
        <f t="shared" si="25"/>
        <v>22151685</v>
      </c>
      <c r="H201" s="52">
        <f t="shared" si="18"/>
        <v>234547</v>
      </c>
      <c r="I201" s="52">
        <f t="shared" si="19"/>
        <v>175910</v>
      </c>
      <c r="J201" s="52">
        <f t="shared" si="20"/>
        <v>71667</v>
      </c>
      <c r="K201" s="52">
        <f t="shared" si="21"/>
        <v>169395</v>
      </c>
      <c r="L201" s="7">
        <f t="shared" si="22"/>
        <v>651519</v>
      </c>
      <c r="M201" s="5">
        <f>VLOOKUP($B201,'Session Details'!$B$2:$T$368,10,0)</f>
        <v>3.0303020437004058E-2</v>
      </c>
      <c r="N201" s="12">
        <f t="shared" si="23"/>
        <v>651519</v>
      </c>
      <c r="O201" t="str">
        <f t="shared" si="24"/>
        <v>TRAFFIC FACEBOOK</v>
      </c>
    </row>
    <row r="202" spans="2:15" x14ac:dyDescent="0.2">
      <c r="B202" s="10">
        <v>43665</v>
      </c>
      <c r="C202" s="3">
        <v>8130972</v>
      </c>
      <c r="D202" s="3">
        <v>6098229</v>
      </c>
      <c r="E202" s="3">
        <v>2484463</v>
      </c>
      <c r="F202" s="3">
        <v>5872368</v>
      </c>
      <c r="G202">
        <f t="shared" si="25"/>
        <v>22586032</v>
      </c>
      <c r="H202" s="52">
        <f t="shared" si="18"/>
        <v>625460</v>
      </c>
      <c r="I202" s="52">
        <f t="shared" si="19"/>
        <v>469095</v>
      </c>
      <c r="J202" s="52">
        <f t="shared" si="20"/>
        <v>191112</v>
      </c>
      <c r="K202" s="52">
        <f t="shared" si="21"/>
        <v>451720</v>
      </c>
      <c r="L202" s="7">
        <f t="shared" si="22"/>
        <v>1737387</v>
      </c>
      <c r="M202" s="5">
        <f>VLOOKUP($B202,'Session Details'!$B$2:$T$368,10,0)</f>
        <v>8.3333373303954517E-2</v>
      </c>
      <c r="N202" s="12">
        <f t="shared" si="23"/>
        <v>1737387</v>
      </c>
      <c r="O202" t="str">
        <f t="shared" si="24"/>
        <v>TRAFFIC FACEBOOK</v>
      </c>
    </row>
    <row r="203" spans="2:15" x14ac:dyDescent="0.2">
      <c r="B203" s="10">
        <v>43666</v>
      </c>
      <c r="C203" s="3">
        <v>15998707</v>
      </c>
      <c r="D203" s="3">
        <v>11999030</v>
      </c>
      <c r="E203" s="3">
        <v>4888493</v>
      </c>
      <c r="F203" s="3">
        <v>11554621</v>
      </c>
      <c r="G203">
        <f t="shared" si="25"/>
        <v>44440851</v>
      </c>
      <c r="H203" s="52">
        <f t="shared" ref="H203:H266" si="26">C203-C196</f>
        <v>-161603</v>
      </c>
      <c r="I203" s="52">
        <f t="shared" ref="I203:I266" si="27">D203-D196</f>
        <v>-121202</v>
      </c>
      <c r="J203" s="52">
        <f t="shared" ref="J203:J266" si="28">E203-E196</f>
        <v>-49379</v>
      </c>
      <c r="K203" s="52">
        <f t="shared" ref="K203:K266" si="29">F203-F196</f>
        <v>-116714</v>
      </c>
      <c r="L203" s="7">
        <f t="shared" ref="L203:L266" si="30">G203-G196</f>
        <v>-448898</v>
      </c>
      <c r="M203" s="5">
        <f>VLOOKUP($B203,'Session Details'!$B$2:$T$368,10,0)</f>
        <v>-9.9999888615998067E-3</v>
      </c>
      <c r="N203" s="12">
        <f t="shared" ref="N203:N266" si="31">MAX(H203:L203)</f>
        <v>-49379</v>
      </c>
      <c r="O203" t="str">
        <f t="shared" ref="O203:O266" si="32">INDEX($H$2:$L$2,1,MATCH(MAX(H203:K203),H203:K203,0))</f>
        <v>TRAFFIC  TWITTER</v>
      </c>
    </row>
    <row r="204" spans="2:15" x14ac:dyDescent="0.2">
      <c r="B204" s="10">
        <v>43667</v>
      </c>
      <c r="C204" s="3">
        <v>15352294</v>
      </c>
      <c r="D204" s="3">
        <v>11514221</v>
      </c>
      <c r="E204" s="3">
        <v>4690978</v>
      </c>
      <c r="F204" s="3">
        <v>11087768</v>
      </c>
      <c r="G204">
        <f t="shared" si="25"/>
        <v>42645261</v>
      </c>
      <c r="H204" s="52">
        <f t="shared" si="26"/>
        <v>-161603</v>
      </c>
      <c r="I204" s="52">
        <f t="shared" si="27"/>
        <v>-121202</v>
      </c>
      <c r="J204" s="52">
        <f t="shared" si="28"/>
        <v>-49379</v>
      </c>
      <c r="K204" s="52">
        <f t="shared" si="29"/>
        <v>-116713</v>
      </c>
      <c r="L204" s="7">
        <f t="shared" si="30"/>
        <v>-448897</v>
      </c>
      <c r="M204" s="5">
        <f>VLOOKUP($B204,'Session Details'!$B$2:$T$368,10,0)</f>
        <v>-1.0416655064166447E-2</v>
      </c>
      <c r="N204" s="12">
        <f t="shared" si="31"/>
        <v>-49379</v>
      </c>
      <c r="O204" t="str">
        <f t="shared" si="32"/>
        <v>TRAFFIC  TWITTER</v>
      </c>
    </row>
    <row r="205" spans="2:15" x14ac:dyDescent="0.2">
      <c r="B205" s="10">
        <v>43668</v>
      </c>
      <c r="C205" s="3">
        <v>7740060</v>
      </c>
      <c r="D205" s="3">
        <v>5805045</v>
      </c>
      <c r="E205" s="3">
        <v>2365018</v>
      </c>
      <c r="F205" s="3">
        <v>5590043</v>
      </c>
      <c r="G205">
        <f t="shared" si="25"/>
        <v>21500166</v>
      </c>
      <c r="H205" s="52">
        <f t="shared" si="26"/>
        <v>0</v>
      </c>
      <c r="I205" s="52">
        <f t="shared" si="27"/>
        <v>0</v>
      </c>
      <c r="J205" s="52">
        <f t="shared" si="28"/>
        <v>0</v>
      </c>
      <c r="K205" s="52">
        <f t="shared" si="29"/>
        <v>0</v>
      </c>
      <c r="L205" s="7">
        <f t="shared" si="30"/>
        <v>0</v>
      </c>
      <c r="M205" s="5">
        <f>VLOOKUP($B205,'Session Details'!$B$2:$T$368,10,0)</f>
        <v>0</v>
      </c>
      <c r="N205" s="12">
        <f t="shared" si="31"/>
        <v>0</v>
      </c>
      <c r="O205" t="str">
        <f t="shared" si="32"/>
        <v>TRAFFIC FACEBOOK</v>
      </c>
    </row>
    <row r="206" spans="2:15" x14ac:dyDescent="0.2">
      <c r="B206" s="10">
        <v>43669</v>
      </c>
      <c r="C206" s="3">
        <v>7661877</v>
      </c>
      <c r="D206" s="3">
        <v>5746408</v>
      </c>
      <c r="E206" s="3">
        <v>2341129</v>
      </c>
      <c r="F206" s="3">
        <v>5533578</v>
      </c>
      <c r="G206">
        <f t="shared" si="25"/>
        <v>21282992</v>
      </c>
      <c r="H206" s="52">
        <f t="shared" si="26"/>
        <v>234547</v>
      </c>
      <c r="I206" s="52">
        <f t="shared" si="27"/>
        <v>175911</v>
      </c>
      <c r="J206" s="52">
        <f t="shared" si="28"/>
        <v>71667</v>
      </c>
      <c r="K206" s="52">
        <f t="shared" si="29"/>
        <v>169395</v>
      </c>
      <c r="L206" s="7">
        <f t="shared" si="30"/>
        <v>651520</v>
      </c>
      <c r="M206" s="5">
        <f>VLOOKUP($B206,'Session Details'!$B$2:$T$368,10,0)</f>
        <v>3.1578937674493712E-2</v>
      </c>
      <c r="N206" s="12">
        <f t="shared" si="31"/>
        <v>651520</v>
      </c>
      <c r="O206" t="str">
        <f t="shared" si="32"/>
        <v>TRAFFIC FACEBOOK</v>
      </c>
    </row>
    <row r="207" spans="2:15" x14ac:dyDescent="0.2">
      <c r="B207" s="10">
        <v>43670</v>
      </c>
      <c r="C207" s="3">
        <v>7896424</v>
      </c>
      <c r="D207" s="3">
        <v>5922318</v>
      </c>
      <c r="E207" s="3">
        <v>2412796</v>
      </c>
      <c r="F207" s="3">
        <v>5702973</v>
      </c>
      <c r="G207">
        <f t="shared" si="25"/>
        <v>21934511</v>
      </c>
      <c r="H207" s="52">
        <f t="shared" si="26"/>
        <v>156364</v>
      </c>
      <c r="I207" s="52">
        <f t="shared" si="27"/>
        <v>117273</v>
      </c>
      <c r="J207" s="52">
        <f t="shared" si="28"/>
        <v>47778</v>
      </c>
      <c r="K207" s="52">
        <f t="shared" si="29"/>
        <v>112930</v>
      </c>
      <c r="L207" s="7">
        <f t="shared" si="30"/>
        <v>434345</v>
      </c>
      <c r="M207" s="5">
        <f>VLOOKUP($B207,'Session Details'!$B$2:$T$368,10,0)</f>
        <v>2.0201982617158221E-2</v>
      </c>
      <c r="N207" s="12">
        <f t="shared" si="31"/>
        <v>434345</v>
      </c>
      <c r="O207" t="str">
        <f t="shared" si="32"/>
        <v>TRAFFIC FACEBOOK</v>
      </c>
    </row>
    <row r="208" spans="2:15" x14ac:dyDescent="0.2">
      <c r="B208" s="10">
        <v>43671</v>
      </c>
      <c r="C208" s="3">
        <v>7427330</v>
      </c>
      <c r="D208" s="3">
        <v>5570497</v>
      </c>
      <c r="E208" s="3">
        <v>2269462</v>
      </c>
      <c r="F208" s="3">
        <v>5364183</v>
      </c>
      <c r="G208">
        <f t="shared" si="25"/>
        <v>20631472</v>
      </c>
      <c r="H208" s="52">
        <f t="shared" si="26"/>
        <v>-547277</v>
      </c>
      <c r="I208" s="52">
        <f t="shared" si="27"/>
        <v>-410458</v>
      </c>
      <c r="J208" s="52">
        <f t="shared" si="28"/>
        <v>-167223</v>
      </c>
      <c r="K208" s="52">
        <f t="shared" si="29"/>
        <v>-395255</v>
      </c>
      <c r="L208" s="7">
        <f t="shared" si="30"/>
        <v>-1520213</v>
      </c>
      <c r="M208" s="5">
        <f>VLOOKUP($B208,'Session Details'!$B$2:$T$368,10,0)</f>
        <v>-6.8627459389436152E-2</v>
      </c>
      <c r="N208" s="12">
        <f t="shared" si="31"/>
        <v>-167223</v>
      </c>
      <c r="O208" t="str">
        <f t="shared" si="32"/>
        <v>TRAFFIC  TWITTER</v>
      </c>
    </row>
    <row r="209" spans="2:15" x14ac:dyDescent="0.2">
      <c r="B209" s="10">
        <v>43672</v>
      </c>
      <c r="C209" s="3">
        <v>7583695</v>
      </c>
      <c r="D209" s="3">
        <v>5687771</v>
      </c>
      <c r="E209" s="3">
        <v>2317240</v>
      </c>
      <c r="F209" s="3">
        <v>5477113</v>
      </c>
      <c r="G209">
        <f t="shared" si="25"/>
        <v>21065819</v>
      </c>
      <c r="H209" s="52">
        <f t="shared" si="26"/>
        <v>-547277</v>
      </c>
      <c r="I209" s="52">
        <f t="shared" si="27"/>
        <v>-410458</v>
      </c>
      <c r="J209" s="52">
        <f t="shared" si="28"/>
        <v>-167223</v>
      </c>
      <c r="K209" s="52">
        <f t="shared" si="29"/>
        <v>-395255</v>
      </c>
      <c r="L209" s="7">
        <f t="shared" si="30"/>
        <v>-1520213</v>
      </c>
      <c r="M209" s="5">
        <f>VLOOKUP($B209,'Session Details'!$B$2:$T$368,10,0)</f>
        <v>-6.7307699970698742E-2</v>
      </c>
      <c r="N209" s="12">
        <f t="shared" si="31"/>
        <v>-167223</v>
      </c>
      <c r="O209" t="str">
        <f t="shared" si="32"/>
        <v>TRAFFIC  TWITTER</v>
      </c>
    </row>
    <row r="210" spans="2:15" x14ac:dyDescent="0.2">
      <c r="B210" s="10">
        <v>43673</v>
      </c>
      <c r="C210" s="3">
        <v>16160310</v>
      </c>
      <c r="D210" s="3">
        <v>12120232</v>
      </c>
      <c r="E210" s="3">
        <v>4937872</v>
      </c>
      <c r="F210" s="3">
        <v>11671335</v>
      </c>
      <c r="G210">
        <f t="shared" si="25"/>
        <v>44889749</v>
      </c>
      <c r="H210" s="52">
        <f t="shared" si="26"/>
        <v>161603</v>
      </c>
      <c r="I210" s="52">
        <f t="shared" si="27"/>
        <v>121202</v>
      </c>
      <c r="J210" s="52">
        <f t="shared" si="28"/>
        <v>49379</v>
      </c>
      <c r="K210" s="52">
        <f t="shared" si="29"/>
        <v>116714</v>
      </c>
      <c r="L210" s="7">
        <f t="shared" si="30"/>
        <v>448898</v>
      </c>
      <c r="M210" s="5">
        <f>VLOOKUP($B210,'Session Details'!$B$2:$T$368,10,0)</f>
        <v>1.0100998736455313E-2</v>
      </c>
      <c r="N210" s="12">
        <f t="shared" si="31"/>
        <v>448898</v>
      </c>
      <c r="O210" t="str">
        <f t="shared" si="32"/>
        <v>TRAFFIC FACEBOOK</v>
      </c>
    </row>
    <row r="211" spans="2:15" x14ac:dyDescent="0.2">
      <c r="B211" s="10">
        <v>43674</v>
      </c>
      <c r="C211" s="3">
        <v>15675500</v>
      </c>
      <c r="D211" s="3">
        <v>11756625</v>
      </c>
      <c r="E211" s="3">
        <v>4789736</v>
      </c>
      <c r="F211" s="3">
        <v>11321195</v>
      </c>
      <c r="G211">
        <f t="shared" si="25"/>
        <v>43543056</v>
      </c>
      <c r="H211" s="52">
        <f t="shared" si="26"/>
        <v>323206</v>
      </c>
      <c r="I211" s="52">
        <f t="shared" si="27"/>
        <v>242404</v>
      </c>
      <c r="J211" s="52">
        <f t="shared" si="28"/>
        <v>98758</v>
      </c>
      <c r="K211" s="52">
        <f t="shared" si="29"/>
        <v>233427</v>
      </c>
      <c r="L211" s="7">
        <f t="shared" si="30"/>
        <v>897795</v>
      </c>
      <c r="M211" s="5">
        <f>VLOOKUP($B211,'Session Details'!$B$2:$T$368,10,0)</f>
        <v>2.1052631332113103E-2</v>
      </c>
      <c r="N211" s="12">
        <f t="shared" si="31"/>
        <v>897795</v>
      </c>
      <c r="O211" t="str">
        <f t="shared" si="32"/>
        <v>TRAFFIC FACEBOOK</v>
      </c>
    </row>
    <row r="212" spans="2:15" x14ac:dyDescent="0.2">
      <c r="B212" s="10">
        <v>43675</v>
      </c>
      <c r="C212" s="3">
        <v>7740060</v>
      </c>
      <c r="D212" s="3">
        <v>5805045</v>
      </c>
      <c r="E212" s="3">
        <v>2365018</v>
      </c>
      <c r="F212" s="3">
        <v>5590043</v>
      </c>
      <c r="G212">
        <f t="shared" si="25"/>
        <v>21500166</v>
      </c>
      <c r="H212" s="52">
        <f t="shared" si="26"/>
        <v>0</v>
      </c>
      <c r="I212" s="52">
        <f t="shared" si="27"/>
        <v>0</v>
      </c>
      <c r="J212" s="52">
        <f t="shared" si="28"/>
        <v>0</v>
      </c>
      <c r="K212" s="52">
        <f t="shared" si="29"/>
        <v>0</v>
      </c>
      <c r="L212" s="7">
        <f t="shared" si="30"/>
        <v>0</v>
      </c>
      <c r="M212" s="5">
        <f>VLOOKUP($B212,'Session Details'!$B$2:$T$368,10,0)</f>
        <v>0</v>
      </c>
      <c r="N212" s="12">
        <f t="shared" si="31"/>
        <v>0</v>
      </c>
      <c r="O212" t="str">
        <f t="shared" si="32"/>
        <v>TRAFFIC FACEBOOK</v>
      </c>
    </row>
    <row r="213" spans="2:15" x14ac:dyDescent="0.2">
      <c r="B213" s="10">
        <v>43676</v>
      </c>
      <c r="C213" s="3">
        <v>7505512</v>
      </c>
      <c r="D213" s="3">
        <v>5629134</v>
      </c>
      <c r="E213" s="3">
        <v>2293351</v>
      </c>
      <c r="F213" s="3">
        <v>5420648</v>
      </c>
      <c r="G213">
        <f t="shared" si="25"/>
        <v>20848645</v>
      </c>
      <c r="H213" s="52">
        <f t="shared" si="26"/>
        <v>-156365</v>
      </c>
      <c r="I213" s="52">
        <f t="shared" si="27"/>
        <v>-117274</v>
      </c>
      <c r="J213" s="52">
        <f t="shared" si="28"/>
        <v>-47778</v>
      </c>
      <c r="K213" s="52">
        <f t="shared" si="29"/>
        <v>-112930</v>
      </c>
      <c r="L213" s="7">
        <f t="shared" si="30"/>
        <v>-434347</v>
      </c>
      <c r="M213" s="5">
        <f>VLOOKUP($B213,'Session Details'!$B$2:$T$368,10,0)</f>
        <v>-2.0408172854259776E-2</v>
      </c>
      <c r="N213" s="12">
        <f t="shared" si="31"/>
        <v>-47778</v>
      </c>
      <c r="O213" t="str">
        <f t="shared" si="32"/>
        <v>TRAFFIC  TWITTER</v>
      </c>
    </row>
    <row r="214" spans="2:15" x14ac:dyDescent="0.2">
      <c r="B214" s="10">
        <v>43677</v>
      </c>
      <c r="C214" s="3">
        <v>8052789</v>
      </c>
      <c r="D214" s="3">
        <v>6039592</v>
      </c>
      <c r="E214" s="3">
        <v>2460574</v>
      </c>
      <c r="F214" s="3">
        <v>5815903</v>
      </c>
      <c r="G214">
        <f t="shared" si="25"/>
        <v>22368858</v>
      </c>
      <c r="H214" s="52">
        <f t="shared" si="26"/>
        <v>156365</v>
      </c>
      <c r="I214" s="52">
        <f t="shared" si="27"/>
        <v>117274</v>
      </c>
      <c r="J214" s="52">
        <f t="shared" si="28"/>
        <v>47778</v>
      </c>
      <c r="K214" s="52">
        <f t="shared" si="29"/>
        <v>112930</v>
      </c>
      <c r="L214" s="7">
        <f t="shared" si="30"/>
        <v>434347</v>
      </c>
      <c r="M214" s="5">
        <f>VLOOKUP($B214,'Session Details'!$B$2:$T$368,10,0)</f>
        <v>1.9801989677181275E-2</v>
      </c>
      <c r="N214" s="12">
        <f t="shared" si="31"/>
        <v>434347</v>
      </c>
      <c r="O214" t="str">
        <f t="shared" si="32"/>
        <v>TRAFFIC FACEBOOK</v>
      </c>
    </row>
    <row r="215" spans="2:15" x14ac:dyDescent="0.2">
      <c r="B215" s="10">
        <v>43678</v>
      </c>
      <c r="C215" s="3">
        <v>7974607</v>
      </c>
      <c r="D215" s="3">
        <v>5980955</v>
      </c>
      <c r="E215" s="3">
        <v>2436685</v>
      </c>
      <c r="F215" s="3">
        <v>5759438</v>
      </c>
      <c r="G215">
        <f t="shared" si="25"/>
        <v>22151685</v>
      </c>
      <c r="H215" s="52">
        <f t="shared" si="26"/>
        <v>547277</v>
      </c>
      <c r="I215" s="52">
        <f t="shared" si="27"/>
        <v>410458</v>
      </c>
      <c r="J215" s="52">
        <f t="shared" si="28"/>
        <v>167223</v>
      </c>
      <c r="K215" s="52">
        <f t="shared" si="29"/>
        <v>395255</v>
      </c>
      <c r="L215" s="7">
        <f t="shared" si="30"/>
        <v>1520213</v>
      </c>
      <c r="M215" s="5">
        <f>VLOOKUP($B215,'Session Details'!$B$2:$T$368,10,0)</f>
        <v>7.3684220220243013E-2</v>
      </c>
      <c r="N215" s="12">
        <f t="shared" si="31"/>
        <v>1520213</v>
      </c>
      <c r="O215" t="str">
        <f t="shared" si="32"/>
        <v>TRAFFIC FACEBOOK</v>
      </c>
    </row>
    <row r="216" spans="2:15" x14ac:dyDescent="0.2">
      <c r="B216" s="10">
        <v>43679</v>
      </c>
      <c r="C216" s="3">
        <v>8209154</v>
      </c>
      <c r="D216" s="3">
        <v>6156866</v>
      </c>
      <c r="E216" s="3">
        <v>2508352</v>
      </c>
      <c r="F216" s="3">
        <v>5928833</v>
      </c>
      <c r="G216">
        <f t="shared" si="25"/>
        <v>22803205</v>
      </c>
      <c r="H216" s="52">
        <f t="shared" si="26"/>
        <v>625459</v>
      </c>
      <c r="I216" s="52">
        <f t="shared" si="27"/>
        <v>469095</v>
      </c>
      <c r="J216" s="52">
        <f t="shared" si="28"/>
        <v>191112</v>
      </c>
      <c r="K216" s="52">
        <f t="shared" si="29"/>
        <v>451720</v>
      </c>
      <c r="L216" s="7">
        <f t="shared" si="30"/>
        <v>1737386</v>
      </c>
      <c r="M216" s="5">
        <f>VLOOKUP($B216,'Session Details'!$B$2:$T$368,10,0)</f>
        <v>8.2474216527056665E-2</v>
      </c>
      <c r="N216" s="12">
        <f t="shared" si="31"/>
        <v>1737386</v>
      </c>
      <c r="O216" t="str">
        <f t="shared" si="32"/>
        <v>TRAFFIC FACEBOOK</v>
      </c>
    </row>
    <row r="217" spans="2:15" x14ac:dyDescent="0.2">
      <c r="B217" s="10">
        <v>43680</v>
      </c>
      <c r="C217" s="3">
        <v>16321913</v>
      </c>
      <c r="D217" s="3">
        <v>12241435</v>
      </c>
      <c r="E217" s="3">
        <v>4987251</v>
      </c>
      <c r="F217" s="3">
        <v>11788048</v>
      </c>
      <c r="G217">
        <f t="shared" si="25"/>
        <v>45338647</v>
      </c>
      <c r="H217" s="52">
        <f t="shared" si="26"/>
        <v>161603</v>
      </c>
      <c r="I217" s="52">
        <f t="shared" si="27"/>
        <v>121203</v>
      </c>
      <c r="J217" s="52">
        <f t="shared" si="28"/>
        <v>49379</v>
      </c>
      <c r="K217" s="52">
        <f t="shared" si="29"/>
        <v>116713</v>
      </c>
      <c r="L217" s="7">
        <f t="shared" si="30"/>
        <v>448898</v>
      </c>
      <c r="M217" s="5">
        <f>VLOOKUP($B217,'Session Details'!$B$2:$T$368,10,0)</f>
        <v>1.0000011138400211E-2</v>
      </c>
      <c r="N217" s="12">
        <f t="shared" si="31"/>
        <v>448898</v>
      </c>
      <c r="O217" t="str">
        <f t="shared" si="32"/>
        <v>TRAFFIC FACEBOOK</v>
      </c>
    </row>
    <row r="218" spans="2:15" x14ac:dyDescent="0.2">
      <c r="B218" s="10">
        <v>43681</v>
      </c>
      <c r="C218" s="3">
        <v>15837104</v>
      </c>
      <c r="D218" s="3">
        <v>11877828</v>
      </c>
      <c r="E218" s="3">
        <v>4839115</v>
      </c>
      <c r="F218" s="3">
        <v>11437908</v>
      </c>
      <c r="G218">
        <f t="shared" si="25"/>
        <v>43991955</v>
      </c>
      <c r="H218" s="52">
        <f t="shared" si="26"/>
        <v>161604</v>
      </c>
      <c r="I218" s="52">
        <f t="shared" si="27"/>
        <v>121203</v>
      </c>
      <c r="J218" s="52">
        <f t="shared" si="28"/>
        <v>49379</v>
      </c>
      <c r="K218" s="52">
        <f t="shared" si="29"/>
        <v>116713</v>
      </c>
      <c r="L218" s="7">
        <f t="shared" si="30"/>
        <v>448899</v>
      </c>
      <c r="M218" s="5">
        <f>VLOOKUP($B218,'Session Details'!$B$2:$T$368,10,0)</f>
        <v>1.0309266749248591E-2</v>
      </c>
      <c r="N218" s="12">
        <f t="shared" si="31"/>
        <v>448899</v>
      </c>
      <c r="O218" t="str">
        <f t="shared" si="32"/>
        <v>TRAFFIC FACEBOOK</v>
      </c>
    </row>
    <row r="219" spans="2:15" x14ac:dyDescent="0.2">
      <c r="B219" s="10">
        <v>43682</v>
      </c>
      <c r="C219" s="3">
        <v>8052789</v>
      </c>
      <c r="D219" s="3">
        <v>6039592</v>
      </c>
      <c r="E219" s="3">
        <v>2460574</v>
      </c>
      <c r="F219" s="3">
        <v>5815903</v>
      </c>
      <c r="G219">
        <f t="shared" si="25"/>
        <v>22368858</v>
      </c>
      <c r="H219" s="52">
        <f t="shared" si="26"/>
        <v>312729</v>
      </c>
      <c r="I219" s="52">
        <f t="shared" si="27"/>
        <v>234547</v>
      </c>
      <c r="J219" s="52">
        <f t="shared" si="28"/>
        <v>95556</v>
      </c>
      <c r="K219" s="52">
        <f t="shared" si="29"/>
        <v>225860</v>
      </c>
      <c r="L219" s="7">
        <f t="shared" si="30"/>
        <v>868692</v>
      </c>
      <c r="M219" s="5">
        <f>VLOOKUP($B219,'Session Details'!$B$2:$T$368,10,0)</f>
        <v>4.0404011745583279E-2</v>
      </c>
      <c r="N219" s="12">
        <f t="shared" si="31"/>
        <v>868692</v>
      </c>
      <c r="O219" t="str">
        <f t="shared" si="32"/>
        <v>TRAFFIC FACEBOOK</v>
      </c>
    </row>
    <row r="220" spans="2:15" x14ac:dyDescent="0.2">
      <c r="B220" s="10">
        <v>43683</v>
      </c>
      <c r="C220" s="3">
        <v>8130972</v>
      </c>
      <c r="D220" s="3">
        <v>6098229</v>
      </c>
      <c r="E220" s="3">
        <v>2484463</v>
      </c>
      <c r="F220" s="3">
        <v>5872368</v>
      </c>
      <c r="G220">
        <f t="shared" si="25"/>
        <v>22586032</v>
      </c>
      <c r="H220" s="52">
        <f t="shared" si="26"/>
        <v>625460</v>
      </c>
      <c r="I220" s="52">
        <f t="shared" si="27"/>
        <v>469095</v>
      </c>
      <c r="J220" s="52">
        <f t="shared" si="28"/>
        <v>191112</v>
      </c>
      <c r="K220" s="52">
        <f t="shared" si="29"/>
        <v>451720</v>
      </c>
      <c r="L220" s="7">
        <f t="shared" si="30"/>
        <v>1737387</v>
      </c>
      <c r="M220" s="5">
        <f>VLOOKUP($B220,'Session Details'!$B$2:$T$368,10,0)</f>
        <v>8.3333373303954517E-2</v>
      </c>
      <c r="N220" s="12">
        <f t="shared" si="31"/>
        <v>1737387</v>
      </c>
      <c r="O220" t="str">
        <f t="shared" si="32"/>
        <v>TRAFFIC FACEBOOK</v>
      </c>
    </row>
    <row r="221" spans="2:15" x14ac:dyDescent="0.2">
      <c r="B221" s="10">
        <v>43684</v>
      </c>
      <c r="C221" s="3">
        <v>8130972</v>
      </c>
      <c r="D221" s="3">
        <v>6098229</v>
      </c>
      <c r="E221" s="3">
        <v>2484463</v>
      </c>
      <c r="F221" s="3">
        <v>5872368</v>
      </c>
      <c r="G221">
        <f t="shared" si="25"/>
        <v>22586032</v>
      </c>
      <c r="H221" s="52">
        <f t="shared" si="26"/>
        <v>78183</v>
      </c>
      <c r="I221" s="52">
        <f t="shared" si="27"/>
        <v>58637</v>
      </c>
      <c r="J221" s="52">
        <f t="shared" si="28"/>
        <v>23889</v>
      </c>
      <c r="K221" s="52">
        <f t="shared" si="29"/>
        <v>56465</v>
      </c>
      <c r="L221" s="7">
        <f t="shared" si="30"/>
        <v>217174</v>
      </c>
      <c r="M221" s="5">
        <f>VLOOKUP($B221,'Session Details'!$B$2:$T$368,10,0)</f>
        <v>9.7087647738864913E-3</v>
      </c>
      <c r="N221" s="12">
        <f t="shared" si="31"/>
        <v>217174</v>
      </c>
      <c r="O221" t="str">
        <f t="shared" si="32"/>
        <v>TRAFFIC FACEBOOK</v>
      </c>
    </row>
    <row r="222" spans="2:15" x14ac:dyDescent="0.2">
      <c r="B222" s="10">
        <v>43685</v>
      </c>
      <c r="C222" s="3">
        <v>7505512</v>
      </c>
      <c r="D222" s="3">
        <v>5629134</v>
      </c>
      <c r="E222" s="3">
        <v>2293351</v>
      </c>
      <c r="F222" s="3">
        <v>5420648</v>
      </c>
      <c r="G222">
        <f t="shared" si="25"/>
        <v>20848645</v>
      </c>
      <c r="H222" s="52">
        <f t="shared" si="26"/>
        <v>-469095</v>
      </c>
      <c r="I222" s="52">
        <f t="shared" si="27"/>
        <v>-351821</v>
      </c>
      <c r="J222" s="52">
        <f t="shared" si="28"/>
        <v>-143334</v>
      </c>
      <c r="K222" s="52">
        <f t="shared" si="29"/>
        <v>-338790</v>
      </c>
      <c r="L222" s="7">
        <f t="shared" si="30"/>
        <v>-1303040</v>
      </c>
      <c r="M222" s="5">
        <f>VLOOKUP($B222,'Session Details'!$B$2:$T$368,10,0)</f>
        <v>-5.8823555966640351E-2</v>
      </c>
      <c r="N222" s="12">
        <f t="shared" si="31"/>
        <v>-143334</v>
      </c>
      <c r="O222" t="str">
        <f t="shared" si="32"/>
        <v>TRAFFIC  TWITTER</v>
      </c>
    </row>
    <row r="223" spans="2:15" x14ac:dyDescent="0.2">
      <c r="B223" s="10">
        <v>43686</v>
      </c>
      <c r="C223" s="3">
        <v>8130972</v>
      </c>
      <c r="D223" s="3">
        <v>6098229</v>
      </c>
      <c r="E223" s="3">
        <v>2484463</v>
      </c>
      <c r="F223" s="3">
        <v>5872368</v>
      </c>
      <c r="G223">
        <f t="shared" si="25"/>
        <v>22586032</v>
      </c>
      <c r="H223" s="52">
        <f t="shared" si="26"/>
        <v>-78182</v>
      </c>
      <c r="I223" s="52">
        <f t="shared" si="27"/>
        <v>-58637</v>
      </c>
      <c r="J223" s="52">
        <f t="shared" si="28"/>
        <v>-23889</v>
      </c>
      <c r="K223" s="52">
        <f t="shared" si="29"/>
        <v>-56465</v>
      </c>
      <c r="L223" s="7">
        <f t="shared" si="30"/>
        <v>-217173</v>
      </c>
      <c r="M223" s="5">
        <f>VLOOKUP($B223,'Session Details'!$B$2:$T$368,10,0)</f>
        <v>-9.5237919824172623E-3</v>
      </c>
      <c r="N223" s="12">
        <f t="shared" si="31"/>
        <v>-23889</v>
      </c>
      <c r="O223" t="str">
        <f t="shared" si="32"/>
        <v>TRAFFIC  TWITTER</v>
      </c>
    </row>
    <row r="224" spans="2:15" x14ac:dyDescent="0.2">
      <c r="B224" s="10">
        <v>43687</v>
      </c>
      <c r="C224" s="3">
        <v>16806722</v>
      </c>
      <c r="D224" s="3">
        <v>12605042</v>
      </c>
      <c r="E224" s="3">
        <v>5135387</v>
      </c>
      <c r="F224" s="3">
        <v>12138188</v>
      </c>
      <c r="G224">
        <f t="shared" si="25"/>
        <v>46685339</v>
      </c>
      <c r="H224" s="52">
        <f t="shared" si="26"/>
        <v>484809</v>
      </c>
      <c r="I224" s="52">
        <f t="shared" si="27"/>
        <v>363607</v>
      </c>
      <c r="J224" s="52">
        <f t="shared" si="28"/>
        <v>148136</v>
      </c>
      <c r="K224" s="52">
        <f t="shared" si="29"/>
        <v>350140</v>
      </c>
      <c r="L224" s="7">
        <f t="shared" si="30"/>
        <v>1346692</v>
      </c>
      <c r="M224" s="5">
        <f>VLOOKUP($B224,'Session Details'!$B$2:$T$368,10,0)</f>
        <v>2.9702958941342894E-2</v>
      </c>
      <c r="N224" s="12">
        <f t="shared" si="31"/>
        <v>1346692</v>
      </c>
      <c r="O224" t="str">
        <f t="shared" si="32"/>
        <v>TRAFFIC FACEBOOK</v>
      </c>
    </row>
    <row r="225" spans="2:15" x14ac:dyDescent="0.2">
      <c r="B225" s="10">
        <v>43688</v>
      </c>
      <c r="C225" s="3">
        <v>15837104</v>
      </c>
      <c r="D225" s="3">
        <v>11877828</v>
      </c>
      <c r="E225" s="3">
        <v>4839115</v>
      </c>
      <c r="F225" s="3">
        <v>11437908</v>
      </c>
      <c r="G225">
        <f t="shared" si="25"/>
        <v>43991955</v>
      </c>
      <c r="H225" s="52">
        <f t="shared" si="26"/>
        <v>0</v>
      </c>
      <c r="I225" s="52">
        <f t="shared" si="27"/>
        <v>0</v>
      </c>
      <c r="J225" s="52">
        <f t="shared" si="28"/>
        <v>0</v>
      </c>
      <c r="K225" s="52">
        <f t="shared" si="29"/>
        <v>0</v>
      </c>
      <c r="L225" s="7">
        <f t="shared" si="30"/>
        <v>0</v>
      </c>
      <c r="M225" s="5">
        <f>VLOOKUP($B225,'Session Details'!$B$2:$T$368,10,0)</f>
        <v>0</v>
      </c>
      <c r="N225" s="12">
        <f t="shared" si="31"/>
        <v>0</v>
      </c>
      <c r="O225" t="str">
        <f t="shared" si="32"/>
        <v>TRAFFIC FACEBOOK</v>
      </c>
    </row>
    <row r="226" spans="2:15" x14ac:dyDescent="0.2">
      <c r="B226" s="10">
        <v>43689</v>
      </c>
      <c r="C226" s="3">
        <v>7427330</v>
      </c>
      <c r="D226" s="3">
        <v>5570497</v>
      </c>
      <c r="E226" s="3">
        <v>2269462</v>
      </c>
      <c r="F226" s="3">
        <v>5364183</v>
      </c>
      <c r="G226">
        <f t="shared" si="25"/>
        <v>20631472</v>
      </c>
      <c r="H226" s="52">
        <f t="shared" si="26"/>
        <v>-625459</v>
      </c>
      <c r="I226" s="52">
        <f t="shared" si="27"/>
        <v>-469095</v>
      </c>
      <c r="J226" s="52">
        <f t="shared" si="28"/>
        <v>-191112</v>
      </c>
      <c r="K226" s="52">
        <f t="shared" si="29"/>
        <v>-451720</v>
      </c>
      <c r="L226" s="7">
        <f t="shared" si="30"/>
        <v>-1737386</v>
      </c>
      <c r="M226" s="5">
        <f>VLOOKUP($B226,'Session Details'!$B$2:$T$368,10,0)</f>
        <v>-7.7669894666066996E-2</v>
      </c>
      <c r="N226" s="12">
        <f t="shared" si="31"/>
        <v>-191112</v>
      </c>
      <c r="O226" t="str">
        <f t="shared" si="32"/>
        <v>TRAFFIC  TWITTER</v>
      </c>
    </row>
    <row r="227" spans="2:15" x14ac:dyDescent="0.2">
      <c r="B227" s="10">
        <v>43690</v>
      </c>
      <c r="C227" s="3">
        <v>7505512</v>
      </c>
      <c r="D227" s="3">
        <v>5629134</v>
      </c>
      <c r="E227" s="3">
        <v>2293351</v>
      </c>
      <c r="F227" s="3">
        <v>5420648</v>
      </c>
      <c r="G227">
        <f t="shared" si="25"/>
        <v>20848645</v>
      </c>
      <c r="H227" s="52">
        <f t="shared" si="26"/>
        <v>-625460</v>
      </c>
      <c r="I227" s="52">
        <f t="shared" si="27"/>
        <v>-469095</v>
      </c>
      <c r="J227" s="52">
        <f t="shared" si="28"/>
        <v>-191112</v>
      </c>
      <c r="K227" s="52">
        <f t="shared" si="29"/>
        <v>-451720</v>
      </c>
      <c r="L227" s="7">
        <f t="shared" si="30"/>
        <v>-1737387</v>
      </c>
      <c r="M227" s="5">
        <f>VLOOKUP($B227,'Session Details'!$B$2:$T$368,10,0)</f>
        <v>-7.6923110980883114E-2</v>
      </c>
      <c r="N227" s="12">
        <f t="shared" si="31"/>
        <v>-191112</v>
      </c>
      <c r="O227" t="str">
        <f t="shared" si="32"/>
        <v>TRAFFIC  TWITTER</v>
      </c>
    </row>
    <row r="228" spans="2:15" x14ac:dyDescent="0.2">
      <c r="B228" s="10">
        <v>43691</v>
      </c>
      <c r="C228" s="3">
        <v>8130972</v>
      </c>
      <c r="D228" s="3">
        <v>6098229</v>
      </c>
      <c r="E228" s="3">
        <v>2484463</v>
      </c>
      <c r="F228" s="3">
        <v>5872368</v>
      </c>
      <c r="G228">
        <f t="shared" si="25"/>
        <v>22586032</v>
      </c>
      <c r="H228" s="52">
        <f t="shared" si="26"/>
        <v>0</v>
      </c>
      <c r="I228" s="52">
        <f t="shared" si="27"/>
        <v>0</v>
      </c>
      <c r="J228" s="52">
        <f t="shared" si="28"/>
        <v>0</v>
      </c>
      <c r="K228" s="52">
        <f t="shared" si="29"/>
        <v>0</v>
      </c>
      <c r="L228" s="7">
        <f t="shared" si="30"/>
        <v>0</v>
      </c>
      <c r="M228" s="5">
        <f>VLOOKUP($B228,'Session Details'!$B$2:$T$368,10,0)</f>
        <v>0</v>
      </c>
      <c r="N228" s="12">
        <f t="shared" si="31"/>
        <v>0</v>
      </c>
      <c r="O228" t="str">
        <f t="shared" si="32"/>
        <v>TRAFFIC FACEBOOK</v>
      </c>
    </row>
    <row r="229" spans="2:15" x14ac:dyDescent="0.2">
      <c r="B229" s="10">
        <v>43692</v>
      </c>
      <c r="C229" s="3">
        <v>7896424</v>
      </c>
      <c r="D229" s="3">
        <v>5922318</v>
      </c>
      <c r="E229" s="3">
        <v>2412796</v>
      </c>
      <c r="F229" s="3">
        <v>5702973</v>
      </c>
      <c r="G229">
        <f t="shared" si="25"/>
        <v>21934511</v>
      </c>
      <c r="H229" s="52">
        <f t="shared" si="26"/>
        <v>390912</v>
      </c>
      <c r="I229" s="52">
        <f t="shared" si="27"/>
        <v>293184</v>
      </c>
      <c r="J229" s="52">
        <f t="shared" si="28"/>
        <v>119445</v>
      </c>
      <c r="K229" s="52">
        <f t="shared" si="29"/>
        <v>282325</v>
      </c>
      <c r="L229" s="7">
        <f t="shared" si="30"/>
        <v>1085866</v>
      </c>
      <c r="M229" s="5">
        <f>VLOOKUP($B229,'Session Details'!$B$2:$T$368,10,0)</f>
        <v>5.2083334332598819E-2</v>
      </c>
      <c r="N229" s="12">
        <f t="shared" si="31"/>
        <v>1085866</v>
      </c>
      <c r="O229" t="str">
        <f t="shared" si="32"/>
        <v>TRAFFIC FACEBOOK</v>
      </c>
    </row>
    <row r="230" spans="2:15" x14ac:dyDescent="0.2">
      <c r="B230" s="10">
        <v>43693</v>
      </c>
      <c r="C230" s="3">
        <v>7661877</v>
      </c>
      <c r="D230" s="3">
        <v>5746408</v>
      </c>
      <c r="E230" s="3">
        <v>2341129</v>
      </c>
      <c r="F230" s="3">
        <v>5533578</v>
      </c>
      <c r="G230">
        <f t="shared" si="25"/>
        <v>21282992</v>
      </c>
      <c r="H230" s="52">
        <f t="shared" si="26"/>
        <v>-469095</v>
      </c>
      <c r="I230" s="52">
        <f t="shared" si="27"/>
        <v>-351821</v>
      </c>
      <c r="J230" s="52">
        <f t="shared" si="28"/>
        <v>-143334</v>
      </c>
      <c r="K230" s="52">
        <f t="shared" si="29"/>
        <v>-338790</v>
      </c>
      <c r="L230" s="7">
        <f t="shared" si="30"/>
        <v>-1303040</v>
      </c>
      <c r="M230" s="5">
        <f>VLOOKUP($B230,'Session Details'!$B$2:$T$368,10,0)</f>
        <v>-5.7692333235662363E-2</v>
      </c>
      <c r="N230" s="12">
        <f t="shared" si="31"/>
        <v>-143334</v>
      </c>
      <c r="O230" t="str">
        <f t="shared" si="32"/>
        <v>TRAFFIC  TWITTER</v>
      </c>
    </row>
    <row r="231" spans="2:15" x14ac:dyDescent="0.2">
      <c r="B231" s="10">
        <v>43694</v>
      </c>
      <c r="C231" s="3">
        <v>16806722</v>
      </c>
      <c r="D231" s="3">
        <v>12605042</v>
      </c>
      <c r="E231" s="3">
        <v>5135387</v>
      </c>
      <c r="F231" s="3">
        <v>12138188</v>
      </c>
      <c r="G231">
        <f t="shared" si="25"/>
        <v>46685339</v>
      </c>
      <c r="H231" s="52">
        <f t="shared" si="26"/>
        <v>0</v>
      </c>
      <c r="I231" s="52">
        <f t="shared" si="27"/>
        <v>0</v>
      </c>
      <c r="J231" s="52">
        <f t="shared" si="28"/>
        <v>0</v>
      </c>
      <c r="K231" s="52">
        <f t="shared" si="29"/>
        <v>0</v>
      </c>
      <c r="L231" s="7">
        <f t="shared" si="30"/>
        <v>0</v>
      </c>
      <c r="M231" s="5">
        <f>VLOOKUP($B231,'Session Details'!$B$2:$T$368,10,0)</f>
        <v>0</v>
      </c>
      <c r="N231" s="12">
        <f t="shared" si="31"/>
        <v>0</v>
      </c>
      <c r="O231" t="str">
        <f t="shared" si="32"/>
        <v>TRAFFIC FACEBOOK</v>
      </c>
    </row>
    <row r="232" spans="2:15" x14ac:dyDescent="0.2">
      <c r="B232" s="10">
        <v>43695</v>
      </c>
      <c r="C232" s="3">
        <v>16321913</v>
      </c>
      <c r="D232" s="3">
        <v>12241435</v>
      </c>
      <c r="E232" s="3">
        <v>4987251</v>
      </c>
      <c r="F232" s="3">
        <v>11788048</v>
      </c>
      <c r="G232">
        <f t="shared" si="25"/>
        <v>45338647</v>
      </c>
      <c r="H232" s="52">
        <f t="shared" si="26"/>
        <v>484809</v>
      </c>
      <c r="I232" s="52">
        <f t="shared" si="27"/>
        <v>363607</v>
      </c>
      <c r="J232" s="52">
        <f t="shared" si="28"/>
        <v>148136</v>
      </c>
      <c r="K232" s="52">
        <f t="shared" si="29"/>
        <v>350140</v>
      </c>
      <c r="L232" s="7">
        <f t="shared" si="30"/>
        <v>1346692</v>
      </c>
      <c r="M232" s="5">
        <f>VLOOKUP($B232,'Session Details'!$B$2:$T$368,10,0)</f>
        <v>3.0612256263673698E-2</v>
      </c>
      <c r="N232" s="12">
        <f t="shared" si="31"/>
        <v>1346692</v>
      </c>
      <c r="O232" t="str">
        <f t="shared" si="32"/>
        <v>TRAFFIC FACEBOOK</v>
      </c>
    </row>
    <row r="233" spans="2:15" x14ac:dyDescent="0.2">
      <c r="B233" s="10">
        <v>43696</v>
      </c>
      <c r="C233" s="3">
        <v>7583695</v>
      </c>
      <c r="D233" s="3">
        <v>5687771</v>
      </c>
      <c r="E233" s="3">
        <v>2317240</v>
      </c>
      <c r="F233" s="3">
        <v>5477113</v>
      </c>
      <c r="G233">
        <f t="shared" si="25"/>
        <v>21065819</v>
      </c>
      <c r="H233" s="52">
        <f t="shared" si="26"/>
        <v>156365</v>
      </c>
      <c r="I233" s="52">
        <f t="shared" si="27"/>
        <v>117274</v>
      </c>
      <c r="J233" s="52">
        <f t="shared" si="28"/>
        <v>47778</v>
      </c>
      <c r="K233" s="52">
        <f t="shared" si="29"/>
        <v>112930</v>
      </c>
      <c r="L233" s="7">
        <f t="shared" si="30"/>
        <v>434347</v>
      </c>
      <c r="M233" s="5">
        <f>VLOOKUP($B233,'Session Details'!$B$2:$T$368,10,0)</f>
        <v>2.105264127287465E-2</v>
      </c>
      <c r="N233" s="12">
        <f t="shared" si="31"/>
        <v>434347</v>
      </c>
      <c r="O233" t="str">
        <f t="shared" si="32"/>
        <v>TRAFFIC FACEBOOK</v>
      </c>
    </row>
    <row r="234" spans="2:15" x14ac:dyDescent="0.2">
      <c r="B234" s="10">
        <v>43697</v>
      </c>
      <c r="C234" s="3">
        <v>7896424</v>
      </c>
      <c r="D234" s="3">
        <v>5922318</v>
      </c>
      <c r="E234" s="3">
        <v>2412796</v>
      </c>
      <c r="F234" s="3">
        <v>5702973</v>
      </c>
      <c r="G234">
        <f t="shared" si="25"/>
        <v>21934511</v>
      </c>
      <c r="H234" s="52">
        <f t="shared" si="26"/>
        <v>390912</v>
      </c>
      <c r="I234" s="52">
        <f t="shared" si="27"/>
        <v>293184</v>
      </c>
      <c r="J234" s="52">
        <f t="shared" si="28"/>
        <v>119445</v>
      </c>
      <c r="K234" s="52">
        <f t="shared" si="29"/>
        <v>282325</v>
      </c>
      <c r="L234" s="7">
        <f t="shared" si="30"/>
        <v>1085866</v>
      </c>
      <c r="M234" s="5">
        <f>VLOOKUP($B234,'Session Details'!$B$2:$T$368,10,0)</f>
        <v>5.2083334332598819E-2</v>
      </c>
      <c r="N234" s="12">
        <f t="shared" si="31"/>
        <v>1085866</v>
      </c>
      <c r="O234" t="str">
        <f t="shared" si="32"/>
        <v>TRAFFIC FACEBOOK</v>
      </c>
    </row>
    <row r="235" spans="2:15" x14ac:dyDescent="0.2">
      <c r="B235" s="10">
        <v>43698</v>
      </c>
      <c r="C235" s="3">
        <v>8052789</v>
      </c>
      <c r="D235" s="3">
        <v>6039592</v>
      </c>
      <c r="E235" s="3">
        <v>2460574</v>
      </c>
      <c r="F235" s="3">
        <v>5815903</v>
      </c>
      <c r="G235">
        <f t="shared" si="25"/>
        <v>22368858</v>
      </c>
      <c r="H235" s="52">
        <f t="shared" si="26"/>
        <v>-78183</v>
      </c>
      <c r="I235" s="52">
        <f t="shared" si="27"/>
        <v>-58637</v>
      </c>
      <c r="J235" s="52">
        <f t="shared" si="28"/>
        <v>-23889</v>
      </c>
      <c r="K235" s="52">
        <f t="shared" si="29"/>
        <v>-56465</v>
      </c>
      <c r="L235" s="7">
        <f t="shared" si="30"/>
        <v>-217174</v>
      </c>
      <c r="M235" s="5">
        <f>VLOOKUP($B235,'Session Details'!$B$2:$T$368,10,0)</f>
        <v>-9.6154110101844825E-3</v>
      </c>
      <c r="N235" s="12">
        <f t="shared" si="31"/>
        <v>-23889</v>
      </c>
      <c r="O235" t="str">
        <f t="shared" si="32"/>
        <v>TRAFFIC  TWITTER</v>
      </c>
    </row>
    <row r="236" spans="2:15" x14ac:dyDescent="0.2">
      <c r="B236" s="10">
        <v>43699</v>
      </c>
      <c r="C236" s="3">
        <v>7896424</v>
      </c>
      <c r="D236" s="3">
        <v>5922318</v>
      </c>
      <c r="E236" s="3">
        <v>2412796</v>
      </c>
      <c r="F236" s="3">
        <v>5702973</v>
      </c>
      <c r="G236">
        <f t="shared" si="25"/>
        <v>21934511</v>
      </c>
      <c r="H236" s="52">
        <f t="shared" si="26"/>
        <v>0</v>
      </c>
      <c r="I236" s="52">
        <f t="shared" si="27"/>
        <v>0</v>
      </c>
      <c r="J236" s="52">
        <f t="shared" si="28"/>
        <v>0</v>
      </c>
      <c r="K236" s="52">
        <f t="shared" si="29"/>
        <v>0</v>
      </c>
      <c r="L236" s="7">
        <f t="shared" si="30"/>
        <v>0</v>
      </c>
      <c r="M236" s="5">
        <f>VLOOKUP($B236,'Session Details'!$B$2:$T$368,10,0)</f>
        <v>0</v>
      </c>
      <c r="N236" s="12">
        <f t="shared" si="31"/>
        <v>0</v>
      </c>
      <c r="O236" t="str">
        <f t="shared" si="32"/>
        <v>TRAFFIC FACEBOOK</v>
      </c>
    </row>
    <row r="237" spans="2:15" x14ac:dyDescent="0.2">
      <c r="B237" s="10">
        <v>43700</v>
      </c>
      <c r="C237" s="3">
        <v>7505512</v>
      </c>
      <c r="D237" s="3">
        <v>5629134</v>
      </c>
      <c r="E237" s="3">
        <v>2293351</v>
      </c>
      <c r="F237" s="3">
        <v>5420648</v>
      </c>
      <c r="G237">
        <f t="shared" si="25"/>
        <v>20848645</v>
      </c>
      <c r="H237" s="52">
        <f t="shared" si="26"/>
        <v>-156365</v>
      </c>
      <c r="I237" s="52">
        <f t="shared" si="27"/>
        <v>-117274</v>
      </c>
      <c r="J237" s="52">
        <f t="shared" si="28"/>
        <v>-47778</v>
      </c>
      <c r="K237" s="52">
        <f t="shared" si="29"/>
        <v>-112930</v>
      </c>
      <c r="L237" s="7">
        <f t="shared" si="30"/>
        <v>-434347</v>
      </c>
      <c r="M237" s="5">
        <f>VLOOKUP($B237,'Session Details'!$B$2:$T$368,10,0)</f>
        <v>-2.0408172854259776E-2</v>
      </c>
      <c r="N237" s="12">
        <f t="shared" si="31"/>
        <v>-47778</v>
      </c>
      <c r="O237" t="str">
        <f t="shared" si="32"/>
        <v>TRAFFIC  TWITTER</v>
      </c>
    </row>
    <row r="238" spans="2:15" x14ac:dyDescent="0.2">
      <c r="B238" s="10">
        <v>43701</v>
      </c>
      <c r="C238" s="3">
        <v>15513897</v>
      </c>
      <c r="D238" s="3">
        <v>11635423</v>
      </c>
      <c r="E238" s="3">
        <v>4740357</v>
      </c>
      <c r="F238" s="3">
        <v>11204481</v>
      </c>
      <c r="G238">
        <f t="shared" si="25"/>
        <v>43094158</v>
      </c>
      <c r="H238" s="52">
        <f t="shared" si="26"/>
        <v>-1292825</v>
      </c>
      <c r="I238" s="52">
        <f t="shared" si="27"/>
        <v>-969619</v>
      </c>
      <c r="J238" s="52">
        <f t="shared" si="28"/>
        <v>-395030</v>
      </c>
      <c r="K238" s="52">
        <f t="shared" si="29"/>
        <v>-933707</v>
      </c>
      <c r="L238" s="7">
        <f t="shared" si="30"/>
        <v>-3591181</v>
      </c>
      <c r="M238" s="5">
        <f>VLOOKUP($B238,'Session Details'!$B$2:$T$368,10,0)</f>
        <v>-7.6923076923076872E-2</v>
      </c>
      <c r="N238" s="12">
        <f t="shared" si="31"/>
        <v>-395030</v>
      </c>
      <c r="O238" t="str">
        <f t="shared" si="32"/>
        <v>TRAFFIC  TWITTER</v>
      </c>
    </row>
    <row r="239" spans="2:15" x14ac:dyDescent="0.2">
      <c r="B239" s="10">
        <v>43702</v>
      </c>
      <c r="C239" s="3">
        <v>15998707</v>
      </c>
      <c r="D239" s="3">
        <v>11999030</v>
      </c>
      <c r="E239" s="3">
        <v>4888493</v>
      </c>
      <c r="F239" s="3">
        <v>11554621</v>
      </c>
      <c r="G239">
        <f t="shared" si="25"/>
        <v>44440851</v>
      </c>
      <c r="H239" s="52">
        <f t="shared" si="26"/>
        <v>-323206</v>
      </c>
      <c r="I239" s="52">
        <f t="shared" si="27"/>
        <v>-242405</v>
      </c>
      <c r="J239" s="52">
        <f t="shared" si="28"/>
        <v>-98758</v>
      </c>
      <c r="K239" s="52">
        <f t="shared" si="29"/>
        <v>-233427</v>
      </c>
      <c r="L239" s="7">
        <f t="shared" si="30"/>
        <v>-897796</v>
      </c>
      <c r="M239" s="5">
        <f>VLOOKUP($B239,'Session Details'!$B$2:$T$368,10,0)</f>
        <v>-1.9801979979641171E-2</v>
      </c>
      <c r="N239" s="12">
        <f t="shared" si="31"/>
        <v>-98758</v>
      </c>
      <c r="O239" t="str">
        <f t="shared" si="32"/>
        <v>TRAFFIC  TWITTER</v>
      </c>
    </row>
    <row r="240" spans="2:15" x14ac:dyDescent="0.2">
      <c r="B240" s="10">
        <v>43703</v>
      </c>
      <c r="C240" s="3">
        <v>8052789</v>
      </c>
      <c r="D240" s="3">
        <v>6039592</v>
      </c>
      <c r="E240" s="3">
        <v>2460574</v>
      </c>
      <c r="F240" s="3">
        <v>5815903</v>
      </c>
      <c r="G240">
        <f t="shared" si="25"/>
        <v>22368858</v>
      </c>
      <c r="H240" s="52">
        <f t="shared" si="26"/>
        <v>469094</v>
      </c>
      <c r="I240" s="52">
        <f t="shared" si="27"/>
        <v>351821</v>
      </c>
      <c r="J240" s="52">
        <f t="shared" si="28"/>
        <v>143334</v>
      </c>
      <c r="K240" s="52">
        <f t="shared" si="29"/>
        <v>338790</v>
      </c>
      <c r="L240" s="7">
        <f t="shared" si="30"/>
        <v>1303039</v>
      </c>
      <c r="M240" s="5">
        <f>VLOOKUP($B240,'Session Details'!$B$2:$T$368,10,0)</f>
        <v>6.1855650527727013E-2</v>
      </c>
      <c r="N240" s="12">
        <f t="shared" si="31"/>
        <v>1303039</v>
      </c>
      <c r="O240" t="str">
        <f t="shared" si="32"/>
        <v>TRAFFIC FACEBOOK</v>
      </c>
    </row>
    <row r="241" spans="2:15" x14ac:dyDescent="0.2">
      <c r="B241" s="10">
        <v>43704</v>
      </c>
      <c r="C241" s="3">
        <v>7505512</v>
      </c>
      <c r="D241" s="3">
        <v>5629134</v>
      </c>
      <c r="E241" s="3">
        <v>2293351</v>
      </c>
      <c r="F241" s="3">
        <v>5420648</v>
      </c>
      <c r="G241">
        <f t="shared" si="25"/>
        <v>20848645</v>
      </c>
      <c r="H241" s="52">
        <f t="shared" si="26"/>
        <v>-390912</v>
      </c>
      <c r="I241" s="52">
        <f t="shared" si="27"/>
        <v>-293184</v>
      </c>
      <c r="J241" s="52">
        <f t="shared" si="28"/>
        <v>-119445</v>
      </c>
      <c r="K241" s="52">
        <f t="shared" si="29"/>
        <v>-282325</v>
      </c>
      <c r="L241" s="7">
        <f t="shared" si="30"/>
        <v>-1085866</v>
      </c>
      <c r="M241" s="5">
        <f>VLOOKUP($B241,'Session Details'!$B$2:$T$368,10,0)</f>
        <v>-4.9504951397826846E-2</v>
      </c>
      <c r="N241" s="12">
        <f t="shared" si="31"/>
        <v>-119445</v>
      </c>
      <c r="O241" t="str">
        <f t="shared" si="32"/>
        <v>TRAFFIC  TWITTER</v>
      </c>
    </row>
    <row r="242" spans="2:15" x14ac:dyDescent="0.2">
      <c r="B242" s="10">
        <v>43705</v>
      </c>
      <c r="C242" s="3">
        <v>7896424</v>
      </c>
      <c r="D242" s="3">
        <v>5922318</v>
      </c>
      <c r="E242" s="3">
        <v>2412796</v>
      </c>
      <c r="F242" s="3">
        <v>5702973</v>
      </c>
      <c r="G242">
        <f t="shared" si="25"/>
        <v>21934511</v>
      </c>
      <c r="H242" s="52">
        <f t="shared" si="26"/>
        <v>-156365</v>
      </c>
      <c r="I242" s="52">
        <f t="shared" si="27"/>
        <v>-117274</v>
      </c>
      <c r="J242" s="52">
        <f t="shared" si="28"/>
        <v>-47778</v>
      </c>
      <c r="K242" s="52">
        <f t="shared" si="29"/>
        <v>-112930</v>
      </c>
      <c r="L242" s="7">
        <f t="shared" si="30"/>
        <v>-434347</v>
      </c>
      <c r="M242" s="5">
        <f>VLOOKUP($B242,'Session Details'!$B$2:$T$368,10,0)</f>
        <v>-1.9417484842768062E-2</v>
      </c>
      <c r="N242" s="12">
        <f t="shared" si="31"/>
        <v>-47778</v>
      </c>
      <c r="O242" t="str">
        <f t="shared" si="32"/>
        <v>TRAFFIC  TWITTER</v>
      </c>
    </row>
    <row r="243" spans="2:15" x14ac:dyDescent="0.2">
      <c r="B243" s="10">
        <v>43706</v>
      </c>
      <c r="C243" s="3">
        <v>7661877</v>
      </c>
      <c r="D243" s="3">
        <v>5746408</v>
      </c>
      <c r="E243" s="3">
        <v>2341129</v>
      </c>
      <c r="F243" s="3">
        <v>5533578</v>
      </c>
      <c r="G243">
        <f t="shared" si="25"/>
        <v>21282992</v>
      </c>
      <c r="H243" s="52">
        <f t="shared" si="26"/>
        <v>-234547</v>
      </c>
      <c r="I243" s="52">
        <f t="shared" si="27"/>
        <v>-175910</v>
      </c>
      <c r="J243" s="52">
        <f t="shared" si="28"/>
        <v>-71667</v>
      </c>
      <c r="K243" s="52">
        <f t="shared" si="29"/>
        <v>-169395</v>
      </c>
      <c r="L243" s="7">
        <f t="shared" si="30"/>
        <v>-651519</v>
      </c>
      <c r="M243" s="5">
        <f>VLOOKUP($B243,'Session Details'!$B$2:$T$368,10,0)</f>
        <v>-2.970296172064546E-2</v>
      </c>
      <c r="N243" s="12">
        <f t="shared" si="31"/>
        <v>-71667</v>
      </c>
      <c r="O243" t="str">
        <f t="shared" si="32"/>
        <v>TRAFFIC  TWITTER</v>
      </c>
    </row>
    <row r="244" spans="2:15" x14ac:dyDescent="0.2">
      <c r="B244" s="10">
        <v>43707</v>
      </c>
      <c r="C244" s="3">
        <v>7896424</v>
      </c>
      <c r="D244" s="3">
        <v>5922318</v>
      </c>
      <c r="E244" s="3">
        <v>2412796</v>
      </c>
      <c r="F244" s="3">
        <v>5702973</v>
      </c>
      <c r="G244">
        <f t="shared" si="25"/>
        <v>21934511</v>
      </c>
      <c r="H244" s="52">
        <f t="shared" si="26"/>
        <v>390912</v>
      </c>
      <c r="I244" s="52">
        <f t="shared" si="27"/>
        <v>293184</v>
      </c>
      <c r="J244" s="52">
        <f t="shared" si="28"/>
        <v>119445</v>
      </c>
      <c r="K244" s="52">
        <f t="shared" si="29"/>
        <v>282325</v>
      </c>
      <c r="L244" s="7">
        <f t="shared" si="30"/>
        <v>1085866</v>
      </c>
      <c r="M244" s="5">
        <f>VLOOKUP($B244,'Session Details'!$B$2:$T$368,10,0)</f>
        <v>5.2083334332598819E-2</v>
      </c>
      <c r="N244" s="12">
        <f t="shared" si="31"/>
        <v>1085866</v>
      </c>
      <c r="O244" t="str">
        <f t="shared" si="32"/>
        <v>TRAFFIC FACEBOOK</v>
      </c>
    </row>
    <row r="245" spans="2:15" x14ac:dyDescent="0.2">
      <c r="B245" s="10">
        <v>43708</v>
      </c>
      <c r="C245" s="3">
        <v>16321913</v>
      </c>
      <c r="D245" s="3">
        <v>12241435</v>
      </c>
      <c r="E245" s="3">
        <v>4987251</v>
      </c>
      <c r="F245" s="3">
        <v>11788048</v>
      </c>
      <c r="G245">
        <f t="shared" si="25"/>
        <v>45338647</v>
      </c>
      <c r="H245" s="52">
        <f t="shared" si="26"/>
        <v>808016</v>
      </c>
      <c r="I245" s="52">
        <f t="shared" si="27"/>
        <v>606012</v>
      </c>
      <c r="J245" s="52">
        <f t="shared" si="28"/>
        <v>246894</v>
      </c>
      <c r="K245" s="52">
        <f t="shared" si="29"/>
        <v>583567</v>
      </c>
      <c r="L245" s="7">
        <f t="shared" si="30"/>
        <v>2244489</v>
      </c>
      <c r="M245" s="5">
        <f>VLOOKUP($B245,'Session Details'!$B$2:$T$368,10,0)</f>
        <v>5.2083344935833553E-2</v>
      </c>
      <c r="N245" s="12">
        <f t="shared" si="31"/>
        <v>2244489</v>
      </c>
      <c r="O245" t="str">
        <f t="shared" si="32"/>
        <v>TRAFFIC FACEBOOK</v>
      </c>
    </row>
    <row r="246" spans="2:15" x14ac:dyDescent="0.2">
      <c r="B246" s="10">
        <v>43709</v>
      </c>
      <c r="C246" s="3">
        <v>15352294</v>
      </c>
      <c r="D246" s="3">
        <v>11514221</v>
      </c>
      <c r="E246" s="3">
        <v>4690978</v>
      </c>
      <c r="F246" s="3">
        <v>11087768</v>
      </c>
      <c r="G246">
        <f t="shared" si="25"/>
        <v>42645261</v>
      </c>
      <c r="H246" s="52">
        <f t="shared" si="26"/>
        <v>-646413</v>
      </c>
      <c r="I246" s="52">
        <f t="shared" si="27"/>
        <v>-484809</v>
      </c>
      <c r="J246" s="52">
        <f t="shared" si="28"/>
        <v>-197515</v>
      </c>
      <c r="K246" s="52">
        <f t="shared" si="29"/>
        <v>-466853</v>
      </c>
      <c r="L246" s="7">
        <f t="shared" si="30"/>
        <v>-1795590</v>
      </c>
      <c r="M246" s="5">
        <f>VLOOKUP($B246,'Session Details'!$B$2:$T$368,10,0)</f>
        <v>-4.0404039949458181E-2</v>
      </c>
      <c r="N246" s="12">
        <f t="shared" si="31"/>
        <v>-197515</v>
      </c>
      <c r="O246" t="str">
        <f t="shared" si="32"/>
        <v>TRAFFIC  TWITTER</v>
      </c>
    </row>
    <row r="247" spans="2:15" x14ac:dyDescent="0.2">
      <c r="B247" s="10">
        <v>43710</v>
      </c>
      <c r="C247" s="3">
        <v>8209154</v>
      </c>
      <c r="D247" s="3">
        <v>6156866</v>
      </c>
      <c r="E247" s="3">
        <v>2508352</v>
      </c>
      <c r="F247" s="3">
        <v>5928833</v>
      </c>
      <c r="G247">
        <f t="shared" si="25"/>
        <v>22803205</v>
      </c>
      <c r="H247" s="52">
        <f t="shared" si="26"/>
        <v>156365</v>
      </c>
      <c r="I247" s="52">
        <f t="shared" si="27"/>
        <v>117274</v>
      </c>
      <c r="J247" s="52">
        <f t="shared" si="28"/>
        <v>47778</v>
      </c>
      <c r="K247" s="52">
        <f t="shared" si="29"/>
        <v>112930</v>
      </c>
      <c r="L247" s="7">
        <f t="shared" si="30"/>
        <v>434347</v>
      </c>
      <c r="M247" s="5">
        <f>VLOOKUP($B247,'Session Details'!$B$2:$T$368,10,0)</f>
        <v>1.9417484842767951E-2</v>
      </c>
      <c r="N247" s="12">
        <f t="shared" si="31"/>
        <v>434347</v>
      </c>
      <c r="O247" t="str">
        <f t="shared" si="32"/>
        <v>TRAFFIC FACEBOOK</v>
      </c>
    </row>
    <row r="248" spans="2:15" x14ac:dyDescent="0.2">
      <c r="B248" s="10">
        <v>43711</v>
      </c>
      <c r="C248" s="3">
        <v>8130972</v>
      </c>
      <c r="D248" s="3">
        <v>6098229</v>
      </c>
      <c r="E248" s="3">
        <v>2484463</v>
      </c>
      <c r="F248" s="3">
        <v>5872368</v>
      </c>
      <c r="G248">
        <f t="shared" si="25"/>
        <v>22586032</v>
      </c>
      <c r="H248" s="52">
        <f t="shared" si="26"/>
        <v>625460</v>
      </c>
      <c r="I248" s="52">
        <f t="shared" si="27"/>
        <v>469095</v>
      </c>
      <c r="J248" s="52">
        <f t="shared" si="28"/>
        <v>191112</v>
      </c>
      <c r="K248" s="52">
        <f t="shared" si="29"/>
        <v>451720</v>
      </c>
      <c r="L248" s="7">
        <f t="shared" si="30"/>
        <v>1737387</v>
      </c>
      <c r="M248" s="5">
        <f>VLOOKUP($B248,'Session Details'!$B$2:$T$368,10,0)</f>
        <v>8.3333373303954517E-2</v>
      </c>
      <c r="N248" s="12">
        <f t="shared" si="31"/>
        <v>1737387</v>
      </c>
      <c r="O248" t="str">
        <f t="shared" si="32"/>
        <v>TRAFFIC FACEBOOK</v>
      </c>
    </row>
    <row r="249" spans="2:15" x14ac:dyDescent="0.2">
      <c r="B249" s="10">
        <v>43712</v>
      </c>
      <c r="C249" s="3">
        <v>8052789</v>
      </c>
      <c r="D249" s="3">
        <v>6039592</v>
      </c>
      <c r="E249" s="3">
        <v>2460574</v>
      </c>
      <c r="F249" s="3">
        <v>5815903</v>
      </c>
      <c r="G249">
        <f t="shared" si="25"/>
        <v>22368858</v>
      </c>
      <c r="H249" s="52">
        <f t="shared" si="26"/>
        <v>156365</v>
      </c>
      <c r="I249" s="52">
        <f t="shared" si="27"/>
        <v>117274</v>
      </c>
      <c r="J249" s="52">
        <f t="shared" si="28"/>
        <v>47778</v>
      </c>
      <c r="K249" s="52">
        <f t="shared" si="29"/>
        <v>112930</v>
      </c>
      <c r="L249" s="7">
        <f t="shared" si="30"/>
        <v>434347</v>
      </c>
      <c r="M249" s="5">
        <f>VLOOKUP($B249,'Session Details'!$B$2:$T$368,10,0)</f>
        <v>1.9801989677181275E-2</v>
      </c>
      <c r="N249" s="12">
        <f t="shared" si="31"/>
        <v>434347</v>
      </c>
      <c r="O249" t="str">
        <f t="shared" si="32"/>
        <v>TRAFFIC FACEBOOK</v>
      </c>
    </row>
    <row r="250" spans="2:15" x14ac:dyDescent="0.2">
      <c r="B250" s="10">
        <v>43713</v>
      </c>
      <c r="C250" s="3">
        <v>7427330</v>
      </c>
      <c r="D250" s="3">
        <v>5570497</v>
      </c>
      <c r="E250" s="3">
        <v>2269462</v>
      </c>
      <c r="F250" s="3">
        <v>5364183</v>
      </c>
      <c r="G250">
        <f t="shared" si="25"/>
        <v>20631472</v>
      </c>
      <c r="H250" s="52">
        <f t="shared" si="26"/>
        <v>-234547</v>
      </c>
      <c r="I250" s="52">
        <f t="shared" si="27"/>
        <v>-175911</v>
      </c>
      <c r="J250" s="52">
        <f t="shared" si="28"/>
        <v>-71667</v>
      </c>
      <c r="K250" s="52">
        <f t="shared" si="29"/>
        <v>-169395</v>
      </c>
      <c r="L250" s="7">
        <f t="shared" si="30"/>
        <v>-651520</v>
      </c>
      <c r="M250" s="5">
        <f>VLOOKUP($B250,'Session Details'!$B$2:$T$368,10,0)</f>
        <v>-3.061223578845329E-2</v>
      </c>
      <c r="N250" s="12">
        <f t="shared" si="31"/>
        <v>-71667</v>
      </c>
      <c r="O250" t="str">
        <f t="shared" si="32"/>
        <v>TRAFFIC  TWITTER</v>
      </c>
    </row>
    <row r="251" spans="2:15" x14ac:dyDescent="0.2">
      <c r="B251" s="10">
        <v>43714</v>
      </c>
      <c r="C251" s="3">
        <v>7505512</v>
      </c>
      <c r="D251" s="3">
        <v>5629134</v>
      </c>
      <c r="E251" s="3">
        <v>2293351</v>
      </c>
      <c r="F251" s="3">
        <v>5420648</v>
      </c>
      <c r="G251">
        <f t="shared" si="25"/>
        <v>20848645</v>
      </c>
      <c r="H251" s="52">
        <f t="shared" si="26"/>
        <v>-390912</v>
      </c>
      <c r="I251" s="52">
        <f t="shared" si="27"/>
        <v>-293184</v>
      </c>
      <c r="J251" s="52">
        <f t="shared" si="28"/>
        <v>-119445</v>
      </c>
      <c r="K251" s="52">
        <f t="shared" si="29"/>
        <v>-282325</v>
      </c>
      <c r="L251" s="7">
        <f t="shared" si="30"/>
        <v>-1085866</v>
      </c>
      <c r="M251" s="5">
        <f>VLOOKUP($B251,'Session Details'!$B$2:$T$368,10,0)</f>
        <v>-4.9504951397826846E-2</v>
      </c>
      <c r="N251" s="12">
        <f t="shared" si="31"/>
        <v>-119445</v>
      </c>
      <c r="O251" t="str">
        <f t="shared" si="32"/>
        <v>TRAFFIC  TWITTER</v>
      </c>
    </row>
    <row r="252" spans="2:15" x14ac:dyDescent="0.2">
      <c r="B252" s="10">
        <v>43715</v>
      </c>
      <c r="C252" s="3">
        <v>16806722</v>
      </c>
      <c r="D252" s="3">
        <v>12605042</v>
      </c>
      <c r="E252" s="3">
        <v>5135387</v>
      </c>
      <c r="F252" s="3">
        <v>12138188</v>
      </c>
      <c r="G252">
        <f t="shared" si="25"/>
        <v>46685339</v>
      </c>
      <c r="H252" s="52">
        <f t="shared" si="26"/>
        <v>484809</v>
      </c>
      <c r="I252" s="52">
        <f t="shared" si="27"/>
        <v>363607</v>
      </c>
      <c r="J252" s="52">
        <f t="shared" si="28"/>
        <v>148136</v>
      </c>
      <c r="K252" s="52">
        <f t="shared" si="29"/>
        <v>350140</v>
      </c>
      <c r="L252" s="7">
        <f t="shared" si="30"/>
        <v>1346692</v>
      </c>
      <c r="M252" s="5">
        <f>VLOOKUP($B252,'Session Details'!$B$2:$T$368,10,0)</f>
        <v>2.9702958941342894E-2</v>
      </c>
      <c r="N252" s="12">
        <f t="shared" si="31"/>
        <v>1346692</v>
      </c>
      <c r="O252" t="str">
        <f t="shared" si="32"/>
        <v>TRAFFIC FACEBOOK</v>
      </c>
    </row>
    <row r="253" spans="2:15" x14ac:dyDescent="0.2">
      <c r="B253" s="10">
        <v>43716</v>
      </c>
      <c r="C253" s="3">
        <v>15513897</v>
      </c>
      <c r="D253" s="3">
        <v>11635423</v>
      </c>
      <c r="E253" s="3">
        <v>4740357</v>
      </c>
      <c r="F253" s="3">
        <v>11204481</v>
      </c>
      <c r="G253">
        <f t="shared" si="25"/>
        <v>43094158</v>
      </c>
      <c r="H253" s="52">
        <f t="shared" si="26"/>
        <v>161603</v>
      </c>
      <c r="I253" s="52">
        <f t="shared" si="27"/>
        <v>121202</v>
      </c>
      <c r="J253" s="52">
        <f t="shared" si="28"/>
        <v>49379</v>
      </c>
      <c r="K253" s="52">
        <f t="shared" si="29"/>
        <v>116713</v>
      </c>
      <c r="L253" s="7">
        <f t="shared" si="30"/>
        <v>448897</v>
      </c>
      <c r="M253" s="5">
        <f>VLOOKUP($B253,'Session Details'!$B$2:$T$368,10,0)</f>
        <v>1.0526303941424953E-2</v>
      </c>
      <c r="N253" s="12">
        <f t="shared" si="31"/>
        <v>448897</v>
      </c>
      <c r="O253" t="str">
        <f t="shared" si="32"/>
        <v>TRAFFIC FACEBOOK</v>
      </c>
    </row>
    <row r="254" spans="2:15" x14ac:dyDescent="0.2">
      <c r="B254" s="10">
        <v>43717</v>
      </c>
      <c r="C254" s="3">
        <v>7818242</v>
      </c>
      <c r="D254" s="3">
        <v>5863681</v>
      </c>
      <c r="E254" s="3">
        <v>2388907</v>
      </c>
      <c r="F254" s="3">
        <v>5646508</v>
      </c>
      <c r="G254">
        <f t="shared" si="25"/>
        <v>21717338</v>
      </c>
      <c r="H254" s="52">
        <f t="shared" si="26"/>
        <v>-390912</v>
      </c>
      <c r="I254" s="52">
        <f t="shared" si="27"/>
        <v>-293185</v>
      </c>
      <c r="J254" s="52">
        <f t="shared" si="28"/>
        <v>-119445</v>
      </c>
      <c r="K254" s="52">
        <f t="shared" si="29"/>
        <v>-282325</v>
      </c>
      <c r="L254" s="7">
        <f t="shared" si="30"/>
        <v>-1085867</v>
      </c>
      <c r="M254" s="5">
        <f>VLOOKUP($B254,'Session Details'!$B$2:$T$368,10,0)</f>
        <v>-4.7619047619047672E-2</v>
      </c>
      <c r="N254" s="12">
        <f t="shared" si="31"/>
        <v>-119445</v>
      </c>
      <c r="O254" t="str">
        <f t="shared" si="32"/>
        <v>TRAFFIC  TWITTER</v>
      </c>
    </row>
    <row r="255" spans="2:15" x14ac:dyDescent="0.2">
      <c r="B255" s="10">
        <v>43718</v>
      </c>
      <c r="C255" s="3">
        <v>8052789</v>
      </c>
      <c r="D255" s="3">
        <v>6039592</v>
      </c>
      <c r="E255" s="3">
        <v>2460574</v>
      </c>
      <c r="F255" s="3">
        <v>5815903</v>
      </c>
      <c r="G255">
        <f t="shared" si="25"/>
        <v>22368858</v>
      </c>
      <c r="H255" s="52">
        <f t="shared" si="26"/>
        <v>-78183</v>
      </c>
      <c r="I255" s="52">
        <f t="shared" si="27"/>
        <v>-58637</v>
      </c>
      <c r="J255" s="52">
        <f t="shared" si="28"/>
        <v>-23889</v>
      </c>
      <c r="K255" s="52">
        <f t="shared" si="29"/>
        <v>-56465</v>
      </c>
      <c r="L255" s="7">
        <f t="shared" si="30"/>
        <v>-217174</v>
      </c>
      <c r="M255" s="5">
        <f>VLOOKUP($B255,'Session Details'!$B$2:$T$368,10,0)</f>
        <v>-9.6154110101844825E-3</v>
      </c>
      <c r="N255" s="12">
        <f t="shared" si="31"/>
        <v>-23889</v>
      </c>
      <c r="O255" t="str">
        <f t="shared" si="32"/>
        <v>TRAFFIC  TWITTER</v>
      </c>
    </row>
    <row r="256" spans="2:15" x14ac:dyDescent="0.2">
      <c r="B256" s="10">
        <v>43719</v>
      </c>
      <c r="C256" s="3">
        <v>7583695</v>
      </c>
      <c r="D256" s="3">
        <v>5687771</v>
      </c>
      <c r="E256" s="3">
        <v>2317240</v>
      </c>
      <c r="F256" s="3">
        <v>5477113</v>
      </c>
      <c r="G256">
        <f t="shared" si="25"/>
        <v>21065819</v>
      </c>
      <c r="H256" s="52">
        <f t="shared" si="26"/>
        <v>-469094</v>
      </c>
      <c r="I256" s="52">
        <f t="shared" si="27"/>
        <v>-351821</v>
      </c>
      <c r="J256" s="52">
        <f t="shared" si="28"/>
        <v>-143334</v>
      </c>
      <c r="K256" s="52">
        <f t="shared" si="29"/>
        <v>-338790</v>
      </c>
      <c r="L256" s="7">
        <f t="shared" si="30"/>
        <v>-1303039</v>
      </c>
      <c r="M256" s="5">
        <f>VLOOKUP($B256,'Session Details'!$B$2:$T$368,10,0)</f>
        <v>-5.8252409823299045E-2</v>
      </c>
      <c r="N256" s="12">
        <f t="shared" si="31"/>
        <v>-143334</v>
      </c>
      <c r="O256" t="str">
        <f t="shared" si="32"/>
        <v>TRAFFIC  TWITTER</v>
      </c>
    </row>
    <row r="257" spans="2:15" x14ac:dyDescent="0.2">
      <c r="B257" s="10">
        <v>43720</v>
      </c>
      <c r="C257" s="3">
        <v>7505512</v>
      </c>
      <c r="D257" s="3">
        <v>5629134</v>
      </c>
      <c r="E257" s="3">
        <v>2293351</v>
      </c>
      <c r="F257" s="3">
        <v>5420648</v>
      </c>
      <c r="G257">
        <f t="shared" si="25"/>
        <v>20848645</v>
      </c>
      <c r="H257" s="52">
        <f t="shared" si="26"/>
        <v>78182</v>
      </c>
      <c r="I257" s="52">
        <f t="shared" si="27"/>
        <v>58637</v>
      </c>
      <c r="J257" s="52">
        <f t="shared" si="28"/>
        <v>23889</v>
      </c>
      <c r="K257" s="52">
        <f t="shared" si="29"/>
        <v>56465</v>
      </c>
      <c r="L257" s="7">
        <f t="shared" si="30"/>
        <v>217173</v>
      </c>
      <c r="M257" s="5">
        <f>VLOOKUP($B257,'Session Details'!$B$2:$T$368,10,0)</f>
        <v>1.0526296401619062E-2</v>
      </c>
      <c r="N257" s="12">
        <f t="shared" si="31"/>
        <v>217173</v>
      </c>
      <c r="O257" t="str">
        <f t="shared" si="32"/>
        <v>TRAFFIC FACEBOOK</v>
      </c>
    </row>
    <row r="258" spans="2:15" x14ac:dyDescent="0.2">
      <c r="B258" s="10">
        <v>43721</v>
      </c>
      <c r="C258" s="3">
        <v>8209154</v>
      </c>
      <c r="D258" s="3">
        <v>6156866</v>
      </c>
      <c r="E258" s="3">
        <v>2508352</v>
      </c>
      <c r="F258" s="3">
        <v>5928833</v>
      </c>
      <c r="G258">
        <f t="shared" si="25"/>
        <v>22803205</v>
      </c>
      <c r="H258" s="52">
        <f t="shared" si="26"/>
        <v>703642</v>
      </c>
      <c r="I258" s="52">
        <f t="shared" si="27"/>
        <v>527732</v>
      </c>
      <c r="J258" s="52">
        <f t="shared" si="28"/>
        <v>215001</v>
      </c>
      <c r="K258" s="52">
        <f t="shared" si="29"/>
        <v>508185</v>
      </c>
      <c r="L258" s="7">
        <f t="shared" si="30"/>
        <v>1954560</v>
      </c>
      <c r="M258" s="5">
        <f>VLOOKUP($B258,'Session Details'!$B$2:$T$368,10,0)</f>
        <v>9.3750020984576077E-2</v>
      </c>
      <c r="N258" s="12">
        <f t="shared" si="31"/>
        <v>1954560</v>
      </c>
      <c r="O258" t="str">
        <f t="shared" si="32"/>
        <v>TRAFFIC FACEBOOK</v>
      </c>
    </row>
    <row r="259" spans="2:15" x14ac:dyDescent="0.2">
      <c r="B259" s="10">
        <v>43722</v>
      </c>
      <c r="C259" s="3">
        <v>15998707</v>
      </c>
      <c r="D259" s="3">
        <v>11999030</v>
      </c>
      <c r="E259" s="3">
        <v>4888493</v>
      </c>
      <c r="F259" s="3">
        <v>11554621</v>
      </c>
      <c r="G259">
        <f t="shared" si="25"/>
        <v>44440851</v>
      </c>
      <c r="H259" s="52">
        <f t="shared" si="26"/>
        <v>-808015</v>
      </c>
      <c r="I259" s="52">
        <f t="shared" si="27"/>
        <v>-606012</v>
      </c>
      <c r="J259" s="52">
        <f t="shared" si="28"/>
        <v>-246894</v>
      </c>
      <c r="K259" s="52">
        <f t="shared" si="29"/>
        <v>-583567</v>
      </c>
      <c r="L259" s="7">
        <f t="shared" si="30"/>
        <v>-2244488</v>
      </c>
      <c r="M259" s="5">
        <f>VLOOKUP($B259,'Session Details'!$B$2:$T$368,10,0)</f>
        <v>-4.8076912366922908E-2</v>
      </c>
      <c r="N259" s="12">
        <f t="shared" si="31"/>
        <v>-246894</v>
      </c>
      <c r="O259" t="str">
        <f t="shared" si="32"/>
        <v>TRAFFIC  TWITTER</v>
      </c>
    </row>
    <row r="260" spans="2:15" x14ac:dyDescent="0.2">
      <c r="B260" s="10">
        <v>43723</v>
      </c>
      <c r="C260" s="3">
        <v>16645119</v>
      </c>
      <c r="D260" s="3">
        <v>12483839</v>
      </c>
      <c r="E260" s="3">
        <v>5086008</v>
      </c>
      <c r="F260" s="3">
        <v>12021475</v>
      </c>
      <c r="G260">
        <f t="shared" ref="G260:G323" si="33">SUM(C260:F260)</f>
        <v>46236441</v>
      </c>
      <c r="H260" s="52">
        <f t="shared" si="26"/>
        <v>1131222</v>
      </c>
      <c r="I260" s="52">
        <f t="shared" si="27"/>
        <v>848416</v>
      </c>
      <c r="J260" s="52">
        <f t="shared" si="28"/>
        <v>345651</v>
      </c>
      <c r="K260" s="52">
        <f t="shared" si="29"/>
        <v>816994</v>
      </c>
      <c r="L260" s="7">
        <f t="shared" si="30"/>
        <v>3142283</v>
      </c>
      <c r="M260" s="5">
        <f>VLOOKUP($B260,'Session Details'!$B$2:$T$368,10,0)</f>
        <v>7.2916678269166812E-2</v>
      </c>
      <c r="N260" s="12">
        <f t="shared" si="31"/>
        <v>3142283</v>
      </c>
      <c r="O260" t="str">
        <f t="shared" si="32"/>
        <v>TRAFFIC FACEBOOK</v>
      </c>
    </row>
    <row r="261" spans="2:15" x14ac:dyDescent="0.2">
      <c r="B261" s="10">
        <v>43724</v>
      </c>
      <c r="C261" s="3">
        <v>7427330</v>
      </c>
      <c r="D261" s="3">
        <v>5570497</v>
      </c>
      <c r="E261" s="3">
        <v>2269462</v>
      </c>
      <c r="F261" s="3">
        <v>5364183</v>
      </c>
      <c r="G261">
        <f t="shared" si="33"/>
        <v>20631472</v>
      </c>
      <c r="H261" s="52">
        <f t="shared" si="26"/>
        <v>-390912</v>
      </c>
      <c r="I261" s="52">
        <f t="shared" si="27"/>
        <v>-293184</v>
      </c>
      <c r="J261" s="52">
        <f t="shared" si="28"/>
        <v>-119445</v>
      </c>
      <c r="K261" s="52">
        <f t="shared" si="29"/>
        <v>-282325</v>
      </c>
      <c r="L261" s="7">
        <f t="shared" si="30"/>
        <v>-1085866</v>
      </c>
      <c r="M261" s="5">
        <f>VLOOKUP($B261,'Session Details'!$B$2:$T$368,10,0)</f>
        <v>-5.0000000000000044E-2</v>
      </c>
      <c r="N261" s="12">
        <f t="shared" si="31"/>
        <v>-119445</v>
      </c>
      <c r="O261" t="str">
        <f t="shared" si="32"/>
        <v>TRAFFIC  TWITTER</v>
      </c>
    </row>
    <row r="262" spans="2:15" x14ac:dyDescent="0.2">
      <c r="B262" s="10">
        <v>43725</v>
      </c>
      <c r="C262" s="3">
        <v>8052789</v>
      </c>
      <c r="D262" s="3">
        <v>6039592</v>
      </c>
      <c r="E262" s="3">
        <v>2460574</v>
      </c>
      <c r="F262" s="3">
        <v>5815903</v>
      </c>
      <c r="G262">
        <f t="shared" si="33"/>
        <v>22368858</v>
      </c>
      <c r="H262" s="52">
        <f t="shared" si="26"/>
        <v>0</v>
      </c>
      <c r="I262" s="52">
        <f t="shared" si="27"/>
        <v>0</v>
      </c>
      <c r="J262" s="52">
        <f t="shared" si="28"/>
        <v>0</v>
      </c>
      <c r="K262" s="52">
        <f t="shared" si="29"/>
        <v>0</v>
      </c>
      <c r="L262" s="7">
        <f t="shared" si="30"/>
        <v>0</v>
      </c>
      <c r="M262" s="5">
        <f>VLOOKUP($B262,'Session Details'!$B$2:$T$368,10,0)</f>
        <v>0</v>
      </c>
      <c r="N262" s="12">
        <f t="shared" si="31"/>
        <v>0</v>
      </c>
      <c r="O262" t="str">
        <f t="shared" si="32"/>
        <v>TRAFFIC FACEBOOK</v>
      </c>
    </row>
    <row r="263" spans="2:15" x14ac:dyDescent="0.2">
      <c r="B263" s="10">
        <v>43726</v>
      </c>
      <c r="C263" s="3">
        <v>7740060</v>
      </c>
      <c r="D263" s="3">
        <v>5805045</v>
      </c>
      <c r="E263" s="3">
        <v>2365018</v>
      </c>
      <c r="F263" s="3">
        <v>5590043</v>
      </c>
      <c r="G263">
        <f t="shared" si="33"/>
        <v>21500166</v>
      </c>
      <c r="H263" s="52">
        <f t="shared" si="26"/>
        <v>156365</v>
      </c>
      <c r="I263" s="52">
        <f t="shared" si="27"/>
        <v>117274</v>
      </c>
      <c r="J263" s="52">
        <f t="shared" si="28"/>
        <v>47778</v>
      </c>
      <c r="K263" s="52">
        <f t="shared" si="29"/>
        <v>112930</v>
      </c>
      <c r="L263" s="7">
        <f t="shared" si="30"/>
        <v>434347</v>
      </c>
      <c r="M263" s="5">
        <f>VLOOKUP($B263,'Session Details'!$B$2:$T$368,10,0)</f>
        <v>2.0618565999329652E-2</v>
      </c>
      <c r="N263" s="12">
        <f t="shared" si="31"/>
        <v>434347</v>
      </c>
      <c r="O263" t="str">
        <f t="shared" si="32"/>
        <v>TRAFFIC FACEBOOK</v>
      </c>
    </row>
    <row r="264" spans="2:15" x14ac:dyDescent="0.2">
      <c r="B264" s="10">
        <v>43727</v>
      </c>
      <c r="C264" s="3">
        <v>7661877</v>
      </c>
      <c r="D264" s="3">
        <v>5746408</v>
      </c>
      <c r="E264" s="3">
        <v>2341129</v>
      </c>
      <c r="F264" s="3">
        <v>5533578</v>
      </c>
      <c r="G264">
        <f t="shared" si="33"/>
        <v>21282992</v>
      </c>
      <c r="H264" s="52">
        <f t="shared" si="26"/>
        <v>156365</v>
      </c>
      <c r="I264" s="52">
        <f t="shared" si="27"/>
        <v>117274</v>
      </c>
      <c r="J264" s="52">
        <f t="shared" si="28"/>
        <v>47778</v>
      </c>
      <c r="K264" s="52">
        <f t="shared" si="29"/>
        <v>112930</v>
      </c>
      <c r="L264" s="7">
        <f t="shared" si="30"/>
        <v>434347</v>
      </c>
      <c r="M264" s="5">
        <f>VLOOKUP($B264,'Session Details'!$B$2:$T$368,10,0)</f>
        <v>2.0833343325988629E-2</v>
      </c>
      <c r="N264" s="12">
        <f t="shared" si="31"/>
        <v>434347</v>
      </c>
      <c r="O264" t="str">
        <f t="shared" si="32"/>
        <v>TRAFFIC FACEBOOK</v>
      </c>
    </row>
    <row r="265" spans="2:15" x14ac:dyDescent="0.2">
      <c r="B265" s="10">
        <v>43728</v>
      </c>
      <c r="C265" s="3">
        <v>7661877</v>
      </c>
      <c r="D265" s="3">
        <v>5746408</v>
      </c>
      <c r="E265" s="3">
        <v>2341129</v>
      </c>
      <c r="F265" s="3">
        <v>5533578</v>
      </c>
      <c r="G265">
        <f t="shared" si="33"/>
        <v>21282992</v>
      </c>
      <c r="H265" s="52">
        <f t="shared" si="26"/>
        <v>-547277</v>
      </c>
      <c r="I265" s="52">
        <f t="shared" si="27"/>
        <v>-410458</v>
      </c>
      <c r="J265" s="52">
        <f t="shared" si="28"/>
        <v>-167223</v>
      </c>
      <c r="K265" s="52">
        <f t="shared" si="29"/>
        <v>-395255</v>
      </c>
      <c r="L265" s="7">
        <f t="shared" si="30"/>
        <v>-1520213</v>
      </c>
      <c r="M265" s="5">
        <f>VLOOKUP($B265,'Session Details'!$B$2:$T$368,10,0)</f>
        <v>-6.6666675437362821E-2</v>
      </c>
      <c r="N265" s="12">
        <f t="shared" si="31"/>
        <v>-167223</v>
      </c>
      <c r="O265" t="str">
        <f t="shared" si="32"/>
        <v>TRAFFIC  TWITTER</v>
      </c>
    </row>
    <row r="266" spans="2:15" x14ac:dyDescent="0.2">
      <c r="B266" s="10">
        <v>43729</v>
      </c>
      <c r="C266" s="3">
        <v>15837104</v>
      </c>
      <c r="D266" s="3">
        <v>11877828</v>
      </c>
      <c r="E266" s="3">
        <v>4839115</v>
      </c>
      <c r="F266" s="3">
        <v>11437908</v>
      </c>
      <c r="G266">
        <f t="shared" si="33"/>
        <v>43991955</v>
      </c>
      <c r="H266" s="52">
        <f t="shared" si="26"/>
        <v>-161603</v>
      </c>
      <c r="I266" s="52">
        <f t="shared" si="27"/>
        <v>-121202</v>
      </c>
      <c r="J266" s="52">
        <f t="shared" si="28"/>
        <v>-49378</v>
      </c>
      <c r="K266" s="52">
        <f t="shared" si="29"/>
        <v>-116713</v>
      </c>
      <c r="L266" s="7">
        <f t="shared" si="30"/>
        <v>-448896</v>
      </c>
      <c r="M266" s="5">
        <f>VLOOKUP($B266,'Session Details'!$B$2:$T$368,10,0)</f>
        <v>-1.0101021238273722E-2</v>
      </c>
      <c r="N266" s="12">
        <f t="shared" si="31"/>
        <v>-49378</v>
      </c>
      <c r="O266" t="str">
        <f t="shared" si="32"/>
        <v>TRAFFIC  TWITTER</v>
      </c>
    </row>
    <row r="267" spans="2:15" x14ac:dyDescent="0.2">
      <c r="B267" s="10">
        <v>43730</v>
      </c>
      <c r="C267" s="3">
        <v>16483516</v>
      </c>
      <c r="D267" s="3">
        <v>12362637</v>
      </c>
      <c r="E267" s="3">
        <v>5036630</v>
      </c>
      <c r="F267" s="3">
        <v>11904761</v>
      </c>
      <c r="G267">
        <f t="shared" si="33"/>
        <v>45787544</v>
      </c>
      <c r="H267" s="52">
        <f t="shared" ref="H267:H330" si="34">C267-C260</f>
        <v>-161603</v>
      </c>
      <c r="I267" s="52">
        <f t="shared" ref="I267:I330" si="35">D267-D260</f>
        <v>-121202</v>
      </c>
      <c r="J267" s="52">
        <f t="shared" ref="J267:J330" si="36">E267-E260</f>
        <v>-49378</v>
      </c>
      <c r="K267" s="52">
        <f t="shared" ref="K267:K330" si="37">F267-F260</f>
        <v>-116714</v>
      </c>
      <c r="L267" s="7">
        <f t="shared" ref="L267:L330" si="38">G267-G260</f>
        <v>-448897</v>
      </c>
      <c r="M267" s="5">
        <f>VLOOKUP($B267,'Session Details'!$B$2:$T$368,10,0)</f>
        <v>-9.7087485730682488E-3</v>
      </c>
      <c r="N267" s="12">
        <f t="shared" ref="N267:N330" si="39">MAX(H267:L267)</f>
        <v>-49378</v>
      </c>
      <c r="O267" t="str">
        <f t="shared" ref="O267:O330" si="40">INDEX($H$2:$L$2,1,MATCH(MAX(H267:K267),H267:K267,0))</f>
        <v>TRAFFIC  TWITTER</v>
      </c>
    </row>
    <row r="268" spans="2:15" x14ac:dyDescent="0.2">
      <c r="B268" s="10">
        <v>43731</v>
      </c>
      <c r="C268" s="3">
        <v>7505512</v>
      </c>
      <c r="D268" s="3">
        <v>5629134</v>
      </c>
      <c r="E268" s="3">
        <v>2293351</v>
      </c>
      <c r="F268" s="3">
        <v>5420648</v>
      </c>
      <c r="G268">
        <f t="shared" si="33"/>
        <v>20848645</v>
      </c>
      <c r="H268" s="52">
        <f t="shared" si="34"/>
        <v>78182</v>
      </c>
      <c r="I268" s="52">
        <f t="shared" si="35"/>
        <v>58637</v>
      </c>
      <c r="J268" s="52">
        <f t="shared" si="36"/>
        <v>23889</v>
      </c>
      <c r="K268" s="52">
        <f t="shared" si="37"/>
        <v>56465</v>
      </c>
      <c r="L268" s="7">
        <f t="shared" si="38"/>
        <v>217173</v>
      </c>
      <c r="M268" s="5">
        <f>VLOOKUP($B268,'Session Details'!$B$2:$T$368,10,0)</f>
        <v>1.0526296401619062E-2</v>
      </c>
      <c r="N268" s="12">
        <f t="shared" si="39"/>
        <v>217173</v>
      </c>
      <c r="O268" t="str">
        <f t="shared" si="40"/>
        <v>TRAFFIC FACEBOOK</v>
      </c>
    </row>
    <row r="269" spans="2:15" x14ac:dyDescent="0.2">
      <c r="B269" s="10">
        <v>43732</v>
      </c>
      <c r="C269" s="3">
        <v>7896424</v>
      </c>
      <c r="D269" s="3">
        <v>5922318</v>
      </c>
      <c r="E269" s="3">
        <v>2412796</v>
      </c>
      <c r="F269" s="3">
        <v>5702973</v>
      </c>
      <c r="G269">
        <f t="shared" si="33"/>
        <v>21934511</v>
      </c>
      <c r="H269" s="52">
        <f t="shared" si="34"/>
        <v>-156365</v>
      </c>
      <c r="I269" s="52">
        <f t="shared" si="35"/>
        <v>-117274</v>
      </c>
      <c r="J269" s="52">
        <f t="shared" si="36"/>
        <v>-47778</v>
      </c>
      <c r="K269" s="52">
        <f t="shared" si="37"/>
        <v>-112930</v>
      </c>
      <c r="L269" s="7">
        <f t="shared" si="38"/>
        <v>-434347</v>
      </c>
      <c r="M269" s="5">
        <f>VLOOKUP($B269,'Session Details'!$B$2:$T$368,10,0)</f>
        <v>-1.9417484842768062E-2</v>
      </c>
      <c r="N269" s="12">
        <f t="shared" si="39"/>
        <v>-47778</v>
      </c>
      <c r="O269" t="str">
        <f t="shared" si="40"/>
        <v>TRAFFIC  TWITTER</v>
      </c>
    </row>
    <row r="270" spans="2:15" x14ac:dyDescent="0.2">
      <c r="B270" s="10">
        <v>43733</v>
      </c>
      <c r="C270" s="3">
        <v>7661877</v>
      </c>
      <c r="D270" s="3">
        <v>5746408</v>
      </c>
      <c r="E270" s="3">
        <v>2341129</v>
      </c>
      <c r="F270" s="3">
        <v>5533578</v>
      </c>
      <c r="G270">
        <f t="shared" si="33"/>
        <v>21282992</v>
      </c>
      <c r="H270" s="52">
        <f t="shared" si="34"/>
        <v>-78183</v>
      </c>
      <c r="I270" s="52">
        <f t="shared" si="35"/>
        <v>-58637</v>
      </c>
      <c r="J270" s="52">
        <f t="shared" si="36"/>
        <v>-23889</v>
      </c>
      <c r="K270" s="52">
        <f t="shared" si="37"/>
        <v>-56465</v>
      </c>
      <c r="L270" s="7">
        <f t="shared" si="38"/>
        <v>-217174</v>
      </c>
      <c r="M270" s="5">
        <f>VLOOKUP($B270,'Session Details'!$B$2:$T$368,10,0)</f>
        <v>-1.0101037819845726E-2</v>
      </c>
      <c r="N270" s="12">
        <f t="shared" si="39"/>
        <v>-23889</v>
      </c>
      <c r="O270" t="str">
        <f t="shared" si="40"/>
        <v>TRAFFIC  TWITTER</v>
      </c>
    </row>
    <row r="271" spans="2:15" x14ac:dyDescent="0.2">
      <c r="B271" s="10">
        <v>43734</v>
      </c>
      <c r="C271" s="3">
        <v>8052789</v>
      </c>
      <c r="D271" s="3">
        <v>6039592</v>
      </c>
      <c r="E271" s="3">
        <v>2460574</v>
      </c>
      <c r="F271" s="3">
        <v>5815903</v>
      </c>
      <c r="G271">
        <f t="shared" si="33"/>
        <v>22368858</v>
      </c>
      <c r="H271" s="52">
        <f t="shared" si="34"/>
        <v>390912</v>
      </c>
      <c r="I271" s="52">
        <f t="shared" si="35"/>
        <v>293184</v>
      </c>
      <c r="J271" s="52">
        <f t="shared" si="36"/>
        <v>119445</v>
      </c>
      <c r="K271" s="52">
        <f t="shared" si="37"/>
        <v>282325</v>
      </c>
      <c r="L271" s="7">
        <f t="shared" si="38"/>
        <v>1085866</v>
      </c>
      <c r="M271" s="5">
        <f>VLOOKUP($B271,'Session Details'!$B$2:$T$368,10,0)</f>
        <v>5.1020408642713067E-2</v>
      </c>
      <c r="N271" s="12">
        <f t="shared" si="39"/>
        <v>1085866</v>
      </c>
      <c r="O271" t="str">
        <f t="shared" si="40"/>
        <v>TRAFFIC FACEBOOK</v>
      </c>
    </row>
    <row r="272" spans="2:15" x14ac:dyDescent="0.2">
      <c r="B272" s="10">
        <v>43735</v>
      </c>
      <c r="C272" s="3">
        <v>7505512</v>
      </c>
      <c r="D272" s="3">
        <v>5629134</v>
      </c>
      <c r="E272" s="3">
        <v>2293351</v>
      </c>
      <c r="F272" s="3">
        <v>5420648</v>
      </c>
      <c r="G272">
        <f t="shared" si="33"/>
        <v>20848645</v>
      </c>
      <c r="H272" s="52">
        <f t="shared" si="34"/>
        <v>-156365</v>
      </c>
      <c r="I272" s="52">
        <f t="shared" si="35"/>
        <v>-117274</v>
      </c>
      <c r="J272" s="52">
        <f t="shared" si="36"/>
        <v>-47778</v>
      </c>
      <c r="K272" s="52">
        <f t="shared" si="37"/>
        <v>-112930</v>
      </c>
      <c r="L272" s="7">
        <f t="shared" si="38"/>
        <v>-434347</v>
      </c>
      <c r="M272" s="5">
        <f>VLOOKUP($B272,'Session Details'!$B$2:$T$368,10,0)</f>
        <v>-2.0408172854259776E-2</v>
      </c>
      <c r="N272" s="12">
        <f t="shared" si="39"/>
        <v>-47778</v>
      </c>
      <c r="O272" t="str">
        <f t="shared" si="40"/>
        <v>TRAFFIC  TWITTER</v>
      </c>
    </row>
    <row r="273" spans="2:15" x14ac:dyDescent="0.2">
      <c r="B273" s="10">
        <v>43736</v>
      </c>
      <c r="C273" s="3">
        <v>15837104</v>
      </c>
      <c r="D273" s="3">
        <v>11877828</v>
      </c>
      <c r="E273" s="3">
        <v>4839115</v>
      </c>
      <c r="F273" s="3">
        <v>11437908</v>
      </c>
      <c r="G273">
        <f t="shared" si="33"/>
        <v>43991955</v>
      </c>
      <c r="H273" s="52">
        <f t="shared" si="34"/>
        <v>0</v>
      </c>
      <c r="I273" s="52">
        <f t="shared" si="35"/>
        <v>0</v>
      </c>
      <c r="J273" s="52">
        <f t="shared" si="36"/>
        <v>0</v>
      </c>
      <c r="K273" s="52">
        <f t="shared" si="37"/>
        <v>0</v>
      </c>
      <c r="L273" s="7">
        <f t="shared" si="38"/>
        <v>0</v>
      </c>
      <c r="M273" s="5">
        <f>VLOOKUP($B273,'Session Details'!$B$2:$T$368,10,0)</f>
        <v>0</v>
      </c>
      <c r="N273" s="12">
        <f t="shared" si="39"/>
        <v>0</v>
      </c>
      <c r="O273" t="str">
        <f t="shared" si="40"/>
        <v>TRAFFIC FACEBOOK</v>
      </c>
    </row>
    <row r="274" spans="2:15" x14ac:dyDescent="0.2">
      <c r="B274" s="10">
        <v>43737</v>
      </c>
      <c r="C274" s="3">
        <v>15352294</v>
      </c>
      <c r="D274" s="3">
        <v>11514221</v>
      </c>
      <c r="E274" s="3">
        <v>4690978</v>
      </c>
      <c r="F274" s="3">
        <v>11087768</v>
      </c>
      <c r="G274">
        <f t="shared" si="33"/>
        <v>42645261</v>
      </c>
      <c r="H274" s="52">
        <f t="shared" si="34"/>
        <v>-1131222</v>
      </c>
      <c r="I274" s="52">
        <f t="shared" si="35"/>
        <v>-848416</v>
      </c>
      <c r="J274" s="52">
        <f t="shared" si="36"/>
        <v>-345652</v>
      </c>
      <c r="K274" s="52">
        <f t="shared" si="37"/>
        <v>-816993</v>
      </c>
      <c r="L274" s="7">
        <f t="shared" si="38"/>
        <v>-3142283</v>
      </c>
      <c r="M274" s="5">
        <f>VLOOKUP($B274,'Session Details'!$B$2:$T$368,10,0)</f>
        <v>-6.8627440060392009E-2</v>
      </c>
      <c r="N274" s="12">
        <f t="shared" si="39"/>
        <v>-345652</v>
      </c>
      <c r="O274" t="str">
        <f t="shared" si="40"/>
        <v>TRAFFIC  TWITTER</v>
      </c>
    </row>
    <row r="275" spans="2:15" x14ac:dyDescent="0.2">
      <c r="B275" s="10">
        <v>43738</v>
      </c>
      <c r="C275" s="3">
        <v>7818242</v>
      </c>
      <c r="D275" s="3">
        <v>5863681</v>
      </c>
      <c r="E275" s="3">
        <v>2388907</v>
      </c>
      <c r="F275" s="3">
        <v>5646508</v>
      </c>
      <c r="G275">
        <f t="shared" si="33"/>
        <v>21717338</v>
      </c>
      <c r="H275" s="52">
        <f t="shared" si="34"/>
        <v>312730</v>
      </c>
      <c r="I275" s="52">
        <f t="shared" si="35"/>
        <v>234547</v>
      </c>
      <c r="J275" s="52">
        <f t="shared" si="36"/>
        <v>95556</v>
      </c>
      <c r="K275" s="52">
        <f t="shared" si="37"/>
        <v>225860</v>
      </c>
      <c r="L275" s="7">
        <f t="shared" si="38"/>
        <v>868693</v>
      </c>
      <c r="M275" s="5">
        <f>VLOOKUP($B275,'Session Details'!$B$2:$T$368,10,0)</f>
        <v>4.1666686651977258E-2</v>
      </c>
      <c r="N275" s="12">
        <f t="shared" si="39"/>
        <v>868693</v>
      </c>
      <c r="O275" t="str">
        <f t="shared" si="40"/>
        <v>TRAFFIC FACEBOOK</v>
      </c>
    </row>
    <row r="276" spans="2:15" x14ac:dyDescent="0.2">
      <c r="B276" s="10">
        <v>43739</v>
      </c>
      <c r="C276" s="3">
        <v>7896424</v>
      </c>
      <c r="D276" s="3">
        <v>5922318</v>
      </c>
      <c r="E276" s="3">
        <v>2412796</v>
      </c>
      <c r="F276" s="3">
        <v>5702973</v>
      </c>
      <c r="G276">
        <f t="shared" si="33"/>
        <v>21934511</v>
      </c>
      <c r="H276" s="52">
        <f t="shared" si="34"/>
        <v>0</v>
      </c>
      <c r="I276" s="52">
        <f t="shared" si="35"/>
        <v>0</v>
      </c>
      <c r="J276" s="52">
        <f t="shared" si="36"/>
        <v>0</v>
      </c>
      <c r="K276" s="52">
        <f t="shared" si="37"/>
        <v>0</v>
      </c>
      <c r="L276" s="7">
        <f t="shared" si="38"/>
        <v>0</v>
      </c>
      <c r="M276" s="5">
        <f>VLOOKUP($B276,'Session Details'!$B$2:$T$368,10,0)</f>
        <v>0</v>
      </c>
      <c r="N276" s="12">
        <f t="shared" si="39"/>
        <v>0</v>
      </c>
      <c r="O276" t="str">
        <f t="shared" si="40"/>
        <v>TRAFFIC FACEBOOK</v>
      </c>
    </row>
    <row r="277" spans="2:15" x14ac:dyDescent="0.2">
      <c r="B277" s="10">
        <v>43740</v>
      </c>
      <c r="C277" s="3">
        <v>7740060</v>
      </c>
      <c r="D277" s="3">
        <v>5805045</v>
      </c>
      <c r="E277" s="3">
        <v>2365018</v>
      </c>
      <c r="F277" s="3">
        <v>5590043</v>
      </c>
      <c r="G277">
        <f t="shared" si="33"/>
        <v>21500166</v>
      </c>
      <c r="H277" s="52">
        <f t="shared" si="34"/>
        <v>78183</v>
      </c>
      <c r="I277" s="52">
        <f t="shared" si="35"/>
        <v>58637</v>
      </c>
      <c r="J277" s="52">
        <f t="shared" si="36"/>
        <v>23889</v>
      </c>
      <c r="K277" s="52">
        <f t="shared" si="37"/>
        <v>56465</v>
      </c>
      <c r="L277" s="7">
        <f t="shared" si="38"/>
        <v>217174</v>
      </c>
      <c r="M277" s="5">
        <f>VLOOKUP($B277,'Session Details'!$B$2:$T$368,10,0)</f>
        <v>1.0204109920066262E-2</v>
      </c>
      <c r="N277" s="12">
        <f t="shared" si="39"/>
        <v>217174</v>
      </c>
      <c r="O277" t="str">
        <f t="shared" si="40"/>
        <v>TRAFFIC FACEBOOK</v>
      </c>
    </row>
    <row r="278" spans="2:15" x14ac:dyDescent="0.2">
      <c r="B278" s="10">
        <v>43741</v>
      </c>
      <c r="C278" s="3">
        <v>7661877</v>
      </c>
      <c r="D278" s="3">
        <v>5746408</v>
      </c>
      <c r="E278" s="3">
        <v>2341129</v>
      </c>
      <c r="F278" s="3">
        <v>5533578</v>
      </c>
      <c r="G278">
        <f t="shared" si="33"/>
        <v>21282992</v>
      </c>
      <c r="H278" s="52">
        <f t="shared" si="34"/>
        <v>-390912</v>
      </c>
      <c r="I278" s="52">
        <f t="shared" si="35"/>
        <v>-293184</v>
      </c>
      <c r="J278" s="52">
        <f t="shared" si="36"/>
        <v>-119445</v>
      </c>
      <c r="K278" s="52">
        <f t="shared" si="37"/>
        <v>-282325</v>
      </c>
      <c r="L278" s="7">
        <f t="shared" si="38"/>
        <v>-1085866</v>
      </c>
      <c r="M278" s="5">
        <f>VLOOKUP($B278,'Session Details'!$B$2:$T$368,10,0)</f>
        <v>-4.8543689754417474E-2</v>
      </c>
      <c r="N278" s="12">
        <f t="shared" si="39"/>
        <v>-119445</v>
      </c>
      <c r="O278" t="str">
        <f t="shared" si="40"/>
        <v>TRAFFIC  TWITTER</v>
      </c>
    </row>
    <row r="279" spans="2:15" x14ac:dyDescent="0.2">
      <c r="B279" s="10">
        <v>43742</v>
      </c>
      <c r="C279" s="3">
        <v>7583695</v>
      </c>
      <c r="D279" s="3">
        <v>5687771</v>
      </c>
      <c r="E279" s="3">
        <v>2317240</v>
      </c>
      <c r="F279" s="3">
        <v>5477113</v>
      </c>
      <c r="G279">
        <f t="shared" si="33"/>
        <v>21065819</v>
      </c>
      <c r="H279" s="52">
        <f t="shared" si="34"/>
        <v>78183</v>
      </c>
      <c r="I279" s="52">
        <f t="shared" si="35"/>
        <v>58637</v>
      </c>
      <c r="J279" s="52">
        <f t="shared" si="36"/>
        <v>23889</v>
      </c>
      <c r="K279" s="52">
        <f t="shared" si="37"/>
        <v>56465</v>
      </c>
      <c r="L279" s="7">
        <f t="shared" si="38"/>
        <v>217174</v>
      </c>
      <c r="M279" s="5">
        <f>VLOOKUP($B279,'Session Details'!$B$2:$T$368,10,0)</f>
        <v>1.0416695645367069E-2</v>
      </c>
      <c r="N279" s="12">
        <f t="shared" si="39"/>
        <v>217174</v>
      </c>
      <c r="O279" t="str">
        <f t="shared" si="40"/>
        <v>TRAFFIC FACEBOOK</v>
      </c>
    </row>
    <row r="280" spans="2:15" x14ac:dyDescent="0.2">
      <c r="B280" s="10">
        <v>43743</v>
      </c>
      <c r="C280" s="3">
        <v>16645119</v>
      </c>
      <c r="D280" s="3">
        <v>12483839</v>
      </c>
      <c r="E280" s="3">
        <v>5086008</v>
      </c>
      <c r="F280" s="3">
        <v>12021475</v>
      </c>
      <c r="G280">
        <f t="shared" si="33"/>
        <v>46236441</v>
      </c>
      <c r="H280" s="52">
        <f t="shared" si="34"/>
        <v>808015</v>
      </c>
      <c r="I280" s="52">
        <f t="shared" si="35"/>
        <v>606011</v>
      </c>
      <c r="J280" s="52">
        <f t="shared" si="36"/>
        <v>246893</v>
      </c>
      <c r="K280" s="52">
        <f t="shared" si="37"/>
        <v>583567</v>
      </c>
      <c r="L280" s="7">
        <f t="shared" si="38"/>
        <v>2244486</v>
      </c>
      <c r="M280" s="5">
        <f>VLOOKUP($B280,'Session Details'!$B$2:$T$368,10,0)</f>
        <v>5.1020419528979843E-2</v>
      </c>
      <c r="N280" s="12">
        <f t="shared" si="39"/>
        <v>2244486</v>
      </c>
      <c r="O280" t="str">
        <f t="shared" si="40"/>
        <v>TRAFFIC FACEBOOK</v>
      </c>
    </row>
    <row r="281" spans="2:15" x14ac:dyDescent="0.2">
      <c r="B281" s="10">
        <v>43744</v>
      </c>
      <c r="C281" s="3">
        <v>15675500</v>
      </c>
      <c r="D281" s="3">
        <v>11756625</v>
      </c>
      <c r="E281" s="3">
        <v>4789736</v>
      </c>
      <c r="F281" s="3">
        <v>11321195</v>
      </c>
      <c r="G281">
        <f t="shared" si="33"/>
        <v>43543056</v>
      </c>
      <c r="H281" s="52">
        <f t="shared" si="34"/>
        <v>323206</v>
      </c>
      <c r="I281" s="52">
        <f t="shared" si="35"/>
        <v>242404</v>
      </c>
      <c r="J281" s="52">
        <f t="shared" si="36"/>
        <v>98758</v>
      </c>
      <c r="K281" s="52">
        <f t="shared" si="37"/>
        <v>233427</v>
      </c>
      <c r="L281" s="7">
        <f t="shared" si="38"/>
        <v>897795</v>
      </c>
      <c r="M281" s="5">
        <f>VLOOKUP($B281,'Session Details'!$B$2:$T$368,10,0)</f>
        <v>2.1052631332113103E-2</v>
      </c>
      <c r="N281" s="12">
        <f t="shared" si="39"/>
        <v>897795</v>
      </c>
      <c r="O281" t="str">
        <f t="shared" si="40"/>
        <v>TRAFFIC FACEBOOK</v>
      </c>
    </row>
    <row r="282" spans="2:15" x14ac:dyDescent="0.2">
      <c r="B282" s="10">
        <v>43745</v>
      </c>
      <c r="C282" s="3">
        <v>7740060</v>
      </c>
      <c r="D282" s="3">
        <v>5805045</v>
      </c>
      <c r="E282" s="3">
        <v>2365018</v>
      </c>
      <c r="F282" s="3">
        <v>5590043</v>
      </c>
      <c r="G282">
        <f t="shared" si="33"/>
        <v>21500166</v>
      </c>
      <c r="H282" s="52">
        <f t="shared" si="34"/>
        <v>-78182</v>
      </c>
      <c r="I282" s="52">
        <f t="shared" si="35"/>
        <v>-58636</v>
      </c>
      <c r="J282" s="52">
        <f t="shared" si="36"/>
        <v>-23889</v>
      </c>
      <c r="K282" s="52">
        <f t="shared" si="37"/>
        <v>-56465</v>
      </c>
      <c r="L282" s="7">
        <f t="shared" si="38"/>
        <v>-217172</v>
      </c>
      <c r="M282" s="5">
        <f>VLOOKUP($B282,'Session Details'!$B$2:$T$368,10,0)</f>
        <v>-9.9999815815380311E-3</v>
      </c>
      <c r="N282" s="12">
        <f t="shared" si="39"/>
        <v>-23889</v>
      </c>
      <c r="O282" t="str">
        <f t="shared" si="40"/>
        <v>TRAFFIC  TWITTER</v>
      </c>
    </row>
    <row r="283" spans="2:15" x14ac:dyDescent="0.2">
      <c r="B283" s="10">
        <v>43746</v>
      </c>
      <c r="C283" s="3">
        <v>8052789</v>
      </c>
      <c r="D283" s="3">
        <v>6039592</v>
      </c>
      <c r="E283" s="3">
        <v>2460574</v>
      </c>
      <c r="F283" s="3">
        <v>5815903</v>
      </c>
      <c r="G283">
        <f t="shared" si="33"/>
        <v>22368858</v>
      </c>
      <c r="H283" s="52">
        <f t="shared" si="34"/>
        <v>156365</v>
      </c>
      <c r="I283" s="52">
        <f t="shared" si="35"/>
        <v>117274</v>
      </c>
      <c r="J283" s="52">
        <f t="shared" si="36"/>
        <v>47778</v>
      </c>
      <c r="K283" s="52">
        <f t="shared" si="37"/>
        <v>112930</v>
      </c>
      <c r="L283" s="7">
        <f t="shared" si="38"/>
        <v>434347</v>
      </c>
      <c r="M283" s="5">
        <f>VLOOKUP($B283,'Session Details'!$B$2:$T$368,10,0)</f>
        <v>1.9801989677181275E-2</v>
      </c>
      <c r="N283" s="12">
        <f t="shared" si="39"/>
        <v>434347</v>
      </c>
      <c r="O283" t="str">
        <f t="shared" si="40"/>
        <v>TRAFFIC FACEBOOK</v>
      </c>
    </row>
    <row r="284" spans="2:15" x14ac:dyDescent="0.2">
      <c r="B284" s="10">
        <v>43747</v>
      </c>
      <c r="C284" s="3">
        <v>7427330</v>
      </c>
      <c r="D284" s="3">
        <v>5570497</v>
      </c>
      <c r="E284" s="3">
        <v>2269462</v>
      </c>
      <c r="F284" s="3">
        <v>5364183</v>
      </c>
      <c r="G284">
        <f t="shared" si="33"/>
        <v>20631472</v>
      </c>
      <c r="H284" s="52">
        <f t="shared" si="34"/>
        <v>-312730</v>
      </c>
      <c r="I284" s="52">
        <f t="shared" si="35"/>
        <v>-234548</v>
      </c>
      <c r="J284" s="52">
        <f t="shared" si="36"/>
        <v>-95556</v>
      </c>
      <c r="K284" s="52">
        <f t="shared" si="37"/>
        <v>-225860</v>
      </c>
      <c r="L284" s="7">
        <f t="shared" si="38"/>
        <v>-868694</v>
      </c>
      <c r="M284" s="5">
        <f>VLOOKUP($B284,'Session Details'!$B$2:$T$368,10,0)</f>
        <v>-4.0404058256849784E-2</v>
      </c>
      <c r="N284" s="12">
        <f t="shared" si="39"/>
        <v>-95556</v>
      </c>
      <c r="O284" t="str">
        <f t="shared" si="40"/>
        <v>TRAFFIC  TWITTER</v>
      </c>
    </row>
    <row r="285" spans="2:15" x14ac:dyDescent="0.2">
      <c r="B285" s="10">
        <v>43748</v>
      </c>
      <c r="C285" s="3">
        <v>7661877</v>
      </c>
      <c r="D285" s="3">
        <v>5746408</v>
      </c>
      <c r="E285" s="3">
        <v>2341129</v>
      </c>
      <c r="F285" s="3">
        <v>5533578</v>
      </c>
      <c r="G285">
        <f t="shared" si="33"/>
        <v>21282992</v>
      </c>
      <c r="H285" s="52">
        <f t="shared" si="34"/>
        <v>0</v>
      </c>
      <c r="I285" s="52">
        <f t="shared" si="35"/>
        <v>0</v>
      </c>
      <c r="J285" s="52">
        <f t="shared" si="36"/>
        <v>0</v>
      </c>
      <c r="K285" s="52">
        <f t="shared" si="37"/>
        <v>0</v>
      </c>
      <c r="L285" s="7">
        <f t="shared" si="38"/>
        <v>0</v>
      </c>
      <c r="M285" s="5">
        <f>VLOOKUP($B285,'Session Details'!$B$2:$T$368,10,0)</f>
        <v>0</v>
      </c>
      <c r="N285" s="12">
        <f t="shared" si="39"/>
        <v>0</v>
      </c>
      <c r="O285" t="str">
        <f t="shared" si="40"/>
        <v>TRAFFIC FACEBOOK</v>
      </c>
    </row>
    <row r="286" spans="2:15" x14ac:dyDescent="0.2">
      <c r="B286" s="10">
        <v>43749</v>
      </c>
      <c r="C286" s="3">
        <v>7661877</v>
      </c>
      <c r="D286" s="3">
        <v>5746408</v>
      </c>
      <c r="E286" s="3">
        <v>2341129</v>
      </c>
      <c r="F286" s="3">
        <v>5533578</v>
      </c>
      <c r="G286">
        <f t="shared" si="33"/>
        <v>21282992</v>
      </c>
      <c r="H286" s="52">
        <f t="shared" si="34"/>
        <v>78182</v>
      </c>
      <c r="I286" s="52">
        <f t="shared" si="35"/>
        <v>58637</v>
      </c>
      <c r="J286" s="52">
        <f t="shared" si="36"/>
        <v>23889</v>
      </c>
      <c r="K286" s="52">
        <f t="shared" si="37"/>
        <v>56465</v>
      </c>
      <c r="L286" s="7">
        <f t="shared" si="38"/>
        <v>217173</v>
      </c>
      <c r="M286" s="5">
        <f>VLOOKUP($B286,'Session Details'!$B$2:$T$368,10,0)</f>
        <v>1.0309259264533743E-2</v>
      </c>
      <c r="N286" s="12">
        <f t="shared" si="39"/>
        <v>217173</v>
      </c>
      <c r="O286" t="str">
        <f t="shared" si="40"/>
        <v>TRAFFIC FACEBOOK</v>
      </c>
    </row>
    <row r="287" spans="2:15" x14ac:dyDescent="0.2">
      <c r="B287" s="10">
        <v>43750</v>
      </c>
      <c r="C287" s="3">
        <v>16321913</v>
      </c>
      <c r="D287" s="3">
        <v>12241435</v>
      </c>
      <c r="E287" s="3">
        <v>4987251</v>
      </c>
      <c r="F287" s="3">
        <v>11788048</v>
      </c>
      <c r="G287">
        <f t="shared" si="33"/>
        <v>45338647</v>
      </c>
      <c r="H287" s="52">
        <f t="shared" si="34"/>
        <v>-323206</v>
      </c>
      <c r="I287" s="52">
        <f t="shared" si="35"/>
        <v>-242404</v>
      </c>
      <c r="J287" s="52">
        <f t="shared" si="36"/>
        <v>-98757</v>
      </c>
      <c r="K287" s="52">
        <f t="shared" si="37"/>
        <v>-233427</v>
      </c>
      <c r="L287" s="7">
        <f t="shared" si="38"/>
        <v>-897794</v>
      </c>
      <c r="M287" s="5">
        <f>VLOOKUP($B287,'Session Details'!$B$2:$T$368,10,0)</f>
        <v>-1.9417475518175187E-2</v>
      </c>
      <c r="N287" s="12">
        <f t="shared" si="39"/>
        <v>-98757</v>
      </c>
      <c r="O287" t="str">
        <f t="shared" si="40"/>
        <v>TRAFFIC  TWITTER</v>
      </c>
    </row>
    <row r="288" spans="2:15" x14ac:dyDescent="0.2">
      <c r="B288" s="10">
        <v>43751</v>
      </c>
      <c r="C288" s="3">
        <v>15675500</v>
      </c>
      <c r="D288" s="3">
        <v>11756625</v>
      </c>
      <c r="E288" s="3">
        <v>4789736</v>
      </c>
      <c r="F288" s="3">
        <v>11321195</v>
      </c>
      <c r="G288">
        <f t="shared" si="33"/>
        <v>43543056</v>
      </c>
      <c r="H288" s="52">
        <f t="shared" si="34"/>
        <v>0</v>
      </c>
      <c r="I288" s="52">
        <f t="shared" si="35"/>
        <v>0</v>
      </c>
      <c r="J288" s="52">
        <f t="shared" si="36"/>
        <v>0</v>
      </c>
      <c r="K288" s="52">
        <f t="shared" si="37"/>
        <v>0</v>
      </c>
      <c r="L288" s="7">
        <f t="shared" si="38"/>
        <v>0</v>
      </c>
      <c r="M288" s="5">
        <f>VLOOKUP($B288,'Session Details'!$B$2:$T$368,10,0)</f>
        <v>0</v>
      </c>
      <c r="N288" s="12">
        <f t="shared" si="39"/>
        <v>0</v>
      </c>
      <c r="O288" t="str">
        <f t="shared" si="40"/>
        <v>TRAFFIC FACEBOOK</v>
      </c>
    </row>
    <row r="289" spans="2:15" x14ac:dyDescent="0.2">
      <c r="B289" s="10">
        <v>43752</v>
      </c>
      <c r="C289" s="3">
        <v>7505512</v>
      </c>
      <c r="D289" s="3">
        <v>5629134</v>
      </c>
      <c r="E289" s="3">
        <v>2293351</v>
      </c>
      <c r="F289" s="3">
        <v>5420648</v>
      </c>
      <c r="G289">
        <f t="shared" si="33"/>
        <v>20848645</v>
      </c>
      <c r="H289" s="52">
        <f t="shared" si="34"/>
        <v>-234548</v>
      </c>
      <c r="I289" s="52">
        <f t="shared" si="35"/>
        <v>-175911</v>
      </c>
      <c r="J289" s="52">
        <f t="shared" si="36"/>
        <v>-71667</v>
      </c>
      <c r="K289" s="52">
        <f t="shared" si="37"/>
        <v>-169395</v>
      </c>
      <c r="L289" s="7">
        <f t="shared" si="38"/>
        <v>-651521</v>
      </c>
      <c r="M289" s="5">
        <f>VLOOKUP($B289,'Session Details'!$B$2:$T$368,10,0)</f>
        <v>-3.0303066948270674E-2</v>
      </c>
      <c r="N289" s="12">
        <f t="shared" si="39"/>
        <v>-71667</v>
      </c>
      <c r="O289" t="str">
        <f t="shared" si="40"/>
        <v>TRAFFIC  TWITTER</v>
      </c>
    </row>
    <row r="290" spans="2:15" x14ac:dyDescent="0.2">
      <c r="B290" s="10">
        <v>43753</v>
      </c>
      <c r="C290" s="3">
        <v>7896424</v>
      </c>
      <c r="D290" s="3">
        <v>5922318</v>
      </c>
      <c r="E290" s="3">
        <v>2412796</v>
      </c>
      <c r="F290" s="3">
        <v>5702973</v>
      </c>
      <c r="G290">
        <f t="shared" si="33"/>
        <v>21934511</v>
      </c>
      <c r="H290" s="52">
        <f t="shared" si="34"/>
        <v>-156365</v>
      </c>
      <c r="I290" s="52">
        <f t="shared" si="35"/>
        <v>-117274</v>
      </c>
      <c r="J290" s="52">
        <f t="shared" si="36"/>
        <v>-47778</v>
      </c>
      <c r="K290" s="52">
        <f t="shared" si="37"/>
        <v>-112930</v>
      </c>
      <c r="L290" s="7">
        <f t="shared" si="38"/>
        <v>-434347</v>
      </c>
      <c r="M290" s="5">
        <f>VLOOKUP($B290,'Session Details'!$B$2:$T$368,10,0)</f>
        <v>-1.9417484842768062E-2</v>
      </c>
      <c r="N290" s="12">
        <f t="shared" si="39"/>
        <v>-47778</v>
      </c>
      <c r="O290" t="str">
        <f t="shared" si="40"/>
        <v>TRAFFIC  TWITTER</v>
      </c>
    </row>
    <row r="291" spans="2:15" x14ac:dyDescent="0.2">
      <c r="B291" s="10">
        <v>43754</v>
      </c>
      <c r="C291" s="3">
        <v>7427330</v>
      </c>
      <c r="D291" s="3">
        <v>5570497</v>
      </c>
      <c r="E291" s="3">
        <v>2269462</v>
      </c>
      <c r="F291" s="3">
        <v>5364183</v>
      </c>
      <c r="G291">
        <f t="shared" si="33"/>
        <v>20631472</v>
      </c>
      <c r="H291" s="52">
        <f t="shared" si="34"/>
        <v>0</v>
      </c>
      <c r="I291" s="52">
        <f t="shared" si="35"/>
        <v>0</v>
      </c>
      <c r="J291" s="52">
        <f t="shared" si="36"/>
        <v>0</v>
      </c>
      <c r="K291" s="52">
        <f t="shared" si="37"/>
        <v>0</v>
      </c>
      <c r="L291" s="7">
        <f t="shared" si="38"/>
        <v>0</v>
      </c>
      <c r="M291" s="5">
        <f>VLOOKUP($B291,'Session Details'!$B$2:$T$368,10,0)</f>
        <v>0</v>
      </c>
      <c r="N291" s="12">
        <f t="shared" si="39"/>
        <v>0</v>
      </c>
      <c r="O291" t="str">
        <f t="shared" si="40"/>
        <v>TRAFFIC FACEBOOK</v>
      </c>
    </row>
    <row r="292" spans="2:15" x14ac:dyDescent="0.2">
      <c r="B292" s="10">
        <v>43755</v>
      </c>
      <c r="C292" s="3">
        <v>7974607</v>
      </c>
      <c r="D292" s="3">
        <v>5980955</v>
      </c>
      <c r="E292" s="3">
        <v>2436685</v>
      </c>
      <c r="F292" s="3">
        <v>5759438</v>
      </c>
      <c r="G292">
        <f t="shared" si="33"/>
        <v>22151685</v>
      </c>
      <c r="H292" s="52">
        <f t="shared" si="34"/>
        <v>312730</v>
      </c>
      <c r="I292" s="52">
        <f t="shared" si="35"/>
        <v>234547</v>
      </c>
      <c r="J292" s="52">
        <f t="shared" si="36"/>
        <v>95556</v>
      </c>
      <c r="K292" s="52">
        <f t="shared" si="37"/>
        <v>225860</v>
      </c>
      <c r="L292" s="7">
        <f t="shared" si="38"/>
        <v>868693</v>
      </c>
      <c r="M292" s="5">
        <f>VLOOKUP($B292,'Session Details'!$B$2:$T$368,10,0)</f>
        <v>4.0816345708519552E-2</v>
      </c>
      <c r="N292" s="12">
        <f t="shared" si="39"/>
        <v>868693</v>
      </c>
      <c r="O292" t="str">
        <f t="shared" si="40"/>
        <v>TRAFFIC FACEBOOK</v>
      </c>
    </row>
    <row r="293" spans="2:15" x14ac:dyDescent="0.2">
      <c r="B293" s="10">
        <v>43756</v>
      </c>
      <c r="C293" s="3">
        <v>7505512</v>
      </c>
      <c r="D293" s="3">
        <v>5629134</v>
      </c>
      <c r="E293" s="3">
        <v>2293351</v>
      </c>
      <c r="F293" s="3">
        <v>5420648</v>
      </c>
      <c r="G293">
        <f t="shared" si="33"/>
        <v>20848645</v>
      </c>
      <c r="H293" s="52">
        <f t="shared" si="34"/>
        <v>-156365</v>
      </c>
      <c r="I293" s="52">
        <f t="shared" si="35"/>
        <v>-117274</v>
      </c>
      <c r="J293" s="52">
        <f t="shared" si="36"/>
        <v>-47778</v>
      </c>
      <c r="K293" s="52">
        <f t="shared" si="37"/>
        <v>-112930</v>
      </c>
      <c r="L293" s="7">
        <f t="shared" si="38"/>
        <v>-434347</v>
      </c>
      <c r="M293" s="5">
        <f>VLOOKUP($B293,'Session Details'!$B$2:$T$368,10,0)</f>
        <v>-2.0408172854259776E-2</v>
      </c>
      <c r="N293" s="12">
        <f t="shared" si="39"/>
        <v>-47778</v>
      </c>
      <c r="O293" t="str">
        <f t="shared" si="40"/>
        <v>TRAFFIC  TWITTER</v>
      </c>
    </row>
    <row r="294" spans="2:15" x14ac:dyDescent="0.2">
      <c r="B294" s="10">
        <v>43757</v>
      </c>
      <c r="C294" s="3">
        <v>16645119</v>
      </c>
      <c r="D294" s="3">
        <v>12483839</v>
      </c>
      <c r="E294" s="3">
        <v>5086008</v>
      </c>
      <c r="F294" s="3">
        <v>12021475</v>
      </c>
      <c r="G294">
        <f t="shared" si="33"/>
        <v>46236441</v>
      </c>
      <c r="H294" s="52">
        <f t="shared" si="34"/>
        <v>323206</v>
      </c>
      <c r="I294" s="52">
        <f t="shared" si="35"/>
        <v>242404</v>
      </c>
      <c r="J294" s="52">
        <f t="shared" si="36"/>
        <v>98757</v>
      </c>
      <c r="K294" s="52">
        <f t="shared" si="37"/>
        <v>233427</v>
      </c>
      <c r="L294" s="7">
        <f t="shared" si="38"/>
        <v>897794</v>
      </c>
      <c r="M294" s="5">
        <f>VLOOKUP($B294,'Session Details'!$B$2:$T$368,10,0)</f>
        <v>1.9801979979641171E-2</v>
      </c>
      <c r="N294" s="12">
        <f t="shared" si="39"/>
        <v>897794</v>
      </c>
      <c r="O294" t="str">
        <f t="shared" si="40"/>
        <v>TRAFFIC FACEBOOK</v>
      </c>
    </row>
    <row r="295" spans="2:15" x14ac:dyDescent="0.2">
      <c r="B295" s="10">
        <v>43758</v>
      </c>
      <c r="C295" s="3">
        <v>15513897</v>
      </c>
      <c r="D295" s="3">
        <v>11635423</v>
      </c>
      <c r="E295" s="3">
        <v>4740357</v>
      </c>
      <c r="F295" s="3">
        <v>11204481</v>
      </c>
      <c r="G295">
        <f t="shared" si="33"/>
        <v>43094158</v>
      </c>
      <c r="H295" s="52">
        <f t="shared" si="34"/>
        <v>-161603</v>
      </c>
      <c r="I295" s="52">
        <f t="shared" si="35"/>
        <v>-121202</v>
      </c>
      <c r="J295" s="52">
        <f t="shared" si="36"/>
        <v>-49379</v>
      </c>
      <c r="K295" s="52">
        <f t="shared" si="37"/>
        <v>-116714</v>
      </c>
      <c r="L295" s="7">
        <f t="shared" si="38"/>
        <v>-448898</v>
      </c>
      <c r="M295" s="5">
        <f>VLOOKUP($B295,'Session Details'!$B$2:$T$368,10,0)</f>
        <v>-1.0309289715021874E-2</v>
      </c>
      <c r="N295" s="12">
        <f t="shared" si="39"/>
        <v>-49379</v>
      </c>
      <c r="O295" t="str">
        <f t="shared" si="40"/>
        <v>TRAFFIC  TWITTER</v>
      </c>
    </row>
    <row r="296" spans="2:15" x14ac:dyDescent="0.2">
      <c r="B296" s="10">
        <v>43759</v>
      </c>
      <c r="C296" s="3">
        <v>8209154</v>
      </c>
      <c r="D296" s="3">
        <v>6156866</v>
      </c>
      <c r="E296" s="3">
        <v>2508352</v>
      </c>
      <c r="F296" s="3">
        <v>5928833</v>
      </c>
      <c r="G296">
        <f t="shared" si="33"/>
        <v>22803205</v>
      </c>
      <c r="H296" s="52">
        <f t="shared" si="34"/>
        <v>703642</v>
      </c>
      <c r="I296" s="52">
        <f t="shared" si="35"/>
        <v>527732</v>
      </c>
      <c r="J296" s="52">
        <f t="shared" si="36"/>
        <v>215001</v>
      </c>
      <c r="K296" s="52">
        <f t="shared" si="37"/>
        <v>508185</v>
      </c>
      <c r="L296" s="7">
        <f t="shared" si="38"/>
        <v>1954560</v>
      </c>
      <c r="M296" s="5">
        <f>VLOOKUP($B296,'Session Details'!$B$2:$T$368,10,0)</f>
        <v>9.3750020984576077E-2</v>
      </c>
      <c r="N296" s="12">
        <f t="shared" si="39"/>
        <v>1954560</v>
      </c>
      <c r="O296" t="str">
        <f t="shared" si="40"/>
        <v>TRAFFIC FACEBOOK</v>
      </c>
    </row>
    <row r="297" spans="2:15" x14ac:dyDescent="0.2">
      <c r="B297" s="10">
        <v>43760</v>
      </c>
      <c r="C297" s="3">
        <v>7818242</v>
      </c>
      <c r="D297" s="3">
        <v>5863681</v>
      </c>
      <c r="E297" s="3">
        <v>2388907</v>
      </c>
      <c r="F297" s="3">
        <v>5646508</v>
      </c>
      <c r="G297">
        <f t="shared" si="33"/>
        <v>21717338</v>
      </c>
      <c r="H297" s="52">
        <f t="shared" si="34"/>
        <v>-78182</v>
      </c>
      <c r="I297" s="52">
        <f t="shared" si="35"/>
        <v>-58637</v>
      </c>
      <c r="J297" s="52">
        <f t="shared" si="36"/>
        <v>-23889</v>
      </c>
      <c r="K297" s="52">
        <f t="shared" si="37"/>
        <v>-56465</v>
      </c>
      <c r="L297" s="7">
        <f t="shared" si="38"/>
        <v>-217173</v>
      </c>
      <c r="M297" s="5">
        <f>VLOOKUP($B297,'Session Details'!$B$2:$T$368,10,0)</f>
        <v>-9.9009720434640736E-3</v>
      </c>
      <c r="N297" s="12">
        <f t="shared" si="39"/>
        <v>-23889</v>
      </c>
      <c r="O297" t="str">
        <f t="shared" si="40"/>
        <v>TRAFFIC  TWITTER</v>
      </c>
    </row>
    <row r="298" spans="2:15" x14ac:dyDescent="0.2">
      <c r="B298" s="10">
        <v>43761</v>
      </c>
      <c r="C298" s="3">
        <v>7818242</v>
      </c>
      <c r="D298" s="3">
        <v>5863681</v>
      </c>
      <c r="E298" s="3">
        <v>2388907</v>
      </c>
      <c r="F298" s="3">
        <v>5646508</v>
      </c>
      <c r="G298">
        <f t="shared" si="33"/>
        <v>21717338</v>
      </c>
      <c r="H298" s="52">
        <f t="shared" si="34"/>
        <v>390912</v>
      </c>
      <c r="I298" s="52">
        <f t="shared" si="35"/>
        <v>293184</v>
      </c>
      <c r="J298" s="52">
        <f t="shared" si="36"/>
        <v>119445</v>
      </c>
      <c r="K298" s="52">
        <f t="shared" si="37"/>
        <v>282325</v>
      </c>
      <c r="L298" s="7">
        <f t="shared" si="38"/>
        <v>1085866</v>
      </c>
      <c r="M298" s="5">
        <f>VLOOKUP($B298,'Session Details'!$B$2:$T$368,10,0)</f>
        <v>5.2631578947368363E-2</v>
      </c>
      <c r="N298" s="12">
        <f t="shared" si="39"/>
        <v>1085866</v>
      </c>
      <c r="O298" t="str">
        <f t="shared" si="40"/>
        <v>TRAFFIC FACEBOOK</v>
      </c>
    </row>
    <row r="299" spans="2:15" x14ac:dyDescent="0.2">
      <c r="B299" s="10">
        <v>43762</v>
      </c>
      <c r="C299" s="3">
        <v>7583695</v>
      </c>
      <c r="D299" s="3">
        <v>5687771</v>
      </c>
      <c r="E299" s="3">
        <v>2317240</v>
      </c>
      <c r="F299" s="3">
        <v>5477113</v>
      </c>
      <c r="G299">
        <f t="shared" si="33"/>
        <v>21065819</v>
      </c>
      <c r="H299" s="52">
        <f t="shared" si="34"/>
        <v>-390912</v>
      </c>
      <c r="I299" s="52">
        <f t="shared" si="35"/>
        <v>-293184</v>
      </c>
      <c r="J299" s="52">
        <f t="shared" si="36"/>
        <v>-119445</v>
      </c>
      <c r="K299" s="52">
        <f t="shared" si="37"/>
        <v>-282325</v>
      </c>
      <c r="L299" s="7">
        <f t="shared" si="38"/>
        <v>-1085866</v>
      </c>
      <c r="M299" s="5">
        <f>VLOOKUP($B299,'Session Details'!$B$2:$T$368,10,0)</f>
        <v>-4.9019607400555998E-2</v>
      </c>
      <c r="N299" s="12">
        <f t="shared" si="39"/>
        <v>-119445</v>
      </c>
      <c r="O299" t="str">
        <f t="shared" si="40"/>
        <v>TRAFFIC  TWITTER</v>
      </c>
    </row>
    <row r="300" spans="2:15" x14ac:dyDescent="0.2">
      <c r="B300" s="10">
        <v>43763</v>
      </c>
      <c r="C300" s="3">
        <v>7740060</v>
      </c>
      <c r="D300" s="3">
        <v>5805045</v>
      </c>
      <c r="E300" s="3">
        <v>2365018</v>
      </c>
      <c r="F300" s="3">
        <v>5590043</v>
      </c>
      <c r="G300">
        <f t="shared" si="33"/>
        <v>21500166</v>
      </c>
      <c r="H300" s="52">
        <f t="shared" si="34"/>
        <v>234548</v>
      </c>
      <c r="I300" s="52">
        <f t="shared" si="35"/>
        <v>175911</v>
      </c>
      <c r="J300" s="52">
        <f t="shared" si="36"/>
        <v>71667</v>
      </c>
      <c r="K300" s="52">
        <f t="shared" si="37"/>
        <v>169395</v>
      </c>
      <c r="L300" s="7">
        <f t="shared" si="38"/>
        <v>651521</v>
      </c>
      <c r="M300" s="5">
        <f>VLOOKUP($B300,'Session Details'!$B$2:$T$368,10,0)</f>
        <v>3.1250038971355698E-2</v>
      </c>
      <c r="N300" s="12">
        <f t="shared" si="39"/>
        <v>651521</v>
      </c>
      <c r="O300" t="str">
        <f t="shared" si="40"/>
        <v>TRAFFIC FACEBOOK</v>
      </c>
    </row>
    <row r="301" spans="2:15" x14ac:dyDescent="0.2">
      <c r="B301" s="10">
        <v>43764</v>
      </c>
      <c r="C301" s="3">
        <v>15837104</v>
      </c>
      <c r="D301" s="3">
        <v>11877828</v>
      </c>
      <c r="E301" s="3">
        <v>4839115</v>
      </c>
      <c r="F301" s="3">
        <v>11437908</v>
      </c>
      <c r="G301">
        <f t="shared" si="33"/>
        <v>43991955</v>
      </c>
      <c r="H301" s="52">
        <f t="shared" si="34"/>
        <v>-808015</v>
      </c>
      <c r="I301" s="52">
        <f t="shared" si="35"/>
        <v>-606011</v>
      </c>
      <c r="J301" s="52">
        <f t="shared" si="36"/>
        <v>-246893</v>
      </c>
      <c r="K301" s="52">
        <f t="shared" si="37"/>
        <v>-583567</v>
      </c>
      <c r="L301" s="7">
        <f t="shared" si="38"/>
        <v>-2244486</v>
      </c>
      <c r="M301" s="5">
        <f>VLOOKUP($B301,'Session Details'!$B$2:$T$368,10,0)</f>
        <v>-4.8543699609418511E-2</v>
      </c>
      <c r="N301" s="12">
        <f t="shared" si="39"/>
        <v>-246893</v>
      </c>
      <c r="O301" t="str">
        <f t="shared" si="40"/>
        <v>TRAFFIC  TWITTER</v>
      </c>
    </row>
    <row r="302" spans="2:15" x14ac:dyDescent="0.2">
      <c r="B302" s="10">
        <v>43765</v>
      </c>
      <c r="C302" s="3">
        <v>15513897</v>
      </c>
      <c r="D302" s="3">
        <v>11635423</v>
      </c>
      <c r="E302" s="3">
        <v>4740357</v>
      </c>
      <c r="F302" s="3">
        <v>11204481</v>
      </c>
      <c r="G302">
        <f t="shared" si="33"/>
        <v>43094158</v>
      </c>
      <c r="H302" s="52">
        <f t="shared" si="34"/>
        <v>0</v>
      </c>
      <c r="I302" s="52">
        <f t="shared" si="35"/>
        <v>0</v>
      </c>
      <c r="J302" s="52">
        <f t="shared" si="36"/>
        <v>0</v>
      </c>
      <c r="K302" s="52">
        <f t="shared" si="37"/>
        <v>0</v>
      </c>
      <c r="L302" s="7">
        <f t="shared" si="38"/>
        <v>0</v>
      </c>
      <c r="M302" s="5">
        <f>VLOOKUP($B302,'Session Details'!$B$2:$T$368,10,0)</f>
        <v>0</v>
      </c>
      <c r="N302" s="12">
        <f t="shared" si="39"/>
        <v>0</v>
      </c>
      <c r="O302" t="str">
        <f t="shared" si="40"/>
        <v>TRAFFIC FACEBOOK</v>
      </c>
    </row>
    <row r="303" spans="2:15" x14ac:dyDescent="0.2">
      <c r="B303" s="10">
        <v>43766</v>
      </c>
      <c r="C303" s="3">
        <v>7583695</v>
      </c>
      <c r="D303" s="3">
        <v>5687771</v>
      </c>
      <c r="E303" s="3">
        <v>2317240</v>
      </c>
      <c r="F303" s="3">
        <v>5477113</v>
      </c>
      <c r="G303">
        <f t="shared" si="33"/>
        <v>21065819</v>
      </c>
      <c r="H303" s="52">
        <f t="shared" si="34"/>
        <v>-625459</v>
      </c>
      <c r="I303" s="52">
        <f t="shared" si="35"/>
        <v>-469095</v>
      </c>
      <c r="J303" s="52">
        <f t="shared" si="36"/>
        <v>-191112</v>
      </c>
      <c r="K303" s="52">
        <f t="shared" si="37"/>
        <v>-451720</v>
      </c>
      <c r="L303" s="7">
        <f t="shared" si="38"/>
        <v>-1737386</v>
      </c>
      <c r="M303" s="5">
        <f>VLOOKUP($B303,'Session Details'!$B$2:$T$368,10,0)</f>
        <v>-7.6190467419780084E-2</v>
      </c>
      <c r="N303" s="12">
        <f t="shared" si="39"/>
        <v>-191112</v>
      </c>
      <c r="O303" t="str">
        <f t="shared" si="40"/>
        <v>TRAFFIC  TWITTER</v>
      </c>
    </row>
    <row r="304" spans="2:15" x14ac:dyDescent="0.2">
      <c r="B304" s="10">
        <v>43767</v>
      </c>
      <c r="C304" s="3">
        <v>7974607</v>
      </c>
      <c r="D304" s="3">
        <v>5980955</v>
      </c>
      <c r="E304" s="3">
        <v>2436685</v>
      </c>
      <c r="F304" s="3">
        <v>5759438</v>
      </c>
      <c r="G304">
        <f t="shared" si="33"/>
        <v>22151685</v>
      </c>
      <c r="H304" s="52">
        <f t="shared" si="34"/>
        <v>156365</v>
      </c>
      <c r="I304" s="52">
        <f t="shared" si="35"/>
        <v>117274</v>
      </c>
      <c r="J304" s="52">
        <f t="shared" si="36"/>
        <v>47778</v>
      </c>
      <c r="K304" s="52">
        <f t="shared" si="37"/>
        <v>112930</v>
      </c>
      <c r="L304" s="7">
        <f t="shared" si="38"/>
        <v>434347</v>
      </c>
      <c r="M304" s="5">
        <f>VLOOKUP($B304,'Session Details'!$B$2:$T$368,10,0)</f>
        <v>2.0000009209230951E-2</v>
      </c>
      <c r="N304" s="12">
        <f t="shared" si="39"/>
        <v>434347</v>
      </c>
      <c r="O304" t="str">
        <f t="shared" si="40"/>
        <v>TRAFFIC FACEBOOK</v>
      </c>
    </row>
    <row r="305" spans="2:15" x14ac:dyDescent="0.2">
      <c r="B305" s="10">
        <v>43768</v>
      </c>
      <c r="C305" s="3">
        <v>7740060</v>
      </c>
      <c r="D305" s="3">
        <v>5805045</v>
      </c>
      <c r="E305" s="3">
        <v>2365018</v>
      </c>
      <c r="F305" s="3">
        <v>5590043</v>
      </c>
      <c r="G305">
        <f t="shared" si="33"/>
        <v>21500166</v>
      </c>
      <c r="H305" s="52">
        <f t="shared" si="34"/>
        <v>-78182</v>
      </c>
      <c r="I305" s="52">
        <f t="shared" si="35"/>
        <v>-58636</v>
      </c>
      <c r="J305" s="52">
        <f t="shared" si="36"/>
        <v>-23889</v>
      </c>
      <c r="K305" s="52">
        <f t="shared" si="37"/>
        <v>-56465</v>
      </c>
      <c r="L305" s="7">
        <f t="shared" si="38"/>
        <v>-217172</v>
      </c>
      <c r="M305" s="5">
        <f>VLOOKUP($B305,'Session Details'!$B$2:$T$368,10,0)</f>
        <v>-9.9999815815380311E-3</v>
      </c>
      <c r="N305" s="12">
        <f t="shared" si="39"/>
        <v>-23889</v>
      </c>
      <c r="O305" t="str">
        <f t="shared" si="40"/>
        <v>TRAFFIC  TWITTER</v>
      </c>
    </row>
    <row r="306" spans="2:15" x14ac:dyDescent="0.2">
      <c r="B306" s="10">
        <v>43769</v>
      </c>
      <c r="C306" s="3">
        <v>7427330</v>
      </c>
      <c r="D306" s="3">
        <v>5570497</v>
      </c>
      <c r="E306" s="3">
        <v>2269462</v>
      </c>
      <c r="F306" s="3">
        <v>5364183</v>
      </c>
      <c r="G306">
        <f t="shared" si="33"/>
        <v>20631472</v>
      </c>
      <c r="H306" s="52">
        <f t="shared" si="34"/>
        <v>-156365</v>
      </c>
      <c r="I306" s="52">
        <f t="shared" si="35"/>
        <v>-117274</v>
      </c>
      <c r="J306" s="52">
        <f t="shared" si="36"/>
        <v>-47778</v>
      </c>
      <c r="K306" s="52">
        <f t="shared" si="37"/>
        <v>-112930</v>
      </c>
      <c r="L306" s="7">
        <f t="shared" si="38"/>
        <v>-434347</v>
      </c>
      <c r="M306" s="5">
        <f>VLOOKUP($B306,'Session Details'!$B$2:$T$368,10,0)</f>
        <v>-2.0618565999329763E-2</v>
      </c>
      <c r="N306" s="12">
        <f t="shared" si="39"/>
        <v>-47778</v>
      </c>
      <c r="O306" t="str">
        <f t="shared" si="40"/>
        <v>TRAFFIC  TWITTER</v>
      </c>
    </row>
    <row r="307" spans="2:15" x14ac:dyDescent="0.2">
      <c r="B307" s="10">
        <v>43770</v>
      </c>
      <c r="C307" s="3">
        <v>7583695</v>
      </c>
      <c r="D307" s="3">
        <v>5687771</v>
      </c>
      <c r="E307" s="3">
        <v>2317240</v>
      </c>
      <c r="F307" s="3">
        <v>5477113</v>
      </c>
      <c r="G307">
        <f t="shared" si="33"/>
        <v>21065819</v>
      </c>
      <c r="H307" s="52">
        <f t="shared" si="34"/>
        <v>-156365</v>
      </c>
      <c r="I307" s="52">
        <f t="shared" si="35"/>
        <v>-117274</v>
      </c>
      <c r="J307" s="52">
        <f t="shared" si="36"/>
        <v>-47778</v>
      </c>
      <c r="K307" s="52">
        <f t="shared" si="37"/>
        <v>-112930</v>
      </c>
      <c r="L307" s="7">
        <f t="shared" si="38"/>
        <v>-434347</v>
      </c>
      <c r="M307" s="5">
        <f>VLOOKUP($B307,'Session Details'!$B$2:$T$368,10,0)</f>
        <v>-2.0202029128424948E-2</v>
      </c>
      <c r="N307" s="12">
        <f t="shared" si="39"/>
        <v>-47778</v>
      </c>
      <c r="O307" t="str">
        <f t="shared" si="40"/>
        <v>TRAFFIC  TWITTER</v>
      </c>
    </row>
    <row r="308" spans="2:15" x14ac:dyDescent="0.2">
      <c r="B308" s="10">
        <v>43771</v>
      </c>
      <c r="C308" s="3">
        <v>15352294</v>
      </c>
      <c r="D308" s="3">
        <v>11514221</v>
      </c>
      <c r="E308" s="3">
        <v>4690978</v>
      </c>
      <c r="F308" s="3">
        <v>11087768</v>
      </c>
      <c r="G308">
        <f t="shared" si="33"/>
        <v>42645261</v>
      </c>
      <c r="H308" s="52">
        <f t="shared" si="34"/>
        <v>-484810</v>
      </c>
      <c r="I308" s="52">
        <f t="shared" si="35"/>
        <v>-363607</v>
      </c>
      <c r="J308" s="52">
        <f t="shared" si="36"/>
        <v>-148137</v>
      </c>
      <c r="K308" s="52">
        <f t="shared" si="37"/>
        <v>-350140</v>
      </c>
      <c r="L308" s="7">
        <f t="shared" si="38"/>
        <v>-1346694</v>
      </c>
      <c r="M308" s="5">
        <f>VLOOKUP($B308,'Session Details'!$B$2:$T$368,10,0)</f>
        <v>-3.0612233532244737E-2</v>
      </c>
      <c r="N308" s="12">
        <f t="shared" si="39"/>
        <v>-148137</v>
      </c>
      <c r="O308" t="str">
        <f t="shared" si="40"/>
        <v>TRAFFIC  TWITTER</v>
      </c>
    </row>
    <row r="309" spans="2:15" x14ac:dyDescent="0.2">
      <c r="B309" s="10">
        <v>43772</v>
      </c>
      <c r="C309" s="3">
        <v>16483516</v>
      </c>
      <c r="D309" s="3">
        <v>12362637</v>
      </c>
      <c r="E309" s="3">
        <v>5036630</v>
      </c>
      <c r="F309" s="3">
        <v>11904761</v>
      </c>
      <c r="G309">
        <f t="shared" si="33"/>
        <v>45787544</v>
      </c>
      <c r="H309" s="52">
        <f t="shared" si="34"/>
        <v>969619</v>
      </c>
      <c r="I309" s="52">
        <f t="shared" si="35"/>
        <v>727214</v>
      </c>
      <c r="J309" s="52">
        <f t="shared" si="36"/>
        <v>296273</v>
      </c>
      <c r="K309" s="52">
        <f t="shared" si="37"/>
        <v>700280</v>
      </c>
      <c r="L309" s="7">
        <f t="shared" si="38"/>
        <v>2693386</v>
      </c>
      <c r="M309" s="5">
        <f>VLOOKUP($B309,'Session Details'!$B$2:$T$368,10,0)</f>
        <v>6.25E-2</v>
      </c>
      <c r="N309" s="12">
        <f t="shared" si="39"/>
        <v>2693386</v>
      </c>
      <c r="O309" t="str">
        <f t="shared" si="40"/>
        <v>TRAFFIC FACEBOOK</v>
      </c>
    </row>
    <row r="310" spans="2:15" x14ac:dyDescent="0.2">
      <c r="B310" s="10">
        <v>43773</v>
      </c>
      <c r="C310" s="3">
        <v>7661877</v>
      </c>
      <c r="D310" s="3">
        <v>5746408</v>
      </c>
      <c r="E310" s="3">
        <v>2341129</v>
      </c>
      <c r="F310" s="3">
        <v>5533578</v>
      </c>
      <c r="G310">
        <f t="shared" si="33"/>
        <v>21282992</v>
      </c>
      <c r="H310" s="52">
        <f t="shared" si="34"/>
        <v>78182</v>
      </c>
      <c r="I310" s="52">
        <f t="shared" si="35"/>
        <v>58637</v>
      </c>
      <c r="J310" s="52">
        <f t="shared" si="36"/>
        <v>23889</v>
      </c>
      <c r="K310" s="52">
        <f t="shared" si="37"/>
        <v>56465</v>
      </c>
      <c r="L310" s="7">
        <f t="shared" si="38"/>
        <v>217173</v>
      </c>
      <c r="M310" s="5">
        <f>VLOOKUP($B310,'Session Details'!$B$2:$T$368,10,0)</f>
        <v>1.0309259264533743E-2</v>
      </c>
      <c r="N310" s="12">
        <f t="shared" si="39"/>
        <v>217173</v>
      </c>
      <c r="O310" t="str">
        <f t="shared" si="40"/>
        <v>TRAFFIC FACEBOOK</v>
      </c>
    </row>
    <row r="311" spans="2:15" x14ac:dyDescent="0.2">
      <c r="B311" s="10">
        <v>43774</v>
      </c>
      <c r="C311" s="3">
        <v>7505512</v>
      </c>
      <c r="D311" s="3">
        <v>5629134</v>
      </c>
      <c r="E311" s="3">
        <v>2293351</v>
      </c>
      <c r="F311" s="3">
        <v>5420648</v>
      </c>
      <c r="G311">
        <f t="shared" si="33"/>
        <v>20848645</v>
      </c>
      <c r="H311" s="52">
        <f t="shared" si="34"/>
        <v>-469095</v>
      </c>
      <c r="I311" s="52">
        <f t="shared" si="35"/>
        <v>-351821</v>
      </c>
      <c r="J311" s="52">
        <f t="shared" si="36"/>
        <v>-143334</v>
      </c>
      <c r="K311" s="52">
        <f t="shared" si="37"/>
        <v>-338790</v>
      </c>
      <c r="L311" s="7">
        <f t="shared" si="38"/>
        <v>-1303040</v>
      </c>
      <c r="M311" s="5">
        <f>VLOOKUP($B311,'Session Details'!$B$2:$T$368,10,0)</f>
        <v>-5.8823555966640351E-2</v>
      </c>
      <c r="N311" s="12">
        <f t="shared" si="39"/>
        <v>-143334</v>
      </c>
      <c r="O311" t="str">
        <f t="shared" si="40"/>
        <v>TRAFFIC  TWITTER</v>
      </c>
    </row>
    <row r="312" spans="2:15" x14ac:dyDescent="0.2">
      <c r="B312" s="10">
        <v>43775</v>
      </c>
      <c r="C312" s="3">
        <v>7740060</v>
      </c>
      <c r="D312" s="3">
        <v>5805045</v>
      </c>
      <c r="E312" s="3">
        <v>2365018</v>
      </c>
      <c r="F312" s="3">
        <v>5590043</v>
      </c>
      <c r="G312">
        <f t="shared" si="33"/>
        <v>21500166</v>
      </c>
      <c r="H312" s="52">
        <f t="shared" si="34"/>
        <v>0</v>
      </c>
      <c r="I312" s="52">
        <f t="shared" si="35"/>
        <v>0</v>
      </c>
      <c r="J312" s="52">
        <f t="shared" si="36"/>
        <v>0</v>
      </c>
      <c r="K312" s="52">
        <f t="shared" si="37"/>
        <v>0</v>
      </c>
      <c r="L312" s="7">
        <f t="shared" si="38"/>
        <v>0</v>
      </c>
      <c r="M312" s="5">
        <f>VLOOKUP($B312,'Session Details'!$B$2:$T$368,10,0)</f>
        <v>0</v>
      </c>
      <c r="N312" s="12">
        <f t="shared" si="39"/>
        <v>0</v>
      </c>
      <c r="O312" t="str">
        <f t="shared" si="40"/>
        <v>TRAFFIC FACEBOOK</v>
      </c>
    </row>
    <row r="313" spans="2:15" x14ac:dyDescent="0.2">
      <c r="B313" s="10">
        <v>43776</v>
      </c>
      <c r="C313" s="3">
        <v>7505512</v>
      </c>
      <c r="D313" s="3">
        <v>5629134</v>
      </c>
      <c r="E313" s="3">
        <v>2293351</v>
      </c>
      <c r="F313" s="3">
        <v>5420648</v>
      </c>
      <c r="G313">
        <f t="shared" si="33"/>
        <v>20848645</v>
      </c>
      <c r="H313" s="52">
        <f t="shared" si="34"/>
        <v>78182</v>
      </c>
      <c r="I313" s="52">
        <f t="shared" si="35"/>
        <v>58637</v>
      </c>
      <c r="J313" s="52">
        <f t="shared" si="36"/>
        <v>23889</v>
      </c>
      <c r="K313" s="52">
        <f t="shared" si="37"/>
        <v>56465</v>
      </c>
      <c r="L313" s="7">
        <f t="shared" si="38"/>
        <v>217173</v>
      </c>
      <c r="M313" s="5">
        <f>VLOOKUP($B313,'Session Details'!$B$2:$T$368,10,0)</f>
        <v>1.0526296401619062E-2</v>
      </c>
      <c r="N313" s="12">
        <f t="shared" si="39"/>
        <v>217173</v>
      </c>
      <c r="O313" t="str">
        <f t="shared" si="40"/>
        <v>TRAFFIC FACEBOOK</v>
      </c>
    </row>
    <row r="314" spans="2:15" x14ac:dyDescent="0.2">
      <c r="B314" s="10">
        <v>43777</v>
      </c>
      <c r="C314" s="3">
        <v>7583695</v>
      </c>
      <c r="D314" s="3">
        <v>5687771</v>
      </c>
      <c r="E314" s="3">
        <v>2317240</v>
      </c>
      <c r="F314" s="3">
        <v>5477113</v>
      </c>
      <c r="G314">
        <f t="shared" si="33"/>
        <v>21065819</v>
      </c>
      <c r="H314" s="52">
        <f t="shared" si="34"/>
        <v>0</v>
      </c>
      <c r="I314" s="52">
        <f t="shared" si="35"/>
        <v>0</v>
      </c>
      <c r="J314" s="52">
        <f t="shared" si="36"/>
        <v>0</v>
      </c>
      <c r="K314" s="52">
        <f t="shared" si="37"/>
        <v>0</v>
      </c>
      <c r="L314" s="7">
        <f t="shared" si="38"/>
        <v>0</v>
      </c>
      <c r="M314" s="5">
        <f>VLOOKUP($B314,'Session Details'!$B$2:$T$368,10,0)</f>
        <v>0</v>
      </c>
      <c r="N314" s="12">
        <f t="shared" si="39"/>
        <v>0</v>
      </c>
      <c r="O314" t="str">
        <f t="shared" si="40"/>
        <v>TRAFFIC FACEBOOK</v>
      </c>
    </row>
    <row r="315" spans="2:15" x14ac:dyDescent="0.2">
      <c r="B315" s="10">
        <v>43778</v>
      </c>
      <c r="C315" s="3">
        <v>16483516</v>
      </c>
      <c r="D315" s="3">
        <v>12362637</v>
      </c>
      <c r="E315" s="3">
        <v>5036630</v>
      </c>
      <c r="F315" s="3">
        <v>11904761</v>
      </c>
      <c r="G315">
        <f t="shared" si="33"/>
        <v>45787544</v>
      </c>
      <c r="H315" s="52">
        <f t="shared" si="34"/>
        <v>1131222</v>
      </c>
      <c r="I315" s="52">
        <f t="shared" si="35"/>
        <v>848416</v>
      </c>
      <c r="J315" s="52">
        <f t="shared" si="36"/>
        <v>345652</v>
      </c>
      <c r="K315" s="52">
        <f t="shared" si="37"/>
        <v>816993</v>
      </c>
      <c r="L315" s="7">
        <f t="shared" si="38"/>
        <v>3142283</v>
      </c>
      <c r="M315" s="5">
        <f>VLOOKUP($B315,'Session Details'!$B$2:$T$368,10,0)</f>
        <v>7.3684197937763818E-2</v>
      </c>
      <c r="N315" s="12">
        <f t="shared" si="39"/>
        <v>3142283</v>
      </c>
      <c r="O315" t="str">
        <f t="shared" si="40"/>
        <v>TRAFFIC FACEBOOK</v>
      </c>
    </row>
    <row r="316" spans="2:15" x14ac:dyDescent="0.2">
      <c r="B316" s="10">
        <v>43779</v>
      </c>
      <c r="C316" s="3">
        <v>16968325</v>
      </c>
      <c r="D316" s="3">
        <v>12726244</v>
      </c>
      <c r="E316" s="3">
        <v>5184766</v>
      </c>
      <c r="F316" s="3">
        <v>12254901</v>
      </c>
      <c r="G316">
        <f t="shared" si="33"/>
        <v>47134236</v>
      </c>
      <c r="H316" s="52">
        <f t="shared" si="34"/>
        <v>484809</v>
      </c>
      <c r="I316" s="52">
        <f t="shared" si="35"/>
        <v>363607</v>
      </c>
      <c r="J316" s="52">
        <f t="shared" si="36"/>
        <v>148136</v>
      </c>
      <c r="K316" s="52">
        <f t="shared" si="37"/>
        <v>350140</v>
      </c>
      <c r="L316" s="7">
        <f t="shared" si="38"/>
        <v>1346692</v>
      </c>
      <c r="M316" s="5">
        <f>VLOOKUP($B316,'Session Details'!$B$2:$T$368,10,0)</f>
        <v>2.9411775625882486E-2</v>
      </c>
      <c r="N316" s="12">
        <f t="shared" si="39"/>
        <v>1346692</v>
      </c>
      <c r="O316" t="str">
        <f t="shared" si="40"/>
        <v>TRAFFIC FACEBOOK</v>
      </c>
    </row>
    <row r="317" spans="2:15" x14ac:dyDescent="0.2">
      <c r="B317" s="10">
        <v>43780</v>
      </c>
      <c r="C317" s="3">
        <v>7740060</v>
      </c>
      <c r="D317" s="3">
        <v>5805045</v>
      </c>
      <c r="E317" s="3">
        <v>2365018</v>
      </c>
      <c r="F317" s="3">
        <v>5590043</v>
      </c>
      <c r="G317">
        <f t="shared" si="33"/>
        <v>21500166</v>
      </c>
      <c r="H317" s="52">
        <f t="shared" si="34"/>
        <v>78183</v>
      </c>
      <c r="I317" s="52">
        <f t="shared" si="35"/>
        <v>58637</v>
      </c>
      <c r="J317" s="52">
        <f t="shared" si="36"/>
        <v>23889</v>
      </c>
      <c r="K317" s="52">
        <f t="shared" si="37"/>
        <v>56465</v>
      </c>
      <c r="L317" s="7">
        <f t="shared" si="38"/>
        <v>217174</v>
      </c>
      <c r="M317" s="5">
        <f>VLOOKUP($B317,'Session Details'!$B$2:$T$368,10,0)</f>
        <v>1.0204109920066262E-2</v>
      </c>
      <c r="N317" s="12">
        <f t="shared" si="39"/>
        <v>217174</v>
      </c>
      <c r="O317" t="str">
        <f t="shared" si="40"/>
        <v>TRAFFIC FACEBOOK</v>
      </c>
    </row>
    <row r="318" spans="2:15" x14ac:dyDescent="0.2">
      <c r="B318" s="10">
        <v>43781</v>
      </c>
      <c r="C318" s="3">
        <v>7427330</v>
      </c>
      <c r="D318" s="3">
        <v>5570497</v>
      </c>
      <c r="E318" s="3">
        <v>2269462</v>
      </c>
      <c r="F318" s="3">
        <v>5364183</v>
      </c>
      <c r="G318">
        <f t="shared" si="33"/>
        <v>20631472</v>
      </c>
      <c r="H318" s="52">
        <f t="shared" si="34"/>
        <v>-78182</v>
      </c>
      <c r="I318" s="52">
        <f t="shared" si="35"/>
        <v>-58637</v>
      </c>
      <c r="J318" s="52">
        <f t="shared" si="36"/>
        <v>-23889</v>
      </c>
      <c r="K318" s="52">
        <f t="shared" si="37"/>
        <v>-56465</v>
      </c>
      <c r="L318" s="7">
        <f t="shared" si="38"/>
        <v>-217173</v>
      </c>
      <c r="M318" s="5">
        <f>VLOOKUP($B318,'Session Details'!$B$2:$T$368,10,0)</f>
        <v>-1.041664768062156E-2</v>
      </c>
      <c r="N318" s="12">
        <f t="shared" si="39"/>
        <v>-23889</v>
      </c>
      <c r="O318" t="str">
        <f t="shared" si="40"/>
        <v>TRAFFIC  TWITTER</v>
      </c>
    </row>
    <row r="319" spans="2:15" x14ac:dyDescent="0.2">
      <c r="B319" s="10">
        <v>43782</v>
      </c>
      <c r="C319" s="3">
        <v>7740060</v>
      </c>
      <c r="D319" s="3">
        <v>5805045</v>
      </c>
      <c r="E319" s="3">
        <v>2365018</v>
      </c>
      <c r="F319" s="3">
        <v>5590043</v>
      </c>
      <c r="G319">
        <f t="shared" si="33"/>
        <v>21500166</v>
      </c>
      <c r="H319" s="52">
        <f t="shared" si="34"/>
        <v>0</v>
      </c>
      <c r="I319" s="52">
        <f t="shared" si="35"/>
        <v>0</v>
      </c>
      <c r="J319" s="52">
        <f t="shared" si="36"/>
        <v>0</v>
      </c>
      <c r="K319" s="52">
        <f t="shared" si="37"/>
        <v>0</v>
      </c>
      <c r="L319" s="7">
        <f t="shared" si="38"/>
        <v>0</v>
      </c>
      <c r="M319" s="5">
        <f>VLOOKUP($B319,'Session Details'!$B$2:$T$368,10,0)</f>
        <v>0</v>
      </c>
      <c r="N319" s="12">
        <f t="shared" si="39"/>
        <v>0</v>
      </c>
      <c r="O319" t="str">
        <f t="shared" si="40"/>
        <v>TRAFFIC FACEBOOK</v>
      </c>
    </row>
    <row r="320" spans="2:15" x14ac:dyDescent="0.2">
      <c r="B320" s="10">
        <v>43783</v>
      </c>
      <c r="C320" s="3">
        <v>7505512</v>
      </c>
      <c r="D320" s="3">
        <v>5629134</v>
      </c>
      <c r="E320" s="3">
        <v>2293351</v>
      </c>
      <c r="F320" s="3">
        <v>5420648</v>
      </c>
      <c r="G320">
        <f t="shared" si="33"/>
        <v>20848645</v>
      </c>
      <c r="H320" s="52">
        <f t="shared" si="34"/>
        <v>0</v>
      </c>
      <c r="I320" s="52">
        <f t="shared" si="35"/>
        <v>0</v>
      </c>
      <c r="J320" s="52">
        <f t="shared" si="36"/>
        <v>0</v>
      </c>
      <c r="K320" s="52">
        <f t="shared" si="37"/>
        <v>0</v>
      </c>
      <c r="L320" s="7">
        <f t="shared" si="38"/>
        <v>0</v>
      </c>
      <c r="M320" s="5">
        <f>VLOOKUP($B320,'Session Details'!$B$2:$T$368,10,0)</f>
        <v>0</v>
      </c>
      <c r="N320" s="12">
        <f t="shared" si="39"/>
        <v>0</v>
      </c>
      <c r="O320" t="str">
        <f t="shared" si="40"/>
        <v>TRAFFIC FACEBOOK</v>
      </c>
    </row>
    <row r="321" spans="2:15" x14ac:dyDescent="0.2">
      <c r="B321" s="10">
        <v>43784</v>
      </c>
      <c r="C321" s="3">
        <v>7818242</v>
      </c>
      <c r="D321" s="3">
        <v>5863681</v>
      </c>
      <c r="E321" s="3">
        <v>2388907</v>
      </c>
      <c r="F321" s="3">
        <v>5646508</v>
      </c>
      <c r="G321">
        <f t="shared" si="33"/>
        <v>21717338</v>
      </c>
      <c r="H321" s="52">
        <f t="shared" si="34"/>
        <v>234547</v>
      </c>
      <c r="I321" s="52">
        <f t="shared" si="35"/>
        <v>175910</v>
      </c>
      <c r="J321" s="52">
        <f t="shared" si="36"/>
        <v>71667</v>
      </c>
      <c r="K321" s="52">
        <f t="shared" si="37"/>
        <v>169395</v>
      </c>
      <c r="L321" s="7">
        <f t="shared" si="38"/>
        <v>651519</v>
      </c>
      <c r="M321" s="5">
        <f>VLOOKUP($B321,'Session Details'!$B$2:$T$368,10,0)</f>
        <v>3.0927825263863395E-2</v>
      </c>
      <c r="N321" s="12">
        <f t="shared" si="39"/>
        <v>651519</v>
      </c>
      <c r="O321" t="str">
        <f t="shared" si="40"/>
        <v>TRAFFIC FACEBOOK</v>
      </c>
    </row>
    <row r="322" spans="2:15" x14ac:dyDescent="0.2">
      <c r="B322" s="10">
        <v>43785</v>
      </c>
      <c r="C322" s="3">
        <v>16968325</v>
      </c>
      <c r="D322" s="3">
        <v>12726244</v>
      </c>
      <c r="E322" s="3">
        <v>5184766</v>
      </c>
      <c r="F322" s="3">
        <v>12254901</v>
      </c>
      <c r="G322">
        <f t="shared" si="33"/>
        <v>47134236</v>
      </c>
      <c r="H322" s="52">
        <f t="shared" si="34"/>
        <v>484809</v>
      </c>
      <c r="I322" s="52">
        <f t="shared" si="35"/>
        <v>363607</v>
      </c>
      <c r="J322" s="52">
        <f t="shared" si="36"/>
        <v>148136</v>
      </c>
      <c r="K322" s="52">
        <f t="shared" si="37"/>
        <v>350140</v>
      </c>
      <c r="L322" s="7">
        <f t="shared" si="38"/>
        <v>1346692</v>
      </c>
      <c r="M322" s="5">
        <f>VLOOKUP($B322,'Session Details'!$B$2:$T$368,10,0)</f>
        <v>2.9411775625882486E-2</v>
      </c>
      <c r="N322" s="12">
        <f t="shared" si="39"/>
        <v>1346692</v>
      </c>
      <c r="O322" t="str">
        <f t="shared" si="40"/>
        <v>TRAFFIC FACEBOOK</v>
      </c>
    </row>
    <row r="323" spans="2:15" x14ac:dyDescent="0.2">
      <c r="B323" s="10">
        <v>43786</v>
      </c>
      <c r="C323" s="3">
        <v>15837104</v>
      </c>
      <c r="D323" s="3">
        <v>11877828</v>
      </c>
      <c r="E323" s="3">
        <v>4839115</v>
      </c>
      <c r="F323" s="3">
        <v>11437908</v>
      </c>
      <c r="G323">
        <f t="shared" si="33"/>
        <v>43991955</v>
      </c>
      <c r="H323" s="52">
        <f t="shared" si="34"/>
        <v>-1131221</v>
      </c>
      <c r="I323" s="52">
        <f t="shared" si="35"/>
        <v>-848416</v>
      </c>
      <c r="J323" s="52">
        <f t="shared" si="36"/>
        <v>-345651</v>
      </c>
      <c r="K323" s="52">
        <f t="shared" si="37"/>
        <v>-816993</v>
      </c>
      <c r="L323" s="7">
        <f t="shared" si="38"/>
        <v>-3142281</v>
      </c>
      <c r="M323" s="5">
        <f>VLOOKUP($B323,'Session Details'!$B$2:$T$368,10,0)</f>
        <v>-6.6666676567466721E-2</v>
      </c>
      <c r="N323" s="12">
        <f t="shared" si="39"/>
        <v>-345651</v>
      </c>
      <c r="O323" t="str">
        <f t="shared" si="40"/>
        <v>TRAFFIC  TWITTER</v>
      </c>
    </row>
    <row r="324" spans="2:15" x14ac:dyDescent="0.2">
      <c r="B324" s="10">
        <v>43787</v>
      </c>
      <c r="C324" s="3">
        <v>8209154</v>
      </c>
      <c r="D324" s="3">
        <v>6156866</v>
      </c>
      <c r="E324" s="3">
        <v>2508352</v>
      </c>
      <c r="F324" s="3">
        <v>5928833</v>
      </c>
      <c r="G324">
        <f t="shared" ref="G324:G368" si="41">SUM(C324:F324)</f>
        <v>22803205</v>
      </c>
      <c r="H324" s="52">
        <f t="shared" si="34"/>
        <v>469094</v>
      </c>
      <c r="I324" s="52">
        <f t="shared" si="35"/>
        <v>351821</v>
      </c>
      <c r="J324" s="52">
        <f t="shared" si="36"/>
        <v>143334</v>
      </c>
      <c r="K324" s="52">
        <f t="shared" si="37"/>
        <v>338790</v>
      </c>
      <c r="L324" s="7">
        <f t="shared" si="38"/>
        <v>1303039</v>
      </c>
      <c r="M324" s="5">
        <f>VLOOKUP($B324,'Session Details'!$B$2:$T$368,10,0)</f>
        <v>6.0606040874008116E-2</v>
      </c>
      <c r="N324" s="12">
        <f t="shared" si="39"/>
        <v>1303039</v>
      </c>
      <c r="O324" t="str">
        <f t="shared" si="40"/>
        <v>TRAFFIC FACEBOOK</v>
      </c>
    </row>
    <row r="325" spans="2:15" x14ac:dyDescent="0.2">
      <c r="B325" s="10">
        <v>43788</v>
      </c>
      <c r="C325" s="3">
        <v>7661877</v>
      </c>
      <c r="D325" s="3">
        <v>5746408</v>
      </c>
      <c r="E325" s="3">
        <v>2341129</v>
      </c>
      <c r="F325" s="3">
        <v>5533578</v>
      </c>
      <c r="G325">
        <f t="shared" si="41"/>
        <v>21282992</v>
      </c>
      <c r="H325" s="52">
        <f t="shared" si="34"/>
        <v>234547</v>
      </c>
      <c r="I325" s="52">
        <f t="shared" si="35"/>
        <v>175911</v>
      </c>
      <c r="J325" s="52">
        <f t="shared" si="36"/>
        <v>71667</v>
      </c>
      <c r="K325" s="52">
        <f t="shared" si="37"/>
        <v>169395</v>
      </c>
      <c r="L325" s="7">
        <f t="shared" si="38"/>
        <v>651520</v>
      </c>
      <c r="M325" s="5">
        <f>VLOOKUP($B325,'Session Details'!$B$2:$T$368,10,0)</f>
        <v>3.1578937674493712E-2</v>
      </c>
      <c r="N325" s="12">
        <f t="shared" si="39"/>
        <v>651520</v>
      </c>
      <c r="O325" t="str">
        <f t="shared" si="40"/>
        <v>TRAFFIC FACEBOOK</v>
      </c>
    </row>
    <row r="326" spans="2:15" x14ac:dyDescent="0.2">
      <c r="B326" s="10">
        <v>43789</v>
      </c>
      <c r="C326" s="3">
        <v>8052789</v>
      </c>
      <c r="D326" s="3">
        <v>6039592</v>
      </c>
      <c r="E326" s="3">
        <v>2460574</v>
      </c>
      <c r="F326" s="3">
        <v>5815903</v>
      </c>
      <c r="G326">
        <f t="shared" si="41"/>
        <v>22368858</v>
      </c>
      <c r="H326" s="52">
        <f t="shared" si="34"/>
        <v>312729</v>
      </c>
      <c r="I326" s="52">
        <f t="shared" si="35"/>
        <v>234547</v>
      </c>
      <c r="J326" s="52">
        <f t="shared" si="36"/>
        <v>95556</v>
      </c>
      <c r="K326" s="52">
        <f t="shared" si="37"/>
        <v>225860</v>
      </c>
      <c r="L326" s="7">
        <f t="shared" si="38"/>
        <v>868692</v>
      </c>
      <c r="M326" s="5">
        <f>VLOOKUP($B326,'Session Details'!$B$2:$T$368,10,0)</f>
        <v>4.0404011745583279E-2</v>
      </c>
      <c r="N326" s="12">
        <f t="shared" si="39"/>
        <v>868692</v>
      </c>
      <c r="O326" t="str">
        <f t="shared" si="40"/>
        <v>TRAFFIC FACEBOOK</v>
      </c>
    </row>
    <row r="327" spans="2:15" x14ac:dyDescent="0.2">
      <c r="B327" s="10">
        <v>43790</v>
      </c>
      <c r="C327" s="3">
        <v>7661877</v>
      </c>
      <c r="D327" s="3">
        <v>5746408</v>
      </c>
      <c r="E327" s="3">
        <v>2341129</v>
      </c>
      <c r="F327" s="3">
        <v>5533578</v>
      </c>
      <c r="G327">
        <f t="shared" si="41"/>
        <v>21282992</v>
      </c>
      <c r="H327" s="52">
        <f t="shared" si="34"/>
        <v>156365</v>
      </c>
      <c r="I327" s="52">
        <f t="shared" si="35"/>
        <v>117274</v>
      </c>
      <c r="J327" s="52">
        <f t="shared" si="36"/>
        <v>47778</v>
      </c>
      <c r="K327" s="52">
        <f t="shared" si="37"/>
        <v>112930</v>
      </c>
      <c r="L327" s="7">
        <f t="shared" si="38"/>
        <v>434347</v>
      </c>
      <c r="M327" s="5">
        <f>VLOOKUP($B327,'Session Details'!$B$2:$T$368,10,0)</f>
        <v>2.0833343325988629E-2</v>
      </c>
      <c r="N327" s="12">
        <f t="shared" si="39"/>
        <v>434347</v>
      </c>
      <c r="O327" t="str">
        <f t="shared" si="40"/>
        <v>TRAFFIC FACEBOOK</v>
      </c>
    </row>
    <row r="328" spans="2:15" x14ac:dyDescent="0.2">
      <c r="B328" s="10">
        <v>43791</v>
      </c>
      <c r="C328" s="3">
        <v>8209154</v>
      </c>
      <c r="D328" s="3">
        <v>6156866</v>
      </c>
      <c r="E328" s="3">
        <v>2508352</v>
      </c>
      <c r="F328" s="3">
        <v>5928833</v>
      </c>
      <c r="G328">
        <f t="shared" si="41"/>
        <v>22803205</v>
      </c>
      <c r="H328" s="52">
        <f t="shared" si="34"/>
        <v>390912</v>
      </c>
      <c r="I328" s="52">
        <f t="shared" si="35"/>
        <v>293185</v>
      </c>
      <c r="J328" s="52">
        <f t="shared" si="36"/>
        <v>119445</v>
      </c>
      <c r="K328" s="52">
        <f t="shared" si="37"/>
        <v>282325</v>
      </c>
      <c r="L328" s="7">
        <f t="shared" si="38"/>
        <v>1085867</v>
      </c>
      <c r="M328" s="5">
        <f>VLOOKUP($B328,'Session Details'!$B$2:$T$368,10,0)</f>
        <v>5.0000000000000044E-2</v>
      </c>
      <c r="N328" s="12">
        <f t="shared" si="39"/>
        <v>1085867</v>
      </c>
      <c r="O328" t="str">
        <f t="shared" si="40"/>
        <v>TRAFFIC FACEBOOK</v>
      </c>
    </row>
    <row r="329" spans="2:15" x14ac:dyDescent="0.2">
      <c r="B329" s="10">
        <v>43792</v>
      </c>
      <c r="C329" s="3">
        <v>16483516</v>
      </c>
      <c r="D329" s="3">
        <v>12362637</v>
      </c>
      <c r="E329" s="3">
        <v>5036630</v>
      </c>
      <c r="F329" s="3">
        <v>11904761</v>
      </c>
      <c r="G329">
        <f t="shared" si="41"/>
        <v>45787544</v>
      </c>
      <c r="H329" s="52">
        <f t="shared" si="34"/>
        <v>-484809</v>
      </c>
      <c r="I329" s="52">
        <f t="shared" si="35"/>
        <v>-363607</v>
      </c>
      <c r="J329" s="52">
        <f t="shared" si="36"/>
        <v>-148136</v>
      </c>
      <c r="K329" s="52">
        <f t="shared" si="37"/>
        <v>-350140</v>
      </c>
      <c r="L329" s="7">
        <f t="shared" si="38"/>
        <v>-1346692</v>
      </c>
      <c r="M329" s="5">
        <f>VLOOKUP($B329,'Session Details'!$B$2:$T$368,10,0)</f>
        <v>-2.8571438876342947E-2</v>
      </c>
      <c r="N329" s="12">
        <f t="shared" si="39"/>
        <v>-148136</v>
      </c>
      <c r="O329" t="str">
        <f t="shared" si="40"/>
        <v>TRAFFIC  TWITTER</v>
      </c>
    </row>
    <row r="330" spans="2:15" x14ac:dyDescent="0.2">
      <c r="B330" s="10">
        <v>43793</v>
      </c>
      <c r="C330" s="3">
        <v>16645119</v>
      </c>
      <c r="D330" s="3">
        <v>12483839</v>
      </c>
      <c r="E330" s="3">
        <v>5086008</v>
      </c>
      <c r="F330" s="3">
        <v>12021475</v>
      </c>
      <c r="G330">
        <f t="shared" si="41"/>
        <v>46236441</v>
      </c>
      <c r="H330" s="52">
        <f t="shared" si="34"/>
        <v>808015</v>
      </c>
      <c r="I330" s="52">
        <f t="shared" si="35"/>
        <v>606011</v>
      </c>
      <c r="J330" s="52">
        <f t="shared" si="36"/>
        <v>246893</v>
      </c>
      <c r="K330" s="52">
        <f t="shared" si="37"/>
        <v>583567</v>
      </c>
      <c r="L330" s="7">
        <f t="shared" si="38"/>
        <v>2244486</v>
      </c>
      <c r="M330" s="5">
        <f>VLOOKUP($B330,'Session Details'!$B$2:$T$368,10,0)</f>
        <v>5.1020419528979843E-2</v>
      </c>
      <c r="N330" s="12">
        <f t="shared" si="39"/>
        <v>2244486</v>
      </c>
      <c r="O330" t="str">
        <f t="shared" si="40"/>
        <v>TRAFFIC FACEBOOK</v>
      </c>
    </row>
    <row r="331" spans="2:15" x14ac:dyDescent="0.2">
      <c r="B331" s="10">
        <v>43794</v>
      </c>
      <c r="C331" s="3">
        <v>7974607</v>
      </c>
      <c r="D331" s="3">
        <v>5980955</v>
      </c>
      <c r="E331" s="3">
        <v>2436685</v>
      </c>
      <c r="F331" s="3">
        <v>5759438</v>
      </c>
      <c r="G331">
        <f t="shared" si="41"/>
        <v>22151685</v>
      </c>
      <c r="H331" s="52">
        <f t="shared" ref="H331:H368" si="42">C331-C324</f>
        <v>-234547</v>
      </c>
      <c r="I331" s="52">
        <f t="shared" ref="I331:I368" si="43">D331-D324</f>
        <v>-175911</v>
      </c>
      <c r="J331" s="52">
        <f t="shared" ref="J331:J368" si="44">E331-E324</f>
        <v>-71667</v>
      </c>
      <c r="K331" s="52">
        <f t="shared" ref="K331:K368" si="45">F331-F324</f>
        <v>-169395</v>
      </c>
      <c r="L331" s="7">
        <f t="shared" ref="L331:L368" si="46">G331-G324</f>
        <v>-651520</v>
      </c>
      <c r="M331" s="5">
        <f>VLOOKUP($B331,'Session Details'!$B$2:$T$368,10,0)</f>
        <v>-2.8571419800732412E-2</v>
      </c>
      <c r="N331" s="12">
        <f t="shared" ref="N331:N368" si="47">MAX(H331:L331)</f>
        <v>-71667</v>
      </c>
      <c r="O331" t="str">
        <f t="shared" ref="O331:O368" si="48">INDEX($H$2:$L$2,1,MATCH(MAX(H331:K331),H331:K331,0))</f>
        <v>TRAFFIC  TWITTER</v>
      </c>
    </row>
    <row r="332" spans="2:15" x14ac:dyDescent="0.2">
      <c r="B332" s="10">
        <v>43795</v>
      </c>
      <c r="C332" s="3">
        <v>7583695</v>
      </c>
      <c r="D332" s="3">
        <v>5687771</v>
      </c>
      <c r="E332" s="3">
        <v>2317240</v>
      </c>
      <c r="F332" s="3">
        <v>5477113</v>
      </c>
      <c r="G332">
        <f t="shared" si="41"/>
        <v>21065819</v>
      </c>
      <c r="H332" s="52">
        <f t="shared" si="42"/>
        <v>-78182</v>
      </c>
      <c r="I332" s="52">
        <f t="shared" si="43"/>
        <v>-58637</v>
      </c>
      <c r="J332" s="52">
        <f t="shared" si="44"/>
        <v>-23889</v>
      </c>
      <c r="K332" s="52">
        <f t="shared" si="45"/>
        <v>-56465</v>
      </c>
      <c r="L332" s="7">
        <f t="shared" si="46"/>
        <v>-217173</v>
      </c>
      <c r="M332" s="5">
        <f>VLOOKUP($B332,'Session Details'!$B$2:$T$368,10,0)</f>
        <v>-1.0204062934193514E-2</v>
      </c>
      <c r="N332" s="12">
        <f t="shared" si="47"/>
        <v>-23889</v>
      </c>
      <c r="O332" t="str">
        <f t="shared" si="48"/>
        <v>TRAFFIC  TWITTER</v>
      </c>
    </row>
    <row r="333" spans="2:15" x14ac:dyDescent="0.2">
      <c r="B333" s="10">
        <v>43796</v>
      </c>
      <c r="C333" s="3">
        <v>8209154</v>
      </c>
      <c r="D333" s="3">
        <v>6156866</v>
      </c>
      <c r="E333" s="3">
        <v>2508352</v>
      </c>
      <c r="F333" s="3">
        <v>5928833</v>
      </c>
      <c r="G333">
        <f t="shared" si="41"/>
        <v>22803205</v>
      </c>
      <c r="H333" s="52">
        <f t="shared" si="42"/>
        <v>156365</v>
      </c>
      <c r="I333" s="52">
        <f t="shared" si="43"/>
        <v>117274</v>
      </c>
      <c r="J333" s="52">
        <f t="shared" si="44"/>
        <v>47778</v>
      </c>
      <c r="K333" s="52">
        <f t="shared" si="45"/>
        <v>112930</v>
      </c>
      <c r="L333" s="7">
        <f t="shared" si="46"/>
        <v>434347</v>
      </c>
      <c r="M333" s="5">
        <f>VLOOKUP($B333,'Session Details'!$B$2:$T$368,10,0)</f>
        <v>1.9417484842767951E-2</v>
      </c>
      <c r="N333" s="12">
        <f t="shared" si="47"/>
        <v>434347</v>
      </c>
      <c r="O333" t="str">
        <f t="shared" si="48"/>
        <v>TRAFFIC FACEBOOK</v>
      </c>
    </row>
    <row r="334" spans="2:15" x14ac:dyDescent="0.2">
      <c r="B334" s="10">
        <v>43797</v>
      </c>
      <c r="C334" s="3">
        <v>8209154</v>
      </c>
      <c r="D334" s="3">
        <v>6156866</v>
      </c>
      <c r="E334" s="3">
        <v>2508352</v>
      </c>
      <c r="F334" s="3">
        <v>5928833</v>
      </c>
      <c r="G334">
        <f t="shared" si="41"/>
        <v>22803205</v>
      </c>
      <c r="H334" s="52">
        <f t="shared" si="42"/>
        <v>547277</v>
      </c>
      <c r="I334" s="52">
        <f t="shared" si="43"/>
        <v>410458</v>
      </c>
      <c r="J334" s="52">
        <f t="shared" si="44"/>
        <v>167223</v>
      </c>
      <c r="K334" s="52">
        <f t="shared" si="45"/>
        <v>395255</v>
      </c>
      <c r="L334" s="7">
        <f t="shared" si="46"/>
        <v>1520213</v>
      </c>
      <c r="M334" s="5">
        <f>VLOOKUP($B334,'Session Details'!$B$2:$T$368,10,0)</f>
        <v>7.1428581496972621E-2</v>
      </c>
      <c r="N334" s="12">
        <f t="shared" si="47"/>
        <v>1520213</v>
      </c>
      <c r="O334" t="str">
        <f t="shared" si="48"/>
        <v>TRAFFIC FACEBOOK</v>
      </c>
    </row>
    <row r="335" spans="2:15" x14ac:dyDescent="0.2">
      <c r="B335" s="10">
        <v>43798</v>
      </c>
      <c r="C335" s="3">
        <v>7818242</v>
      </c>
      <c r="D335" s="3">
        <v>5863681</v>
      </c>
      <c r="E335" s="3">
        <v>2388907</v>
      </c>
      <c r="F335" s="3">
        <v>5646508</v>
      </c>
      <c r="G335">
        <f t="shared" si="41"/>
        <v>21717338</v>
      </c>
      <c r="H335" s="52">
        <f t="shared" si="42"/>
        <v>-390912</v>
      </c>
      <c r="I335" s="52">
        <f t="shared" si="43"/>
        <v>-293185</v>
      </c>
      <c r="J335" s="52">
        <f t="shared" si="44"/>
        <v>-119445</v>
      </c>
      <c r="K335" s="52">
        <f t="shared" si="45"/>
        <v>-282325</v>
      </c>
      <c r="L335" s="7">
        <f t="shared" si="46"/>
        <v>-1085867</v>
      </c>
      <c r="M335" s="5">
        <f>VLOOKUP($B335,'Session Details'!$B$2:$T$368,10,0)</f>
        <v>-4.7619047619047672E-2</v>
      </c>
      <c r="N335" s="12">
        <f t="shared" si="47"/>
        <v>-119445</v>
      </c>
      <c r="O335" t="str">
        <f t="shared" si="48"/>
        <v>TRAFFIC  TWITTER</v>
      </c>
    </row>
    <row r="336" spans="2:15" x14ac:dyDescent="0.2">
      <c r="B336" s="10">
        <v>43799</v>
      </c>
      <c r="C336" s="3">
        <v>16968325</v>
      </c>
      <c r="D336" s="3">
        <v>12726244</v>
      </c>
      <c r="E336" s="3">
        <v>5184766</v>
      </c>
      <c r="F336" s="3">
        <v>12254901</v>
      </c>
      <c r="G336">
        <f t="shared" si="41"/>
        <v>47134236</v>
      </c>
      <c r="H336" s="52">
        <f t="shared" si="42"/>
        <v>484809</v>
      </c>
      <c r="I336" s="52">
        <f t="shared" si="43"/>
        <v>363607</v>
      </c>
      <c r="J336" s="52">
        <f t="shared" si="44"/>
        <v>148136</v>
      </c>
      <c r="K336" s="52">
        <f t="shared" si="45"/>
        <v>350140</v>
      </c>
      <c r="L336" s="7">
        <f t="shared" si="46"/>
        <v>1346692</v>
      </c>
      <c r="M336" s="5">
        <f>VLOOKUP($B336,'Session Details'!$B$2:$T$368,10,0)</f>
        <v>2.9411775625882486E-2</v>
      </c>
      <c r="N336" s="12">
        <f t="shared" si="47"/>
        <v>1346692</v>
      </c>
      <c r="O336" t="str">
        <f t="shared" si="48"/>
        <v>TRAFFIC FACEBOOK</v>
      </c>
    </row>
    <row r="337" spans="2:15" x14ac:dyDescent="0.2">
      <c r="B337" s="10">
        <v>43800</v>
      </c>
      <c r="C337" s="3">
        <v>16806722</v>
      </c>
      <c r="D337" s="3">
        <v>12605042</v>
      </c>
      <c r="E337" s="3">
        <v>5135387</v>
      </c>
      <c r="F337" s="3">
        <v>12138188</v>
      </c>
      <c r="G337">
        <f t="shared" si="41"/>
        <v>46685339</v>
      </c>
      <c r="H337" s="52">
        <f t="shared" si="42"/>
        <v>161603</v>
      </c>
      <c r="I337" s="52">
        <f t="shared" si="43"/>
        <v>121203</v>
      </c>
      <c r="J337" s="52">
        <f t="shared" si="44"/>
        <v>49379</v>
      </c>
      <c r="K337" s="52">
        <f t="shared" si="45"/>
        <v>116713</v>
      </c>
      <c r="L337" s="7">
        <f t="shared" si="46"/>
        <v>448898</v>
      </c>
      <c r="M337" s="5">
        <f>VLOOKUP($B337,'Session Details'!$B$2:$T$368,10,0)</f>
        <v>9.708726945106827E-3</v>
      </c>
      <c r="N337" s="12">
        <f t="shared" si="47"/>
        <v>448898</v>
      </c>
      <c r="O337" t="str">
        <f t="shared" si="48"/>
        <v>TRAFFIC FACEBOOK</v>
      </c>
    </row>
    <row r="338" spans="2:15" x14ac:dyDescent="0.2">
      <c r="B338" s="10">
        <v>43801</v>
      </c>
      <c r="C338" s="3">
        <v>7740060</v>
      </c>
      <c r="D338" s="3">
        <v>5805045</v>
      </c>
      <c r="E338" s="3">
        <v>2365018</v>
      </c>
      <c r="F338" s="3">
        <v>5590043</v>
      </c>
      <c r="G338">
        <f t="shared" si="41"/>
        <v>21500166</v>
      </c>
      <c r="H338" s="52">
        <f t="shared" si="42"/>
        <v>-234547</v>
      </c>
      <c r="I338" s="52">
        <f t="shared" si="43"/>
        <v>-175910</v>
      </c>
      <c r="J338" s="52">
        <f t="shared" si="44"/>
        <v>-71667</v>
      </c>
      <c r="K338" s="52">
        <f t="shared" si="45"/>
        <v>-169395</v>
      </c>
      <c r="L338" s="7">
        <f t="shared" si="46"/>
        <v>-651519</v>
      </c>
      <c r="M338" s="5">
        <f>VLOOKUP($B338,'Session Details'!$B$2:$T$368,10,0)</f>
        <v>-2.9411755411675844E-2</v>
      </c>
      <c r="N338" s="12">
        <f t="shared" si="47"/>
        <v>-71667</v>
      </c>
      <c r="O338" t="str">
        <f t="shared" si="48"/>
        <v>TRAFFIC  TWITTER</v>
      </c>
    </row>
    <row r="339" spans="2:15" x14ac:dyDescent="0.2">
      <c r="B339" s="10">
        <v>43802</v>
      </c>
      <c r="C339" s="3">
        <v>7505512</v>
      </c>
      <c r="D339" s="3">
        <v>5629134</v>
      </c>
      <c r="E339" s="3">
        <v>2293351</v>
      </c>
      <c r="F339" s="3">
        <v>5420648</v>
      </c>
      <c r="G339">
        <f t="shared" si="41"/>
        <v>20848645</v>
      </c>
      <c r="H339" s="52">
        <f t="shared" si="42"/>
        <v>-78183</v>
      </c>
      <c r="I339" s="52">
        <f t="shared" si="43"/>
        <v>-58637</v>
      </c>
      <c r="J339" s="52">
        <f t="shared" si="44"/>
        <v>-23889</v>
      </c>
      <c r="K339" s="52">
        <f t="shared" si="45"/>
        <v>-56465</v>
      </c>
      <c r="L339" s="7">
        <f t="shared" si="46"/>
        <v>-217174</v>
      </c>
      <c r="M339" s="5">
        <f>VLOOKUP($B339,'Session Details'!$B$2:$T$368,10,0)</f>
        <v>-1.030930673479602E-2</v>
      </c>
      <c r="N339" s="12">
        <f t="shared" si="47"/>
        <v>-23889</v>
      </c>
      <c r="O339" t="str">
        <f t="shared" si="48"/>
        <v>TRAFFIC  TWITTER</v>
      </c>
    </row>
    <row r="340" spans="2:15" x14ac:dyDescent="0.2">
      <c r="B340" s="10">
        <v>43803</v>
      </c>
      <c r="C340" s="3">
        <v>8052789</v>
      </c>
      <c r="D340" s="3">
        <v>6039592</v>
      </c>
      <c r="E340" s="3">
        <v>2460574</v>
      </c>
      <c r="F340" s="3">
        <v>5815903</v>
      </c>
      <c r="G340">
        <f t="shared" si="41"/>
        <v>22368858</v>
      </c>
      <c r="H340" s="52">
        <f t="shared" si="42"/>
        <v>-156365</v>
      </c>
      <c r="I340" s="52">
        <f t="shared" si="43"/>
        <v>-117274</v>
      </c>
      <c r="J340" s="52">
        <f t="shared" si="44"/>
        <v>-47778</v>
      </c>
      <c r="K340" s="52">
        <f t="shared" si="45"/>
        <v>-112930</v>
      </c>
      <c r="L340" s="7">
        <f t="shared" si="46"/>
        <v>-434347</v>
      </c>
      <c r="M340" s="5">
        <f>VLOOKUP($B340,'Session Details'!$B$2:$T$368,10,0)</f>
        <v>-1.9047627818315149E-2</v>
      </c>
      <c r="N340" s="12">
        <f t="shared" si="47"/>
        <v>-47778</v>
      </c>
      <c r="O340" t="str">
        <f t="shared" si="48"/>
        <v>TRAFFIC  TWITTER</v>
      </c>
    </row>
    <row r="341" spans="2:15" x14ac:dyDescent="0.2">
      <c r="B341" s="10">
        <v>43804</v>
      </c>
      <c r="C341" s="3">
        <v>8130972</v>
      </c>
      <c r="D341" s="3">
        <v>6098229</v>
      </c>
      <c r="E341" s="3">
        <v>2484463</v>
      </c>
      <c r="F341" s="3">
        <v>5872368</v>
      </c>
      <c r="G341">
        <f t="shared" si="41"/>
        <v>22586032</v>
      </c>
      <c r="H341" s="52">
        <f t="shared" si="42"/>
        <v>-78182</v>
      </c>
      <c r="I341" s="52">
        <f t="shared" si="43"/>
        <v>-58637</v>
      </c>
      <c r="J341" s="52">
        <f t="shared" si="44"/>
        <v>-23889</v>
      </c>
      <c r="K341" s="52">
        <f t="shared" si="45"/>
        <v>-56465</v>
      </c>
      <c r="L341" s="7">
        <f t="shared" si="46"/>
        <v>-217173</v>
      </c>
      <c r="M341" s="5">
        <f>VLOOKUP($B341,'Session Details'!$B$2:$T$368,10,0)</f>
        <v>-9.5237919824172623E-3</v>
      </c>
      <c r="N341" s="12">
        <f t="shared" si="47"/>
        <v>-23889</v>
      </c>
      <c r="O341" t="str">
        <f t="shared" si="48"/>
        <v>TRAFFIC  TWITTER</v>
      </c>
    </row>
    <row r="342" spans="2:15" x14ac:dyDescent="0.2">
      <c r="B342" s="10">
        <v>43805</v>
      </c>
      <c r="C342" s="3">
        <v>7583695</v>
      </c>
      <c r="D342" s="3">
        <v>5687771</v>
      </c>
      <c r="E342" s="3">
        <v>2317240</v>
      </c>
      <c r="F342" s="3">
        <v>5477113</v>
      </c>
      <c r="G342">
        <f t="shared" si="41"/>
        <v>21065819</v>
      </c>
      <c r="H342" s="52">
        <f t="shared" si="42"/>
        <v>-234547</v>
      </c>
      <c r="I342" s="52">
        <f t="shared" si="43"/>
        <v>-175910</v>
      </c>
      <c r="J342" s="52">
        <f t="shared" si="44"/>
        <v>-71667</v>
      </c>
      <c r="K342" s="52">
        <f t="shared" si="45"/>
        <v>-169395</v>
      </c>
      <c r="L342" s="7">
        <f t="shared" si="46"/>
        <v>-651519</v>
      </c>
      <c r="M342" s="5">
        <f>VLOOKUP($B342,'Session Details'!$B$2:$T$368,10,0)</f>
        <v>-2.9999990790768982E-2</v>
      </c>
      <c r="N342" s="12">
        <f t="shared" si="47"/>
        <v>-71667</v>
      </c>
      <c r="O342" t="str">
        <f t="shared" si="48"/>
        <v>TRAFFIC  TWITTER</v>
      </c>
    </row>
    <row r="343" spans="2:15" x14ac:dyDescent="0.2">
      <c r="B343" s="10">
        <v>43806</v>
      </c>
      <c r="C343" s="3">
        <v>15837104</v>
      </c>
      <c r="D343" s="3">
        <v>11877828</v>
      </c>
      <c r="E343" s="3">
        <v>4839115</v>
      </c>
      <c r="F343" s="3">
        <v>11437908</v>
      </c>
      <c r="G343">
        <f t="shared" si="41"/>
        <v>43991955</v>
      </c>
      <c r="H343" s="52">
        <f t="shared" si="42"/>
        <v>-1131221</v>
      </c>
      <c r="I343" s="52">
        <f t="shared" si="43"/>
        <v>-848416</v>
      </c>
      <c r="J343" s="52">
        <f t="shared" si="44"/>
        <v>-345651</v>
      </c>
      <c r="K343" s="52">
        <f t="shared" si="45"/>
        <v>-816993</v>
      </c>
      <c r="L343" s="7">
        <f t="shared" si="46"/>
        <v>-3142281</v>
      </c>
      <c r="M343" s="5">
        <f>VLOOKUP($B343,'Session Details'!$B$2:$T$368,10,0)</f>
        <v>-6.6666676567466721E-2</v>
      </c>
      <c r="N343" s="12">
        <f t="shared" si="47"/>
        <v>-345651</v>
      </c>
      <c r="O343" t="str">
        <f t="shared" si="48"/>
        <v>TRAFFIC  TWITTER</v>
      </c>
    </row>
    <row r="344" spans="2:15" x14ac:dyDescent="0.2">
      <c r="B344" s="10">
        <v>43807</v>
      </c>
      <c r="C344" s="3">
        <v>15837104</v>
      </c>
      <c r="D344" s="3">
        <v>11877828</v>
      </c>
      <c r="E344" s="3">
        <v>4839115</v>
      </c>
      <c r="F344" s="3">
        <v>11437908</v>
      </c>
      <c r="G344">
        <f t="shared" si="41"/>
        <v>43991955</v>
      </c>
      <c r="H344" s="52">
        <f t="shared" si="42"/>
        <v>-969618</v>
      </c>
      <c r="I344" s="52">
        <f t="shared" si="43"/>
        <v>-727214</v>
      </c>
      <c r="J344" s="52">
        <f t="shared" si="44"/>
        <v>-296272</v>
      </c>
      <c r="K344" s="52">
        <f t="shared" si="45"/>
        <v>-700280</v>
      </c>
      <c r="L344" s="7">
        <f t="shared" si="46"/>
        <v>-2693384</v>
      </c>
      <c r="M344" s="5">
        <f>VLOOKUP($B344,'Session Details'!$B$2:$T$368,10,0)</f>
        <v>-5.7692307692307709E-2</v>
      </c>
      <c r="N344" s="12">
        <f t="shared" si="47"/>
        <v>-296272</v>
      </c>
      <c r="O344" t="str">
        <f t="shared" si="48"/>
        <v>TRAFFIC  TWITTER</v>
      </c>
    </row>
    <row r="345" spans="2:15" x14ac:dyDescent="0.2">
      <c r="B345" s="10">
        <v>43808</v>
      </c>
      <c r="C345" s="3">
        <v>8130972</v>
      </c>
      <c r="D345" s="3">
        <v>6098229</v>
      </c>
      <c r="E345" s="3">
        <v>2484463</v>
      </c>
      <c r="F345" s="3">
        <v>5872368</v>
      </c>
      <c r="G345">
        <f t="shared" si="41"/>
        <v>22586032</v>
      </c>
      <c r="H345" s="52">
        <f t="shared" si="42"/>
        <v>390912</v>
      </c>
      <c r="I345" s="52">
        <f t="shared" si="43"/>
        <v>293184</v>
      </c>
      <c r="J345" s="52">
        <f t="shared" si="44"/>
        <v>119445</v>
      </c>
      <c r="K345" s="52">
        <f t="shared" si="45"/>
        <v>282325</v>
      </c>
      <c r="L345" s="7">
        <f t="shared" si="46"/>
        <v>1085866</v>
      </c>
      <c r="M345" s="5">
        <f>VLOOKUP($B345,'Session Details'!$B$2:$T$368,10,0)</f>
        <v>5.0505049565428894E-2</v>
      </c>
      <c r="N345" s="12">
        <f t="shared" si="47"/>
        <v>1085866</v>
      </c>
      <c r="O345" t="str">
        <f t="shared" si="48"/>
        <v>TRAFFIC FACEBOOK</v>
      </c>
    </row>
    <row r="346" spans="2:15" x14ac:dyDescent="0.2">
      <c r="B346" s="10">
        <v>43809</v>
      </c>
      <c r="C346" s="3">
        <v>7740060</v>
      </c>
      <c r="D346" s="3">
        <v>5805045</v>
      </c>
      <c r="E346" s="3">
        <v>2365018</v>
      </c>
      <c r="F346" s="3">
        <v>5590043</v>
      </c>
      <c r="G346">
        <f t="shared" si="41"/>
        <v>21500166</v>
      </c>
      <c r="H346" s="52">
        <f t="shared" si="42"/>
        <v>234548</v>
      </c>
      <c r="I346" s="52">
        <f t="shared" si="43"/>
        <v>175911</v>
      </c>
      <c r="J346" s="52">
        <f t="shared" si="44"/>
        <v>71667</v>
      </c>
      <c r="K346" s="52">
        <f t="shared" si="45"/>
        <v>169395</v>
      </c>
      <c r="L346" s="7">
        <f t="shared" si="46"/>
        <v>651521</v>
      </c>
      <c r="M346" s="5">
        <f>VLOOKUP($B346,'Session Details'!$B$2:$T$368,10,0)</f>
        <v>3.1250038971355698E-2</v>
      </c>
      <c r="N346" s="12">
        <f t="shared" si="47"/>
        <v>651521</v>
      </c>
      <c r="O346" t="str">
        <f t="shared" si="48"/>
        <v>TRAFFIC FACEBOOK</v>
      </c>
    </row>
    <row r="347" spans="2:15" x14ac:dyDescent="0.2">
      <c r="B347" s="10">
        <v>43810</v>
      </c>
      <c r="C347" s="3">
        <v>8130972</v>
      </c>
      <c r="D347" s="3">
        <v>6098229</v>
      </c>
      <c r="E347" s="3">
        <v>2484463</v>
      </c>
      <c r="F347" s="3">
        <v>5872368</v>
      </c>
      <c r="G347">
        <f t="shared" si="41"/>
        <v>22586032</v>
      </c>
      <c r="H347" s="52">
        <f t="shared" si="42"/>
        <v>78183</v>
      </c>
      <c r="I347" s="52">
        <f t="shared" si="43"/>
        <v>58637</v>
      </c>
      <c r="J347" s="52">
        <f t="shared" si="44"/>
        <v>23889</v>
      </c>
      <c r="K347" s="52">
        <f t="shared" si="45"/>
        <v>56465</v>
      </c>
      <c r="L347" s="7">
        <f t="shared" si="46"/>
        <v>217174</v>
      </c>
      <c r="M347" s="5">
        <f>VLOOKUP($B347,'Session Details'!$B$2:$T$368,10,0)</f>
        <v>9.7087647738864913E-3</v>
      </c>
      <c r="N347" s="12">
        <f t="shared" si="47"/>
        <v>217174</v>
      </c>
      <c r="O347" t="str">
        <f t="shared" si="48"/>
        <v>TRAFFIC FACEBOOK</v>
      </c>
    </row>
    <row r="348" spans="2:15" x14ac:dyDescent="0.2">
      <c r="B348" s="10">
        <v>43811</v>
      </c>
      <c r="C348" s="3">
        <v>7896424</v>
      </c>
      <c r="D348" s="3">
        <v>5922318</v>
      </c>
      <c r="E348" s="3">
        <v>2412796</v>
      </c>
      <c r="F348" s="3">
        <v>5702973</v>
      </c>
      <c r="G348">
        <f t="shared" si="41"/>
        <v>21934511</v>
      </c>
      <c r="H348" s="52">
        <f t="shared" si="42"/>
        <v>-234548</v>
      </c>
      <c r="I348" s="52">
        <f t="shared" si="43"/>
        <v>-175911</v>
      </c>
      <c r="J348" s="52">
        <f t="shared" si="44"/>
        <v>-71667</v>
      </c>
      <c r="K348" s="52">
        <f t="shared" si="45"/>
        <v>-169395</v>
      </c>
      <c r="L348" s="7">
        <f t="shared" si="46"/>
        <v>-651521</v>
      </c>
      <c r="M348" s="5">
        <f>VLOOKUP($B348,'Session Details'!$B$2:$T$368,10,0)</f>
        <v>-2.8846188755405233E-2</v>
      </c>
      <c r="N348" s="12">
        <f t="shared" si="47"/>
        <v>-71667</v>
      </c>
      <c r="O348" t="str">
        <f t="shared" si="48"/>
        <v>TRAFFIC  TWITTER</v>
      </c>
    </row>
    <row r="349" spans="2:15" x14ac:dyDescent="0.2">
      <c r="B349" s="10">
        <v>43812</v>
      </c>
      <c r="C349" s="3">
        <v>8209154</v>
      </c>
      <c r="D349" s="3">
        <v>6156866</v>
      </c>
      <c r="E349" s="3">
        <v>2508352</v>
      </c>
      <c r="F349" s="3">
        <v>5928833</v>
      </c>
      <c r="G349">
        <f t="shared" si="41"/>
        <v>22803205</v>
      </c>
      <c r="H349" s="52">
        <f t="shared" si="42"/>
        <v>625459</v>
      </c>
      <c r="I349" s="52">
        <f t="shared" si="43"/>
        <v>469095</v>
      </c>
      <c r="J349" s="52">
        <f t="shared" si="44"/>
        <v>191112</v>
      </c>
      <c r="K349" s="52">
        <f t="shared" si="45"/>
        <v>451720</v>
      </c>
      <c r="L349" s="7">
        <f t="shared" si="46"/>
        <v>1737386</v>
      </c>
      <c r="M349" s="5">
        <f>VLOOKUP($B349,'Session Details'!$B$2:$T$368,10,0)</f>
        <v>8.2474216527056665E-2</v>
      </c>
      <c r="N349" s="12">
        <f t="shared" si="47"/>
        <v>1737386</v>
      </c>
      <c r="O349" t="str">
        <f t="shared" si="48"/>
        <v>TRAFFIC FACEBOOK</v>
      </c>
    </row>
    <row r="350" spans="2:15" x14ac:dyDescent="0.2">
      <c r="B350" s="10">
        <v>43813</v>
      </c>
      <c r="C350" s="3">
        <v>16483516</v>
      </c>
      <c r="D350" s="3">
        <v>12362637</v>
      </c>
      <c r="E350" s="3">
        <v>5036630</v>
      </c>
      <c r="F350" s="3">
        <v>11904761</v>
      </c>
      <c r="G350">
        <f t="shared" si="41"/>
        <v>45787544</v>
      </c>
      <c r="H350" s="52">
        <f t="shared" si="42"/>
        <v>646412</v>
      </c>
      <c r="I350" s="52">
        <f t="shared" si="43"/>
        <v>484809</v>
      </c>
      <c r="J350" s="52">
        <f t="shared" si="44"/>
        <v>197515</v>
      </c>
      <c r="K350" s="52">
        <f t="shared" si="45"/>
        <v>466853</v>
      </c>
      <c r="L350" s="7">
        <f t="shared" si="46"/>
        <v>1795589</v>
      </c>
      <c r="M350" s="5">
        <f>VLOOKUP($B350,'Session Details'!$B$2:$T$368,10,0)</f>
        <v>4.081632653061229E-2</v>
      </c>
      <c r="N350" s="12">
        <f t="shared" si="47"/>
        <v>1795589</v>
      </c>
      <c r="O350" t="str">
        <f t="shared" si="48"/>
        <v>TRAFFIC FACEBOOK</v>
      </c>
    </row>
    <row r="351" spans="2:15" x14ac:dyDescent="0.2">
      <c r="B351" s="10">
        <v>43814</v>
      </c>
      <c r="C351" s="3">
        <v>15513897</v>
      </c>
      <c r="D351" s="3">
        <v>11635423</v>
      </c>
      <c r="E351" s="3">
        <v>4740357</v>
      </c>
      <c r="F351" s="3">
        <v>11204481</v>
      </c>
      <c r="G351">
        <f t="shared" si="41"/>
        <v>43094158</v>
      </c>
      <c r="H351" s="52">
        <f t="shared" si="42"/>
        <v>-323207</v>
      </c>
      <c r="I351" s="52">
        <f t="shared" si="43"/>
        <v>-242405</v>
      </c>
      <c r="J351" s="52">
        <f t="shared" si="44"/>
        <v>-98758</v>
      </c>
      <c r="K351" s="52">
        <f t="shared" si="45"/>
        <v>-233427</v>
      </c>
      <c r="L351" s="7">
        <f t="shared" si="46"/>
        <v>-897797</v>
      </c>
      <c r="M351" s="5">
        <f>VLOOKUP($B351,'Session Details'!$B$2:$T$368,10,0)</f>
        <v>-2.0408163265306145E-2</v>
      </c>
      <c r="N351" s="12">
        <f t="shared" si="47"/>
        <v>-98758</v>
      </c>
      <c r="O351" t="str">
        <f t="shared" si="48"/>
        <v>TRAFFIC  TWITTER</v>
      </c>
    </row>
    <row r="352" spans="2:15" x14ac:dyDescent="0.2">
      <c r="B352" s="10">
        <v>43815</v>
      </c>
      <c r="C352" s="3">
        <v>7661877</v>
      </c>
      <c r="D352" s="3">
        <v>5746408</v>
      </c>
      <c r="E352" s="3">
        <v>2341129</v>
      </c>
      <c r="F352" s="3">
        <v>5533578</v>
      </c>
      <c r="G352">
        <f t="shared" si="41"/>
        <v>21282992</v>
      </c>
      <c r="H352" s="52">
        <f t="shared" si="42"/>
        <v>-469095</v>
      </c>
      <c r="I352" s="52">
        <f t="shared" si="43"/>
        <v>-351821</v>
      </c>
      <c r="J352" s="52">
        <f t="shared" si="44"/>
        <v>-143334</v>
      </c>
      <c r="K352" s="52">
        <f t="shared" si="45"/>
        <v>-338790</v>
      </c>
      <c r="L352" s="7">
        <f t="shared" si="46"/>
        <v>-1303040</v>
      </c>
      <c r="M352" s="5">
        <f>VLOOKUP($B352,'Session Details'!$B$2:$T$368,10,0)</f>
        <v>-5.7692333235662363E-2</v>
      </c>
      <c r="N352" s="12">
        <f t="shared" si="47"/>
        <v>-143334</v>
      </c>
      <c r="O352" t="str">
        <f t="shared" si="48"/>
        <v>TRAFFIC  TWITTER</v>
      </c>
    </row>
    <row r="353" spans="2:15" x14ac:dyDescent="0.2">
      <c r="B353" s="10">
        <v>43816</v>
      </c>
      <c r="C353" s="3">
        <v>7583695</v>
      </c>
      <c r="D353" s="3">
        <v>5687771</v>
      </c>
      <c r="E353" s="3">
        <v>2317240</v>
      </c>
      <c r="F353" s="3">
        <v>5477113</v>
      </c>
      <c r="G353">
        <f t="shared" si="41"/>
        <v>21065819</v>
      </c>
      <c r="H353" s="52">
        <f t="shared" si="42"/>
        <v>-156365</v>
      </c>
      <c r="I353" s="52">
        <f t="shared" si="43"/>
        <v>-117274</v>
      </c>
      <c r="J353" s="52">
        <f t="shared" si="44"/>
        <v>-47778</v>
      </c>
      <c r="K353" s="52">
        <f t="shared" si="45"/>
        <v>-112930</v>
      </c>
      <c r="L353" s="7">
        <f t="shared" si="46"/>
        <v>-434347</v>
      </c>
      <c r="M353" s="5">
        <f>VLOOKUP($B353,'Session Details'!$B$2:$T$368,10,0)</f>
        <v>-2.0202029128424948E-2</v>
      </c>
      <c r="N353" s="12">
        <f t="shared" si="47"/>
        <v>-47778</v>
      </c>
      <c r="O353" t="str">
        <f t="shared" si="48"/>
        <v>TRAFFIC  TWITTER</v>
      </c>
    </row>
    <row r="354" spans="2:15" x14ac:dyDescent="0.2">
      <c r="B354" s="10">
        <v>43817</v>
      </c>
      <c r="C354" s="3">
        <v>8052789</v>
      </c>
      <c r="D354" s="3">
        <v>6039592</v>
      </c>
      <c r="E354" s="3">
        <v>2460574</v>
      </c>
      <c r="F354" s="3">
        <v>5815903</v>
      </c>
      <c r="G354">
        <f t="shared" si="41"/>
        <v>22368858</v>
      </c>
      <c r="H354" s="52">
        <f t="shared" si="42"/>
        <v>-78183</v>
      </c>
      <c r="I354" s="52">
        <f t="shared" si="43"/>
        <v>-58637</v>
      </c>
      <c r="J354" s="52">
        <f t="shared" si="44"/>
        <v>-23889</v>
      </c>
      <c r="K354" s="52">
        <f t="shared" si="45"/>
        <v>-56465</v>
      </c>
      <c r="L354" s="7">
        <f t="shared" si="46"/>
        <v>-217174</v>
      </c>
      <c r="M354" s="5">
        <f>VLOOKUP($B354,'Session Details'!$B$2:$T$368,10,0)</f>
        <v>-9.6154110101844825E-3</v>
      </c>
      <c r="N354" s="12">
        <f t="shared" si="47"/>
        <v>-23889</v>
      </c>
      <c r="O354" t="str">
        <f t="shared" si="48"/>
        <v>TRAFFIC  TWITTER</v>
      </c>
    </row>
    <row r="355" spans="2:15" x14ac:dyDescent="0.2">
      <c r="B355" s="10">
        <v>43818</v>
      </c>
      <c r="C355" s="3">
        <v>7583695</v>
      </c>
      <c r="D355" s="3">
        <v>5687771</v>
      </c>
      <c r="E355" s="3">
        <v>2317240</v>
      </c>
      <c r="F355" s="3">
        <v>5477113</v>
      </c>
      <c r="G355">
        <f t="shared" si="41"/>
        <v>21065819</v>
      </c>
      <c r="H355" s="52">
        <f t="shared" si="42"/>
        <v>-312729</v>
      </c>
      <c r="I355" s="52">
        <f t="shared" si="43"/>
        <v>-234547</v>
      </c>
      <c r="J355" s="52">
        <f t="shared" si="44"/>
        <v>-95556</v>
      </c>
      <c r="K355" s="52">
        <f t="shared" si="45"/>
        <v>-225860</v>
      </c>
      <c r="L355" s="7">
        <f t="shared" si="46"/>
        <v>-868692</v>
      </c>
      <c r="M355" s="5">
        <f>VLOOKUP($B355,'Session Details'!$B$2:$T$368,10,0)</f>
        <v>-3.9603933764109533E-2</v>
      </c>
      <c r="N355" s="12">
        <f t="shared" si="47"/>
        <v>-95556</v>
      </c>
      <c r="O355" t="str">
        <f t="shared" si="48"/>
        <v>TRAFFIC  TWITTER</v>
      </c>
    </row>
    <row r="356" spans="2:15" x14ac:dyDescent="0.2">
      <c r="B356" s="10">
        <v>43819</v>
      </c>
      <c r="C356" s="3">
        <v>7974607</v>
      </c>
      <c r="D356" s="3">
        <v>5980955</v>
      </c>
      <c r="E356" s="3">
        <v>2436685</v>
      </c>
      <c r="F356" s="3">
        <v>5759438</v>
      </c>
      <c r="G356">
        <f t="shared" si="41"/>
        <v>22151685</v>
      </c>
      <c r="H356" s="52">
        <f t="shared" si="42"/>
        <v>-234547</v>
      </c>
      <c r="I356" s="52">
        <f t="shared" si="43"/>
        <v>-175911</v>
      </c>
      <c r="J356" s="52">
        <f t="shared" si="44"/>
        <v>-71667</v>
      </c>
      <c r="K356" s="52">
        <f t="shared" si="45"/>
        <v>-169395</v>
      </c>
      <c r="L356" s="7">
        <f t="shared" si="46"/>
        <v>-651520</v>
      </c>
      <c r="M356" s="5">
        <f>VLOOKUP($B356,'Session Details'!$B$2:$T$368,10,0)</f>
        <v>-2.8571419800732412E-2</v>
      </c>
      <c r="N356" s="12">
        <f t="shared" si="47"/>
        <v>-71667</v>
      </c>
      <c r="O356" t="str">
        <f t="shared" si="48"/>
        <v>TRAFFIC  TWITTER</v>
      </c>
    </row>
    <row r="357" spans="2:15" x14ac:dyDescent="0.2">
      <c r="B357" s="10">
        <v>43820</v>
      </c>
      <c r="C357" s="3">
        <v>16645119</v>
      </c>
      <c r="D357" s="3">
        <v>12483839</v>
      </c>
      <c r="E357" s="3">
        <v>5086008</v>
      </c>
      <c r="F357" s="3">
        <v>12021475</v>
      </c>
      <c r="G357">
        <f t="shared" si="41"/>
        <v>46236441</v>
      </c>
      <c r="H357" s="52">
        <f t="shared" si="42"/>
        <v>161603</v>
      </c>
      <c r="I357" s="52">
        <f t="shared" si="43"/>
        <v>121202</v>
      </c>
      <c r="J357" s="52">
        <f t="shared" si="44"/>
        <v>49378</v>
      </c>
      <c r="K357" s="52">
        <f t="shared" si="45"/>
        <v>116714</v>
      </c>
      <c r="L357" s="7">
        <f t="shared" si="46"/>
        <v>448897</v>
      </c>
      <c r="M357" s="5">
        <f>VLOOKUP($B357,'Session Details'!$B$2:$T$368,10,0)</f>
        <v>9.8039324886276535E-3</v>
      </c>
      <c r="N357" s="12">
        <f t="shared" si="47"/>
        <v>448897</v>
      </c>
      <c r="O357" t="str">
        <f t="shared" si="48"/>
        <v>TRAFFIC FACEBOOK</v>
      </c>
    </row>
    <row r="358" spans="2:15" x14ac:dyDescent="0.2">
      <c r="B358" s="10">
        <v>43821</v>
      </c>
      <c r="C358" s="3">
        <v>15513897</v>
      </c>
      <c r="D358" s="3">
        <v>11635423</v>
      </c>
      <c r="E358" s="3">
        <v>4740357</v>
      </c>
      <c r="F358" s="3">
        <v>11204481</v>
      </c>
      <c r="G358">
        <f t="shared" si="41"/>
        <v>43094158</v>
      </c>
      <c r="H358" s="52">
        <f t="shared" si="42"/>
        <v>0</v>
      </c>
      <c r="I358" s="52">
        <f t="shared" si="43"/>
        <v>0</v>
      </c>
      <c r="J358" s="52">
        <f t="shared" si="44"/>
        <v>0</v>
      </c>
      <c r="K358" s="52">
        <f t="shared" si="45"/>
        <v>0</v>
      </c>
      <c r="L358" s="7">
        <f t="shared" si="46"/>
        <v>0</v>
      </c>
      <c r="M358" s="5">
        <f>VLOOKUP($B358,'Session Details'!$B$2:$T$368,10,0)</f>
        <v>0</v>
      </c>
      <c r="N358" s="12">
        <f t="shared" si="47"/>
        <v>0</v>
      </c>
      <c r="O358" t="str">
        <f t="shared" si="48"/>
        <v>TRAFFIC FACEBOOK</v>
      </c>
    </row>
    <row r="359" spans="2:15" x14ac:dyDescent="0.2">
      <c r="B359" s="10">
        <v>43822</v>
      </c>
      <c r="C359" s="3">
        <v>7740060</v>
      </c>
      <c r="D359" s="3">
        <v>5805045</v>
      </c>
      <c r="E359" s="3">
        <v>2365018</v>
      </c>
      <c r="F359" s="3">
        <v>5590043</v>
      </c>
      <c r="G359">
        <f t="shared" si="41"/>
        <v>21500166</v>
      </c>
      <c r="H359" s="52">
        <f t="shared" si="42"/>
        <v>78183</v>
      </c>
      <c r="I359" s="52">
        <f t="shared" si="43"/>
        <v>58637</v>
      </c>
      <c r="J359" s="52">
        <f t="shared" si="44"/>
        <v>23889</v>
      </c>
      <c r="K359" s="52">
        <f t="shared" si="45"/>
        <v>56465</v>
      </c>
      <c r="L359" s="7">
        <f t="shared" si="46"/>
        <v>217174</v>
      </c>
      <c r="M359" s="5">
        <f>VLOOKUP($B359,'Session Details'!$B$2:$T$368,10,0)</f>
        <v>1.0204109920066262E-2</v>
      </c>
      <c r="N359" s="12">
        <f t="shared" si="47"/>
        <v>217174</v>
      </c>
      <c r="O359" t="str">
        <f t="shared" si="48"/>
        <v>TRAFFIC FACEBOOK</v>
      </c>
    </row>
    <row r="360" spans="2:15" x14ac:dyDescent="0.2">
      <c r="B360" s="10">
        <v>43823</v>
      </c>
      <c r="C360" s="3">
        <v>7661877</v>
      </c>
      <c r="D360" s="3">
        <v>5746408</v>
      </c>
      <c r="E360" s="3">
        <v>2341129</v>
      </c>
      <c r="F360" s="3">
        <v>5533578</v>
      </c>
      <c r="G360">
        <f t="shared" si="41"/>
        <v>21282992</v>
      </c>
      <c r="H360" s="52">
        <f t="shared" si="42"/>
        <v>78182</v>
      </c>
      <c r="I360" s="52">
        <f t="shared" si="43"/>
        <v>58637</v>
      </c>
      <c r="J360" s="52">
        <f t="shared" si="44"/>
        <v>23889</v>
      </c>
      <c r="K360" s="52">
        <f t="shared" si="45"/>
        <v>56465</v>
      </c>
      <c r="L360" s="7">
        <f t="shared" si="46"/>
        <v>217173</v>
      </c>
      <c r="M360" s="5">
        <f>VLOOKUP($B360,'Session Details'!$B$2:$T$368,10,0)</f>
        <v>1.0309259264533743E-2</v>
      </c>
      <c r="N360" s="12">
        <f t="shared" si="47"/>
        <v>217173</v>
      </c>
      <c r="O360" t="str">
        <f t="shared" si="48"/>
        <v>TRAFFIC FACEBOOK</v>
      </c>
    </row>
    <row r="361" spans="2:15" x14ac:dyDescent="0.2">
      <c r="B361" s="10">
        <v>43824</v>
      </c>
      <c r="C361" s="3">
        <v>7427330</v>
      </c>
      <c r="D361" s="3">
        <v>5570497</v>
      </c>
      <c r="E361" s="3">
        <v>2269462</v>
      </c>
      <c r="F361" s="3">
        <v>5364183</v>
      </c>
      <c r="G361">
        <f t="shared" si="41"/>
        <v>20631472</v>
      </c>
      <c r="H361" s="52">
        <f t="shared" si="42"/>
        <v>-625459</v>
      </c>
      <c r="I361" s="52">
        <f t="shared" si="43"/>
        <v>-469095</v>
      </c>
      <c r="J361" s="52">
        <f t="shared" si="44"/>
        <v>-191112</v>
      </c>
      <c r="K361" s="52">
        <f t="shared" si="45"/>
        <v>-451720</v>
      </c>
      <c r="L361" s="7">
        <f t="shared" si="46"/>
        <v>-1737386</v>
      </c>
      <c r="M361" s="5">
        <f>VLOOKUP($B361,'Session Details'!$B$2:$T$368,10,0)</f>
        <v>-7.7669894666066996E-2</v>
      </c>
      <c r="N361" s="12">
        <f t="shared" si="47"/>
        <v>-191112</v>
      </c>
      <c r="O361" t="str">
        <f t="shared" si="48"/>
        <v>TRAFFIC  TWITTER</v>
      </c>
    </row>
    <row r="362" spans="2:15" x14ac:dyDescent="0.2">
      <c r="B362" s="10">
        <v>43825</v>
      </c>
      <c r="C362" s="3">
        <v>7427330</v>
      </c>
      <c r="D362" s="3">
        <v>5570497</v>
      </c>
      <c r="E362" s="3">
        <v>2269462</v>
      </c>
      <c r="F362" s="3">
        <v>5364183</v>
      </c>
      <c r="G362">
        <f t="shared" si="41"/>
        <v>20631472</v>
      </c>
      <c r="H362" s="52">
        <f t="shared" si="42"/>
        <v>-156365</v>
      </c>
      <c r="I362" s="52">
        <f t="shared" si="43"/>
        <v>-117274</v>
      </c>
      <c r="J362" s="52">
        <f t="shared" si="44"/>
        <v>-47778</v>
      </c>
      <c r="K362" s="52">
        <f t="shared" si="45"/>
        <v>-112930</v>
      </c>
      <c r="L362" s="7">
        <f t="shared" si="46"/>
        <v>-434347</v>
      </c>
      <c r="M362" s="5">
        <f>VLOOKUP($B362,'Session Details'!$B$2:$T$368,10,0)</f>
        <v>-2.0618565999329763E-2</v>
      </c>
      <c r="N362" s="12">
        <f t="shared" si="47"/>
        <v>-47778</v>
      </c>
      <c r="O362" t="str">
        <f t="shared" si="48"/>
        <v>TRAFFIC  TWITTER</v>
      </c>
    </row>
    <row r="363" spans="2:15" x14ac:dyDescent="0.2">
      <c r="B363" s="10">
        <v>43826</v>
      </c>
      <c r="C363" s="3">
        <v>8052789</v>
      </c>
      <c r="D363" s="3">
        <v>6039592</v>
      </c>
      <c r="E363" s="3">
        <v>2460574</v>
      </c>
      <c r="F363" s="3">
        <v>5815903</v>
      </c>
      <c r="G363">
        <f t="shared" si="41"/>
        <v>22368858</v>
      </c>
      <c r="H363" s="52">
        <f t="shared" si="42"/>
        <v>78182</v>
      </c>
      <c r="I363" s="52">
        <f t="shared" si="43"/>
        <v>58637</v>
      </c>
      <c r="J363" s="52">
        <f t="shared" si="44"/>
        <v>23889</v>
      </c>
      <c r="K363" s="52">
        <f t="shared" si="45"/>
        <v>56465</v>
      </c>
      <c r="L363" s="7">
        <f t="shared" si="46"/>
        <v>217173</v>
      </c>
      <c r="M363" s="5">
        <f>VLOOKUP($B363,'Session Details'!$B$2:$T$368,10,0)</f>
        <v>9.80390342279569E-3</v>
      </c>
      <c r="N363" s="12">
        <f t="shared" si="47"/>
        <v>217173</v>
      </c>
      <c r="O363" t="str">
        <f t="shared" si="48"/>
        <v>TRAFFIC FACEBOOK</v>
      </c>
    </row>
    <row r="364" spans="2:15" x14ac:dyDescent="0.2">
      <c r="B364" s="10">
        <v>43827</v>
      </c>
      <c r="C364" s="3">
        <v>16321913</v>
      </c>
      <c r="D364" s="3">
        <v>12241435</v>
      </c>
      <c r="E364" s="3">
        <v>4987251</v>
      </c>
      <c r="F364" s="3">
        <v>11788048</v>
      </c>
      <c r="G364">
        <f t="shared" si="41"/>
        <v>45338647</v>
      </c>
      <c r="H364" s="52">
        <f t="shared" si="42"/>
        <v>-323206</v>
      </c>
      <c r="I364" s="52">
        <f t="shared" si="43"/>
        <v>-242404</v>
      </c>
      <c r="J364" s="52">
        <f t="shared" si="44"/>
        <v>-98757</v>
      </c>
      <c r="K364" s="52">
        <f t="shared" si="45"/>
        <v>-233427</v>
      </c>
      <c r="L364" s="7">
        <f t="shared" si="46"/>
        <v>-897794</v>
      </c>
      <c r="M364" s="5">
        <f>VLOOKUP($B364,'Session Details'!$B$2:$T$368,10,0)</f>
        <v>-1.9417475518175187E-2</v>
      </c>
      <c r="N364" s="12">
        <f t="shared" si="47"/>
        <v>-98757</v>
      </c>
      <c r="O364" t="str">
        <f t="shared" si="48"/>
        <v>TRAFFIC  TWITTER</v>
      </c>
    </row>
    <row r="365" spans="2:15" x14ac:dyDescent="0.2">
      <c r="B365" s="10">
        <v>43828</v>
      </c>
      <c r="C365" s="3">
        <v>15675500</v>
      </c>
      <c r="D365" s="3">
        <v>11756625</v>
      </c>
      <c r="E365" s="3">
        <v>4789736</v>
      </c>
      <c r="F365" s="3">
        <v>11321195</v>
      </c>
      <c r="G365">
        <f t="shared" si="41"/>
        <v>43543056</v>
      </c>
      <c r="H365" s="52">
        <f t="shared" si="42"/>
        <v>161603</v>
      </c>
      <c r="I365" s="52">
        <f t="shared" si="43"/>
        <v>121202</v>
      </c>
      <c r="J365" s="52">
        <f t="shared" si="44"/>
        <v>49379</v>
      </c>
      <c r="K365" s="52">
        <f t="shared" si="45"/>
        <v>116714</v>
      </c>
      <c r="L365" s="7">
        <f t="shared" si="46"/>
        <v>448898</v>
      </c>
      <c r="M365" s="5">
        <f>VLOOKUP($B365,'Session Details'!$B$2:$T$368,10,0)</f>
        <v>1.0416678269166812E-2</v>
      </c>
      <c r="N365" s="12">
        <f t="shared" si="47"/>
        <v>448898</v>
      </c>
      <c r="O365" t="str">
        <f t="shared" si="48"/>
        <v>TRAFFIC FACEBOOK</v>
      </c>
    </row>
    <row r="366" spans="2:15" x14ac:dyDescent="0.2">
      <c r="B366" s="10">
        <v>43829</v>
      </c>
      <c r="C366" s="3">
        <v>7974607</v>
      </c>
      <c r="D366" s="3">
        <v>5980955</v>
      </c>
      <c r="E366" s="3">
        <v>2436685</v>
      </c>
      <c r="F366" s="3">
        <v>5759438</v>
      </c>
      <c r="G366">
        <f t="shared" si="41"/>
        <v>22151685</v>
      </c>
      <c r="H366" s="52">
        <f t="shared" si="42"/>
        <v>234547</v>
      </c>
      <c r="I366" s="52">
        <f t="shared" si="43"/>
        <v>175910</v>
      </c>
      <c r="J366" s="52">
        <f t="shared" si="44"/>
        <v>71667</v>
      </c>
      <c r="K366" s="52">
        <f t="shared" si="45"/>
        <v>169395</v>
      </c>
      <c r="L366" s="7">
        <f t="shared" si="46"/>
        <v>651519</v>
      </c>
      <c r="M366" s="5">
        <f>VLOOKUP($B366,'Session Details'!$B$2:$T$368,10,0)</f>
        <v>3.0303020437004058E-2</v>
      </c>
      <c r="N366" s="12">
        <f t="shared" si="47"/>
        <v>651519</v>
      </c>
      <c r="O366" t="str">
        <f t="shared" si="48"/>
        <v>TRAFFIC FACEBOOK</v>
      </c>
    </row>
    <row r="367" spans="2:15" x14ac:dyDescent="0.2">
      <c r="B367" s="10">
        <v>43830</v>
      </c>
      <c r="C367" s="3">
        <v>7896424</v>
      </c>
      <c r="D367" s="3">
        <v>5922318</v>
      </c>
      <c r="E367" s="3">
        <v>2412796</v>
      </c>
      <c r="F367" s="3">
        <v>5702973</v>
      </c>
      <c r="G367">
        <f t="shared" si="41"/>
        <v>21934511</v>
      </c>
      <c r="H367" s="52">
        <f t="shared" si="42"/>
        <v>234547</v>
      </c>
      <c r="I367" s="52">
        <f t="shared" si="43"/>
        <v>175910</v>
      </c>
      <c r="J367" s="52">
        <f t="shared" si="44"/>
        <v>71667</v>
      </c>
      <c r="K367" s="52">
        <f t="shared" si="45"/>
        <v>169395</v>
      </c>
      <c r="L367" s="7">
        <f t="shared" si="46"/>
        <v>651519</v>
      </c>
      <c r="M367" s="5">
        <f>VLOOKUP($B367,'Session Details'!$B$2:$T$368,10,0)</f>
        <v>3.061223578845329E-2</v>
      </c>
      <c r="N367" s="12">
        <f t="shared" si="47"/>
        <v>651519</v>
      </c>
      <c r="O367" t="str">
        <f t="shared" si="48"/>
        <v>TRAFFIC FACEBOOK</v>
      </c>
    </row>
    <row r="368" spans="2:15" x14ac:dyDescent="0.2">
      <c r="B368" s="10">
        <v>43831</v>
      </c>
      <c r="C368" s="3">
        <v>7818242</v>
      </c>
      <c r="D368" s="3">
        <v>5863681</v>
      </c>
      <c r="E368" s="3">
        <v>2388907</v>
      </c>
      <c r="F368" s="3">
        <v>5646508</v>
      </c>
      <c r="G368">
        <f t="shared" si="41"/>
        <v>21717338</v>
      </c>
      <c r="H368" s="52">
        <f t="shared" si="42"/>
        <v>390912</v>
      </c>
      <c r="I368" s="52">
        <f t="shared" si="43"/>
        <v>293184</v>
      </c>
      <c r="J368" s="52">
        <f t="shared" si="44"/>
        <v>119445</v>
      </c>
      <c r="K368" s="52">
        <f t="shared" si="45"/>
        <v>282325</v>
      </c>
      <c r="L368" s="7">
        <f t="shared" si="46"/>
        <v>1085866</v>
      </c>
      <c r="M368" s="5">
        <f>VLOOKUP($B368,'Session Details'!$B$2:$T$368,10,0)</f>
        <v>5.2631578947368363E-2</v>
      </c>
      <c r="N368" s="12">
        <f t="shared" si="47"/>
        <v>1085866</v>
      </c>
      <c r="O368" t="str">
        <f t="shared" si="48"/>
        <v>TRAFFIC FACEBOOK</v>
      </c>
    </row>
  </sheetData>
  <mergeCells count="1">
    <mergeCell ref="H1:L1"/>
  </mergeCells>
  <conditionalFormatting sqref="H1:H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L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M3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59D-B53D-8E4D-8B38-481D388BFD03}">
  <dimension ref="B2:U368"/>
  <sheetViews>
    <sheetView workbookViewId="0">
      <selection activeCell="H376" sqref="H376"/>
    </sheetView>
  </sheetViews>
  <sheetFormatPr baseColWidth="10" defaultRowHeight="16" x14ac:dyDescent="0.2"/>
  <cols>
    <col min="1" max="1" width="10.83203125" customWidth="1"/>
    <col min="2" max="2" width="8.83203125" bestFit="1" customWidth="1"/>
    <col min="3" max="3" width="22" bestFit="1" customWidth="1"/>
    <col min="4" max="4" width="14.6640625" bestFit="1" customWidth="1"/>
    <col min="5" max="5" width="14.83203125" bestFit="1" customWidth="1"/>
    <col min="6" max="6" width="14.1640625" bestFit="1" customWidth="1"/>
    <col min="7" max="7" width="14.5" bestFit="1" customWidth="1"/>
    <col min="8" max="8" width="36" bestFit="1" customWidth="1"/>
    <col min="9" max="9" width="20.5" bestFit="1" customWidth="1"/>
    <col min="10" max="10" width="18.1640625" bestFit="1" customWidth="1"/>
    <col min="11" max="11" width="31.5" bestFit="1" customWidth="1"/>
    <col min="12" max="12" width="26.5" bestFit="1" customWidth="1"/>
    <col min="13" max="13" width="25.33203125" bestFit="1" customWidth="1"/>
    <col min="14" max="14" width="17.33203125" bestFit="1" customWidth="1"/>
    <col min="15" max="15" width="31.6640625" bestFit="1" customWidth="1"/>
    <col min="16" max="16" width="25.5" bestFit="1" customWidth="1"/>
    <col min="17" max="17" width="15.6640625" bestFit="1" customWidth="1"/>
    <col min="18" max="18" width="15.83203125" bestFit="1" customWidth="1"/>
    <col min="19" max="19" width="15.1640625" bestFit="1" customWidth="1"/>
    <col min="20" max="20" width="15.5" bestFit="1" customWidth="1"/>
    <col min="21" max="21" width="24.5" hidden="1" customWidth="1"/>
    <col min="22" max="22" width="22.33203125" bestFit="1" customWidth="1"/>
    <col min="23" max="23" width="35.5" bestFit="1" customWidth="1"/>
    <col min="24" max="24" width="30.5" bestFit="1" customWidth="1"/>
    <col min="25" max="25" width="29.33203125" bestFit="1" customWidth="1"/>
    <col min="26" max="26" width="21.5" bestFit="1" customWidth="1"/>
    <col min="27" max="27" width="35.6640625" bestFit="1" customWidth="1"/>
    <col min="28" max="32" width="29.5" bestFit="1" customWidth="1"/>
  </cols>
  <sheetData>
    <row r="2" spans="2:20" x14ac:dyDescent="0.2">
      <c r="B2" s="44" t="s">
        <v>0</v>
      </c>
      <c r="C2" s="1" t="s">
        <v>43</v>
      </c>
      <c r="D2" s="41" t="s">
        <v>39</v>
      </c>
      <c r="E2" s="41" t="s">
        <v>40</v>
      </c>
      <c r="F2" s="42" t="s">
        <v>41</v>
      </c>
      <c r="G2" s="43" t="s">
        <v>42</v>
      </c>
      <c r="H2" s="68" t="s">
        <v>62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45" t="s">
        <v>17</v>
      </c>
      <c r="Q2" s="71" t="s">
        <v>56</v>
      </c>
      <c r="R2" s="34" t="s">
        <v>57</v>
      </c>
      <c r="S2" s="34" t="s">
        <v>58</v>
      </c>
      <c r="T2" s="72" t="s">
        <v>59</v>
      </c>
    </row>
    <row r="3" spans="2:20" hidden="1" x14ac:dyDescent="0.2">
      <c r="B3" s="10">
        <v>43466</v>
      </c>
      <c r="C3" s="4"/>
      <c r="D3" s="4"/>
      <c r="E3" s="4"/>
      <c r="F3" s="4"/>
      <c r="G3" s="4"/>
      <c r="H3" s="4"/>
      <c r="I3" s="3">
        <v>385075</v>
      </c>
      <c r="J3" s="4">
        <v>0.17</v>
      </c>
      <c r="K3" s="3">
        <v>37</v>
      </c>
      <c r="L3" s="3">
        <v>22</v>
      </c>
      <c r="M3" s="3">
        <v>26</v>
      </c>
      <c r="N3" s="3">
        <v>364</v>
      </c>
      <c r="O3" s="3">
        <v>32</v>
      </c>
      <c r="P3" s="46">
        <v>0.95</v>
      </c>
      <c r="Q3" s="70"/>
      <c r="R3" s="70"/>
      <c r="S3" s="70"/>
      <c r="T3" s="70"/>
    </row>
    <row r="4" spans="2:20" hidden="1" x14ac:dyDescent="0.2">
      <c r="B4" s="10">
        <v>43467</v>
      </c>
      <c r="C4" s="4"/>
      <c r="D4" s="4"/>
      <c r="E4" s="4"/>
      <c r="F4" s="4"/>
      <c r="G4" s="4"/>
      <c r="H4" s="4"/>
      <c r="I4" s="3">
        <v>388232</v>
      </c>
      <c r="J4" s="4">
        <v>0.19</v>
      </c>
      <c r="K4" s="3">
        <v>31</v>
      </c>
      <c r="L4" s="3">
        <v>17</v>
      </c>
      <c r="M4" s="3">
        <v>28</v>
      </c>
      <c r="N4" s="3">
        <v>360</v>
      </c>
      <c r="O4" s="3">
        <v>35</v>
      </c>
      <c r="P4" s="46">
        <v>0.95</v>
      </c>
      <c r="Q4" s="4"/>
      <c r="R4" s="4"/>
      <c r="S4" s="4"/>
      <c r="T4" s="4"/>
    </row>
    <row r="5" spans="2:20" hidden="1" x14ac:dyDescent="0.2">
      <c r="B5" s="10">
        <v>43468</v>
      </c>
      <c r="C5" s="4"/>
      <c r="D5" s="4"/>
      <c r="E5" s="4"/>
      <c r="F5" s="4"/>
      <c r="G5" s="4"/>
      <c r="H5" s="4"/>
      <c r="I5" s="3">
        <v>399964</v>
      </c>
      <c r="J5" s="4">
        <v>0.18</v>
      </c>
      <c r="K5" s="3">
        <v>30</v>
      </c>
      <c r="L5" s="3">
        <v>22</v>
      </c>
      <c r="M5" s="3">
        <v>29</v>
      </c>
      <c r="N5" s="3">
        <v>370</v>
      </c>
      <c r="O5" s="3">
        <v>31</v>
      </c>
      <c r="P5" s="46">
        <v>0.94</v>
      </c>
      <c r="Q5" s="4"/>
      <c r="R5" s="4"/>
      <c r="S5" s="4"/>
      <c r="T5" s="4"/>
    </row>
    <row r="6" spans="2:20" hidden="1" x14ac:dyDescent="0.2">
      <c r="B6" s="10">
        <v>43469</v>
      </c>
      <c r="C6" s="4"/>
      <c r="D6" s="4"/>
      <c r="E6" s="4"/>
      <c r="F6" s="4"/>
      <c r="G6" s="4"/>
      <c r="H6" s="4"/>
      <c r="I6" s="3">
        <v>408471</v>
      </c>
      <c r="J6" s="4">
        <v>0.17</v>
      </c>
      <c r="K6" s="3">
        <v>30</v>
      </c>
      <c r="L6" s="3">
        <v>19</v>
      </c>
      <c r="M6" s="3">
        <v>26</v>
      </c>
      <c r="N6" s="3">
        <v>386</v>
      </c>
      <c r="O6" s="3">
        <v>40</v>
      </c>
      <c r="P6" s="46">
        <v>0.94</v>
      </c>
      <c r="Q6" s="4"/>
      <c r="R6" s="4"/>
      <c r="S6" s="4"/>
      <c r="T6" s="4"/>
    </row>
    <row r="7" spans="2:20" hidden="1" x14ac:dyDescent="0.2">
      <c r="B7" s="10">
        <v>43470</v>
      </c>
      <c r="C7" s="4"/>
      <c r="D7" s="4"/>
      <c r="E7" s="4"/>
      <c r="F7" s="4"/>
      <c r="G7" s="4"/>
      <c r="H7" s="4"/>
      <c r="I7" s="3">
        <v>384771</v>
      </c>
      <c r="J7" s="4">
        <v>0.19</v>
      </c>
      <c r="K7" s="3">
        <v>31</v>
      </c>
      <c r="L7" s="3">
        <v>22</v>
      </c>
      <c r="M7" s="3">
        <v>27</v>
      </c>
      <c r="N7" s="3">
        <v>390</v>
      </c>
      <c r="O7" s="3">
        <v>33</v>
      </c>
      <c r="P7" s="46">
        <v>0.92</v>
      </c>
      <c r="Q7" s="4"/>
      <c r="R7" s="4"/>
      <c r="S7" s="4"/>
      <c r="T7" s="4"/>
    </row>
    <row r="8" spans="2:20" hidden="1" x14ac:dyDescent="0.2">
      <c r="B8" s="10">
        <v>43471</v>
      </c>
      <c r="C8" s="4"/>
      <c r="D8" s="4"/>
      <c r="E8" s="4"/>
      <c r="F8" s="4"/>
      <c r="G8" s="4"/>
      <c r="H8" s="4"/>
      <c r="I8" s="3">
        <v>390787</v>
      </c>
      <c r="J8" s="4">
        <v>0.19</v>
      </c>
      <c r="K8" s="3">
        <v>33</v>
      </c>
      <c r="L8" s="3">
        <v>18</v>
      </c>
      <c r="M8" s="3">
        <v>26</v>
      </c>
      <c r="N8" s="3">
        <v>360</v>
      </c>
      <c r="O8" s="3">
        <v>36</v>
      </c>
      <c r="P8" s="46">
        <v>0.93</v>
      </c>
      <c r="Q8" s="4"/>
      <c r="R8" s="4"/>
      <c r="S8" s="4"/>
      <c r="T8" s="4"/>
    </row>
    <row r="9" spans="2:20" hidden="1" x14ac:dyDescent="0.2">
      <c r="B9" s="10">
        <v>43472</v>
      </c>
      <c r="C9" s="4"/>
      <c r="D9" s="4"/>
      <c r="E9" s="4"/>
      <c r="F9" s="4"/>
      <c r="G9" s="4"/>
      <c r="H9" s="4"/>
      <c r="I9" s="3">
        <v>388351</v>
      </c>
      <c r="J9" s="4">
        <v>0.18</v>
      </c>
      <c r="K9" s="3">
        <v>36</v>
      </c>
      <c r="L9" s="3">
        <v>19</v>
      </c>
      <c r="M9" s="3">
        <v>30</v>
      </c>
      <c r="N9" s="3">
        <v>381</v>
      </c>
      <c r="O9" s="3">
        <v>34</v>
      </c>
      <c r="P9" s="46">
        <v>0.93</v>
      </c>
      <c r="Q9" s="4"/>
      <c r="R9" s="4"/>
      <c r="S9" s="4"/>
      <c r="T9" s="4"/>
    </row>
    <row r="10" spans="2:20" hidden="1" x14ac:dyDescent="0.2">
      <c r="B10" s="10">
        <v>43473</v>
      </c>
      <c r="C10" s="4">
        <f>VLOOKUP($B10,'Session Details'!$B$2:$T$368,11,FALSE)</f>
        <v>-9.8975840699184747E-3</v>
      </c>
      <c r="D10" s="4">
        <f>VLOOKUP($B10,'Session Details'!$B$2:$T$368,16,FALSE)</f>
        <v>-8.6336515714435791E-10</v>
      </c>
      <c r="E10" s="4">
        <f>VLOOKUP($B10,'Session Details'!$B$2:$T$368,17,FALSE)</f>
        <v>-1.9999998308507849E-2</v>
      </c>
      <c r="F10" s="4">
        <f>VLOOKUP($B10,'Session Details'!$B$2:$T$368,18,FALSE)</f>
        <v>4.3799817895348481E-2</v>
      </c>
      <c r="G10" s="4">
        <f>VLOOKUP($B10,'Session Details'!$B$2:$T$368,19,FALSE)</f>
        <v>-1.6400079318516836E-2</v>
      </c>
      <c r="H10" s="4">
        <f>VLOOKUP(Table2[[#This Row],[Date]],Table4[#All],10,0)</f>
        <v>4.1666686651977258E-2</v>
      </c>
      <c r="I10" s="3">
        <v>387624</v>
      </c>
      <c r="J10" s="4">
        <v>0.17</v>
      </c>
      <c r="K10" s="3">
        <v>39</v>
      </c>
      <c r="L10" s="3">
        <v>22</v>
      </c>
      <c r="M10" s="3">
        <v>25</v>
      </c>
      <c r="N10" s="3">
        <v>359</v>
      </c>
      <c r="O10" s="3">
        <v>37</v>
      </c>
      <c r="P10" s="46">
        <v>0.95</v>
      </c>
      <c r="Q10" s="4">
        <f>VLOOKUP($B10,'Session Details'!$B$2:$T$368,16,FALSE)</f>
        <v>-8.6336515714435791E-10</v>
      </c>
      <c r="R10" s="4">
        <f>VLOOKUP($B10,'Session Details'!$B$2:$T$368,17,FALSE)</f>
        <v>-1.9999998308507849E-2</v>
      </c>
      <c r="S10" s="4">
        <f>VLOOKUP($B10,'Session Details'!$B$2:$T$368,18,FALSE)</f>
        <v>4.3799817895348481E-2</v>
      </c>
      <c r="T10" s="4">
        <f>VLOOKUP($B10,'Session Details'!$B$2:$T$368,19,FALSE)</f>
        <v>-1.6400079318516836E-2</v>
      </c>
    </row>
    <row r="11" spans="2:20" hidden="1" x14ac:dyDescent="0.2">
      <c r="B11" s="10">
        <v>43474</v>
      </c>
      <c r="C11" s="4">
        <f>VLOOKUP($B11,'Session Details'!$B$2:$T$368,11,FALSE)</f>
        <v>0.16009068776474278</v>
      </c>
      <c r="D11" s="4">
        <f>VLOOKUP($B11,'Session Details'!$B$2:$T$368,16,FALSE)</f>
        <v>1.2499961327192388E-2</v>
      </c>
      <c r="E11" s="4">
        <f>VLOOKUP($B11,'Session Details'!$B$2:$T$368,17,FALSE)</f>
        <v>4.000203217243703E-3</v>
      </c>
      <c r="F11" s="4">
        <f>VLOOKUP($B11,'Session Details'!$B$2:$T$368,18,FALSE)</f>
        <v>2.1899573101863634E-2</v>
      </c>
      <c r="G11" s="4">
        <f>VLOOKUP($B11,'Session Details'!$B$2:$T$368,19,FALSE)</f>
        <v>4.9200519881170801E-2</v>
      </c>
      <c r="H11" s="4">
        <f>VLOOKUP(Table2[[#This Row],[Date]],Table4[#All],10,0)</f>
        <v>2.9703007310898588E-2</v>
      </c>
      <c r="I11" s="3">
        <v>399127</v>
      </c>
      <c r="J11" s="4">
        <v>0.18</v>
      </c>
      <c r="K11" s="3">
        <v>40</v>
      </c>
      <c r="L11" s="3">
        <v>22</v>
      </c>
      <c r="M11" s="3">
        <v>30</v>
      </c>
      <c r="N11" s="3">
        <v>359</v>
      </c>
      <c r="O11" s="3">
        <v>38</v>
      </c>
      <c r="P11" s="46">
        <v>0.93</v>
      </c>
      <c r="Q11" s="4">
        <f>VLOOKUP($B11,'Session Details'!$B$2:$T$368,16,FALSE)</f>
        <v>1.2499961327192388E-2</v>
      </c>
      <c r="R11" s="4">
        <f>VLOOKUP($B11,'Session Details'!$B$2:$T$368,17,FALSE)</f>
        <v>4.000203217243703E-3</v>
      </c>
      <c r="S11" s="4">
        <f>VLOOKUP($B11,'Session Details'!$B$2:$T$368,18,FALSE)</f>
        <v>2.1899573101863634E-2</v>
      </c>
      <c r="T11" s="4">
        <f>VLOOKUP($B11,'Session Details'!$B$2:$T$368,19,FALSE)</f>
        <v>4.9200519881170801E-2</v>
      </c>
    </row>
    <row r="12" spans="2:20" hidden="1" x14ac:dyDescent="0.2">
      <c r="B12" s="10">
        <v>43475</v>
      </c>
      <c r="C12" s="4">
        <f>VLOOKUP($B12,'Session Details'!$B$2:$T$368,11,FALSE)</f>
        <v>7.3142421741578811E-2</v>
      </c>
      <c r="D12" s="4">
        <f>VLOOKUP($B12,'Session Details'!$B$2:$T$368,16,FALSE)</f>
        <v>7.5000033085877993E-3</v>
      </c>
      <c r="E12" s="4">
        <f>VLOOKUP($B12,'Session Details'!$B$2:$T$368,17,FALSE)</f>
        <v>3.9996815805022901E-3</v>
      </c>
      <c r="F12" s="4">
        <f>VLOOKUP($B12,'Session Details'!$B$2:$T$368,18,FALSE)</f>
        <v>1.4600237108940206E-2</v>
      </c>
      <c r="G12" s="4">
        <f>VLOOKUP($B12,'Session Details'!$B$2:$T$368,19,FALSE)</f>
        <v>8.2003660724244698E-3</v>
      </c>
      <c r="H12" s="4">
        <f>VLOOKUP(Table2[[#This Row],[Date]],Table4[#All],10,0)</f>
        <v>-0.48958335231937844</v>
      </c>
      <c r="I12" s="3">
        <v>400812</v>
      </c>
      <c r="J12" s="4">
        <v>0.19</v>
      </c>
      <c r="K12" s="3">
        <v>32</v>
      </c>
      <c r="L12" s="3">
        <v>22</v>
      </c>
      <c r="M12" s="3">
        <v>27</v>
      </c>
      <c r="N12" s="3">
        <v>399</v>
      </c>
      <c r="O12" s="3">
        <v>34</v>
      </c>
      <c r="P12" s="46">
        <v>0.92</v>
      </c>
      <c r="Q12" s="4">
        <f>VLOOKUP($B12,'Session Details'!$B$2:$T$368,16,FALSE)</f>
        <v>7.5000033085877993E-3</v>
      </c>
      <c r="R12" s="4">
        <f>VLOOKUP($B12,'Session Details'!$B$2:$T$368,17,FALSE)</f>
        <v>3.9996815805022901E-3</v>
      </c>
      <c r="S12" s="4">
        <f>VLOOKUP($B12,'Session Details'!$B$2:$T$368,18,FALSE)</f>
        <v>1.4600237108940206E-2</v>
      </c>
      <c r="T12" s="4">
        <f>VLOOKUP($B12,'Session Details'!$B$2:$T$368,19,FALSE)</f>
        <v>8.2003660724244698E-3</v>
      </c>
    </row>
    <row r="13" spans="2:20" hidden="1" x14ac:dyDescent="0.2">
      <c r="B13" s="10">
        <v>43476</v>
      </c>
      <c r="C13" s="4">
        <f>VLOOKUP($B13,'Session Details'!$B$2:$T$368,11,FALSE)</f>
        <v>-8.5422909280729042E-2</v>
      </c>
      <c r="D13" s="4">
        <f>VLOOKUP($B13,'Session Details'!$B$2:$T$368,16,FALSE)</f>
        <v>-2.249999066959496E-2</v>
      </c>
      <c r="E13" s="4">
        <f>VLOOKUP($B13,'Session Details'!$B$2:$T$368,17,FALSE)</f>
        <v>2.2743805172531495E-8</v>
      </c>
      <c r="F13" s="4">
        <f>VLOOKUP($B13,'Session Details'!$B$2:$T$368,18,FALSE)</f>
        <v>2.1899675529267304E-2</v>
      </c>
      <c r="G13" s="4">
        <f>VLOOKUP($B13,'Session Details'!$B$2:$T$368,19,FALSE)</f>
        <v>-2.4599931434229338E-2</v>
      </c>
      <c r="H13" s="4">
        <f>VLOOKUP(Table2[[#This Row],[Date]],Table4[#All],10,0)</f>
        <v>-5.0000000000000044E-2</v>
      </c>
      <c r="I13" s="3">
        <v>382806</v>
      </c>
      <c r="J13" s="4">
        <v>0.19</v>
      </c>
      <c r="K13" s="3">
        <v>36</v>
      </c>
      <c r="L13" s="3">
        <v>17</v>
      </c>
      <c r="M13" s="3">
        <v>26</v>
      </c>
      <c r="N13" s="3">
        <v>392</v>
      </c>
      <c r="O13" s="3">
        <v>38</v>
      </c>
      <c r="P13" s="46">
        <v>0.91</v>
      </c>
      <c r="Q13" s="4">
        <f>VLOOKUP($B13,'Session Details'!$B$2:$T$368,16,FALSE)</f>
        <v>-2.249999066959496E-2</v>
      </c>
      <c r="R13" s="4">
        <f>VLOOKUP($B13,'Session Details'!$B$2:$T$368,17,FALSE)</f>
        <v>2.2743805172531495E-8</v>
      </c>
      <c r="S13" s="4">
        <f>VLOOKUP($B13,'Session Details'!$B$2:$T$368,18,FALSE)</f>
        <v>2.1899675529267304E-2</v>
      </c>
      <c r="T13" s="4">
        <f>VLOOKUP($B13,'Session Details'!$B$2:$T$368,19,FALSE)</f>
        <v>-2.4599931434229338E-2</v>
      </c>
    </row>
    <row r="14" spans="2:20" hidden="1" x14ac:dyDescent="0.2">
      <c r="B14" s="10">
        <v>43477</v>
      </c>
      <c r="C14" s="4">
        <f>VLOOKUP($B14,'Session Details'!$B$2:$T$368,11,FALSE)</f>
        <v>5.2871319138911188E-2</v>
      </c>
      <c r="D14" s="4">
        <f>VLOOKUP($B14,'Session Details'!$B$2:$T$368,16,FALSE)</f>
        <v>6.2999963208105747E-3</v>
      </c>
      <c r="E14" s="4">
        <f>VLOOKUP($B14,'Session Details'!$B$2:$T$368,17,FALSE)</f>
        <v>6.8000485257536658E-3</v>
      </c>
      <c r="F14" s="4">
        <f>VLOOKUP($B14,'Session Details'!$B$2:$T$368,18,FALSE)</f>
        <v>-2.0400013116750215E-2</v>
      </c>
      <c r="G14" s="4">
        <f>VLOOKUP($B14,'Session Details'!$B$2:$T$368,19,FALSE)</f>
        <v>2.3399734240570513E-2</v>
      </c>
      <c r="H14" s="4">
        <f>VLOOKUP(Table2[[#This Row],[Date]],Table4[#All],10,0)</f>
        <v>0</v>
      </c>
      <c r="I14" s="3">
        <v>406488</v>
      </c>
      <c r="J14" s="4">
        <v>0.18</v>
      </c>
      <c r="K14" s="3">
        <v>37</v>
      </c>
      <c r="L14" s="3">
        <v>21</v>
      </c>
      <c r="M14" s="3">
        <v>30</v>
      </c>
      <c r="N14" s="3">
        <v>363</v>
      </c>
      <c r="O14" s="3">
        <v>33</v>
      </c>
      <c r="P14" s="46">
        <v>0.95</v>
      </c>
      <c r="Q14" s="4">
        <f>VLOOKUP($B14,'Session Details'!$B$2:$T$368,16,FALSE)</f>
        <v>6.2999963208105747E-3</v>
      </c>
      <c r="R14" s="4">
        <f>VLOOKUP($B14,'Session Details'!$B$2:$T$368,17,FALSE)</f>
        <v>6.8000485257536658E-3</v>
      </c>
      <c r="S14" s="4">
        <f>VLOOKUP($B14,'Session Details'!$B$2:$T$368,18,FALSE)</f>
        <v>-2.0400013116750215E-2</v>
      </c>
      <c r="T14" s="4">
        <f>VLOOKUP($B14,'Session Details'!$B$2:$T$368,19,FALSE)</f>
        <v>2.3399734240570513E-2</v>
      </c>
    </row>
    <row r="15" spans="2:20" hidden="1" x14ac:dyDescent="0.2">
      <c r="B15" s="10">
        <v>43478</v>
      </c>
      <c r="C15" s="4">
        <f>VLOOKUP($B15,'Session Details'!$B$2:$T$368,11,FALSE)</f>
        <v>-3.0208490451984704E-2</v>
      </c>
      <c r="D15" s="4">
        <f>VLOOKUP($B15,'Session Details'!$B$2:$T$368,16,FALSE)</f>
        <v>1.0499999199386378E-2</v>
      </c>
      <c r="E15" s="4">
        <f>VLOOKUP($B15,'Session Details'!$B$2:$T$368,17,FALSE)</f>
        <v>-6.8000326468486971E-3</v>
      </c>
      <c r="F15" s="4">
        <f>VLOOKUP($B15,'Session Details'!$B$2:$T$368,18,FALSE)</f>
        <v>-1.3599763941208542E-2</v>
      </c>
      <c r="G15" s="4">
        <f>VLOOKUP($B15,'Session Details'!$B$2:$T$368,19,FALSE)</f>
        <v>-3.1200303799567952E-2</v>
      </c>
      <c r="H15" s="4">
        <f>VLOOKUP(Table2[[#This Row],[Date]],Table4[#All],10,0)</f>
        <v>6.1855669392811174E-2</v>
      </c>
      <c r="I15" s="3">
        <v>402450</v>
      </c>
      <c r="J15" s="4">
        <v>0.17</v>
      </c>
      <c r="K15" s="3">
        <v>34</v>
      </c>
      <c r="L15" s="3">
        <v>20</v>
      </c>
      <c r="M15" s="3">
        <v>28</v>
      </c>
      <c r="N15" s="3">
        <v>390</v>
      </c>
      <c r="O15" s="3">
        <v>37</v>
      </c>
      <c r="P15" s="46">
        <v>0.92</v>
      </c>
      <c r="Q15" s="4">
        <f>VLOOKUP($B15,'Session Details'!$B$2:$T$368,16,FALSE)</f>
        <v>1.0499999199386378E-2</v>
      </c>
      <c r="R15" s="4">
        <f>VLOOKUP($B15,'Session Details'!$B$2:$T$368,17,FALSE)</f>
        <v>-6.8000326468486971E-3</v>
      </c>
      <c r="S15" s="4">
        <f>VLOOKUP($B15,'Session Details'!$B$2:$T$368,18,FALSE)</f>
        <v>-1.3599763941208542E-2</v>
      </c>
      <c r="T15" s="4">
        <f>VLOOKUP($B15,'Session Details'!$B$2:$T$368,19,FALSE)</f>
        <v>-3.1200303799567952E-2</v>
      </c>
    </row>
    <row r="16" spans="2:20" hidden="1" x14ac:dyDescent="0.2">
      <c r="B16" s="10">
        <v>43479</v>
      </c>
      <c r="C16" s="4">
        <f>VLOOKUP($B16,'Session Details'!$B$2:$T$368,11,FALSE)</f>
        <v>0.15338638269325777</v>
      </c>
      <c r="D16" s="4">
        <f>VLOOKUP($B16,'Session Details'!$B$2:$T$368,16,FALSE)</f>
        <v>1.7500024305904804E-2</v>
      </c>
      <c r="E16" s="4">
        <f>VLOOKUP($B16,'Session Details'!$B$2:$T$368,17,FALSE)</f>
        <v>4.0000056184459343E-3</v>
      </c>
      <c r="F16" s="4">
        <f>VLOOKUP($B16,'Session Details'!$B$2:$T$368,18,FALSE)</f>
        <v>-5.2812597761686675E-7</v>
      </c>
      <c r="G16" s="4">
        <f>VLOOKUP($B16,'Session Details'!$B$2:$T$368,19,FALSE)</f>
        <v>4.9200492449445687E-2</v>
      </c>
      <c r="H16" s="4">
        <f>VLOOKUP(Table2[[#This Row],[Date]],Table4[#All],10,0)</f>
        <v>-7.6190467419780084E-2</v>
      </c>
      <c r="I16" s="3">
        <v>392554</v>
      </c>
      <c r="J16" s="4">
        <v>0.19</v>
      </c>
      <c r="K16" s="3">
        <v>36</v>
      </c>
      <c r="L16" s="3">
        <v>21</v>
      </c>
      <c r="M16" s="3">
        <v>27</v>
      </c>
      <c r="N16" s="3">
        <v>395</v>
      </c>
      <c r="O16" s="3">
        <v>31</v>
      </c>
      <c r="P16" s="46">
        <v>0.94</v>
      </c>
      <c r="Q16" s="4">
        <f>VLOOKUP($B16,'Session Details'!$B$2:$T$368,16,FALSE)</f>
        <v>1.7500024305904804E-2</v>
      </c>
      <c r="R16" s="4">
        <f>VLOOKUP($B16,'Session Details'!$B$2:$T$368,17,FALSE)</f>
        <v>4.0000056184459343E-3</v>
      </c>
      <c r="S16" s="4">
        <f>VLOOKUP($B16,'Session Details'!$B$2:$T$368,18,FALSE)</f>
        <v>-5.2812597761686675E-7</v>
      </c>
      <c r="T16" s="4">
        <f>VLOOKUP($B16,'Session Details'!$B$2:$T$368,19,FALSE)</f>
        <v>4.9200492449445687E-2</v>
      </c>
    </row>
    <row r="17" spans="2:20" hidden="1" x14ac:dyDescent="0.2">
      <c r="B17" s="10">
        <v>43480</v>
      </c>
      <c r="C17" s="4">
        <f>VLOOKUP($B17,'Session Details'!$B$2:$T$368,11,FALSE)</f>
        <v>-6.7801118225535251E-2</v>
      </c>
      <c r="D17" s="4">
        <f>VLOOKUP($B17,'Session Details'!$B$2:$T$368,16,FALSE)</f>
        <v>-7.5000255368219415E-3</v>
      </c>
      <c r="E17" s="4">
        <f>VLOOKUP($B17,'Session Details'!$B$2:$T$368,17,FALSE)</f>
        <v>1.2000072249441718E-2</v>
      </c>
      <c r="F17" s="4">
        <f>VLOOKUP($B17,'Session Details'!$B$2:$T$368,18,FALSE)</f>
        <v>-3.6499684063573512E-2</v>
      </c>
      <c r="G17" s="4">
        <f>VLOOKUP($B17,'Session Details'!$B$2:$T$368,19,FALSE)</f>
        <v>-1.6400266014323539E-2</v>
      </c>
      <c r="H17" s="4">
        <f>VLOOKUP(Table2[[#This Row],[Date]],Table4[#All],10,0)</f>
        <v>-2.0000009209230951E-2</v>
      </c>
      <c r="I17" s="3">
        <v>407211</v>
      </c>
      <c r="J17" s="4">
        <v>0.17</v>
      </c>
      <c r="K17" s="3">
        <v>36</v>
      </c>
      <c r="L17" s="3">
        <v>19</v>
      </c>
      <c r="M17" s="3">
        <v>29</v>
      </c>
      <c r="N17" s="3">
        <v>362</v>
      </c>
      <c r="O17" s="3">
        <v>32</v>
      </c>
      <c r="P17" s="46">
        <v>0.91</v>
      </c>
      <c r="Q17" s="4">
        <f>VLOOKUP($B17,'Session Details'!$B$2:$T$368,16,FALSE)</f>
        <v>-7.5000255368219415E-3</v>
      </c>
      <c r="R17" s="4">
        <f>VLOOKUP($B17,'Session Details'!$B$2:$T$368,17,FALSE)</f>
        <v>1.2000072249441718E-2</v>
      </c>
      <c r="S17" s="4">
        <f>VLOOKUP($B17,'Session Details'!$B$2:$T$368,18,FALSE)</f>
        <v>-3.6499684063573512E-2</v>
      </c>
      <c r="T17" s="4">
        <f>VLOOKUP($B17,'Session Details'!$B$2:$T$368,19,FALSE)</f>
        <v>-1.6400266014323539E-2</v>
      </c>
    </row>
    <row r="18" spans="2:20" hidden="1" x14ac:dyDescent="0.2">
      <c r="B18" s="10">
        <v>43481</v>
      </c>
      <c r="C18" s="4">
        <f>VLOOKUP($B18,'Session Details'!$B$2:$T$368,11,FALSE)</f>
        <v>-9.992947065385005E-3</v>
      </c>
      <c r="D18" s="4">
        <f>VLOOKUP($B18,'Session Details'!$B$2:$T$368,16,FALSE)</f>
        <v>2.5000015884277249E-3</v>
      </c>
      <c r="E18" s="4">
        <f>VLOOKUP($B18,'Session Details'!$B$2:$T$368,17,FALSE)</f>
        <v>7.9999217211390583E-3</v>
      </c>
      <c r="F18" s="4">
        <f>VLOOKUP($B18,'Session Details'!$B$2:$T$368,18,FALSE)</f>
        <v>-1.4600032141422137E-2</v>
      </c>
      <c r="G18" s="4">
        <f>VLOOKUP($B18,'Session Details'!$B$2:$T$368,19,FALSE)</f>
        <v>-1.6400156401796595E-2</v>
      </c>
      <c r="H18" s="4">
        <f>VLOOKUP(Table2[[#This Row],[Date]],Table4[#All],10,0)</f>
        <v>-6.7307699970698742E-2</v>
      </c>
      <c r="I18" s="3">
        <v>404264</v>
      </c>
      <c r="J18" s="4">
        <v>0.18</v>
      </c>
      <c r="K18" s="3">
        <v>30</v>
      </c>
      <c r="L18" s="3">
        <v>18</v>
      </c>
      <c r="M18" s="3">
        <v>25</v>
      </c>
      <c r="N18" s="3">
        <v>382</v>
      </c>
      <c r="O18" s="3">
        <v>31</v>
      </c>
      <c r="P18" s="46">
        <v>0.91</v>
      </c>
      <c r="Q18" s="4">
        <f>VLOOKUP($B18,'Session Details'!$B$2:$T$368,16,FALSE)</f>
        <v>2.5000015884277249E-3</v>
      </c>
      <c r="R18" s="4">
        <f>VLOOKUP($B18,'Session Details'!$B$2:$T$368,17,FALSE)</f>
        <v>7.9999217211390583E-3</v>
      </c>
      <c r="S18" s="4">
        <f>VLOOKUP($B18,'Session Details'!$B$2:$T$368,18,FALSE)</f>
        <v>-1.4600032141422137E-2</v>
      </c>
      <c r="T18" s="4">
        <f>VLOOKUP($B18,'Session Details'!$B$2:$T$368,19,FALSE)</f>
        <v>-1.6400156401796595E-2</v>
      </c>
    </row>
    <row r="19" spans="2:20" hidden="1" x14ac:dyDescent="0.2">
      <c r="B19" s="10">
        <v>43482</v>
      </c>
      <c r="C19" s="4">
        <f>VLOOKUP($B19,'Session Details'!$B$2:$T$368,11,FALSE)</f>
        <v>-2.0218102601444077E-2</v>
      </c>
      <c r="D19" s="4">
        <f>VLOOKUP($B19,'Session Details'!$B$2:$T$368,16,FALSE)</f>
        <v>-4.9999860319658307E-3</v>
      </c>
      <c r="E19" s="4">
        <f>VLOOKUP($B19,'Session Details'!$B$2:$T$368,17,FALSE)</f>
        <v>-3.9998229938005281E-3</v>
      </c>
      <c r="F19" s="4">
        <f>VLOOKUP($B19,'Session Details'!$B$2:$T$368,18,FALSE)</f>
        <v>-7.3000387020122348E-3</v>
      </c>
      <c r="G19" s="4">
        <f>VLOOKUP($B19,'Session Details'!$B$2:$T$368,19,FALSE)</f>
        <v>1.6399497468385094E-2</v>
      </c>
      <c r="H19" s="4">
        <f>VLOOKUP(Table2[[#This Row],[Date]],Table4[#All],10,0)</f>
        <v>1.1020409160516529</v>
      </c>
      <c r="I19" s="3">
        <v>404417</v>
      </c>
      <c r="J19" s="4">
        <v>0.17</v>
      </c>
      <c r="K19" s="3">
        <v>36</v>
      </c>
      <c r="L19" s="3">
        <v>19</v>
      </c>
      <c r="M19" s="3">
        <v>26</v>
      </c>
      <c r="N19" s="3">
        <v>365</v>
      </c>
      <c r="O19" s="3">
        <v>31</v>
      </c>
      <c r="P19" s="46">
        <v>0.95</v>
      </c>
      <c r="Q19" s="4">
        <f>VLOOKUP($B19,'Session Details'!$B$2:$T$368,16,FALSE)</f>
        <v>-4.9999860319658307E-3</v>
      </c>
      <c r="R19" s="4">
        <f>VLOOKUP($B19,'Session Details'!$B$2:$T$368,17,FALSE)</f>
        <v>-3.9998229938005281E-3</v>
      </c>
      <c r="S19" s="4">
        <f>VLOOKUP($B19,'Session Details'!$B$2:$T$368,18,FALSE)</f>
        <v>-7.3000387020122348E-3</v>
      </c>
      <c r="T19" s="4">
        <f>VLOOKUP($B19,'Session Details'!$B$2:$T$368,19,FALSE)</f>
        <v>1.6399497468385094E-2</v>
      </c>
    </row>
    <row r="20" spans="2:20" hidden="1" x14ac:dyDescent="0.2">
      <c r="B20" s="10">
        <v>43483</v>
      </c>
      <c r="C20" s="4">
        <f>VLOOKUP($B20,'Session Details'!$B$2:$T$368,11,FALSE)</f>
        <v>8.136309880269077E-2</v>
      </c>
      <c r="D20" s="4">
        <f>VLOOKUP($B20,'Session Details'!$B$2:$T$368,16,FALSE)</f>
        <v>1.9999997215372101E-2</v>
      </c>
      <c r="E20" s="4">
        <f>VLOOKUP($B20,'Session Details'!$B$2:$T$368,17,FALSE)</f>
        <v>1.2000047091583532E-2</v>
      </c>
      <c r="F20" s="4">
        <f>VLOOKUP($B20,'Session Details'!$B$2:$T$368,18,FALSE)</f>
        <v>-2.1899629008104493E-2</v>
      </c>
      <c r="G20" s="4">
        <f>VLOOKUP($B20,'Session Details'!$B$2:$T$368,19,FALSE)</f>
        <v>-6.0616598596130444E-7</v>
      </c>
      <c r="H20" s="4">
        <f>VLOOKUP(Table2[[#This Row],[Date]],Table4[#All],10,0)</f>
        <v>7.3684220220243013E-2</v>
      </c>
      <c r="I20" s="3">
        <v>404715</v>
      </c>
      <c r="J20" s="4">
        <v>0.18</v>
      </c>
      <c r="K20" s="3">
        <v>31</v>
      </c>
      <c r="L20" s="3">
        <v>20</v>
      </c>
      <c r="M20" s="3">
        <v>25</v>
      </c>
      <c r="N20" s="3">
        <v>374</v>
      </c>
      <c r="O20" s="3">
        <v>33</v>
      </c>
      <c r="P20" s="46">
        <v>0.91</v>
      </c>
      <c r="Q20" s="4">
        <f>VLOOKUP($B20,'Session Details'!$B$2:$T$368,16,FALSE)</f>
        <v>1.9999997215372101E-2</v>
      </c>
      <c r="R20" s="4">
        <f>VLOOKUP($B20,'Session Details'!$B$2:$T$368,17,FALSE)</f>
        <v>1.2000047091583532E-2</v>
      </c>
      <c r="S20" s="4">
        <f>VLOOKUP($B20,'Session Details'!$B$2:$T$368,18,FALSE)</f>
        <v>-2.1899629008104493E-2</v>
      </c>
      <c r="T20" s="4">
        <f>VLOOKUP($B20,'Session Details'!$B$2:$T$368,19,FALSE)</f>
        <v>-6.0616598596130444E-7</v>
      </c>
    </row>
    <row r="21" spans="2:20" hidden="1" x14ac:dyDescent="0.2">
      <c r="B21" s="10">
        <v>43484</v>
      </c>
      <c r="C21" s="4">
        <f>VLOOKUP($B21,'Session Details'!$B$2:$T$368,11,FALSE)</f>
        <v>-4.0356817681399204E-2</v>
      </c>
      <c r="D21" s="4">
        <f>VLOOKUP($B21,'Session Details'!$B$2:$T$368,16,FALSE)</f>
        <v>-8.3999950944141089E-3</v>
      </c>
      <c r="E21" s="4">
        <f>VLOOKUP($B21,'Session Details'!$B$2:$T$368,17,FALSE)</f>
        <v>-6.7999659072315866E-3</v>
      </c>
      <c r="F21" s="4">
        <f>VLOOKUP($B21,'Session Details'!$B$2:$T$368,18,FALSE)</f>
        <v>1.3599785390674524E-2</v>
      </c>
      <c r="G21" s="4">
        <f>VLOOKUP($B21,'Session Details'!$B$2:$T$368,19,FALSE)</f>
        <v>4.6680085208361533E-7</v>
      </c>
      <c r="H21" s="4">
        <f>VLOOKUP(Table2[[#This Row],[Date]],Table4[#All],10,0)</f>
        <v>0</v>
      </c>
      <c r="I21" s="3">
        <v>409719</v>
      </c>
      <c r="J21" s="4">
        <v>0.17</v>
      </c>
      <c r="K21" s="3">
        <v>37</v>
      </c>
      <c r="L21" s="3">
        <v>19</v>
      </c>
      <c r="M21" s="3">
        <v>27</v>
      </c>
      <c r="N21" s="3">
        <v>384</v>
      </c>
      <c r="O21" s="3">
        <v>39</v>
      </c>
      <c r="P21" s="46">
        <v>0.95</v>
      </c>
      <c r="Q21" s="4">
        <f>VLOOKUP($B21,'Session Details'!$B$2:$T$368,16,FALSE)</f>
        <v>-8.3999950944141089E-3</v>
      </c>
      <c r="R21" s="4">
        <f>VLOOKUP($B21,'Session Details'!$B$2:$T$368,17,FALSE)</f>
        <v>-6.7999659072315866E-3</v>
      </c>
      <c r="S21" s="4">
        <f>VLOOKUP($B21,'Session Details'!$B$2:$T$368,18,FALSE)</f>
        <v>1.3599785390674524E-2</v>
      </c>
      <c r="T21" s="4">
        <f>VLOOKUP($B21,'Session Details'!$B$2:$T$368,19,FALSE)</f>
        <v>4.6680085208361533E-7</v>
      </c>
    </row>
    <row r="22" spans="2:20" hidden="1" x14ac:dyDescent="0.2">
      <c r="B22" s="10">
        <v>43485</v>
      </c>
      <c r="C22" s="4">
        <f>VLOOKUP($B22,'Session Details'!$B$2:$T$368,11,FALSE)</f>
        <v>0.16176175666511861</v>
      </c>
      <c r="D22" s="4">
        <f>VLOOKUP($B22,'Session Details'!$B$2:$T$368,16,FALSE)</f>
        <v>-4.1999955032191449E-3</v>
      </c>
      <c r="E22" s="4">
        <f>VLOOKUP($B22,'Session Details'!$B$2:$T$368,17,FALSE)</f>
        <v>1.7000087811973319E-2</v>
      </c>
      <c r="F22" s="4">
        <f>VLOOKUP($B22,'Session Details'!$B$2:$T$368,18,FALSE)</f>
        <v>4.0799800737168934E-2</v>
      </c>
      <c r="G22" s="4">
        <f>VLOOKUP($B22,'Session Details'!$B$2:$T$368,19,FALSE)</f>
        <v>4.6800129119621059E-2</v>
      </c>
      <c r="H22" s="4">
        <f>VLOOKUP(Table2[[#This Row],[Date]],Table4[#All],10,0)</f>
        <v>-3.8834951036350263E-2</v>
      </c>
      <c r="I22" s="3">
        <v>389363</v>
      </c>
      <c r="J22" s="4">
        <v>0.17</v>
      </c>
      <c r="K22" s="3">
        <v>40</v>
      </c>
      <c r="L22" s="3">
        <v>22</v>
      </c>
      <c r="M22" s="3">
        <v>29</v>
      </c>
      <c r="N22" s="3">
        <v>364</v>
      </c>
      <c r="O22" s="3">
        <v>32</v>
      </c>
      <c r="P22" s="46">
        <v>0.91</v>
      </c>
      <c r="Q22" s="4">
        <f>VLOOKUP($B22,'Session Details'!$B$2:$T$368,16,FALSE)</f>
        <v>-4.1999955032191449E-3</v>
      </c>
      <c r="R22" s="4">
        <f>VLOOKUP($B22,'Session Details'!$B$2:$T$368,17,FALSE)</f>
        <v>1.7000087811973319E-2</v>
      </c>
      <c r="S22" s="4">
        <f>VLOOKUP($B22,'Session Details'!$B$2:$T$368,18,FALSE)</f>
        <v>4.0799800737168934E-2</v>
      </c>
      <c r="T22" s="4">
        <f>VLOOKUP($B22,'Session Details'!$B$2:$T$368,19,FALSE)</f>
        <v>4.6800129119621059E-2</v>
      </c>
    </row>
    <row r="23" spans="2:20" hidden="1" x14ac:dyDescent="0.2">
      <c r="B23" s="10">
        <v>43486</v>
      </c>
      <c r="C23" s="4">
        <f>VLOOKUP($B23,'Session Details'!$B$2:$T$368,11,FALSE)</f>
        <v>0.17305434588235169</v>
      </c>
      <c r="D23" s="4">
        <f>VLOOKUP($B23,'Session Details'!$B$2:$T$368,16,FALSE)</f>
        <v>4.9999767581872523E-3</v>
      </c>
      <c r="E23" s="4">
        <f>VLOOKUP($B23,'Session Details'!$B$2:$T$368,17,FALSE)</f>
        <v>2.799999962768096E-2</v>
      </c>
      <c r="F23" s="4">
        <f>VLOOKUP($B23,'Session Details'!$B$2:$T$368,18,FALSE)</f>
        <v>6.5700357585182445E-2</v>
      </c>
      <c r="G23" s="4">
        <f>VLOOKUP($B23,'Session Details'!$B$2:$T$368,19,FALSE)</f>
        <v>-1.6400722422714176E-2</v>
      </c>
      <c r="H23" s="4">
        <f>VLOOKUP(Table2[[#This Row],[Date]],Table4[#All],10,0)</f>
        <v>5.154639126319327E-2</v>
      </c>
      <c r="I23" s="3">
        <v>388430</v>
      </c>
      <c r="J23" s="4">
        <v>0.19</v>
      </c>
      <c r="K23" s="3">
        <v>39</v>
      </c>
      <c r="L23" s="3">
        <v>21</v>
      </c>
      <c r="M23" s="3">
        <v>30</v>
      </c>
      <c r="N23" s="3">
        <v>389</v>
      </c>
      <c r="O23" s="3">
        <v>37</v>
      </c>
      <c r="P23" s="46">
        <v>0.92</v>
      </c>
      <c r="Q23" s="4">
        <f>VLOOKUP($B23,'Session Details'!$B$2:$T$368,16,FALSE)</f>
        <v>4.9999767581872523E-3</v>
      </c>
      <c r="R23" s="4">
        <f>VLOOKUP($B23,'Session Details'!$B$2:$T$368,17,FALSE)</f>
        <v>2.799999962768096E-2</v>
      </c>
      <c r="S23" s="4">
        <f>VLOOKUP($B23,'Session Details'!$B$2:$T$368,18,FALSE)</f>
        <v>6.5700357585182445E-2</v>
      </c>
      <c r="T23" s="4">
        <f>VLOOKUP($B23,'Session Details'!$B$2:$T$368,19,FALSE)</f>
        <v>-1.6400722422714176E-2</v>
      </c>
    </row>
    <row r="24" spans="2:20" hidden="1" x14ac:dyDescent="0.2">
      <c r="B24" s="10">
        <v>43487</v>
      </c>
      <c r="C24" s="4">
        <f>VLOOKUP($B24,'Session Details'!$B$2:$T$368,11,FALSE)</f>
        <v>5.041546377221362E-2</v>
      </c>
      <c r="D24" s="4">
        <f>VLOOKUP($B24,'Session Details'!$B$2:$T$368,16,FALSE)</f>
        <v>2.2500026574856613E-2</v>
      </c>
      <c r="E24" s="4">
        <f>VLOOKUP($B24,'Session Details'!$B$2:$T$368,17,FALSE)</f>
        <v>-2.0000057860440512E-2</v>
      </c>
      <c r="F24" s="4">
        <f>VLOOKUP($B24,'Session Details'!$B$2:$T$368,18,FALSE)</f>
        <v>-1.4600189329087021E-2</v>
      </c>
      <c r="G24" s="4">
        <f>VLOOKUP($B24,'Session Details'!$B$2:$T$368,19,FALSE)</f>
        <v>2.4600236688930743E-2</v>
      </c>
      <c r="H24" s="4">
        <f>VLOOKUP(Table2[[#This Row],[Date]],Table4[#All],10,0)</f>
        <v>0.76530612964069489</v>
      </c>
      <c r="I24" s="3">
        <v>383015</v>
      </c>
      <c r="J24" s="4">
        <v>0.18</v>
      </c>
      <c r="K24" s="3">
        <v>35</v>
      </c>
      <c r="L24" s="3">
        <v>17</v>
      </c>
      <c r="M24" s="3">
        <v>28</v>
      </c>
      <c r="N24" s="3">
        <v>379</v>
      </c>
      <c r="O24" s="3">
        <v>33</v>
      </c>
      <c r="P24" s="46">
        <v>0.94</v>
      </c>
      <c r="Q24" s="4">
        <f>VLOOKUP($B24,'Session Details'!$B$2:$T$368,16,FALSE)</f>
        <v>2.2500026574856613E-2</v>
      </c>
      <c r="R24" s="4">
        <f>VLOOKUP($B24,'Session Details'!$B$2:$T$368,17,FALSE)</f>
        <v>-2.0000057860440512E-2</v>
      </c>
      <c r="S24" s="4">
        <f>VLOOKUP($B24,'Session Details'!$B$2:$T$368,18,FALSE)</f>
        <v>-1.4600189329087021E-2</v>
      </c>
      <c r="T24" s="4">
        <f>VLOOKUP($B24,'Session Details'!$B$2:$T$368,19,FALSE)</f>
        <v>2.4600236688930743E-2</v>
      </c>
    </row>
    <row r="25" spans="2:20" hidden="1" x14ac:dyDescent="0.2">
      <c r="B25" s="10">
        <v>43488</v>
      </c>
      <c r="C25" s="4">
        <f>VLOOKUP($B25,'Session Details'!$B$2:$T$368,11,FALSE)</f>
        <v>-1.9234237688042999E-2</v>
      </c>
      <c r="D25" s="4">
        <f>VLOOKUP($B25,'Session Details'!$B$2:$T$368,16,FALSE)</f>
        <v>-9.9999721879405201E-3</v>
      </c>
      <c r="E25" s="4">
        <f>VLOOKUP($B25,'Session Details'!$B$2:$T$368,17,FALSE)</f>
        <v>3.9999354802149889E-3</v>
      </c>
      <c r="F25" s="4">
        <f>VLOOKUP($B25,'Session Details'!$B$2:$T$368,18,FALSE)</f>
        <v>1.8792801947942195E-7</v>
      </c>
      <c r="G25" s="4">
        <f>VLOOKUP($B25,'Session Details'!$B$2:$T$368,19,FALSE)</f>
        <v>8.1999296407729849E-3</v>
      </c>
      <c r="H25" s="4">
        <f>VLOOKUP(Table2[[#This Row],[Date]],Table4[#All],10,0)</f>
        <v>2.0618565999329652E-2</v>
      </c>
      <c r="I25" s="3">
        <v>394426</v>
      </c>
      <c r="J25" s="4">
        <v>0.18</v>
      </c>
      <c r="K25" s="3">
        <v>36</v>
      </c>
      <c r="L25" s="3">
        <v>20</v>
      </c>
      <c r="M25" s="3">
        <v>25</v>
      </c>
      <c r="N25" s="3">
        <v>395</v>
      </c>
      <c r="O25" s="3">
        <v>32</v>
      </c>
      <c r="P25" s="46">
        <v>0.95</v>
      </c>
      <c r="Q25" s="4">
        <f>VLOOKUP($B25,'Session Details'!$B$2:$T$368,16,FALSE)</f>
        <v>-9.9999721879405201E-3</v>
      </c>
      <c r="R25" s="4">
        <f>VLOOKUP($B25,'Session Details'!$B$2:$T$368,17,FALSE)</f>
        <v>3.9999354802149889E-3</v>
      </c>
      <c r="S25" s="4">
        <f>VLOOKUP($B25,'Session Details'!$B$2:$T$368,18,FALSE)</f>
        <v>1.8792801947942195E-7</v>
      </c>
      <c r="T25" s="4">
        <f>VLOOKUP($B25,'Session Details'!$B$2:$T$368,19,FALSE)</f>
        <v>8.1999296407729849E-3</v>
      </c>
    </row>
    <row r="26" spans="2:20" hidden="1" x14ac:dyDescent="0.2">
      <c r="B26" s="10">
        <v>43489</v>
      </c>
      <c r="C26" s="4">
        <f>VLOOKUP($B26,'Session Details'!$B$2:$T$368,11,FALSE)</f>
        <v>-0.10570602224444781</v>
      </c>
      <c r="D26" s="4">
        <f>VLOOKUP($B26,'Session Details'!$B$2:$T$368,16,FALSE)</f>
        <v>-1.5000033887569902E-2</v>
      </c>
      <c r="E26" s="4">
        <f>VLOOKUP($B26,'Session Details'!$B$2:$T$368,17,FALSE)</f>
        <v>-3.999916843811735E-3</v>
      </c>
      <c r="F26" s="4">
        <f>VLOOKUP($B26,'Session Details'!$B$2:$T$368,18,FALSE)</f>
        <v>7.2995425878007447E-3</v>
      </c>
      <c r="G26" s="4">
        <f>VLOOKUP($B26,'Session Details'!$B$2:$T$368,19,FALSE)</f>
        <v>-4.099990821608468E-2</v>
      </c>
      <c r="H26" s="4">
        <f>VLOOKUP(Table2[[#This Row],[Date]],Table4[#All],10,0)</f>
        <v>-7.7669894666066996E-2</v>
      </c>
      <c r="I26" s="3">
        <v>404477</v>
      </c>
      <c r="J26" s="4">
        <v>0.17</v>
      </c>
      <c r="K26" s="3">
        <v>33</v>
      </c>
      <c r="L26" s="3">
        <v>19</v>
      </c>
      <c r="M26" s="3">
        <v>30</v>
      </c>
      <c r="N26" s="3">
        <v>383</v>
      </c>
      <c r="O26" s="3">
        <v>37</v>
      </c>
      <c r="P26" s="46">
        <v>0.94</v>
      </c>
      <c r="Q26" s="4">
        <f>VLOOKUP($B26,'Session Details'!$B$2:$T$368,16,FALSE)</f>
        <v>-1.5000033887569902E-2</v>
      </c>
      <c r="R26" s="4">
        <f>VLOOKUP($B26,'Session Details'!$B$2:$T$368,17,FALSE)</f>
        <v>-3.999916843811735E-3</v>
      </c>
      <c r="S26" s="4">
        <f>VLOOKUP($B26,'Session Details'!$B$2:$T$368,18,FALSE)</f>
        <v>7.2995425878007447E-3</v>
      </c>
      <c r="T26" s="4">
        <f>VLOOKUP($B26,'Session Details'!$B$2:$T$368,19,FALSE)</f>
        <v>-4.099990821608468E-2</v>
      </c>
    </row>
    <row r="27" spans="2:20" hidden="1" x14ac:dyDescent="0.2">
      <c r="B27" s="10">
        <v>43490</v>
      </c>
      <c r="C27" s="4">
        <f>VLOOKUP($B27,'Session Details'!$B$2:$T$368,11,FALSE)</f>
        <v>1.3064150220491788E-2</v>
      </c>
      <c r="D27" s="4">
        <f>VLOOKUP($B27,'Session Details'!$B$2:$T$368,16,FALSE)</f>
        <v>-1.5000014906789483E-2</v>
      </c>
      <c r="E27" s="4">
        <f>VLOOKUP($B27,'Session Details'!$B$2:$T$368,17,FALSE)</f>
        <v>-1.5999963885365176E-2</v>
      </c>
      <c r="F27" s="4">
        <f>VLOOKUP($B27,'Session Details'!$B$2:$T$368,18,FALSE)</f>
        <v>5.8399580193993827E-2</v>
      </c>
      <c r="G27" s="4">
        <f>VLOOKUP($B27,'Session Details'!$B$2:$T$368,19,FALSE)</f>
        <v>2.4600375829272325E-2</v>
      </c>
      <c r="H27" s="4">
        <f>VLOOKUP(Table2[[#This Row],[Date]],Table4[#All],10,0)</f>
        <v>-6.8627459389436152E-2</v>
      </c>
      <c r="I27" s="3">
        <v>395903</v>
      </c>
      <c r="J27" s="4">
        <v>0.17</v>
      </c>
      <c r="K27" s="3">
        <v>32</v>
      </c>
      <c r="L27" s="3">
        <v>19</v>
      </c>
      <c r="M27" s="3">
        <v>28</v>
      </c>
      <c r="N27" s="3">
        <v>365</v>
      </c>
      <c r="O27" s="3">
        <v>30</v>
      </c>
      <c r="P27" s="46">
        <v>0.94</v>
      </c>
      <c r="Q27" s="4">
        <f>VLOOKUP($B27,'Session Details'!$B$2:$T$368,16,FALSE)</f>
        <v>-1.5000014906789483E-2</v>
      </c>
      <c r="R27" s="4">
        <f>VLOOKUP($B27,'Session Details'!$B$2:$T$368,17,FALSE)</f>
        <v>-1.5999963885365176E-2</v>
      </c>
      <c r="S27" s="4">
        <f>VLOOKUP($B27,'Session Details'!$B$2:$T$368,18,FALSE)</f>
        <v>5.8399580193993827E-2</v>
      </c>
      <c r="T27" s="4">
        <f>VLOOKUP($B27,'Session Details'!$B$2:$T$368,19,FALSE)</f>
        <v>2.4600375829272325E-2</v>
      </c>
    </row>
    <row r="28" spans="2:20" hidden="1" x14ac:dyDescent="0.2">
      <c r="B28" s="10">
        <v>43491</v>
      </c>
      <c r="C28" s="4">
        <f>VLOOKUP($B28,'Session Details'!$B$2:$T$368,11,FALSE)</f>
        <v>-1.120141309767364E-2</v>
      </c>
      <c r="D28" s="4">
        <f>VLOOKUP($B28,'Session Details'!$B$2:$T$368,16,FALSE)</f>
        <v>8.3999830483042215E-3</v>
      </c>
      <c r="E28" s="4">
        <f>VLOOKUP($B28,'Session Details'!$B$2:$T$368,17,FALSE)</f>
        <v>2.3800005428936011E-2</v>
      </c>
      <c r="F28" s="4">
        <f>VLOOKUP($B28,'Session Details'!$B$2:$T$368,18,FALSE)</f>
        <v>-4.0799783066562179E-2</v>
      </c>
      <c r="G28" s="4">
        <f>VLOOKUP($B28,'Session Details'!$B$2:$T$368,19,FALSE)</f>
        <v>-4.680018565024191E-2</v>
      </c>
      <c r="H28" s="4">
        <f>VLOOKUP(Table2[[#This Row],[Date]],Table4[#All],10,0)</f>
        <v>0.10526315666056507</v>
      </c>
      <c r="I28" s="3">
        <v>392190</v>
      </c>
      <c r="J28" s="4">
        <v>0.17</v>
      </c>
      <c r="K28" s="3">
        <v>37</v>
      </c>
      <c r="L28" s="3">
        <v>19</v>
      </c>
      <c r="M28" s="3">
        <v>30</v>
      </c>
      <c r="N28" s="3">
        <v>352</v>
      </c>
      <c r="O28" s="3">
        <v>34</v>
      </c>
      <c r="P28" s="46">
        <v>0.92</v>
      </c>
      <c r="Q28" s="4">
        <f>VLOOKUP($B28,'Session Details'!$B$2:$T$368,16,FALSE)</f>
        <v>8.3999830483042215E-3</v>
      </c>
      <c r="R28" s="4">
        <f>VLOOKUP($B28,'Session Details'!$B$2:$T$368,17,FALSE)</f>
        <v>2.3800005428936011E-2</v>
      </c>
      <c r="S28" s="4">
        <f>VLOOKUP($B28,'Session Details'!$B$2:$T$368,18,FALSE)</f>
        <v>-4.0799783066562179E-2</v>
      </c>
      <c r="T28" s="4">
        <f>VLOOKUP($B28,'Session Details'!$B$2:$T$368,19,FALSE)</f>
        <v>-4.680018565024191E-2</v>
      </c>
    </row>
    <row r="29" spans="2:20" hidden="1" x14ac:dyDescent="0.2">
      <c r="B29" s="10">
        <v>43492</v>
      </c>
      <c r="C29" s="4">
        <f>VLOOKUP($B29,'Session Details'!$B$2:$T$368,11,FALSE)</f>
        <v>-3.9044050937170782E-2</v>
      </c>
      <c r="D29" s="4">
        <f>VLOOKUP($B29,'Session Details'!$B$2:$T$368,16,FALSE)</f>
        <v>4.2000023102238271E-3</v>
      </c>
      <c r="E29" s="4">
        <f>VLOOKUP($B29,'Session Details'!$B$2:$T$368,17,FALSE)</f>
        <v>-3.8692637482906633E-8</v>
      </c>
      <c r="F29" s="4">
        <f>VLOOKUP($B29,'Session Details'!$B$2:$T$368,18,FALSE)</f>
        <v>-1.3599868387941916E-2</v>
      </c>
      <c r="G29" s="4">
        <f>VLOOKUP($B29,'Session Details'!$B$2:$T$368,19,FALSE)</f>
        <v>-3.1199871784830191E-2</v>
      </c>
      <c r="H29" s="4">
        <f>VLOOKUP(Table2[[#This Row],[Date]],Table4[#All],10,0)</f>
        <v>2.0202019974729035E-2</v>
      </c>
      <c r="I29" s="3">
        <v>393831</v>
      </c>
      <c r="J29" s="4">
        <v>0.19</v>
      </c>
      <c r="K29" s="3">
        <v>30</v>
      </c>
      <c r="L29" s="3">
        <v>21</v>
      </c>
      <c r="M29" s="3">
        <v>30</v>
      </c>
      <c r="N29" s="3">
        <v>390</v>
      </c>
      <c r="O29" s="3">
        <v>35</v>
      </c>
      <c r="P29" s="46">
        <v>0.91</v>
      </c>
      <c r="Q29" s="4">
        <f>VLOOKUP($B29,'Session Details'!$B$2:$T$368,16,FALSE)</f>
        <v>4.2000023102238271E-3</v>
      </c>
      <c r="R29" s="4">
        <f>VLOOKUP($B29,'Session Details'!$B$2:$T$368,17,FALSE)</f>
        <v>-3.8692637482906633E-8</v>
      </c>
      <c r="S29" s="4">
        <f>VLOOKUP($B29,'Session Details'!$B$2:$T$368,18,FALSE)</f>
        <v>-1.3599868387941916E-2</v>
      </c>
      <c r="T29" s="4">
        <f>VLOOKUP($B29,'Session Details'!$B$2:$T$368,19,FALSE)</f>
        <v>-3.1199871784830191E-2</v>
      </c>
    </row>
    <row r="30" spans="2:20" hidden="1" x14ac:dyDescent="0.2">
      <c r="B30" s="10">
        <v>43493</v>
      </c>
      <c r="C30" s="4">
        <f>VLOOKUP($B30,'Session Details'!$B$2:$T$368,11,FALSE)</f>
        <v>-7.6275872039646142E-2</v>
      </c>
      <c r="D30" s="4">
        <f>VLOOKUP($B30,'Session Details'!$B$2:$T$368,16,FALSE)</f>
        <v>-1.2500008072818342E-2</v>
      </c>
      <c r="E30" s="4">
        <f>VLOOKUP($B30,'Session Details'!$B$2:$T$368,17,FALSE)</f>
        <v>-2.8000062603172726E-2</v>
      </c>
      <c r="F30" s="4">
        <f>VLOOKUP($B30,'Session Details'!$B$2:$T$368,18,FALSE)</f>
        <v>-7.2999819560857215E-3</v>
      </c>
      <c r="G30" s="4">
        <f>VLOOKUP($B30,'Session Details'!$B$2:$T$368,19,FALSE)</f>
        <v>4.1000151403828067E-2</v>
      </c>
      <c r="H30" s="4">
        <f>VLOOKUP(Table2[[#This Row],[Date]],Table4[#All],10,0)</f>
        <v>-3.9215703977760197E-2</v>
      </c>
      <c r="I30" s="3">
        <v>399983</v>
      </c>
      <c r="J30" s="4">
        <v>0.19</v>
      </c>
      <c r="K30" s="3">
        <v>40</v>
      </c>
      <c r="L30" s="3">
        <v>19</v>
      </c>
      <c r="M30" s="3">
        <v>26</v>
      </c>
      <c r="N30" s="3">
        <v>370</v>
      </c>
      <c r="O30" s="3">
        <v>34</v>
      </c>
      <c r="P30" s="46">
        <v>0.91</v>
      </c>
      <c r="Q30" s="4">
        <f>VLOOKUP($B30,'Session Details'!$B$2:$T$368,16,FALSE)</f>
        <v>-1.2500008072818342E-2</v>
      </c>
      <c r="R30" s="4">
        <f>VLOOKUP($B30,'Session Details'!$B$2:$T$368,17,FALSE)</f>
        <v>-2.8000062603172726E-2</v>
      </c>
      <c r="S30" s="4">
        <f>VLOOKUP($B30,'Session Details'!$B$2:$T$368,18,FALSE)</f>
        <v>-7.2999819560857215E-3</v>
      </c>
      <c r="T30" s="4">
        <f>VLOOKUP($B30,'Session Details'!$B$2:$T$368,19,FALSE)</f>
        <v>4.1000151403828067E-2</v>
      </c>
    </row>
    <row r="31" spans="2:20" x14ac:dyDescent="0.2">
      <c r="B31" s="10">
        <v>43494</v>
      </c>
      <c r="C31" s="4">
        <f>VLOOKUP($B31,'Session Details'!$B$2:$T$368,11,FALSE)</f>
        <v>-0.52481642115115479</v>
      </c>
      <c r="D31" s="4">
        <f>VLOOKUP($B31,'Session Details'!$B$2:$T$368,16,FALSE)</f>
        <v>-0.14249998945943848</v>
      </c>
      <c r="E31" s="4">
        <f>VLOOKUP($B31,'Session Details'!$B$2:$T$368,17,FALSE)</f>
        <v>3.1999700526070651E-2</v>
      </c>
      <c r="F31" s="4">
        <f>VLOOKUP($B31,'Session Details'!$B$2:$T$368,18,FALSE)</f>
        <v>1.4599899418551554E-2</v>
      </c>
      <c r="G31" s="4">
        <f>VLOOKUP($B31,'Session Details'!$B$2:$T$368,19,FALSE)</f>
        <v>-4.0999762834412201E-2</v>
      </c>
      <c r="H31" s="4">
        <f>VLOOKUP(Table2[[#This Row],[Date]],Table4[#All],10,0)</f>
        <v>-0.40462427961056557</v>
      </c>
      <c r="I31" s="3">
        <v>274777</v>
      </c>
      <c r="J31" s="4">
        <v>0.17</v>
      </c>
      <c r="K31" s="3">
        <v>31</v>
      </c>
      <c r="L31" s="3">
        <v>22</v>
      </c>
      <c r="M31" s="3">
        <v>25</v>
      </c>
      <c r="N31" s="3">
        <v>376</v>
      </c>
      <c r="O31" s="3">
        <v>37</v>
      </c>
      <c r="P31" s="46">
        <v>0.94</v>
      </c>
      <c r="Q31" s="4">
        <f>VLOOKUP($B31,'Session Details'!$B$2:$T$368,16,FALSE)</f>
        <v>-0.14249998945943848</v>
      </c>
      <c r="R31" s="4">
        <f>VLOOKUP($B31,'Session Details'!$B$2:$T$368,17,FALSE)</f>
        <v>3.1999700526070651E-2</v>
      </c>
      <c r="S31" s="4">
        <f>VLOOKUP($B31,'Session Details'!$B$2:$T$368,18,FALSE)</f>
        <v>1.4599899418551554E-2</v>
      </c>
      <c r="T31" s="4">
        <f>VLOOKUP($B31,'Session Details'!$B$2:$T$368,19,FALSE)</f>
        <v>-4.0999762834412201E-2</v>
      </c>
    </row>
    <row r="32" spans="2:20" hidden="1" x14ac:dyDescent="0.2">
      <c r="B32" s="10">
        <v>43495</v>
      </c>
      <c r="C32" s="4">
        <f>VLOOKUP($B32,'Session Details'!$B$2:$T$368,11,FALSE)</f>
        <v>-0.11382460416483964</v>
      </c>
      <c r="D32" s="4">
        <f>VLOOKUP($B32,'Session Details'!$B$2:$T$368,16,FALSE)</f>
        <v>-4.9999855036120533E-3</v>
      </c>
      <c r="E32" s="4">
        <f>VLOOKUP($B32,'Session Details'!$B$2:$T$368,17,FALSE)</f>
        <v>-7.3452299353959916E-8</v>
      </c>
      <c r="F32" s="4">
        <f>VLOOKUP($B32,'Session Details'!$B$2:$T$368,18,FALSE)</f>
        <v>-2.919963676806292E-2</v>
      </c>
      <c r="G32" s="4">
        <f>VLOOKUP($B32,'Session Details'!$B$2:$T$368,19,FALSE)</f>
        <v>-4.9200077574843348E-2</v>
      </c>
      <c r="H32" s="4">
        <f>VLOOKUP(Table2[[#This Row],[Date]],Table4[#All],10,0)</f>
        <v>4.0404011745583279E-2</v>
      </c>
      <c r="I32" s="3">
        <v>390375</v>
      </c>
      <c r="J32" s="4">
        <v>0.18</v>
      </c>
      <c r="K32" s="3">
        <v>37</v>
      </c>
      <c r="L32" s="3">
        <v>18</v>
      </c>
      <c r="M32" s="3">
        <v>26</v>
      </c>
      <c r="N32" s="3">
        <v>366</v>
      </c>
      <c r="O32" s="3">
        <v>37</v>
      </c>
      <c r="P32" s="46">
        <v>0.93</v>
      </c>
      <c r="Q32" s="4">
        <f>VLOOKUP($B32,'Session Details'!$B$2:$T$368,16,FALSE)</f>
        <v>-4.9999855036120533E-3</v>
      </c>
      <c r="R32" s="4">
        <f>VLOOKUP($B32,'Session Details'!$B$2:$T$368,17,FALSE)</f>
        <v>-7.3452299353959916E-8</v>
      </c>
      <c r="S32" s="4">
        <f>VLOOKUP($B32,'Session Details'!$B$2:$T$368,18,FALSE)</f>
        <v>-2.919963676806292E-2</v>
      </c>
      <c r="T32" s="4">
        <f>VLOOKUP($B32,'Session Details'!$B$2:$T$368,19,FALSE)</f>
        <v>-4.9200077574843348E-2</v>
      </c>
    </row>
    <row r="33" spans="2:20" hidden="1" x14ac:dyDescent="0.2">
      <c r="B33" s="10">
        <v>43496</v>
      </c>
      <c r="C33" s="4">
        <f>VLOOKUP($B33,'Session Details'!$B$2:$T$368,11,FALSE)</f>
        <v>0.18808824770202981</v>
      </c>
      <c r="D33" s="4">
        <f>VLOOKUP($B33,'Session Details'!$B$2:$T$368,16,FALSE)</f>
        <v>1.7500005579056427E-2</v>
      </c>
      <c r="E33" s="4">
        <f>VLOOKUP($B33,'Session Details'!$B$2:$T$368,17,FALSE)</f>
        <v>2.3999983860959362E-2</v>
      </c>
      <c r="F33" s="4">
        <f>VLOOKUP($B33,'Session Details'!$B$2:$T$368,18,FALSE)</f>
        <v>-7.299792130152305E-3</v>
      </c>
      <c r="G33" s="4">
        <f>VLOOKUP($B33,'Session Details'!$B$2:$T$368,19,FALSE)</f>
        <v>4.1000275112407336E-2</v>
      </c>
      <c r="H33" s="4">
        <f>VLOOKUP(Table2[[#This Row],[Date]],Table4[#All],10,0)</f>
        <v>1.0526296401619062E-2</v>
      </c>
      <c r="I33" s="3">
        <v>393482</v>
      </c>
      <c r="J33" s="4">
        <v>0.18</v>
      </c>
      <c r="K33" s="3">
        <v>38</v>
      </c>
      <c r="L33" s="3">
        <v>18</v>
      </c>
      <c r="M33" s="3">
        <v>25</v>
      </c>
      <c r="N33" s="3">
        <v>354</v>
      </c>
      <c r="O33" s="3">
        <v>33</v>
      </c>
      <c r="P33" s="46">
        <v>0.94</v>
      </c>
      <c r="Q33" s="4">
        <f>VLOOKUP($B33,'Session Details'!$B$2:$T$368,16,FALSE)</f>
        <v>1.7500005579056427E-2</v>
      </c>
      <c r="R33" s="4">
        <f>VLOOKUP($B33,'Session Details'!$B$2:$T$368,17,FALSE)</f>
        <v>2.3999983860959362E-2</v>
      </c>
      <c r="S33" s="4">
        <f>VLOOKUP($B33,'Session Details'!$B$2:$T$368,18,FALSE)</f>
        <v>-7.299792130152305E-3</v>
      </c>
      <c r="T33" s="4">
        <f>VLOOKUP($B33,'Session Details'!$B$2:$T$368,19,FALSE)</f>
        <v>4.1000275112407336E-2</v>
      </c>
    </row>
    <row r="34" spans="2:20" hidden="1" x14ac:dyDescent="0.2">
      <c r="B34" s="10">
        <v>43497</v>
      </c>
      <c r="C34" s="4">
        <f>VLOOKUP($B34,'Session Details'!$B$2:$T$368,11,FALSE)</f>
        <v>7.1616556279585408E-2</v>
      </c>
      <c r="D34" s="4">
        <f>VLOOKUP($B34,'Session Details'!$B$2:$T$368,16,FALSE)</f>
        <v>0</v>
      </c>
      <c r="E34" s="4">
        <f>VLOOKUP($B34,'Session Details'!$B$2:$T$368,17,FALSE)</f>
        <v>1.1999897125651082E-2</v>
      </c>
      <c r="F34" s="4">
        <f>VLOOKUP($B34,'Session Details'!$B$2:$T$368,18,FALSE)</f>
        <v>3.7021514631696562E-7</v>
      </c>
      <c r="G34" s="4">
        <f>VLOOKUP($B34,'Session Details'!$B$2:$T$368,19,FALSE)</f>
        <v>3.2800100849276093E-2</v>
      </c>
      <c r="H34" s="4">
        <f>VLOOKUP(Table2[[#This Row],[Date]],Table4[#All],10,0)</f>
        <v>0</v>
      </c>
      <c r="I34" s="3">
        <v>393763</v>
      </c>
      <c r="J34" s="4">
        <v>0.18</v>
      </c>
      <c r="K34" s="3">
        <v>34</v>
      </c>
      <c r="L34" s="3">
        <v>17</v>
      </c>
      <c r="M34" s="3">
        <v>28</v>
      </c>
      <c r="N34" s="3">
        <v>394</v>
      </c>
      <c r="O34" s="3">
        <v>38</v>
      </c>
      <c r="P34" s="46">
        <v>0.94</v>
      </c>
      <c r="Q34" s="4">
        <f>VLOOKUP($B34,'Session Details'!$B$2:$T$368,16,FALSE)</f>
        <v>0</v>
      </c>
      <c r="R34" s="4">
        <f>VLOOKUP($B34,'Session Details'!$B$2:$T$368,17,FALSE)</f>
        <v>1.1999897125651082E-2</v>
      </c>
      <c r="S34" s="4">
        <f>VLOOKUP($B34,'Session Details'!$B$2:$T$368,18,FALSE)</f>
        <v>3.7021514631696562E-7</v>
      </c>
      <c r="T34" s="4">
        <f>VLOOKUP($B34,'Session Details'!$B$2:$T$368,19,FALSE)</f>
        <v>3.2800100849276093E-2</v>
      </c>
    </row>
    <row r="35" spans="2:20" hidden="1" x14ac:dyDescent="0.2">
      <c r="B35" s="10">
        <v>43498</v>
      </c>
      <c r="C35" s="4">
        <f>VLOOKUP($B35,'Session Details'!$B$2:$T$368,11,FALSE)</f>
        <v>-3.7682418004241769E-2</v>
      </c>
      <c r="D35" s="4">
        <f>VLOOKUP($B35,'Session Details'!$B$2:$T$368,16,FALSE)</f>
        <v>-4.1999987468124278E-3</v>
      </c>
      <c r="E35" s="4">
        <f>VLOOKUP($B35,'Session Details'!$B$2:$T$368,17,FALSE)</f>
        <v>-2.7199974288133921E-2</v>
      </c>
      <c r="F35" s="4">
        <f>VLOOKUP($B35,'Session Details'!$B$2:$T$368,18,FALSE)</f>
        <v>2.7199950984684973E-2</v>
      </c>
      <c r="G35" s="4">
        <f>VLOOKUP($B35,'Session Details'!$B$2:$T$368,19,FALSE)</f>
        <v>1.5599888721159472E-2</v>
      </c>
      <c r="H35" s="4">
        <f>VLOOKUP(Table2[[#This Row],[Date]],Table4[#All],10,0)</f>
        <v>-7.6190475382247658E-2</v>
      </c>
      <c r="I35" s="3">
        <v>391275</v>
      </c>
      <c r="J35" s="4">
        <v>0.18</v>
      </c>
      <c r="K35" s="3">
        <v>33</v>
      </c>
      <c r="L35" s="3">
        <v>20</v>
      </c>
      <c r="M35" s="3">
        <v>27</v>
      </c>
      <c r="N35" s="3">
        <v>350</v>
      </c>
      <c r="O35" s="3">
        <v>34</v>
      </c>
      <c r="P35" s="46">
        <v>0.95</v>
      </c>
      <c r="Q35" s="4">
        <f>VLOOKUP($B35,'Session Details'!$B$2:$T$368,16,FALSE)</f>
        <v>-4.1999987468124278E-3</v>
      </c>
      <c r="R35" s="4">
        <f>VLOOKUP($B35,'Session Details'!$B$2:$T$368,17,FALSE)</f>
        <v>-2.7199974288133921E-2</v>
      </c>
      <c r="S35" s="4">
        <f>VLOOKUP($B35,'Session Details'!$B$2:$T$368,18,FALSE)</f>
        <v>2.7199950984684973E-2</v>
      </c>
      <c r="T35" s="4">
        <f>VLOOKUP($B35,'Session Details'!$B$2:$T$368,19,FALSE)</f>
        <v>1.5599888721159472E-2</v>
      </c>
    </row>
    <row r="36" spans="2:20" hidden="1" x14ac:dyDescent="0.2">
      <c r="B36" s="10">
        <v>43499</v>
      </c>
      <c r="C36" s="4">
        <f>VLOOKUP($B36,'Session Details'!$B$2:$T$368,11,FALSE)</f>
        <v>7.1441590279339273E-2</v>
      </c>
      <c r="D36" s="4">
        <f>VLOOKUP($B36,'Session Details'!$B$2:$T$368,16,FALSE)</f>
        <v>4.2000069819020658E-3</v>
      </c>
      <c r="E36" s="4">
        <f>VLOOKUP($B36,'Session Details'!$B$2:$T$368,17,FALSE)</f>
        <v>-1.6999996950975982E-2</v>
      </c>
      <c r="F36" s="4">
        <f>VLOOKUP($B36,'Session Details'!$B$2:$T$368,18,FALSE)</f>
        <v>2.0399970630251896E-2</v>
      </c>
      <c r="G36" s="4">
        <f>VLOOKUP($B36,'Session Details'!$B$2:$T$368,19,FALSE)</f>
        <v>5.4600113185667376E-2</v>
      </c>
      <c r="H36" s="4">
        <f>VLOOKUP(Table2[[#This Row],[Date]],Table4[#All],10,0)</f>
        <v>-9.9010010179394481E-3</v>
      </c>
      <c r="I36" s="3">
        <v>402690</v>
      </c>
      <c r="J36" s="4">
        <v>0.18</v>
      </c>
      <c r="K36" s="3">
        <v>30</v>
      </c>
      <c r="L36" s="3">
        <v>20</v>
      </c>
      <c r="M36" s="3">
        <v>30</v>
      </c>
      <c r="N36" s="3">
        <v>357</v>
      </c>
      <c r="O36" s="3">
        <v>38</v>
      </c>
      <c r="P36" s="46">
        <v>0.91</v>
      </c>
      <c r="Q36" s="4">
        <f>VLOOKUP($B36,'Session Details'!$B$2:$T$368,16,FALSE)</f>
        <v>4.2000069819020658E-3</v>
      </c>
      <c r="R36" s="4">
        <f>VLOOKUP($B36,'Session Details'!$B$2:$T$368,17,FALSE)</f>
        <v>-1.6999996950975982E-2</v>
      </c>
      <c r="S36" s="4">
        <f>VLOOKUP($B36,'Session Details'!$B$2:$T$368,18,FALSE)</f>
        <v>2.0399970630251896E-2</v>
      </c>
      <c r="T36" s="4">
        <f>VLOOKUP($B36,'Session Details'!$B$2:$T$368,19,FALSE)</f>
        <v>5.4600113185667376E-2</v>
      </c>
    </row>
    <row r="37" spans="2:20" hidden="1" x14ac:dyDescent="0.2">
      <c r="B37" s="10">
        <v>43500</v>
      </c>
      <c r="C37" s="4">
        <f>VLOOKUP($B37,'Session Details'!$B$2:$T$368,11,FALSE)</f>
        <v>-8.5806571239552931E-2</v>
      </c>
      <c r="D37" s="4">
        <f>VLOOKUP($B37,'Session Details'!$B$2:$T$368,16,FALSE)</f>
        <v>-1.00000032890111E-2</v>
      </c>
      <c r="E37" s="4">
        <f>VLOOKUP($B37,'Session Details'!$B$2:$T$368,17,FALSE)</f>
        <v>8.0000670641617311E-3</v>
      </c>
      <c r="F37" s="4">
        <f>VLOOKUP($B37,'Session Details'!$B$2:$T$368,18,FALSE)</f>
        <v>-1.459981244480113E-2</v>
      </c>
      <c r="G37" s="4">
        <f>VLOOKUP($B37,'Session Details'!$B$2:$T$368,19,FALSE)</f>
        <v>-4.0999911391858324E-2</v>
      </c>
      <c r="H37" s="4">
        <f>VLOOKUP(Table2[[#This Row],[Date]],Table4[#All],10,0)</f>
        <v>0</v>
      </c>
      <c r="I37" s="3">
        <v>407158</v>
      </c>
      <c r="J37" s="4">
        <v>0.17</v>
      </c>
      <c r="K37" s="3">
        <v>39</v>
      </c>
      <c r="L37" s="3">
        <v>17</v>
      </c>
      <c r="M37" s="3">
        <v>26</v>
      </c>
      <c r="N37" s="3">
        <v>370</v>
      </c>
      <c r="O37" s="3">
        <v>37</v>
      </c>
      <c r="P37" s="46">
        <v>0.93</v>
      </c>
      <c r="Q37" s="4">
        <f>VLOOKUP($B37,'Session Details'!$B$2:$T$368,16,FALSE)</f>
        <v>-1.00000032890111E-2</v>
      </c>
      <c r="R37" s="4">
        <f>VLOOKUP($B37,'Session Details'!$B$2:$T$368,17,FALSE)</f>
        <v>8.0000670641617311E-3</v>
      </c>
      <c r="S37" s="4">
        <f>VLOOKUP($B37,'Session Details'!$B$2:$T$368,18,FALSE)</f>
        <v>-1.459981244480113E-2</v>
      </c>
      <c r="T37" s="4">
        <f>VLOOKUP($B37,'Session Details'!$B$2:$T$368,19,FALSE)</f>
        <v>-4.0999911391858324E-2</v>
      </c>
    </row>
    <row r="38" spans="2:20" hidden="1" x14ac:dyDescent="0.2">
      <c r="B38" s="10">
        <v>43501</v>
      </c>
      <c r="C38" s="4">
        <f>VLOOKUP($B38,'Session Details'!$B$2:$T$368,11,FALSE)</f>
        <v>1.1476852728398028</v>
      </c>
      <c r="D38" s="4">
        <f>VLOOKUP($B38,'Session Details'!$B$2:$T$368,16,FALSE)</f>
        <v>0.14499996870649645</v>
      </c>
      <c r="E38" s="4">
        <f>VLOOKUP($B38,'Session Details'!$B$2:$T$368,17,FALSE)</f>
        <v>-1.1999725410716811E-2</v>
      </c>
      <c r="F38" s="4">
        <f>VLOOKUP($B38,'Session Details'!$B$2:$T$368,18,FALSE)</f>
        <v>-1.4599729384399684E-2</v>
      </c>
      <c r="G38" s="4">
        <f>VLOOKUP($B38,'Session Details'!$B$2:$T$368,19,FALSE)</f>
        <v>8.1997837686643704E-3</v>
      </c>
      <c r="H38" s="4">
        <f>VLOOKUP(Table2[[#This Row],[Date]],Table4[#All],10,0)</f>
        <v>0</v>
      </c>
      <c r="I38" s="3">
        <v>408982</v>
      </c>
      <c r="J38" s="4">
        <v>0.18</v>
      </c>
      <c r="K38" s="3">
        <v>30</v>
      </c>
      <c r="L38" s="3">
        <v>21</v>
      </c>
      <c r="M38" s="3">
        <v>28</v>
      </c>
      <c r="N38" s="3">
        <v>371</v>
      </c>
      <c r="O38" s="3">
        <v>39</v>
      </c>
      <c r="P38" s="46">
        <v>0.91</v>
      </c>
      <c r="Q38" s="4">
        <f>VLOOKUP($B38,'Session Details'!$B$2:$T$368,16,FALSE)</f>
        <v>0.14499996870649645</v>
      </c>
      <c r="R38" s="4">
        <f>VLOOKUP($B38,'Session Details'!$B$2:$T$368,17,FALSE)</f>
        <v>-1.1999725410716811E-2</v>
      </c>
      <c r="S38" s="4">
        <f>VLOOKUP($B38,'Session Details'!$B$2:$T$368,18,FALSE)</f>
        <v>-1.4599729384399684E-2</v>
      </c>
      <c r="T38" s="4">
        <f>VLOOKUP($B38,'Session Details'!$B$2:$T$368,19,FALSE)</f>
        <v>8.1997837686643704E-3</v>
      </c>
    </row>
    <row r="39" spans="2:20" hidden="1" x14ac:dyDescent="0.2">
      <c r="B39" s="10">
        <v>43502</v>
      </c>
      <c r="C39" s="4">
        <f>VLOOKUP($B39,'Session Details'!$B$2:$T$368,11,FALSE)</f>
        <v>8.2018928090899168E-2</v>
      </c>
      <c r="D39" s="4">
        <f>VLOOKUP($B39,'Session Details'!$B$2:$T$368,16,FALSE)</f>
        <v>1.2499994263641984E-2</v>
      </c>
      <c r="E39" s="4">
        <f>VLOOKUP($B39,'Session Details'!$B$2:$T$368,17,FALSE)</f>
        <v>-1.5999876888200648E-2</v>
      </c>
      <c r="F39" s="4">
        <f>VLOOKUP($B39,'Session Details'!$B$2:$T$368,18,FALSE)</f>
        <v>-7.300375340036358E-3</v>
      </c>
      <c r="G39" s="4">
        <f>VLOOKUP($B39,'Session Details'!$B$2:$T$368,19,FALSE)</f>
        <v>6.5600442282127358E-2</v>
      </c>
      <c r="H39" s="4">
        <f>VLOOKUP(Table2[[#This Row],[Date]],Table4[#All],10,0)</f>
        <v>-7.7669894666066996E-2</v>
      </c>
      <c r="I39" s="3">
        <v>404349</v>
      </c>
      <c r="J39" s="4">
        <v>0.18</v>
      </c>
      <c r="K39" s="3">
        <v>40</v>
      </c>
      <c r="L39" s="3">
        <v>21</v>
      </c>
      <c r="M39" s="3">
        <v>28</v>
      </c>
      <c r="N39" s="3">
        <v>350</v>
      </c>
      <c r="O39" s="3">
        <v>34</v>
      </c>
      <c r="P39" s="46">
        <v>0.93</v>
      </c>
      <c r="Q39" s="4">
        <f>VLOOKUP($B39,'Session Details'!$B$2:$T$368,16,FALSE)</f>
        <v>1.2499994263641984E-2</v>
      </c>
      <c r="R39" s="4">
        <f>VLOOKUP($B39,'Session Details'!$B$2:$T$368,17,FALSE)</f>
        <v>-1.5999876888200648E-2</v>
      </c>
      <c r="S39" s="4">
        <f>VLOOKUP($B39,'Session Details'!$B$2:$T$368,18,FALSE)</f>
        <v>-7.300375340036358E-3</v>
      </c>
      <c r="T39" s="4">
        <f>VLOOKUP($B39,'Session Details'!$B$2:$T$368,19,FALSE)</f>
        <v>6.5600442282127358E-2</v>
      </c>
    </row>
    <row r="40" spans="2:20" hidden="1" x14ac:dyDescent="0.2">
      <c r="B40" s="10">
        <v>43503</v>
      </c>
      <c r="C40" s="4">
        <f>VLOOKUP($B40,'Session Details'!$B$2:$T$368,11,FALSE)</f>
        <v>2.0226294989381444E-2</v>
      </c>
      <c r="D40" s="4">
        <f>VLOOKUP($B40,'Session Details'!$B$2:$T$368,16,FALSE)</f>
        <v>-7.4999890245369405E-3</v>
      </c>
      <c r="E40" s="4">
        <f>VLOOKUP($B40,'Session Details'!$B$2:$T$368,17,FALSE)</f>
        <v>-3.9999228916047791E-3</v>
      </c>
      <c r="F40" s="4">
        <f>VLOOKUP($B40,'Session Details'!$B$2:$T$368,18,FALSE)</f>
        <v>2.9199941124309126E-2</v>
      </c>
      <c r="G40" s="4">
        <f>VLOOKUP($B40,'Session Details'!$B$2:$T$368,19,FALSE)</f>
        <v>1.6399978847243646E-2</v>
      </c>
      <c r="H40" s="4">
        <f>VLOOKUP(Table2[[#This Row],[Date]],Table4[#All],10,0)</f>
        <v>6.2500029977965887E-2</v>
      </c>
      <c r="I40" s="3">
        <v>406748</v>
      </c>
      <c r="J40" s="4">
        <v>0.17</v>
      </c>
      <c r="K40" s="3">
        <v>30</v>
      </c>
      <c r="L40" s="3">
        <v>20</v>
      </c>
      <c r="M40" s="3">
        <v>29</v>
      </c>
      <c r="N40" s="3">
        <v>359</v>
      </c>
      <c r="O40" s="3">
        <v>34</v>
      </c>
      <c r="P40" s="46">
        <v>0.94</v>
      </c>
      <c r="Q40" s="4">
        <f>VLOOKUP($B40,'Session Details'!$B$2:$T$368,16,FALSE)</f>
        <v>-7.4999890245369405E-3</v>
      </c>
      <c r="R40" s="4">
        <f>VLOOKUP($B40,'Session Details'!$B$2:$T$368,17,FALSE)</f>
        <v>-3.9999228916047791E-3</v>
      </c>
      <c r="S40" s="4">
        <f>VLOOKUP($B40,'Session Details'!$B$2:$T$368,18,FALSE)</f>
        <v>2.9199941124309126E-2</v>
      </c>
      <c r="T40" s="4">
        <f>VLOOKUP($B40,'Session Details'!$B$2:$T$368,19,FALSE)</f>
        <v>1.6399978847243646E-2</v>
      </c>
    </row>
    <row r="41" spans="2:20" hidden="1" x14ac:dyDescent="0.2">
      <c r="B41" s="10">
        <v>43504</v>
      </c>
      <c r="C41" s="4">
        <f>VLOOKUP($B41,'Session Details'!$B$2:$T$368,11,FALSE)</f>
        <v>-0.11349911342902064</v>
      </c>
      <c r="D41" s="4">
        <f>VLOOKUP($B41,'Session Details'!$B$2:$T$368,16,FALSE)</f>
        <v>-7.4999496959554102E-3</v>
      </c>
      <c r="E41" s="4">
        <f>VLOOKUP($B41,'Session Details'!$B$2:$T$368,17,FALSE)</f>
        <v>-8.0000099975163774E-3</v>
      </c>
      <c r="F41" s="4">
        <f>VLOOKUP($B41,'Session Details'!$B$2:$T$368,18,FALSE)</f>
        <v>-4.3799888551873445E-2</v>
      </c>
      <c r="G41" s="4">
        <f>VLOOKUP($B41,'Session Details'!$B$2:$T$368,19,FALSE)</f>
        <v>-8.2002097471483015E-3</v>
      </c>
      <c r="H41" s="4">
        <f>VLOOKUP(Table2[[#This Row],[Date]],Table4[#All],10,0)</f>
        <v>6.3157875348987425E-2</v>
      </c>
      <c r="I41" s="3">
        <v>398421</v>
      </c>
      <c r="J41" s="4">
        <v>0.19</v>
      </c>
      <c r="K41" s="3">
        <v>37</v>
      </c>
      <c r="L41" s="3">
        <v>22</v>
      </c>
      <c r="M41" s="3">
        <v>26</v>
      </c>
      <c r="N41" s="3">
        <v>378</v>
      </c>
      <c r="O41" s="3">
        <v>37</v>
      </c>
      <c r="P41" s="46">
        <v>0.92</v>
      </c>
      <c r="Q41" s="4">
        <f>VLOOKUP($B41,'Session Details'!$B$2:$T$368,16,FALSE)</f>
        <v>-7.4999496959554102E-3</v>
      </c>
      <c r="R41" s="4">
        <f>VLOOKUP($B41,'Session Details'!$B$2:$T$368,17,FALSE)</f>
        <v>-8.0000099975163774E-3</v>
      </c>
      <c r="S41" s="4">
        <f>VLOOKUP($B41,'Session Details'!$B$2:$T$368,18,FALSE)</f>
        <v>-4.3799888551873445E-2</v>
      </c>
      <c r="T41" s="4">
        <f>VLOOKUP($B41,'Session Details'!$B$2:$T$368,19,FALSE)</f>
        <v>-8.2002097471483015E-3</v>
      </c>
    </row>
    <row r="42" spans="2:20" hidden="1" x14ac:dyDescent="0.2">
      <c r="B42" s="10">
        <v>43505</v>
      </c>
      <c r="C42" s="4">
        <f>VLOOKUP($B42,'Session Details'!$B$2:$T$368,11,FALSE)</f>
        <v>0.1719690371610445</v>
      </c>
      <c r="D42" s="4">
        <f>VLOOKUP($B42,'Session Details'!$B$2:$T$368,16,FALSE)</f>
        <v>7.3085291707464251E-9</v>
      </c>
      <c r="E42" s="4">
        <f>VLOOKUP($B42,'Session Details'!$B$2:$T$368,17,FALSE)</f>
        <v>2.7199985659099479E-2</v>
      </c>
      <c r="F42" s="4">
        <f>VLOOKUP($B42,'Session Details'!$B$2:$T$368,18,FALSE)</f>
        <v>6.7999580683724137E-3</v>
      </c>
      <c r="G42" s="4">
        <f>VLOOKUP($B42,'Session Details'!$B$2:$T$368,19,FALSE)</f>
        <v>5.4599893605651317E-2</v>
      </c>
      <c r="H42" s="4">
        <f>VLOOKUP(Table2[[#This Row],[Date]],Table4[#All],10,0)</f>
        <v>1.0309266749248591E-2</v>
      </c>
      <c r="I42" s="3">
        <v>382738</v>
      </c>
      <c r="J42" s="4">
        <v>0.18</v>
      </c>
      <c r="K42" s="3">
        <v>34</v>
      </c>
      <c r="L42" s="3">
        <v>22</v>
      </c>
      <c r="M42" s="3">
        <v>26</v>
      </c>
      <c r="N42" s="3">
        <v>353</v>
      </c>
      <c r="O42" s="3">
        <v>31</v>
      </c>
      <c r="P42" s="46">
        <v>0.95</v>
      </c>
      <c r="Q42" s="4">
        <f>VLOOKUP($B42,'Session Details'!$B$2:$T$368,16,FALSE)</f>
        <v>7.3085291707464251E-9</v>
      </c>
      <c r="R42" s="4">
        <f>VLOOKUP($B42,'Session Details'!$B$2:$T$368,17,FALSE)</f>
        <v>2.7199985659099479E-2</v>
      </c>
      <c r="S42" s="4">
        <f>VLOOKUP($B42,'Session Details'!$B$2:$T$368,18,FALSE)</f>
        <v>6.7999580683724137E-3</v>
      </c>
      <c r="T42" s="4">
        <f>VLOOKUP($B42,'Session Details'!$B$2:$T$368,19,FALSE)</f>
        <v>5.4599893605651317E-2</v>
      </c>
    </row>
    <row r="43" spans="2:20" hidden="1" x14ac:dyDescent="0.2">
      <c r="B43" s="10">
        <v>43506</v>
      </c>
      <c r="C43" s="4">
        <f>VLOOKUP($B43,'Session Details'!$B$2:$T$368,11,FALSE)</f>
        <v>-7.6923385166750902E-2</v>
      </c>
      <c r="D43" s="4">
        <f>VLOOKUP($B43,'Session Details'!$B$2:$T$368,16,FALSE)</f>
        <v>-1.5099561184728216E-8</v>
      </c>
      <c r="E43" s="4">
        <f>VLOOKUP($B43,'Session Details'!$B$2:$T$368,17,FALSE)</f>
        <v>1.2858187570241597E-8</v>
      </c>
      <c r="F43" s="4">
        <f>VLOOKUP($B43,'Session Details'!$B$2:$T$368,18,FALSE)</f>
        <v>-6.1200198917690019E-2</v>
      </c>
      <c r="G43" s="4">
        <f>VLOOKUP($B43,'Session Details'!$B$2:$T$368,19,FALSE)</f>
        <v>7.8000045725232781E-3</v>
      </c>
      <c r="H43" s="4">
        <f>VLOOKUP(Table2[[#This Row],[Date]],Table4[#All],10,0)</f>
        <v>3.0000011138400229E-2</v>
      </c>
      <c r="I43" s="3">
        <v>391506</v>
      </c>
      <c r="J43" s="4">
        <v>0.18</v>
      </c>
      <c r="K43" s="3">
        <v>38</v>
      </c>
      <c r="L43" s="3">
        <v>19</v>
      </c>
      <c r="M43" s="3">
        <v>26</v>
      </c>
      <c r="N43" s="3">
        <v>387</v>
      </c>
      <c r="O43" s="3">
        <v>15</v>
      </c>
      <c r="P43" s="46">
        <v>0.95</v>
      </c>
      <c r="Q43" s="4">
        <f>VLOOKUP($B43,'Session Details'!$B$2:$T$368,16,FALSE)</f>
        <v>-1.5099561184728216E-8</v>
      </c>
      <c r="R43" s="4">
        <f>VLOOKUP($B43,'Session Details'!$B$2:$T$368,17,FALSE)</f>
        <v>1.2858187570241597E-8</v>
      </c>
      <c r="S43" s="4">
        <f>VLOOKUP($B43,'Session Details'!$B$2:$T$368,18,FALSE)</f>
        <v>-6.1200198917690019E-2</v>
      </c>
      <c r="T43" s="4">
        <f>VLOOKUP($B43,'Session Details'!$B$2:$T$368,19,FALSE)</f>
        <v>7.8000045725232781E-3</v>
      </c>
    </row>
    <row r="44" spans="2:20" hidden="1" x14ac:dyDescent="0.2">
      <c r="B44" s="10">
        <v>43507</v>
      </c>
      <c r="C44" s="4">
        <f>VLOOKUP($B44,'Session Details'!$B$2:$T$368,11,FALSE)</f>
        <v>3.0406225507084272E-2</v>
      </c>
      <c r="D44" s="4">
        <f>VLOOKUP($B44,'Session Details'!$B$2:$T$368,16,FALSE)</f>
        <v>2.8174417132653673E-8</v>
      </c>
      <c r="E44" s="4">
        <f>VLOOKUP($B44,'Session Details'!$B$2:$T$368,17,FALSE)</f>
        <v>3.9999187146802506E-3</v>
      </c>
      <c r="F44" s="4">
        <f>VLOOKUP($B44,'Session Details'!$B$2:$T$368,18,FALSE)</f>
        <v>7.3000242455040221E-3</v>
      </c>
      <c r="G44" s="4">
        <f>VLOOKUP($B44,'Session Details'!$B$2:$T$368,19,FALSE)</f>
        <v>8.2001660197299486E-3</v>
      </c>
      <c r="H44" s="4">
        <f>VLOOKUP(Table2[[#This Row],[Date]],Table4[#All],10,0)</f>
        <v>5.1020408642713067E-2</v>
      </c>
      <c r="I44" s="3">
        <v>393294</v>
      </c>
      <c r="J44" s="4">
        <v>0.17</v>
      </c>
      <c r="K44" s="3">
        <v>33</v>
      </c>
      <c r="L44" s="3">
        <v>20</v>
      </c>
      <c r="M44" s="3">
        <v>25</v>
      </c>
      <c r="N44" s="3">
        <v>375</v>
      </c>
      <c r="O44" s="3">
        <v>34</v>
      </c>
      <c r="P44" s="46">
        <v>0.94</v>
      </c>
      <c r="Q44" s="4">
        <f>VLOOKUP($B44,'Session Details'!$B$2:$T$368,16,FALSE)</f>
        <v>2.8174417132653673E-8</v>
      </c>
      <c r="R44" s="4">
        <f>VLOOKUP($B44,'Session Details'!$B$2:$T$368,17,FALSE)</f>
        <v>3.9999187146802506E-3</v>
      </c>
      <c r="S44" s="4">
        <f>VLOOKUP($B44,'Session Details'!$B$2:$T$368,18,FALSE)</f>
        <v>7.3000242455040221E-3</v>
      </c>
      <c r="T44" s="4">
        <f>VLOOKUP($B44,'Session Details'!$B$2:$T$368,19,FALSE)</f>
        <v>8.2001660197299486E-3</v>
      </c>
    </row>
    <row r="45" spans="2:20" hidden="1" x14ac:dyDescent="0.2">
      <c r="B45" s="10">
        <v>43508</v>
      </c>
      <c r="C45" s="4">
        <f>VLOOKUP($B45,'Session Details'!$B$2:$T$368,11,FALSE)</f>
        <v>2.0696661547025652E-2</v>
      </c>
      <c r="D45" s="4">
        <f>VLOOKUP($B45,'Session Details'!$B$2:$T$368,16,FALSE)</f>
        <v>-7.500000896228598E-3</v>
      </c>
      <c r="E45" s="4">
        <f>VLOOKUP($B45,'Session Details'!$B$2:$T$368,17,FALSE)</f>
        <v>-1.5999948220661309E-2</v>
      </c>
      <c r="F45" s="4">
        <f>VLOOKUP($B45,'Session Details'!$B$2:$T$368,18,FALSE)</f>
        <v>5.1099797824728954E-2</v>
      </c>
      <c r="G45" s="4">
        <f>VLOOKUP($B45,'Session Details'!$B$2:$T$368,19,FALSE)</f>
        <v>1.6399997953302159E-2</v>
      </c>
      <c r="H45" s="4">
        <f>VLOOKUP(Table2[[#This Row],[Date]],Table4[#All],10,0)</f>
        <v>1.9417484842767951E-2</v>
      </c>
      <c r="I45" s="3">
        <v>389714</v>
      </c>
      <c r="J45" s="4">
        <v>0.17</v>
      </c>
      <c r="K45" s="3">
        <v>39</v>
      </c>
      <c r="L45" s="3">
        <v>17</v>
      </c>
      <c r="M45" s="3">
        <v>25</v>
      </c>
      <c r="N45" s="3">
        <v>354</v>
      </c>
      <c r="O45" s="3">
        <v>30</v>
      </c>
      <c r="P45" s="46">
        <v>0.92</v>
      </c>
      <c r="Q45" s="4">
        <f>VLOOKUP($B45,'Session Details'!$B$2:$T$368,16,FALSE)</f>
        <v>-7.500000896228598E-3</v>
      </c>
      <c r="R45" s="4">
        <f>VLOOKUP($B45,'Session Details'!$B$2:$T$368,17,FALSE)</f>
        <v>-1.5999948220661309E-2</v>
      </c>
      <c r="S45" s="4">
        <f>VLOOKUP($B45,'Session Details'!$B$2:$T$368,18,FALSE)</f>
        <v>5.1099797824728954E-2</v>
      </c>
      <c r="T45" s="4">
        <f>VLOOKUP($B45,'Session Details'!$B$2:$T$368,19,FALSE)</f>
        <v>1.6399997953302159E-2</v>
      </c>
    </row>
    <row r="46" spans="2:20" hidden="1" x14ac:dyDescent="0.2">
      <c r="B46" s="10">
        <v>43509</v>
      </c>
      <c r="C46" s="4">
        <f>VLOOKUP($B46,'Session Details'!$B$2:$T$368,11,FALSE)</f>
        <v>3.3079740772048449E-2</v>
      </c>
      <c r="D46" s="4">
        <f>VLOOKUP($B46,'Session Details'!$B$2:$T$368,16,FALSE)</f>
        <v>-7.5000170855469284E-3</v>
      </c>
      <c r="E46" s="4">
        <f>VLOOKUP($B46,'Session Details'!$B$2:$T$368,17,FALSE)</f>
        <v>1.1999903066624407E-2</v>
      </c>
      <c r="F46" s="4">
        <f>VLOOKUP($B46,'Session Details'!$B$2:$T$368,18,FALSE)</f>
        <v>5.1100313836700662E-2</v>
      </c>
      <c r="G46" s="4">
        <f>VLOOKUP($B46,'Session Details'!$B$2:$T$368,19,FALSE)</f>
        <v>-3.2800223543918094E-2</v>
      </c>
      <c r="H46" s="4">
        <f>VLOOKUP(Table2[[#This Row],[Date]],Table4[#All],10,0)</f>
        <v>5.2631578947368363E-2</v>
      </c>
      <c r="I46" s="3">
        <v>401381</v>
      </c>
      <c r="J46" s="4">
        <v>0.17</v>
      </c>
      <c r="K46" s="3">
        <v>32</v>
      </c>
      <c r="L46" s="3">
        <v>17</v>
      </c>
      <c r="M46" s="3">
        <v>30</v>
      </c>
      <c r="N46" s="3">
        <v>357</v>
      </c>
      <c r="O46" s="3">
        <v>35</v>
      </c>
      <c r="P46" s="46">
        <v>0.94</v>
      </c>
      <c r="Q46" s="4">
        <f>VLOOKUP($B46,'Session Details'!$B$2:$T$368,16,FALSE)</f>
        <v>-7.5000170855469284E-3</v>
      </c>
      <c r="R46" s="4">
        <f>VLOOKUP($B46,'Session Details'!$B$2:$T$368,17,FALSE)</f>
        <v>1.1999903066624407E-2</v>
      </c>
      <c r="S46" s="4">
        <f>VLOOKUP($B46,'Session Details'!$B$2:$T$368,18,FALSE)</f>
        <v>5.1100313836700662E-2</v>
      </c>
      <c r="T46" s="4">
        <f>VLOOKUP($B46,'Session Details'!$B$2:$T$368,19,FALSE)</f>
        <v>-3.2800223543918094E-2</v>
      </c>
    </row>
    <row r="47" spans="2:20" hidden="1" x14ac:dyDescent="0.2">
      <c r="B47" s="10">
        <v>43510</v>
      </c>
      <c r="C47" s="4">
        <f>VLOOKUP($B47,'Session Details'!$B$2:$T$368,11,FALSE)</f>
        <v>-0.1146512661343102</v>
      </c>
      <c r="D47" s="4">
        <f>VLOOKUP($B47,'Session Details'!$B$2:$T$368,16,FALSE)</f>
        <v>-4.999999100553959E-3</v>
      </c>
      <c r="E47" s="4">
        <f>VLOOKUP($B47,'Session Details'!$B$2:$T$368,17,FALSE)</f>
        <v>-2.0000074839239934E-2</v>
      </c>
      <c r="F47" s="4">
        <f>VLOOKUP($B47,'Session Details'!$B$2:$T$368,18,FALSE)</f>
        <v>-2.9199824261832097E-2</v>
      </c>
      <c r="G47" s="4">
        <f>VLOOKUP($B47,'Session Details'!$B$2:$T$368,19,FALSE)</f>
        <v>-8.2000806901245671E-3</v>
      </c>
      <c r="H47" s="4">
        <f>VLOOKUP(Table2[[#This Row],[Date]],Table4[#All],10,0)</f>
        <v>-2.9411755411675844E-2</v>
      </c>
      <c r="I47" s="3">
        <v>406712</v>
      </c>
      <c r="J47" s="4">
        <v>0.18</v>
      </c>
      <c r="K47" s="3">
        <v>40</v>
      </c>
      <c r="L47" s="3">
        <v>22</v>
      </c>
      <c r="M47" s="3">
        <v>29</v>
      </c>
      <c r="N47" s="3">
        <v>359</v>
      </c>
      <c r="O47" s="3">
        <v>30</v>
      </c>
      <c r="P47" s="46">
        <v>0.91</v>
      </c>
      <c r="Q47" s="4">
        <f>VLOOKUP($B47,'Session Details'!$B$2:$T$368,16,FALSE)</f>
        <v>-4.999999100553959E-3</v>
      </c>
      <c r="R47" s="4">
        <f>VLOOKUP($B47,'Session Details'!$B$2:$T$368,17,FALSE)</f>
        <v>-2.0000074839239934E-2</v>
      </c>
      <c r="S47" s="4">
        <f>VLOOKUP($B47,'Session Details'!$B$2:$T$368,18,FALSE)</f>
        <v>-2.9199824261832097E-2</v>
      </c>
      <c r="T47" s="4">
        <f>VLOOKUP($B47,'Session Details'!$B$2:$T$368,19,FALSE)</f>
        <v>-8.2000806901245671E-3</v>
      </c>
    </row>
    <row r="48" spans="2:20" hidden="1" x14ac:dyDescent="0.2">
      <c r="B48" s="10">
        <v>43511</v>
      </c>
      <c r="C48" s="4">
        <f>VLOOKUP($B48,'Session Details'!$B$2:$T$368,11,FALSE)</f>
        <v>5.2197752992891644E-2</v>
      </c>
      <c r="D48" s="4">
        <f>VLOOKUP($B48,'Session Details'!$B$2:$T$368,16,FALSE)</f>
        <v>1.7499965382492877E-2</v>
      </c>
      <c r="E48" s="4">
        <f>VLOOKUP($B48,'Session Details'!$B$2:$T$368,17,FALSE)</f>
        <v>1.1870857385964939E-7</v>
      </c>
      <c r="F48" s="4">
        <f>VLOOKUP($B48,'Session Details'!$B$2:$T$368,18,FALSE)</f>
        <v>2.9199613979684957E-2</v>
      </c>
      <c r="G48" s="4">
        <f>VLOOKUP($B48,'Session Details'!$B$2:$T$368,19,FALSE)</f>
        <v>-4.9199501754855657E-2</v>
      </c>
      <c r="H48" s="4">
        <f>VLOOKUP(Table2[[#This Row],[Date]],Table4[#All],10,0)</f>
        <v>-1.9801944086928258E-2</v>
      </c>
      <c r="I48" s="3">
        <v>397282</v>
      </c>
      <c r="J48" s="4">
        <v>0.18</v>
      </c>
      <c r="K48" s="3">
        <v>34</v>
      </c>
      <c r="L48" s="3">
        <v>19</v>
      </c>
      <c r="M48" s="3">
        <v>25</v>
      </c>
      <c r="N48" s="3">
        <v>370</v>
      </c>
      <c r="O48" s="3">
        <v>39</v>
      </c>
      <c r="P48" s="46">
        <v>0.93</v>
      </c>
      <c r="Q48" s="4">
        <f>VLOOKUP($B48,'Session Details'!$B$2:$T$368,16,FALSE)</f>
        <v>1.7499965382492877E-2</v>
      </c>
      <c r="R48" s="4">
        <f>VLOOKUP($B48,'Session Details'!$B$2:$T$368,17,FALSE)</f>
        <v>1.1870857385964939E-7</v>
      </c>
      <c r="S48" s="4">
        <f>VLOOKUP($B48,'Session Details'!$B$2:$T$368,18,FALSE)</f>
        <v>2.9199613979684957E-2</v>
      </c>
      <c r="T48" s="4">
        <f>VLOOKUP($B48,'Session Details'!$B$2:$T$368,19,FALSE)</f>
        <v>-4.9199501754855657E-2</v>
      </c>
    </row>
    <row r="49" spans="2:20" hidden="1" x14ac:dyDescent="0.2">
      <c r="B49" s="10">
        <v>43512</v>
      </c>
      <c r="C49" s="4">
        <f>VLOOKUP($B49,'Session Details'!$B$2:$T$368,11,FALSE)</f>
        <v>-8.4071011828148912E-2</v>
      </c>
      <c r="D49" s="4">
        <f>VLOOKUP($B49,'Session Details'!$B$2:$T$368,16,FALSE)</f>
        <v>6.3000070683601195E-3</v>
      </c>
      <c r="E49" s="4">
        <f>VLOOKUP($B49,'Session Details'!$B$2:$T$368,17,FALSE)</f>
        <v>-1.7000035218656062E-2</v>
      </c>
      <c r="F49" s="4">
        <f>VLOOKUP($B49,'Session Details'!$B$2:$T$368,18,FALSE)</f>
        <v>-1.3600101518193575E-2</v>
      </c>
      <c r="G49" s="4">
        <f>VLOOKUP($B49,'Session Details'!$B$2:$T$368,19,FALSE)</f>
        <v>-3.8999607219289856E-2</v>
      </c>
      <c r="H49" s="4">
        <f>VLOOKUP(Table2[[#This Row],[Date]],Table4[#All],10,0)</f>
        <v>4.081632653061229E-2</v>
      </c>
      <c r="I49" s="3">
        <v>382778</v>
      </c>
      <c r="J49" s="4">
        <v>0.19</v>
      </c>
      <c r="K49" s="3">
        <v>33</v>
      </c>
      <c r="L49" s="3">
        <v>18</v>
      </c>
      <c r="M49" s="3">
        <v>26</v>
      </c>
      <c r="N49" s="3">
        <v>361</v>
      </c>
      <c r="O49" s="3">
        <v>30</v>
      </c>
      <c r="P49" s="46">
        <v>0.91</v>
      </c>
      <c r="Q49" s="4">
        <f>VLOOKUP($B49,'Session Details'!$B$2:$T$368,16,FALSE)</f>
        <v>6.3000070683601195E-3</v>
      </c>
      <c r="R49" s="4">
        <f>VLOOKUP($B49,'Session Details'!$B$2:$T$368,17,FALSE)</f>
        <v>-1.7000035218656062E-2</v>
      </c>
      <c r="S49" s="4">
        <f>VLOOKUP($B49,'Session Details'!$B$2:$T$368,18,FALSE)</f>
        <v>-1.3600101518193575E-2</v>
      </c>
      <c r="T49" s="4">
        <f>VLOOKUP($B49,'Session Details'!$B$2:$T$368,19,FALSE)</f>
        <v>-3.8999607219289856E-2</v>
      </c>
    </row>
    <row r="50" spans="2:20" hidden="1" x14ac:dyDescent="0.2">
      <c r="B50" s="10">
        <v>43513</v>
      </c>
      <c r="C50" s="4">
        <f>VLOOKUP($B50,'Session Details'!$B$2:$T$368,11,FALSE)</f>
        <v>-0.10490968822811508</v>
      </c>
      <c r="D50" s="4">
        <f>VLOOKUP($B50,'Session Details'!$B$2:$T$368,16,FALSE)</f>
        <v>2.0999974777300146E-3</v>
      </c>
      <c r="E50" s="4">
        <f>VLOOKUP($B50,'Session Details'!$B$2:$T$368,17,FALSE)</f>
        <v>-1.0199966427259788E-2</v>
      </c>
      <c r="F50" s="4">
        <f>VLOOKUP($B50,'Session Details'!$B$2:$T$368,18,FALSE)</f>
        <v>-6.7997808881338218E-3</v>
      </c>
      <c r="G50" s="4">
        <f>VLOOKUP($B50,'Session Details'!$B$2:$T$368,19,FALSE)</f>
        <v>-6.2400508010543088E-2</v>
      </c>
      <c r="H50" s="4">
        <f>VLOOKUP(Table2[[#This Row],[Date]],Table4[#All],10,0)</f>
        <v>-1.9417475518175187E-2</v>
      </c>
      <c r="I50" s="3">
        <v>393504</v>
      </c>
      <c r="J50" s="4">
        <v>0.19</v>
      </c>
      <c r="K50" s="3">
        <v>31</v>
      </c>
      <c r="L50" s="3">
        <v>18</v>
      </c>
      <c r="M50" s="3">
        <v>30</v>
      </c>
      <c r="N50" s="3">
        <v>374</v>
      </c>
      <c r="O50" s="3">
        <v>39</v>
      </c>
      <c r="P50" s="46">
        <v>0.94</v>
      </c>
      <c r="Q50" s="4">
        <f>VLOOKUP($B50,'Session Details'!$B$2:$T$368,16,FALSE)</f>
        <v>2.0999974777300146E-3</v>
      </c>
      <c r="R50" s="4">
        <f>VLOOKUP($B50,'Session Details'!$B$2:$T$368,17,FALSE)</f>
        <v>-1.0199966427259788E-2</v>
      </c>
      <c r="S50" s="4">
        <f>VLOOKUP($B50,'Session Details'!$B$2:$T$368,18,FALSE)</f>
        <v>-6.7997808881338218E-3</v>
      </c>
      <c r="T50" s="4">
        <f>VLOOKUP($B50,'Session Details'!$B$2:$T$368,19,FALSE)</f>
        <v>-6.2400508010543088E-2</v>
      </c>
    </row>
    <row r="51" spans="2:20" hidden="1" x14ac:dyDescent="0.2">
      <c r="B51" s="10">
        <v>43514</v>
      </c>
      <c r="C51" s="4">
        <f>VLOOKUP($B51,'Session Details'!$B$2:$T$368,11,FALSE)</f>
        <v>0.13674683432312817</v>
      </c>
      <c r="D51" s="4">
        <f>VLOOKUP($B51,'Session Details'!$B$2:$T$368,16,FALSE)</f>
        <v>2.0000008873943542E-2</v>
      </c>
      <c r="E51" s="4">
        <f>VLOOKUP($B51,'Session Details'!$B$2:$T$368,17,FALSE)</f>
        <v>2.0000059292959449E-2</v>
      </c>
      <c r="F51" s="4">
        <f>VLOOKUP($B51,'Session Details'!$B$2:$T$368,18,FALSE)</f>
        <v>2.1899546128691827E-2</v>
      </c>
      <c r="G51" s="4">
        <f>VLOOKUP($B51,'Session Details'!$B$2:$T$368,19,FALSE)</f>
        <v>-2.459972583564396E-2</v>
      </c>
      <c r="H51" s="4">
        <f>VLOOKUP(Table2[[#This Row],[Date]],Table4[#All],10,0)</f>
        <v>-2.9126204911649523E-2</v>
      </c>
      <c r="I51" s="3">
        <v>401252</v>
      </c>
      <c r="J51" s="4">
        <v>0.17</v>
      </c>
      <c r="K51" s="3">
        <v>36</v>
      </c>
      <c r="L51" s="3">
        <v>18</v>
      </c>
      <c r="M51" s="3">
        <v>27</v>
      </c>
      <c r="N51" s="3">
        <v>395</v>
      </c>
      <c r="O51" s="3">
        <v>37</v>
      </c>
      <c r="P51" s="46">
        <v>0.95</v>
      </c>
      <c r="Q51" s="4">
        <f>VLOOKUP($B51,'Session Details'!$B$2:$T$368,16,FALSE)</f>
        <v>2.0000008873943542E-2</v>
      </c>
      <c r="R51" s="4">
        <f>VLOOKUP($B51,'Session Details'!$B$2:$T$368,17,FALSE)</f>
        <v>2.0000059292959449E-2</v>
      </c>
      <c r="S51" s="4">
        <f>VLOOKUP($B51,'Session Details'!$B$2:$T$368,18,FALSE)</f>
        <v>2.1899546128691827E-2</v>
      </c>
      <c r="T51" s="4">
        <f>VLOOKUP($B51,'Session Details'!$B$2:$T$368,19,FALSE)</f>
        <v>-2.459972583564396E-2</v>
      </c>
    </row>
    <row r="52" spans="2:20" x14ac:dyDescent="0.2">
      <c r="B52" s="10">
        <v>43515</v>
      </c>
      <c r="C52" s="4">
        <f>VLOOKUP($B52,'Session Details'!$B$2:$T$368,11,FALSE)</f>
        <v>-0.54090360183579034</v>
      </c>
      <c r="D52" s="4">
        <f>VLOOKUP($B52,'Session Details'!$B$2:$T$368,16,FALSE)</f>
        <v>2.5000299799327608E-3</v>
      </c>
      <c r="E52" s="4">
        <f>VLOOKUP($B52,'Session Details'!$B$2:$T$368,17,FALSE)</f>
        <v>-0.2200000035206903</v>
      </c>
      <c r="F52" s="4">
        <f>VLOOKUP($B52,'Session Details'!$B$2:$T$368,18,FALSE)</f>
        <v>7.2992089906115387E-3</v>
      </c>
      <c r="G52" s="4">
        <f>VLOOKUP($B52,'Session Details'!$B$2:$T$368,19,FALSE)</f>
        <v>3.2800755224695943E-2</v>
      </c>
      <c r="H52" s="4">
        <f>VLOOKUP(Table2[[#This Row],[Date]],Table4[#All],10,0)</f>
        <v>-3.809525563663041E-2</v>
      </c>
      <c r="I52" s="3">
        <v>400903</v>
      </c>
      <c r="J52" s="4">
        <v>0.18</v>
      </c>
      <c r="K52" s="3">
        <v>35</v>
      </c>
      <c r="L52" s="3">
        <v>19</v>
      </c>
      <c r="M52" s="3">
        <v>29</v>
      </c>
      <c r="N52" s="3">
        <v>350</v>
      </c>
      <c r="O52" s="3">
        <v>35</v>
      </c>
      <c r="P52" s="46">
        <v>0.92</v>
      </c>
      <c r="Q52" s="4">
        <f>VLOOKUP($B52,'Session Details'!$B$2:$T$368,16,FALSE)</f>
        <v>2.5000299799327608E-3</v>
      </c>
      <c r="R52" s="4">
        <f>VLOOKUP($B52,'Session Details'!$B$2:$T$368,17,FALSE)</f>
        <v>-0.2200000035206903</v>
      </c>
      <c r="S52" s="4">
        <f>VLOOKUP($B52,'Session Details'!$B$2:$T$368,18,FALSE)</f>
        <v>7.2992089906115387E-3</v>
      </c>
      <c r="T52" s="4">
        <f>VLOOKUP($B52,'Session Details'!$B$2:$T$368,19,FALSE)</f>
        <v>3.2800755224695943E-2</v>
      </c>
    </row>
    <row r="53" spans="2:20" hidden="1" x14ac:dyDescent="0.2">
      <c r="B53" s="10">
        <v>43516</v>
      </c>
      <c r="C53" s="4">
        <f>VLOOKUP($B53,'Session Details'!$B$2:$T$368,11,FALSE)</f>
        <v>-0.13962220826808736</v>
      </c>
      <c r="D53" s="4">
        <f>VLOOKUP($B53,'Session Details'!$B$2:$T$368,16,FALSE)</f>
        <v>-7.4999981039817198E-3</v>
      </c>
      <c r="E53" s="4">
        <f>VLOOKUP($B53,'Session Details'!$B$2:$T$368,17,FALSE)</f>
        <v>-2.3999910741321573E-2</v>
      </c>
      <c r="F53" s="4">
        <f>VLOOKUP($B53,'Session Details'!$B$2:$T$368,18,FALSE)</f>
        <v>-1.4600431941020786E-2</v>
      </c>
      <c r="G53" s="4">
        <f>VLOOKUP($B53,'Session Details'!$B$2:$T$368,19,FALSE)</f>
        <v>-3.2800087219166496E-2</v>
      </c>
      <c r="H53" s="4">
        <f>VLOOKUP(Table2[[#This Row],[Date]],Table4[#All],10,0)</f>
        <v>2.0000009209230951E-2</v>
      </c>
      <c r="I53" s="3">
        <v>392628</v>
      </c>
      <c r="J53" s="4">
        <v>0.18</v>
      </c>
      <c r="K53" s="3">
        <v>32</v>
      </c>
      <c r="L53" s="3">
        <v>18</v>
      </c>
      <c r="M53" s="3">
        <v>25</v>
      </c>
      <c r="N53" s="3">
        <v>378</v>
      </c>
      <c r="O53" s="3">
        <v>40</v>
      </c>
      <c r="P53" s="46">
        <v>0.91</v>
      </c>
      <c r="Q53" s="4">
        <f>VLOOKUP($B53,'Session Details'!$B$2:$T$368,16,FALSE)</f>
        <v>-7.4999981039817198E-3</v>
      </c>
      <c r="R53" s="4">
        <f>VLOOKUP($B53,'Session Details'!$B$2:$T$368,17,FALSE)</f>
        <v>-2.3999910741321573E-2</v>
      </c>
      <c r="S53" s="4">
        <f>VLOOKUP($B53,'Session Details'!$B$2:$T$368,18,FALSE)</f>
        <v>-1.4600431941020786E-2</v>
      </c>
      <c r="T53" s="4">
        <f>VLOOKUP($B53,'Session Details'!$B$2:$T$368,19,FALSE)</f>
        <v>-3.2800087219166496E-2</v>
      </c>
    </row>
    <row r="54" spans="2:20" hidden="1" x14ac:dyDescent="0.2">
      <c r="B54" s="10">
        <v>43517</v>
      </c>
      <c r="C54" s="4">
        <f>VLOOKUP($B54,'Session Details'!$B$2:$T$368,11,FALSE)</f>
        <v>1.0808988820465437E-4</v>
      </c>
      <c r="D54" s="4">
        <f>VLOOKUP($B54,'Session Details'!$B$2:$T$368,16,FALSE)</f>
        <v>-2.4999787792346628E-3</v>
      </c>
      <c r="E54" s="4">
        <f>VLOOKUP($B54,'Session Details'!$B$2:$T$368,17,FALSE)</f>
        <v>3.9999983891896296E-3</v>
      </c>
      <c r="F54" s="4">
        <f>VLOOKUP($B54,'Session Details'!$B$2:$T$368,18,FALSE)</f>
        <v>4.3800058171468148E-2</v>
      </c>
      <c r="G54" s="4">
        <f>VLOOKUP($B54,'Session Details'!$B$2:$T$368,19,FALSE)</f>
        <v>-4.9200477162715694E-2</v>
      </c>
      <c r="H54" s="4">
        <f>VLOOKUP(Table2[[#This Row],[Date]],Table4[#All],10,0)</f>
        <v>-3.0303066948270674E-2</v>
      </c>
      <c r="I54" s="3">
        <v>390285</v>
      </c>
      <c r="J54" s="4">
        <v>0.18</v>
      </c>
      <c r="K54" s="3">
        <v>36</v>
      </c>
      <c r="L54" s="3">
        <v>22</v>
      </c>
      <c r="M54" s="3">
        <v>26</v>
      </c>
      <c r="N54" s="3">
        <v>373</v>
      </c>
      <c r="O54" s="3">
        <v>36</v>
      </c>
      <c r="P54" s="46">
        <v>0.94</v>
      </c>
      <c r="Q54" s="4">
        <f>VLOOKUP($B54,'Session Details'!$B$2:$T$368,16,FALSE)</f>
        <v>-2.4999787792346628E-3</v>
      </c>
      <c r="R54" s="4">
        <f>VLOOKUP($B54,'Session Details'!$B$2:$T$368,17,FALSE)</f>
        <v>3.9999983891896296E-3</v>
      </c>
      <c r="S54" s="4">
        <f>VLOOKUP($B54,'Session Details'!$B$2:$T$368,18,FALSE)</f>
        <v>4.3800058171468148E-2</v>
      </c>
      <c r="T54" s="4">
        <f>VLOOKUP($B54,'Session Details'!$B$2:$T$368,19,FALSE)</f>
        <v>-4.9200477162715694E-2</v>
      </c>
    </row>
    <row r="55" spans="2:20" hidden="1" x14ac:dyDescent="0.2">
      <c r="B55" s="10">
        <v>43518</v>
      </c>
      <c r="C55" s="4">
        <f>VLOOKUP($B55,'Session Details'!$B$2:$T$368,11,FALSE)</f>
        <v>3.9797604387794561E-2</v>
      </c>
      <c r="D55" s="4">
        <f>VLOOKUP($B55,'Session Details'!$B$2:$T$368,16,FALSE)</f>
        <v>2.5000090389172835E-3</v>
      </c>
      <c r="E55" s="4">
        <f>VLOOKUP($B55,'Session Details'!$B$2:$T$368,17,FALSE)</f>
        <v>2.2914747155322601E-8</v>
      </c>
      <c r="F55" s="4">
        <f>VLOOKUP($B55,'Session Details'!$B$2:$T$368,18,FALSE)</f>
        <v>2.1899823035091415E-2</v>
      </c>
      <c r="G55" s="4">
        <f>VLOOKUP($B55,'Session Details'!$B$2:$T$368,19,FALSE)</f>
        <v>-2.6877741943209799E-7</v>
      </c>
      <c r="H55" s="4">
        <f>VLOOKUP(Table2[[#This Row],[Date]],Table4[#All],10,0)</f>
        <v>3.0303020437004058E-2</v>
      </c>
      <c r="I55" s="3">
        <v>407017</v>
      </c>
      <c r="J55" s="4">
        <v>0.17</v>
      </c>
      <c r="K55" s="3">
        <v>30</v>
      </c>
      <c r="L55" s="3">
        <v>19</v>
      </c>
      <c r="M55" s="3">
        <v>28</v>
      </c>
      <c r="N55" s="3">
        <v>395</v>
      </c>
      <c r="O55" s="3">
        <v>40</v>
      </c>
      <c r="P55" s="46">
        <v>0.94</v>
      </c>
      <c r="Q55" s="4">
        <f>VLOOKUP($B55,'Session Details'!$B$2:$T$368,16,FALSE)</f>
        <v>2.5000090389172835E-3</v>
      </c>
      <c r="R55" s="4">
        <f>VLOOKUP($B55,'Session Details'!$B$2:$T$368,17,FALSE)</f>
        <v>2.2914747155322601E-8</v>
      </c>
      <c r="S55" s="4">
        <f>VLOOKUP($B55,'Session Details'!$B$2:$T$368,18,FALSE)</f>
        <v>2.1899823035091415E-2</v>
      </c>
      <c r="T55" s="4">
        <f>VLOOKUP($B55,'Session Details'!$B$2:$T$368,19,FALSE)</f>
        <v>-2.6877741943209799E-7</v>
      </c>
    </row>
    <row r="56" spans="2:20" hidden="1" x14ac:dyDescent="0.2">
      <c r="B56" s="10">
        <v>43519</v>
      </c>
      <c r="C56" s="4">
        <f>VLOOKUP($B56,'Session Details'!$B$2:$T$368,11,FALSE)</f>
        <v>-0.13261936790607654</v>
      </c>
      <c r="D56" s="4">
        <f>VLOOKUP($B56,'Session Details'!$B$2:$T$368,16,FALSE)</f>
        <v>-4.2000108872401742E-3</v>
      </c>
      <c r="E56" s="4">
        <f>VLOOKUP($B56,'Session Details'!$B$2:$T$368,17,FALSE)</f>
        <v>-1.7000046480485753E-2</v>
      </c>
      <c r="F56" s="4">
        <f>VLOOKUP($B56,'Session Details'!$B$2:$T$368,18,FALSE)</f>
        <v>-3.3999829846056651E-2</v>
      </c>
      <c r="G56" s="4">
        <f>VLOOKUP($B56,'Session Details'!$B$2:$T$368,19,FALSE)</f>
        <v>-1.5600235210855851E-2</v>
      </c>
      <c r="H56" s="4">
        <f>VLOOKUP(Table2[[#This Row],[Date]],Table4[#All],10,0)</f>
        <v>-5.8823529411764719E-2</v>
      </c>
      <c r="I56" s="3">
        <v>391896</v>
      </c>
      <c r="J56" s="4">
        <v>0.18</v>
      </c>
      <c r="K56" s="3">
        <v>35</v>
      </c>
      <c r="L56" s="3">
        <v>20</v>
      </c>
      <c r="M56" s="3">
        <v>28</v>
      </c>
      <c r="N56" s="3">
        <v>360</v>
      </c>
      <c r="O56" s="3">
        <v>39</v>
      </c>
      <c r="P56" s="46">
        <v>0.91</v>
      </c>
      <c r="Q56" s="4">
        <f>VLOOKUP($B56,'Session Details'!$B$2:$T$368,16,FALSE)</f>
        <v>-4.2000108872401742E-3</v>
      </c>
      <c r="R56" s="4">
        <f>VLOOKUP($B56,'Session Details'!$B$2:$T$368,17,FALSE)</f>
        <v>-1.7000046480485753E-2</v>
      </c>
      <c r="S56" s="4">
        <f>VLOOKUP($B56,'Session Details'!$B$2:$T$368,18,FALSE)</f>
        <v>-3.3999829846056651E-2</v>
      </c>
      <c r="T56" s="4">
        <f>VLOOKUP($B56,'Session Details'!$B$2:$T$368,19,FALSE)</f>
        <v>-1.5600235210855851E-2</v>
      </c>
    </row>
    <row r="57" spans="2:20" hidden="1" x14ac:dyDescent="0.2">
      <c r="B57" s="10">
        <v>43520</v>
      </c>
      <c r="C57" s="4">
        <f>VLOOKUP($B57,'Session Details'!$B$2:$T$368,11,FALSE)</f>
        <v>6.1855927551318857E-2</v>
      </c>
      <c r="D57" s="4">
        <f>VLOOKUP($B57,'Session Details'!$B$2:$T$368,16,FALSE)</f>
        <v>-1.6799983256864853E-2</v>
      </c>
      <c r="E57" s="4">
        <f>VLOOKUP($B57,'Session Details'!$B$2:$T$368,17,FALSE)</f>
        <v>2.7199974860876053E-2</v>
      </c>
      <c r="F57" s="4">
        <f>VLOOKUP($B57,'Session Details'!$B$2:$T$368,18,FALSE)</f>
        <v>0</v>
      </c>
      <c r="G57" s="4">
        <f>VLOOKUP($B57,'Session Details'!$B$2:$T$368,19,FALSE)</f>
        <v>4.6800166665273313E-2</v>
      </c>
      <c r="H57" s="4">
        <f>VLOOKUP(Table2[[#This Row],[Date]],Table4[#All],10,0)</f>
        <v>-1.9801979979641171E-2</v>
      </c>
      <c r="I57" s="3">
        <v>401786</v>
      </c>
      <c r="J57" s="4">
        <v>0.17</v>
      </c>
      <c r="K57" s="3">
        <v>38</v>
      </c>
      <c r="L57" s="3">
        <v>19</v>
      </c>
      <c r="M57" s="3">
        <v>29</v>
      </c>
      <c r="N57" s="3">
        <v>389</v>
      </c>
      <c r="O57" s="3">
        <v>40</v>
      </c>
      <c r="P57" s="46">
        <v>0.91</v>
      </c>
      <c r="Q57" s="4">
        <f>VLOOKUP($B57,'Session Details'!$B$2:$T$368,16,FALSE)</f>
        <v>-1.6799983256864853E-2</v>
      </c>
      <c r="R57" s="4">
        <f>VLOOKUP($B57,'Session Details'!$B$2:$T$368,17,FALSE)</f>
        <v>2.7199974860876053E-2</v>
      </c>
      <c r="S57" s="4">
        <f>VLOOKUP($B57,'Session Details'!$B$2:$T$368,18,FALSE)</f>
        <v>0</v>
      </c>
      <c r="T57" s="4">
        <f>VLOOKUP($B57,'Session Details'!$B$2:$T$368,19,FALSE)</f>
        <v>4.6800166665273313E-2</v>
      </c>
    </row>
    <row r="58" spans="2:20" hidden="1" x14ac:dyDescent="0.2">
      <c r="B58" s="10">
        <v>43521</v>
      </c>
      <c r="C58" s="4">
        <f>VLOOKUP($B58,'Session Details'!$B$2:$T$368,11,FALSE)</f>
        <v>-8.427797764023226E-2</v>
      </c>
      <c r="D58" s="4">
        <f>VLOOKUP($B58,'Session Details'!$B$2:$T$368,16,FALSE)</f>
        <v>-1.750003567390207E-2</v>
      </c>
      <c r="E58" s="4">
        <f>VLOOKUP($B58,'Session Details'!$B$2:$T$368,17,FALSE)</f>
        <v>-1.600006186498365E-2</v>
      </c>
      <c r="F58" s="4">
        <f>VLOOKUP($B58,'Session Details'!$B$2:$T$368,18,FALSE)</f>
        <v>-2.9199513032142632E-2</v>
      </c>
      <c r="G58" s="4">
        <f>VLOOKUP($B58,'Session Details'!$B$2:$T$368,19,FALSE)</f>
        <v>4.9199752569104915E-2</v>
      </c>
      <c r="H58" s="4">
        <f>VLOOKUP(Table2[[#This Row],[Date]],Table4[#All],10,0)</f>
        <v>-2.9999990790768982E-2</v>
      </c>
      <c r="I58" s="3">
        <v>404294</v>
      </c>
      <c r="J58" s="4">
        <v>0.19</v>
      </c>
      <c r="K58" s="3">
        <v>34</v>
      </c>
      <c r="L58" s="3">
        <v>22</v>
      </c>
      <c r="M58" s="3">
        <v>26</v>
      </c>
      <c r="N58" s="3">
        <v>397</v>
      </c>
      <c r="O58" s="3">
        <v>30</v>
      </c>
      <c r="P58" s="46">
        <v>0.93</v>
      </c>
      <c r="Q58" s="4">
        <f>VLOOKUP($B58,'Session Details'!$B$2:$T$368,16,FALSE)</f>
        <v>-1.750003567390207E-2</v>
      </c>
      <c r="R58" s="4">
        <f>VLOOKUP($B58,'Session Details'!$B$2:$T$368,17,FALSE)</f>
        <v>-1.600006186498365E-2</v>
      </c>
      <c r="S58" s="4">
        <f>VLOOKUP($B58,'Session Details'!$B$2:$T$368,18,FALSE)</f>
        <v>-2.9199513032142632E-2</v>
      </c>
      <c r="T58" s="4">
        <f>VLOOKUP($B58,'Session Details'!$B$2:$T$368,19,FALSE)</f>
        <v>4.9199752569104915E-2</v>
      </c>
    </row>
    <row r="59" spans="2:20" hidden="1" x14ac:dyDescent="0.2">
      <c r="B59" s="10">
        <v>43522</v>
      </c>
      <c r="C59" s="4">
        <f>VLOOKUP($B59,'Session Details'!$B$2:$T$368,11,FALSE)</f>
        <v>1.157692572996929</v>
      </c>
      <c r="D59" s="4">
        <f>VLOOKUP($B59,'Session Details'!$B$2:$T$368,16,FALSE)</f>
        <v>-1.2500026848453916E-2</v>
      </c>
      <c r="E59" s="4">
        <f>VLOOKUP($B59,'Session Details'!$B$2:$T$368,17,FALSE)</f>
        <v>0.2439999225462425</v>
      </c>
      <c r="F59" s="4">
        <f>VLOOKUP($B59,'Session Details'!$B$2:$T$368,18,FALSE)</f>
        <v>-2.189918868393903E-2</v>
      </c>
      <c r="G59" s="4">
        <f>VLOOKUP($B59,'Session Details'!$B$2:$T$368,19,FALSE)</f>
        <v>-4.1000564513521964E-2</v>
      </c>
      <c r="H59" s="4">
        <f>VLOOKUP(Table2[[#This Row],[Date]],Table4[#All],10,0)</f>
        <v>1.9801989677181275E-2</v>
      </c>
      <c r="I59" s="3">
        <v>400671</v>
      </c>
      <c r="J59" s="4">
        <v>0.18</v>
      </c>
      <c r="K59" s="3">
        <v>33</v>
      </c>
      <c r="L59" s="3">
        <v>17</v>
      </c>
      <c r="M59" s="3">
        <v>28</v>
      </c>
      <c r="N59" s="3">
        <v>369</v>
      </c>
      <c r="O59" s="3">
        <v>40</v>
      </c>
      <c r="P59" s="46">
        <v>0.95</v>
      </c>
      <c r="Q59" s="4">
        <f>VLOOKUP($B59,'Session Details'!$B$2:$T$368,16,FALSE)</f>
        <v>-1.2500026848453916E-2</v>
      </c>
      <c r="R59" s="4">
        <f>VLOOKUP($B59,'Session Details'!$B$2:$T$368,17,FALSE)</f>
        <v>0.2439999225462425</v>
      </c>
      <c r="S59" s="4">
        <f>VLOOKUP($B59,'Session Details'!$B$2:$T$368,18,FALSE)</f>
        <v>-2.189918868393903E-2</v>
      </c>
      <c r="T59" s="4">
        <f>VLOOKUP($B59,'Session Details'!$B$2:$T$368,19,FALSE)</f>
        <v>-4.1000564513521964E-2</v>
      </c>
    </row>
    <row r="60" spans="2:20" hidden="1" x14ac:dyDescent="0.2">
      <c r="B60" s="10">
        <v>43523</v>
      </c>
      <c r="C60" s="4">
        <f>VLOOKUP($B60,'Session Details'!$B$2:$T$368,11,FALSE)</f>
        <v>0.11504171088598958</v>
      </c>
      <c r="D60" s="4">
        <f>VLOOKUP($B60,'Session Details'!$B$2:$T$368,16,FALSE)</f>
        <v>9.9999870110449307E-3</v>
      </c>
      <c r="E60" s="4">
        <f>VLOOKUP($B60,'Session Details'!$B$2:$T$368,17,FALSE)</f>
        <v>-3.9999783878014172E-3</v>
      </c>
      <c r="F60" s="4">
        <f>VLOOKUP($B60,'Session Details'!$B$2:$T$368,18,FALSE)</f>
        <v>3.650004080239666E-2</v>
      </c>
      <c r="G60" s="4">
        <f>VLOOKUP($B60,'Session Details'!$B$2:$T$368,19,FALSE)</f>
        <v>2.4599849477917157E-2</v>
      </c>
      <c r="H60" s="4">
        <f>VLOOKUP(Table2[[#This Row],[Date]],Table4[#All],10,0)</f>
        <v>-2.9411755411675844E-2</v>
      </c>
      <c r="I60" s="3">
        <v>402996</v>
      </c>
      <c r="J60" s="4">
        <v>0.17</v>
      </c>
      <c r="K60" s="3">
        <v>38</v>
      </c>
      <c r="L60" s="3">
        <v>18</v>
      </c>
      <c r="M60" s="3">
        <v>30</v>
      </c>
      <c r="N60" s="3">
        <v>375</v>
      </c>
      <c r="O60" s="3">
        <v>32</v>
      </c>
      <c r="P60" s="46">
        <v>0.95</v>
      </c>
      <c r="Q60" s="4">
        <f>VLOOKUP($B60,'Session Details'!$B$2:$T$368,16,FALSE)</f>
        <v>9.9999870110449307E-3</v>
      </c>
      <c r="R60" s="4">
        <f>VLOOKUP($B60,'Session Details'!$B$2:$T$368,17,FALSE)</f>
        <v>-3.9999783878014172E-3</v>
      </c>
      <c r="S60" s="4">
        <f>VLOOKUP($B60,'Session Details'!$B$2:$T$368,18,FALSE)</f>
        <v>3.650004080239666E-2</v>
      </c>
      <c r="T60" s="4">
        <f>VLOOKUP($B60,'Session Details'!$B$2:$T$368,19,FALSE)</f>
        <v>2.4599849477917157E-2</v>
      </c>
    </row>
    <row r="61" spans="2:20" hidden="1" x14ac:dyDescent="0.2">
      <c r="B61" s="10">
        <v>43524</v>
      </c>
      <c r="C61" s="4">
        <f>VLOOKUP($B61,'Session Details'!$B$2:$T$368,11,FALSE)</f>
        <v>0.12915198644756454</v>
      </c>
      <c r="D61" s="4">
        <f>VLOOKUP($B61,'Session Details'!$B$2:$T$368,16,FALSE)</f>
        <v>1.4999972254240629E-2</v>
      </c>
      <c r="E61" s="4">
        <f>VLOOKUP($B61,'Session Details'!$B$2:$T$368,17,FALSE)</f>
        <v>1.1999962185254343E-2</v>
      </c>
      <c r="F61" s="4">
        <f>VLOOKUP($B61,'Session Details'!$B$2:$T$368,18,FALSE)</f>
        <v>-2.9199873691046485E-2</v>
      </c>
      <c r="G61" s="4">
        <f>VLOOKUP($B61,'Session Details'!$B$2:$T$368,19,FALSE)</f>
        <v>5.7399851540830049E-2</v>
      </c>
      <c r="H61" s="4">
        <f>VLOOKUP(Table2[[#This Row],[Date]],Table4[#All],10,0)</f>
        <v>8.3333373303954517E-2</v>
      </c>
      <c r="I61" s="3">
        <v>399552</v>
      </c>
      <c r="J61" s="4">
        <v>0.19</v>
      </c>
      <c r="K61" s="3">
        <v>30</v>
      </c>
      <c r="L61" s="3">
        <v>22</v>
      </c>
      <c r="M61" s="3">
        <v>25</v>
      </c>
      <c r="N61" s="3">
        <v>377</v>
      </c>
      <c r="O61" s="3">
        <v>38</v>
      </c>
      <c r="P61" s="46">
        <v>0.93</v>
      </c>
      <c r="Q61" s="4">
        <f>VLOOKUP($B61,'Session Details'!$B$2:$T$368,16,FALSE)</f>
        <v>1.4999972254240629E-2</v>
      </c>
      <c r="R61" s="4">
        <f>VLOOKUP($B61,'Session Details'!$B$2:$T$368,17,FALSE)</f>
        <v>1.1999962185254343E-2</v>
      </c>
      <c r="S61" s="4">
        <f>VLOOKUP($B61,'Session Details'!$B$2:$T$368,18,FALSE)</f>
        <v>-2.9199873691046485E-2</v>
      </c>
      <c r="T61" s="4">
        <f>VLOOKUP($B61,'Session Details'!$B$2:$T$368,19,FALSE)</f>
        <v>5.7399851540830049E-2</v>
      </c>
    </row>
    <row r="62" spans="2:20" hidden="1" x14ac:dyDescent="0.2">
      <c r="B62" s="10">
        <v>43525</v>
      </c>
      <c r="C62" s="4">
        <f>VLOOKUP($B62,'Session Details'!$B$2:$T$368,11,FALSE)</f>
        <v>4.8751131692233107E-2</v>
      </c>
      <c r="D62" s="4">
        <f>VLOOKUP($B62,'Session Details'!$B$2:$T$368,16,FALSE)</f>
        <v>2.4999913471706603E-3</v>
      </c>
      <c r="E62" s="4">
        <f>VLOOKUP($B62,'Session Details'!$B$2:$T$368,17,FALSE)</f>
        <v>1.5999926543534548E-2</v>
      </c>
      <c r="F62" s="4">
        <f>VLOOKUP($B62,'Session Details'!$B$2:$T$368,18,FALSE)</f>
        <v>7.3001823284668532E-3</v>
      </c>
      <c r="G62" s="4">
        <f>VLOOKUP($B62,'Session Details'!$B$2:$T$368,19,FALSE)</f>
        <v>-8.1998984556059806E-3</v>
      </c>
      <c r="H62" s="4">
        <f>VLOOKUP(Table2[[#This Row],[Date]],Table4[#All],10,0)</f>
        <v>9.80390342279569E-3</v>
      </c>
      <c r="I62" s="3">
        <v>406631</v>
      </c>
      <c r="J62" s="4">
        <v>0.19</v>
      </c>
      <c r="K62" s="3">
        <v>34</v>
      </c>
      <c r="L62" s="3">
        <v>22</v>
      </c>
      <c r="M62" s="3">
        <v>28</v>
      </c>
      <c r="N62" s="3">
        <v>382</v>
      </c>
      <c r="O62" s="3">
        <v>31</v>
      </c>
      <c r="P62" s="46">
        <v>0.94</v>
      </c>
      <c r="Q62" s="4">
        <f>VLOOKUP($B62,'Session Details'!$B$2:$T$368,16,FALSE)</f>
        <v>2.4999913471706603E-3</v>
      </c>
      <c r="R62" s="4">
        <f>VLOOKUP($B62,'Session Details'!$B$2:$T$368,17,FALSE)</f>
        <v>1.5999926543534548E-2</v>
      </c>
      <c r="S62" s="4">
        <f>VLOOKUP($B62,'Session Details'!$B$2:$T$368,18,FALSE)</f>
        <v>7.3001823284668532E-3</v>
      </c>
      <c r="T62" s="4">
        <f>VLOOKUP($B62,'Session Details'!$B$2:$T$368,19,FALSE)</f>
        <v>-8.1998984556059806E-3</v>
      </c>
    </row>
    <row r="63" spans="2:20" x14ac:dyDescent="0.2">
      <c r="B63" s="10">
        <v>43526</v>
      </c>
      <c r="C63" s="4">
        <f>VLOOKUP($B63,'Session Details'!$B$2:$T$368,11,FALSE)</f>
        <v>-0.42394678407179354</v>
      </c>
      <c r="D63" s="4">
        <f>VLOOKUP($B63,'Session Details'!$B$2:$T$368,16,FALSE)</f>
        <v>5.3550000822522037E-9</v>
      </c>
      <c r="E63" s="4">
        <f>VLOOKUP($B63,'Session Details'!$B$2:$T$368,17,FALSE)</f>
        <v>1.7000060749505441E-2</v>
      </c>
      <c r="F63" s="4">
        <f>VLOOKUP($B63,'Session Details'!$B$2:$T$368,18,FALSE)</f>
        <v>-0.31960016230106797</v>
      </c>
      <c r="G63" s="4">
        <f>VLOOKUP($B63,'Session Details'!$B$2:$T$368,19,FALSE)</f>
        <v>5.4599774172952698E-2</v>
      </c>
      <c r="H63" s="4">
        <f>VLOOKUP(Table2[[#This Row],[Date]],Table4[#All],10,0)</f>
        <v>8.3333333333333259E-2</v>
      </c>
      <c r="I63" s="3">
        <v>386616</v>
      </c>
      <c r="J63" s="4">
        <v>0.18</v>
      </c>
      <c r="K63" s="3">
        <v>40</v>
      </c>
      <c r="L63" s="3">
        <v>18</v>
      </c>
      <c r="M63" s="3">
        <v>56</v>
      </c>
      <c r="N63" s="3">
        <v>399</v>
      </c>
      <c r="O63" s="3">
        <v>40</v>
      </c>
      <c r="P63" s="46">
        <v>0.95</v>
      </c>
      <c r="Q63" s="4">
        <f>VLOOKUP($B63,'Session Details'!$B$2:$T$368,16,FALSE)</f>
        <v>5.3550000822522037E-9</v>
      </c>
      <c r="R63" s="4">
        <f>VLOOKUP($B63,'Session Details'!$B$2:$T$368,17,FALSE)</f>
        <v>1.7000060749505441E-2</v>
      </c>
      <c r="S63" s="4">
        <f>VLOOKUP($B63,'Session Details'!$B$2:$T$368,18,FALSE)</f>
        <v>-0.31960016230106797</v>
      </c>
      <c r="T63" s="4">
        <f>VLOOKUP($B63,'Session Details'!$B$2:$T$368,19,FALSE)</f>
        <v>5.4599774172952698E-2</v>
      </c>
    </row>
    <row r="64" spans="2:20" hidden="1" x14ac:dyDescent="0.2">
      <c r="B64" s="10">
        <v>43527</v>
      </c>
      <c r="C64" s="4">
        <f>VLOOKUP($B64,'Session Details'!$B$2:$T$368,11,FALSE)</f>
        <v>4.0879231697923846E-2</v>
      </c>
      <c r="D64" s="4">
        <f>VLOOKUP($B64,'Session Details'!$B$2:$T$368,16,FALSE)</f>
        <v>2.09999390014734E-3</v>
      </c>
      <c r="E64" s="4">
        <f>VLOOKUP($B64,'Session Details'!$B$2:$T$368,17,FALSE)</f>
        <v>-2.7199995179346348E-2</v>
      </c>
      <c r="F64" s="4">
        <f>VLOOKUP($B64,'Session Details'!$B$2:$T$368,18,FALSE)</f>
        <v>6.7999992478434468E-2</v>
      </c>
      <c r="G64" s="4">
        <f>VLOOKUP($B64,'Session Details'!$B$2:$T$368,19,FALSE)</f>
        <v>7.8002793419581495E-3</v>
      </c>
      <c r="H64" s="4">
        <f>VLOOKUP(Table2[[#This Row],[Date]],Table4[#All],10,0)</f>
        <v>-1.0101021238273722E-2</v>
      </c>
      <c r="I64" s="3">
        <v>395246</v>
      </c>
      <c r="J64" s="4">
        <v>0.18</v>
      </c>
      <c r="K64" s="3">
        <v>32</v>
      </c>
      <c r="L64" s="3">
        <v>21</v>
      </c>
      <c r="M64" s="3">
        <v>29</v>
      </c>
      <c r="N64" s="3">
        <v>355</v>
      </c>
      <c r="O64" s="3">
        <v>35</v>
      </c>
      <c r="P64" s="46">
        <v>0.93</v>
      </c>
      <c r="Q64" s="4">
        <f>VLOOKUP($B64,'Session Details'!$B$2:$T$368,16,FALSE)</f>
        <v>2.09999390014734E-3</v>
      </c>
      <c r="R64" s="4">
        <f>VLOOKUP($B64,'Session Details'!$B$2:$T$368,17,FALSE)</f>
        <v>-2.7199995179346348E-2</v>
      </c>
      <c r="S64" s="4">
        <f>VLOOKUP($B64,'Session Details'!$B$2:$T$368,18,FALSE)</f>
        <v>6.7999992478434468E-2</v>
      </c>
      <c r="T64" s="4">
        <f>VLOOKUP($B64,'Session Details'!$B$2:$T$368,19,FALSE)</f>
        <v>7.8002793419581495E-3</v>
      </c>
    </row>
    <row r="65" spans="2:20" hidden="1" x14ac:dyDescent="0.2">
      <c r="B65" s="10">
        <v>43528</v>
      </c>
      <c r="C65" s="4">
        <f>VLOOKUP($B65,'Session Details'!$B$2:$T$368,11,FALSE)</f>
        <v>4.9047362073294742E-2</v>
      </c>
      <c r="D65" s="4">
        <f>VLOOKUP($B65,'Session Details'!$B$2:$T$368,16,FALSE)</f>
        <v>2.2500003441593697E-2</v>
      </c>
      <c r="E65" s="4">
        <f>VLOOKUP($B65,'Session Details'!$B$2:$T$368,17,FALSE)</f>
        <v>1.2000077621577343E-2</v>
      </c>
      <c r="F65" s="4">
        <f>VLOOKUP($B65,'Session Details'!$B$2:$T$368,18,FALSE)</f>
        <v>7.2995461293902109E-3</v>
      </c>
      <c r="G65" s="4">
        <f>VLOOKUP($B65,'Session Details'!$B$2:$T$368,19,FALSE)</f>
        <v>-6.559990570314822E-2</v>
      </c>
      <c r="H65" s="4">
        <f>VLOOKUP(Table2[[#This Row],[Date]],Table4[#All],10,0)</f>
        <v>3.0927825263863395E-2</v>
      </c>
      <c r="I65" s="3">
        <v>409961</v>
      </c>
      <c r="J65" s="4">
        <v>0.17</v>
      </c>
      <c r="K65" s="3">
        <v>31</v>
      </c>
      <c r="L65" s="3">
        <v>19</v>
      </c>
      <c r="M65" s="3">
        <v>29</v>
      </c>
      <c r="N65" s="3">
        <v>372</v>
      </c>
      <c r="O65" s="3">
        <v>33</v>
      </c>
      <c r="P65" s="46">
        <v>0.95</v>
      </c>
      <c r="Q65" s="4">
        <f>VLOOKUP($B65,'Session Details'!$B$2:$T$368,16,FALSE)</f>
        <v>2.2500003441593697E-2</v>
      </c>
      <c r="R65" s="4">
        <f>VLOOKUP($B65,'Session Details'!$B$2:$T$368,17,FALSE)</f>
        <v>1.2000077621577343E-2</v>
      </c>
      <c r="S65" s="4">
        <f>VLOOKUP($B65,'Session Details'!$B$2:$T$368,18,FALSE)</f>
        <v>7.2995461293902109E-3</v>
      </c>
      <c r="T65" s="4">
        <f>VLOOKUP($B65,'Session Details'!$B$2:$T$368,19,FALSE)</f>
        <v>-6.559990570314822E-2</v>
      </c>
    </row>
    <row r="66" spans="2:20" hidden="1" x14ac:dyDescent="0.2">
      <c r="B66" s="10">
        <v>43529</v>
      </c>
      <c r="C66" s="4">
        <f>VLOOKUP($B66,'Session Details'!$B$2:$T$368,11,FALSE)</f>
        <v>-5.019594469533617E-2</v>
      </c>
      <c r="D66" s="4">
        <f>VLOOKUP($B66,'Session Details'!$B$2:$T$368,16,FALSE)</f>
        <v>-2.4999664041886749E-3</v>
      </c>
      <c r="E66" s="4">
        <f>VLOOKUP($B66,'Session Details'!$B$2:$T$368,17,FALSE)</f>
        <v>-3.2000090606394138E-2</v>
      </c>
      <c r="F66" s="4">
        <f>VLOOKUP($B66,'Session Details'!$B$2:$T$368,18,FALSE)</f>
        <v>2.3573407670340885E-9</v>
      </c>
      <c r="G66" s="4">
        <f>VLOOKUP($B66,'Session Details'!$B$2:$T$368,19,FALSE)</f>
        <v>3.2800013303537212E-2</v>
      </c>
      <c r="H66" s="4">
        <f>VLOOKUP(Table2[[#This Row],[Date]],Table4[#All],10,0)</f>
        <v>-2.9126204911649523E-2</v>
      </c>
      <c r="I66" s="3">
        <v>396249</v>
      </c>
      <c r="J66" s="4">
        <v>0.18</v>
      </c>
      <c r="K66" s="3">
        <v>35</v>
      </c>
      <c r="L66" s="3">
        <v>20</v>
      </c>
      <c r="M66" s="3">
        <v>27</v>
      </c>
      <c r="N66" s="3">
        <v>367</v>
      </c>
      <c r="O66" s="3">
        <v>38</v>
      </c>
      <c r="P66" s="46">
        <v>0.95</v>
      </c>
      <c r="Q66" s="4">
        <f>VLOOKUP($B66,'Session Details'!$B$2:$T$368,16,FALSE)</f>
        <v>-2.4999664041886749E-3</v>
      </c>
      <c r="R66" s="4">
        <f>VLOOKUP($B66,'Session Details'!$B$2:$T$368,17,FALSE)</f>
        <v>-3.2000090606394138E-2</v>
      </c>
      <c r="S66" s="4">
        <f>VLOOKUP($B66,'Session Details'!$B$2:$T$368,18,FALSE)</f>
        <v>2.3573407670340885E-9</v>
      </c>
      <c r="T66" s="4">
        <f>VLOOKUP($B66,'Session Details'!$B$2:$T$368,19,FALSE)</f>
        <v>3.2800013303537212E-2</v>
      </c>
    </row>
    <row r="67" spans="2:20" hidden="1" x14ac:dyDescent="0.2">
      <c r="B67" s="10">
        <v>43530</v>
      </c>
      <c r="C67" s="4">
        <f>VLOOKUP($B67,'Session Details'!$B$2:$T$368,11,FALSE)</f>
        <v>-0.14801352667323064</v>
      </c>
      <c r="D67" s="4">
        <f>VLOOKUP($B67,'Session Details'!$B$2:$T$368,16,FALSE)</f>
        <v>-1.0000015514145061E-2</v>
      </c>
      <c r="E67" s="4">
        <f>VLOOKUP($B67,'Session Details'!$B$2:$T$368,17,FALSE)</f>
        <v>3.9999264687312075E-3</v>
      </c>
      <c r="F67" s="4">
        <f>VLOOKUP($B67,'Session Details'!$B$2:$T$368,18,FALSE)</f>
        <v>-5.8399607666944742E-2</v>
      </c>
      <c r="G67" s="4">
        <f>VLOOKUP($B67,'Session Details'!$B$2:$T$368,19,FALSE)</f>
        <v>-4.0999749002635699E-2</v>
      </c>
      <c r="H67" s="4">
        <f>VLOOKUP(Table2[[#This Row],[Date]],Table4[#All],10,0)</f>
        <v>-2.0202029128424948E-2</v>
      </c>
      <c r="I67" s="3">
        <v>398589</v>
      </c>
      <c r="J67" s="4">
        <v>0.19</v>
      </c>
      <c r="K67" s="3">
        <v>39</v>
      </c>
      <c r="L67" s="3">
        <v>22</v>
      </c>
      <c r="M67" s="3">
        <v>27</v>
      </c>
      <c r="N67" s="3">
        <v>354</v>
      </c>
      <c r="O67" s="3">
        <v>39</v>
      </c>
      <c r="P67" s="46">
        <v>0.95</v>
      </c>
      <c r="Q67" s="4">
        <f>VLOOKUP($B67,'Session Details'!$B$2:$T$368,16,FALSE)</f>
        <v>-1.0000015514145061E-2</v>
      </c>
      <c r="R67" s="4">
        <f>VLOOKUP($B67,'Session Details'!$B$2:$T$368,17,FALSE)</f>
        <v>3.9999264687312075E-3</v>
      </c>
      <c r="S67" s="4">
        <f>VLOOKUP($B67,'Session Details'!$B$2:$T$368,18,FALSE)</f>
        <v>-5.8399607666944742E-2</v>
      </c>
      <c r="T67" s="4">
        <f>VLOOKUP($B67,'Session Details'!$B$2:$T$368,19,FALSE)</f>
        <v>-4.0999749002635699E-2</v>
      </c>
    </row>
    <row r="68" spans="2:20" hidden="1" x14ac:dyDescent="0.2">
      <c r="B68" s="10">
        <v>43531</v>
      </c>
      <c r="C68" s="4">
        <f>VLOOKUP($B68,'Session Details'!$B$2:$T$368,11,FALSE)</f>
        <v>-9.6217447676498091E-2</v>
      </c>
      <c r="D68" s="4">
        <f>VLOOKUP($B68,'Session Details'!$B$2:$T$368,16,FALSE)</f>
        <v>-1.7499981847189511E-2</v>
      </c>
      <c r="E68" s="4">
        <f>VLOOKUP($B68,'Session Details'!$B$2:$T$368,17,FALSE)</f>
        <v>-6.3358221558118544E-8</v>
      </c>
      <c r="F68" s="4">
        <f>VLOOKUP($B68,'Session Details'!$B$2:$T$368,18,FALSE)</f>
        <v>-1.4600099359472929E-2</v>
      </c>
      <c r="G68" s="4">
        <f>VLOOKUP($B68,'Session Details'!$B$2:$T$368,19,FALSE)</f>
        <v>-8.1996190898583343E-3</v>
      </c>
      <c r="H68" s="4">
        <f>VLOOKUP(Table2[[#This Row],[Date]],Table4[#All],10,0)</f>
        <v>-3.8461555490441612E-2</v>
      </c>
      <c r="I68" s="3">
        <v>398003</v>
      </c>
      <c r="J68" s="4">
        <v>0.19</v>
      </c>
      <c r="K68" s="3">
        <v>31</v>
      </c>
      <c r="L68" s="3">
        <v>18</v>
      </c>
      <c r="M68" s="3">
        <v>29</v>
      </c>
      <c r="N68" s="3">
        <v>350</v>
      </c>
      <c r="O68" s="3">
        <v>37</v>
      </c>
      <c r="P68" s="46">
        <v>0.94</v>
      </c>
      <c r="Q68" s="4">
        <f>VLOOKUP($B68,'Session Details'!$B$2:$T$368,16,FALSE)</f>
        <v>-1.7499981847189511E-2</v>
      </c>
      <c r="R68" s="4">
        <f>VLOOKUP($B68,'Session Details'!$B$2:$T$368,17,FALSE)</f>
        <v>-6.3358221558118544E-8</v>
      </c>
      <c r="S68" s="4">
        <f>VLOOKUP($B68,'Session Details'!$B$2:$T$368,18,FALSE)</f>
        <v>-1.4600099359472929E-2</v>
      </c>
      <c r="T68" s="4">
        <f>VLOOKUP($B68,'Session Details'!$B$2:$T$368,19,FALSE)</f>
        <v>-8.1996190898583343E-3</v>
      </c>
    </row>
    <row r="69" spans="2:20" hidden="1" x14ac:dyDescent="0.2">
      <c r="B69" s="10">
        <v>43532</v>
      </c>
      <c r="C69" s="4">
        <f>VLOOKUP($B69,'Session Details'!$B$2:$T$368,11,FALSE)</f>
        <v>-1.8015952207970032E-2</v>
      </c>
      <c r="D69" s="4">
        <f>VLOOKUP($B69,'Session Details'!$B$2:$T$368,16,FALSE)</f>
        <v>2.4999922883869319E-3</v>
      </c>
      <c r="E69" s="4">
        <f>VLOOKUP($B69,'Session Details'!$B$2:$T$368,17,FALSE)</f>
        <v>-2.8968847709531786E-8</v>
      </c>
      <c r="F69" s="4">
        <f>VLOOKUP($B69,'Session Details'!$B$2:$T$368,18,FALSE)</f>
        <v>-4.3799658642399097E-2</v>
      </c>
      <c r="G69" s="4">
        <f>VLOOKUP($B69,'Session Details'!$B$2:$T$368,19,FALSE)</f>
        <v>2.4599911530675977E-2</v>
      </c>
      <c r="H69" s="4">
        <f>VLOOKUP(Table2[[#This Row],[Date]],Table4[#All],10,0)</f>
        <v>-2.9126204911649523E-2</v>
      </c>
      <c r="I69" s="3">
        <v>396560</v>
      </c>
      <c r="J69" s="4">
        <v>0.18</v>
      </c>
      <c r="K69" s="3">
        <v>30</v>
      </c>
      <c r="L69" s="3">
        <v>19</v>
      </c>
      <c r="M69" s="3">
        <v>26</v>
      </c>
      <c r="N69" s="3">
        <v>381</v>
      </c>
      <c r="O69" s="3">
        <v>30</v>
      </c>
      <c r="P69" s="46">
        <v>0.95</v>
      </c>
      <c r="Q69" s="4">
        <f>VLOOKUP($B69,'Session Details'!$B$2:$T$368,16,FALSE)</f>
        <v>2.4999922883869319E-3</v>
      </c>
      <c r="R69" s="4">
        <f>VLOOKUP($B69,'Session Details'!$B$2:$T$368,17,FALSE)</f>
        <v>-2.8968847709531786E-8</v>
      </c>
      <c r="S69" s="4">
        <f>VLOOKUP($B69,'Session Details'!$B$2:$T$368,18,FALSE)</f>
        <v>-4.3799658642399097E-2</v>
      </c>
      <c r="T69" s="4">
        <f>VLOOKUP($B69,'Session Details'!$B$2:$T$368,19,FALSE)</f>
        <v>2.4599911530675977E-2</v>
      </c>
    </row>
    <row r="70" spans="2:20" hidden="1" x14ac:dyDescent="0.2">
      <c r="B70" s="10">
        <v>43533</v>
      </c>
      <c r="C70" s="4">
        <f>VLOOKUP($B70,'Session Details'!$B$2:$T$368,11,FALSE)</f>
        <v>1.0202070652584103</v>
      </c>
      <c r="D70" s="4">
        <f>VLOOKUP($B70,'Session Details'!$B$2:$T$368,16,FALSE)</f>
        <v>-2.0999954161199097E-3</v>
      </c>
      <c r="E70" s="4">
        <f>VLOOKUP($B70,'Session Details'!$B$2:$T$368,17,FALSE)</f>
        <v>-3.399973479998708E-3</v>
      </c>
      <c r="F70" s="4">
        <f>VLOOKUP($B70,'Session Details'!$B$2:$T$368,18,FALSE)</f>
        <v>0.37400004424353056</v>
      </c>
      <c r="G70" s="4">
        <f>VLOOKUP($B70,'Session Details'!$B$2:$T$368,19,FALSE)</f>
        <v>-2.339996208863826E-2</v>
      </c>
      <c r="H70" s="4">
        <f>VLOOKUP(Table2[[#This Row],[Date]],Table4[#All],10,0)</f>
        <v>0</v>
      </c>
      <c r="I70" s="3">
        <v>404097</v>
      </c>
      <c r="J70" s="4">
        <v>0.17</v>
      </c>
      <c r="K70" s="3">
        <v>33</v>
      </c>
      <c r="L70" s="3">
        <v>21</v>
      </c>
      <c r="M70" s="3">
        <v>28</v>
      </c>
      <c r="N70" s="3">
        <v>386</v>
      </c>
      <c r="O70" s="3">
        <v>31</v>
      </c>
      <c r="P70" s="46">
        <v>0.95</v>
      </c>
      <c r="Q70" s="4">
        <f>VLOOKUP($B70,'Session Details'!$B$2:$T$368,16,FALSE)</f>
        <v>-2.0999954161199097E-3</v>
      </c>
      <c r="R70" s="4">
        <f>VLOOKUP($B70,'Session Details'!$B$2:$T$368,17,FALSE)</f>
        <v>-3.399973479998708E-3</v>
      </c>
      <c r="S70" s="4">
        <f>VLOOKUP($B70,'Session Details'!$B$2:$T$368,18,FALSE)</f>
        <v>0.37400004424353056</v>
      </c>
      <c r="T70" s="4">
        <f>VLOOKUP($B70,'Session Details'!$B$2:$T$368,19,FALSE)</f>
        <v>-2.339996208863826E-2</v>
      </c>
    </row>
    <row r="71" spans="2:20" hidden="1" x14ac:dyDescent="0.2">
      <c r="B71" s="10">
        <v>43534</v>
      </c>
      <c r="C71" s="4">
        <f>VLOOKUP($B71,'Session Details'!$B$2:$T$368,11,FALSE)</f>
        <v>-3.8690508997938244E-2</v>
      </c>
      <c r="D71" s="4">
        <f>VLOOKUP($B71,'Session Details'!$B$2:$T$368,16,FALSE)</f>
        <v>1.4700002037640908E-2</v>
      </c>
      <c r="E71" s="4">
        <f>VLOOKUP($B71,'Session Details'!$B$2:$T$368,17,FALSE)</f>
        <v>2.0400001872381723E-2</v>
      </c>
      <c r="F71" s="4">
        <f>VLOOKUP($B71,'Session Details'!$B$2:$T$368,18,FALSE)</f>
        <v>-6.7999992478434468E-2</v>
      </c>
      <c r="G71" s="4">
        <f>VLOOKUP($B71,'Session Details'!$B$2:$T$368,19,FALSE)</f>
        <v>-5.4600044734084752E-2</v>
      </c>
      <c r="H71" s="4">
        <f>VLOOKUP(Table2[[#This Row],[Date]],Table4[#All],10,0)</f>
        <v>5.1020419528979843E-2</v>
      </c>
      <c r="I71" s="3">
        <v>406619</v>
      </c>
      <c r="J71" s="4">
        <v>0.17</v>
      </c>
      <c r="K71" s="3">
        <v>33</v>
      </c>
      <c r="L71" s="3">
        <v>19</v>
      </c>
      <c r="M71" s="3">
        <v>25</v>
      </c>
      <c r="N71" s="3">
        <v>354</v>
      </c>
      <c r="O71" s="3">
        <v>37</v>
      </c>
      <c r="P71" s="46">
        <v>0.92</v>
      </c>
      <c r="Q71" s="4">
        <f>VLOOKUP($B71,'Session Details'!$B$2:$T$368,16,FALSE)</f>
        <v>1.4700002037640908E-2</v>
      </c>
      <c r="R71" s="4">
        <f>VLOOKUP($B71,'Session Details'!$B$2:$T$368,17,FALSE)</f>
        <v>2.0400001872381723E-2</v>
      </c>
      <c r="S71" s="4">
        <f>VLOOKUP($B71,'Session Details'!$B$2:$T$368,18,FALSE)</f>
        <v>-6.7999992478434468E-2</v>
      </c>
      <c r="T71" s="4">
        <f>VLOOKUP($B71,'Session Details'!$B$2:$T$368,19,FALSE)</f>
        <v>-5.4600044734084752E-2</v>
      </c>
    </row>
    <row r="72" spans="2:20" hidden="1" x14ac:dyDescent="0.2">
      <c r="B72" s="10">
        <v>43535</v>
      </c>
      <c r="C72" s="4">
        <f>VLOOKUP($B72,'Session Details'!$B$2:$T$368,11,FALSE)</f>
        <v>-9.4505617921909368E-2</v>
      </c>
      <c r="D72" s="4">
        <f>VLOOKUP($B72,'Session Details'!$B$2:$T$368,16,FALSE)</f>
        <v>-2.2499980500863159E-2</v>
      </c>
      <c r="E72" s="4">
        <f>VLOOKUP($B72,'Session Details'!$B$2:$T$368,17,FALSE)</f>
        <v>-4.0000043978756783E-3</v>
      </c>
      <c r="F72" s="4">
        <f>VLOOKUP($B72,'Session Details'!$B$2:$T$368,18,FALSE)</f>
        <v>-5.1099989703742965E-2</v>
      </c>
      <c r="G72" s="4">
        <f>VLOOKUP($B72,'Session Details'!$B$2:$T$368,19,FALSE)</f>
        <v>5.73998547219563E-2</v>
      </c>
      <c r="H72" s="4">
        <f>VLOOKUP(Table2[[#This Row],[Date]],Table4[#All],10,0)</f>
        <v>-2.0000009209230951E-2</v>
      </c>
      <c r="I72" s="3">
        <v>390758</v>
      </c>
      <c r="J72" s="4">
        <v>0.19</v>
      </c>
      <c r="K72" s="3">
        <v>35</v>
      </c>
      <c r="L72" s="3">
        <v>21</v>
      </c>
      <c r="M72" s="3">
        <v>25</v>
      </c>
      <c r="N72" s="3">
        <v>378</v>
      </c>
      <c r="O72" s="3">
        <v>36</v>
      </c>
      <c r="P72" s="46">
        <v>0.93</v>
      </c>
      <c r="Q72" s="4">
        <f>VLOOKUP($B72,'Session Details'!$B$2:$T$368,16,FALSE)</f>
        <v>-2.2499980500863159E-2</v>
      </c>
      <c r="R72" s="4">
        <f>VLOOKUP($B72,'Session Details'!$B$2:$T$368,17,FALSE)</f>
        <v>-4.0000043978756783E-3</v>
      </c>
      <c r="S72" s="4">
        <f>VLOOKUP($B72,'Session Details'!$B$2:$T$368,18,FALSE)</f>
        <v>-5.1099989703742965E-2</v>
      </c>
      <c r="T72" s="4">
        <f>VLOOKUP($B72,'Session Details'!$B$2:$T$368,19,FALSE)</f>
        <v>5.73998547219563E-2</v>
      </c>
    </row>
    <row r="73" spans="2:20" hidden="1" x14ac:dyDescent="0.2">
      <c r="B73" s="10">
        <v>43536</v>
      </c>
      <c r="C73" s="4">
        <f>VLOOKUP($B73,'Session Details'!$B$2:$T$368,11,FALSE)</f>
        <v>4.2939390057935123E-2</v>
      </c>
      <c r="D73" s="4">
        <f>VLOOKUP($B73,'Session Details'!$B$2:$T$368,16,FALSE)</f>
        <v>9.9999899070550569E-3</v>
      </c>
      <c r="E73" s="4">
        <f>VLOOKUP($B73,'Session Details'!$B$2:$T$368,17,FALSE)</f>
        <v>1.6000054476621672E-2</v>
      </c>
      <c r="F73" s="4">
        <f>VLOOKUP($B73,'Session Details'!$B$2:$T$368,18,FALSE)</f>
        <v>2.0111412435408482E-7</v>
      </c>
      <c r="G73" s="4">
        <f>VLOOKUP($B73,'Session Details'!$B$2:$T$368,19,FALSE)</f>
        <v>-3.2800566277566334E-2</v>
      </c>
      <c r="H73" s="4">
        <f>VLOOKUP(Table2[[#This Row],[Date]],Table4[#All],10,0)</f>
        <v>-9.9999815815380311E-3</v>
      </c>
      <c r="I73" s="3">
        <v>385418</v>
      </c>
      <c r="J73" s="4">
        <v>0.19</v>
      </c>
      <c r="K73" s="3">
        <v>30</v>
      </c>
      <c r="L73" s="3">
        <v>19</v>
      </c>
      <c r="M73" s="3">
        <v>25</v>
      </c>
      <c r="N73" s="3">
        <v>357</v>
      </c>
      <c r="O73" s="3">
        <v>39</v>
      </c>
      <c r="P73" s="46">
        <v>0.91</v>
      </c>
      <c r="Q73" s="4">
        <f>VLOOKUP($B73,'Session Details'!$B$2:$T$368,16,FALSE)</f>
        <v>9.9999899070550569E-3</v>
      </c>
      <c r="R73" s="4">
        <f>VLOOKUP($B73,'Session Details'!$B$2:$T$368,17,FALSE)</f>
        <v>1.6000054476621672E-2</v>
      </c>
      <c r="S73" s="4">
        <f>VLOOKUP($B73,'Session Details'!$B$2:$T$368,18,FALSE)</f>
        <v>2.0111412435408482E-7</v>
      </c>
      <c r="T73" s="4">
        <f>VLOOKUP($B73,'Session Details'!$B$2:$T$368,19,FALSE)</f>
        <v>-3.2800566277566334E-2</v>
      </c>
    </row>
    <row r="74" spans="2:20" hidden="1" x14ac:dyDescent="0.2">
      <c r="B74" s="10">
        <v>43537</v>
      </c>
      <c r="C74" s="4">
        <f>VLOOKUP($B74,'Session Details'!$B$2:$T$368,11,FALSE)</f>
        <v>8.2473883361452227E-2</v>
      </c>
      <c r="D74" s="4">
        <f>VLOOKUP($B74,'Session Details'!$B$2:$T$368,16,FALSE)</f>
        <v>1.7500008188619937E-2</v>
      </c>
      <c r="E74" s="4">
        <f>VLOOKUP($B74,'Session Details'!$B$2:$T$368,17,FALSE)</f>
        <v>-7.9999697791964253E-3</v>
      </c>
      <c r="F74" s="4">
        <f>VLOOKUP($B74,'Session Details'!$B$2:$T$368,18,FALSE)</f>
        <v>-1.4641757628552909E-7</v>
      </c>
      <c r="G74" s="4">
        <f>VLOOKUP($B74,'Session Details'!$B$2:$T$368,19,FALSE)</f>
        <v>2.4599817596678286E-2</v>
      </c>
      <c r="H74" s="4">
        <f>VLOOKUP(Table2[[#This Row],[Date]],Table4[#All],10,0)</f>
        <v>3.0927825263863395E-2</v>
      </c>
      <c r="I74" s="3">
        <v>395501</v>
      </c>
      <c r="J74" s="4">
        <v>0.18</v>
      </c>
      <c r="K74" s="3">
        <v>31</v>
      </c>
      <c r="L74" s="3">
        <v>21</v>
      </c>
      <c r="M74" s="3">
        <v>29</v>
      </c>
      <c r="N74" s="3">
        <v>378</v>
      </c>
      <c r="O74" s="3">
        <v>35</v>
      </c>
      <c r="P74" s="46">
        <v>0.91</v>
      </c>
      <c r="Q74" s="4">
        <f>VLOOKUP($B74,'Session Details'!$B$2:$T$368,16,FALSE)</f>
        <v>1.7500008188619937E-2</v>
      </c>
      <c r="R74" s="4">
        <f>VLOOKUP($B74,'Session Details'!$B$2:$T$368,17,FALSE)</f>
        <v>-7.9999697791964253E-3</v>
      </c>
      <c r="S74" s="4">
        <f>VLOOKUP($B74,'Session Details'!$B$2:$T$368,18,FALSE)</f>
        <v>-1.4641757628552909E-7</v>
      </c>
      <c r="T74" s="4">
        <f>VLOOKUP($B74,'Session Details'!$B$2:$T$368,19,FALSE)</f>
        <v>2.4599817596678286E-2</v>
      </c>
    </row>
    <row r="75" spans="2:20" hidden="1" x14ac:dyDescent="0.2">
      <c r="B75" s="10">
        <v>43538</v>
      </c>
      <c r="C75" s="4">
        <f>VLOOKUP($B75,'Session Details'!$B$2:$T$368,11,FALSE)</f>
        <v>-1.1109586894921697E-2</v>
      </c>
      <c r="D75" s="4">
        <f>VLOOKUP($B75,'Session Details'!$B$2:$T$368,16,FALSE)</f>
        <v>-1.7541392310915782E-8</v>
      </c>
      <c r="E75" s="4">
        <f>VLOOKUP($B75,'Session Details'!$B$2:$T$368,17,FALSE)</f>
        <v>7.5409521127500767E-8</v>
      </c>
      <c r="F75" s="4">
        <f>VLOOKUP($B75,'Session Details'!$B$2:$T$368,18,FALSE)</f>
        <v>5.1099728567617686E-2</v>
      </c>
      <c r="G75" s="4">
        <f>VLOOKUP($B75,'Session Details'!$B$2:$T$368,19,FALSE)</f>
        <v>-6.5599472100420497E-2</v>
      </c>
      <c r="H75" s="4">
        <f>VLOOKUP(Table2[[#This Row],[Date]],Table4[#All],10,0)</f>
        <v>5.0000000000000044E-2</v>
      </c>
      <c r="I75" s="3">
        <v>396795</v>
      </c>
      <c r="J75" s="4">
        <v>0.17</v>
      </c>
      <c r="K75" s="3">
        <v>34</v>
      </c>
      <c r="L75" s="3">
        <v>18</v>
      </c>
      <c r="M75" s="3">
        <v>28</v>
      </c>
      <c r="N75" s="3">
        <v>372</v>
      </c>
      <c r="O75" s="3">
        <v>31</v>
      </c>
      <c r="P75" s="46">
        <v>0.94</v>
      </c>
      <c r="Q75" s="4">
        <f>VLOOKUP($B75,'Session Details'!$B$2:$T$368,16,FALSE)</f>
        <v>-1.7541392310915782E-8</v>
      </c>
      <c r="R75" s="4">
        <f>VLOOKUP($B75,'Session Details'!$B$2:$T$368,17,FALSE)</f>
        <v>7.5409521127500767E-8</v>
      </c>
      <c r="S75" s="4">
        <f>VLOOKUP($B75,'Session Details'!$B$2:$T$368,18,FALSE)</f>
        <v>5.1099728567617686E-2</v>
      </c>
      <c r="T75" s="4">
        <f>VLOOKUP($B75,'Session Details'!$B$2:$T$368,19,FALSE)</f>
        <v>-6.5599472100420497E-2</v>
      </c>
    </row>
    <row r="76" spans="2:20" hidden="1" x14ac:dyDescent="0.2">
      <c r="B76" s="10">
        <v>43539</v>
      </c>
      <c r="C76" s="4">
        <f>VLOOKUP($B76,'Session Details'!$B$2:$T$368,11,FALSE)</f>
        <v>-0.14006314434263278</v>
      </c>
      <c r="D76" s="4">
        <f>VLOOKUP($B76,'Session Details'!$B$2:$T$368,16,FALSE)</f>
        <v>-2.4999996279098047E-2</v>
      </c>
      <c r="E76" s="4">
        <f>VLOOKUP($B76,'Session Details'!$B$2:$T$368,17,FALSE)</f>
        <v>-3.9999701936165866E-3</v>
      </c>
      <c r="F76" s="4">
        <f>VLOOKUP($B76,'Session Details'!$B$2:$T$368,18,FALSE)</f>
        <v>-7.3002152050937186E-3</v>
      </c>
      <c r="G76" s="4">
        <f>VLOOKUP($B76,'Session Details'!$B$2:$T$368,19,FALSE)</f>
        <v>-2.4600172388047459E-2</v>
      </c>
      <c r="H76" s="4">
        <f>VLOOKUP(Table2[[#This Row],[Date]],Table4[#All],10,0)</f>
        <v>-9.9999815815380311E-3</v>
      </c>
      <c r="I76" s="3">
        <v>381360</v>
      </c>
      <c r="J76" s="4">
        <v>0.17</v>
      </c>
      <c r="K76" s="3">
        <v>34</v>
      </c>
      <c r="L76" s="3">
        <v>19</v>
      </c>
      <c r="M76" s="3">
        <v>27</v>
      </c>
      <c r="N76" s="3">
        <v>395</v>
      </c>
      <c r="O76" s="3">
        <v>39</v>
      </c>
      <c r="P76" s="46">
        <v>0.95</v>
      </c>
      <c r="Q76" s="4">
        <f>VLOOKUP($B76,'Session Details'!$B$2:$T$368,16,FALSE)</f>
        <v>-2.4999996279098047E-2</v>
      </c>
      <c r="R76" s="4">
        <f>VLOOKUP($B76,'Session Details'!$B$2:$T$368,17,FALSE)</f>
        <v>-3.9999701936165866E-3</v>
      </c>
      <c r="S76" s="4">
        <f>VLOOKUP($B76,'Session Details'!$B$2:$T$368,18,FALSE)</f>
        <v>-7.3002152050937186E-3</v>
      </c>
      <c r="T76" s="4">
        <f>VLOOKUP($B76,'Session Details'!$B$2:$T$368,19,FALSE)</f>
        <v>-2.4600172388047459E-2</v>
      </c>
    </row>
    <row r="77" spans="2:20" hidden="1" x14ac:dyDescent="0.2">
      <c r="B77" s="10">
        <v>43540</v>
      </c>
      <c r="C77" s="4">
        <f>VLOOKUP($B77,'Session Details'!$B$2:$T$368,11,FALSE)</f>
        <v>9.2109075948952679E-2</v>
      </c>
      <c r="D77" s="4">
        <f>VLOOKUP($B77,'Session Details'!$B$2:$T$368,16,FALSE)</f>
        <v>1.0499993685203629E-2</v>
      </c>
      <c r="E77" s="4">
        <f>VLOOKUP($B77,'Session Details'!$B$2:$T$368,17,FALSE)</f>
        <v>1.6999970581051238E-2</v>
      </c>
      <c r="F77" s="4">
        <f>VLOOKUP($B77,'Session Details'!$B$2:$T$368,18,FALSE)</f>
        <v>-3.3999809425855121E-2</v>
      </c>
      <c r="G77" s="4">
        <f>VLOOKUP($B77,'Session Details'!$B$2:$T$368,19,FALSE)</f>
        <v>3.1199758850235959E-2</v>
      </c>
      <c r="H77" s="4">
        <f>VLOOKUP(Table2[[#This Row],[Date]],Table4[#All],10,0)</f>
        <v>-8.6538450828461344E-2</v>
      </c>
      <c r="I77" s="3">
        <v>409886</v>
      </c>
      <c r="J77" s="4">
        <v>0.17</v>
      </c>
      <c r="K77" s="3">
        <v>40</v>
      </c>
      <c r="L77" s="3">
        <v>19</v>
      </c>
      <c r="M77" s="3">
        <v>30</v>
      </c>
      <c r="N77" s="3">
        <v>356</v>
      </c>
      <c r="O77" s="3">
        <v>31</v>
      </c>
      <c r="P77" s="46">
        <v>0.93</v>
      </c>
      <c r="Q77" s="4">
        <f>VLOOKUP($B77,'Session Details'!$B$2:$T$368,16,FALSE)</f>
        <v>1.0499993685203629E-2</v>
      </c>
      <c r="R77" s="4">
        <f>VLOOKUP($B77,'Session Details'!$B$2:$T$368,17,FALSE)</f>
        <v>1.6999970581051238E-2</v>
      </c>
      <c r="S77" s="4">
        <f>VLOOKUP($B77,'Session Details'!$B$2:$T$368,18,FALSE)</f>
        <v>-3.3999809425855121E-2</v>
      </c>
      <c r="T77" s="4">
        <f>VLOOKUP($B77,'Session Details'!$B$2:$T$368,19,FALSE)</f>
        <v>3.1199758850235959E-2</v>
      </c>
    </row>
    <row r="78" spans="2:20" hidden="1" x14ac:dyDescent="0.2">
      <c r="B78" s="10">
        <v>43541</v>
      </c>
      <c r="C78" s="4">
        <f>VLOOKUP($B78,'Session Details'!$B$2:$T$368,11,FALSE)</f>
        <v>-4.6995639117804022E-2</v>
      </c>
      <c r="D78" s="4">
        <f>VLOOKUP($B78,'Session Details'!$B$2:$T$368,16,FALSE)</f>
        <v>-1.469999844399339E-2</v>
      </c>
      <c r="E78" s="4">
        <f>VLOOKUP($B78,'Session Details'!$B$2:$T$368,17,FALSE)</f>
        <v>-1.3600017537644837E-2</v>
      </c>
      <c r="F78" s="4">
        <f>VLOOKUP($B78,'Session Details'!$B$2:$T$368,18,FALSE)</f>
        <v>3.3999861804726583E-2</v>
      </c>
      <c r="G78" s="4">
        <f>VLOOKUP($B78,'Session Details'!$B$2:$T$368,19,FALSE)</f>
        <v>7.7999304277935888E-3</v>
      </c>
      <c r="H78" s="4">
        <f>VLOOKUP(Table2[[#This Row],[Date]],Table4[#All],10,0)</f>
        <v>-7.7669902072700525E-2</v>
      </c>
      <c r="I78" s="3">
        <v>395416</v>
      </c>
      <c r="J78" s="4">
        <v>0.18</v>
      </c>
      <c r="K78" s="3">
        <v>36</v>
      </c>
      <c r="L78" s="3">
        <v>22</v>
      </c>
      <c r="M78" s="3">
        <v>29</v>
      </c>
      <c r="N78" s="3">
        <v>382</v>
      </c>
      <c r="O78" s="3">
        <v>34</v>
      </c>
      <c r="P78" s="46">
        <v>0.93</v>
      </c>
      <c r="Q78" s="4">
        <f>VLOOKUP($B78,'Session Details'!$B$2:$T$368,16,FALSE)</f>
        <v>-1.469999844399339E-2</v>
      </c>
      <c r="R78" s="4">
        <f>VLOOKUP($B78,'Session Details'!$B$2:$T$368,17,FALSE)</f>
        <v>-1.3600017537644837E-2</v>
      </c>
      <c r="S78" s="4">
        <f>VLOOKUP($B78,'Session Details'!$B$2:$T$368,18,FALSE)</f>
        <v>3.3999861804726583E-2</v>
      </c>
      <c r="T78" s="4">
        <f>VLOOKUP($B78,'Session Details'!$B$2:$T$368,19,FALSE)</f>
        <v>7.7999304277935888E-3</v>
      </c>
    </row>
    <row r="79" spans="2:20" hidden="1" x14ac:dyDescent="0.2">
      <c r="B79" s="10">
        <v>43542</v>
      </c>
      <c r="C79" s="4">
        <f>VLOOKUP($B79,'Session Details'!$B$2:$T$368,11,FALSE)</f>
        <v>2.1275401907066005E-2</v>
      </c>
      <c r="D79" s="4">
        <f>VLOOKUP($B79,'Session Details'!$B$2:$T$368,16,FALSE)</f>
        <v>-2.8465227674967508E-9</v>
      </c>
      <c r="E79" s="4">
        <f>VLOOKUP($B79,'Session Details'!$B$2:$T$368,17,FALSE)</f>
        <v>4.0000765611278855E-3</v>
      </c>
      <c r="F79" s="4">
        <f>VLOOKUP($B79,'Session Details'!$B$2:$T$368,18,FALSE)</f>
        <v>2.9200202572326805E-2</v>
      </c>
      <c r="G79" s="4">
        <f>VLOOKUP($B79,'Session Details'!$B$2:$T$368,19,FALSE)</f>
        <v>-2.460010673215518E-2</v>
      </c>
      <c r="H79" s="4">
        <f>VLOOKUP(Table2[[#This Row],[Date]],Table4[#All],10,0)</f>
        <v>5.1020408642713067E-2</v>
      </c>
      <c r="I79" s="3">
        <v>395027</v>
      </c>
      <c r="J79" s="4">
        <v>0.19</v>
      </c>
      <c r="K79" s="3">
        <v>30</v>
      </c>
      <c r="L79" s="3">
        <v>21</v>
      </c>
      <c r="M79" s="3">
        <v>29</v>
      </c>
      <c r="N79" s="3">
        <v>375</v>
      </c>
      <c r="O79" s="3">
        <v>37</v>
      </c>
      <c r="P79" s="46">
        <v>0.95</v>
      </c>
      <c r="Q79" s="4">
        <f>VLOOKUP($B79,'Session Details'!$B$2:$T$368,16,FALSE)</f>
        <v>-2.8465227674967508E-9</v>
      </c>
      <c r="R79" s="4">
        <f>VLOOKUP($B79,'Session Details'!$B$2:$T$368,17,FALSE)</f>
        <v>4.0000765611278855E-3</v>
      </c>
      <c r="S79" s="4">
        <f>VLOOKUP($B79,'Session Details'!$B$2:$T$368,18,FALSE)</f>
        <v>2.9200202572326805E-2</v>
      </c>
      <c r="T79" s="4">
        <f>VLOOKUP($B79,'Session Details'!$B$2:$T$368,19,FALSE)</f>
        <v>-2.460010673215518E-2</v>
      </c>
    </row>
    <row r="80" spans="2:20" x14ac:dyDescent="0.2">
      <c r="B80" s="10">
        <v>43543</v>
      </c>
      <c r="C80" s="4">
        <f>VLOOKUP($B80,'Session Details'!$B$2:$T$368,11,FALSE)</f>
        <v>-0.46627457709544307</v>
      </c>
      <c r="D80" s="4">
        <f>VLOOKUP($B80,'Session Details'!$B$2:$T$368,16,FALSE)</f>
        <v>9.9999775870944774E-3</v>
      </c>
      <c r="E80" s="4">
        <f>VLOOKUP($B80,'Session Details'!$B$2:$T$368,17,FALSE)</f>
        <v>2.4000154625300918E-2</v>
      </c>
      <c r="F80" s="4">
        <f>VLOOKUP($B80,'Session Details'!$B$2:$T$368,18,FALSE)</f>
        <v>1.4599845632052966E-2</v>
      </c>
      <c r="G80" s="4">
        <f>VLOOKUP($B80,'Session Details'!$B$2:$T$368,19,FALSE)</f>
        <v>-0.42639989397768152</v>
      </c>
      <c r="H80" s="4">
        <f>VLOOKUP(Table2[[#This Row],[Date]],Table4[#All],10,0)</f>
        <v>2.0201982617158221E-2</v>
      </c>
      <c r="I80" s="3">
        <v>380462</v>
      </c>
      <c r="J80" s="4">
        <v>0.19</v>
      </c>
      <c r="K80" s="3">
        <v>37</v>
      </c>
      <c r="L80" s="3">
        <v>20</v>
      </c>
      <c r="M80" s="3">
        <v>25</v>
      </c>
      <c r="N80" s="3">
        <v>400</v>
      </c>
      <c r="O80" s="3">
        <v>33</v>
      </c>
      <c r="P80" s="46">
        <v>0.65</v>
      </c>
      <c r="Q80" s="4">
        <f>VLOOKUP($B80,'Session Details'!$B$2:$T$368,16,FALSE)</f>
        <v>9.9999775870944774E-3</v>
      </c>
      <c r="R80" s="4">
        <f>VLOOKUP($B80,'Session Details'!$B$2:$T$368,17,FALSE)</f>
        <v>2.4000154625300918E-2</v>
      </c>
      <c r="S80" s="4">
        <f>VLOOKUP($B80,'Session Details'!$B$2:$T$368,18,FALSE)</f>
        <v>1.4599845632052966E-2</v>
      </c>
      <c r="T80" s="4">
        <f>VLOOKUP($B80,'Session Details'!$B$2:$T$368,19,FALSE)</f>
        <v>-0.42639989397768152</v>
      </c>
    </row>
    <row r="81" spans="2:20" hidden="1" x14ac:dyDescent="0.2">
      <c r="B81" s="10">
        <v>43544</v>
      </c>
      <c r="C81" s="4">
        <f>VLOOKUP($B81,'Session Details'!$B$2:$T$368,11,FALSE)</f>
        <v>0.14054944127308611</v>
      </c>
      <c r="D81" s="4">
        <f>VLOOKUP($B81,'Session Details'!$B$2:$T$368,16,FALSE)</f>
        <v>-7.4999755673465507E-3</v>
      </c>
      <c r="E81" s="4">
        <f>VLOOKUP($B81,'Session Details'!$B$2:$T$368,17,FALSE)</f>
        <v>1.5999965683733797E-2</v>
      </c>
      <c r="F81" s="4">
        <f>VLOOKUP($B81,'Session Details'!$B$2:$T$368,18,FALSE)</f>
        <v>3.6500142329924934E-2</v>
      </c>
      <c r="G81" s="4">
        <f>VLOOKUP($B81,'Session Details'!$B$2:$T$368,19,FALSE)</f>
        <v>5.7399803197869526E-2</v>
      </c>
      <c r="H81" s="4">
        <f>VLOOKUP(Table2[[#This Row],[Date]],Table4[#All],10,0)</f>
        <v>-2.0000009209230951E-2</v>
      </c>
      <c r="I81" s="3">
        <v>391681</v>
      </c>
      <c r="J81" s="4">
        <v>0.18</v>
      </c>
      <c r="K81" s="3">
        <v>38</v>
      </c>
      <c r="L81" s="3">
        <v>21</v>
      </c>
      <c r="M81" s="3">
        <v>29</v>
      </c>
      <c r="N81" s="3">
        <v>383</v>
      </c>
      <c r="O81" s="3">
        <v>36</v>
      </c>
      <c r="P81" s="46">
        <v>0.93</v>
      </c>
      <c r="Q81" s="4">
        <f>VLOOKUP($B81,'Session Details'!$B$2:$T$368,16,FALSE)</f>
        <v>-7.4999755673465507E-3</v>
      </c>
      <c r="R81" s="4">
        <f>VLOOKUP($B81,'Session Details'!$B$2:$T$368,17,FALSE)</f>
        <v>1.5999965683733797E-2</v>
      </c>
      <c r="S81" s="4">
        <f>VLOOKUP($B81,'Session Details'!$B$2:$T$368,18,FALSE)</f>
        <v>3.6500142329924934E-2</v>
      </c>
      <c r="T81" s="4">
        <f>VLOOKUP($B81,'Session Details'!$B$2:$T$368,19,FALSE)</f>
        <v>5.7399803197869526E-2</v>
      </c>
    </row>
    <row r="82" spans="2:20" hidden="1" x14ac:dyDescent="0.2">
      <c r="B82" s="10">
        <v>43545</v>
      </c>
      <c r="C82" s="4">
        <f>VLOOKUP($B82,'Session Details'!$B$2:$T$368,11,FALSE)</f>
        <v>2.1960584274233863E-2</v>
      </c>
      <c r="D82" s="4">
        <f>VLOOKUP($B82,'Session Details'!$B$2:$T$368,16,FALSE)</f>
        <v>1.2500029052931017E-2</v>
      </c>
      <c r="E82" s="4">
        <f>VLOOKUP($B82,'Session Details'!$B$2:$T$368,17,FALSE)</f>
        <v>-3.9999932050104881E-3</v>
      </c>
      <c r="F82" s="4">
        <f>VLOOKUP($B82,'Session Details'!$B$2:$T$368,18,FALSE)</f>
        <v>-6.569995898491221E-2</v>
      </c>
      <c r="G82" s="4">
        <f>VLOOKUP($B82,'Session Details'!$B$2:$T$368,19,FALSE)</f>
        <v>5.7399957992398387E-2</v>
      </c>
      <c r="H82" s="4">
        <f>VLOOKUP(Table2[[#This Row],[Date]],Table4[#All],10,0)</f>
        <v>-4.7619047619047672E-2</v>
      </c>
      <c r="I82" s="3">
        <v>382856</v>
      </c>
      <c r="J82" s="4">
        <v>0.19</v>
      </c>
      <c r="K82" s="3">
        <v>36</v>
      </c>
      <c r="L82" s="3">
        <v>18</v>
      </c>
      <c r="M82" s="3">
        <v>28</v>
      </c>
      <c r="N82" s="3">
        <v>379</v>
      </c>
      <c r="O82" s="3">
        <v>39</v>
      </c>
      <c r="P82" s="46">
        <v>0.95</v>
      </c>
      <c r="Q82" s="4">
        <f>VLOOKUP($B82,'Session Details'!$B$2:$T$368,16,FALSE)</f>
        <v>1.2500029052931017E-2</v>
      </c>
      <c r="R82" s="4">
        <f>VLOOKUP($B82,'Session Details'!$B$2:$T$368,17,FALSE)</f>
        <v>-3.9999932050104881E-3</v>
      </c>
      <c r="S82" s="4">
        <f>VLOOKUP($B82,'Session Details'!$B$2:$T$368,18,FALSE)</f>
        <v>-6.569995898491221E-2</v>
      </c>
      <c r="T82" s="4">
        <f>VLOOKUP($B82,'Session Details'!$B$2:$T$368,19,FALSE)</f>
        <v>5.7399957992398387E-2</v>
      </c>
    </row>
    <row r="83" spans="2:20" hidden="1" x14ac:dyDescent="0.2">
      <c r="B83" s="10">
        <v>43546</v>
      </c>
      <c r="C83" s="4">
        <f>VLOOKUP($B83,'Session Details'!$B$2:$T$368,11,FALSE)</f>
        <v>0.17388231354858696</v>
      </c>
      <c r="D83" s="4">
        <f>VLOOKUP($B83,'Session Details'!$B$2:$T$368,16,FALSE)</f>
        <v>2.4999995211017478E-2</v>
      </c>
      <c r="E83" s="4">
        <f>VLOOKUP($B83,'Session Details'!$B$2:$T$368,17,FALSE)</f>
        <v>-3.2000022681321738E-2</v>
      </c>
      <c r="F83" s="4">
        <f>VLOOKUP($B83,'Session Details'!$B$2:$T$368,18,FALSE)</f>
        <v>4.3800015801511938E-2</v>
      </c>
      <c r="G83" s="4">
        <f>VLOOKUP($B83,'Session Details'!$B$2:$T$368,19,FALSE)</f>
        <v>6.5600199101341961E-2</v>
      </c>
      <c r="H83" s="4">
        <f>VLOOKUP(Table2[[#This Row],[Date]],Table4[#All],10,0)</f>
        <v>-2.0202029128424948E-2</v>
      </c>
      <c r="I83" s="3">
        <v>395181</v>
      </c>
      <c r="J83" s="4">
        <v>0.17</v>
      </c>
      <c r="K83" s="3">
        <v>40</v>
      </c>
      <c r="L83" s="3">
        <v>17</v>
      </c>
      <c r="M83" s="3">
        <v>27</v>
      </c>
      <c r="N83" s="3">
        <v>379</v>
      </c>
      <c r="O83" s="3">
        <v>32</v>
      </c>
      <c r="P83" s="46">
        <v>0.95</v>
      </c>
      <c r="Q83" s="4">
        <f>VLOOKUP($B83,'Session Details'!$B$2:$T$368,16,FALSE)</f>
        <v>2.4999995211017478E-2</v>
      </c>
      <c r="R83" s="4">
        <f>VLOOKUP($B83,'Session Details'!$B$2:$T$368,17,FALSE)</f>
        <v>-3.2000022681321738E-2</v>
      </c>
      <c r="S83" s="4">
        <f>VLOOKUP($B83,'Session Details'!$B$2:$T$368,18,FALSE)</f>
        <v>4.3800015801511938E-2</v>
      </c>
      <c r="T83" s="4">
        <f>VLOOKUP($B83,'Session Details'!$B$2:$T$368,19,FALSE)</f>
        <v>6.5600199101341961E-2</v>
      </c>
    </row>
    <row r="84" spans="2:20" hidden="1" x14ac:dyDescent="0.2">
      <c r="B84" s="10">
        <v>43547</v>
      </c>
      <c r="C84" s="4">
        <f>VLOOKUP($B84,'Session Details'!$B$2:$T$368,11,FALSE)</f>
        <v>-9.2303210420231485E-3</v>
      </c>
      <c r="D84" s="4">
        <f>VLOOKUP($B84,'Session Details'!$B$2:$T$368,16,FALSE)</f>
        <v>-2.1000010397498048E-3</v>
      </c>
      <c r="E84" s="4">
        <f>VLOOKUP($B84,'Session Details'!$B$2:$T$368,17,FALSE)</f>
        <v>-1.3599986982275825E-2</v>
      </c>
      <c r="F84" s="4">
        <f>VLOOKUP($B84,'Session Details'!$B$2:$T$368,18,FALSE)</f>
        <v>2.7199745953531362E-2</v>
      </c>
      <c r="G84" s="4">
        <f>VLOOKUP($B84,'Session Details'!$B$2:$T$368,19,FALSE)</f>
        <v>5.2179839549193474E-7</v>
      </c>
      <c r="H84" s="4">
        <f>VLOOKUP(Table2[[#This Row],[Date]],Table4[#All],10,0)</f>
        <v>4.2105262664225984E-2</v>
      </c>
      <c r="I84" s="3">
        <v>397192</v>
      </c>
      <c r="J84" s="4">
        <v>0.17</v>
      </c>
      <c r="K84" s="3">
        <v>38</v>
      </c>
      <c r="L84" s="3">
        <v>20</v>
      </c>
      <c r="M84" s="3">
        <v>30</v>
      </c>
      <c r="N84" s="3">
        <v>386</v>
      </c>
      <c r="O84" s="3">
        <v>34</v>
      </c>
      <c r="P84" s="46">
        <v>0.92</v>
      </c>
      <c r="Q84" s="4">
        <f>VLOOKUP($B84,'Session Details'!$B$2:$T$368,16,FALSE)</f>
        <v>-2.1000010397498048E-3</v>
      </c>
      <c r="R84" s="4">
        <f>VLOOKUP($B84,'Session Details'!$B$2:$T$368,17,FALSE)</f>
        <v>-1.3599986982275825E-2</v>
      </c>
      <c r="S84" s="4">
        <f>VLOOKUP($B84,'Session Details'!$B$2:$T$368,18,FALSE)</f>
        <v>2.7199745953531362E-2</v>
      </c>
      <c r="T84" s="4">
        <f>VLOOKUP($B84,'Session Details'!$B$2:$T$368,19,FALSE)</f>
        <v>5.2179839549193474E-7</v>
      </c>
    </row>
    <row r="85" spans="2:20" hidden="1" x14ac:dyDescent="0.2">
      <c r="B85" s="10">
        <v>43548</v>
      </c>
      <c r="C85" s="4">
        <f>VLOOKUP($B85,'Session Details'!$B$2:$T$368,11,FALSE)</f>
        <v>0.14996853706998059</v>
      </c>
      <c r="D85" s="4">
        <f>VLOOKUP($B85,'Session Details'!$B$2:$T$368,16,FALSE)</f>
        <v>4.1999814400474067E-3</v>
      </c>
      <c r="E85" s="4">
        <f>VLOOKUP($B85,'Session Details'!$B$2:$T$368,17,FALSE)</f>
        <v>1.6999948512833873E-2</v>
      </c>
      <c r="F85" s="4">
        <f>VLOOKUP($B85,'Session Details'!$B$2:$T$368,18,FALSE)</f>
        <v>1.360025525244879E-2</v>
      </c>
      <c r="G85" s="4">
        <f>VLOOKUP($B85,'Session Details'!$B$2:$T$368,19,FALSE)</f>
        <v>3.8999935367104333E-2</v>
      </c>
      <c r="H85" s="4">
        <f>VLOOKUP(Table2[[#This Row],[Date]],Table4[#All],10,0)</f>
        <v>6.3157893996339087E-2</v>
      </c>
      <c r="I85" s="3">
        <v>401966</v>
      </c>
      <c r="J85" s="4">
        <v>0.17</v>
      </c>
      <c r="K85" s="3">
        <v>38</v>
      </c>
      <c r="L85" s="3">
        <v>20</v>
      </c>
      <c r="M85" s="3">
        <v>26</v>
      </c>
      <c r="N85" s="3">
        <v>350</v>
      </c>
      <c r="O85" s="3">
        <v>40</v>
      </c>
      <c r="P85" s="46">
        <v>0.91</v>
      </c>
      <c r="Q85" s="4">
        <f>VLOOKUP($B85,'Session Details'!$B$2:$T$368,16,FALSE)</f>
        <v>4.1999814400474067E-3</v>
      </c>
      <c r="R85" s="4">
        <f>VLOOKUP($B85,'Session Details'!$B$2:$T$368,17,FALSE)</f>
        <v>1.6999948512833873E-2</v>
      </c>
      <c r="S85" s="4">
        <f>VLOOKUP($B85,'Session Details'!$B$2:$T$368,18,FALSE)</f>
        <v>1.360025525244879E-2</v>
      </c>
      <c r="T85" s="4">
        <f>VLOOKUP($B85,'Session Details'!$B$2:$T$368,19,FALSE)</f>
        <v>3.8999935367104333E-2</v>
      </c>
    </row>
    <row r="86" spans="2:20" hidden="1" x14ac:dyDescent="0.2">
      <c r="B86" s="10">
        <v>43549</v>
      </c>
      <c r="C86" s="4">
        <f>VLOOKUP($B86,'Session Details'!$B$2:$T$368,11,FALSE)</f>
        <v>3.1850312992747876E-2</v>
      </c>
      <c r="D86" s="4">
        <f>VLOOKUP($B86,'Session Details'!$B$2:$T$368,16,FALSE)</f>
        <v>7.5000245877527849E-3</v>
      </c>
      <c r="E86" s="4">
        <f>VLOOKUP($B86,'Session Details'!$B$2:$T$368,17,FALSE)</f>
        <v>-8.000132534535187E-3</v>
      </c>
      <c r="F86" s="4">
        <f>VLOOKUP($B86,'Session Details'!$B$2:$T$368,18,FALSE)</f>
        <v>6.62495285297382E-8</v>
      </c>
      <c r="G86" s="4">
        <f>VLOOKUP($B86,'Session Details'!$B$2:$T$368,19,FALSE)</f>
        <v>1.6399585456172483E-2</v>
      </c>
      <c r="H86" s="4">
        <f>VLOOKUP(Table2[[#This Row],[Date]],Table4[#All],10,0)</f>
        <v>0</v>
      </c>
      <c r="I86" s="3">
        <v>382312</v>
      </c>
      <c r="J86" s="4">
        <v>0.19</v>
      </c>
      <c r="K86" s="3">
        <v>31</v>
      </c>
      <c r="L86" s="3">
        <v>22</v>
      </c>
      <c r="M86" s="3">
        <v>27</v>
      </c>
      <c r="N86" s="3">
        <v>390</v>
      </c>
      <c r="O86" s="3">
        <v>32</v>
      </c>
      <c r="P86" s="46">
        <v>0.92</v>
      </c>
      <c r="Q86" s="4">
        <f>VLOOKUP($B86,'Session Details'!$B$2:$T$368,16,FALSE)</f>
        <v>7.5000245877527849E-3</v>
      </c>
      <c r="R86" s="4">
        <f>VLOOKUP($B86,'Session Details'!$B$2:$T$368,17,FALSE)</f>
        <v>-8.000132534535187E-3</v>
      </c>
      <c r="S86" s="4">
        <f>VLOOKUP($B86,'Session Details'!$B$2:$T$368,18,FALSE)</f>
        <v>6.62495285297382E-8</v>
      </c>
      <c r="T86" s="4">
        <f>VLOOKUP($B86,'Session Details'!$B$2:$T$368,19,FALSE)</f>
        <v>1.6399585456172483E-2</v>
      </c>
    </row>
    <row r="87" spans="2:20" hidden="1" x14ac:dyDescent="0.2">
      <c r="B87" s="10">
        <v>43550</v>
      </c>
      <c r="C87" s="4">
        <f>VLOOKUP($B87,'Session Details'!$B$2:$T$368,11,FALSE)</f>
        <v>0.87233982685769784</v>
      </c>
      <c r="D87" s="4">
        <f>VLOOKUP($B87,'Session Details'!$B$2:$T$368,16,FALSE)</f>
        <v>-1.7499982746938592E-2</v>
      </c>
      <c r="E87" s="4">
        <f>VLOOKUP($B87,'Session Details'!$B$2:$T$368,17,FALSE)</f>
        <v>-2.0000077363874824E-2</v>
      </c>
      <c r="F87" s="4">
        <f>VLOOKUP($B87,'Session Details'!$B$2:$T$368,18,FALSE)</f>
        <v>-3.6499824879879572E-2</v>
      </c>
      <c r="G87" s="4">
        <f>VLOOKUP($B87,'Session Details'!$B$2:$T$368,19,FALSE)</f>
        <v>0.46739949198686292</v>
      </c>
      <c r="H87" s="4">
        <f>VLOOKUP(Table2[[#This Row],[Date]],Table4[#All],10,0)</f>
        <v>-4.9504951397826846E-2</v>
      </c>
      <c r="I87" s="3">
        <v>395869</v>
      </c>
      <c r="J87" s="4">
        <v>0.17</v>
      </c>
      <c r="K87" s="3">
        <v>39</v>
      </c>
      <c r="L87" s="3">
        <v>18</v>
      </c>
      <c r="M87" s="3">
        <v>25</v>
      </c>
      <c r="N87" s="3">
        <v>366</v>
      </c>
      <c r="O87" s="3">
        <v>36</v>
      </c>
      <c r="P87" s="46">
        <v>0.94</v>
      </c>
      <c r="Q87" s="4">
        <f>VLOOKUP($B87,'Session Details'!$B$2:$T$368,16,FALSE)</f>
        <v>-1.7499982746938592E-2</v>
      </c>
      <c r="R87" s="4">
        <f>VLOOKUP($B87,'Session Details'!$B$2:$T$368,17,FALSE)</f>
        <v>-2.0000077363874824E-2</v>
      </c>
      <c r="S87" s="4">
        <f>VLOOKUP($B87,'Session Details'!$B$2:$T$368,18,FALSE)</f>
        <v>-3.6499824879879572E-2</v>
      </c>
      <c r="T87" s="4">
        <f>VLOOKUP($B87,'Session Details'!$B$2:$T$368,19,FALSE)</f>
        <v>0.46739949198686292</v>
      </c>
    </row>
    <row r="88" spans="2:20" hidden="1" x14ac:dyDescent="0.2">
      <c r="B88" s="10">
        <v>43551</v>
      </c>
      <c r="C88" s="4">
        <f>VLOOKUP($B88,'Session Details'!$B$2:$T$368,11,FALSE)</f>
        <v>-0.14793895342886554</v>
      </c>
      <c r="D88" s="4">
        <f>VLOOKUP($B88,'Session Details'!$B$2:$T$368,16,FALSE)</f>
        <v>-5.0000138804101035E-3</v>
      </c>
      <c r="E88" s="4">
        <f>VLOOKUP($B88,'Session Details'!$B$2:$T$368,17,FALSE)</f>
        <v>4.0000242299655375E-3</v>
      </c>
      <c r="F88" s="4">
        <f>VLOOKUP($B88,'Session Details'!$B$2:$T$368,18,FALSE)</f>
        <v>-3.6500301010331748E-2</v>
      </c>
      <c r="G88" s="4">
        <f>VLOOKUP($B88,'Session Details'!$B$2:$T$368,19,FALSE)</f>
        <v>-8.1999275947241212E-2</v>
      </c>
      <c r="H88" s="4">
        <f>VLOOKUP(Table2[[#This Row],[Date]],Table4[#All],10,0)</f>
        <v>-2.0408172854259776E-2</v>
      </c>
      <c r="I88" s="3">
        <v>408200</v>
      </c>
      <c r="J88" s="4">
        <v>0.19</v>
      </c>
      <c r="K88" s="3">
        <v>35</v>
      </c>
      <c r="L88" s="3">
        <v>17</v>
      </c>
      <c r="M88" s="3">
        <v>28</v>
      </c>
      <c r="N88" s="3">
        <v>384</v>
      </c>
      <c r="O88" s="3">
        <v>35</v>
      </c>
      <c r="P88" s="46">
        <v>0.93</v>
      </c>
      <c r="Q88" s="4">
        <f>VLOOKUP($B88,'Session Details'!$B$2:$T$368,16,FALSE)</f>
        <v>-5.0000138804101035E-3</v>
      </c>
      <c r="R88" s="4">
        <f>VLOOKUP($B88,'Session Details'!$B$2:$T$368,17,FALSE)</f>
        <v>4.0000242299655375E-3</v>
      </c>
      <c r="S88" s="4">
        <f>VLOOKUP($B88,'Session Details'!$B$2:$T$368,18,FALSE)</f>
        <v>-3.6500301010331748E-2</v>
      </c>
      <c r="T88" s="4">
        <f>VLOOKUP($B88,'Session Details'!$B$2:$T$368,19,FALSE)</f>
        <v>-8.1999275947241212E-2</v>
      </c>
    </row>
    <row r="89" spans="2:20" hidden="1" x14ac:dyDescent="0.2">
      <c r="B89" s="10">
        <v>43552</v>
      </c>
      <c r="C89" s="4">
        <f>VLOOKUP($B89,'Session Details'!$B$2:$T$368,11,FALSE)</f>
        <v>7.2942959217582981E-2</v>
      </c>
      <c r="D89" s="4">
        <f>VLOOKUP($B89,'Session Details'!$B$2:$T$368,16,FALSE)</f>
        <v>-5.0000425578089758E-3</v>
      </c>
      <c r="E89" s="4">
        <f>VLOOKUP($B89,'Session Details'!$B$2:$T$368,17,FALSE)</f>
        <v>1.1968849816801352E-7</v>
      </c>
      <c r="F89" s="4">
        <f>VLOOKUP($B89,'Session Details'!$B$2:$T$368,18,FALSE)</f>
        <v>5.8400039458229913E-2</v>
      </c>
      <c r="G89" s="4">
        <f>VLOOKUP($B89,'Session Details'!$B$2:$T$368,19,FALSE)</f>
        <v>8.1996106676269775E-3</v>
      </c>
      <c r="H89" s="4">
        <f>VLOOKUP(Table2[[#This Row],[Date]],Table4[#All],10,0)</f>
        <v>-9.9999815815380311E-3</v>
      </c>
      <c r="I89" s="3">
        <v>404886</v>
      </c>
      <c r="J89" s="4">
        <v>0.17</v>
      </c>
      <c r="K89" s="3">
        <v>35</v>
      </c>
      <c r="L89" s="3">
        <v>18</v>
      </c>
      <c r="M89" s="3">
        <v>30</v>
      </c>
      <c r="N89" s="3">
        <v>395</v>
      </c>
      <c r="O89" s="3">
        <v>34</v>
      </c>
      <c r="P89" s="46">
        <v>0.93</v>
      </c>
      <c r="Q89" s="4">
        <f>VLOOKUP($B89,'Session Details'!$B$2:$T$368,16,FALSE)</f>
        <v>-5.0000425578089758E-3</v>
      </c>
      <c r="R89" s="4">
        <f>VLOOKUP($B89,'Session Details'!$B$2:$T$368,17,FALSE)</f>
        <v>1.1968849816801352E-7</v>
      </c>
      <c r="S89" s="4">
        <f>VLOOKUP($B89,'Session Details'!$B$2:$T$368,18,FALSE)</f>
        <v>5.8400039458229913E-2</v>
      </c>
      <c r="T89" s="4">
        <f>VLOOKUP($B89,'Session Details'!$B$2:$T$368,19,FALSE)</f>
        <v>8.1996106676269775E-3</v>
      </c>
    </row>
    <row r="90" spans="2:20" hidden="1" x14ac:dyDescent="0.2">
      <c r="B90" s="10">
        <v>43553</v>
      </c>
      <c r="C90" s="4">
        <f>VLOOKUP($B90,'Session Details'!$B$2:$T$368,11,FALSE)</f>
        <v>-5.6837532644808841E-2</v>
      </c>
      <c r="D90" s="4">
        <f>VLOOKUP($B90,'Session Details'!$B$2:$T$368,16,FALSE)</f>
        <v>-9.9999980548498568E-3</v>
      </c>
      <c r="E90" s="4">
        <f>VLOOKUP($B90,'Session Details'!$B$2:$T$368,17,FALSE)</f>
        <v>4.0000853059306007E-3</v>
      </c>
      <c r="F90" s="4">
        <f>VLOOKUP($B90,'Session Details'!$B$2:$T$368,18,FALSE)</f>
        <v>7.3000459409023888E-3</v>
      </c>
      <c r="G90" s="4">
        <f>VLOOKUP($B90,'Session Details'!$B$2:$T$368,19,FALSE)</f>
        <v>-3.2800224057612404E-2</v>
      </c>
      <c r="H90" s="4">
        <f>VLOOKUP(Table2[[#This Row],[Date]],Table4[#All],10,0)</f>
        <v>8.2474216527056665E-2</v>
      </c>
      <c r="I90" s="3">
        <v>389891</v>
      </c>
      <c r="J90" s="4">
        <v>0.19</v>
      </c>
      <c r="K90" s="3">
        <v>38</v>
      </c>
      <c r="L90" s="3">
        <v>17</v>
      </c>
      <c r="M90" s="3">
        <v>25</v>
      </c>
      <c r="N90" s="3">
        <v>388</v>
      </c>
      <c r="O90" s="3">
        <v>36</v>
      </c>
      <c r="P90" s="46">
        <v>0.95</v>
      </c>
      <c r="Q90" s="4">
        <f>VLOOKUP($B90,'Session Details'!$B$2:$T$368,16,FALSE)</f>
        <v>-9.9999980548498568E-3</v>
      </c>
      <c r="R90" s="4">
        <f>VLOOKUP($B90,'Session Details'!$B$2:$T$368,17,FALSE)</f>
        <v>4.0000853059306007E-3</v>
      </c>
      <c r="S90" s="4">
        <f>VLOOKUP($B90,'Session Details'!$B$2:$T$368,18,FALSE)</f>
        <v>7.3000459409023888E-3</v>
      </c>
      <c r="T90" s="4">
        <f>VLOOKUP($B90,'Session Details'!$B$2:$T$368,19,FALSE)</f>
        <v>-3.2800224057612404E-2</v>
      </c>
    </row>
    <row r="91" spans="2:20" hidden="1" x14ac:dyDescent="0.2">
      <c r="B91" s="10">
        <v>43554</v>
      </c>
      <c r="C91" s="4">
        <f>VLOOKUP($B91,'Session Details'!$B$2:$T$368,11,FALSE)</f>
        <v>-7.6538827195012704E-2</v>
      </c>
      <c r="D91" s="4">
        <f>VLOOKUP($B91,'Session Details'!$B$2:$T$368,16,FALSE)</f>
        <v>4.200014123266288E-3</v>
      </c>
      <c r="E91" s="4">
        <f>VLOOKUP($B91,'Session Details'!$B$2:$T$368,17,FALSE)</f>
        <v>3.3999591024810316E-3</v>
      </c>
      <c r="F91" s="4">
        <f>VLOOKUP($B91,'Session Details'!$B$2:$T$368,18,FALSE)</f>
        <v>-2.0399767019047998E-2</v>
      </c>
      <c r="G91" s="4">
        <f>VLOOKUP($B91,'Session Details'!$B$2:$T$368,19,FALSE)</f>
        <v>-6.2400251150405373E-2</v>
      </c>
      <c r="H91" s="4">
        <f>VLOOKUP(Table2[[#This Row],[Date]],Table4[#All],10,0)</f>
        <v>1.0100998736455313E-2</v>
      </c>
      <c r="I91" s="3">
        <v>380769</v>
      </c>
      <c r="J91" s="4">
        <v>0.18</v>
      </c>
      <c r="K91" s="3">
        <v>39</v>
      </c>
      <c r="L91" s="3">
        <v>18</v>
      </c>
      <c r="M91" s="3">
        <v>28</v>
      </c>
      <c r="N91" s="3">
        <v>354</v>
      </c>
      <c r="O91" s="3">
        <v>30</v>
      </c>
      <c r="P91" s="46">
        <v>0.92</v>
      </c>
      <c r="Q91" s="4">
        <f>VLOOKUP($B91,'Session Details'!$B$2:$T$368,16,FALSE)</f>
        <v>4.200014123266288E-3</v>
      </c>
      <c r="R91" s="4">
        <f>VLOOKUP($B91,'Session Details'!$B$2:$T$368,17,FALSE)</f>
        <v>3.3999591024810316E-3</v>
      </c>
      <c r="S91" s="4">
        <f>VLOOKUP($B91,'Session Details'!$B$2:$T$368,18,FALSE)</f>
        <v>-2.0399767019047998E-2</v>
      </c>
      <c r="T91" s="4">
        <f>VLOOKUP($B91,'Session Details'!$B$2:$T$368,19,FALSE)</f>
        <v>-6.2400251150405373E-2</v>
      </c>
    </row>
    <row r="92" spans="2:20" hidden="1" x14ac:dyDescent="0.2">
      <c r="B92" s="10">
        <v>43555</v>
      </c>
      <c r="C92" s="4">
        <f>VLOOKUP($B92,'Session Details'!$B$2:$T$368,11,FALSE)</f>
        <v>-5.1556850626484518E-2</v>
      </c>
      <c r="D92" s="4">
        <f>VLOOKUP($B92,'Session Details'!$B$2:$T$368,16,FALSE)</f>
        <v>-6.2999802136509409E-3</v>
      </c>
      <c r="E92" s="4">
        <f>VLOOKUP($B92,'Session Details'!$B$2:$T$368,17,FALSE)</f>
        <v>-2.3800034226779121E-2</v>
      </c>
      <c r="F92" s="4">
        <f>VLOOKUP($B92,'Session Details'!$B$2:$T$368,18,FALSE)</f>
        <v>2.0399796703763462E-2</v>
      </c>
      <c r="G92" s="4">
        <f>VLOOKUP($B92,'Session Details'!$B$2:$T$368,19,FALSE)</f>
        <v>1.5600356632684775E-2</v>
      </c>
      <c r="H92" s="4">
        <f>VLOOKUP(Table2[[#This Row],[Date]],Table4[#All],10,0)</f>
        <v>-5.9405939938923624E-2</v>
      </c>
      <c r="I92" s="3">
        <v>398067</v>
      </c>
      <c r="J92" s="4">
        <v>0.19</v>
      </c>
      <c r="K92" s="3">
        <v>36</v>
      </c>
      <c r="L92" s="3">
        <v>17</v>
      </c>
      <c r="M92" s="3">
        <v>29</v>
      </c>
      <c r="N92" s="3">
        <v>363</v>
      </c>
      <c r="O92" s="3">
        <v>37</v>
      </c>
      <c r="P92" s="46">
        <v>0.95</v>
      </c>
      <c r="Q92" s="4">
        <f>VLOOKUP($B92,'Session Details'!$B$2:$T$368,16,FALSE)</f>
        <v>-6.2999802136509409E-3</v>
      </c>
      <c r="R92" s="4">
        <f>VLOOKUP($B92,'Session Details'!$B$2:$T$368,17,FALSE)</f>
        <v>-2.3800034226779121E-2</v>
      </c>
      <c r="S92" s="4">
        <f>VLOOKUP($B92,'Session Details'!$B$2:$T$368,18,FALSE)</f>
        <v>2.0399796703763462E-2</v>
      </c>
      <c r="T92" s="4">
        <f>VLOOKUP($B92,'Session Details'!$B$2:$T$368,19,FALSE)</f>
        <v>1.5600356632684775E-2</v>
      </c>
    </row>
    <row r="93" spans="2:20" hidden="1" x14ac:dyDescent="0.2">
      <c r="B93" s="10">
        <v>43556</v>
      </c>
      <c r="C93" s="4">
        <f>VLOOKUP($B93,'Session Details'!$B$2:$T$368,11,FALSE)</f>
        <v>7.068280972632901E-2</v>
      </c>
      <c r="D93" s="4">
        <f>VLOOKUP($B93,'Session Details'!$B$2:$T$368,16,FALSE)</f>
        <v>9.9999624385787855E-3</v>
      </c>
      <c r="E93" s="4">
        <f>VLOOKUP($B93,'Session Details'!$B$2:$T$368,17,FALSE)</f>
        <v>1.2000068764606575E-2</v>
      </c>
      <c r="F93" s="4">
        <f>VLOOKUP($B93,'Session Details'!$B$2:$T$368,18,FALSE)</f>
        <v>-7.3000482209673034E-3</v>
      </c>
      <c r="G93" s="4">
        <f>VLOOKUP($B93,'Session Details'!$B$2:$T$368,19,FALSE)</f>
        <v>8.2000181176238307E-3</v>
      </c>
      <c r="H93" s="4">
        <f>VLOOKUP(Table2[[#This Row],[Date]],Table4[#All],10,0)</f>
        <v>-5.8252409823299045E-2</v>
      </c>
      <c r="I93" s="3">
        <v>409072</v>
      </c>
      <c r="J93" s="4">
        <v>0.17</v>
      </c>
      <c r="K93" s="3">
        <v>36</v>
      </c>
      <c r="L93" s="3">
        <v>21</v>
      </c>
      <c r="M93" s="3">
        <v>29</v>
      </c>
      <c r="N93" s="3">
        <v>354</v>
      </c>
      <c r="O93" s="3">
        <v>35</v>
      </c>
      <c r="P93" s="46">
        <v>0.91</v>
      </c>
      <c r="Q93" s="4">
        <f>VLOOKUP($B93,'Session Details'!$B$2:$T$368,16,FALSE)</f>
        <v>9.9999624385787855E-3</v>
      </c>
      <c r="R93" s="4">
        <f>VLOOKUP($B93,'Session Details'!$B$2:$T$368,17,FALSE)</f>
        <v>1.2000068764606575E-2</v>
      </c>
      <c r="S93" s="4">
        <f>VLOOKUP($B93,'Session Details'!$B$2:$T$368,18,FALSE)</f>
        <v>-7.3000482209673034E-3</v>
      </c>
      <c r="T93" s="4">
        <f>VLOOKUP($B93,'Session Details'!$B$2:$T$368,19,FALSE)</f>
        <v>8.2000181176238307E-3</v>
      </c>
    </row>
    <row r="94" spans="2:20" hidden="1" x14ac:dyDescent="0.2">
      <c r="B94" s="10">
        <v>43557</v>
      </c>
      <c r="C94" s="4">
        <f>VLOOKUP($B94,'Session Details'!$B$2:$T$368,11,FALSE)</f>
        <v>-4.9253701326889554E-2</v>
      </c>
      <c r="D94" s="4">
        <f>VLOOKUP($B94,'Session Details'!$B$2:$T$368,16,FALSE)</f>
        <v>4.9999800603707234E-3</v>
      </c>
      <c r="E94" s="4">
        <f>VLOOKUP($B94,'Session Details'!$B$2:$T$368,17,FALSE)</f>
        <v>-3.9999952262371186E-3</v>
      </c>
      <c r="F94" s="4">
        <f>VLOOKUP($B94,'Session Details'!$B$2:$T$368,18,FALSE)</f>
        <v>-2.9200119838220129E-2</v>
      </c>
      <c r="G94" s="4">
        <f>VLOOKUP($B94,'Session Details'!$B$2:$T$368,19,FALSE)</f>
        <v>-1.6399250158632639E-2</v>
      </c>
      <c r="H94" s="4">
        <f>VLOOKUP(Table2[[#This Row],[Date]],Table4[#All],10,0)</f>
        <v>9.3750020984576077E-2</v>
      </c>
      <c r="I94" s="3">
        <v>385907</v>
      </c>
      <c r="J94" s="4">
        <v>0.19</v>
      </c>
      <c r="K94" s="3">
        <v>35</v>
      </c>
      <c r="L94" s="3">
        <v>22</v>
      </c>
      <c r="M94" s="3">
        <v>25</v>
      </c>
      <c r="N94" s="3">
        <v>383</v>
      </c>
      <c r="O94" s="3">
        <v>33</v>
      </c>
      <c r="P94" s="46">
        <v>0.95</v>
      </c>
      <c r="Q94" s="4">
        <f>VLOOKUP($B94,'Session Details'!$B$2:$T$368,16,FALSE)</f>
        <v>4.9999800603707234E-3</v>
      </c>
      <c r="R94" s="4">
        <f>VLOOKUP($B94,'Session Details'!$B$2:$T$368,17,FALSE)</f>
        <v>-3.9999952262371186E-3</v>
      </c>
      <c r="S94" s="4">
        <f>VLOOKUP($B94,'Session Details'!$B$2:$T$368,18,FALSE)</f>
        <v>-2.9200119838220129E-2</v>
      </c>
      <c r="T94" s="4">
        <f>VLOOKUP($B94,'Session Details'!$B$2:$T$368,19,FALSE)</f>
        <v>-1.6399250158632639E-2</v>
      </c>
    </row>
    <row r="95" spans="2:20" hidden="1" x14ac:dyDescent="0.2">
      <c r="B95" s="10">
        <v>43558</v>
      </c>
      <c r="C95" s="4">
        <f>VLOOKUP($B95,'Session Details'!$B$2:$T$368,11,FALSE)</f>
        <v>8.267155931340886E-2</v>
      </c>
      <c r="D95" s="4">
        <f>VLOOKUP($B95,'Session Details'!$B$2:$T$368,16,FALSE)</f>
        <v>-2.4999693118764876E-3</v>
      </c>
      <c r="E95" s="4">
        <f>VLOOKUP($B95,'Session Details'!$B$2:$T$368,17,FALSE)</f>
        <v>1.5999916347465115E-2</v>
      </c>
      <c r="F95" s="4">
        <f>VLOOKUP($B95,'Session Details'!$B$2:$T$368,18,FALSE)</f>
        <v>-1.4599804755289658E-2</v>
      </c>
      <c r="G95" s="4">
        <f>VLOOKUP($B95,'Session Details'!$B$2:$T$368,19,FALSE)</f>
        <v>5.7399384691211863E-2</v>
      </c>
      <c r="H95" s="4">
        <f>VLOOKUP(Table2[[#This Row],[Date]],Table4[#All],10,0)</f>
        <v>7.2916677658587448E-2</v>
      </c>
      <c r="I95" s="3">
        <v>410264</v>
      </c>
      <c r="J95" s="4">
        <v>0.17</v>
      </c>
      <c r="K95" s="3">
        <v>37</v>
      </c>
      <c r="L95" s="3">
        <v>21</v>
      </c>
      <c r="M95" s="3">
        <v>28</v>
      </c>
      <c r="N95" s="3">
        <v>361</v>
      </c>
      <c r="O95" s="3">
        <v>33</v>
      </c>
      <c r="P95" s="46">
        <v>0.91</v>
      </c>
      <c r="Q95" s="4">
        <f>VLOOKUP($B95,'Session Details'!$B$2:$T$368,16,FALSE)</f>
        <v>-2.4999693118764876E-3</v>
      </c>
      <c r="R95" s="4">
        <f>VLOOKUP($B95,'Session Details'!$B$2:$T$368,17,FALSE)</f>
        <v>1.5999916347465115E-2</v>
      </c>
      <c r="S95" s="4">
        <f>VLOOKUP($B95,'Session Details'!$B$2:$T$368,18,FALSE)</f>
        <v>-1.4599804755289658E-2</v>
      </c>
      <c r="T95" s="4">
        <f>VLOOKUP($B95,'Session Details'!$B$2:$T$368,19,FALSE)</f>
        <v>5.7399384691211863E-2</v>
      </c>
    </row>
    <row r="96" spans="2:20" x14ac:dyDescent="0.2">
      <c r="B96" s="10">
        <v>43559</v>
      </c>
      <c r="C96" s="4">
        <f>VLOOKUP($B96,'Session Details'!$B$2:$T$368,11,FALSE)</f>
        <v>-0.53497129252622422</v>
      </c>
      <c r="D96" s="4">
        <f>VLOOKUP($B96,'Session Details'!$B$2:$T$368,16,FALSE)</f>
        <v>1.7500004750304748E-2</v>
      </c>
      <c r="E96" s="4">
        <f>VLOOKUP($B96,'Session Details'!$B$2:$T$368,17,FALSE)</f>
        <v>-0.19200012953920306</v>
      </c>
      <c r="F96" s="4">
        <f>VLOOKUP($B96,'Session Details'!$B$2:$T$368,18,FALSE)</f>
        <v>-5.8399734803892933E-2</v>
      </c>
      <c r="G96" s="4">
        <f>VLOOKUP($B96,'Session Details'!$B$2:$T$368,19,FALSE)</f>
        <v>-6.5600185583905457E-2</v>
      </c>
      <c r="H96" s="4">
        <f>VLOOKUP(Table2[[#This Row],[Date]],Table4[#All],10,0)</f>
        <v>3.0303020437004058E-2</v>
      </c>
      <c r="I96" s="3">
        <v>406272</v>
      </c>
      <c r="J96" s="4">
        <v>0.1</v>
      </c>
      <c r="K96" s="3">
        <v>35</v>
      </c>
      <c r="L96" s="3">
        <v>21</v>
      </c>
      <c r="M96" s="3">
        <v>29</v>
      </c>
      <c r="N96" s="3">
        <v>388</v>
      </c>
      <c r="O96" s="3">
        <v>40</v>
      </c>
      <c r="P96" s="46">
        <v>0.92</v>
      </c>
      <c r="Q96" s="4">
        <f>VLOOKUP($B96,'Session Details'!$B$2:$T$368,16,FALSE)</f>
        <v>1.7500004750304748E-2</v>
      </c>
      <c r="R96" s="4">
        <f>VLOOKUP($B96,'Session Details'!$B$2:$T$368,17,FALSE)</f>
        <v>-0.19200012953920306</v>
      </c>
      <c r="S96" s="4">
        <f>VLOOKUP($B96,'Session Details'!$B$2:$T$368,18,FALSE)</f>
        <v>-5.8399734803892933E-2</v>
      </c>
      <c r="T96" s="4">
        <f>VLOOKUP($B96,'Session Details'!$B$2:$T$368,19,FALSE)</f>
        <v>-6.5600185583905457E-2</v>
      </c>
    </row>
    <row r="97" spans="2:20" hidden="1" x14ac:dyDescent="0.2">
      <c r="B97" s="10">
        <v>43560</v>
      </c>
      <c r="C97" s="4">
        <f>VLOOKUP($B97,'Session Details'!$B$2:$T$368,11,FALSE)</f>
        <v>0.13736127433753009</v>
      </c>
      <c r="D97" s="4">
        <f>VLOOKUP($B97,'Session Details'!$B$2:$T$368,16,FALSE)</f>
        <v>9.9999927030345326E-3</v>
      </c>
      <c r="E97" s="4">
        <f>VLOOKUP($B97,'Session Details'!$B$2:$T$368,17,FALSE)</f>
        <v>2.000000418161213E-2</v>
      </c>
      <c r="F97" s="4">
        <f>VLOOKUP($B97,'Session Details'!$B$2:$T$368,18,FALSE)</f>
        <v>3.6621503163303259E-8</v>
      </c>
      <c r="G97" s="4">
        <f>VLOOKUP($B97,'Session Details'!$B$2:$T$368,19,FALSE)</f>
        <v>3.2800050167248185E-2</v>
      </c>
      <c r="H97" s="4">
        <f>VLOOKUP(Table2[[#This Row],[Date]],Table4[#All],10,0)</f>
        <v>-9.5237919824172623E-3</v>
      </c>
      <c r="I97" s="3">
        <v>388271</v>
      </c>
      <c r="J97" s="4">
        <v>0.18</v>
      </c>
      <c r="K97" s="3">
        <v>34</v>
      </c>
      <c r="L97" s="3">
        <v>17</v>
      </c>
      <c r="M97" s="3">
        <v>28</v>
      </c>
      <c r="N97" s="3">
        <v>361</v>
      </c>
      <c r="O97" s="3">
        <v>36</v>
      </c>
      <c r="P97" s="46">
        <v>0.95</v>
      </c>
      <c r="Q97" s="4">
        <f>VLOOKUP($B97,'Session Details'!$B$2:$T$368,16,FALSE)</f>
        <v>9.9999927030345326E-3</v>
      </c>
      <c r="R97" s="4">
        <f>VLOOKUP($B97,'Session Details'!$B$2:$T$368,17,FALSE)</f>
        <v>2.000000418161213E-2</v>
      </c>
      <c r="S97" s="4">
        <f>VLOOKUP($B97,'Session Details'!$B$2:$T$368,18,FALSE)</f>
        <v>3.6621503163303259E-8</v>
      </c>
      <c r="T97" s="4">
        <f>VLOOKUP($B97,'Session Details'!$B$2:$T$368,19,FALSE)</f>
        <v>3.2800050167248185E-2</v>
      </c>
    </row>
    <row r="98" spans="2:20" hidden="1" x14ac:dyDescent="0.2">
      <c r="B98" s="10">
        <v>43561</v>
      </c>
      <c r="C98" s="4">
        <f>VLOOKUP($B98,'Session Details'!$B$2:$T$368,11,FALSE)</f>
        <v>2.0701126404354619E-2</v>
      </c>
      <c r="D98" s="4">
        <f>VLOOKUP($B98,'Session Details'!$B$2:$T$368,16,FALSE)</f>
        <v>-6.3000205203603554E-3</v>
      </c>
      <c r="E98" s="4">
        <f>VLOOKUP($B98,'Session Details'!$B$2:$T$368,17,FALSE)</f>
        <v>7.9398746521963659E-8</v>
      </c>
      <c r="F98" s="4">
        <f>VLOOKUP($B98,'Session Details'!$B$2:$T$368,18,FALSE)</f>
        <v>-1.3600221795496803E-2</v>
      </c>
      <c r="G98" s="4">
        <f>VLOOKUP($B98,'Session Details'!$B$2:$T$368,19,FALSE)</f>
        <v>5.4600222596936532E-2</v>
      </c>
      <c r="H98" s="4">
        <f>VLOOKUP(Table2[[#This Row],[Date]],Table4[#All],10,0)</f>
        <v>4.0000000000000036E-2</v>
      </c>
      <c r="I98" s="3">
        <v>403590</v>
      </c>
      <c r="J98" s="4">
        <v>0.17</v>
      </c>
      <c r="K98" s="3">
        <v>30</v>
      </c>
      <c r="L98" s="3">
        <v>18</v>
      </c>
      <c r="M98" s="3">
        <v>25</v>
      </c>
      <c r="N98" s="3">
        <v>363</v>
      </c>
      <c r="O98" s="3">
        <v>30</v>
      </c>
      <c r="P98" s="46">
        <v>0.91</v>
      </c>
      <c r="Q98" s="4">
        <f>VLOOKUP($B98,'Session Details'!$B$2:$T$368,16,FALSE)</f>
        <v>-6.3000205203603554E-3</v>
      </c>
      <c r="R98" s="4">
        <f>VLOOKUP($B98,'Session Details'!$B$2:$T$368,17,FALSE)</f>
        <v>7.9398746521963659E-8</v>
      </c>
      <c r="S98" s="4">
        <f>VLOOKUP($B98,'Session Details'!$B$2:$T$368,18,FALSE)</f>
        <v>-1.3600221795496803E-2</v>
      </c>
      <c r="T98" s="4">
        <f>VLOOKUP($B98,'Session Details'!$B$2:$T$368,19,FALSE)</f>
        <v>5.4600222596936532E-2</v>
      </c>
    </row>
    <row r="99" spans="2:20" hidden="1" x14ac:dyDescent="0.2">
      <c r="B99" s="10">
        <v>43562</v>
      </c>
      <c r="C99" s="4">
        <f>VLOOKUP($B99,'Session Details'!$B$2:$T$368,11,FALSE)</f>
        <v>-9.306149424507737E-2</v>
      </c>
      <c r="D99" s="4">
        <f>VLOOKUP($B99,'Session Details'!$B$2:$T$368,16,FALSE)</f>
        <v>-1.4734735598320725E-8</v>
      </c>
      <c r="E99" s="4">
        <f>VLOOKUP($B99,'Session Details'!$B$2:$T$368,17,FALSE)</f>
        <v>1.7000056846915967E-2</v>
      </c>
      <c r="F99" s="4">
        <f>VLOOKUP($B99,'Session Details'!$B$2:$T$368,18,FALSE)</f>
        <v>-6.1199938967214651E-2</v>
      </c>
      <c r="G99" s="4">
        <f>VLOOKUP($B99,'Session Details'!$B$2:$T$368,19,FALSE)</f>
        <v>-4.6800385245522214E-2</v>
      </c>
      <c r="H99" s="4">
        <f>VLOOKUP(Table2[[#This Row],[Date]],Table4[#All],10,0)</f>
        <v>1.0526303941424953E-2</v>
      </c>
      <c r="I99" s="3">
        <v>403770</v>
      </c>
      <c r="J99" s="4">
        <v>0.18</v>
      </c>
      <c r="K99" s="3">
        <v>37</v>
      </c>
      <c r="L99" s="3">
        <v>22</v>
      </c>
      <c r="M99" s="3">
        <v>27</v>
      </c>
      <c r="N99" s="3">
        <v>391</v>
      </c>
      <c r="O99" s="3">
        <v>31</v>
      </c>
      <c r="P99" s="46">
        <v>0.95</v>
      </c>
      <c r="Q99" s="4">
        <f>VLOOKUP($B99,'Session Details'!$B$2:$T$368,16,FALSE)</f>
        <v>-1.4734735598320725E-8</v>
      </c>
      <c r="R99" s="4">
        <f>VLOOKUP($B99,'Session Details'!$B$2:$T$368,17,FALSE)</f>
        <v>1.7000056846915967E-2</v>
      </c>
      <c r="S99" s="4">
        <f>VLOOKUP($B99,'Session Details'!$B$2:$T$368,18,FALSE)</f>
        <v>-6.1199938967214651E-2</v>
      </c>
      <c r="T99" s="4">
        <f>VLOOKUP($B99,'Session Details'!$B$2:$T$368,19,FALSE)</f>
        <v>-4.6800385245522214E-2</v>
      </c>
    </row>
    <row r="100" spans="2:20" hidden="1" x14ac:dyDescent="0.2">
      <c r="B100" s="10">
        <v>43563</v>
      </c>
      <c r="C100" s="4">
        <f>VLOOKUP($B100,'Session Details'!$B$2:$T$368,11,FALSE)</f>
        <v>-9.46773840710885E-2</v>
      </c>
      <c r="D100" s="4">
        <f>VLOOKUP($B100,'Session Details'!$B$2:$T$368,16,FALSE)</f>
        <v>3.0739392309353519E-8</v>
      </c>
      <c r="E100" s="4">
        <f>VLOOKUP($B100,'Session Details'!$B$2:$T$368,17,FALSE)</f>
        <v>-2.8000125120005381E-2</v>
      </c>
      <c r="F100" s="4">
        <f>VLOOKUP($B100,'Session Details'!$B$2:$T$368,18,FALSE)</f>
        <v>-1.4600207419695144E-2</v>
      </c>
      <c r="G100" s="4">
        <f>VLOOKUP($B100,'Session Details'!$B$2:$T$368,19,FALSE)</f>
        <v>-8.1991357493065298E-3</v>
      </c>
      <c r="H100" s="4">
        <f>VLOOKUP(Table2[[#This Row],[Date]],Table4[#All],10,0)</f>
        <v>2.0618565999329652E-2</v>
      </c>
      <c r="I100" s="3">
        <v>390761</v>
      </c>
      <c r="J100" s="4">
        <v>0.19</v>
      </c>
      <c r="K100" s="3">
        <v>32</v>
      </c>
      <c r="L100" s="3">
        <v>21</v>
      </c>
      <c r="M100" s="3">
        <v>27</v>
      </c>
      <c r="N100" s="3">
        <v>387</v>
      </c>
      <c r="O100" s="3">
        <v>34</v>
      </c>
      <c r="P100" s="46">
        <v>0.92</v>
      </c>
      <c r="Q100" s="4">
        <f>VLOOKUP($B100,'Session Details'!$B$2:$T$368,16,FALSE)</f>
        <v>3.0739392309353519E-8</v>
      </c>
      <c r="R100" s="4">
        <f>VLOOKUP($B100,'Session Details'!$B$2:$T$368,17,FALSE)</f>
        <v>-2.8000125120005381E-2</v>
      </c>
      <c r="S100" s="4">
        <f>VLOOKUP($B100,'Session Details'!$B$2:$T$368,18,FALSE)</f>
        <v>-1.4600207419695144E-2</v>
      </c>
      <c r="T100" s="4">
        <f>VLOOKUP($B100,'Session Details'!$B$2:$T$368,19,FALSE)</f>
        <v>-8.1991357493065298E-3</v>
      </c>
    </row>
    <row r="101" spans="2:20" hidden="1" x14ac:dyDescent="0.2">
      <c r="B101" s="10">
        <v>43564</v>
      </c>
      <c r="C101" s="4">
        <f>VLOOKUP($B101,'Session Details'!$B$2:$T$368,11,FALSE)</f>
        <v>6.0293457293017383E-2</v>
      </c>
      <c r="D101" s="4">
        <f>VLOOKUP($B101,'Session Details'!$B$2:$T$368,16,FALSE)</f>
        <v>7.5000305878028528E-3</v>
      </c>
      <c r="E101" s="4">
        <f>VLOOKUP($B101,'Session Details'!$B$2:$T$368,17,FALSE)</f>
        <v>9.3463306538588142E-9</v>
      </c>
      <c r="F101" s="4">
        <f>VLOOKUP($B101,'Session Details'!$B$2:$T$368,18,FALSE)</f>
        <v>-2.2612261518784038E-7</v>
      </c>
      <c r="G101" s="4">
        <f>VLOOKUP($B101,'Session Details'!$B$2:$T$368,19,FALSE)</f>
        <v>2.4599622305080282E-2</v>
      </c>
      <c r="H101" s="4">
        <f>VLOOKUP(Table2[[#This Row],[Date]],Table4[#All],10,0)</f>
        <v>-4.7619047619047672E-2</v>
      </c>
      <c r="I101" s="3">
        <v>395003</v>
      </c>
      <c r="J101" s="4">
        <v>0.19</v>
      </c>
      <c r="K101" s="3">
        <v>34</v>
      </c>
      <c r="L101" s="3">
        <v>22</v>
      </c>
      <c r="M101" s="3">
        <v>25</v>
      </c>
      <c r="N101" s="3">
        <v>400</v>
      </c>
      <c r="O101" s="3">
        <v>34</v>
      </c>
      <c r="P101" s="46">
        <v>0.95</v>
      </c>
      <c r="Q101" s="4">
        <f>VLOOKUP($B101,'Session Details'!$B$2:$T$368,16,FALSE)</f>
        <v>7.5000305878028528E-3</v>
      </c>
      <c r="R101" s="4">
        <f>VLOOKUP($B101,'Session Details'!$B$2:$T$368,17,FALSE)</f>
        <v>9.3463306538588142E-9</v>
      </c>
      <c r="S101" s="4">
        <f>VLOOKUP($B101,'Session Details'!$B$2:$T$368,18,FALSE)</f>
        <v>-2.2612261518784038E-7</v>
      </c>
      <c r="T101" s="4">
        <f>VLOOKUP($B101,'Session Details'!$B$2:$T$368,19,FALSE)</f>
        <v>2.4599622305080282E-2</v>
      </c>
    </row>
    <row r="102" spans="2:20" hidden="1" x14ac:dyDescent="0.2">
      <c r="B102" s="10">
        <v>43565</v>
      </c>
      <c r="C102" s="4">
        <f>VLOOKUP($B102,'Session Details'!$B$2:$T$368,11,FALSE)</f>
        <v>-5.7303449393291017E-2</v>
      </c>
      <c r="D102" s="4">
        <f>VLOOKUP($B102,'Session Details'!$B$2:$T$368,16,FALSE)</f>
        <v>2.4999584107992801E-3</v>
      </c>
      <c r="E102" s="4">
        <f>VLOOKUP($B102,'Session Details'!$B$2:$T$368,17,FALSE)</f>
        <v>-3.199979197632119E-2</v>
      </c>
      <c r="F102" s="4">
        <f>VLOOKUP($B102,'Session Details'!$B$2:$T$368,18,FALSE)</f>
        <v>4.3799901467747704E-2</v>
      </c>
      <c r="G102" s="4">
        <f>VLOOKUP($B102,'Session Details'!$B$2:$T$368,19,FALSE)</f>
        <v>-4.100035262390711E-2</v>
      </c>
      <c r="H102" s="4">
        <f>VLOOKUP(Table2[[#This Row],[Date]],Table4[#All],10,0)</f>
        <v>-3.8834924980530983E-2</v>
      </c>
      <c r="I102" s="3">
        <v>395190</v>
      </c>
      <c r="J102" s="4">
        <v>0.19</v>
      </c>
      <c r="K102" s="3">
        <v>32</v>
      </c>
      <c r="L102" s="3">
        <v>20</v>
      </c>
      <c r="M102" s="3">
        <v>25</v>
      </c>
      <c r="N102" s="3">
        <v>384</v>
      </c>
      <c r="O102" s="3">
        <v>30</v>
      </c>
      <c r="P102" s="46">
        <v>0.95</v>
      </c>
      <c r="Q102" s="4">
        <f>VLOOKUP($B102,'Session Details'!$B$2:$T$368,16,FALSE)</f>
        <v>2.4999584107992801E-3</v>
      </c>
      <c r="R102" s="4">
        <f>VLOOKUP($B102,'Session Details'!$B$2:$T$368,17,FALSE)</f>
        <v>-3.199979197632119E-2</v>
      </c>
      <c r="S102" s="4">
        <f>VLOOKUP($B102,'Session Details'!$B$2:$T$368,18,FALSE)</f>
        <v>4.3799901467747704E-2</v>
      </c>
      <c r="T102" s="4">
        <f>VLOOKUP($B102,'Session Details'!$B$2:$T$368,19,FALSE)</f>
        <v>-4.100035262390711E-2</v>
      </c>
    </row>
    <row r="103" spans="2:20" hidden="1" x14ac:dyDescent="0.2">
      <c r="B103" s="10">
        <v>43566</v>
      </c>
      <c r="C103" s="4">
        <f>VLOOKUP($B103,'Session Details'!$B$2:$T$368,11,FALSE)</f>
        <v>1.0656657324153227</v>
      </c>
      <c r="D103" s="4">
        <f>VLOOKUP($B103,'Session Details'!$B$2:$T$368,16,FALSE)</f>
        <v>-1.4999989699014588E-2</v>
      </c>
      <c r="E103" s="4">
        <f>VLOOKUP($B103,'Session Details'!$B$2:$T$368,17,FALSE)</f>
        <v>0.1880000429393073</v>
      </c>
      <c r="F103" s="4">
        <f>VLOOKUP($B103,'Session Details'!$B$2:$T$368,18,FALSE)</f>
        <v>6.5699656918684068E-2</v>
      </c>
      <c r="G103" s="4">
        <f>VLOOKUP($B103,'Session Details'!$B$2:$T$368,19,FALSE)</f>
        <v>2.4600518447540187E-2</v>
      </c>
      <c r="H103" s="4">
        <f>VLOOKUP(Table2[[#This Row],[Date]],Table4[#All],10,0)</f>
        <v>-6.8627459389436152E-2</v>
      </c>
      <c r="I103" s="3">
        <v>394581</v>
      </c>
      <c r="J103" s="4">
        <v>0.18</v>
      </c>
      <c r="K103" s="3">
        <v>35</v>
      </c>
      <c r="L103" s="3">
        <v>19</v>
      </c>
      <c r="M103" s="3">
        <v>25</v>
      </c>
      <c r="N103" s="3">
        <v>387</v>
      </c>
      <c r="O103" s="3">
        <v>36</v>
      </c>
      <c r="P103" s="46">
        <v>0.91</v>
      </c>
      <c r="Q103" s="4">
        <f>VLOOKUP($B103,'Session Details'!$B$2:$T$368,16,FALSE)</f>
        <v>-1.4999989699014588E-2</v>
      </c>
      <c r="R103" s="4">
        <f>VLOOKUP($B103,'Session Details'!$B$2:$T$368,17,FALSE)</f>
        <v>0.1880000429393073</v>
      </c>
      <c r="S103" s="4">
        <f>VLOOKUP($B103,'Session Details'!$B$2:$T$368,18,FALSE)</f>
        <v>6.5699656918684068E-2</v>
      </c>
      <c r="T103" s="4">
        <f>VLOOKUP($B103,'Session Details'!$B$2:$T$368,19,FALSE)</f>
        <v>2.4600518447540187E-2</v>
      </c>
    </row>
    <row r="104" spans="2:20" hidden="1" x14ac:dyDescent="0.2">
      <c r="B104" s="10">
        <v>43567</v>
      </c>
      <c r="C104" s="4">
        <f>VLOOKUP($B104,'Session Details'!$B$2:$T$368,11,FALSE)</f>
        <v>-0.20426414390111858</v>
      </c>
      <c r="D104" s="4">
        <f>VLOOKUP($B104,'Session Details'!$B$2:$T$368,16,FALSE)</f>
        <v>-1.750000194111645E-2</v>
      </c>
      <c r="E104" s="4">
        <f>VLOOKUP($B104,'Session Details'!$B$2:$T$368,17,FALSE)</f>
        <v>-2.7999983371689741E-2</v>
      </c>
      <c r="F104" s="4">
        <f>VLOOKUP($B104,'Session Details'!$B$2:$T$368,18,FALSE)</f>
        <v>-3.6500403292995087E-2</v>
      </c>
      <c r="G104" s="4">
        <f>VLOOKUP($B104,'Session Details'!$B$2:$T$368,19,FALSE)</f>
        <v>-3.2799483618358605E-2</v>
      </c>
      <c r="H104" s="4">
        <f>VLOOKUP(Table2[[#This Row],[Date]],Table4[#All],10,0)</f>
        <v>-8.6538477715919493E-2</v>
      </c>
      <c r="I104" s="3">
        <v>406144</v>
      </c>
      <c r="J104" s="4">
        <v>0.17</v>
      </c>
      <c r="K104" s="3">
        <v>32</v>
      </c>
      <c r="L104" s="3">
        <v>17</v>
      </c>
      <c r="M104" s="3">
        <v>28</v>
      </c>
      <c r="N104" s="3">
        <v>360</v>
      </c>
      <c r="O104" s="3">
        <v>32</v>
      </c>
      <c r="P104" s="46">
        <v>0.95</v>
      </c>
      <c r="Q104" s="4">
        <f>VLOOKUP($B104,'Session Details'!$B$2:$T$368,16,FALSE)</f>
        <v>-1.750000194111645E-2</v>
      </c>
      <c r="R104" s="4">
        <f>VLOOKUP($B104,'Session Details'!$B$2:$T$368,17,FALSE)</f>
        <v>-2.7999983371689741E-2</v>
      </c>
      <c r="S104" s="4">
        <f>VLOOKUP($B104,'Session Details'!$B$2:$T$368,18,FALSE)</f>
        <v>-3.6500403292995087E-2</v>
      </c>
      <c r="T104" s="4">
        <f>VLOOKUP($B104,'Session Details'!$B$2:$T$368,19,FALSE)</f>
        <v>-3.2799483618358605E-2</v>
      </c>
    </row>
    <row r="105" spans="2:20" hidden="1" x14ac:dyDescent="0.2">
      <c r="B105" s="10">
        <v>43568</v>
      </c>
      <c r="C105" s="4">
        <f>VLOOKUP($B105,'Session Details'!$B$2:$T$368,11,FALSE)</f>
        <v>-6.6934520025885735E-2</v>
      </c>
      <c r="D105" s="4">
        <f>VLOOKUP($B105,'Session Details'!$B$2:$T$368,16,FALSE)</f>
        <v>-2.0999900611198274E-3</v>
      </c>
      <c r="E105" s="4">
        <f>VLOOKUP($B105,'Session Details'!$B$2:$T$368,17,FALSE)</f>
        <v>-3.4000496568359351E-3</v>
      </c>
      <c r="F105" s="4">
        <f>VLOOKUP($B105,'Session Details'!$B$2:$T$368,18,FALSE)</f>
        <v>1.3599994525317016E-2</v>
      </c>
      <c r="G105" s="4">
        <f>VLOOKUP($B105,'Session Details'!$B$2:$T$368,19,FALSE)</f>
        <v>-5.4599970508950046E-2</v>
      </c>
      <c r="H105" s="4">
        <f>VLOOKUP(Table2[[#This Row],[Date]],Table4[#All],10,0)</f>
        <v>-7.6923076923076872E-2</v>
      </c>
      <c r="I105" s="3">
        <v>381621</v>
      </c>
      <c r="J105" s="4">
        <v>0.17</v>
      </c>
      <c r="K105" s="3">
        <v>31</v>
      </c>
      <c r="L105" s="3">
        <v>21</v>
      </c>
      <c r="M105" s="3">
        <v>25</v>
      </c>
      <c r="N105" s="3">
        <v>366</v>
      </c>
      <c r="O105" s="3">
        <v>32</v>
      </c>
      <c r="P105" s="46">
        <v>0.91</v>
      </c>
      <c r="Q105" s="4">
        <f>VLOOKUP($B105,'Session Details'!$B$2:$T$368,16,FALSE)</f>
        <v>-2.0999900611198274E-3</v>
      </c>
      <c r="R105" s="4">
        <f>VLOOKUP($B105,'Session Details'!$B$2:$T$368,17,FALSE)</f>
        <v>-3.4000496568359351E-3</v>
      </c>
      <c r="S105" s="4">
        <f>VLOOKUP($B105,'Session Details'!$B$2:$T$368,18,FALSE)</f>
        <v>1.3599994525317016E-2</v>
      </c>
      <c r="T105" s="4">
        <f>VLOOKUP($B105,'Session Details'!$B$2:$T$368,19,FALSE)</f>
        <v>-5.4599970508950046E-2</v>
      </c>
    </row>
    <row r="106" spans="2:20" hidden="1" x14ac:dyDescent="0.2">
      <c r="B106" s="10">
        <v>43569</v>
      </c>
      <c r="C106" s="4">
        <f>VLOOKUP($B106,'Session Details'!$B$2:$T$368,11,FALSE)</f>
        <v>0.18501496110113713</v>
      </c>
      <c r="D106" s="4">
        <f>VLOOKUP($B106,'Session Details'!$B$2:$T$368,16,FALSE)</f>
        <v>8.4000066544801244E-3</v>
      </c>
      <c r="E106" s="4">
        <f>VLOOKUP($B106,'Session Details'!$B$2:$T$368,17,FALSE)</f>
        <v>1.0199991506092521E-2</v>
      </c>
      <c r="F106" s="4">
        <f>VLOOKUP($B106,'Session Details'!$B$2:$T$368,18,FALSE)</f>
        <v>2.7200059821667066E-2</v>
      </c>
      <c r="G106" s="4">
        <f>VLOOKUP($B106,'Session Details'!$B$2:$T$368,19,FALSE)</f>
        <v>4.6800334852942993E-2</v>
      </c>
      <c r="H106" s="4">
        <f>VLOOKUP(Table2[[#This Row],[Date]],Table4[#All],10,0)</f>
        <v>8.3333333333333259E-2</v>
      </c>
      <c r="I106" s="3">
        <v>396665</v>
      </c>
      <c r="J106" s="4">
        <v>0.17</v>
      </c>
      <c r="K106" s="3">
        <v>38</v>
      </c>
      <c r="L106" s="3">
        <v>22</v>
      </c>
      <c r="M106" s="3">
        <v>29</v>
      </c>
      <c r="N106" s="3">
        <v>395</v>
      </c>
      <c r="O106" s="3">
        <v>35</v>
      </c>
      <c r="P106" s="46">
        <v>0.95</v>
      </c>
      <c r="Q106" s="4">
        <f>VLOOKUP($B106,'Session Details'!$B$2:$T$368,16,FALSE)</f>
        <v>8.4000066544801244E-3</v>
      </c>
      <c r="R106" s="4">
        <f>VLOOKUP($B106,'Session Details'!$B$2:$T$368,17,FALSE)</f>
        <v>1.0199991506092521E-2</v>
      </c>
      <c r="S106" s="4">
        <f>VLOOKUP($B106,'Session Details'!$B$2:$T$368,18,FALSE)</f>
        <v>2.7200059821667066E-2</v>
      </c>
      <c r="T106" s="4">
        <f>VLOOKUP($B106,'Session Details'!$B$2:$T$368,19,FALSE)</f>
        <v>4.6800334852942993E-2</v>
      </c>
    </row>
    <row r="107" spans="2:20" hidden="1" x14ac:dyDescent="0.2">
      <c r="B107" s="10">
        <v>43570</v>
      </c>
      <c r="C107" s="4">
        <f>VLOOKUP($B107,'Session Details'!$B$2:$T$368,11,FALSE)</f>
        <v>0.14922199083466747</v>
      </c>
      <c r="D107" s="4">
        <f>VLOOKUP($B107,'Session Details'!$B$2:$T$368,16,FALSE)</f>
        <v>2.4999906222257229E-3</v>
      </c>
      <c r="E107" s="4">
        <f>VLOOKUP($B107,'Session Details'!$B$2:$T$368,17,FALSE)</f>
        <v>2.0000053102760429E-2</v>
      </c>
      <c r="F107" s="4">
        <f>VLOOKUP($B107,'Session Details'!$B$2:$T$368,18,FALSE)</f>
        <v>6.5700217564888863E-2</v>
      </c>
      <c r="G107" s="4">
        <f>VLOOKUP($B107,'Session Details'!$B$2:$T$368,19,FALSE)</f>
        <v>-8.2003989666837862E-3</v>
      </c>
      <c r="H107" s="4">
        <f>VLOOKUP(Table2[[#This Row],[Date]],Table4[#All],10,0)</f>
        <v>-2.0202029128424948E-2</v>
      </c>
      <c r="I107" s="3">
        <v>406139</v>
      </c>
      <c r="J107" s="4">
        <v>0.17</v>
      </c>
      <c r="K107" s="3">
        <v>31</v>
      </c>
      <c r="L107" s="3">
        <v>17</v>
      </c>
      <c r="M107" s="3">
        <v>26</v>
      </c>
      <c r="N107" s="3">
        <v>360</v>
      </c>
      <c r="O107" s="3">
        <v>35</v>
      </c>
      <c r="P107" s="46">
        <v>0.94</v>
      </c>
      <c r="Q107" s="4">
        <f>VLOOKUP($B107,'Session Details'!$B$2:$T$368,16,FALSE)</f>
        <v>2.4999906222257229E-3</v>
      </c>
      <c r="R107" s="4">
        <f>VLOOKUP($B107,'Session Details'!$B$2:$T$368,17,FALSE)</f>
        <v>2.0000053102760429E-2</v>
      </c>
      <c r="S107" s="4">
        <f>VLOOKUP($B107,'Session Details'!$B$2:$T$368,18,FALSE)</f>
        <v>6.5700217564888863E-2</v>
      </c>
      <c r="T107" s="4">
        <f>VLOOKUP($B107,'Session Details'!$B$2:$T$368,19,FALSE)</f>
        <v>-8.2003989666837862E-3</v>
      </c>
    </row>
    <row r="108" spans="2:20" hidden="1" x14ac:dyDescent="0.2">
      <c r="B108" s="10">
        <v>43571</v>
      </c>
      <c r="C108" s="4">
        <f>VLOOKUP($B108,'Session Details'!$B$2:$T$368,11,FALSE)</f>
        <v>-5.7402254702145883E-2</v>
      </c>
      <c r="D108" s="4">
        <f>VLOOKUP($B108,'Session Details'!$B$2:$T$368,16,FALSE)</f>
        <v>2.4999651111833332E-3</v>
      </c>
      <c r="E108" s="4">
        <f>VLOOKUP($B108,'Session Details'!$B$2:$T$368,17,FALSE)</f>
        <v>-1.2000028095382476E-2</v>
      </c>
      <c r="F108" s="4">
        <f>VLOOKUP($B108,'Session Details'!$B$2:$T$368,18,FALSE)</f>
        <v>1.4600371824331382E-2</v>
      </c>
      <c r="G108" s="4">
        <f>VLOOKUP($B108,'Session Details'!$B$2:$T$368,19,FALSE)</f>
        <v>-4.9199838441890131E-2</v>
      </c>
      <c r="H108" s="4">
        <f>VLOOKUP(Table2[[#This Row],[Date]],Table4[#All],10,0)</f>
        <v>4.0000018418461902E-2</v>
      </c>
      <c r="I108" s="3">
        <v>400491</v>
      </c>
      <c r="J108" s="4">
        <v>0.18</v>
      </c>
      <c r="K108" s="3">
        <v>33</v>
      </c>
      <c r="L108" s="3">
        <v>22</v>
      </c>
      <c r="M108" s="3">
        <v>25</v>
      </c>
      <c r="N108" s="3">
        <v>394</v>
      </c>
      <c r="O108" s="3">
        <v>30</v>
      </c>
      <c r="P108" s="46">
        <v>0.92</v>
      </c>
      <c r="Q108" s="4">
        <f>VLOOKUP($B108,'Session Details'!$B$2:$T$368,16,FALSE)</f>
        <v>2.4999651111833332E-3</v>
      </c>
      <c r="R108" s="4">
        <f>VLOOKUP($B108,'Session Details'!$B$2:$T$368,17,FALSE)</f>
        <v>-1.2000028095382476E-2</v>
      </c>
      <c r="S108" s="4">
        <f>VLOOKUP($B108,'Session Details'!$B$2:$T$368,18,FALSE)</f>
        <v>1.4600371824331382E-2</v>
      </c>
      <c r="T108" s="4">
        <f>VLOOKUP($B108,'Session Details'!$B$2:$T$368,19,FALSE)</f>
        <v>-4.9199838441890131E-2</v>
      </c>
    </row>
    <row r="109" spans="2:20" hidden="1" x14ac:dyDescent="0.2">
      <c r="B109" s="10">
        <v>43572</v>
      </c>
      <c r="C109" s="4">
        <f>VLOOKUP($B109,'Session Details'!$B$2:$T$368,11,FALSE)</f>
        <v>8.1946286990884687E-2</v>
      </c>
      <c r="D109" s="4">
        <f>VLOOKUP($B109,'Session Details'!$B$2:$T$368,16,FALSE)</f>
        <v>-7.4999834666269194E-3</v>
      </c>
      <c r="E109" s="4">
        <f>VLOOKUP($B109,'Session Details'!$B$2:$T$368,17,FALSE)</f>
        <v>2.7999947108426682E-2</v>
      </c>
      <c r="F109" s="4">
        <f>VLOOKUP($B109,'Session Details'!$B$2:$T$368,18,FALSE)</f>
        <v>-2.9199939354879079E-2</v>
      </c>
      <c r="G109" s="4">
        <f>VLOOKUP($B109,'Session Details'!$B$2:$T$368,19,FALSE)</f>
        <v>6.5600037259417654E-2</v>
      </c>
      <c r="H109" s="4">
        <f>VLOOKUP(Table2[[#This Row],[Date]],Table4[#All],10,0)</f>
        <v>2.0201982617158221E-2</v>
      </c>
      <c r="I109" s="3">
        <v>400313</v>
      </c>
      <c r="J109" s="4">
        <v>0.18</v>
      </c>
      <c r="K109" s="3">
        <v>31</v>
      </c>
      <c r="L109" s="3">
        <v>17</v>
      </c>
      <c r="M109" s="3">
        <v>30</v>
      </c>
      <c r="N109" s="3">
        <v>387</v>
      </c>
      <c r="O109" s="3">
        <v>35</v>
      </c>
      <c r="P109" s="46">
        <v>0.92</v>
      </c>
      <c r="Q109" s="4">
        <f>VLOOKUP($B109,'Session Details'!$B$2:$T$368,16,FALSE)</f>
        <v>-7.4999834666269194E-3</v>
      </c>
      <c r="R109" s="4">
        <f>VLOOKUP($B109,'Session Details'!$B$2:$T$368,17,FALSE)</f>
        <v>2.7999947108426682E-2</v>
      </c>
      <c r="S109" s="4">
        <f>VLOOKUP($B109,'Session Details'!$B$2:$T$368,18,FALSE)</f>
        <v>-2.9199939354879079E-2</v>
      </c>
      <c r="T109" s="4">
        <f>VLOOKUP($B109,'Session Details'!$B$2:$T$368,19,FALSE)</f>
        <v>6.5600037259417654E-2</v>
      </c>
    </row>
    <row r="110" spans="2:20" hidden="1" x14ac:dyDescent="0.2">
      <c r="B110" s="10">
        <v>43573</v>
      </c>
      <c r="C110" s="4">
        <f>VLOOKUP($B110,'Session Details'!$B$2:$T$368,11,FALSE)</f>
        <v>0.56544473803340667</v>
      </c>
      <c r="D110" s="4">
        <f>VLOOKUP($B110,'Session Details'!$B$2:$T$368,16,FALSE)</f>
        <v>-1.0000001546412202E-2</v>
      </c>
      <c r="E110" s="4">
        <f>VLOOKUP($B110,'Session Details'!$B$2:$T$368,17,FALSE)</f>
        <v>0.28399995346914286</v>
      </c>
      <c r="F110" s="4">
        <f>VLOOKUP($B110,'Session Details'!$B$2:$T$368,18,FALSE)</f>
        <v>-2.9199637448750981E-2</v>
      </c>
      <c r="G110" s="4">
        <f>VLOOKUP($B110,'Session Details'!$B$2:$T$368,19,FALSE)</f>
        <v>-1.6400410717689717E-2</v>
      </c>
      <c r="H110" s="4">
        <f>VLOOKUP(Table2[[#This Row],[Date]],Table4[#All],10,0)</f>
        <v>0.10526315789473695</v>
      </c>
      <c r="I110" s="3">
        <v>389107</v>
      </c>
      <c r="J110" s="4">
        <v>0.28999999999999998</v>
      </c>
      <c r="K110" s="3">
        <v>32</v>
      </c>
      <c r="L110" s="3">
        <v>18</v>
      </c>
      <c r="M110" s="3">
        <v>28</v>
      </c>
      <c r="N110" s="3">
        <v>364</v>
      </c>
      <c r="O110" s="3">
        <v>40</v>
      </c>
      <c r="P110" s="46">
        <v>0.91</v>
      </c>
      <c r="Q110" s="4">
        <f>VLOOKUP($B110,'Session Details'!$B$2:$T$368,16,FALSE)</f>
        <v>-1.0000001546412202E-2</v>
      </c>
      <c r="R110" s="4">
        <f>VLOOKUP($B110,'Session Details'!$B$2:$T$368,17,FALSE)</f>
        <v>0.28399995346914286</v>
      </c>
      <c r="S110" s="4">
        <f>VLOOKUP($B110,'Session Details'!$B$2:$T$368,18,FALSE)</f>
        <v>-2.9199637448750981E-2</v>
      </c>
      <c r="T110" s="4">
        <f>VLOOKUP($B110,'Session Details'!$B$2:$T$368,19,FALSE)</f>
        <v>-1.6400410717689717E-2</v>
      </c>
    </row>
    <row r="111" spans="2:20" hidden="1" x14ac:dyDescent="0.2">
      <c r="B111" s="10">
        <v>43574</v>
      </c>
      <c r="C111" s="4">
        <f>VLOOKUP($B111,'Session Details'!$B$2:$T$368,11,FALSE)</f>
        <v>0.16165402428030418</v>
      </c>
      <c r="D111" s="4">
        <f>VLOOKUP($B111,'Session Details'!$B$2:$T$368,16,FALSE)</f>
        <v>5.0000090381619733E-3</v>
      </c>
      <c r="E111" s="4">
        <f>VLOOKUP($B111,'Session Details'!$B$2:$T$368,17,FALSE)</f>
        <v>3.1999878813865845E-2</v>
      </c>
      <c r="F111" s="4">
        <f>VLOOKUP($B111,'Session Details'!$B$2:$T$368,18,FALSE)</f>
        <v>3.6500351503991335E-2</v>
      </c>
      <c r="G111" s="4">
        <f>VLOOKUP($B111,'Session Details'!$B$2:$T$368,19,FALSE)</f>
        <v>-2.5602973940941354E-7</v>
      </c>
      <c r="H111" s="4">
        <f>VLOOKUP(Table2[[#This Row],[Date]],Table4[#All],10,0)</f>
        <v>7.3684220220243013E-2</v>
      </c>
      <c r="I111" s="3">
        <v>384879</v>
      </c>
      <c r="J111" s="4">
        <v>0.18</v>
      </c>
      <c r="K111" s="3">
        <v>39</v>
      </c>
      <c r="L111" s="3">
        <v>17</v>
      </c>
      <c r="M111" s="3">
        <v>27</v>
      </c>
      <c r="N111" s="3">
        <v>351</v>
      </c>
      <c r="O111" s="3">
        <v>36</v>
      </c>
      <c r="P111" s="46">
        <v>0.95</v>
      </c>
      <c r="Q111" s="4">
        <f>VLOOKUP($B111,'Session Details'!$B$2:$T$368,16,FALSE)</f>
        <v>5.0000090381619733E-3</v>
      </c>
      <c r="R111" s="4">
        <f>VLOOKUP($B111,'Session Details'!$B$2:$T$368,17,FALSE)</f>
        <v>3.1999878813865845E-2</v>
      </c>
      <c r="S111" s="4">
        <f>VLOOKUP($B111,'Session Details'!$B$2:$T$368,18,FALSE)</f>
        <v>3.6500351503991335E-2</v>
      </c>
      <c r="T111" s="4">
        <f>VLOOKUP($B111,'Session Details'!$B$2:$T$368,19,FALSE)</f>
        <v>-2.5602973940941354E-7</v>
      </c>
    </row>
    <row r="112" spans="2:20" hidden="1" x14ac:dyDescent="0.2">
      <c r="B112" s="10">
        <v>43575</v>
      </c>
      <c r="C112" s="4">
        <f>VLOOKUP($B112,'Session Details'!$B$2:$T$368,11,FALSE)</f>
        <v>-3.1587584771085031E-2</v>
      </c>
      <c r="D112" s="4">
        <f>VLOOKUP($B112,'Session Details'!$B$2:$T$368,16,FALSE)</f>
        <v>4.1999964582138949E-3</v>
      </c>
      <c r="E112" s="4">
        <f>VLOOKUP($B112,'Session Details'!$B$2:$T$368,17,FALSE)</f>
        <v>3.3999393328798533E-3</v>
      </c>
      <c r="F112" s="4">
        <f>VLOOKUP($B112,'Session Details'!$B$2:$T$368,18,FALSE)</f>
        <v>-3.3999924620240485E-2</v>
      </c>
      <c r="G112" s="4">
        <f>VLOOKUP($B112,'Session Details'!$B$2:$T$368,19,FALSE)</f>
        <v>-7.7999000438959687E-3</v>
      </c>
      <c r="H112" s="4">
        <f>VLOOKUP(Table2[[#This Row],[Date]],Table4[#All],10,0)</f>
        <v>3.1250011602500294E-2</v>
      </c>
      <c r="I112" s="3">
        <v>384256</v>
      </c>
      <c r="J112" s="4">
        <v>0.18</v>
      </c>
      <c r="K112" s="3">
        <v>35</v>
      </c>
      <c r="L112" s="3">
        <v>17</v>
      </c>
      <c r="M112" s="3">
        <v>29</v>
      </c>
      <c r="N112" s="3">
        <v>395</v>
      </c>
      <c r="O112" s="3">
        <v>34</v>
      </c>
      <c r="P112" s="46">
        <v>0.94</v>
      </c>
      <c r="Q112" s="4">
        <f>VLOOKUP($B112,'Session Details'!$B$2:$T$368,16,FALSE)</f>
        <v>4.1999964582138949E-3</v>
      </c>
      <c r="R112" s="4">
        <f>VLOOKUP($B112,'Session Details'!$B$2:$T$368,17,FALSE)</f>
        <v>3.3999393328798533E-3</v>
      </c>
      <c r="S112" s="4">
        <f>VLOOKUP($B112,'Session Details'!$B$2:$T$368,18,FALSE)</f>
        <v>-3.3999924620240485E-2</v>
      </c>
      <c r="T112" s="4">
        <f>VLOOKUP($B112,'Session Details'!$B$2:$T$368,19,FALSE)</f>
        <v>-7.7999000438959687E-3</v>
      </c>
    </row>
    <row r="113" spans="2:20" hidden="1" x14ac:dyDescent="0.2">
      <c r="B113" s="10">
        <v>43576</v>
      </c>
      <c r="C113" s="4">
        <f>VLOOKUP($B113,'Session Details'!$B$2:$T$368,11,FALSE)</f>
        <v>-3.0611356968823777E-4</v>
      </c>
      <c r="D113" s="4">
        <f>VLOOKUP($B113,'Session Details'!$B$2:$T$368,16,FALSE)</f>
        <v>6.3000076683601414E-3</v>
      </c>
      <c r="E113" s="4">
        <f>VLOOKUP($B113,'Session Details'!$B$2:$T$368,17,FALSE)</f>
        <v>-3.3999780385065015E-3</v>
      </c>
      <c r="F113" s="4">
        <f>VLOOKUP($B113,'Session Details'!$B$2:$T$368,18,FALSE)</f>
        <v>-1.360012261615362E-2</v>
      </c>
      <c r="G113" s="4">
        <f>VLOOKUP($B113,'Session Details'!$B$2:$T$368,19,FALSE)</f>
        <v>-2.1255790172425293E-7</v>
      </c>
      <c r="H113" s="4">
        <f>VLOOKUP(Table2[[#This Row],[Date]],Table4[#All],10,0)</f>
        <v>0</v>
      </c>
      <c r="I113" s="3">
        <v>405625</v>
      </c>
      <c r="J113" s="4">
        <v>0.17</v>
      </c>
      <c r="K113" s="3">
        <v>34</v>
      </c>
      <c r="L113" s="3">
        <v>18</v>
      </c>
      <c r="M113" s="3">
        <v>25</v>
      </c>
      <c r="N113" s="3">
        <v>380</v>
      </c>
      <c r="O113" s="3">
        <v>34</v>
      </c>
      <c r="P113" s="46">
        <v>0.94</v>
      </c>
      <c r="Q113" s="4">
        <f>VLOOKUP($B113,'Session Details'!$B$2:$T$368,16,FALSE)</f>
        <v>6.3000076683601414E-3</v>
      </c>
      <c r="R113" s="4">
        <f>VLOOKUP($B113,'Session Details'!$B$2:$T$368,17,FALSE)</f>
        <v>-3.3999780385065015E-3</v>
      </c>
      <c r="S113" s="4">
        <f>VLOOKUP($B113,'Session Details'!$B$2:$T$368,18,FALSE)</f>
        <v>-1.360012261615362E-2</v>
      </c>
      <c r="T113" s="4">
        <f>VLOOKUP($B113,'Session Details'!$B$2:$T$368,19,FALSE)</f>
        <v>-2.1255790172425293E-7</v>
      </c>
    </row>
    <row r="114" spans="2:20" hidden="1" x14ac:dyDescent="0.2">
      <c r="B114" s="10">
        <v>43577</v>
      </c>
      <c r="C114" s="4">
        <f>VLOOKUP($B114,'Session Details'!$B$2:$T$368,11,FALSE)</f>
        <v>3.9903763779018941E-2</v>
      </c>
      <c r="D114" s="4">
        <f>VLOOKUP($B114,'Session Details'!$B$2:$T$368,16,FALSE)</f>
        <v>-2.5000070537847807E-3</v>
      </c>
      <c r="E114" s="4">
        <f>VLOOKUP($B114,'Session Details'!$B$2:$T$368,17,FALSE)</f>
        <v>-3.1111524523286249E-8</v>
      </c>
      <c r="F114" s="4">
        <f>VLOOKUP($B114,'Session Details'!$B$2:$T$368,18,FALSE)</f>
        <v>-1.4518126234541739E-7</v>
      </c>
      <c r="G114" s="4">
        <f>VLOOKUP($B114,'Session Details'!$B$2:$T$368,19,FALSE)</f>
        <v>4.10001832070086E-2</v>
      </c>
      <c r="H114" s="4">
        <f>VLOOKUP(Table2[[#This Row],[Date]],Table4[#All],10,0)</f>
        <v>-1.030930673479602E-2</v>
      </c>
      <c r="I114" s="3">
        <v>385119</v>
      </c>
      <c r="J114" s="4">
        <v>0.19</v>
      </c>
      <c r="K114" s="3">
        <v>31</v>
      </c>
      <c r="L114" s="3">
        <v>17</v>
      </c>
      <c r="M114" s="3">
        <v>26</v>
      </c>
      <c r="N114" s="3">
        <v>383</v>
      </c>
      <c r="O114" s="3">
        <v>33</v>
      </c>
      <c r="P114" s="46">
        <v>0.95</v>
      </c>
      <c r="Q114" s="4">
        <f>VLOOKUP($B114,'Session Details'!$B$2:$T$368,16,FALSE)</f>
        <v>-2.5000070537847807E-3</v>
      </c>
      <c r="R114" s="4">
        <f>VLOOKUP($B114,'Session Details'!$B$2:$T$368,17,FALSE)</f>
        <v>-3.1111524523286249E-8</v>
      </c>
      <c r="S114" s="4">
        <f>VLOOKUP($B114,'Session Details'!$B$2:$T$368,18,FALSE)</f>
        <v>-1.4518126234541739E-7</v>
      </c>
      <c r="T114" s="4">
        <f>VLOOKUP($B114,'Session Details'!$B$2:$T$368,19,FALSE)</f>
        <v>4.10001832070086E-2</v>
      </c>
    </row>
    <row r="115" spans="2:20" hidden="1" x14ac:dyDescent="0.2">
      <c r="B115" s="10">
        <v>43578</v>
      </c>
      <c r="C115" s="4">
        <f>VLOOKUP($B115,'Session Details'!$B$2:$T$368,11,FALSE)</f>
        <v>-3.0035885633198478E-2</v>
      </c>
      <c r="D115" s="4">
        <f>VLOOKUP($B115,'Session Details'!$B$2:$T$368,16,FALSE)</f>
        <v>-2.2500003402196295E-2</v>
      </c>
      <c r="E115" s="4">
        <f>VLOOKUP($B115,'Session Details'!$B$2:$T$368,17,FALSE)</f>
        <v>4.9864861850767994E-8</v>
      </c>
      <c r="F115" s="4">
        <f>VLOOKUP($B115,'Session Details'!$B$2:$T$368,18,FALSE)</f>
        <v>4.3799594901905103E-2</v>
      </c>
      <c r="G115" s="4">
        <f>VLOOKUP($B115,'Session Details'!$B$2:$T$368,19,FALSE)</f>
        <v>1.9603366785414522E-7</v>
      </c>
      <c r="H115" s="4">
        <f>VLOOKUP(Table2[[#This Row],[Date]],Table4[#All],10,0)</f>
        <v>-8.6538477715919493E-2</v>
      </c>
      <c r="I115" s="3">
        <v>392946</v>
      </c>
      <c r="J115" s="4">
        <v>0.18</v>
      </c>
      <c r="K115" s="3">
        <v>38</v>
      </c>
      <c r="L115" s="3">
        <v>21</v>
      </c>
      <c r="M115" s="3">
        <v>27</v>
      </c>
      <c r="N115" s="3">
        <v>390</v>
      </c>
      <c r="O115" s="3">
        <v>37</v>
      </c>
      <c r="P115" s="46">
        <v>0.93</v>
      </c>
      <c r="Q115" s="4">
        <f>VLOOKUP($B115,'Session Details'!$B$2:$T$368,16,FALSE)</f>
        <v>-2.2500003402196295E-2</v>
      </c>
      <c r="R115" s="4">
        <f>VLOOKUP($B115,'Session Details'!$B$2:$T$368,17,FALSE)</f>
        <v>4.9864861850767994E-8</v>
      </c>
      <c r="S115" s="4">
        <f>VLOOKUP($B115,'Session Details'!$B$2:$T$368,18,FALSE)</f>
        <v>4.3799594901905103E-2</v>
      </c>
      <c r="T115" s="4">
        <f>VLOOKUP($B115,'Session Details'!$B$2:$T$368,19,FALSE)</f>
        <v>1.9603366785414522E-7</v>
      </c>
    </row>
    <row r="116" spans="2:20" hidden="1" x14ac:dyDescent="0.2">
      <c r="B116" s="10">
        <v>43579</v>
      </c>
      <c r="C116" s="4">
        <f>VLOOKUP($B116,'Session Details'!$B$2:$T$368,11,FALSE)</f>
        <v>0.11648537803467307</v>
      </c>
      <c r="D116" s="4">
        <f>VLOOKUP($B116,'Session Details'!$B$2:$T$368,16,FALSE)</f>
        <v>1.9999983815460781E-2</v>
      </c>
      <c r="E116" s="4">
        <f>VLOOKUP($B116,'Session Details'!$B$2:$T$368,17,FALSE)</f>
        <v>-3.9999610564926957E-3</v>
      </c>
      <c r="F116" s="4">
        <f>VLOOKUP($B116,'Session Details'!$B$2:$T$368,18,FALSE)</f>
        <v>5.1099603142237715E-2</v>
      </c>
      <c r="G116" s="4">
        <f>VLOOKUP($B116,'Session Details'!$B$2:$T$368,19,FALSE)</f>
        <v>-2.4599477937945591E-2</v>
      </c>
      <c r="H116" s="4">
        <f>VLOOKUP(Table2[[#This Row],[Date]],Table4[#All],10,0)</f>
        <v>-9.9009720434640736E-3</v>
      </c>
      <c r="I116" s="3">
        <v>394455</v>
      </c>
      <c r="J116" s="4">
        <v>0.17</v>
      </c>
      <c r="K116" s="3">
        <v>37</v>
      </c>
      <c r="L116" s="3">
        <v>18</v>
      </c>
      <c r="M116" s="3">
        <v>25</v>
      </c>
      <c r="N116" s="3">
        <v>383</v>
      </c>
      <c r="O116" s="3">
        <v>39</v>
      </c>
      <c r="P116" s="46">
        <v>0.94</v>
      </c>
      <c r="Q116" s="4">
        <f>VLOOKUP($B116,'Session Details'!$B$2:$T$368,16,FALSE)</f>
        <v>1.9999983815460781E-2</v>
      </c>
      <c r="R116" s="4">
        <f>VLOOKUP($B116,'Session Details'!$B$2:$T$368,17,FALSE)</f>
        <v>-3.9999610564926957E-3</v>
      </c>
      <c r="S116" s="4">
        <f>VLOOKUP($B116,'Session Details'!$B$2:$T$368,18,FALSE)</f>
        <v>5.1099603142237715E-2</v>
      </c>
      <c r="T116" s="4">
        <f>VLOOKUP($B116,'Session Details'!$B$2:$T$368,19,FALSE)</f>
        <v>-2.4599477937945591E-2</v>
      </c>
    </row>
    <row r="117" spans="2:20" x14ac:dyDescent="0.2">
      <c r="B117" s="10">
        <v>43580</v>
      </c>
      <c r="C117" s="4">
        <f>VLOOKUP($B117,'Session Details'!$B$2:$T$368,11,FALSE)</f>
        <v>-0.38690483590402214</v>
      </c>
      <c r="D117" s="4">
        <f>VLOOKUP($B117,'Session Details'!$B$2:$T$368,16,FALSE)</f>
        <v>1.2499996162820437E-2</v>
      </c>
      <c r="E117" s="4">
        <f>VLOOKUP($B117,'Session Details'!$B$2:$T$368,17,FALSE)</f>
        <v>-0.28800003006041169</v>
      </c>
      <c r="F117" s="4">
        <f>VLOOKUP($B117,'Session Details'!$B$2:$T$368,18,FALSE)</f>
        <v>-3.6500021633060986E-2</v>
      </c>
      <c r="G117" s="4">
        <f>VLOOKUP($B117,'Session Details'!$B$2:$T$368,19,FALSE)</f>
        <v>5.7400048141403759E-2</v>
      </c>
      <c r="H117" s="4">
        <f>VLOOKUP(Table2[[#This Row],[Date]],Table4[#All],10,0)</f>
        <v>0</v>
      </c>
      <c r="I117" s="3">
        <v>393483</v>
      </c>
      <c r="J117" s="4">
        <v>0.17</v>
      </c>
      <c r="K117" s="3">
        <v>30</v>
      </c>
      <c r="L117" s="3">
        <v>17</v>
      </c>
      <c r="M117" s="3">
        <v>28</v>
      </c>
      <c r="N117" s="3">
        <v>383</v>
      </c>
      <c r="O117" s="3">
        <v>38</v>
      </c>
      <c r="P117" s="46">
        <v>0.91</v>
      </c>
      <c r="Q117" s="4">
        <f>VLOOKUP($B117,'Session Details'!$B$2:$T$368,16,FALSE)</f>
        <v>1.2499996162820437E-2</v>
      </c>
      <c r="R117" s="4">
        <f>VLOOKUP($B117,'Session Details'!$B$2:$T$368,17,FALSE)</f>
        <v>-0.28800003006041169</v>
      </c>
      <c r="S117" s="4">
        <f>VLOOKUP($B117,'Session Details'!$B$2:$T$368,18,FALSE)</f>
        <v>-3.6500021633060986E-2</v>
      </c>
      <c r="T117" s="4">
        <f>VLOOKUP($B117,'Session Details'!$B$2:$T$368,19,FALSE)</f>
        <v>5.7400048141403759E-2</v>
      </c>
    </row>
    <row r="118" spans="2:20" hidden="1" x14ac:dyDescent="0.2">
      <c r="B118" s="10">
        <v>43581</v>
      </c>
      <c r="C118" s="4">
        <f>VLOOKUP($B118,'Session Details'!$B$2:$T$368,11,FALSE)</f>
        <v>-7.8703103693101739E-2</v>
      </c>
      <c r="D118" s="4">
        <f>VLOOKUP($B118,'Session Details'!$B$2:$T$368,16,FALSE)</f>
        <v>1.000000586862751E-2</v>
      </c>
      <c r="E118" s="4">
        <f>VLOOKUP($B118,'Session Details'!$B$2:$T$368,17,FALSE)</f>
        <v>-3.199999477726595E-2</v>
      </c>
      <c r="F118" s="4">
        <f>VLOOKUP($B118,'Session Details'!$B$2:$T$368,18,FALSE)</f>
        <v>-6.5700018506429259E-2</v>
      </c>
      <c r="G118" s="4">
        <f>VLOOKUP($B118,'Session Details'!$B$2:$T$368,19,FALSE)</f>
        <v>4.0999634616833092E-2</v>
      </c>
      <c r="H118" s="4">
        <f>VLOOKUP(Table2[[#This Row],[Date]],Table4[#All],10,0)</f>
        <v>0</v>
      </c>
      <c r="I118" s="3">
        <v>387973</v>
      </c>
      <c r="J118" s="4">
        <v>0.17</v>
      </c>
      <c r="K118" s="3">
        <v>38</v>
      </c>
      <c r="L118" s="3">
        <v>19</v>
      </c>
      <c r="M118" s="3">
        <v>30</v>
      </c>
      <c r="N118" s="3">
        <v>367</v>
      </c>
      <c r="O118" s="3">
        <v>30</v>
      </c>
      <c r="P118" s="46">
        <v>0.94</v>
      </c>
      <c r="Q118" s="4">
        <f>VLOOKUP($B118,'Session Details'!$B$2:$T$368,16,FALSE)</f>
        <v>1.000000586862751E-2</v>
      </c>
      <c r="R118" s="4">
        <f>VLOOKUP($B118,'Session Details'!$B$2:$T$368,17,FALSE)</f>
        <v>-3.199999477726595E-2</v>
      </c>
      <c r="S118" s="4">
        <f>VLOOKUP($B118,'Session Details'!$B$2:$T$368,18,FALSE)</f>
        <v>-6.5700018506429259E-2</v>
      </c>
      <c r="T118" s="4">
        <f>VLOOKUP($B118,'Session Details'!$B$2:$T$368,19,FALSE)</f>
        <v>4.0999634616833092E-2</v>
      </c>
    </row>
    <row r="119" spans="2:20" hidden="1" x14ac:dyDescent="0.2">
      <c r="B119" s="10">
        <v>43582</v>
      </c>
      <c r="C119" s="4">
        <f>VLOOKUP($B119,'Session Details'!$B$2:$T$368,11,FALSE)</f>
        <v>3.0036259982926472E-2</v>
      </c>
      <c r="D119" s="4">
        <f>VLOOKUP($B119,'Session Details'!$B$2:$T$368,16,FALSE)</f>
        <v>-4.200007327170685E-3</v>
      </c>
      <c r="E119" s="4">
        <f>VLOOKUP($B119,'Session Details'!$B$2:$T$368,17,FALSE)</f>
        <v>-1.3599923595928487E-2</v>
      </c>
      <c r="F119" s="4">
        <f>VLOOKUP($B119,'Session Details'!$B$2:$T$368,18,FALSE)</f>
        <v>6.8000153952857412E-2</v>
      </c>
      <c r="G119" s="4">
        <f>VLOOKUP($B119,'Session Details'!$B$2:$T$368,19,FALSE)</f>
        <v>-7.8004180153694591E-3</v>
      </c>
      <c r="H119" s="4">
        <f>VLOOKUP(Table2[[#This Row],[Date]],Table4[#All],10,0)</f>
        <v>6.0606059924187328E-2</v>
      </c>
      <c r="I119" s="3">
        <v>388059</v>
      </c>
      <c r="J119" s="4">
        <v>0.19</v>
      </c>
      <c r="K119" s="3">
        <v>31</v>
      </c>
      <c r="L119" s="3">
        <v>20</v>
      </c>
      <c r="M119" s="3">
        <v>29</v>
      </c>
      <c r="N119" s="3">
        <v>366</v>
      </c>
      <c r="O119" s="3">
        <v>36</v>
      </c>
      <c r="P119" s="46">
        <v>0.94</v>
      </c>
      <c r="Q119" s="4">
        <f>VLOOKUP($B119,'Session Details'!$B$2:$T$368,16,FALSE)</f>
        <v>-4.200007327170685E-3</v>
      </c>
      <c r="R119" s="4">
        <f>VLOOKUP($B119,'Session Details'!$B$2:$T$368,17,FALSE)</f>
        <v>-1.3599923595928487E-2</v>
      </c>
      <c r="S119" s="4">
        <f>VLOOKUP($B119,'Session Details'!$B$2:$T$368,18,FALSE)</f>
        <v>6.8000153952857412E-2</v>
      </c>
      <c r="T119" s="4">
        <f>VLOOKUP($B119,'Session Details'!$B$2:$T$368,19,FALSE)</f>
        <v>-7.8004180153694591E-3</v>
      </c>
    </row>
    <row r="120" spans="2:20" hidden="1" x14ac:dyDescent="0.2">
      <c r="B120" s="10">
        <v>43583</v>
      </c>
      <c r="C120" s="4">
        <f>VLOOKUP($B120,'Session Details'!$B$2:$T$368,11,FALSE)</f>
        <v>-0.13967029406360465</v>
      </c>
      <c r="D120" s="4">
        <f>VLOOKUP($B120,'Session Details'!$B$2:$T$368,16,FALSE)</f>
        <v>-1.680000728654335E-2</v>
      </c>
      <c r="E120" s="4">
        <f>VLOOKUP($B120,'Session Details'!$B$2:$T$368,17,FALSE)</f>
        <v>3.3999700233601771E-3</v>
      </c>
      <c r="F120" s="4">
        <f>VLOOKUP($B120,'Session Details'!$B$2:$T$368,18,FALSE)</f>
        <v>-6.7998793778717426E-3</v>
      </c>
      <c r="G120" s="4">
        <f>VLOOKUP($B120,'Session Details'!$B$2:$T$368,19,FALSE)</f>
        <v>-5.4600060358303448E-2</v>
      </c>
      <c r="H120" s="4">
        <f>VLOOKUP(Table2[[#This Row],[Date]],Table4[#All],10,0)</f>
        <v>-9.6153739053844722E-3</v>
      </c>
      <c r="I120" s="3">
        <v>394554</v>
      </c>
      <c r="J120" s="4">
        <v>0.18</v>
      </c>
      <c r="K120" s="3">
        <v>30</v>
      </c>
      <c r="L120" s="3">
        <v>20</v>
      </c>
      <c r="M120" s="3">
        <v>29</v>
      </c>
      <c r="N120" s="3">
        <v>389</v>
      </c>
      <c r="O120" s="3">
        <v>31</v>
      </c>
      <c r="P120" s="46">
        <v>0.93</v>
      </c>
      <c r="Q120" s="4">
        <f>VLOOKUP($B120,'Session Details'!$B$2:$T$368,16,FALSE)</f>
        <v>-1.680000728654335E-2</v>
      </c>
      <c r="R120" s="4">
        <f>VLOOKUP($B120,'Session Details'!$B$2:$T$368,17,FALSE)</f>
        <v>3.3999700233601771E-3</v>
      </c>
      <c r="S120" s="4">
        <f>VLOOKUP($B120,'Session Details'!$B$2:$T$368,18,FALSE)</f>
        <v>-6.7998793778717426E-3</v>
      </c>
      <c r="T120" s="4">
        <f>VLOOKUP($B120,'Session Details'!$B$2:$T$368,19,FALSE)</f>
        <v>-5.4600060358303448E-2</v>
      </c>
    </row>
    <row r="121" spans="2:20" hidden="1" x14ac:dyDescent="0.2">
      <c r="B121" s="10">
        <v>43584</v>
      </c>
      <c r="C121" s="4">
        <f>VLOOKUP($B121,'Session Details'!$B$2:$T$368,11,FALSE)</f>
        <v>-0.16222114050726522</v>
      </c>
      <c r="D121" s="4">
        <f>VLOOKUP($B121,'Session Details'!$B$2:$T$368,16,FALSE)</f>
        <v>-4.9999801804623267E-3</v>
      </c>
      <c r="E121" s="4">
        <f>VLOOKUP($B121,'Session Details'!$B$2:$T$368,17,FALSE)</f>
        <v>-1.5999869678649192E-2</v>
      </c>
      <c r="F121" s="4">
        <f>VLOOKUP($B121,'Session Details'!$B$2:$T$368,18,FALSE)</f>
        <v>-5.1099892749224329E-2</v>
      </c>
      <c r="G121" s="4">
        <f>VLOOKUP($B121,'Session Details'!$B$2:$T$368,19,FALSE)</f>
        <v>-4.1000822126354697E-2</v>
      </c>
      <c r="H121" s="4">
        <f>VLOOKUP(Table2[[#This Row],[Date]],Table4[#All],10,0)</f>
        <v>-1.041664768062156E-2</v>
      </c>
      <c r="I121" s="3">
        <v>395744</v>
      </c>
      <c r="J121" s="4">
        <v>0.18</v>
      </c>
      <c r="K121" s="3">
        <v>38</v>
      </c>
      <c r="L121" s="3">
        <v>20</v>
      </c>
      <c r="M121" s="3">
        <v>27</v>
      </c>
      <c r="N121" s="3">
        <v>366</v>
      </c>
      <c r="O121" s="3">
        <v>31</v>
      </c>
      <c r="P121" s="46">
        <v>0.91</v>
      </c>
      <c r="Q121" s="4">
        <f>VLOOKUP($B121,'Session Details'!$B$2:$T$368,16,FALSE)</f>
        <v>-4.9999801804623267E-3</v>
      </c>
      <c r="R121" s="4">
        <f>VLOOKUP($B121,'Session Details'!$B$2:$T$368,17,FALSE)</f>
        <v>-1.5999869678649192E-2</v>
      </c>
      <c r="S121" s="4">
        <f>VLOOKUP($B121,'Session Details'!$B$2:$T$368,18,FALSE)</f>
        <v>-5.1099892749224329E-2</v>
      </c>
      <c r="T121" s="4">
        <f>VLOOKUP($B121,'Session Details'!$B$2:$T$368,19,FALSE)</f>
        <v>-4.1000822126354697E-2</v>
      </c>
    </row>
    <row r="122" spans="2:20" hidden="1" x14ac:dyDescent="0.2">
      <c r="B122" s="10">
        <v>43585</v>
      </c>
      <c r="C122" s="4">
        <f>VLOOKUP($B122,'Session Details'!$B$2:$T$368,11,FALSE)</f>
        <v>6.2916929318195036E-2</v>
      </c>
      <c r="D122" s="4">
        <f>VLOOKUP($B122,'Session Details'!$B$2:$T$368,16,FALSE)</f>
        <v>1.5000014484676444E-2</v>
      </c>
      <c r="E122" s="4">
        <f>VLOOKUP($B122,'Session Details'!$B$2:$T$368,17,FALSE)</f>
        <v>1.9999988977243033E-2</v>
      </c>
      <c r="F122" s="4">
        <f>VLOOKUP($B122,'Session Details'!$B$2:$T$368,18,FALSE)</f>
        <v>-5.8399627244592578E-2</v>
      </c>
      <c r="G122" s="4">
        <f>VLOOKUP($B122,'Session Details'!$B$2:$T$368,19,FALSE)</f>
        <v>2.4599655786534336E-2</v>
      </c>
      <c r="H122" s="4">
        <f>VLOOKUP(Table2[[#This Row],[Date]],Table4[#All],10,0)</f>
        <v>2.105264127287465E-2</v>
      </c>
      <c r="I122" s="3">
        <v>405172</v>
      </c>
      <c r="J122" s="4">
        <v>0.17</v>
      </c>
      <c r="K122" s="3">
        <v>33</v>
      </c>
      <c r="L122" s="3">
        <v>19</v>
      </c>
      <c r="M122" s="3">
        <v>27</v>
      </c>
      <c r="N122" s="3">
        <v>380</v>
      </c>
      <c r="O122" s="3">
        <v>34</v>
      </c>
      <c r="P122" s="46">
        <v>0.94</v>
      </c>
      <c r="Q122" s="4">
        <f>VLOOKUP($B122,'Session Details'!$B$2:$T$368,16,FALSE)</f>
        <v>1.5000014484676444E-2</v>
      </c>
      <c r="R122" s="4">
        <f>VLOOKUP($B122,'Session Details'!$B$2:$T$368,17,FALSE)</f>
        <v>1.9999988977243033E-2</v>
      </c>
      <c r="S122" s="4">
        <f>VLOOKUP($B122,'Session Details'!$B$2:$T$368,18,FALSE)</f>
        <v>-5.8399627244592578E-2</v>
      </c>
      <c r="T122" s="4">
        <f>VLOOKUP($B122,'Session Details'!$B$2:$T$368,19,FALSE)</f>
        <v>2.4599655786534336E-2</v>
      </c>
    </row>
    <row r="123" spans="2:20" hidden="1" x14ac:dyDescent="0.2">
      <c r="B123" s="10">
        <v>43586</v>
      </c>
      <c r="C123" s="4">
        <f>VLOOKUP($B123,'Session Details'!$B$2:$T$368,11,FALSE)</f>
        <v>-5.8163292711358228E-2</v>
      </c>
      <c r="D123" s="4">
        <f>VLOOKUP($B123,'Session Details'!$B$2:$T$368,16,FALSE)</f>
        <v>-1.9999996053186753E-2</v>
      </c>
      <c r="E123" s="4">
        <f>VLOOKUP($B123,'Session Details'!$B$2:$T$368,17,FALSE)</f>
        <v>3.9999438964715694E-3</v>
      </c>
      <c r="F123" s="4">
        <f>VLOOKUP($B123,'Session Details'!$B$2:$T$368,18,FALSE)</f>
        <v>-1.4599820192211399E-2</v>
      </c>
      <c r="G123" s="4">
        <f>VLOOKUP($B123,'Session Details'!$B$2:$T$368,19,FALSE)</f>
        <v>2.4600238062857049E-2</v>
      </c>
      <c r="H123" s="4">
        <f>VLOOKUP(Table2[[#This Row],[Date]],Table4[#All],10,0)</f>
        <v>5.0000000000000044E-2</v>
      </c>
      <c r="I123" s="3">
        <v>410255</v>
      </c>
      <c r="J123" s="4">
        <v>0.18</v>
      </c>
      <c r="K123" s="3">
        <v>40</v>
      </c>
      <c r="L123" s="3">
        <v>18</v>
      </c>
      <c r="M123" s="3">
        <v>27</v>
      </c>
      <c r="N123" s="3">
        <v>378</v>
      </c>
      <c r="O123" s="3">
        <v>35</v>
      </c>
      <c r="P123" s="46">
        <v>0.94</v>
      </c>
      <c r="Q123" s="4">
        <f>VLOOKUP($B123,'Session Details'!$B$2:$T$368,16,FALSE)</f>
        <v>-1.9999996053186753E-2</v>
      </c>
      <c r="R123" s="4">
        <f>VLOOKUP($B123,'Session Details'!$B$2:$T$368,17,FALSE)</f>
        <v>3.9999438964715694E-3</v>
      </c>
      <c r="S123" s="4">
        <f>VLOOKUP($B123,'Session Details'!$B$2:$T$368,18,FALSE)</f>
        <v>-1.4599820192211399E-2</v>
      </c>
      <c r="T123" s="4">
        <f>VLOOKUP($B123,'Session Details'!$B$2:$T$368,19,FALSE)</f>
        <v>2.4600238062857049E-2</v>
      </c>
    </row>
    <row r="124" spans="2:20" hidden="1" x14ac:dyDescent="0.2">
      <c r="B124" s="10">
        <v>43587</v>
      </c>
      <c r="C124" s="4">
        <f>VLOOKUP($B124,'Session Details'!$B$2:$T$368,11,FALSE)</f>
        <v>7.3493350129709034E-2</v>
      </c>
      <c r="D124" s="4">
        <f>VLOOKUP($B124,'Session Details'!$B$2:$T$368,16,FALSE)</f>
        <v>1.0000024432653465E-2</v>
      </c>
      <c r="E124" s="4">
        <f>VLOOKUP($B124,'Session Details'!$B$2:$T$368,17,FALSE)</f>
        <v>7.9999983499616234E-3</v>
      </c>
      <c r="F124" s="4">
        <f>VLOOKUP($B124,'Session Details'!$B$2:$T$368,18,FALSE)</f>
        <v>5.1099853396061157E-2</v>
      </c>
      <c r="G124" s="4">
        <f>VLOOKUP($B124,'Session Details'!$B$2:$T$368,19,FALSE)</f>
        <v>-4.919972415613727E-2</v>
      </c>
      <c r="H124" s="4">
        <f>VLOOKUP(Table2[[#This Row],[Date]],Table4[#All],10,0)</f>
        <v>-6.6666675437362821E-2</v>
      </c>
      <c r="I124" s="3">
        <v>390331</v>
      </c>
      <c r="J124" s="4">
        <v>0.19</v>
      </c>
      <c r="K124" s="3">
        <v>31</v>
      </c>
      <c r="L124" s="3">
        <v>18</v>
      </c>
      <c r="M124" s="3">
        <v>30</v>
      </c>
      <c r="N124" s="3">
        <v>378</v>
      </c>
      <c r="O124" s="3">
        <v>36</v>
      </c>
      <c r="P124" s="46">
        <v>0.95</v>
      </c>
      <c r="Q124" s="4">
        <f>VLOOKUP($B124,'Session Details'!$B$2:$T$368,16,FALSE)</f>
        <v>1.0000024432653465E-2</v>
      </c>
      <c r="R124" s="4">
        <f>VLOOKUP($B124,'Session Details'!$B$2:$T$368,17,FALSE)</f>
        <v>7.9999983499616234E-3</v>
      </c>
      <c r="S124" s="4">
        <f>VLOOKUP($B124,'Session Details'!$B$2:$T$368,18,FALSE)</f>
        <v>5.1099853396061157E-2</v>
      </c>
      <c r="T124" s="4">
        <f>VLOOKUP($B124,'Session Details'!$B$2:$T$368,19,FALSE)</f>
        <v>-4.919972415613727E-2</v>
      </c>
    </row>
    <row r="125" spans="2:20" hidden="1" x14ac:dyDescent="0.2">
      <c r="B125" s="10">
        <v>43588</v>
      </c>
      <c r="C125" s="4">
        <f>VLOOKUP($B125,'Session Details'!$B$2:$T$368,11,FALSE)</f>
        <v>2.3600726438755881E-2</v>
      </c>
      <c r="D125" s="4">
        <f>VLOOKUP($B125,'Session Details'!$B$2:$T$368,16,FALSE)</f>
        <v>-7.4999775271067937E-3</v>
      </c>
      <c r="E125" s="4">
        <f>VLOOKUP($B125,'Session Details'!$B$2:$T$368,17,FALSE)</f>
        <v>2.7999988255184793E-2</v>
      </c>
      <c r="F125" s="4">
        <f>VLOOKUP($B125,'Session Details'!$B$2:$T$368,18,FALSE)</f>
        <v>2.1900230287964284E-2</v>
      </c>
      <c r="G125" s="4">
        <f>VLOOKUP($B125,'Session Details'!$B$2:$T$368,19,FALSE)</f>
        <v>-4.0999992020088194E-2</v>
      </c>
      <c r="H125" s="4">
        <f>VLOOKUP(Table2[[#This Row],[Date]],Table4[#All],10,0)</f>
        <v>-5.8823555966640351E-2</v>
      </c>
      <c r="I125" s="3">
        <v>400375</v>
      </c>
      <c r="J125" s="4">
        <v>0.18</v>
      </c>
      <c r="K125" s="3">
        <v>37</v>
      </c>
      <c r="L125" s="3">
        <v>18</v>
      </c>
      <c r="M125" s="3">
        <v>27</v>
      </c>
      <c r="N125" s="3">
        <v>365</v>
      </c>
      <c r="O125" s="3">
        <v>37</v>
      </c>
      <c r="P125" s="46">
        <v>0.93</v>
      </c>
      <c r="Q125" s="4">
        <f>VLOOKUP($B125,'Session Details'!$B$2:$T$368,16,FALSE)</f>
        <v>-7.4999775271067937E-3</v>
      </c>
      <c r="R125" s="4">
        <f>VLOOKUP($B125,'Session Details'!$B$2:$T$368,17,FALSE)</f>
        <v>2.7999988255184793E-2</v>
      </c>
      <c r="S125" s="4">
        <f>VLOOKUP($B125,'Session Details'!$B$2:$T$368,18,FALSE)</f>
        <v>2.1900230287964284E-2</v>
      </c>
      <c r="T125" s="4">
        <f>VLOOKUP($B125,'Session Details'!$B$2:$T$368,19,FALSE)</f>
        <v>-4.0999992020088194E-2</v>
      </c>
    </row>
    <row r="126" spans="2:20" hidden="1" x14ac:dyDescent="0.2">
      <c r="B126" s="10">
        <v>43589</v>
      </c>
      <c r="C126" s="4">
        <f>VLOOKUP($B126,'Session Details'!$B$2:$T$368,11,FALSE)</f>
        <v>-6.750862993794049E-2</v>
      </c>
      <c r="D126" s="4">
        <f>VLOOKUP($B126,'Session Details'!$B$2:$T$368,16,FALSE)</f>
        <v>4.1999999161966006E-3</v>
      </c>
      <c r="E126" s="4">
        <f>VLOOKUP($B126,'Session Details'!$B$2:$T$368,17,FALSE)</f>
        <v>-3.400024279538838E-3</v>
      </c>
      <c r="F126" s="4">
        <f>VLOOKUP($B126,'Session Details'!$B$2:$T$368,18,FALSE)</f>
        <v>-6.1200226885419817E-2</v>
      </c>
      <c r="G126" s="4">
        <f>VLOOKUP($B126,'Session Details'!$B$2:$T$368,19,FALSE)</f>
        <v>7.8001521816110087E-3</v>
      </c>
      <c r="H126" s="4">
        <f>VLOOKUP(Table2[[#This Row],[Date]],Table4[#All],10,0)</f>
        <v>-8.5714295413028663E-2</v>
      </c>
      <c r="I126" s="3">
        <v>400472</v>
      </c>
      <c r="J126" s="4">
        <v>0.19</v>
      </c>
      <c r="K126" s="3">
        <v>39</v>
      </c>
      <c r="L126" s="3">
        <v>19</v>
      </c>
      <c r="M126" s="3">
        <v>30</v>
      </c>
      <c r="N126" s="3">
        <v>370</v>
      </c>
      <c r="O126" s="3">
        <v>40</v>
      </c>
      <c r="P126" s="46">
        <v>0.94</v>
      </c>
      <c r="Q126" s="4">
        <f>VLOOKUP($B126,'Session Details'!$B$2:$T$368,16,FALSE)</f>
        <v>4.1999999161966006E-3</v>
      </c>
      <c r="R126" s="4">
        <f>VLOOKUP($B126,'Session Details'!$B$2:$T$368,17,FALSE)</f>
        <v>-3.400024279538838E-3</v>
      </c>
      <c r="S126" s="4">
        <f>VLOOKUP($B126,'Session Details'!$B$2:$T$368,18,FALSE)</f>
        <v>-6.1200226885419817E-2</v>
      </c>
      <c r="T126" s="4">
        <f>VLOOKUP($B126,'Session Details'!$B$2:$T$368,19,FALSE)</f>
        <v>7.8001521816110087E-3</v>
      </c>
    </row>
    <row r="127" spans="2:20" hidden="1" x14ac:dyDescent="0.2">
      <c r="B127" s="10">
        <v>43590</v>
      </c>
      <c r="C127" s="4">
        <f>VLOOKUP($B127,'Session Details'!$B$2:$T$368,11,FALSE)</f>
        <v>-2.040821472079013E-2</v>
      </c>
      <c r="D127" s="4">
        <f>VLOOKUP($B127,'Session Details'!$B$2:$T$368,16,FALSE)</f>
        <v>2.1000052765604571E-3</v>
      </c>
      <c r="E127" s="4">
        <f>VLOOKUP($B127,'Session Details'!$B$2:$T$368,17,FALSE)</f>
        <v>6.6691655586925691E-8</v>
      </c>
      <c r="F127" s="4">
        <f>VLOOKUP($B127,'Session Details'!$B$2:$T$368,18,FALSE)</f>
        <v>-2.2394789656043912E-7</v>
      </c>
      <c r="G127" s="4">
        <f>VLOOKUP($B127,'Session Details'!$B$2:$T$368,19,FALSE)</f>
        <v>-2.3399941998027307E-2</v>
      </c>
      <c r="H127" s="4">
        <f>VLOOKUP(Table2[[#This Row],[Date]],Table4[#All],10,0)</f>
        <v>-4.8543699609418511E-2</v>
      </c>
      <c r="I127" s="3">
        <v>387617</v>
      </c>
      <c r="J127" s="4">
        <v>0.18</v>
      </c>
      <c r="K127" s="3">
        <v>34</v>
      </c>
      <c r="L127" s="3">
        <v>21</v>
      </c>
      <c r="M127" s="3">
        <v>28</v>
      </c>
      <c r="N127" s="3">
        <v>397</v>
      </c>
      <c r="O127" s="3">
        <v>36</v>
      </c>
      <c r="P127" s="46">
        <v>0.93</v>
      </c>
      <c r="Q127" s="4">
        <f>VLOOKUP($B127,'Session Details'!$B$2:$T$368,16,FALSE)</f>
        <v>2.1000052765604571E-3</v>
      </c>
      <c r="R127" s="4">
        <f>VLOOKUP($B127,'Session Details'!$B$2:$T$368,17,FALSE)</f>
        <v>6.6691655586925691E-8</v>
      </c>
      <c r="S127" s="4">
        <f>VLOOKUP($B127,'Session Details'!$B$2:$T$368,18,FALSE)</f>
        <v>-2.2394789656043912E-7</v>
      </c>
      <c r="T127" s="4">
        <f>VLOOKUP($B127,'Session Details'!$B$2:$T$368,19,FALSE)</f>
        <v>-2.3399941998027307E-2</v>
      </c>
    </row>
    <row r="128" spans="2:20" hidden="1" x14ac:dyDescent="0.2">
      <c r="B128" s="10">
        <v>43591</v>
      </c>
      <c r="C128" s="4">
        <f>VLOOKUP($B128,'Session Details'!$B$2:$T$368,11,FALSE)</f>
        <v>-8.8199297954515754E-2</v>
      </c>
      <c r="D128" s="4">
        <f>VLOOKUP($B128,'Session Details'!$B$2:$T$368,16,FALSE)</f>
        <v>-1.5000014783239174E-2</v>
      </c>
      <c r="E128" s="4">
        <f>VLOOKUP($B128,'Session Details'!$B$2:$T$368,17,FALSE)</f>
        <v>-1.6000160554479559E-2</v>
      </c>
      <c r="F128" s="4">
        <f>VLOOKUP($B128,'Session Details'!$B$2:$T$368,18,FALSE)</f>
        <v>1.4600011137402835E-2</v>
      </c>
      <c r="G128" s="4">
        <f>VLOOKUP($B128,'Session Details'!$B$2:$T$368,19,FALSE)</f>
        <v>-8.1993114967942038E-3</v>
      </c>
      <c r="H128" s="4">
        <f>VLOOKUP(Table2[[#This Row],[Date]],Table4[#All],10,0)</f>
        <v>5.2631578947368363E-2</v>
      </c>
      <c r="I128" s="3">
        <v>388170</v>
      </c>
      <c r="J128" s="4">
        <v>0.18</v>
      </c>
      <c r="K128" s="3">
        <v>32</v>
      </c>
      <c r="L128" s="3">
        <v>18</v>
      </c>
      <c r="M128" s="3">
        <v>29</v>
      </c>
      <c r="N128" s="3">
        <v>359</v>
      </c>
      <c r="O128" s="3">
        <v>35</v>
      </c>
      <c r="P128" s="46">
        <v>0.93</v>
      </c>
      <c r="Q128" s="4">
        <f>VLOOKUP($B128,'Session Details'!$B$2:$T$368,16,FALSE)</f>
        <v>-1.5000014783239174E-2</v>
      </c>
      <c r="R128" s="4">
        <f>VLOOKUP($B128,'Session Details'!$B$2:$T$368,17,FALSE)</f>
        <v>-1.6000160554479559E-2</v>
      </c>
      <c r="S128" s="4">
        <f>VLOOKUP($B128,'Session Details'!$B$2:$T$368,18,FALSE)</f>
        <v>1.4600011137402835E-2</v>
      </c>
      <c r="T128" s="4">
        <f>VLOOKUP($B128,'Session Details'!$B$2:$T$368,19,FALSE)</f>
        <v>-8.1993114967942038E-3</v>
      </c>
    </row>
    <row r="129" spans="2:20" hidden="1" x14ac:dyDescent="0.2">
      <c r="B129" s="10">
        <v>43592</v>
      </c>
      <c r="C129" s="4">
        <f>VLOOKUP($B129,'Session Details'!$B$2:$T$368,11,FALSE)</f>
        <v>-1.5685873449249321E-3</v>
      </c>
      <c r="D129" s="4">
        <f>VLOOKUP($B129,'Session Details'!$B$2:$T$368,16,FALSE)</f>
        <v>9.999988301140017E-3</v>
      </c>
      <c r="E129" s="4">
        <f>VLOOKUP($B129,'Session Details'!$B$2:$T$368,17,FALSE)</f>
        <v>3.9999565046626162E-3</v>
      </c>
      <c r="F129" s="4">
        <f>VLOOKUP($B129,'Session Details'!$B$2:$T$368,18,FALSE)</f>
        <v>1.4599775789468583E-2</v>
      </c>
      <c r="G129" s="4">
        <f>VLOOKUP($B129,'Session Details'!$B$2:$T$368,19,FALSE)</f>
        <v>-5.7399709003764454E-2</v>
      </c>
      <c r="H129" s="4">
        <f>VLOOKUP(Table2[[#This Row],[Date]],Table4[#All],10,0)</f>
        <v>5.154639126319327E-2</v>
      </c>
      <c r="I129" s="3">
        <v>404780</v>
      </c>
      <c r="J129" s="4">
        <v>0.18</v>
      </c>
      <c r="K129" s="3">
        <v>37</v>
      </c>
      <c r="L129" s="3">
        <v>22</v>
      </c>
      <c r="M129" s="3">
        <v>29</v>
      </c>
      <c r="N129" s="3">
        <v>360</v>
      </c>
      <c r="O129" s="3">
        <v>31</v>
      </c>
      <c r="P129" s="46">
        <v>0.95</v>
      </c>
      <c r="Q129" s="4">
        <f>VLOOKUP($B129,'Session Details'!$B$2:$T$368,16,FALSE)</f>
        <v>9.999988301140017E-3</v>
      </c>
      <c r="R129" s="4">
        <f>VLOOKUP($B129,'Session Details'!$B$2:$T$368,17,FALSE)</f>
        <v>3.9999565046626162E-3</v>
      </c>
      <c r="S129" s="4">
        <f>VLOOKUP($B129,'Session Details'!$B$2:$T$368,18,FALSE)</f>
        <v>1.4599775789468583E-2</v>
      </c>
      <c r="T129" s="4">
        <f>VLOOKUP($B129,'Session Details'!$B$2:$T$368,19,FALSE)</f>
        <v>-5.7399709003764454E-2</v>
      </c>
    </row>
    <row r="130" spans="2:20" hidden="1" x14ac:dyDescent="0.2">
      <c r="B130" s="10">
        <v>43593</v>
      </c>
      <c r="C130" s="4">
        <f>VLOOKUP($B130,'Session Details'!$B$2:$T$368,11,FALSE)</f>
        <v>-8.6084544765537951E-2</v>
      </c>
      <c r="D130" s="4">
        <f>VLOOKUP($B130,'Session Details'!$B$2:$T$368,16,FALSE)</f>
        <v>9.9999969302563274E-3</v>
      </c>
      <c r="E130" s="4">
        <f>VLOOKUP($B130,'Session Details'!$B$2:$T$368,17,FALSE)</f>
        <v>-3.2000050520362644E-2</v>
      </c>
      <c r="F130" s="4">
        <f>VLOOKUP($B130,'Session Details'!$B$2:$T$368,18,FALSE)</f>
        <v>-2.9199658579637688E-2</v>
      </c>
      <c r="G130" s="4">
        <f>VLOOKUP($B130,'Session Details'!$B$2:$T$368,19,FALSE)</f>
        <v>-8.2001652814696069E-3</v>
      </c>
      <c r="H130" s="4">
        <f>VLOOKUP(Table2[[#This Row],[Date]],Table4[#All],10,0)</f>
        <v>0</v>
      </c>
      <c r="I130" s="3">
        <v>384639</v>
      </c>
      <c r="J130" s="4">
        <v>0.17</v>
      </c>
      <c r="K130" s="3">
        <v>35</v>
      </c>
      <c r="L130" s="3">
        <v>20</v>
      </c>
      <c r="M130" s="3">
        <v>29</v>
      </c>
      <c r="N130" s="3">
        <v>390</v>
      </c>
      <c r="O130" s="3">
        <v>38</v>
      </c>
      <c r="P130" s="46">
        <v>0.91</v>
      </c>
      <c r="Q130" s="4">
        <f>VLOOKUP($B130,'Session Details'!$B$2:$T$368,16,FALSE)</f>
        <v>9.9999969302563274E-3</v>
      </c>
      <c r="R130" s="4">
        <f>VLOOKUP($B130,'Session Details'!$B$2:$T$368,17,FALSE)</f>
        <v>-3.2000050520362644E-2</v>
      </c>
      <c r="S130" s="4">
        <f>VLOOKUP($B130,'Session Details'!$B$2:$T$368,18,FALSE)</f>
        <v>-2.9199658579637688E-2</v>
      </c>
      <c r="T130" s="4">
        <f>VLOOKUP($B130,'Session Details'!$B$2:$T$368,19,FALSE)</f>
        <v>-8.2001652814696069E-3</v>
      </c>
    </row>
    <row r="131" spans="2:20" hidden="1" x14ac:dyDescent="0.2">
      <c r="B131" s="10">
        <v>43594</v>
      </c>
      <c r="C131" s="4">
        <f>VLOOKUP($B131,'Session Details'!$B$2:$T$368,11,FALSE)</f>
        <v>-4.7888842250930708E-2</v>
      </c>
      <c r="D131" s="4">
        <f>VLOOKUP($B131,'Session Details'!$B$2:$T$368,16,FALSE)</f>
        <v>-1.7500008157134678E-2</v>
      </c>
      <c r="E131" s="4">
        <f>VLOOKUP($B131,'Session Details'!$B$2:$T$368,17,FALSE)</f>
        <v>1.2000056327886921E-2</v>
      </c>
      <c r="F131" s="4">
        <f>VLOOKUP($B131,'Session Details'!$B$2:$T$368,18,FALSE)</f>
        <v>-1.4600056218049384E-2</v>
      </c>
      <c r="G131" s="4">
        <f>VLOOKUP($B131,'Session Details'!$B$2:$T$368,19,FALSE)</f>
        <v>8.199589779755212E-3</v>
      </c>
      <c r="H131" s="4">
        <f>VLOOKUP(Table2[[#This Row],[Date]],Table4[#All],10,0)</f>
        <v>-1.0204062934193514E-2</v>
      </c>
      <c r="I131" s="3">
        <v>403290</v>
      </c>
      <c r="J131" s="4">
        <v>0.18</v>
      </c>
      <c r="K131" s="3">
        <v>32</v>
      </c>
      <c r="L131" s="3">
        <v>19</v>
      </c>
      <c r="M131" s="3">
        <v>26</v>
      </c>
      <c r="N131" s="3">
        <v>385</v>
      </c>
      <c r="O131" s="3">
        <v>40</v>
      </c>
      <c r="P131" s="46">
        <v>0.95</v>
      </c>
      <c r="Q131" s="4">
        <f>VLOOKUP($B131,'Session Details'!$B$2:$T$368,16,FALSE)</f>
        <v>-1.7500008157134678E-2</v>
      </c>
      <c r="R131" s="4">
        <f>VLOOKUP($B131,'Session Details'!$B$2:$T$368,17,FALSE)</f>
        <v>1.2000056327886921E-2</v>
      </c>
      <c r="S131" s="4">
        <f>VLOOKUP($B131,'Session Details'!$B$2:$T$368,18,FALSE)</f>
        <v>-1.4600056218049384E-2</v>
      </c>
      <c r="T131" s="4">
        <f>VLOOKUP($B131,'Session Details'!$B$2:$T$368,19,FALSE)</f>
        <v>8.199589779755212E-3</v>
      </c>
    </row>
    <row r="132" spans="2:20" hidden="1" x14ac:dyDescent="0.2">
      <c r="B132" s="10">
        <v>43595</v>
      </c>
      <c r="C132" s="4">
        <f>VLOOKUP($B132,'Session Details'!$B$2:$T$368,11,FALSE)</f>
        <v>5.030110358845441E-2</v>
      </c>
      <c r="D132" s="4">
        <f>VLOOKUP($B132,'Session Details'!$B$2:$T$368,16,FALSE)</f>
        <v>-5.000015845672251E-3</v>
      </c>
      <c r="E132" s="4">
        <f>VLOOKUP($B132,'Session Details'!$B$2:$T$368,17,FALSE)</f>
        <v>7.9999653897622203E-3</v>
      </c>
      <c r="F132" s="4">
        <f>VLOOKUP($B132,'Session Details'!$B$2:$T$368,18,FALSE)</f>
        <v>7.2996720523013092E-3</v>
      </c>
      <c r="G132" s="4">
        <f>VLOOKUP($B132,'Session Details'!$B$2:$T$368,19,FALSE)</f>
        <v>3.2800489268712041E-2</v>
      </c>
      <c r="H132" s="4">
        <f>VLOOKUP(Table2[[#This Row],[Date]],Table4[#All],10,0)</f>
        <v>1.0416695645367069E-2</v>
      </c>
      <c r="I132" s="3">
        <v>406517</v>
      </c>
      <c r="J132" s="4">
        <v>0.19</v>
      </c>
      <c r="K132" s="3">
        <v>40</v>
      </c>
      <c r="L132" s="3">
        <v>21</v>
      </c>
      <c r="M132" s="3">
        <v>25</v>
      </c>
      <c r="N132" s="3">
        <v>377</v>
      </c>
      <c r="O132" s="3">
        <v>39</v>
      </c>
      <c r="P132" s="46">
        <v>0.92</v>
      </c>
      <c r="Q132" s="4">
        <f>VLOOKUP($B132,'Session Details'!$B$2:$T$368,16,FALSE)</f>
        <v>-5.000015845672251E-3</v>
      </c>
      <c r="R132" s="4">
        <f>VLOOKUP($B132,'Session Details'!$B$2:$T$368,17,FALSE)</f>
        <v>7.9999653897622203E-3</v>
      </c>
      <c r="S132" s="4">
        <f>VLOOKUP($B132,'Session Details'!$B$2:$T$368,18,FALSE)</f>
        <v>7.2996720523013092E-3</v>
      </c>
      <c r="T132" s="4">
        <f>VLOOKUP($B132,'Session Details'!$B$2:$T$368,19,FALSE)</f>
        <v>3.2800489268712041E-2</v>
      </c>
    </row>
    <row r="133" spans="2:20" hidden="1" x14ac:dyDescent="0.2">
      <c r="B133" s="10">
        <v>43596</v>
      </c>
      <c r="C133" s="4">
        <f>VLOOKUP($B133,'Session Details'!$B$2:$T$368,11,FALSE)</f>
        <v>6.2225331093838321E-2</v>
      </c>
      <c r="D133" s="4">
        <f>VLOOKUP($B133,'Session Details'!$B$2:$T$368,16,FALSE)</f>
        <v>4.2000040622400814E-3</v>
      </c>
      <c r="E133" s="4">
        <f>VLOOKUP($B133,'Session Details'!$B$2:$T$368,17,FALSE)</f>
        <v>1.0200013974466737E-2</v>
      </c>
      <c r="F133" s="4">
        <f>VLOOKUP($B133,'Session Details'!$B$2:$T$368,18,FALSE)</f>
        <v>-1.9991308941591512E-8</v>
      </c>
      <c r="G133" s="4">
        <f>VLOOKUP($B133,'Session Details'!$B$2:$T$368,19,FALSE)</f>
        <v>7.8001774793711176E-3</v>
      </c>
      <c r="H133" s="4">
        <f>VLOOKUP(Table2[[#This Row],[Date]],Table4[#All],10,0)</f>
        <v>6.25E-2</v>
      </c>
      <c r="I133" s="3">
        <v>398563</v>
      </c>
      <c r="J133" s="4">
        <v>0.17</v>
      </c>
      <c r="K133" s="3">
        <v>39</v>
      </c>
      <c r="L133" s="3">
        <v>17</v>
      </c>
      <c r="M133" s="3">
        <v>28</v>
      </c>
      <c r="N133" s="3">
        <v>367</v>
      </c>
      <c r="O133" s="3">
        <v>33</v>
      </c>
      <c r="P133" s="46">
        <v>0.91</v>
      </c>
      <c r="Q133" s="4">
        <f>VLOOKUP($B133,'Session Details'!$B$2:$T$368,16,FALSE)</f>
        <v>4.2000040622400814E-3</v>
      </c>
      <c r="R133" s="4">
        <f>VLOOKUP($B133,'Session Details'!$B$2:$T$368,17,FALSE)</f>
        <v>1.0200013974466737E-2</v>
      </c>
      <c r="S133" s="4">
        <f>VLOOKUP($B133,'Session Details'!$B$2:$T$368,18,FALSE)</f>
        <v>-1.9991308941591512E-8</v>
      </c>
      <c r="T133" s="4">
        <f>VLOOKUP($B133,'Session Details'!$B$2:$T$368,19,FALSE)</f>
        <v>7.8001774793711176E-3</v>
      </c>
    </row>
    <row r="134" spans="2:20" hidden="1" x14ac:dyDescent="0.2">
      <c r="B134" s="10">
        <v>43597</v>
      </c>
      <c r="C134" s="4">
        <f>VLOOKUP($B134,'Session Details'!$B$2:$T$368,11,FALSE)</f>
        <v>5.2631662751314368E-2</v>
      </c>
      <c r="D134" s="4">
        <f>VLOOKUP($B134,'Session Details'!$B$2:$T$368,16,FALSE)</f>
        <v>8.3999975162923346E-3</v>
      </c>
      <c r="E134" s="4">
        <f>VLOOKUP($B134,'Session Details'!$B$2:$T$368,17,FALSE)</f>
        <v>-7.4609982136930597E-8</v>
      </c>
      <c r="F134" s="4">
        <f>VLOOKUP($B134,'Session Details'!$B$2:$T$368,18,FALSE)</f>
        <v>2.2492653772854254E-7</v>
      </c>
      <c r="G134" s="4">
        <f>VLOOKUP($B134,'Session Details'!$B$2:$T$368,19,FALSE)</f>
        <v>7.7999696489230441E-3</v>
      </c>
      <c r="H134" s="4">
        <f>VLOOKUP(Table2[[#This Row],[Date]],Table4[#All],10,0)</f>
        <v>-3.0612233532244737E-2</v>
      </c>
      <c r="I134" s="3">
        <v>398790</v>
      </c>
      <c r="J134" s="4">
        <v>0.17</v>
      </c>
      <c r="K134" s="3">
        <v>34</v>
      </c>
      <c r="L134" s="3">
        <v>22</v>
      </c>
      <c r="M134" s="3">
        <v>27</v>
      </c>
      <c r="N134" s="3">
        <v>350</v>
      </c>
      <c r="O134" s="3">
        <v>30</v>
      </c>
      <c r="P134" s="46">
        <v>0.94</v>
      </c>
      <c r="Q134" s="4">
        <f>VLOOKUP($B134,'Session Details'!$B$2:$T$368,16,FALSE)</f>
        <v>8.3999975162923346E-3</v>
      </c>
      <c r="R134" s="4">
        <f>VLOOKUP($B134,'Session Details'!$B$2:$T$368,17,FALSE)</f>
        <v>-7.4609982136930597E-8</v>
      </c>
      <c r="S134" s="4">
        <f>VLOOKUP($B134,'Session Details'!$B$2:$T$368,18,FALSE)</f>
        <v>2.2492653772854254E-7</v>
      </c>
      <c r="T134" s="4">
        <f>VLOOKUP($B134,'Session Details'!$B$2:$T$368,19,FALSE)</f>
        <v>7.7999696489230441E-3</v>
      </c>
    </row>
    <row r="135" spans="2:20" hidden="1" x14ac:dyDescent="0.2">
      <c r="B135" s="10">
        <v>43598</v>
      </c>
      <c r="C135" s="4">
        <f>VLOOKUP($B135,'Session Details'!$B$2:$T$368,11,FALSE)</f>
        <v>0.10303040441717126</v>
      </c>
      <c r="D135" s="4">
        <f>VLOOKUP($B135,'Session Details'!$B$2:$T$368,16,FALSE)</f>
        <v>2.2500013430128502E-2</v>
      </c>
      <c r="E135" s="4">
        <f>VLOOKUP($B135,'Session Details'!$B$2:$T$368,17,FALSE)</f>
        <v>1.1858283766041922E-7</v>
      </c>
      <c r="F135" s="4">
        <f>VLOOKUP($B135,'Session Details'!$B$2:$T$368,18,FALSE)</f>
        <v>-3.6500112886318714E-2</v>
      </c>
      <c r="G135" s="4">
        <f>VLOOKUP($B135,'Session Details'!$B$2:$T$368,19,FALSE)</f>
        <v>4.9199903876316564E-2</v>
      </c>
      <c r="H135" s="4">
        <f>VLOOKUP(Table2[[#This Row],[Date]],Table4[#All],10,0)</f>
        <v>-4.0000018418461902E-2</v>
      </c>
      <c r="I135" s="3">
        <v>385035</v>
      </c>
      <c r="J135" s="4">
        <v>0.17</v>
      </c>
      <c r="K135" s="3">
        <v>37</v>
      </c>
      <c r="L135" s="3">
        <v>19</v>
      </c>
      <c r="M135" s="3">
        <v>25</v>
      </c>
      <c r="N135" s="3">
        <v>395</v>
      </c>
      <c r="O135" s="3">
        <v>33</v>
      </c>
      <c r="P135" s="46">
        <v>0.93</v>
      </c>
      <c r="Q135" s="4">
        <f>VLOOKUP($B135,'Session Details'!$B$2:$T$368,16,FALSE)</f>
        <v>2.2500013430128502E-2</v>
      </c>
      <c r="R135" s="4">
        <f>VLOOKUP($B135,'Session Details'!$B$2:$T$368,17,FALSE)</f>
        <v>1.1858283766041922E-7</v>
      </c>
      <c r="S135" s="4">
        <f>VLOOKUP($B135,'Session Details'!$B$2:$T$368,18,FALSE)</f>
        <v>-3.6500112886318714E-2</v>
      </c>
      <c r="T135" s="4">
        <f>VLOOKUP($B135,'Session Details'!$B$2:$T$368,19,FALSE)</f>
        <v>4.9199903876316564E-2</v>
      </c>
    </row>
    <row r="136" spans="2:20" hidden="1" x14ac:dyDescent="0.2">
      <c r="B136" s="10">
        <v>43599</v>
      </c>
      <c r="C136" s="4">
        <f>VLOOKUP($B136,'Session Details'!$B$2:$T$368,11,FALSE)</f>
        <v>6.4314761142194588E-2</v>
      </c>
      <c r="D136" s="4">
        <f>VLOOKUP($B136,'Session Details'!$B$2:$T$368,16,FALSE)</f>
        <v>-1.2499995082606352E-2</v>
      </c>
      <c r="E136" s="4">
        <f>VLOOKUP($B136,'Session Details'!$B$2:$T$368,17,FALSE)</f>
        <v>-8.0000123821606928E-3</v>
      </c>
      <c r="F136" s="4">
        <f>VLOOKUP($B136,'Session Details'!$B$2:$T$368,18,FALSE)</f>
        <v>5.1100152906559115E-2</v>
      </c>
      <c r="G136" s="4">
        <f>VLOOKUP($B136,'Session Details'!$B$2:$T$368,19,FALSE)</f>
        <v>4.9200192646460916E-2</v>
      </c>
      <c r="H136" s="4">
        <f>VLOOKUP(Table2[[#This Row],[Date]],Table4[#All],10,0)</f>
        <v>2.9411755411675955E-2</v>
      </c>
      <c r="I136" s="3">
        <v>387454</v>
      </c>
      <c r="J136" s="4">
        <v>0.17</v>
      </c>
      <c r="K136" s="3">
        <v>35</v>
      </c>
      <c r="L136" s="3">
        <v>20</v>
      </c>
      <c r="M136" s="3">
        <v>27</v>
      </c>
      <c r="N136" s="3">
        <v>389</v>
      </c>
      <c r="O136" s="3">
        <v>35</v>
      </c>
      <c r="P136" s="46">
        <v>0.91</v>
      </c>
      <c r="Q136" s="4">
        <f>VLOOKUP($B136,'Session Details'!$B$2:$T$368,16,FALSE)</f>
        <v>-1.2499995082606352E-2</v>
      </c>
      <c r="R136" s="4">
        <f>VLOOKUP($B136,'Session Details'!$B$2:$T$368,17,FALSE)</f>
        <v>-8.0000123821606928E-3</v>
      </c>
      <c r="S136" s="4">
        <f>VLOOKUP($B136,'Session Details'!$B$2:$T$368,18,FALSE)</f>
        <v>5.1100152906559115E-2</v>
      </c>
      <c r="T136" s="4">
        <f>VLOOKUP($B136,'Session Details'!$B$2:$T$368,19,FALSE)</f>
        <v>4.9200192646460916E-2</v>
      </c>
    </row>
    <row r="137" spans="2:20" hidden="1" x14ac:dyDescent="0.2">
      <c r="B137" s="10">
        <v>43600</v>
      </c>
      <c r="C137" s="4">
        <f>VLOOKUP($B137,'Session Details'!$B$2:$T$368,11,FALSE)</f>
        <v>-3.808489907213275E-4</v>
      </c>
      <c r="D137" s="4">
        <f>VLOOKUP($B137,'Session Details'!$B$2:$T$368,16,FALSE)</f>
        <v>-2.4999777400167567E-3</v>
      </c>
      <c r="E137" s="4">
        <f>VLOOKUP($B137,'Session Details'!$B$2:$T$368,17,FALSE)</f>
        <v>3.9999934350037569E-2</v>
      </c>
      <c r="F137" s="4">
        <f>VLOOKUP($B137,'Session Details'!$B$2:$T$368,18,FALSE)</f>
        <v>-2.7088617537973647E-7</v>
      </c>
      <c r="G137" s="4">
        <f>VLOOKUP($B137,'Session Details'!$B$2:$T$368,19,FALSE)</f>
        <v>-7.3799700435306481E-2</v>
      </c>
      <c r="H137" s="4">
        <f>VLOOKUP(Table2[[#This Row],[Date]],Table4[#All],10,0)</f>
        <v>-3.809525563663041E-2</v>
      </c>
      <c r="I137" s="3">
        <v>381343</v>
      </c>
      <c r="J137" s="4">
        <v>0.17</v>
      </c>
      <c r="K137" s="3">
        <v>37</v>
      </c>
      <c r="L137" s="3">
        <v>20</v>
      </c>
      <c r="M137" s="3">
        <v>29</v>
      </c>
      <c r="N137" s="3">
        <v>399</v>
      </c>
      <c r="O137" s="3">
        <v>36</v>
      </c>
      <c r="P137" s="46">
        <v>0.95</v>
      </c>
      <c r="Q137" s="4">
        <f>VLOOKUP($B137,'Session Details'!$B$2:$T$368,16,FALSE)</f>
        <v>-2.4999777400167567E-3</v>
      </c>
      <c r="R137" s="4">
        <f>VLOOKUP($B137,'Session Details'!$B$2:$T$368,17,FALSE)</f>
        <v>3.9999934350037569E-2</v>
      </c>
      <c r="S137" s="4">
        <f>VLOOKUP($B137,'Session Details'!$B$2:$T$368,18,FALSE)</f>
        <v>-2.7088617537973647E-7</v>
      </c>
      <c r="T137" s="4">
        <f>VLOOKUP($B137,'Session Details'!$B$2:$T$368,19,FALSE)</f>
        <v>-7.3799700435306481E-2</v>
      </c>
    </row>
    <row r="138" spans="2:20" hidden="1" x14ac:dyDescent="0.2">
      <c r="B138" s="10">
        <v>43601</v>
      </c>
      <c r="C138" s="4">
        <f>VLOOKUP($B138,'Session Details'!$B$2:$T$368,11,FALSE)</f>
        <v>0.13802425552968423</v>
      </c>
      <c r="D138" s="4">
        <f>VLOOKUP($B138,'Session Details'!$B$2:$T$368,16,FALSE)</f>
        <v>1.4999985758921336E-2</v>
      </c>
      <c r="E138" s="4">
        <f>VLOOKUP($B138,'Session Details'!$B$2:$T$368,17,FALSE)</f>
        <v>1.1999979922891757E-2</v>
      </c>
      <c r="F138" s="4">
        <f>VLOOKUP($B138,'Session Details'!$B$2:$T$368,18,FALSE)</f>
        <v>1.4600058086129186E-2</v>
      </c>
      <c r="G138" s="4">
        <f>VLOOKUP($B138,'Session Details'!$B$2:$T$368,19,FALSE)</f>
        <v>1.6399946020057898E-2</v>
      </c>
      <c r="H138" s="4">
        <f>VLOOKUP(Table2[[#This Row],[Date]],Table4[#All],10,0)</f>
        <v>0</v>
      </c>
      <c r="I138" s="3">
        <v>382648</v>
      </c>
      <c r="J138" s="4">
        <v>0.17</v>
      </c>
      <c r="K138" s="3">
        <v>37</v>
      </c>
      <c r="L138" s="3">
        <v>22</v>
      </c>
      <c r="M138" s="3">
        <v>26</v>
      </c>
      <c r="N138" s="3">
        <v>390</v>
      </c>
      <c r="O138" s="3">
        <v>39</v>
      </c>
      <c r="P138" s="46">
        <v>0.93</v>
      </c>
      <c r="Q138" s="4">
        <f>VLOOKUP($B138,'Session Details'!$B$2:$T$368,16,FALSE)</f>
        <v>1.4999985758921336E-2</v>
      </c>
      <c r="R138" s="4">
        <f>VLOOKUP($B138,'Session Details'!$B$2:$T$368,17,FALSE)</f>
        <v>1.1999979922891757E-2</v>
      </c>
      <c r="S138" s="4">
        <f>VLOOKUP($B138,'Session Details'!$B$2:$T$368,18,FALSE)</f>
        <v>1.4600058086129186E-2</v>
      </c>
      <c r="T138" s="4">
        <f>VLOOKUP($B138,'Session Details'!$B$2:$T$368,19,FALSE)</f>
        <v>1.6399946020057898E-2</v>
      </c>
    </row>
    <row r="139" spans="2:20" hidden="1" x14ac:dyDescent="0.2">
      <c r="B139" s="10">
        <v>43602</v>
      </c>
      <c r="C139" s="4">
        <f>VLOOKUP($B139,'Session Details'!$B$2:$T$368,11,FALSE)</f>
        <v>-9.5194386138206633E-2</v>
      </c>
      <c r="D139" s="4">
        <f>VLOOKUP($B139,'Session Details'!$B$2:$T$368,16,FALSE)</f>
        <v>1.0000006941901091E-2</v>
      </c>
      <c r="E139" s="4">
        <f>VLOOKUP($B139,'Session Details'!$B$2:$T$368,17,FALSE)</f>
        <v>-2.4000021810479999E-2</v>
      </c>
      <c r="F139" s="4">
        <f>VLOOKUP($B139,'Session Details'!$B$2:$T$368,18,FALSE)</f>
        <v>-1.4599926605654567E-2</v>
      </c>
      <c r="G139" s="4">
        <f>VLOOKUP($B139,'Session Details'!$B$2:$T$368,19,FALSE)</f>
        <v>-4.9200178224621416E-2</v>
      </c>
      <c r="H139" s="4">
        <f>VLOOKUP(Table2[[#This Row],[Date]],Table4[#All],10,0)</f>
        <v>-2.0618565999329763E-2</v>
      </c>
      <c r="I139" s="3">
        <v>391140</v>
      </c>
      <c r="J139" s="4">
        <v>0.18</v>
      </c>
      <c r="K139" s="3">
        <v>32</v>
      </c>
      <c r="L139" s="3">
        <v>17</v>
      </c>
      <c r="M139" s="3">
        <v>25</v>
      </c>
      <c r="N139" s="3">
        <v>378</v>
      </c>
      <c r="O139" s="3">
        <v>35</v>
      </c>
      <c r="P139" s="46">
        <v>0.91</v>
      </c>
      <c r="Q139" s="4">
        <f>VLOOKUP($B139,'Session Details'!$B$2:$T$368,16,FALSE)</f>
        <v>1.0000006941901091E-2</v>
      </c>
      <c r="R139" s="4">
        <f>VLOOKUP($B139,'Session Details'!$B$2:$T$368,17,FALSE)</f>
        <v>-2.4000021810479999E-2</v>
      </c>
      <c r="S139" s="4">
        <f>VLOOKUP($B139,'Session Details'!$B$2:$T$368,18,FALSE)</f>
        <v>-1.4599926605654567E-2</v>
      </c>
      <c r="T139" s="4">
        <f>VLOOKUP($B139,'Session Details'!$B$2:$T$368,19,FALSE)</f>
        <v>-4.9200178224621416E-2</v>
      </c>
    </row>
    <row r="140" spans="2:20" hidden="1" x14ac:dyDescent="0.2">
      <c r="B140" s="10">
        <v>43603</v>
      </c>
      <c r="C140" s="4">
        <f>VLOOKUP($B140,'Session Details'!$B$2:$T$368,11,FALSE)</f>
        <v>6.0996746463022111E-2</v>
      </c>
      <c r="D140" s="4">
        <f>VLOOKUP($B140,'Session Details'!$B$2:$T$368,16,FALSE)</f>
        <v>-1.259998586951977E-2</v>
      </c>
      <c r="E140" s="4">
        <f>VLOOKUP($B140,'Session Details'!$B$2:$T$368,17,FALSE)</f>
        <v>2.0399934557436605E-2</v>
      </c>
      <c r="F140" s="4">
        <f>VLOOKUP($B140,'Session Details'!$B$2:$T$368,18,FALSE)</f>
        <v>-6.7996761972153319E-3</v>
      </c>
      <c r="G140" s="4">
        <f>VLOOKUP($B140,'Session Details'!$B$2:$T$368,19,FALSE)</f>
        <v>5.4599838342530904E-2</v>
      </c>
      <c r="H140" s="4">
        <f>VLOOKUP(Table2[[#This Row],[Date]],Table4[#All],10,0)</f>
        <v>-1.9607843137254943E-2</v>
      </c>
      <c r="I140" s="3">
        <v>389840</v>
      </c>
      <c r="J140" s="4">
        <v>0.17</v>
      </c>
      <c r="K140" s="3">
        <v>35</v>
      </c>
      <c r="L140" s="3">
        <v>22</v>
      </c>
      <c r="M140" s="3">
        <v>26</v>
      </c>
      <c r="N140" s="3">
        <v>377</v>
      </c>
      <c r="O140" s="3">
        <v>35</v>
      </c>
      <c r="P140" s="46">
        <v>0.93</v>
      </c>
      <c r="Q140" s="4">
        <f>VLOOKUP($B140,'Session Details'!$B$2:$T$368,16,FALSE)</f>
        <v>-1.259998586951977E-2</v>
      </c>
      <c r="R140" s="4">
        <f>VLOOKUP($B140,'Session Details'!$B$2:$T$368,17,FALSE)</f>
        <v>2.0399934557436605E-2</v>
      </c>
      <c r="S140" s="4">
        <f>VLOOKUP($B140,'Session Details'!$B$2:$T$368,18,FALSE)</f>
        <v>-6.7996761972153319E-3</v>
      </c>
      <c r="T140" s="4">
        <f>VLOOKUP($B140,'Session Details'!$B$2:$T$368,19,FALSE)</f>
        <v>5.4599838342530904E-2</v>
      </c>
    </row>
    <row r="141" spans="2:20" hidden="1" x14ac:dyDescent="0.2">
      <c r="B141" s="10">
        <v>43604</v>
      </c>
      <c r="C141" s="4">
        <f>VLOOKUP($B141,'Session Details'!$B$2:$T$368,11,FALSE)</f>
        <v>-0.10499583351411135</v>
      </c>
      <c r="D141" s="4">
        <f>VLOOKUP($B141,'Session Details'!$B$2:$T$368,16,FALSE)</f>
        <v>-1.0500004811565489E-2</v>
      </c>
      <c r="E141" s="4">
        <f>VLOOKUP($B141,'Session Details'!$B$2:$T$368,17,FALSE)</f>
        <v>-2.7199999532079855E-2</v>
      </c>
      <c r="F141" s="4">
        <f>VLOOKUP($B141,'Session Details'!$B$2:$T$368,18,FALSE)</f>
        <v>1.3600084996513884E-2</v>
      </c>
      <c r="G141" s="4">
        <f>VLOOKUP($B141,'Session Details'!$B$2:$T$368,19,FALSE)</f>
        <v>1.0390238636137639E-7</v>
      </c>
      <c r="H141" s="4">
        <f>VLOOKUP(Table2[[#This Row],[Date]],Table4[#All],10,0)</f>
        <v>0.10526315666056507</v>
      </c>
      <c r="I141" s="3">
        <v>397741</v>
      </c>
      <c r="J141" s="4">
        <v>0.19</v>
      </c>
      <c r="K141" s="3">
        <v>31</v>
      </c>
      <c r="L141" s="3">
        <v>20</v>
      </c>
      <c r="M141" s="3">
        <v>25</v>
      </c>
      <c r="N141" s="3">
        <v>398</v>
      </c>
      <c r="O141" s="3">
        <v>34</v>
      </c>
      <c r="P141" s="46">
        <v>0.92</v>
      </c>
      <c r="Q141" s="4">
        <f>VLOOKUP($B141,'Session Details'!$B$2:$T$368,16,FALSE)</f>
        <v>-1.0500004811565489E-2</v>
      </c>
      <c r="R141" s="4">
        <f>VLOOKUP($B141,'Session Details'!$B$2:$T$368,17,FALSE)</f>
        <v>-2.7199999532079855E-2</v>
      </c>
      <c r="S141" s="4">
        <f>VLOOKUP($B141,'Session Details'!$B$2:$T$368,18,FALSE)</f>
        <v>1.3600084996513884E-2</v>
      </c>
      <c r="T141" s="4">
        <f>VLOOKUP($B141,'Session Details'!$B$2:$T$368,19,FALSE)</f>
        <v>1.0390238636137639E-7</v>
      </c>
    </row>
    <row r="142" spans="2:20" hidden="1" x14ac:dyDescent="0.2">
      <c r="B142" s="10">
        <v>43605</v>
      </c>
      <c r="C142" s="4">
        <f>VLOOKUP($B142,'Session Details'!$B$2:$T$368,11,FALSE)</f>
        <v>-6.7884564093682043E-3</v>
      </c>
      <c r="D142" s="4">
        <f>VLOOKUP($B142,'Session Details'!$B$2:$T$368,16,FALSE)</f>
        <v>-1.5000033212093367E-2</v>
      </c>
      <c r="E142" s="4">
        <f>VLOOKUP($B142,'Session Details'!$B$2:$T$368,17,FALSE)</f>
        <v>1.2000036976372086E-2</v>
      </c>
      <c r="F142" s="4">
        <f>VLOOKUP($B142,'Session Details'!$B$2:$T$368,18,FALSE)</f>
        <v>2.1899912783258868E-2</v>
      </c>
      <c r="G142" s="4">
        <f>VLOOKUP($B142,'Session Details'!$B$2:$T$368,19,FALSE)</f>
        <v>-8.1997867794698642E-3</v>
      </c>
      <c r="H142" s="4">
        <f>VLOOKUP(Table2[[#This Row],[Date]],Table4[#All],10,0)</f>
        <v>7.2916677658587448E-2</v>
      </c>
      <c r="I142" s="3">
        <v>409012</v>
      </c>
      <c r="J142" s="4">
        <v>0.19</v>
      </c>
      <c r="K142" s="3">
        <v>32</v>
      </c>
      <c r="L142" s="3">
        <v>22</v>
      </c>
      <c r="M142" s="3">
        <v>25</v>
      </c>
      <c r="N142" s="3">
        <v>379</v>
      </c>
      <c r="O142" s="3">
        <v>35</v>
      </c>
      <c r="P142" s="46">
        <v>0.93</v>
      </c>
      <c r="Q142" s="4">
        <f>VLOOKUP($B142,'Session Details'!$B$2:$T$368,16,FALSE)</f>
        <v>-1.5000033212093367E-2</v>
      </c>
      <c r="R142" s="4">
        <f>VLOOKUP($B142,'Session Details'!$B$2:$T$368,17,FALSE)</f>
        <v>1.2000036976372086E-2</v>
      </c>
      <c r="S142" s="4">
        <f>VLOOKUP($B142,'Session Details'!$B$2:$T$368,18,FALSE)</f>
        <v>2.1899912783258868E-2</v>
      </c>
      <c r="T142" s="4">
        <f>VLOOKUP($B142,'Session Details'!$B$2:$T$368,19,FALSE)</f>
        <v>-8.1997867794698642E-3</v>
      </c>
    </row>
    <row r="143" spans="2:20" hidden="1" x14ac:dyDescent="0.2">
      <c r="B143" s="10">
        <v>43606</v>
      </c>
      <c r="C143" s="4">
        <f>VLOOKUP($B143,'Session Details'!$B$2:$T$368,11,FALSE)</f>
        <v>-0.12207205602369087</v>
      </c>
      <c r="D143" s="4">
        <f>VLOOKUP($B143,'Session Details'!$B$2:$T$368,16,FALSE)</f>
        <v>-7.4999916976422054E-3</v>
      </c>
      <c r="E143" s="4">
        <f>VLOOKUP($B143,'Session Details'!$B$2:$T$368,17,FALSE)</f>
        <v>-4.0000050494479744E-3</v>
      </c>
      <c r="F143" s="4">
        <f>VLOOKUP($B143,'Session Details'!$B$2:$T$368,18,FALSE)</f>
        <v>-5.1100097227469665E-2</v>
      </c>
      <c r="G143" s="4">
        <f>VLOOKUP($B143,'Session Details'!$B$2:$T$368,19,FALSE)</f>
        <v>-1.6400416489486203E-2</v>
      </c>
      <c r="H143" s="4">
        <f>VLOOKUP(Table2[[#This Row],[Date]],Table4[#All],10,0)</f>
        <v>-1.9047627818315149E-2</v>
      </c>
      <c r="I143" s="3">
        <v>397624</v>
      </c>
      <c r="J143" s="4">
        <v>0.18</v>
      </c>
      <c r="K143" s="3">
        <v>35</v>
      </c>
      <c r="L143" s="3">
        <v>21</v>
      </c>
      <c r="M143" s="3">
        <v>25</v>
      </c>
      <c r="N143" s="3">
        <v>380</v>
      </c>
      <c r="O143" s="3">
        <v>37</v>
      </c>
      <c r="P143" s="46">
        <v>0.94</v>
      </c>
      <c r="Q143" s="4">
        <f>VLOOKUP($B143,'Session Details'!$B$2:$T$368,16,FALSE)</f>
        <v>-7.4999916976422054E-3</v>
      </c>
      <c r="R143" s="4">
        <f>VLOOKUP($B143,'Session Details'!$B$2:$T$368,17,FALSE)</f>
        <v>-4.0000050494479744E-3</v>
      </c>
      <c r="S143" s="4">
        <f>VLOOKUP($B143,'Session Details'!$B$2:$T$368,18,FALSE)</f>
        <v>-5.1100097227469665E-2</v>
      </c>
      <c r="T143" s="4">
        <f>VLOOKUP($B143,'Session Details'!$B$2:$T$368,19,FALSE)</f>
        <v>-1.6400416489486203E-2</v>
      </c>
    </row>
    <row r="144" spans="2:20" hidden="1" x14ac:dyDescent="0.2">
      <c r="B144" s="10">
        <v>43607</v>
      </c>
      <c r="C144" s="4">
        <f>VLOOKUP($B144,'Session Details'!$B$2:$T$368,11,FALSE)</f>
        <v>0.15003704647287197</v>
      </c>
      <c r="D144" s="4">
        <f>VLOOKUP($B144,'Session Details'!$B$2:$T$368,16,FALSE)</f>
        <v>7.500006952513627E-3</v>
      </c>
      <c r="E144" s="4">
        <f>VLOOKUP($B144,'Session Details'!$B$2:$T$368,17,FALSE)</f>
        <v>4.2987629733648447E-8</v>
      </c>
      <c r="F144" s="4">
        <f>VLOOKUP($B144,'Session Details'!$B$2:$T$368,18,FALSE)</f>
        <v>5.1099944999140501E-2</v>
      </c>
      <c r="G144" s="4">
        <f>VLOOKUP($B144,'Session Details'!$B$2:$T$368,19,FALSE)</f>
        <v>3.2799572949747557E-2</v>
      </c>
      <c r="H144" s="4">
        <f>VLOOKUP(Table2[[#This Row],[Date]],Table4[#All],10,0)</f>
        <v>0</v>
      </c>
      <c r="I144" s="3">
        <v>387088</v>
      </c>
      <c r="J144" s="4">
        <v>0.18</v>
      </c>
      <c r="K144" s="3">
        <v>35</v>
      </c>
      <c r="L144" s="3">
        <v>17</v>
      </c>
      <c r="M144" s="3">
        <v>25</v>
      </c>
      <c r="N144" s="3">
        <v>398</v>
      </c>
      <c r="O144" s="3">
        <v>37</v>
      </c>
      <c r="P144" s="46">
        <v>0.94</v>
      </c>
      <c r="Q144" s="4">
        <f>VLOOKUP($B144,'Session Details'!$B$2:$T$368,16,FALSE)</f>
        <v>7.500006952513627E-3</v>
      </c>
      <c r="R144" s="4">
        <f>VLOOKUP($B144,'Session Details'!$B$2:$T$368,17,FALSE)</f>
        <v>4.2987629733648447E-8</v>
      </c>
      <c r="S144" s="4">
        <f>VLOOKUP($B144,'Session Details'!$B$2:$T$368,18,FALSE)</f>
        <v>5.1099944999140501E-2</v>
      </c>
      <c r="T144" s="4">
        <f>VLOOKUP($B144,'Session Details'!$B$2:$T$368,19,FALSE)</f>
        <v>3.2799572949747557E-2</v>
      </c>
    </row>
    <row r="145" spans="2:20" hidden="1" x14ac:dyDescent="0.2">
      <c r="B145" s="10">
        <v>43608</v>
      </c>
      <c r="C145" s="4">
        <f>VLOOKUP($B145,'Session Details'!$B$2:$T$368,11,FALSE)</f>
        <v>-4.8715414015697567E-2</v>
      </c>
      <c r="D145" s="4">
        <f>VLOOKUP($B145,'Session Details'!$B$2:$T$368,16,FALSE)</f>
        <v>-4.9999952529737879E-3</v>
      </c>
      <c r="E145" s="4">
        <f>VLOOKUP($B145,'Session Details'!$B$2:$T$368,17,FALSE)</f>
        <v>4.0000716010254456E-3</v>
      </c>
      <c r="F145" s="4">
        <f>VLOOKUP($B145,'Session Details'!$B$2:$T$368,18,FALSE)</f>
        <v>-2.1900205556661945E-2</v>
      </c>
      <c r="G145" s="4">
        <f>VLOOKUP($B145,'Session Details'!$B$2:$T$368,19,FALSE)</f>
        <v>-8.1996696301788186E-3</v>
      </c>
      <c r="H145" s="4">
        <f>VLOOKUP(Table2[[#This Row],[Date]],Table4[#All],10,0)</f>
        <v>0</v>
      </c>
      <c r="I145" s="3">
        <v>388159</v>
      </c>
      <c r="J145" s="4">
        <v>0.17</v>
      </c>
      <c r="K145" s="3">
        <v>38</v>
      </c>
      <c r="L145" s="3">
        <v>22</v>
      </c>
      <c r="M145" s="3">
        <v>26</v>
      </c>
      <c r="N145" s="3">
        <v>391</v>
      </c>
      <c r="O145" s="3">
        <v>33</v>
      </c>
      <c r="P145" s="46">
        <v>0.93</v>
      </c>
      <c r="Q145" s="4">
        <f>VLOOKUP($B145,'Session Details'!$B$2:$T$368,16,FALSE)</f>
        <v>-4.9999952529737879E-3</v>
      </c>
      <c r="R145" s="4">
        <f>VLOOKUP($B145,'Session Details'!$B$2:$T$368,17,FALSE)</f>
        <v>4.0000716010254456E-3</v>
      </c>
      <c r="S145" s="4">
        <f>VLOOKUP($B145,'Session Details'!$B$2:$T$368,18,FALSE)</f>
        <v>-2.1900205556661945E-2</v>
      </c>
      <c r="T145" s="4">
        <f>VLOOKUP($B145,'Session Details'!$B$2:$T$368,19,FALSE)</f>
        <v>-8.1996696301788186E-3</v>
      </c>
    </row>
    <row r="146" spans="2:20" hidden="1" x14ac:dyDescent="0.2">
      <c r="B146" s="10">
        <v>43609</v>
      </c>
      <c r="C146" s="4">
        <f>VLOOKUP($B146,'Session Details'!$B$2:$T$368,11,FALSE)</f>
        <v>8.5867035803239844E-3</v>
      </c>
      <c r="D146" s="4">
        <f>VLOOKUP($B146,'Session Details'!$B$2:$T$368,16,FALSE)</f>
        <v>-1.9999996756534355E-2</v>
      </c>
      <c r="E146" s="4">
        <f>VLOOKUP($B146,'Session Details'!$B$2:$T$368,17,FALSE)</f>
        <v>0</v>
      </c>
      <c r="F146" s="4">
        <f>VLOOKUP($B146,'Session Details'!$B$2:$T$368,18,FALSE)</f>
        <v>7.3002199237469645E-3</v>
      </c>
      <c r="G146" s="4">
        <f>VLOOKUP($B146,'Session Details'!$B$2:$T$368,19,FALSE)</f>
        <v>6.5600080744357858E-2</v>
      </c>
      <c r="H146" s="4">
        <f>VLOOKUP(Table2[[#This Row],[Date]],Table4[#All],10,0)</f>
        <v>8.4210516621862075E-2</v>
      </c>
      <c r="I146" s="3">
        <v>403534</v>
      </c>
      <c r="J146" s="4">
        <v>0.17</v>
      </c>
      <c r="K146" s="3">
        <v>34</v>
      </c>
      <c r="L146" s="3">
        <v>22</v>
      </c>
      <c r="M146" s="3">
        <v>26</v>
      </c>
      <c r="N146" s="3">
        <v>386</v>
      </c>
      <c r="O146" s="3">
        <v>35</v>
      </c>
      <c r="P146" s="46">
        <v>0.92</v>
      </c>
      <c r="Q146" s="4">
        <f>VLOOKUP($B146,'Session Details'!$B$2:$T$368,16,FALSE)</f>
        <v>-1.9999996756534355E-2</v>
      </c>
      <c r="R146" s="4">
        <f>VLOOKUP($B146,'Session Details'!$B$2:$T$368,17,FALSE)</f>
        <v>0</v>
      </c>
      <c r="S146" s="4">
        <f>VLOOKUP($B146,'Session Details'!$B$2:$T$368,18,FALSE)</f>
        <v>7.3002199237469645E-3</v>
      </c>
      <c r="T146" s="4">
        <f>VLOOKUP($B146,'Session Details'!$B$2:$T$368,19,FALSE)</f>
        <v>6.5600080744357858E-2</v>
      </c>
    </row>
    <row r="147" spans="2:20" hidden="1" x14ac:dyDescent="0.2">
      <c r="B147" s="10">
        <v>43610</v>
      </c>
      <c r="C147" s="4">
        <f>VLOOKUP($B147,'Session Details'!$B$2:$T$368,11,FALSE)</f>
        <v>1.1012069955020243E-2</v>
      </c>
      <c r="D147" s="4">
        <f>VLOOKUP($B147,'Session Details'!$B$2:$T$368,16,FALSE)</f>
        <v>2.1000009812400244E-3</v>
      </c>
      <c r="E147" s="4">
        <f>VLOOKUP($B147,'Session Details'!$B$2:$T$368,17,FALSE)</f>
        <v>-3.3999230560262106E-3</v>
      </c>
      <c r="F147" s="4">
        <f>VLOOKUP($B147,'Session Details'!$B$2:$T$368,18,FALSE)</f>
        <v>6.1199873939364879E-2</v>
      </c>
      <c r="G147" s="4">
        <f>VLOOKUP($B147,'Session Details'!$B$2:$T$368,19,FALSE)</f>
        <v>-6.240024311422776E-2</v>
      </c>
      <c r="H147" s="4">
        <f>VLOOKUP(Table2[[#This Row],[Date]],Table4[#All],10,0)</f>
        <v>5.0000011138400247E-2</v>
      </c>
      <c r="I147" s="3">
        <v>398544</v>
      </c>
      <c r="J147" s="4">
        <v>0.19</v>
      </c>
      <c r="K147" s="3">
        <v>31</v>
      </c>
      <c r="L147" s="3">
        <v>19</v>
      </c>
      <c r="M147" s="3">
        <v>30</v>
      </c>
      <c r="N147" s="3">
        <v>396</v>
      </c>
      <c r="O147" s="3">
        <v>37</v>
      </c>
      <c r="P147" s="46">
        <v>0.95</v>
      </c>
      <c r="Q147" s="4">
        <f>VLOOKUP($B147,'Session Details'!$B$2:$T$368,16,FALSE)</f>
        <v>2.1000009812400244E-3</v>
      </c>
      <c r="R147" s="4">
        <f>VLOOKUP($B147,'Session Details'!$B$2:$T$368,17,FALSE)</f>
        <v>-3.3999230560262106E-3</v>
      </c>
      <c r="S147" s="4">
        <f>VLOOKUP($B147,'Session Details'!$B$2:$T$368,18,FALSE)</f>
        <v>6.1199873939364879E-2</v>
      </c>
      <c r="T147" s="4">
        <f>VLOOKUP($B147,'Session Details'!$B$2:$T$368,19,FALSE)</f>
        <v>-6.240024311422776E-2</v>
      </c>
    </row>
    <row r="148" spans="2:20" hidden="1" x14ac:dyDescent="0.2">
      <c r="B148" s="10">
        <v>43611</v>
      </c>
      <c r="C148" s="4">
        <f>VLOOKUP($B148,'Session Details'!$B$2:$T$368,11,FALSE)</f>
        <v>9.5919983195178471E-2</v>
      </c>
      <c r="D148" s="4">
        <f>VLOOKUP($B148,'Session Details'!$B$2:$T$368,16,FALSE)</f>
        <v>8.4000085033728578E-3</v>
      </c>
      <c r="E148" s="4">
        <f>VLOOKUP($B148,'Session Details'!$B$2:$T$368,17,FALSE)</f>
        <v>1.700006018102096E-2</v>
      </c>
      <c r="F148" s="4">
        <f>VLOOKUP($B148,'Session Details'!$B$2:$T$368,18,FALSE)</f>
        <v>6.7996912130270371E-3</v>
      </c>
      <c r="G148" s="4">
        <f>VLOOKUP($B148,'Session Details'!$B$2:$T$368,19,FALSE)</f>
        <v>-7.799935988277884E-3</v>
      </c>
      <c r="H148" s="4">
        <f>VLOOKUP(Table2[[#This Row],[Date]],Table4[#All],10,0)</f>
        <v>0</v>
      </c>
      <c r="I148" s="3">
        <v>401029</v>
      </c>
      <c r="J148" s="4">
        <v>0.18</v>
      </c>
      <c r="K148" s="3">
        <v>35</v>
      </c>
      <c r="L148" s="3">
        <v>18</v>
      </c>
      <c r="M148" s="3">
        <v>30</v>
      </c>
      <c r="N148" s="3">
        <v>354</v>
      </c>
      <c r="O148" s="3">
        <v>33</v>
      </c>
      <c r="P148" s="46">
        <v>0.91</v>
      </c>
      <c r="Q148" s="4">
        <f>VLOOKUP($B148,'Session Details'!$B$2:$T$368,16,FALSE)</f>
        <v>8.4000085033728578E-3</v>
      </c>
      <c r="R148" s="4">
        <f>VLOOKUP($B148,'Session Details'!$B$2:$T$368,17,FALSE)</f>
        <v>1.700006018102096E-2</v>
      </c>
      <c r="S148" s="4">
        <f>VLOOKUP($B148,'Session Details'!$B$2:$T$368,18,FALSE)</f>
        <v>6.7996912130270371E-3</v>
      </c>
      <c r="T148" s="4">
        <f>VLOOKUP($B148,'Session Details'!$B$2:$T$368,19,FALSE)</f>
        <v>-7.799935988277884E-3</v>
      </c>
    </row>
    <row r="149" spans="2:20" hidden="1" x14ac:dyDescent="0.2">
      <c r="B149" s="10">
        <v>43612</v>
      </c>
      <c r="C149" s="4">
        <f>VLOOKUP($B149,'Session Details'!$B$2:$T$368,11,FALSE)</f>
        <v>-8.7664341280365043E-2</v>
      </c>
      <c r="D149" s="4">
        <f>VLOOKUP($B149,'Session Details'!$B$2:$T$368,16,FALSE)</f>
        <v>-5.0000066827062262E-3</v>
      </c>
      <c r="E149" s="4">
        <f>VLOOKUP($B149,'Session Details'!$B$2:$T$368,17,FALSE)</f>
        <v>-8.0001240356357139E-3</v>
      </c>
      <c r="F149" s="4">
        <f>VLOOKUP($B149,'Session Details'!$B$2:$T$368,18,FALSE)</f>
        <v>2.9200156467145133E-2</v>
      </c>
      <c r="G149" s="4">
        <f>VLOOKUP($B149,'Session Details'!$B$2:$T$368,19,FALSE)</f>
        <v>-7.3799957965728913E-2</v>
      </c>
      <c r="H149" s="4">
        <f>VLOOKUP(Table2[[#This Row],[Date]],Table4[#All],10,0)</f>
        <v>-5.8252409823299045E-2</v>
      </c>
      <c r="I149" s="3">
        <v>384455</v>
      </c>
      <c r="J149" s="4">
        <v>0.17</v>
      </c>
      <c r="K149" s="3">
        <v>40</v>
      </c>
      <c r="L149" s="3">
        <v>18</v>
      </c>
      <c r="M149" s="3">
        <v>29</v>
      </c>
      <c r="N149" s="3">
        <v>396</v>
      </c>
      <c r="O149" s="3">
        <v>31</v>
      </c>
      <c r="P149" s="46">
        <v>0.91</v>
      </c>
      <c r="Q149" s="4">
        <f>VLOOKUP($B149,'Session Details'!$B$2:$T$368,16,FALSE)</f>
        <v>-5.0000066827062262E-3</v>
      </c>
      <c r="R149" s="4">
        <f>VLOOKUP($B149,'Session Details'!$B$2:$T$368,17,FALSE)</f>
        <v>-8.0001240356357139E-3</v>
      </c>
      <c r="S149" s="4">
        <f>VLOOKUP($B149,'Session Details'!$B$2:$T$368,18,FALSE)</f>
        <v>2.9200156467145133E-2</v>
      </c>
      <c r="T149" s="4">
        <f>VLOOKUP($B149,'Session Details'!$B$2:$T$368,19,FALSE)</f>
        <v>-7.3799957965728913E-2</v>
      </c>
    </row>
    <row r="150" spans="2:20" hidden="1" x14ac:dyDescent="0.2">
      <c r="B150" s="10">
        <v>43613</v>
      </c>
      <c r="C150" s="4">
        <f>VLOOKUP($B150,'Session Details'!$B$2:$T$368,11,FALSE)</f>
        <v>-1.1325414179724769E-2</v>
      </c>
      <c r="D150" s="4">
        <f>VLOOKUP($B150,'Session Details'!$B$2:$T$368,16,FALSE)</f>
        <v>1.3740341503476472E-8</v>
      </c>
      <c r="E150" s="4">
        <f>VLOOKUP($B150,'Session Details'!$B$2:$T$368,17,FALSE)</f>
        <v>-8.0000788807535472E-3</v>
      </c>
      <c r="F150" s="4">
        <f>VLOOKUP($B150,'Session Details'!$B$2:$T$368,18,FALSE)</f>
        <v>3.6500257412108494E-2</v>
      </c>
      <c r="G150" s="4">
        <f>VLOOKUP($B150,'Session Details'!$B$2:$T$368,19,FALSE)</f>
        <v>-3.2800179913181071E-2</v>
      </c>
      <c r="H150" s="4">
        <f>VLOOKUP(Table2[[#This Row],[Date]],Table4[#All],10,0)</f>
        <v>9.7087647738864913E-3</v>
      </c>
      <c r="I150" s="3">
        <v>402546</v>
      </c>
      <c r="J150" s="4">
        <v>0.18</v>
      </c>
      <c r="K150" s="3">
        <v>39</v>
      </c>
      <c r="L150" s="3">
        <v>19</v>
      </c>
      <c r="M150" s="3">
        <v>25</v>
      </c>
      <c r="N150" s="3">
        <v>395</v>
      </c>
      <c r="O150" s="3">
        <v>35</v>
      </c>
      <c r="P150" s="46">
        <v>0.92</v>
      </c>
      <c r="Q150" s="4">
        <f>VLOOKUP($B150,'Session Details'!$B$2:$T$368,16,FALSE)</f>
        <v>1.3740341503476472E-8</v>
      </c>
      <c r="R150" s="4">
        <f>VLOOKUP($B150,'Session Details'!$B$2:$T$368,17,FALSE)</f>
        <v>-8.0000788807535472E-3</v>
      </c>
      <c r="S150" s="4">
        <f>VLOOKUP($B150,'Session Details'!$B$2:$T$368,18,FALSE)</f>
        <v>3.6500257412108494E-2</v>
      </c>
      <c r="T150" s="4">
        <f>VLOOKUP($B150,'Session Details'!$B$2:$T$368,19,FALSE)</f>
        <v>-3.2800179913181071E-2</v>
      </c>
    </row>
    <row r="151" spans="2:20" hidden="1" x14ac:dyDescent="0.2">
      <c r="B151" s="10">
        <v>43614</v>
      </c>
      <c r="C151" s="4">
        <f>VLOOKUP($B151,'Session Details'!$B$2:$T$368,11,FALSE)</f>
        <v>-8.3996786140808966E-2</v>
      </c>
      <c r="D151" s="4">
        <f>VLOOKUP($B151,'Session Details'!$B$2:$T$368,16,FALSE)</f>
        <v>-2.5000253637769143E-3</v>
      </c>
      <c r="E151" s="4">
        <f>VLOOKUP($B151,'Session Details'!$B$2:$T$368,17,FALSE)</f>
        <v>-1.1999942408659647E-2</v>
      </c>
      <c r="F151" s="4">
        <f>VLOOKUP($B151,'Session Details'!$B$2:$T$368,18,FALSE)</f>
        <v>-5.1099706567362624E-2</v>
      </c>
      <c r="G151" s="4">
        <f>VLOOKUP($B151,'Session Details'!$B$2:$T$368,19,FALSE)</f>
        <v>1.6400063229324413E-2</v>
      </c>
      <c r="H151" s="4">
        <f>VLOOKUP(Table2[[#This Row],[Date]],Table4[#All],10,0)</f>
        <v>-5.940592344129092E-2</v>
      </c>
      <c r="I151" s="3">
        <v>405545</v>
      </c>
      <c r="J151" s="4">
        <v>0.18</v>
      </c>
      <c r="K151" s="3">
        <v>39</v>
      </c>
      <c r="L151" s="3">
        <v>18</v>
      </c>
      <c r="M151" s="3">
        <v>28</v>
      </c>
      <c r="N151" s="3">
        <v>352</v>
      </c>
      <c r="O151" s="3">
        <v>32</v>
      </c>
      <c r="P151" s="46">
        <v>0.93</v>
      </c>
      <c r="Q151" s="4">
        <f>VLOOKUP($B151,'Session Details'!$B$2:$T$368,16,FALSE)</f>
        <v>-2.5000253637769143E-3</v>
      </c>
      <c r="R151" s="4">
        <f>VLOOKUP($B151,'Session Details'!$B$2:$T$368,17,FALSE)</f>
        <v>-1.1999942408659647E-2</v>
      </c>
      <c r="S151" s="4">
        <f>VLOOKUP($B151,'Session Details'!$B$2:$T$368,18,FALSE)</f>
        <v>-5.1099706567362624E-2</v>
      </c>
      <c r="T151" s="4">
        <f>VLOOKUP($B151,'Session Details'!$B$2:$T$368,19,FALSE)</f>
        <v>1.6400063229324413E-2</v>
      </c>
    </row>
    <row r="152" spans="2:20" hidden="1" x14ac:dyDescent="0.2">
      <c r="B152" s="10">
        <v>43615</v>
      </c>
      <c r="C152" s="4">
        <f>VLOOKUP($B152,'Session Details'!$B$2:$T$368,11,FALSE)</f>
        <v>-5.7429295590083362E-2</v>
      </c>
      <c r="D152" s="4">
        <f>VLOOKUP($B152,'Session Details'!$B$2:$T$368,16,FALSE)</f>
        <v>1.8318007055651009E-8</v>
      </c>
      <c r="E152" s="4">
        <f>VLOOKUP($B152,'Session Details'!$B$2:$T$368,17,FALSE)</f>
        <v>-2.8000089230232561E-2</v>
      </c>
      <c r="F152" s="4">
        <f>VLOOKUP($B152,'Session Details'!$B$2:$T$368,18,FALSE)</f>
        <v>1.4600305621870646E-2</v>
      </c>
      <c r="G152" s="4">
        <f>VLOOKUP($B152,'Session Details'!$B$2:$T$368,19,FALSE)</f>
        <v>-8.200028223322775E-3</v>
      </c>
      <c r="H152" s="4">
        <f>VLOOKUP(Table2[[#This Row],[Date]],Table4[#All],10,0)</f>
        <v>2.0618565999329652E-2</v>
      </c>
      <c r="I152" s="3">
        <v>389665</v>
      </c>
      <c r="J152" s="4">
        <v>0.19</v>
      </c>
      <c r="K152" s="3">
        <v>30</v>
      </c>
      <c r="L152" s="3">
        <v>18</v>
      </c>
      <c r="M152" s="3">
        <v>27</v>
      </c>
      <c r="N152" s="3">
        <v>379</v>
      </c>
      <c r="O152" s="3">
        <v>38</v>
      </c>
      <c r="P152" s="46">
        <v>0.91</v>
      </c>
      <c r="Q152" s="4">
        <f>VLOOKUP($B152,'Session Details'!$B$2:$T$368,16,FALSE)</f>
        <v>1.8318007055651009E-8</v>
      </c>
      <c r="R152" s="4">
        <f>VLOOKUP($B152,'Session Details'!$B$2:$T$368,17,FALSE)</f>
        <v>-2.8000089230232561E-2</v>
      </c>
      <c r="S152" s="4">
        <f>VLOOKUP($B152,'Session Details'!$B$2:$T$368,18,FALSE)</f>
        <v>1.4600305621870646E-2</v>
      </c>
      <c r="T152" s="4">
        <f>VLOOKUP($B152,'Session Details'!$B$2:$T$368,19,FALSE)</f>
        <v>-8.200028223322775E-3</v>
      </c>
    </row>
    <row r="153" spans="2:20" hidden="1" x14ac:dyDescent="0.2">
      <c r="B153" s="10">
        <v>43616</v>
      </c>
      <c r="C153" s="4">
        <f>VLOOKUP($B153,'Session Details'!$B$2:$T$368,11,FALSE)</f>
        <v>1.3929081297989754E-3</v>
      </c>
      <c r="D153" s="4">
        <f>VLOOKUP($B153,'Session Details'!$B$2:$T$368,16,FALSE)</f>
        <v>2.499993294249242E-3</v>
      </c>
      <c r="E153" s="4">
        <f>VLOOKUP($B153,'Session Details'!$B$2:$T$368,17,FALSE)</f>
        <v>2.0000011937017559E-2</v>
      </c>
      <c r="F153" s="4">
        <f>VLOOKUP($B153,'Session Details'!$B$2:$T$368,18,FALSE)</f>
        <v>-1.5807378683785345E-7</v>
      </c>
      <c r="G153" s="4">
        <f>VLOOKUP($B153,'Session Details'!$B$2:$T$368,19,FALSE)</f>
        <v>-4.9200147611124345E-2</v>
      </c>
      <c r="H153" s="4">
        <f>VLOOKUP(Table2[[#This Row],[Date]],Table4[#All],10,0)</f>
        <v>0</v>
      </c>
      <c r="I153" s="3">
        <v>384789</v>
      </c>
      <c r="J153" s="4">
        <v>0.18</v>
      </c>
      <c r="K153" s="3">
        <v>34</v>
      </c>
      <c r="L153" s="3">
        <v>19</v>
      </c>
      <c r="M153" s="3">
        <v>30</v>
      </c>
      <c r="N153" s="3">
        <v>381</v>
      </c>
      <c r="O153" s="3">
        <v>31</v>
      </c>
      <c r="P153" s="46">
        <v>0.95</v>
      </c>
      <c r="Q153" s="4">
        <f>VLOOKUP($B153,'Session Details'!$B$2:$T$368,16,FALSE)</f>
        <v>2.499993294249242E-3</v>
      </c>
      <c r="R153" s="4">
        <f>VLOOKUP($B153,'Session Details'!$B$2:$T$368,17,FALSE)</f>
        <v>2.0000011937017559E-2</v>
      </c>
      <c r="S153" s="4">
        <f>VLOOKUP($B153,'Session Details'!$B$2:$T$368,18,FALSE)</f>
        <v>-1.5807378683785345E-7</v>
      </c>
      <c r="T153" s="4">
        <f>VLOOKUP($B153,'Session Details'!$B$2:$T$368,19,FALSE)</f>
        <v>-4.9200147611124345E-2</v>
      </c>
    </row>
    <row r="154" spans="2:20" hidden="1" x14ac:dyDescent="0.2">
      <c r="B154" s="10">
        <v>43617</v>
      </c>
      <c r="C154" s="4">
        <f>VLOOKUP($B154,'Session Details'!$B$2:$T$368,11,FALSE)</f>
        <v>-2.9319611085045327E-2</v>
      </c>
      <c r="D154" s="4">
        <f>VLOOKUP($B154,'Session Details'!$B$2:$T$368,16,FALSE)</f>
        <v>8.3999940921598848E-3</v>
      </c>
      <c r="E154" s="4">
        <f>VLOOKUP($B154,'Session Details'!$B$2:$T$368,17,FALSE)</f>
        <v>-3.4000521849208432E-3</v>
      </c>
      <c r="F154" s="4">
        <f>VLOOKUP($B154,'Session Details'!$B$2:$T$368,18,FALSE)</f>
        <v>-4.7600082225556894E-2</v>
      </c>
      <c r="G154" s="4">
        <f>VLOOKUP($B154,'Session Details'!$B$2:$T$368,19,FALSE)</f>
        <v>7.8004587945071924E-3</v>
      </c>
      <c r="H154" s="4">
        <f>VLOOKUP(Table2[[#This Row],[Date]],Table4[#All],10,0)</f>
        <v>-9.523820030781005E-3</v>
      </c>
      <c r="I154" s="3">
        <v>406453</v>
      </c>
      <c r="J154" s="4">
        <v>0.17</v>
      </c>
      <c r="K154" s="3">
        <v>34</v>
      </c>
      <c r="L154" s="3">
        <v>21</v>
      </c>
      <c r="M154" s="3">
        <v>26</v>
      </c>
      <c r="N154" s="3">
        <v>358</v>
      </c>
      <c r="O154" s="3">
        <v>36</v>
      </c>
      <c r="P154" s="46">
        <v>0.93</v>
      </c>
      <c r="Q154" s="4">
        <f>VLOOKUP($B154,'Session Details'!$B$2:$T$368,16,FALSE)</f>
        <v>8.3999940921598848E-3</v>
      </c>
      <c r="R154" s="4">
        <f>VLOOKUP($B154,'Session Details'!$B$2:$T$368,17,FALSE)</f>
        <v>-3.4000521849208432E-3</v>
      </c>
      <c r="S154" s="4">
        <f>VLOOKUP($B154,'Session Details'!$B$2:$T$368,18,FALSE)</f>
        <v>-4.7600082225556894E-2</v>
      </c>
      <c r="T154" s="4">
        <f>VLOOKUP($B154,'Session Details'!$B$2:$T$368,19,FALSE)</f>
        <v>7.8004587945071924E-3</v>
      </c>
    </row>
    <row r="155" spans="2:20" hidden="1" x14ac:dyDescent="0.2">
      <c r="B155" s="10">
        <v>43618</v>
      </c>
      <c r="C155" s="4">
        <f>VLOOKUP($B155,'Session Details'!$B$2:$T$368,11,FALSE)</f>
        <v>9.4099022787118125E-2</v>
      </c>
      <c r="D155" s="4">
        <f>VLOOKUP($B155,'Session Details'!$B$2:$T$368,16,FALSE)</f>
        <v>2.0999975676840033E-3</v>
      </c>
      <c r="E155" s="4">
        <f>VLOOKUP($B155,'Session Details'!$B$2:$T$368,17,FALSE)</f>
        <v>-1.0200084100506823E-2</v>
      </c>
      <c r="F155" s="4">
        <f>VLOOKUP($B155,'Session Details'!$B$2:$T$368,18,FALSE)</f>
        <v>3.400021776041573E-2</v>
      </c>
      <c r="G155" s="4">
        <f>VLOOKUP($B155,'Session Details'!$B$2:$T$368,19,FALSE)</f>
        <v>4.6800060006513378E-2</v>
      </c>
      <c r="H155" s="4">
        <f>VLOOKUP(Table2[[#This Row],[Date]],Table4[#All],10,0)</f>
        <v>-7.6190475382247658E-2</v>
      </c>
      <c r="I155" s="3">
        <v>405943</v>
      </c>
      <c r="J155" s="4">
        <v>0.18</v>
      </c>
      <c r="K155" s="3">
        <v>31</v>
      </c>
      <c r="L155" s="3">
        <v>19</v>
      </c>
      <c r="M155" s="3">
        <v>29</v>
      </c>
      <c r="N155" s="3">
        <v>366</v>
      </c>
      <c r="O155" s="3">
        <v>37</v>
      </c>
      <c r="P155" s="46">
        <v>0.93</v>
      </c>
      <c r="Q155" s="4">
        <f>VLOOKUP($B155,'Session Details'!$B$2:$T$368,16,FALSE)</f>
        <v>2.0999975676840033E-3</v>
      </c>
      <c r="R155" s="4">
        <f>VLOOKUP($B155,'Session Details'!$B$2:$T$368,17,FALSE)</f>
        <v>-1.0200084100506823E-2</v>
      </c>
      <c r="S155" s="4">
        <f>VLOOKUP($B155,'Session Details'!$B$2:$T$368,18,FALSE)</f>
        <v>3.400021776041573E-2</v>
      </c>
      <c r="T155" s="4">
        <f>VLOOKUP($B155,'Session Details'!$B$2:$T$368,19,FALSE)</f>
        <v>4.6800060006513378E-2</v>
      </c>
    </row>
    <row r="156" spans="2:20" hidden="1" x14ac:dyDescent="0.2">
      <c r="B156" s="10">
        <v>43619</v>
      </c>
      <c r="C156" s="4">
        <f>VLOOKUP($B156,'Session Details'!$B$2:$T$368,11,FALSE)</f>
        <v>3.1991867100849225E-2</v>
      </c>
      <c r="D156" s="4">
        <f>VLOOKUP($B156,'Session Details'!$B$2:$T$368,16,FALSE)</f>
        <v>1.0000003092759835E-2</v>
      </c>
      <c r="E156" s="4">
        <f>VLOOKUP($B156,'Session Details'!$B$2:$T$368,17,FALSE)</f>
        <v>1.6000056916376015E-2</v>
      </c>
      <c r="F156" s="4">
        <f>VLOOKUP($B156,'Session Details'!$B$2:$T$368,18,FALSE)</f>
        <v>-4.3800070646301315E-2</v>
      </c>
      <c r="G156" s="4">
        <f>VLOOKUP($B156,'Session Details'!$B$2:$T$368,19,FALSE)</f>
        <v>8.2000396520298668E-3</v>
      </c>
      <c r="H156" s="4">
        <f>VLOOKUP(Table2[[#This Row],[Date]],Table4[#All],10,0)</f>
        <v>2.0618565999329652E-2</v>
      </c>
      <c r="I156" s="3">
        <v>400538</v>
      </c>
      <c r="J156" s="4">
        <v>0.18</v>
      </c>
      <c r="K156" s="3">
        <v>30</v>
      </c>
      <c r="L156" s="3">
        <v>19</v>
      </c>
      <c r="M156" s="3">
        <v>29</v>
      </c>
      <c r="N156" s="3">
        <v>389</v>
      </c>
      <c r="O156" s="3">
        <v>36</v>
      </c>
      <c r="P156" s="46">
        <v>0.95</v>
      </c>
      <c r="Q156" s="4">
        <f>VLOOKUP($B156,'Session Details'!$B$2:$T$368,16,FALSE)</f>
        <v>1.0000003092759835E-2</v>
      </c>
      <c r="R156" s="4">
        <f>VLOOKUP($B156,'Session Details'!$B$2:$T$368,17,FALSE)</f>
        <v>1.6000056916376015E-2</v>
      </c>
      <c r="S156" s="4">
        <f>VLOOKUP($B156,'Session Details'!$B$2:$T$368,18,FALSE)</f>
        <v>-4.3800070646301315E-2</v>
      </c>
      <c r="T156" s="4">
        <f>VLOOKUP($B156,'Session Details'!$B$2:$T$368,19,FALSE)</f>
        <v>8.2000396520298668E-3</v>
      </c>
    </row>
    <row r="157" spans="2:20" hidden="1" x14ac:dyDescent="0.2">
      <c r="B157" s="10">
        <v>43620</v>
      </c>
      <c r="C157" s="4">
        <f>VLOOKUP($B157,'Session Details'!$B$2:$T$368,11,FALSE)</f>
        <v>0.14045409093362049</v>
      </c>
      <c r="D157" s="4">
        <f>VLOOKUP($B157,'Session Details'!$B$2:$T$368,16,FALSE)</f>
        <v>1.499999073015898E-2</v>
      </c>
      <c r="E157" s="4">
        <f>VLOOKUP($B157,'Session Details'!$B$2:$T$368,17,FALSE)</f>
        <v>8.0000714566185183E-3</v>
      </c>
      <c r="F157" s="4">
        <f>VLOOKUP($B157,'Session Details'!$B$2:$T$368,18,FALSE)</f>
        <v>7.2998990820530851E-3</v>
      </c>
      <c r="G157" s="4">
        <f>VLOOKUP($B157,'Session Details'!$B$2:$T$368,19,FALSE)</f>
        <v>3.2800370964297443E-2</v>
      </c>
      <c r="H157" s="4">
        <f>VLOOKUP(Table2[[#This Row],[Date]],Table4[#All],10,0)</f>
        <v>-9.6154110101844825E-3</v>
      </c>
      <c r="I157" s="3">
        <v>395075</v>
      </c>
      <c r="J157" s="4">
        <v>0.17</v>
      </c>
      <c r="K157" s="3">
        <v>30</v>
      </c>
      <c r="L157" s="3">
        <v>17</v>
      </c>
      <c r="M157" s="3">
        <v>25</v>
      </c>
      <c r="N157" s="3">
        <v>389</v>
      </c>
      <c r="O157" s="3">
        <v>33</v>
      </c>
      <c r="P157" s="46">
        <v>0.95</v>
      </c>
      <c r="Q157" s="4">
        <f>VLOOKUP($B157,'Session Details'!$B$2:$T$368,16,FALSE)</f>
        <v>1.499999073015898E-2</v>
      </c>
      <c r="R157" s="4">
        <f>VLOOKUP($B157,'Session Details'!$B$2:$T$368,17,FALSE)</f>
        <v>8.0000714566185183E-3</v>
      </c>
      <c r="S157" s="4">
        <f>VLOOKUP($B157,'Session Details'!$B$2:$T$368,18,FALSE)</f>
        <v>7.2998990820530851E-3</v>
      </c>
      <c r="T157" s="4">
        <f>VLOOKUP($B157,'Session Details'!$B$2:$T$368,19,FALSE)</f>
        <v>3.2800370964297443E-2</v>
      </c>
    </row>
    <row r="158" spans="2:20" hidden="1" x14ac:dyDescent="0.2">
      <c r="B158" s="10">
        <v>43621</v>
      </c>
      <c r="C158" s="4">
        <f>VLOOKUP($B158,'Session Details'!$B$2:$T$368,11,FALSE)</f>
        <v>-9.5267434512274041E-2</v>
      </c>
      <c r="D158" s="4">
        <f>VLOOKUP($B158,'Session Details'!$B$2:$T$368,16,FALSE)</f>
        <v>-7.4999634854226727E-3</v>
      </c>
      <c r="E158" s="4">
        <f>VLOOKUP($B158,'Session Details'!$B$2:$T$368,17,FALSE)</f>
        <v>-1.6000116600688452E-2</v>
      </c>
      <c r="F158" s="4">
        <f>VLOOKUP($B158,'Session Details'!$B$2:$T$368,18,FALSE)</f>
        <v>-7.3001682114016697E-3</v>
      </c>
      <c r="G158" s="4">
        <f>VLOOKUP($B158,'Session Details'!$B$2:$T$368,19,FALSE)</f>
        <v>-1.6400023136706299E-2</v>
      </c>
      <c r="H158" s="4">
        <f>VLOOKUP(Table2[[#This Row],[Date]],Table4[#All],10,0)</f>
        <v>8.4210516621862075E-2</v>
      </c>
      <c r="I158" s="3">
        <v>389074</v>
      </c>
      <c r="J158" s="4">
        <v>0.18</v>
      </c>
      <c r="K158" s="3">
        <v>30</v>
      </c>
      <c r="L158" s="3">
        <v>21</v>
      </c>
      <c r="M158" s="3">
        <v>30</v>
      </c>
      <c r="N158" s="3">
        <v>375</v>
      </c>
      <c r="O158" s="3">
        <v>36</v>
      </c>
      <c r="P158" s="46">
        <v>0.94</v>
      </c>
      <c r="Q158" s="4">
        <f>VLOOKUP($B158,'Session Details'!$B$2:$T$368,16,FALSE)</f>
        <v>-7.4999634854226727E-3</v>
      </c>
      <c r="R158" s="4">
        <f>VLOOKUP($B158,'Session Details'!$B$2:$T$368,17,FALSE)</f>
        <v>-1.6000116600688452E-2</v>
      </c>
      <c r="S158" s="4">
        <f>VLOOKUP($B158,'Session Details'!$B$2:$T$368,18,FALSE)</f>
        <v>-7.3001682114016697E-3</v>
      </c>
      <c r="T158" s="4">
        <f>VLOOKUP($B158,'Session Details'!$B$2:$T$368,19,FALSE)</f>
        <v>-1.6400023136706299E-2</v>
      </c>
    </row>
    <row r="159" spans="2:20" hidden="1" x14ac:dyDescent="0.2">
      <c r="B159" s="10">
        <v>43622</v>
      </c>
      <c r="C159" s="4">
        <f>VLOOKUP($B159,'Session Details'!$B$2:$T$368,11,FALSE)</f>
        <v>0.12608664294970828</v>
      </c>
      <c r="D159" s="4">
        <f>VLOOKUP($B159,'Session Details'!$B$2:$T$368,16,FALSE)</f>
        <v>7.4999809676341567E-3</v>
      </c>
      <c r="E159" s="4">
        <f>VLOOKUP($B159,'Session Details'!$B$2:$T$368,17,FALSE)</f>
        <v>8.0000510817423987E-3</v>
      </c>
      <c r="F159" s="4">
        <f>VLOOKUP($B159,'Session Details'!$B$2:$T$368,18,FALSE)</f>
        <v>2.1899793107181154E-2</v>
      </c>
      <c r="G159" s="4">
        <f>VLOOKUP($B159,'Session Details'!$B$2:$T$368,19,FALSE)</f>
        <v>3.2799904686295789E-2</v>
      </c>
      <c r="H159" s="4">
        <f>VLOOKUP(Table2[[#This Row],[Date]],Table4[#All],10,0)</f>
        <v>4.0404011745583279E-2</v>
      </c>
      <c r="I159" s="3">
        <v>402050</v>
      </c>
      <c r="J159" s="4">
        <v>0.17</v>
      </c>
      <c r="K159" s="3">
        <v>40</v>
      </c>
      <c r="L159" s="3">
        <v>18</v>
      </c>
      <c r="M159" s="3">
        <v>30</v>
      </c>
      <c r="N159" s="3">
        <v>379</v>
      </c>
      <c r="O159" s="3">
        <v>38</v>
      </c>
      <c r="P159" s="46">
        <v>0.95</v>
      </c>
      <c r="Q159" s="4">
        <f>VLOOKUP($B159,'Session Details'!$B$2:$T$368,16,FALSE)</f>
        <v>7.4999809676341567E-3</v>
      </c>
      <c r="R159" s="4">
        <f>VLOOKUP($B159,'Session Details'!$B$2:$T$368,17,FALSE)</f>
        <v>8.0000510817423987E-3</v>
      </c>
      <c r="S159" s="4">
        <f>VLOOKUP($B159,'Session Details'!$B$2:$T$368,18,FALSE)</f>
        <v>2.1899793107181154E-2</v>
      </c>
      <c r="T159" s="4">
        <f>VLOOKUP($B159,'Session Details'!$B$2:$T$368,19,FALSE)</f>
        <v>3.2799904686295789E-2</v>
      </c>
    </row>
    <row r="160" spans="2:20" hidden="1" x14ac:dyDescent="0.2">
      <c r="B160" s="10">
        <v>43623</v>
      </c>
      <c r="C160" s="4">
        <f>VLOOKUP($B160,'Session Details'!$B$2:$T$368,11,FALSE)</f>
        <v>0.10356052207278021</v>
      </c>
      <c r="D160" s="4">
        <f>VLOOKUP($B160,'Session Details'!$B$2:$T$368,16,FALSE)</f>
        <v>2.0000008387949603E-2</v>
      </c>
      <c r="E160" s="4">
        <f>VLOOKUP($B160,'Session Details'!$B$2:$T$368,17,FALSE)</f>
        <v>4.0001311642347548E-3</v>
      </c>
      <c r="F160" s="4">
        <f>VLOOKUP($B160,'Session Details'!$B$2:$T$368,18,FALSE)</f>
        <v>-2.1900042664336872E-2</v>
      </c>
      <c r="G160" s="4">
        <f>VLOOKUP($B160,'Session Details'!$B$2:$T$368,19,FALSE)</f>
        <v>3.2799490847530866E-2</v>
      </c>
      <c r="H160" s="4">
        <f>VLOOKUP(Table2[[#This Row],[Date]],Table4[#All],10,0)</f>
        <v>-5.8252409823299045E-2</v>
      </c>
      <c r="I160" s="3">
        <v>390178</v>
      </c>
      <c r="J160" s="4">
        <v>0.19</v>
      </c>
      <c r="K160" s="3">
        <v>35</v>
      </c>
      <c r="L160" s="3">
        <v>21</v>
      </c>
      <c r="M160" s="3">
        <v>25</v>
      </c>
      <c r="N160" s="3">
        <v>391</v>
      </c>
      <c r="O160" s="3">
        <v>35</v>
      </c>
      <c r="P160" s="46">
        <v>0.95</v>
      </c>
      <c r="Q160" s="4">
        <f>VLOOKUP($B160,'Session Details'!$B$2:$T$368,16,FALSE)</f>
        <v>2.0000008387949603E-2</v>
      </c>
      <c r="R160" s="4">
        <f>VLOOKUP($B160,'Session Details'!$B$2:$T$368,17,FALSE)</f>
        <v>4.0001311642347548E-3</v>
      </c>
      <c r="S160" s="4">
        <f>VLOOKUP($B160,'Session Details'!$B$2:$T$368,18,FALSE)</f>
        <v>-2.1900042664336872E-2</v>
      </c>
      <c r="T160" s="4">
        <f>VLOOKUP($B160,'Session Details'!$B$2:$T$368,19,FALSE)</f>
        <v>3.2799490847530866E-2</v>
      </c>
    </row>
    <row r="161" spans="2:20" hidden="1" x14ac:dyDescent="0.2">
      <c r="B161" s="10">
        <v>43624</v>
      </c>
      <c r="C161" s="4">
        <f>VLOOKUP($B161,'Session Details'!$B$2:$T$368,11,FALSE)</f>
        <v>-0.12319219560193007</v>
      </c>
      <c r="D161" s="4">
        <f>VLOOKUP($B161,'Session Details'!$B$2:$T$368,16,FALSE)</f>
        <v>-1.6799995004224577E-2</v>
      </c>
      <c r="E161" s="4">
        <f>VLOOKUP($B161,'Session Details'!$B$2:$T$368,17,FALSE)</f>
        <v>-2.7199955828904776E-2</v>
      </c>
      <c r="F161" s="4">
        <f>VLOOKUP($B161,'Session Details'!$B$2:$T$368,18,FALSE)</f>
        <v>3.3999796729704101E-2</v>
      </c>
      <c r="G161" s="4">
        <f>VLOOKUP($B161,'Session Details'!$B$2:$T$368,19,FALSE)</f>
        <v>-1.5600200033386247E-2</v>
      </c>
      <c r="H161" s="4">
        <f>VLOOKUP(Table2[[#This Row],[Date]],Table4[#All],10,0)</f>
        <v>-8.6538450828461344E-2</v>
      </c>
      <c r="I161" s="3">
        <v>407570</v>
      </c>
      <c r="J161" s="4">
        <v>0.19</v>
      </c>
      <c r="K161" s="3">
        <v>35</v>
      </c>
      <c r="L161" s="3">
        <v>17</v>
      </c>
      <c r="M161" s="3">
        <v>29</v>
      </c>
      <c r="N161" s="3">
        <v>388</v>
      </c>
      <c r="O161" s="3">
        <v>30</v>
      </c>
      <c r="P161" s="46">
        <v>0.93</v>
      </c>
      <c r="Q161" s="4">
        <f>VLOOKUP($B161,'Session Details'!$B$2:$T$368,16,FALSE)</f>
        <v>-1.6799995004224577E-2</v>
      </c>
      <c r="R161" s="4">
        <f>VLOOKUP($B161,'Session Details'!$B$2:$T$368,17,FALSE)</f>
        <v>-2.7199955828904776E-2</v>
      </c>
      <c r="S161" s="4">
        <f>VLOOKUP($B161,'Session Details'!$B$2:$T$368,18,FALSE)</f>
        <v>3.3999796729704101E-2</v>
      </c>
      <c r="T161" s="4">
        <f>VLOOKUP($B161,'Session Details'!$B$2:$T$368,19,FALSE)</f>
        <v>-1.5600200033386247E-2</v>
      </c>
    </row>
    <row r="162" spans="2:20" hidden="1" x14ac:dyDescent="0.2">
      <c r="B162" s="10">
        <v>43625</v>
      </c>
      <c r="C162" s="4">
        <f>VLOOKUP($B162,'Session Details'!$B$2:$T$368,11,FALSE)</f>
        <v>-6.8363854398706181E-2</v>
      </c>
      <c r="D162" s="4">
        <f>VLOOKUP($B162,'Session Details'!$B$2:$T$368,16,FALSE)</f>
        <v>8.3999952231190445E-3</v>
      </c>
      <c r="E162" s="4">
        <f>VLOOKUP($B162,'Session Details'!$B$2:$T$368,17,FALSE)</f>
        <v>6.8000725962405473E-3</v>
      </c>
      <c r="F162" s="4">
        <f>VLOOKUP($B162,'Session Details'!$B$2:$T$368,18,FALSE)</f>
        <v>-6.8000062969967301E-2</v>
      </c>
      <c r="G162" s="4">
        <f>VLOOKUP($B162,'Session Details'!$B$2:$T$368,19,FALSE)</f>
        <v>-2.3399980135960674E-2</v>
      </c>
      <c r="H162" s="4">
        <f>VLOOKUP(Table2[[#This Row],[Date]],Table4[#All],10,0)</f>
        <v>3.0927823213518835E-2</v>
      </c>
      <c r="I162" s="3">
        <v>400094</v>
      </c>
      <c r="J162" s="4">
        <v>0.18</v>
      </c>
      <c r="K162" s="3">
        <v>35</v>
      </c>
      <c r="L162" s="3">
        <v>22</v>
      </c>
      <c r="M162" s="3">
        <v>26</v>
      </c>
      <c r="N162" s="3">
        <v>364</v>
      </c>
      <c r="O162" s="3">
        <v>34</v>
      </c>
      <c r="P162" s="46">
        <v>0.95</v>
      </c>
      <c r="Q162" s="4">
        <f>VLOOKUP($B162,'Session Details'!$B$2:$T$368,16,FALSE)</f>
        <v>8.3999952231190445E-3</v>
      </c>
      <c r="R162" s="4">
        <f>VLOOKUP($B162,'Session Details'!$B$2:$T$368,17,FALSE)</f>
        <v>6.8000725962405473E-3</v>
      </c>
      <c r="S162" s="4">
        <f>VLOOKUP($B162,'Session Details'!$B$2:$T$368,18,FALSE)</f>
        <v>-6.8000062969967301E-2</v>
      </c>
      <c r="T162" s="4">
        <f>VLOOKUP($B162,'Session Details'!$B$2:$T$368,19,FALSE)</f>
        <v>-2.3399980135960674E-2</v>
      </c>
    </row>
    <row r="163" spans="2:20" hidden="1" x14ac:dyDescent="0.2">
      <c r="B163" s="10">
        <v>43626</v>
      </c>
      <c r="C163" s="4">
        <f>VLOOKUP($B163,'Session Details'!$B$2:$T$368,11,FALSE)</f>
        <v>8.3015224738292037E-2</v>
      </c>
      <c r="D163" s="4">
        <f>VLOOKUP($B163,'Session Details'!$B$2:$T$368,16,FALSE)</f>
        <v>-7.4999834666269194E-3</v>
      </c>
      <c r="E163" s="4">
        <f>VLOOKUP($B163,'Session Details'!$B$2:$T$368,17,FALSE)</f>
        <v>1.5999979665503705E-2</v>
      </c>
      <c r="F163" s="4">
        <f>VLOOKUP($B163,'Session Details'!$B$2:$T$368,18,FALSE)</f>
        <v>4.3800151489776673E-2</v>
      </c>
      <c r="G163" s="4">
        <f>VLOOKUP($B163,'Session Details'!$B$2:$T$368,19,FALSE)</f>
        <v>8.1999049765610899E-3</v>
      </c>
      <c r="H163" s="4">
        <f>VLOOKUP(Table2[[#This Row],[Date]],Table4[#All],10,0)</f>
        <v>2.0201982617158221E-2</v>
      </c>
      <c r="I163" s="3">
        <v>392606</v>
      </c>
      <c r="J163" s="4">
        <v>0.17</v>
      </c>
      <c r="K163" s="3">
        <v>37</v>
      </c>
      <c r="L163" s="3">
        <v>21</v>
      </c>
      <c r="M163" s="3">
        <v>30</v>
      </c>
      <c r="N163" s="3">
        <v>397</v>
      </c>
      <c r="O163" s="3">
        <v>35</v>
      </c>
      <c r="P163" s="46">
        <v>0.91</v>
      </c>
      <c r="Q163" s="4">
        <f>VLOOKUP($B163,'Session Details'!$B$2:$T$368,16,FALSE)</f>
        <v>-7.4999834666269194E-3</v>
      </c>
      <c r="R163" s="4">
        <f>VLOOKUP($B163,'Session Details'!$B$2:$T$368,17,FALSE)</f>
        <v>1.5999979665503705E-2</v>
      </c>
      <c r="S163" s="4">
        <f>VLOOKUP($B163,'Session Details'!$B$2:$T$368,18,FALSE)</f>
        <v>4.3800151489776673E-2</v>
      </c>
      <c r="T163" s="4">
        <f>VLOOKUP($B163,'Session Details'!$B$2:$T$368,19,FALSE)</f>
        <v>8.1999049765610899E-3</v>
      </c>
    </row>
    <row r="164" spans="2:20" hidden="1" x14ac:dyDescent="0.2">
      <c r="B164" s="10">
        <v>43627</v>
      </c>
      <c r="C164" s="4">
        <f>VLOOKUP($B164,'Session Details'!$B$2:$T$368,11,FALSE)</f>
        <v>-5.9319416552465198E-2</v>
      </c>
      <c r="D164" s="4">
        <f>VLOOKUP($B164,'Session Details'!$B$2:$T$368,16,FALSE)</f>
        <v>0</v>
      </c>
      <c r="E164" s="4">
        <f>VLOOKUP($B164,'Session Details'!$B$2:$T$368,17,FALSE)</f>
        <v>1.2000039583463906E-2</v>
      </c>
      <c r="F164" s="4">
        <f>VLOOKUP($B164,'Session Details'!$B$2:$T$368,18,FALSE)</f>
        <v>-3.6500300328653701E-2</v>
      </c>
      <c r="G164" s="4">
        <f>VLOOKUP($B164,'Session Details'!$B$2:$T$368,19,FALSE)</f>
        <v>-3.2799864348821761E-2</v>
      </c>
      <c r="H164" s="4">
        <f>VLOOKUP(Table2[[#This Row],[Date]],Table4[#All],10,0)</f>
        <v>0</v>
      </c>
      <c r="I164" s="3">
        <v>390751</v>
      </c>
      <c r="J164" s="4">
        <v>0.17</v>
      </c>
      <c r="K164" s="3">
        <v>31</v>
      </c>
      <c r="L164" s="3">
        <v>17</v>
      </c>
      <c r="M164" s="3">
        <v>26</v>
      </c>
      <c r="N164" s="3">
        <v>354</v>
      </c>
      <c r="O164" s="3">
        <v>31</v>
      </c>
      <c r="P164" s="46">
        <v>0.94</v>
      </c>
      <c r="Q164" s="4">
        <f>VLOOKUP($B164,'Session Details'!$B$2:$T$368,16,FALSE)</f>
        <v>0</v>
      </c>
      <c r="R164" s="4">
        <f>VLOOKUP($B164,'Session Details'!$B$2:$T$368,17,FALSE)</f>
        <v>1.2000039583463906E-2</v>
      </c>
      <c r="S164" s="4">
        <f>VLOOKUP($B164,'Session Details'!$B$2:$T$368,18,FALSE)</f>
        <v>-3.6500300328653701E-2</v>
      </c>
      <c r="T164" s="4">
        <f>VLOOKUP($B164,'Session Details'!$B$2:$T$368,19,FALSE)</f>
        <v>-3.2799864348821761E-2</v>
      </c>
    </row>
    <row r="165" spans="2:20" hidden="1" x14ac:dyDescent="0.2">
      <c r="B165" s="10">
        <v>43628</v>
      </c>
      <c r="C165" s="4">
        <f>VLOOKUP($B165,'Session Details'!$B$2:$T$368,11,FALSE)</f>
        <v>0.1803841215113724</v>
      </c>
      <c r="D165" s="4">
        <f>VLOOKUP($B165,'Session Details'!$B$2:$T$368,16,FALSE)</f>
        <v>1.4999963090706531E-2</v>
      </c>
      <c r="E165" s="4">
        <f>VLOOKUP($B165,'Session Details'!$B$2:$T$368,17,FALSE)</f>
        <v>2.8000192825072656E-2</v>
      </c>
      <c r="F165" s="4">
        <f>VLOOKUP($B165,'Session Details'!$B$2:$T$368,18,FALSE)</f>
        <v>5.8399757719346024E-2</v>
      </c>
      <c r="G165" s="4">
        <f>VLOOKUP($B165,'Session Details'!$B$2:$T$368,19,FALSE)</f>
        <v>-3.2799920415423456E-2</v>
      </c>
      <c r="H165" s="4">
        <f>VLOOKUP(Table2[[#This Row],[Date]],Table4[#All],10,0)</f>
        <v>-1.9417484842768062E-2</v>
      </c>
      <c r="I165" s="3">
        <v>398995</v>
      </c>
      <c r="J165" s="4">
        <v>0.17</v>
      </c>
      <c r="K165" s="3">
        <v>36</v>
      </c>
      <c r="L165" s="3">
        <v>21</v>
      </c>
      <c r="M165" s="3">
        <v>30</v>
      </c>
      <c r="N165" s="3">
        <v>400</v>
      </c>
      <c r="O165" s="3">
        <v>32</v>
      </c>
      <c r="P165" s="46">
        <v>0.95</v>
      </c>
      <c r="Q165" s="4">
        <f>VLOOKUP($B165,'Session Details'!$B$2:$T$368,16,FALSE)</f>
        <v>1.4999963090706531E-2</v>
      </c>
      <c r="R165" s="4">
        <f>VLOOKUP($B165,'Session Details'!$B$2:$T$368,17,FALSE)</f>
        <v>2.8000192825072656E-2</v>
      </c>
      <c r="S165" s="4">
        <f>VLOOKUP($B165,'Session Details'!$B$2:$T$368,18,FALSE)</f>
        <v>5.8399757719346024E-2</v>
      </c>
      <c r="T165" s="4">
        <f>VLOOKUP($B165,'Session Details'!$B$2:$T$368,19,FALSE)</f>
        <v>-3.2799920415423456E-2</v>
      </c>
    </row>
    <row r="166" spans="2:20" hidden="1" x14ac:dyDescent="0.2">
      <c r="B166" s="10">
        <v>43629</v>
      </c>
      <c r="C166" s="4">
        <f>VLOOKUP($B166,'Session Details'!$B$2:$T$368,11,FALSE)</f>
        <v>-5.8551754357687225E-2</v>
      </c>
      <c r="D166" s="4">
        <f>VLOOKUP($B166,'Session Details'!$B$2:$T$368,16,FALSE)</f>
        <v>-7.4999892931511547E-3</v>
      </c>
      <c r="E166" s="4">
        <f>VLOOKUP($B166,'Session Details'!$B$2:$T$368,17,FALSE)</f>
        <v>-1.5999993330406193E-2</v>
      </c>
      <c r="F166" s="4">
        <f>VLOOKUP($B166,'Session Details'!$B$2:$T$368,18,FALSE)</f>
        <v>-7.3001705942188355E-3</v>
      </c>
      <c r="G166" s="4">
        <f>VLOOKUP($B166,'Session Details'!$B$2:$T$368,19,FALSE)</f>
        <v>1.6400403676468112E-2</v>
      </c>
      <c r="H166" s="4">
        <f>VLOOKUP(Table2[[#This Row],[Date]],Table4[#All],10,0)</f>
        <v>-2.9126204911649523E-2</v>
      </c>
      <c r="I166" s="3">
        <v>407670</v>
      </c>
      <c r="J166" s="4">
        <v>0.17</v>
      </c>
      <c r="K166" s="3">
        <v>36</v>
      </c>
      <c r="L166" s="3">
        <v>17</v>
      </c>
      <c r="M166" s="3">
        <v>30</v>
      </c>
      <c r="N166" s="3">
        <v>399</v>
      </c>
      <c r="O166" s="3">
        <v>31</v>
      </c>
      <c r="P166" s="46">
        <v>0.92</v>
      </c>
      <c r="Q166" s="4">
        <f>VLOOKUP($B166,'Session Details'!$B$2:$T$368,16,FALSE)</f>
        <v>-7.4999892931511547E-3</v>
      </c>
      <c r="R166" s="4">
        <f>VLOOKUP($B166,'Session Details'!$B$2:$T$368,17,FALSE)</f>
        <v>-1.5999993330406193E-2</v>
      </c>
      <c r="S166" s="4">
        <f>VLOOKUP($B166,'Session Details'!$B$2:$T$368,18,FALSE)</f>
        <v>-7.3001705942188355E-3</v>
      </c>
      <c r="T166" s="4">
        <f>VLOOKUP($B166,'Session Details'!$B$2:$T$368,19,FALSE)</f>
        <v>1.6400403676468112E-2</v>
      </c>
    </row>
    <row r="167" spans="2:20" hidden="1" x14ac:dyDescent="0.2">
      <c r="B167" s="10">
        <v>43630</v>
      </c>
      <c r="C167" s="4">
        <f>VLOOKUP($B167,'Session Details'!$B$2:$T$368,11,FALSE)</f>
        <v>-0.1037210854847157</v>
      </c>
      <c r="D167" s="4">
        <f>VLOOKUP($B167,'Session Details'!$B$2:$T$368,16,FALSE)</f>
        <v>-1.7328950607797822E-8</v>
      </c>
      <c r="E167" s="4">
        <f>VLOOKUP($B167,'Session Details'!$B$2:$T$368,17,FALSE)</f>
        <v>-2.3999994412760184E-2</v>
      </c>
      <c r="F167" s="4">
        <f>VLOOKUP($B167,'Session Details'!$B$2:$T$368,18,FALSE)</f>
        <v>2.1900022567203803E-2</v>
      </c>
      <c r="G167" s="4">
        <f>VLOOKUP($B167,'Session Details'!$B$2:$T$368,19,FALSE)</f>
        <v>-6.5599764203185029E-2</v>
      </c>
      <c r="H167" s="4">
        <f>VLOOKUP(Table2[[#This Row],[Date]],Table4[#All],10,0)</f>
        <v>6.1855650527727013E-2</v>
      </c>
      <c r="I167" s="3">
        <v>404518</v>
      </c>
      <c r="J167" s="4">
        <v>0.18</v>
      </c>
      <c r="K167" s="3">
        <v>36</v>
      </c>
      <c r="L167" s="3">
        <v>20</v>
      </c>
      <c r="M167" s="3">
        <v>30</v>
      </c>
      <c r="N167" s="3">
        <v>393</v>
      </c>
      <c r="O167" s="3">
        <v>35</v>
      </c>
      <c r="P167" s="46">
        <v>0.94</v>
      </c>
      <c r="Q167" s="4">
        <f>VLOOKUP($B167,'Session Details'!$B$2:$T$368,16,FALSE)</f>
        <v>-1.7328950607797822E-8</v>
      </c>
      <c r="R167" s="4">
        <f>VLOOKUP($B167,'Session Details'!$B$2:$T$368,17,FALSE)</f>
        <v>-2.3999994412760184E-2</v>
      </c>
      <c r="S167" s="4">
        <f>VLOOKUP($B167,'Session Details'!$B$2:$T$368,18,FALSE)</f>
        <v>2.1900022567203803E-2</v>
      </c>
      <c r="T167" s="4">
        <f>VLOOKUP($B167,'Session Details'!$B$2:$T$368,19,FALSE)</f>
        <v>-6.5599764203185029E-2</v>
      </c>
    </row>
    <row r="168" spans="2:20" hidden="1" x14ac:dyDescent="0.2">
      <c r="B168" s="10">
        <v>43631</v>
      </c>
      <c r="C168" s="4">
        <f>VLOOKUP($B168,'Session Details'!$B$2:$T$368,11,FALSE)</f>
        <v>8.4675173934962045E-2</v>
      </c>
      <c r="D168" s="4">
        <f>VLOOKUP($B168,'Session Details'!$B$2:$T$368,16,FALSE)</f>
        <v>-2.1000034163208003E-3</v>
      </c>
      <c r="E168" s="4">
        <f>VLOOKUP($B168,'Session Details'!$B$2:$T$368,17,FALSE)</f>
        <v>3.0600015420654159E-2</v>
      </c>
      <c r="F168" s="4">
        <f>VLOOKUP($B168,'Session Details'!$B$2:$T$368,18,FALSE)</f>
        <v>-2.0399714504147237E-2</v>
      </c>
      <c r="G168" s="4">
        <f>VLOOKUP($B168,'Session Details'!$B$2:$T$368,19,FALSE)</f>
        <v>2.3399839422533319E-2</v>
      </c>
      <c r="H168" s="4">
        <f>VLOOKUP(Table2[[#This Row],[Date]],Table4[#All],10,0)</f>
        <v>4.2105262664225984E-2</v>
      </c>
      <c r="I168" s="3">
        <v>407641</v>
      </c>
      <c r="J168" s="4">
        <v>0.17</v>
      </c>
      <c r="K168" s="3">
        <v>38</v>
      </c>
      <c r="L168" s="3">
        <v>22</v>
      </c>
      <c r="M168" s="3">
        <v>27</v>
      </c>
      <c r="N168" s="3">
        <v>357</v>
      </c>
      <c r="O168" s="3">
        <v>30</v>
      </c>
      <c r="P168" s="46">
        <v>0.91</v>
      </c>
      <c r="Q168" s="4">
        <f>VLOOKUP($B168,'Session Details'!$B$2:$T$368,16,FALSE)</f>
        <v>-2.1000034163208003E-3</v>
      </c>
      <c r="R168" s="4">
        <f>VLOOKUP($B168,'Session Details'!$B$2:$T$368,17,FALSE)</f>
        <v>3.0600015420654159E-2</v>
      </c>
      <c r="S168" s="4">
        <f>VLOOKUP($B168,'Session Details'!$B$2:$T$368,18,FALSE)</f>
        <v>-2.0399714504147237E-2</v>
      </c>
      <c r="T168" s="4">
        <f>VLOOKUP($B168,'Session Details'!$B$2:$T$368,19,FALSE)</f>
        <v>2.3399839422533319E-2</v>
      </c>
    </row>
    <row r="169" spans="2:20" hidden="1" x14ac:dyDescent="0.2">
      <c r="B169" s="10">
        <v>43632</v>
      </c>
      <c r="C169" s="4">
        <f>VLOOKUP($B169,'Session Details'!$B$2:$T$368,11,FALSE)</f>
        <v>1.0914606376010827E-2</v>
      </c>
      <c r="D169" s="4">
        <f>VLOOKUP($B169,'Session Details'!$B$2:$T$368,16,FALSE)</f>
        <v>-1.6799992661759883E-2</v>
      </c>
      <c r="E169" s="4">
        <f>VLOOKUP($B169,'Session Details'!$B$2:$T$368,17,FALSE)</f>
        <v>6.7999396166656401E-3</v>
      </c>
      <c r="F169" s="4">
        <f>VLOOKUP($B169,'Session Details'!$B$2:$T$368,18,FALSE)</f>
        <v>2.0400137860620227E-2</v>
      </c>
      <c r="G169" s="4">
        <f>VLOOKUP($B169,'Session Details'!$B$2:$T$368,19,FALSE)</f>
        <v>3.1199656668292608E-2</v>
      </c>
      <c r="H169" s="4">
        <f>VLOOKUP(Table2[[#This Row],[Date]],Table4[#All],10,0)</f>
        <v>2.0000000000000018E-2</v>
      </c>
      <c r="I169" s="3">
        <v>386588</v>
      </c>
      <c r="J169" s="4">
        <v>0.19</v>
      </c>
      <c r="K169" s="3">
        <v>31</v>
      </c>
      <c r="L169" s="3">
        <v>21</v>
      </c>
      <c r="M169" s="3">
        <v>27</v>
      </c>
      <c r="N169" s="3">
        <v>385</v>
      </c>
      <c r="O169" s="3">
        <v>34</v>
      </c>
      <c r="P169" s="46">
        <v>0.93</v>
      </c>
      <c r="Q169" s="4">
        <f>VLOOKUP($B169,'Session Details'!$B$2:$T$368,16,FALSE)</f>
        <v>-1.6799992661759883E-2</v>
      </c>
      <c r="R169" s="4">
        <f>VLOOKUP($B169,'Session Details'!$B$2:$T$368,17,FALSE)</f>
        <v>6.7999396166656401E-3</v>
      </c>
      <c r="S169" s="4">
        <f>VLOOKUP($B169,'Session Details'!$B$2:$T$368,18,FALSE)</f>
        <v>2.0400137860620227E-2</v>
      </c>
      <c r="T169" s="4">
        <f>VLOOKUP($B169,'Session Details'!$B$2:$T$368,19,FALSE)</f>
        <v>3.1199656668292608E-2</v>
      </c>
    </row>
    <row r="170" spans="2:20" hidden="1" x14ac:dyDescent="0.2">
      <c r="B170" s="10">
        <v>43633</v>
      </c>
      <c r="C170" s="4">
        <f>VLOOKUP($B170,'Session Details'!$B$2:$T$368,11,FALSE)</f>
        <v>8.786453090797286E-3</v>
      </c>
      <c r="D170" s="4">
        <f>VLOOKUP($B170,'Session Details'!$B$2:$T$368,16,FALSE)</f>
        <v>1.9999977395564889E-2</v>
      </c>
      <c r="E170" s="4">
        <f>VLOOKUP($B170,'Session Details'!$B$2:$T$368,17,FALSE)</f>
        <v>-3.5999996327785555E-2</v>
      </c>
      <c r="F170" s="4">
        <f>VLOOKUP($B170,'Session Details'!$B$2:$T$368,18,FALSE)</f>
        <v>-2.919992929786952E-2</v>
      </c>
      <c r="G170" s="4">
        <f>VLOOKUP($B170,'Session Details'!$B$2:$T$368,19,FALSE)</f>
        <v>4.9200032562424889E-2</v>
      </c>
      <c r="H170" s="4">
        <f>VLOOKUP(Table2[[#This Row],[Date]],Table4[#All],10,0)</f>
        <v>2.9703007310898588E-2</v>
      </c>
      <c r="I170" s="3">
        <v>388917</v>
      </c>
      <c r="J170" s="4">
        <v>0.17</v>
      </c>
      <c r="K170" s="3">
        <v>30</v>
      </c>
      <c r="L170" s="3">
        <v>18</v>
      </c>
      <c r="M170" s="3">
        <v>26</v>
      </c>
      <c r="N170" s="3">
        <v>350</v>
      </c>
      <c r="O170" s="3">
        <v>32</v>
      </c>
      <c r="P170" s="46">
        <v>0.93</v>
      </c>
      <c r="Q170" s="4">
        <f>VLOOKUP($B170,'Session Details'!$B$2:$T$368,16,FALSE)</f>
        <v>1.9999977395564889E-2</v>
      </c>
      <c r="R170" s="4">
        <f>VLOOKUP($B170,'Session Details'!$B$2:$T$368,17,FALSE)</f>
        <v>-3.5999996327785555E-2</v>
      </c>
      <c r="S170" s="4">
        <f>VLOOKUP($B170,'Session Details'!$B$2:$T$368,18,FALSE)</f>
        <v>-2.919992929786952E-2</v>
      </c>
      <c r="T170" s="4">
        <f>VLOOKUP($B170,'Session Details'!$B$2:$T$368,19,FALSE)</f>
        <v>4.9200032562424889E-2</v>
      </c>
    </row>
    <row r="171" spans="2:20" hidden="1" x14ac:dyDescent="0.2">
      <c r="B171" s="10">
        <v>43634</v>
      </c>
      <c r="C171" s="4">
        <f>VLOOKUP($B171,'Session Details'!$B$2:$T$368,11,FALSE)</f>
        <v>1.8907512904191792E-2</v>
      </c>
      <c r="D171" s="4">
        <f>VLOOKUP($B171,'Session Details'!$B$2:$T$368,16,FALSE)</f>
        <v>4.9999845145556332E-3</v>
      </c>
      <c r="E171" s="4">
        <f>VLOOKUP($B171,'Session Details'!$B$2:$T$368,17,FALSE)</f>
        <v>-2.8000003962473319E-2</v>
      </c>
      <c r="F171" s="4">
        <f>VLOOKUP($B171,'Session Details'!$B$2:$T$368,18,FALSE)</f>
        <v>3.6500336190962934E-2</v>
      </c>
      <c r="G171" s="4">
        <f>VLOOKUP($B171,'Session Details'!$B$2:$T$368,19,FALSE)</f>
        <v>1.639965703351931E-2</v>
      </c>
      <c r="H171" s="4">
        <f>VLOOKUP(Table2[[#This Row],[Date]],Table4[#All],10,0)</f>
        <v>-5.8252409823299045E-2</v>
      </c>
      <c r="I171" s="3">
        <v>398356</v>
      </c>
      <c r="J171" s="4">
        <v>0.19</v>
      </c>
      <c r="K171" s="3">
        <v>40</v>
      </c>
      <c r="L171" s="3">
        <v>19</v>
      </c>
      <c r="M171" s="3">
        <v>25</v>
      </c>
      <c r="N171" s="3">
        <v>397</v>
      </c>
      <c r="O171" s="3">
        <v>40</v>
      </c>
      <c r="P171" s="46">
        <v>0.93</v>
      </c>
      <c r="Q171" s="4">
        <f>VLOOKUP($B171,'Session Details'!$B$2:$T$368,16,FALSE)</f>
        <v>4.9999845145556332E-3</v>
      </c>
      <c r="R171" s="4">
        <f>VLOOKUP($B171,'Session Details'!$B$2:$T$368,17,FALSE)</f>
        <v>-2.8000003962473319E-2</v>
      </c>
      <c r="S171" s="4">
        <f>VLOOKUP($B171,'Session Details'!$B$2:$T$368,18,FALSE)</f>
        <v>3.6500336190962934E-2</v>
      </c>
      <c r="T171" s="4">
        <f>VLOOKUP($B171,'Session Details'!$B$2:$T$368,19,FALSE)</f>
        <v>1.639965703351931E-2</v>
      </c>
    </row>
    <row r="172" spans="2:20" hidden="1" x14ac:dyDescent="0.2">
      <c r="B172" s="10">
        <v>43635</v>
      </c>
      <c r="C172" s="4">
        <f>VLOOKUP($B172,'Session Details'!$B$2:$T$368,11,FALSE)</f>
        <v>-0.11113157881144275</v>
      </c>
      <c r="D172" s="4">
        <f>VLOOKUP($B172,'Session Details'!$B$2:$T$368,16,FALSE)</f>
        <v>-2.4999999703886E-2</v>
      </c>
      <c r="E172" s="4">
        <f>VLOOKUP($B172,'Session Details'!$B$2:$T$368,17,FALSE)</f>
        <v>-1.2000076224384204E-2</v>
      </c>
      <c r="F172" s="4">
        <f>VLOOKUP($B172,'Session Details'!$B$2:$T$368,18,FALSE)</f>
        <v>-5.8399852541033526E-2</v>
      </c>
      <c r="G172" s="4">
        <f>VLOOKUP($B172,'Session Details'!$B$2:$T$368,19,FALSE)</f>
        <v>7.3800267498567496E-2</v>
      </c>
      <c r="H172" s="4">
        <f>VLOOKUP(Table2[[#This Row],[Date]],Table4[#All],10,0)</f>
        <v>9.9010176337173128E-3</v>
      </c>
      <c r="I172" s="3">
        <v>406848</v>
      </c>
      <c r="J172" s="4">
        <v>0.18</v>
      </c>
      <c r="K172" s="3">
        <v>32</v>
      </c>
      <c r="L172" s="3">
        <v>19</v>
      </c>
      <c r="M172" s="3">
        <v>27</v>
      </c>
      <c r="N172" s="3">
        <v>370</v>
      </c>
      <c r="O172" s="3">
        <v>39</v>
      </c>
      <c r="P172" s="46">
        <v>0.94</v>
      </c>
      <c r="Q172" s="4">
        <f>VLOOKUP($B172,'Session Details'!$B$2:$T$368,16,FALSE)</f>
        <v>-2.4999999703886E-2</v>
      </c>
      <c r="R172" s="4">
        <f>VLOOKUP($B172,'Session Details'!$B$2:$T$368,17,FALSE)</f>
        <v>-1.2000076224384204E-2</v>
      </c>
      <c r="S172" s="4">
        <f>VLOOKUP($B172,'Session Details'!$B$2:$T$368,18,FALSE)</f>
        <v>-5.8399852541033526E-2</v>
      </c>
      <c r="T172" s="4">
        <f>VLOOKUP($B172,'Session Details'!$B$2:$T$368,19,FALSE)</f>
        <v>7.3800267498567496E-2</v>
      </c>
    </row>
    <row r="173" spans="2:20" hidden="1" x14ac:dyDescent="0.2">
      <c r="B173" s="10">
        <v>43636</v>
      </c>
      <c r="C173" s="4">
        <f>VLOOKUP($B173,'Session Details'!$B$2:$T$368,11,FALSE)</f>
        <v>-2.9227939289827587E-2</v>
      </c>
      <c r="D173" s="4">
        <f>VLOOKUP($B173,'Session Details'!$B$2:$T$368,16,FALSE)</f>
        <v>-5.0000451154334768E-3</v>
      </c>
      <c r="E173" s="4">
        <f>VLOOKUP($B173,'Session Details'!$B$2:$T$368,17,FALSE)</f>
        <v>2.8000095803469516E-2</v>
      </c>
      <c r="F173" s="4">
        <f>VLOOKUP($B173,'Session Details'!$B$2:$T$368,18,FALSE)</f>
        <v>-5.1100441483012848E-2</v>
      </c>
      <c r="G173" s="4">
        <f>VLOOKUP($B173,'Session Details'!$B$2:$T$368,19,FALSE)</f>
        <v>-8.2003442551022987E-3</v>
      </c>
      <c r="H173" s="4">
        <f>VLOOKUP(Table2[[#This Row],[Date]],Table4[#All],10,0)</f>
        <v>-0.52999999079076909</v>
      </c>
      <c r="I173" s="3">
        <v>381025</v>
      </c>
      <c r="J173" s="4">
        <v>0.17</v>
      </c>
      <c r="K173" s="3">
        <v>34</v>
      </c>
      <c r="L173" s="3">
        <v>19</v>
      </c>
      <c r="M173" s="3">
        <v>25</v>
      </c>
      <c r="N173" s="3">
        <v>393</v>
      </c>
      <c r="O173" s="3">
        <v>38</v>
      </c>
      <c r="P173" s="46">
        <v>0.91</v>
      </c>
      <c r="Q173" s="4">
        <f>VLOOKUP($B173,'Session Details'!$B$2:$T$368,16,FALSE)</f>
        <v>-5.0000451154334768E-3</v>
      </c>
      <c r="R173" s="4">
        <f>VLOOKUP($B173,'Session Details'!$B$2:$T$368,17,FALSE)</f>
        <v>2.8000095803469516E-2</v>
      </c>
      <c r="S173" s="4">
        <f>VLOOKUP($B173,'Session Details'!$B$2:$T$368,18,FALSE)</f>
        <v>-5.1100441483012848E-2</v>
      </c>
      <c r="T173" s="4">
        <f>VLOOKUP($B173,'Session Details'!$B$2:$T$368,19,FALSE)</f>
        <v>-8.2003442551022987E-3</v>
      </c>
    </row>
    <row r="174" spans="2:20" hidden="1" x14ac:dyDescent="0.2">
      <c r="B174" s="10">
        <v>43637</v>
      </c>
      <c r="C174" s="4">
        <f>VLOOKUP($B174,'Session Details'!$B$2:$T$368,11,FALSE)</f>
        <v>0.10535381835640178</v>
      </c>
      <c r="D174" s="4">
        <f>VLOOKUP($B174,'Session Details'!$B$2:$T$368,16,FALSE)</f>
        <v>-1.749998979158876E-2</v>
      </c>
      <c r="E174" s="4">
        <f>VLOOKUP($B174,'Session Details'!$B$2:$T$368,17,FALSE)</f>
        <v>2.0000009184633405E-2</v>
      </c>
      <c r="F174" s="4">
        <f>VLOOKUP($B174,'Session Details'!$B$2:$T$368,18,FALSE)</f>
        <v>4.379962481670352E-2</v>
      </c>
      <c r="G174" s="4">
        <f>VLOOKUP($B174,'Session Details'!$B$2:$T$368,19,FALSE)</f>
        <v>4.9200147858465493E-2</v>
      </c>
      <c r="H174" s="4">
        <f>VLOOKUP(Table2[[#This Row],[Date]],Table4[#All],10,0)</f>
        <v>-5.8252409823299045E-2</v>
      </c>
      <c r="I174" s="3">
        <v>382419</v>
      </c>
      <c r="J174" s="4">
        <v>0.17</v>
      </c>
      <c r="K174" s="3">
        <v>36</v>
      </c>
      <c r="L174" s="3">
        <v>17</v>
      </c>
      <c r="M174" s="3">
        <v>30</v>
      </c>
      <c r="N174" s="3">
        <v>362</v>
      </c>
      <c r="O174" s="3">
        <v>36</v>
      </c>
      <c r="P174" s="46">
        <v>0.95</v>
      </c>
      <c r="Q174" s="4">
        <f>VLOOKUP($B174,'Session Details'!$B$2:$T$368,16,FALSE)</f>
        <v>-1.749998979158876E-2</v>
      </c>
      <c r="R174" s="4">
        <f>VLOOKUP($B174,'Session Details'!$B$2:$T$368,17,FALSE)</f>
        <v>2.0000009184633405E-2</v>
      </c>
      <c r="S174" s="4">
        <f>VLOOKUP($B174,'Session Details'!$B$2:$T$368,18,FALSE)</f>
        <v>4.379962481670352E-2</v>
      </c>
      <c r="T174" s="4">
        <f>VLOOKUP($B174,'Session Details'!$B$2:$T$368,19,FALSE)</f>
        <v>4.9200147858465493E-2</v>
      </c>
    </row>
    <row r="175" spans="2:20" hidden="1" x14ac:dyDescent="0.2">
      <c r="B175" s="10">
        <v>43638</v>
      </c>
      <c r="C175" s="4">
        <f>VLOOKUP($B175,'Session Details'!$B$2:$T$368,11,FALSE)</f>
        <v>-3.0612460052788726E-2</v>
      </c>
      <c r="D175" s="4">
        <f>VLOOKUP($B175,'Session Details'!$B$2:$T$368,16,FALSE)</f>
        <v>8.4000033471454683E-3</v>
      </c>
      <c r="E175" s="4">
        <f>VLOOKUP($B175,'Session Details'!$B$2:$T$368,17,FALSE)</f>
        <v>-3.0600010844861469E-2</v>
      </c>
      <c r="F175" s="4">
        <f>VLOOKUP($B175,'Session Details'!$B$2:$T$368,18,FALSE)</f>
        <v>3.4000018046571379E-2</v>
      </c>
      <c r="G175" s="4">
        <f>VLOOKUP($B175,'Session Details'!$B$2:$T$368,19,FALSE)</f>
        <v>-2.3400166407484102E-2</v>
      </c>
      <c r="H175" s="4">
        <f>VLOOKUP(Table2[[#This Row],[Date]],Table4[#All],10,0)</f>
        <v>1.0100998736455313E-2</v>
      </c>
      <c r="I175" s="3">
        <v>389769</v>
      </c>
      <c r="J175" s="4">
        <v>0.17</v>
      </c>
      <c r="K175" s="3">
        <v>36</v>
      </c>
      <c r="L175" s="3">
        <v>21</v>
      </c>
      <c r="M175" s="3">
        <v>26</v>
      </c>
      <c r="N175" s="3">
        <v>366</v>
      </c>
      <c r="O175" s="3">
        <v>36</v>
      </c>
      <c r="P175" s="46">
        <v>0.93</v>
      </c>
      <c r="Q175" s="4">
        <f>VLOOKUP($B175,'Session Details'!$B$2:$T$368,16,FALSE)</f>
        <v>8.4000033471454683E-3</v>
      </c>
      <c r="R175" s="4">
        <f>VLOOKUP($B175,'Session Details'!$B$2:$T$368,17,FALSE)</f>
        <v>-3.0600010844861469E-2</v>
      </c>
      <c r="S175" s="4">
        <f>VLOOKUP($B175,'Session Details'!$B$2:$T$368,18,FALSE)</f>
        <v>3.4000018046571379E-2</v>
      </c>
      <c r="T175" s="4">
        <f>VLOOKUP($B175,'Session Details'!$B$2:$T$368,19,FALSE)</f>
        <v>-2.3400166407484102E-2</v>
      </c>
    </row>
    <row r="176" spans="2:20" hidden="1" x14ac:dyDescent="0.2">
      <c r="B176" s="10">
        <v>43639</v>
      </c>
      <c r="C176" s="4">
        <f>VLOOKUP($B176,'Session Details'!$B$2:$T$368,11,FALSE)</f>
        <v>2.9713781430229513E-2</v>
      </c>
      <c r="D176" s="4">
        <f>VLOOKUP($B176,'Session Details'!$B$2:$T$368,16,FALSE)</f>
        <v>2.0999805679837447E-3</v>
      </c>
      <c r="E176" s="4">
        <f>VLOOKUP($B176,'Session Details'!$B$2:$T$368,17,FALSE)</f>
        <v>6.8000755652802281E-3</v>
      </c>
      <c r="F176" s="4">
        <f>VLOOKUP($B176,'Session Details'!$B$2:$T$368,18,FALSE)</f>
        <v>-6.8001811512403698E-3</v>
      </c>
      <c r="G176" s="4">
        <f>VLOOKUP($B176,'Session Details'!$B$2:$T$368,19,FALSE)</f>
        <v>7.8003869390074199E-3</v>
      </c>
      <c r="H176" s="4">
        <f>VLOOKUP(Table2[[#This Row],[Date]],Table4[#All],10,0)</f>
        <v>-4.9019596923137065E-2</v>
      </c>
      <c r="I176" s="3">
        <v>382119</v>
      </c>
      <c r="J176" s="4">
        <v>0.18</v>
      </c>
      <c r="K176" s="3">
        <v>33</v>
      </c>
      <c r="L176" s="3">
        <v>21</v>
      </c>
      <c r="M176" s="3">
        <v>27</v>
      </c>
      <c r="N176" s="3">
        <v>393</v>
      </c>
      <c r="O176" s="3">
        <v>40</v>
      </c>
      <c r="P176" s="46">
        <v>0.91</v>
      </c>
      <c r="Q176" s="4">
        <f>VLOOKUP($B176,'Session Details'!$B$2:$T$368,16,FALSE)</f>
        <v>2.0999805679837447E-3</v>
      </c>
      <c r="R176" s="4">
        <f>VLOOKUP($B176,'Session Details'!$B$2:$T$368,17,FALSE)</f>
        <v>6.8000755652802281E-3</v>
      </c>
      <c r="S176" s="4">
        <f>VLOOKUP($B176,'Session Details'!$B$2:$T$368,18,FALSE)</f>
        <v>-6.8001811512403698E-3</v>
      </c>
      <c r="T176" s="4">
        <f>VLOOKUP($B176,'Session Details'!$B$2:$T$368,19,FALSE)</f>
        <v>7.8003869390074199E-3</v>
      </c>
    </row>
    <row r="177" spans="2:20" hidden="1" x14ac:dyDescent="0.2">
      <c r="B177" s="10">
        <v>43640</v>
      </c>
      <c r="C177" s="4">
        <f>VLOOKUP($B177,'Session Details'!$B$2:$T$368,11,FALSE)</f>
        <v>-3.8095650777910106E-2</v>
      </c>
      <c r="D177" s="4">
        <f>VLOOKUP($B177,'Session Details'!$B$2:$T$368,16,FALSE)</f>
        <v>-2.4999998396156409E-2</v>
      </c>
      <c r="E177" s="4">
        <f>VLOOKUP($B177,'Session Details'!$B$2:$T$368,17,FALSE)</f>
        <v>2.4000122733964624E-2</v>
      </c>
      <c r="F177" s="4">
        <f>VLOOKUP($B177,'Session Details'!$B$2:$T$368,18,FALSE)</f>
        <v>-3.6130379221788189E-7</v>
      </c>
      <c r="G177" s="4">
        <f>VLOOKUP($B177,'Session Details'!$B$2:$T$368,19,FALSE)</f>
        <v>-1.9624703961884649E-7</v>
      </c>
      <c r="H177" s="4">
        <f>VLOOKUP(Table2[[#This Row],[Date]],Table4[#All],10,0)</f>
        <v>-5.7692333235662363E-2</v>
      </c>
      <c r="I177" s="3">
        <v>382070</v>
      </c>
      <c r="J177" s="4">
        <v>0.19</v>
      </c>
      <c r="K177" s="3">
        <v>32</v>
      </c>
      <c r="L177" s="3">
        <v>22</v>
      </c>
      <c r="M177" s="3">
        <v>30</v>
      </c>
      <c r="N177" s="3">
        <v>391</v>
      </c>
      <c r="O177" s="3">
        <v>31</v>
      </c>
      <c r="P177" s="46">
        <v>0.93</v>
      </c>
      <c r="Q177" s="4">
        <f>VLOOKUP($B177,'Session Details'!$B$2:$T$368,16,FALSE)</f>
        <v>-2.4999998396156409E-2</v>
      </c>
      <c r="R177" s="4">
        <f>VLOOKUP($B177,'Session Details'!$B$2:$T$368,17,FALSE)</f>
        <v>2.4000122733964624E-2</v>
      </c>
      <c r="S177" s="4">
        <f>VLOOKUP($B177,'Session Details'!$B$2:$T$368,18,FALSE)</f>
        <v>-3.6130379221788189E-7</v>
      </c>
      <c r="T177" s="4">
        <f>VLOOKUP($B177,'Session Details'!$B$2:$T$368,19,FALSE)</f>
        <v>-1.9624703961884649E-7</v>
      </c>
    </row>
    <row r="178" spans="2:20" hidden="1" x14ac:dyDescent="0.2">
      <c r="B178" s="10">
        <v>43641</v>
      </c>
      <c r="C178" s="4">
        <f>VLOOKUP($B178,'Session Details'!$B$2:$T$368,11,FALSE)</f>
        <v>-5.6293200720880954E-2</v>
      </c>
      <c r="D178" s="4">
        <f>VLOOKUP($B178,'Session Details'!$B$2:$T$368,16,FALSE)</f>
        <v>-1.2499986534877383E-2</v>
      </c>
      <c r="E178" s="4">
        <f>VLOOKUP($B178,'Session Details'!$B$2:$T$368,17,FALSE)</f>
        <v>1.6000017265268784E-2</v>
      </c>
      <c r="F178" s="4">
        <f>VLOOKUP($B178,'Session Details'!$B$2:$T$368,18,FALSE)</f>
        <v>-2.1900303048712266E-2</v>
      </c>
      <c r="G178" s="4">
        <f>VLOOKUP($B178,'Session Details'!$B$2:$T$368,19,FALSE)</f>
        <v>-1.639948635390831E-2</v>
      </c>
      <c r="H178" s="4">
        <f>VLOOKUP(Table2[[#This Row],[Date]],Table4[#All],10,0)</f>
        <v>7.2164957262522922E-2</v>
      </c>
      <c r="I178" s="3">
        <v>399302</v>
      </c>
      <c r="J178" s="4">
        <v>0.17</v>
      </c>
      <c r="K178" s="3">
        <v>33</v>
      </c>
      <c r="L178" s="3">
        <v>21</v>
      </c>
      <c r="M178" s="3">
        <v>28</v>
      </c>
      <c r="N178" s="3">
        <v>359</v>
      </c>
      <c r="O178" s="3">
        <v>34</v>
      </c>
      <c r="P178" s="46">
        <v>0.95</v>
      </c>
      <c r="Q178" s="4">
        <f>VLOOKUP($B178,'Session Details'!$B$2:$T$368,16,FALSE)</f>
        <v>-1.2499986534877383E-2</v>
      </c>
      <c r="R178" s="4">
        <f>VLOOKUP($B178,'Session Details'!$B$2:$T$368,17,FALSE)</f>
        <v>1.6000017265268784E-2</v>
      </c>
      <c r="S178" s="4">
        <f>VLOOKUP($B178,'Session Details'!$B$2:$T$368,18,FALSE)</f>
        <v>-2.1900303048712266E-2</v>
      </c>
      <c r="T178" s="4">
        <f>VLOOKUP($B178,'Session Details'!$B$2:$T$368,19,FALSE)</f>
        <v>-1.639948635390831E-2</v>
      </c>
    </row>
    <row r="179" spans="2:20" hidden="1" x14ac:dyDescent="0.2">
      <c r="B179" s="10">
        <v>43642</v>
      </c>
      <c r="C179" s="4">
        <f>VLOOKUP($B179,'Session Details'!$B$2:$T$368,11,FALSE)</f>
        <v>1.1847403142917212E-2</v>
      </c>
      <c r="D179" s="4">
        <f>VLOOKUP($B179,'Session Details'!$B$2:$T$368,16,FALSE)</f>
        <v>2.000000979017641E-2</v>
      </c>
      <c r="E179" s="4">
        <f>VLOOKUP($B179,'Session Details'!$B$2:$T$368,17,FALSE)</f>
        <v>-2.0000071012731657E-2</v>
      </c>
      <c r="F179" s="4">
        <f>VLOOKUP($B179,'Session Details'!$B$2:$T$368,18,FALSE)</f>
        <v>1.4600111427337858E-2</v>
      </c>
      <c r="G179" s="4">
        <f>VLOOKUP($B179,'Session Details'!$B$2:$T$368,19,FALSE)</f>
        <v>-3.2800556644548173E-2</v>
      </c>
      <c r="H179" s="4">
        <f>VLOOKUP(Table2[[#This Row],[Date]],Table4[#All],10,0)</f>
        <v>9.80390342279569E-3</v>
      </c>
      <c r="I179" s="3">
        <v>390068</v>
      </c>
      <c r="J179" s="4">
        <v>0.18</v>
      </c>
      <c r="K179" s="3">
        <v>38</v>
      </c>
      <c r="L179" s="3">
        <v>22</v>
      </c>
      <c r="M179" s="3">
        <v>30</v>
      </c>
      <c r="N179" s="3">
        <v>365</v>
      </c>
      <c r="O179" s="3">
        <v>31</v>
      </c>
      <c r="P179" s="46">
        <v>0.92</v>
      </c>
      <c r="Q179" s="4">
        <f>VLOOKUP($B179,'Session Details'!$B$2:$T$368,16,FALSE)</f>
        <v>2.000000979017641E-2</v>
      </c>
      <c r="R179" s="4">
        <f>VLOOKUP($B179,'Session Details'!$B$2:$T$368,17,FALSE)</f>
        <v>-2.0000071012731657E-2</v>
      </c>
      <c r="S179" s="4">
        <f>VLOOKUP($B179,'Session Details'!$B$2:$T$368,18,FALSE)</f>
        <v>1.4600111427337858E-2</v>
      </c>
      <c r="T179" s="4">
        <f>VLOOKUP($B179,'Session Details'!$B$2:$T$368,19,FALSE)</f>
        <v>-3.2800556644548173E-2</v>
      </c>
    </row>
    <row r="180" spans="2:20" hidden="1" x14ac:dyDescent="0.2">
      <c r="B180" s="10">
        <v>43643</v>
      </c>
      <c r="C180" s="4">
        <f>VLOOKUP($B180,'Session Details'!$B$2:$T$368,11,FALSE)</f>
        <v>-2.0201338783159994E-2</v>
      </c>
      <c r="D180" s="4">
        <f>VLOOKUP($B180,'Session Details'!$B$2:$T$368,16,FALSE)</f>
        <v>1.0000041114335362E-2</v>
      </c>
      <c r="E180" s="4">
        <f>VLOOKUP($B180,'Session Details'!$B$2:$T$368,17,FALSE)</f>
        <v>-2.4000177112731724E-2</v>
      </c>
      <c r="F180" s="4">
        <f>VLOOKUP($B180,'Session Details'!$B$2:$T$368,18,FALSE)</f>
        <v>5.1100613748242041E-2</v>
      </c>
      <c r="G180" s="4">
        <f>VLOOKUP($B180,'Session Details'!$B$2:$T$368,19,FALSE)</f>
        <v>-5.7399932975550794E-2</v>
      </c>
      <c r="H180" s="4">
        <f>VLOOKUP(Table2[[#This Row],[Date]],Table4[#All],10,0)</f>
        <v>1.1914892991677402</v>
      </c>
      <c r="I180" s="3">
        <v>399922</v>
      </c>
      <c r="J180" s="4">
        <v>0.19</v>
      </c>
      <c r="K180" s="3">
        <v>31</v>
      </c>
      <c r="L180" s="3">
        <v>17</v>
      </c>
      <c r="M180" s="3">
        <v>30</v>
      </c>
      <c r="N180" s="3">
        <v>355</v>
      </c>
      <c r="O180" s="3">
        <v>35</v>
      </c>
      <c r="P180" s="46">
        <v>0.91</v>
      </c>
      <c r="Q180" s="4">
        <f>VLOOKUP($B180,'Session Details'!$B$2:$T$368,16,FALSE)</f>
        <v>1.0000041114335362E-2</v>
      </c>
      <c r="R180" s="4">
        <f>VLOOKUP($B180,'Session Details'!$B$2:$T$368,17,FALSE)</f>
        <v>-2.4000177112731724E-2</v>
      </c>
      <c r="S180" s="4">
        <f>VLOOKUP($B180,'Session Details'!$B$2:$T$368,18,FALSE)</f>
        <v>5.1100613748242041E-2</v>
      </c>
      <c r="T180" s="4">
        <f>VLOOKUP($B180,'Session Details'!$B$2:$T$368,19,FALSE)</f>
        <v>-5.7399932975550794E-2</v>
      </c>
    </row>
    <row r="181" spans="2:20" hidden="1" x14ac:dyDescent="0.2">
      <c r="B181" s="10">
        <v>43644</v>
      </c>
      <c r="C181" s="4">
        <f>VLOOKUP($B181,'Session Details'!$B$2:$T$368,11,FALSE)</f>
        <v>-8.5714112641505413E-2</v>
      </c>
      <c r="D181" s="4">
        <f>VLOOKUP($B181,'Session Details'!$B$2:$T$368,16,FALSE)</f>
        <v>9.9999821974400549E-3</v>
      </c>
      <c r="E181" s="4">
        <f>VLOOKUP($B181,'Session Details'!$B$2:$T$368,17,FALSE)</f>
        <v>-2.7999961208096613E-2</v>
      </c>
      <c r="F181" s="4">
        <f>VLOOKUP($B181,'Session Details'!$B$2:$T$368,18,FALSE)</f>
        <v>-5.8399829854663299E-2</v>
      </c>
      <c r="G181" s="4">
        <f>VLOOKUP($B181,'Session Details'!$B$2:$T$368,19,FALSE)</f>
        <v>1.6399959837460676E-2</v>
      </c>
      <c r="H181" s="4">
        <f>VLOOKUP(Table2[[#This Row],[Date]],Table4[#All],10,0)</f>
        <v>1.0309259264533743E-2</v>
      </c>
      <c r="I181" s="3">
        <v>401728</v>
      </c>
      <c r="J181" s="4">
        <v>0.17</v>
      </c>
      <c r="K181" s="3">
        <v>31</v>
      </c>
      <c r="L181" s="3">
        <v>18</v>
      </c>
      <c r="M181" s="3">
        <v>25</v>
      </c>
      <c r="N181" s="3">
        <v>400</v>
      </c>
      <c r="O181" s="3">
        <v>37</v>
      </c>
      <c r="P181" s="46">
        <v>0.92</v>
      </c>
      <c r="Q181" s="4">
        <f>VLOOKUP($B181,'Session Details'!$B$2:$T$368,16,FALSE)</f>
        <v>9.9999821974400549E-3</v>
      </c>
      <c r="R181" s="4">
        <f>VLOOKUP($B181,'Session Details'!$B$2:$T$368,17,FALSE)</f>
        <v>-2.7999961208096613E-2</v>
      </c>
      <c r="S181" s="4">
        <f>VLOOKUP($B181,'Session Details'!$B$2:$T$368,18,FALSE)</f>
        <v>-5.8399829854663299E-2</v>
      </c>
      <c r="T181" s="4">
        <f>VLOOKUP($B181,'Session Details'!$B$2:$T$368,19,FALSE)</f>
        <v>1.6399959837460676E-2</v>
      </c>
    </row>
    <row r="182" spans="2:20" hidden="1" x14ac:dyDescent="0.2">
      <c r="B182" s="10">
        <v>43645</v>
      </c>
      <c r="C182" s="4">
        <f>VLOOKUP($B182,'Session Details'!$B$2:$T$368,11,FALSE)</f>
        <v>5.2845667812594366E-2</v>
      </c>
      <c r="D182" s="4">
        <f>VLOOKUP($B182,'Session Details'!$B$2:$T$368,16,FALSE)</f>
        <v>6.2999828211597053E-3</v>
      </c>
      <c r="E182" s="4">
        <f>VLOOKUP($B182,'Session Details'!$B$2:$T$368,17,FALSE)</f>
        <v>2.7200036841579289E-2</v>
      </c>
      <c r="F182" s="4">
        <f>VLOOKUP($B182,'Session Details'!$B$2:$T$368,18,FALSE)</f>
        <v>-5.4400189377239561E-2</v>
      </c>
      <c r="G182" s="4">
        <f>VLOOKUP($B182,'Session Details'!$B$2:$T$368,19,FALSE)</f>
        <v>1.5600356460440334E-2</v>
      </c>
      <c r="H182" s="4">
        <f>VLOOKUP(Table2[[#This Row],[Date]],Table4[#All],10,0)</f>
        <v>4.0000000000000036E-2</v>
      </c>
      <c r="I182" s="3">
        <v>397499</v>
      </c>
      <c r="J182" s="4">
        <v>0.18</v>
      </c>
      <c r="K182" s="3">
        <v>38</v>
      </c>
      <c r="L182" s="3">
        <v>22</v>
      </c>
      <c r="M182" s="3">
        <v>29</v>
      </c>
      <c r="N182" s="3">
        <v>374</v>
      </c>
      <c r="O182" s="3">
        <v>35</v>
      </c>
      <c r="P182" s="46">
        <v>0.92</v>
      </c>
      <c r="Q182" s="4">
        <f>VLOOKUP($B182,'Session Details'!$B$2:$T$368,16,FALSE)</f>
        <v>6.2999828211597053E-3</v>
      </c>
      <c r="R182" s="4">
        <f>VLOOKUP($B182,'Session Details'!$B$2:$T$368,17,FALSE)</f>
        <v>2.7200036841579289E-2</v>
      </c>
      <c r="S182" s="4">
        <f>VLOOKUP($B182,'Session Details'!$B$2:$T$368,18,FALSE)</f>
        <v>-5.4400189377239561E-2</v>
      </c>
      <c r="T182" s="4">
        <f>VLOOKUP($B182,'Session Details'!$B$2:$T$368,19,FALSE)</f>
        <v>1.5600356460440334E-2</v>
      </c>
    </row>
    <row r="183" spans="2:20" hidden="1" x14ac:dyDescent="0.2">
      <c r="B183" s="10">
        <v>43646</v>
      </c>
      <c r="C183" s="4">
        <f>VLOOKUP($B183,'Session Details'!$B$2:$T$368,11,FALSE)</f>
        <v>7.9980163558943662E-3</v>
      </c>
      <c r="D183" s="4">
        <f>VLOOKUP($B183,'Session Details'!$B$2:$T$368,16,FALSE)</f>
        <v>-4.1999795069608548E-3</v>
      </c>
      <c r="E183" s="4">
        <f>VLOOKUP($B183,'Session Details'!$B$2:$T$368,17,FALSE)</f>
        <v>3.3999973889249357E-3</v>
      </c>
      <c r="F183" s="4">
        <f>VLOOKUP($B183,'Session Details'!$B$2:$T$368,18,FALSE)</f>
        <v>-2.1200510225138913E-7</v>
      </c>
      <c r="G183" s="4">
        <f>VLOOKUP($B183,'Session Details'!$B$2:$T$368,19,FALSE)</f>
        <v>1.559976064415447E-2</v>
      </c>
      <c r="H183" s="4">
        <f>VLOOKUP(Table2[[#This Row],[Date]],Table4[#All],10,0)</f>
        <v>1.0309266749248591E-2</v>
      </c>
      <c r="I183" s="3">
        <v>389825</v>
      </c>
      <c r="J183" s="4">
        <v>0.19</v>
      </c>
      <c r="K183" s="3">
        <v>36</v>
      </c>
      <c r="L183" s="3">
        <v>22</v>
      </c>
      <c r="M183" s="3">
        <v>29</v>
      </c>
      <c r="N183" s="3">
        <v>376</v>
      </c>
      <c r="O183" s="3">
        <v>38</v>
      </c>
      <c r="P183" s="46">
        <v>0.91</v>
      </c>
      <c r="Q183" s="4">
        <f>VLOOKUP($B183,'Session Details'!$B$2:$T$368,16,FALSE)</f>
        <v>-4.1999795069608548E-3</v>
      </c>
      <c r="R183" s="4">
        <f>VLOOKUP($B183,'Session Details'!$B$2:$T$368,17,FALSE)</f>
        <v>3.3999973889249357E-3</v>
      </c>
      <c r="S183" s="4">
        <f>VLOOKUP($B183,'Session Details'!$B$2:$T$368,18,FALSE)</f>
        <v>-2.1200510225138913E-7</v>
      </c>
      <c r="T183" s="4">
        <f>VLOOKUP($B183,'Session Details'!$B$2:$T$368,19,FALSE)</f>
        <v>1.559976064415447E-2</v>
      </c>
    </row>
    <row r="184" spans="2:20" hidden="1" x14ac:dyDescent="0.2">
      <c r="B184" s="10">
        <v>43647</v>
      </c>
      <c r="C184" s="4">
        <f>VLOOKUP($B184,'Session Details'!$B$2:$T$368,11,FALSE)</f>
        <v>4.1089359547503923E-2</v>
      </c>
      <c r="D184" s="4">
        <f>VLOOKUP($B184,'Session Details'!$B$2:$T$368,16,FALSE)</f>
        <v>5.0000162113132407E-3</v>
      </c>
      <c r="E184" s="4">
        <f>VLOOKUP($B184,'Session Details'!$B$2:$T$368,17,FALSE)</f>
        <v>1.6000006706165415E-2</v>
      </c>
      <c r="F184" s="4">
        <f>VLOOKUP($B184,'Session Details'!$B$2:$T$368,18,FALSE)</f>
        <v>7.2999282867791671E-3</v>
      </c>
      <c r="G184" s="4">
        <f>VLOOKUP($B184,'Session Details'!$B$2:$T$368,19,FALSE)</f>
        <v>-2.4599876994110148E-2</v>
      </c>
      <c r="H184" s="4">
        <f>VLOOKUP(Table2[[#This Row],[Date]],Table4[#All],10,0)</f>
        <v>1.0204109920066262E-2</v>
      </c>
      <c r="I184" s="3">
        <v>409263</v>
      </c>
      <c r="J184" s="4">
        <v>0.17</v>
      </c>
      <c r="K184" s="3">
        <v>31</v>
      </c>
      <c r="L184" s="3">
        <v>20</v>
      </c>
      <c r="M184" s="3">
        <v>26</v>
      </c>
      <c r="N184" s="3">
        <v>386</v>
      </c>
      <c r="O184" s="3">
        <v>36</v>
      </c>
      <c r="P184" s="46">
        <v>0.93</v>
      </c>
      <c r="Q184" s="4">
        <f>VLOOKUP($B184,'Session Details'!$B$2:$T$368,16,FALSE)</f>
        <v>5.0000162113132407E-3</v>
      </c>
      <c r="R184" s="4">
        <f>VLOOKUP($B184,'Session Details'!$B$2:$T$368,17,FALSE)</f>
        <v>1.6000006706165415E-2</v>
      </c>
      <c r="S184" s="4">
        <f>VLOOKUP($B184,'Session Details'!$B$2:$T$368,18,FALSE)</f>
        <v>7.2999282867791671E-3</v>
      </c>
      <c r="T184" s="4">
        <f>VLOOKUP($B184,'Session Details'!$B$2:$T$368,19,FALSE)</f>
        <v>-2.4599876994110148E-2</v>
      </c>
    </row>
    <row r="185" spans="2:20" hidden="1" x14ac:dyDescent="0.2">
      <c r="B185" s="10">
        <v>43648</v>
      </c>
      <c r="C185" s="4">
        <f>VLOOKUP($B185,'Session Details'!$B$2:$T$368,11,FALSE)</f>
        <v>6.1868978100542371E-2</v>
      </c>
      <c r="D185" s="4">
        <f>VLOOKUP($B185,'Session Details'!$B$2:$T$368,16,FALSE)</f>
        <v>-9.9999833332563293E-3</v>
      </c>
      <c r="E185" s="4">
        <f>VLOOKUP($B185,'Session Details'!$B$2:$T$368,17,FALSE)</f>
        <v>3.999991761023669E-3</v>
      </c>
      <c r="F185" s="4">
        <f>VLOOKUP($B185,'Session Details'!$B$2:$T$368,18,FALSE)</f>
        <v>2.1899896190615609E-2</v>
      </c>
      <c r="G185" s="4">
        <f>VLOOKUP($B185,'Session Details'!$B$2:$T$368,19,FALSE)</f>
        <v>4.9199903348078999E-2</v>
      </c>
      <c r="H185" s="4">
        <f>VLOOKUP(Table2[[#This Row],[Date]],Table4[#All],10,0)</f>
        <v>-2.8846188755405233E-2</v>
      </c>
      <c r="I185" s="3">
        <v>404436</v>
      </c>
      <c r="J185" s="4">
        <v>0.17</v>
      </c>
      <c r="K185" s="3">
        <v>34</v>
      </c>
      <c r="L185" s="3">
        <v>19</v>
      </c>
      <c r="M185" s="3">
        <v>25</v>
      </c>
      <c r="N185" s="3">
        <v>376</v>
      </c>
      <c r="O185" s="3">
        <v>38</v>
      </c>
      <c r="P185" s="46">
        <v>0.94</v>
      </c>
      <c r="Q185" s="4">
        <f>VLOOKUP($B185,'Session Details'!$B$2:$T$368,16,FALSE)</f>
        <v>-9.9999833332563293E-3</v>
      </c>
      <c r="R185" s="4">
        <f>VLOOKUP($B185,'Session Details'!$B$2:$T$368,17,FALSE)</f>
        <v>3.999991761023669E-3</v>
      </c>
      <c r="S185" s="4">
        <f>VLOOKUP($B185,'Session Details'!$B$2:$T$368,18,FALSE)</f>
        <v>2.1899896190615609E-2</v>
      </c>
      <c r="T185" s="4">
        <f>VLOOKUP($B185,'Session Details'!$B$2:$T$368,19,FALSE)</f>
        <v>4.9199903348078999E-2</v>
      </c>
    </row>
    <row r="186" spans="2:20" hidden="1" x14ac:dyDescent="0.2">
      <c r="B186" s="10">
        <v>43649</v>
      </c>
      <c r="C186" s="4">
        <f>VLOOKUP($B186,'Session Details'!$B$2:$T$368,11,FALSE)</f>
        <v>0.11494911270569252</v>
      </c>
      <c r="D186" s="4">
        <f>VLOOKUP($B186,'Session Details'!$B$2:$T$368,16,FALSE)</f>
        <v>4.9999823097480744E-3</v>
      </c>
      <c r="E186" s="4">
        <f>VLOOKUP($B186,'Session Details'!$B$2:$T$368,17,FALSE)</f>
        <v>8.0000175377259453E-3</v>
      </c>
      <c r="F186" s="4">
        <f>VLOOKUP($B186,'Session Details'!$B$2:$T$368,18,FALSE)</f>
        <v>2.9199859697526254E-2</v>
      </c>
      <c r="G186" s="4">
        <f>VLOOKUP($B186,'Session Details'!$B$2:$T$368,19,FALSE)</f>
        <v>2.4600662285415353E-2</v>
      </c>
      <c r="H186" s="4">
        <f>VLOOKUP(Table2[[#This Row],[Date]],Table4[#All],10,0)</f>
        <v>-9.7087200688814601E-3</v>
      </c>
      <c r="I186" s="3">
        <v>390781</v>
      </c>
      <c r="J186" s="4">
        <v>0.17</v>
      </c>
      <c r="K186" s="3">
        <v>39</v>
      </c>
      <c r="L186" s="3">
        <v>20</v>
      </c>
      <c r="M186" s="3">
        <v>30</v>
      </c>
      <c r="N186" s="3">
        <v>385</v>
      </c>
      <c r="O186" s="3">
        <v>35</v>
      </c>
      <c r="P186" s="46">
        <v>0.94</v>
      </c>
      <c r="Q186" s="4">
        <f>VLOOKUP($B186,'Session Details'!$B$2:$T$368,16,FALSE)</f>
        <v>4.9999823097480744E-3</v>
      </c>
      <c r="R186" s="4">
        <f>VLOOKUP($B186,'Session Details'!$B$2:$T$368,17,FALSE)</f>
        <v>8.0000175377259453E-3</v>
      </c>
      <c r="S186" s="4">
        <f>VLOOKUP($B186,'Session Details'!$B$2:$T$368,18,FALSE)</f>
        <v>2.9199859697526254E-2</v>
      </c>
      <c r="T186" s="4">
        <f>VLOOKUP($B186,'Session Details'!$B$2:$T$368,19,FALSE)</f>
        <v>2.4600662285415353E-2</v>
      </c>
    </row>
    <row r="187" spans="2:20" hidden="1" x14ac:dyDescent="0.2">
      <c r="B187" s="10">
        <v>43650</v>
      </c>
      <c r="C187" s="4">
        <f>VLOOKUP($B187,'Session Details'!$B$2:$T$368,11,FALSE)</f>
        <v>2.0188825160964097E-2</v>
      </c>
      <c r="D187" s="4">
        <f>VLOOKUP($B187,'Session Details'!$B$2:$T$368,16,FALSE)</f>
        <v>0</v>
      </c>
      <c r="E187" s="4">
        <f>VLOOKUP($B187,'Session Details'!$B$2:$T$368,17,FALSE)</f>
        <v>2.4000079166927757E-2</v>
      </c>
      <c r="F187" s="4">
        <f>VLOOKUP($B187,'Session Details'!$B$2:$T$368,18,FALSE)</f>
        <v>-5.8399957572759842E-2</v>
      </c>
      <c r="G187" s="4">
        <f>VLOOKUP($B187,'Session Details'!$B$2:$T$368,19,FALSE)</f>
        <v>3.2799649081117654E-2</v>
      </c>
      <c r="H187" s="4">
        <f>VLOOKUP(Table2[[#This Row],[Date]],Table4[#All],10,0)</f>
        <v>0</v>
      </c>
      <c r="I187" s="3">
        <v>400441</v>
      </c>
      <c r="J187" s="4">
        <v>0.18</v>
      </c>
      <c r="K187" s="3">
        <v>36</v>
      </c>
      <c r="L187" s="3">
        <v>20</v>
      </c>
      <c r="M187" s="3">
        <v>26</v>
      </c>
      <c r="N187" s="3">
        <v>382</v>
      </c>
      <c r="O187" s="3">
        <v>37</v>
      </c>
      <c r="P187" s="46">
        <v>0.91</v>
      </c>
      <c r="Q187" s="4">
        <f>VLOOKUP($B187,'Session Details'!$B$2:$T$368,16,FALSE)</f>
        <v>0</v>
      </c>
      <c r="R187" s="4">
        <f>VLOOKUP($B187,'Session Details'!$B$2:$T$368,17,FALSE)</f>
        <v>2.4000079166927757E-2</v>
      </c>
      <c r="S187" s="4">
        <f>VLOOKUP($B187,'Session Details'!$B$2:$T$368,18,FALSE)</f>
        <v>-5.8399957572759842E-2</v>
      </c>
      <c r="T187" s="4">
        <f>VLOOKUP($B187,'Session Details'!$B$2:$T$368,19,FALSE)</f>
        <v>3.2799649081117654E-2</v>
      </c>
    </row>
    <row r="188" spans="2:20" hidden="1" x14ac:dyDescent="0.2">
      <c r="B188" s="10">
        <v>43651</v>
      </c>
      <c r="C188" s="4">
        <f>VLOOKUP($B188,'Session Details'!$B$2:$T$368,11,FALSE)</f>
        <v>4.9472116926095211E-2</v>
      </c>
      <c r="D188" s="4">
        <f>VLOOKUP($B188,'Session Details'!$B$2:$T$368,16,FALSE)</f>
        <v>-1.5000006176168951E-2</v>
      </c>
      <c r="E188" s="4">
        <f>VLOOKUP($B188,'Session Details'!$B$2:$T$368,17,FALSE)</f>
        <v>3.1999910345627269E-2</v>
      </c>
      <c r="F188" s="4">
        <f>VLOOKUP($B188,'Session Details'!$B$2:$T$368,18,FALSE)</f>
        <v>5.8400136323024876E-2</v>
      </c>
      <c r="G188" s="4">
        <f>VLOOKUP($B188,'Session Details'!$B$2:$T$368,19,FALSE)</f>
        <v>-4.0999665410635266E-2</v>
      </c>
      <c r="H188" s="4">
        <f>VLOOKUP(Table2[[#This Row],[Date]],Table4[#All],10,0)</f>
        <v>-3.061223578845329E-2</v>
      </c>
      <c r="I188" s="3">
        <v>380485</v>
      </c>
      <c r="J188" s="4">
        <v>0.19</v>
      </c>
      <c r="K188" s="3">
        <v>40</v>
      </c>
      <c r="L188" s="3">
        <v>19</v>
      </c>
      <c r="M188" s="3">
        <v>27</v>
      </c>
      <c r="N188" s="3">
        <v>380</v>
      </c>
      <c r="O188" s="3">
        <v>34</v>
      </c>
      <c r="P188" s="46">
        <v>0.92</v>
      </c>
      <c r="Q188" s="4">
        <f>VLOOKUP($B188,'Session Details'!$B$2:$T$368,16,FALSE)</f>
        <v>-1.5000006176168951E-2</v>
      </c>
      <c r="R188" s="4">
        <f>VLOOKUP($B188,'Session Details'!$B$2:$T$368,17,FALSE)</f>
        <v>3.1999910345627269E-2</v>
      </c>
      <c r="S188" s="4">
        <f>VLOOKUP($B188,'Session Details'!$B$2:$T$368,18,FALSE)</f>
        <v>5.8400136323024876E-2</v>
      </c>
      <c r="T188" s="4">
        <f>VLOOKUP($B188,'Session Details'!$B$2:$T$368,19,FALSE)</f>
        <v>-4.0999665410635266E-2</v>
      </c>
    </row>
    <row r="189" spans="2:20" hidden="1" x14ac:dyDescent="0.2">
      <c r="B189" s="10">
        <v>43652</v>
      </c>
      <c r="C189" s="4">
        <f>VLOOKUP($B189,'Session Details'!$B$2:$T$368,11,FALSE)</f>
        <v>5.2721107588917349E-2</v>
      </c>
      <c r="D189" s="4">
        <f>VLOOKUP($B189,'Session Details'!$B$2:$T$368,16,FALSE)</f>
        <v>-6.2999828211597053E-3</v>
      </c>
      <c r="E189" s="4">
        <f>VLOOKUP($B189,'Session Details'!$B$2:$T$368,17,FALSE)</f>
        <v>-6.8001023754472589E-3</v>
      </c>
      <c r="F189" s="4">
        <f>VLOOKUP($B189,'Session Details'!$B$2:$T$368,18,FALSE)</f>
        <v>2.7200246218173074E-2</v>
      </c>
      <c r="G189" s="4">
        <f>VLOOKUP($B189,'Session Details'!$B$2:$T$368,19,FALSE)</f>
        <v>4.6799690901165092E-2</v>
      </c>
      <c r="H189" s="4">
        <f>VLOOKUP(Table2[[#This Row],[Date]],Table4[#All],10,0)</f>
        <v>-3.8461538461538436E-2</v>
      </c>
      <c r="I189" s="3">
        <v>385998</v>
      </c>
      <c r="J189" s="4">
        <v>0.18</v>
      </c>
      <c r="K189" s="3">
        <v>35</v>
      </c>
      <c r="L189" s="3">
        <v>22</v>
      </c>
      <c r="M189" s="3">
        <v>26</v>
      </c>
      <c r="N189" s="3">
        <v>373</v>
      </c>
      <c r="O189" s="3">
        <v>39</v>
      </c>
      <c r="P189" s="46">
        <v>0.94</v>
      </c>
      <c r="Q189" s="4">
        <f>VLOOKUP($B189,'Session Details'!$B$2:$T$368,16,FALSE)</f>
        <v>-6.2999828211597053E-3</v>
      </c>
      <c r="R189" s="4">
        <f>VLOOKUP($B189,'Session Details'!$B$2:$T$368,17,FALSE)</f>
        <v>-6.8001023754472589E-3</v>
      </c>
      <c r="S189" s="4">
        <f>VLOOKUP($B189,'Session Details'!$B$2:$T$368,18,FALSE)</f>
        <v>2.7200246218173074E-2</v>
      </c>
      <c r="T189" s="4">
        <f>VLOOKUP($B189,'Session Details'!$B$2:$T$368,19,FALSE)</f>
        <v>4.6799690901165092E-2</v>
      </c>
    </row>
    <row r="190" spans="2:20" hidden="1" x14ac:dyDescent="0.2">
      <c r="B190" s="10">
        <v>43653</v>
      </c>
      <c r="C190" s="4">
        <f>VLOOKUP($B190,'Session Details'!$B$2:$T$368,11,FALSE)</f>
        <v>-2.5742636969883437E-2</v>
      </c>
      <c r="D190" s="4">
        <f>VLOOKUP($B190,'Session Details'!$B$2:$T$368,16,FALSE)</f>
        <v>1.0499996377617948E-2</v>
      </c>
      <c r="E190" s="4">
        <f>VLOOKUP($B190,'Session Details'!$B$2:$T$368,17,FALSE)</f>
        <v>-1.3600000784296851E-2</v>
      </c>
      <c r="F190" s="4">
        <f>VLOOKUP($B190,'Session Details'!$B$2:$T$368,18,FALSE)</f>
        <v>2.0400125094005794E-2</v>
      </c>
      <c r="G190" s="4">
        <f>VLOOKUP($B190,'Session Details'!$B$2:$T$368,19,FALSE)</f>
        <v>-5.4599805122288791E-2</v>
      </c>
      <c r="H190" s="4">
        <f>VLOOKUP(Table2[[#This Row],[Date]],Table4[#All],10,0)</f>
        <v>-1.0204070266938592E-2</v>
      </c>
      <c r="I190" s="3">
        <v>402638</v>
      </c>
      <c r="J190" s="4">
        <v>0.18</v>
      </c>
      <c r="K190" s="3">
        <v>32</v>
      </c>
      <c r="L190" s="3">
        <v>21</v>
      </c>
      <c r="M190" s="3">
        <v>28</v>
      </c>
      <c r="N190" s="3">
        <v>352</v>
      </c>
      <c r="O190" s="3">
        <v>32</v>
      </c>
      <c r="P190" s="46">
        <v>0.94</v>
      </c>
      <c r="Q190" s="4">
        <f>VLOOKUP($B190,'Session Details'!$B$2:$T$368,16,FALSE)</f>
        <v>1.0499996377617948E-2</v>
      </c>
      <c r="R190" s="4">
        <f>VLOOKUP($B190,'Session Details'!$B$2:$T$368,17,FALSE)</f>
        <v>-1.3600000784296851E-2</v>
      </c>
      <c r="S190" s="4">
        <f>VLOOKUP($B190,'Session Details'!$B$2:$T$368,18,FALSE)</f>
        <v>2.0400125094005794E-2</v>
      </c>
      <c r="T190" s="4">
        <f>VLOOKUP($B190,'Session Details'!$B$2:$T$368,19,FALSE)</f>
        <v>-5.4599805122288791E-2</v>
      </c>
    </row>
    <row r="191" spans="2:20" hidden="1" x14ac:dyDescent="0.2">
      <c r="B191" s="10">
        <v>43654</v>
      </c>
      <c r="C191" s="4">
        <f>VLOOKUP($B191,'Session Details'!$B$2:$T$368,11,FALSE)</f>
        <v>-1.2990350767172476E-4</v>
      </c>
      <c r="D191" s="4">
        <f>VLOOKUP($B191,'Session Details'!$B$2:$T$368,16,FALSE)</f>
        <v>4.9999870776978594E-3</v>
      </c>
      <c r="E191" s="4">
        <f>VLOOKUP($B191,'Session Details'!$B$2:$T$368,17,FALSE)</f>
        <v>-3.6000106702908763E-2</v>
      </c>
      <c r="F191" s="4">
        <f>VLOOKUP($B191,'Session Details'!$B$2:$T$368,18,FALSE)</f>
        <v>3.6500106116498343E-2</v>
      </c>
      <c r="G191" s="4">
        <f>VLOOKUP($B191,'Session Details'!$B$2:$T$368,19,FALSE)</f>
        <v>1.6399883269656468E-2</v>
      </c>
      <c r="H191" s="4">
        <f>VLOOKUP(Table2[[#This Row],[Date]],Table4[#All],10,0)</f>
        <v>-1.0101037819845726E-2</v>
      </c>
      <c r="I191" s="3">
        <v>389876</v>
      </c>
      <c r="J191" s="4">
        <v>0.18</v>
      </c>
      <c r="K191" s="3">
        <v>40</v>
      </c>
      <c r="L191" s="3">
        <v>19</v>
      </c>
      <c r="M191" s="3">
        <v>28</v>
      </c>
      <c r="N191" s="3">
        <v>388</v>
      </c>
      <c r="O191" s="3">
        <v>34</v>
      </c>
      <c r="P191" s="46">
        <v>0.92</v>
      </c>
      <c r="Q191" s="4">
        <f>VLOOKUP($B191,'Session Details'!$B$2:$T$368,16,FALSE)</f>
        <v>4.9999870776978594E-3</v>
      </c>
      <c r="R191" s="4">
        <f>VLOOKUP($B191,'Session Details'!$B$2:$T$368,17,FALSE)</f>
        <v>-3.6000106702908763E-2</v>
      </c>
      <c r="S191" s="4">
        <f>VLOOKUP($B191,'Session Details'!$B$2:$T$368,18,FALSE)</f>
        <v>3.6500106116498343E-2</v>
      </c>
      <c r="T191" s="4">
        <f>VLOOKUP($B191,'Session Details'!$B$2:$T$368,19,FALSE)</f>
        <v>1.6399883269656468E-2</v>
      </c>
    </row>
    <row r="192" spans="2:20" hidden="1" x14ac:dyDescent="0.2">
      <c r="B192" s="10">
        <v>43655</v>
      </c>
      <c r="C192" s="4">
        <f>VLOOKUP($B192,'Session Details'!$B$2:$T$368,11,FALSE)</f>
        <v>-8.7989362657882042E-3</v>
      </c>
      <c r="D192" s="4">
        <f>VLOOKUP($B192,'Session Details'!$B$2:$T$368,16,FALSE)</f>
        <v>7.4999733481557196E-3</v>
      </c>
      <c r="E192" s="4">
        <f>VLOOKUP($B192,'Session Details'!$B$2:$T$368,17,FALSE)</f>
        <v>-3.9999669693240314E-3</v>
      </c>
      <c r="F192" s="4">
        <f>VLOOKUP($B192,'Session Details'!$B$2:$T$368,18,FALSE)</f>
        <v>-1.4599594973453867E-2</v>
      </c>
      <c r="G192" s="4">
        <f>VLOOKUP($B192,'Session Details'!$B$2:$T$368,19,FALSE)</f>
        <v>-8.2007511708704905E-3</v>
      </c>
      <c r="H192" s="4">
        <f>VLOOKUP(Table2[[#This Row],[Date]],Table4[#All],10,0)</f>
        <v>3.9603979354362773E-2</v>
      </c>
      <c r="I192" s="3">
        <v>386858</v>
      </c>
      <c r="J192" s="4">
        <v>0.17</v>
      </c>
      <c r="K192" s="3">
        <v>39</v>
      </c>
      <c r="L192" s="3">
        <v>22</v>
      </c>
      <c r="M192" s="3">
        <v>27</v>
      </c>
      <c r="N192" s="3">
        <v>388</v>
      </c>
      <c r="O192" s="3">
        <v>32</v>
      </c>
      <c r="P192" s="46">
        <v>0.91</v>
      </c>
      <c r="Q192" s="4">
        <f>VLOOKUP($B192,'Session Details'!$B$2:$T$368,16,FALSE)</f>
        <v>7.4999733481557196E-3</v>
      </c>
      <c r="R192" s="4">
        <f>VLOOKUP($B192,'Session Details'!$B$2:$T$368,17,FALSE)</f>
        <v>-3.9999669693240314E-3</v>
      </c>
      <c r="S192" s="4">
        <f>VLOOKUP($B192,'Session Details'!$B$2:$T$368,18,FALSE)</f>
        <v>-1.4599594973453867E-2</v>
      </c>
      <c r="T192" s="4">
        <f>VLOOKUP($B192,'Session Details'!$B$2:$T$368,19,FALSE)</f>
        <v>-8.2007511708704905E-3</v>
      </c>
    </row>
    <row r="193" spans="2:20" hidden="1" x14ac:dyDescent="0.2">
      <c r="B193" s="10">
        <v>43656</v>
      </c>
      <c r="C193" s="4">
        <f>VLOOKUP($B193,'Session Details'!$B$2:$T$368,11,FALSE)</f>
        <v>6.7533513105622056E-4</v>
      </c>
      <c r="D193" s="4">
        <f>VLOOKUP($B193,'Session Details'!$B$2:$T$368,16,FALSE)</f>
        <v>-7.4999966174781885E-3</v>
      </c>
      <c r="E193" s="4">
        <f>VLOOKUP($B193,'Session Details'!$B$2:$T$368,17,FALSE)</f>
        <v>1.5999987617838995E-2</v>
      </c>
      <c r="F193" s="4">
        <f>VLOOKUP($B193,'Session Details'!$B$2:$T$368,18,FALSE)</f>
        <v>7.3003561876572309E-3</v>
      </c>
      <c r="G193" s="4">
        <f>VLOOKUP($B193,'Session Details'!$B$2:$T$368,19,FALSE)</f>
        <v>-1.6400332573625054E-2</v>
      </c>
      <c r="H193" s="4">
        <f>VLOOKUP(Table2[[#This Row],[Date]],Table4[#All],10,0)</f>
        <v>2.9411755411675955E-2</v>
      </c>
      <c r="I193" s="3">
        <v>388864</v>
      </c>
      <c r="J193" s="4">
        <v>0.19</v>
      </c>
      <c r="K193" s="3">
        <v>40</v>
      </c>
      <c r="L193" s="3">
        <v>22</v>
      </c>
      <c r="M193" s="3">
        <v>29</v>
      </c>
      <c r="N193" s="3">
        <v>382</v>
      </c>
      <c r="O193" s="3">
        <v>35</v>
      </c>
      <c r="P193" s="46">
        <v>0.94</v>
      </c>
      <c r="Q193" s="4">
        <f>VLOOKUP($B193,'Session Details'!$B$2:$T$368,16,FALSE)</f>
        <v>-7.4999966174781885E-3</v>
      </c>
      <c r="R193" s="4">
        <f>VLOOKUP($B193,'Session Details'!$B$2:$T$368,17,FALSE)</f>
        <v>1.5999987617838995E-2</v>
      </c>
      <c r="S193" s="4">
        <f>VLOOKUP($B193,'Session Details'!$B$2:$T$368,18,FALSE)</f>
        <v>7.3003561876572309E-3</v>
      </c>
      <c r="T193" s="4">
        <f>VLOOKUP($B193,'Session Details'!$B$2:$T$368,19,FALSE)</f>
        <v>-1.6400332573625054E-2</v>
      </c>
    </row>
    <row r="194" spans="2:20" hidden="1" x14ac:dyDescent="0.2">
      <c r="B194" s="10">
        <v>43657</v>
      </c>
      <c r="C194" s="4">
        <f>VLOOKUP($B194,'Session Details'!$B$2:$T$368,11,FALSE)</f>
        <v>3.2188045919904207E-2</v>
      </c>
      <c r="D194" s="4">
        <f>VLOOKUP($B194,'Session Details'!$B$2:$T$368,16,FALSE)</f>
        <v>-9.9999953477438452E-3</v>
      </c>
      <c r="E194" s="4">
        <f>VLOOKUP($B194,'Session Details'!$B$2:$T$368,17,FALSE)</f>
        <v>-8.0000761281076027E-3</v>
      </c>
      <c r="F194" s="4">
        <f>VLOOKUP($B194,'Session Details'!$B$2:$T$368,18,FALSE)</f>
        <v>5.1100154067616477E-2</v>
      </c>
      <c r="G194" s="4">
        <f>VLOOKUP($B194,'Session Details'!$B$2:$T$368,19,FALSE)</f>
        <v>1.6399899183688782E-2</v>
      </c>
      <c r="H194" s="4">
        <f>VLOOKUP(Table2[[#This Row],[Date]],Table4[#All],10,0)</f>
        <v>-3.8834924980530983E-2</v>
      </c>
      <c r="I194" s="3">
        <v>387491</v>
      </c>
      <c r="J194" s="4">
        <v>0.19</v>
      </c>
      <c r="K194" s="3">
        <v>32</v>
      </c>
      <c r="L194" s="3">
        <v>20</v>
      </c>
      <c r="M194" s="3">
        <v>27</v>
      </c>
      <c r="N194" s="3">
        <v>384</v>
      </c>
      <c r="O194" s="3">
        <v>38</v>
      </c>
      <c r="P194" s="46">
        <v>0.91</v>
      </c>
      <c r="Q194" s="4">
        <f>VLOOKUP($B194,'Session Details'!$B$2:$T$368,16,FALSE)</f>
        <v>-9.9999953477438452E-3</v>
      </c>
      <c r="R194" s="4">
        <f>VLOOKUP($B194,'Session Details'!$B$2:$T$368,17,FALSE)</f>
        <v>-8.0000761281076027E-3</v>
      </c>
      <c r="S194" s="4">
        <f>VLOOKUP($B194,'Session Details'!$B$2:$T$368,18,FALSE)</f>
        <v>5.1100154067616477E-2</v>
      </c>
      <c r="T194" s="4">
        <f>VLOOKUP($B194,'Session Details'!$B$2:$T$368,19,FALSE)</f>
        <v>1.6399899183688782E-2</v>
      </c>
    </row>
    <row r="195" spans="2:20" hidden="1" x14ac:dyDescent="0.2">
      <c r="B195" s="10">
        <v>43658</v>
      </c>
      <c r="C195" s="4">
        <f>VLOOKUP($B195,'Session Details'!$B$2:$T$368,11,FALSE)</f>
        <v>8.4742372860435511E-2</v>
      </c>
      <c r="D195" s="4">
        <f>VLOOKUP($B195,'Session Details'!$B$2:$T$368,16,FALSE)</f>
        <v>1.0000046109266414E-2</v>
      </c>
      <c r="E195" s="4">
        <f>VLOOKUP($B195,'Session Details'!$B$2:$T$368,17,FALSE)</f>
        <v>-4.0000554713150449E-3</v>
      </c>
      <c r="F195" s="4">
        <f>VLOOKUP($B195,'Session Details'!$B$2:$T$368,18,FALSE)</f>
        <v>-1.4600048290764334E-2</v>
      </c>
      <c r="G195" s="4">
        <f>VLOOKUP($B195,'Session Details'!$B$2:$T$368,19,FALSE)</f>
        <v>5.7399982963617591E-2</v>
      </c>
      <c r="H195" s="4">
        <f>VLOOKUP(Table2[[#This Row],[Date]],Table4[#All],10,0)</f>
        <v>1.0526296401619062E-2</v>
      </c>
      <c r="I195" s="3">
        <v>390416</v>
      </c>
      <c r="J195" s="4">
        <v>0.18</v>
      </c>
      <c r="K195" s="3">
        <v>37</v>
      </c>
      <c r="L195" s="3">
        <v>21</v>
      </c>
      <c r="M195" s="3">
        <v>27</v>
      </c>
      <c r="N195" s="3">
        <v>380</v>
      </c>
      <c r="O195" s="3">
        <v>33</v>
      </c>
      <c r="P195" s="46">
        <v>0.95</v>
      </c>
      <c r="Q195" s="4">
        <f>VLOOKUP($B195,'Session Details'!$B$2:$T$368,16,FALSE)</f>
        <v>1.0000046109266414E-2</v>
      </c>
      <c r="R195" s="4">
        <f>VLOOKUP($B195,'Session Details'!$B$2:$T$368,17,FALSE)</f>
        <v>-4.0000554713150449E-3</v>
      </c>
      <c r="S195" s="4">
        <f>VLOOKUP($B195,'Session Details'!$B$2:$T$368,18,FALSE)</f>
        <v>-1.4600048290764334E-2</v>
      </c>
      <c r="T195" s="4">
        <f>VLOOKUP($B195,'Session Details'!$B$2:$T$368,19,FALSE)</f>
        <v>5.7399982963617591E-2</v>
      </c>
    </row>
    <row r="196" spans="2:20" hidden="1" x14ac:dyDescent="0.2">
      <c r="B196" s="10">
        <v>43659</v>
      </c>
      <c r="C196" s="4">
        <f>VLOOKUP($B196,'Session Details'!$B$2:$T$368,11,FALSE)</f>
        <v>9.2529574645995316E-2</v>
      </c>
      <c r="D196" s="4">
        <f>VLOOKUP($B196,'Session Details'!$B$2:$T$368,16,FALSE)</f>
        <v>1.2600003341520061E-2</v>
      </c>
      <c r="E196" s="4">
        <f>VLOOKUP($B196,'Session Details'!$B$2:$T$368,17,FALSE)</f>
        <v>6.8000534135008173E-3</v>
      </c>
      <c r="F196" s="4">
        <f>VLOOKUP($B196,'Session Details'!$B$2:$T$368,18,FALSE)</f>
        <v>1.3599756173791389E-2</v>
      </c>
      <c r="G196" s="4">
        <f>VLOOKUP($B196,'Session Details'!$B$2:$T$368,19,FALSE)</f>
        <v>-7.7996176883785573E-3</v>
      </c>
      <c r="H196" s="4">
        <f>VLOOKUP(Table2[[#This Row],[Date]],Table4[#All],10,0)</f>
        <v>0</v>
      </c>
      <c r="I196" s="3">
        <v>397033</v>
      </c>
      <c r="J196" s="4">
        <v>0.17</v>
      </c>
      <c r="K196" s="3">
        <v>34</v>
      </c>
      <c r="L196" s="3">
        <v>19</v>
      </c>
      <c r="M196" s="3">
        <v>27</v>
      </c>
      <c r="N196" s="3">
        <v>387</v>
      </c>
      <c r="O196" s="3">
        <v>34</v>
      </c>
      <c r="P196" s="46">
        <v>0.91</v>
      </c>
      <c r="Q196" s="4">
        <f>VLOOKUP($B196,'Session Details'!$B$2:$T$368,16,FALSE)</f>
        <v>1.2600003341520061E-2</v>
      </c>
      <c r="R196" s="4">
        <f>VLOOKUP($B196,'Session Details'!$B$2:$T$368,17,FALSE)</f>
        <v>6.8000534135008173E-3</v>
      </c>
      <c r="S196" s="4">
        <f>VLOOKUP($B196,'Session Details'!$B$2:$T$368,18,FALSE)</f>
        <v>1.3599756173791389E-2</v>
      </c>
      <c r="T196" s="4">
        <f>VLOOKUP($B196,'Session Details'!$B$2:$T$368,19,FALSE)</f>
        <v>-7.7996176883785573E-3</v>
      </c>
    </row>
    <row r="197" spans="2:20" hidden="1" x14ac:dyDescent="0.2">
      <c r="B197" s="10">
        <v>43660</v>
      </c>
      <c r="C197" s="4">
        <f>VLOOKUP($B197,'Session Details'!$B$2:$T$368,11,FALSE)</f>
        <v>0.11513432192936301</v>
      </c>
      <c r="D197" s="4">
        <f>VLOOKUP($B197,'Session Details'!$B$2:$T$368,16,FALSE)</f>
        <v>4.2000024630791666E-3</v>
      </c>
      <c r="E197" s="4">
        <f>VLOOKUP($B197,'Session Details'!$B$2:$T$368,17,FALSE)</f>
        <v>6.7999695817593797E-3</v>
      </c>
      <c r="F197" s="4">
        <f>VLOOKUP($B197,'Session Details'!$B$2:$T$368,18,FALSE)</f>
        <v>2.0399996698216349E-2</v>
      </c>
      <c r="G197" s="4">
        <f>VLOOKUP($B197,'Session Details'!$B$2:$T$368,19,FALSE)</f>
        <v>3.1199768237898606E-2</v>
      </c>
      <c r="H197" s="4">
        <f>VLOOKUP(Table2[[#This Row],[Date]],Table4[#All],10,0)</f>
        <v>-1.0309289715021874E-2</v>
      </c>
      <c r="I197" s="3">
        <v>395422</v>
      </c>
      <c r="J197" s="4">
        <v>0.17</v>
      </c>
      <c r="K197" s="3">
        <v>38</v>
      </c>
      <c r="L197" s="3">
        <v>22</v>
      </c>
      <c r="M197" s="3">
        <v>26</v>
      </c>
      <c r="N197" s="3">
        <v>399</v>
      </c>
      <c r="O197" s="3">
        <v>35</v>
      </c>
      <c r="P197" s="46">
        <v>0.92</v>
      </c>
      <c r="Q197" s="4">
        <f>VLOOKUP($B197,'Session Details'!$B$2:$T$368,16,FALSE)</f>
        <v>4.2000024630791666E-3</v>
      </c>
      <c r="R197" s="4">
        <f>VLOOKUP($B197,'Session Details'!$B$2:$T$368,17,FALSE)</f>
        <v>6.7999695817593797E-3</v>
      </c>
      <c r="S197" s="4">
        <f>VLOOKUP($B197,'Session Details'!$B$2:$T$368,18,FALSE)</f>
        <v>2.0399996698216349E-2</v>
      </c>
      <c r="T197" s="4">
        <f>VLOOKUP($B197,'Session Details'!$B$2:$T$368,19,FALSE)</f>
        <v>3.1199768237898606E-2</v>
      </c>
    </row>
    <row r="198" spans="2:20" hidden="1" x14ac:dyDescent="0.2">
      <c r="B198" s="10">
        <v>43661</v>
      </c>
      <c r="C198" s="4">
        <f>VLOOKUP($B198,'Session Details'!$B$2:$T$368,11,FALSE)</f>
        <v>8.1737912064450136E-4</v>
      </c>
      <c r="D198" s="4">
        <f>VLOOKUP($B198,'Session Details'!$B$2:$T$368,16,FALSE)</f>
        <v>1.2500016526925312E-2</v>
      </c>
      <c r="E198" s="4">
        <f>VLOOKUP($B198,'Session Details'!$B$2:$T$368,17,FALSE)</f>
        <v>1.6000032565197442E-2</v>
      </c>
      <c r="F198" s="4">
        <f>VLOOKUP($B198,'Session Details'!$B$2:$T$368,18,FALSE)</f>
        <v>-4.3800047565710765E-2</v>
      </c>
      <c r="G198" s="4">
        <f>VLOOKUP($B198,'Session Details'!$B$2:$T$368,19,FALSE)</f>
        <v>-2.4599748569369417E-2</v>
      </c>
      <c r="H198" s="4">
        <f>VLOOKUP(Table2[[#This Row],[Date]],Table4[#All],10,0)</f>
        <v>1.0204109920066262E-2</v>
      </c>
      <c r="I198" s="3">
        <v>392725</v>
      </c>
      <c r="J198" s="4">
        <v>0.18</v>
      </c>
      <c r="K198" s="3">
        <v>39</v>
      </c>
      <c r="L198" s="3">
        <v>22</v>
      </c>
      <c r="M198" s="3">
        <v>27</v>
      </c>
      <c r="N198" s="3">
        <v>353</v>
      </c>
      <c r="O198" s="3">
        <v>32</v>
      </c>
      <c r="P198" s="46">
        <v>0.94</v>
      </c>
      <c r="Q198" s="4">
        <f>VLOOKUP($B198,'Session Details'!$B$2:$T$368,16,FALSE)</f>
        <v>1.2500016526925312E-2</v>
      </c>
      <c r="R198" s="4">
        <f>VLOOKUP($B198,'Session Details'!$B$2:$T$368,17,FALSE)</f>
        <v>1.6000032565197442E-2</v>
      </c>
      <c r="S198" s="4">
        <f>VLOOKUP($B198,'Session Details'!$B$2:$T$368,18,FALSE)</f>
        <v>-4.3800047565710765E-2</v>
      </c>
      <c r="T198" s="4">
        <f>VLOOKUP($B198,'Session Details'!$B$2:$T$368,19,FALSE)</f>
        <v>-2.4599748569369417E-2</v>
      </c>
    </row>
    <row r="199" spans="2:20" x14ac:dyDescent="0.2">
      <c r="B199" s="10">
        <v>43662</v>
      </c>
      <c r="C199" s="4">
        <f>VLOOKUP($B199,'Session Details'!$B$2:$T$368,11,FALSE)</f>
        <v>-0.59195909830169868</v>
      </c>
      <c r="D199" s="4">
        <f>VLOOKUP($B199,'Session Details'!$B$2:$T$368,16,FALSE)</f>
        <v>-0.14749998241821632</v>
      </c>
      <c r="E199" s="4">
        <f>VLOOKUP($B199,'Session Details'!$B$2:$T$368,17,FALSE)</f>
        <v>-9.7794442155407779E-8</v>
      </c>
      <c r="F199" s="4">
        <f>VLOOKUP($B199,'Session Details'!$B$2:$T$368,18,FALSE)</f>
        <v>-7.3005829682707413E-3</v>
      </c>
      <c r="G199" s="4">
        <f>VLOOKUP($B199,'Session Details'!$B$2:$T$368,19,FALSE)</f>
        <v>1.640107587831996E-2</v>
      </c>
      <c r="H199" s="4">
        <f>VLOOKUP(Table2[[#This Row],[Date]],Table4[#All],10,0)</f>
        <v>-9.5238095238095233E-2</v>
      </c>
      <c r="I199" s="3">
        <v>387617</v>
      </c>
      <c r="J199" s="4">
        <v>0.17</v>
      </c>
      <c r="K199" s="3">
        <v>38</v>
      </c>
      <c r="L199" s="3">
        <v>20</v>
      </c>
      <c r="M199" s="3">
        <v>30</v>
      </c>
      <c r="N199" s="3">
        <v>458</v>
      </c>
      <c r="O199" s="3">
        <v>40</v>
      </c>
      <c r="P199" s="46">
        <v>0.95</v>
      </c>
      <c r="Q199" s="4">
        <f>VLOOKUP($B199,'Session Details'!$B$2:$T$368,16,FALSE)</f>
        <v>-0.14749998241821632</v>
      </c>
      <c r="R199" s="4">
        <f>VLOOKUP($B199,'Session Details'!$B$2:$T$368,17,FALSE)</f>
        <v>-9.7794442155407779E-8</v>
      </c>
      <c r="S199" s="4">
        <f>VLOOKUP($B199,'Session Details'!$B$2:$T$368,18,FALSE)</f>
        <v>-7.3005829682707413E-3</v>
      </c>
      <c r="T199" s="4">
        <f>VLOOKUP($B199,'Session Details'!$B$2:$T$368,19,FALSE)</f>
        <v>1.640107587831996E-2</v>
      </c>
    </row>
    <row r="200" spans="2:20" hidden="1" x14ac:dyDescent="0.2">
      <c r="B200" s="10">
        <v>43663</v>
      </c>
      <c r="C200" s="4">
        <f>VLOOKUP($B200,'Session Details'!$B$2:$T$368,11,FALSE)</f>
        <v>-9.4645522449875008E-2</v>
      </c>
      <c r="D200" s="4">
        <f>VLOOKUP($B200,'Session Details'!$B$2:$T$368,16,FALSE)</f>
        <v>-1.000000813282656E-2</v>
      </c>
      <c r="E200" s="4">
        <f>VLOOKUP($B200,'Session Details'!$B$2:$T$368,17,FALSE)</f>
        <v>-1.9999835378007536E-2</v>
      </c>
      <c r="F200" s="4">
        <f>VLOOKUP($B200,'Session Details'!$B$2:$T$368,18,FALSE)</f>
        <v>-7.3003464373496696E-3</v>
      </c>
      <c r="G200" s="4">
        <f>VLOOKUP($B200,'Session Details'!$B$2:$T$368,19,FALSE)</f>
        <v>9.9867840441802969E-8</v>
      </c>
      <c r="H200" s="4">
        <f>VLOOKUP(Table2[[#This Row],[Date]],Table4[#All],10,0)</f>
        <v>-5.7142839601464823E-2</v>
      </c>
      <c r="I200" s="3">
        <v>386795</v>
      </c>
      <c r="J200" s="4">
        <v>0.18</v>
      </c>
      <c r="K200" s="3">
        <v>30</v>
      </c>
      <c r="L200" s="3">
        <v>17</v>
      </c>
      <c r="M200" s="3">
        <v>29</v>
      </c>
      <c r="N200" s="3">
        <v>387</v>
      </c>
      <c r="O200" s="3">
        <v>36</v>
      </c>
      <c r="P200" s="46">
        <v>0.93</v>
      </c>
      <c r="Q200" s="4">
        <f>VLOOKUP($B200,'Session Details'!$B$2:$T$368,16,FALSE)</f>
        <v>-1.000000813282656E-2</v>
      </c>
      <c r="R200" s="4">
        <f>VLOOKUP($B200,'Session Details'!$B$2:$T$368,17,FALSE)</f>
        <v>-1.9999835378007536E-2</v>
      </c>
      <c r="S200" s="4">
        <f>VLOOKUP($B200,'Session Details'!$B$2:$T$368,18,FALSE)</f>
        <v>-7.3003464373496696E-3</v>
      </c>
      <c r="T200" s="4">
        <f>VLOOKUP($B200,'Session Details'!$B$2:$T$368,19,FALSE)</f>
        <v>9.9867840441802969E-8</v>
      </c>
    </row>
    <row r="201" spans="2:20" hidden="1" x14ac:dyDescent="0.2">
      <c r="B201" s="10">
        <v>43664</v>
      </c>
      <c r="C201" s="4">
        <f>VLOOKUP($B201,'Session Details'!$B$2:$T$368,11,FALSE)</f>
        <v>4.8022317863873454E-2</v>
      </c>
      <c r="D201" s="4">
        <f>VLOOKUP($B201,'Session Details'!$B$2:$T$368,16,FALSE)</f>
        <v>1.2499987476157187E-2</v>
      </c>
      <c r="E201" s="4">
        <f>VLOOKUP($B201,'Session Details'!$B$2:$T$368,17,FALSE)</f>
        <v>-1.9999927347268742E-2</v>
      </c>
      <c r="F201" s="4">
        <f>VLOOKUP($B201,'Session Details'!$B$2:$T$368,18,FALSE)</f>
        <v>2.1900010650963475E-2</v>
      </c>
      <c r="G201" s="4">
        <f>VLOOKUP($B201,'Session Details'!$B$2:$T$368,19,FALSE)</f>
        <v>1.6400328412652265E-2</v>
      </c>
      <c r="H201" s="4">
        <f>VLOOKUP(Table2[[#This Row],[Date]],Table4[#All],10,0)</f>
        <v>3.0303020437004058E-2</v>
      </c>
      <c r="I201" s="3">
        <v>395874</v>
      </c>
      <c r="J201" s="4">
        <v>0.17</v>
      </c>
      <c r="K201" s="3">
        <v>36</v>
      </c>
      <c r="L201" s="3">
        <v>18</v>
      </c>
      <c r="M201" s="3">
        <v>29</v>
      </c>
      <c r="N201" s="3">
        <v>372</v>
      </c>
      <c r="O201" s="3">
        <v>37</v>
      </c>
      <c r="P201" s="46">
        <v>0.94</v>
      </c>
      <c r="Q201" s="4">
        <f>VLOOKUP($B201,'Session Details'!$B$2:$T$368,16,FALSE)</f>
        <v>1.2499987476157187E-2</v>
      </c>
      <c r="R201" s="4">
        <f>VLOOKUP($B201,'Session Details'!$B$2:$T$368,17,FALSE)</f>
        <v>-1.9999927347268742E-2</v>
      </c>
      <c r="S201" s="4">
        <f>VLOOKUP($B201,'Session Details'!$B$2:$T$368,18,FALSE)</f>
        <v>2.1900010650963475E-2</v>
      </c>
      <c r="T201" s="4">
        <f>VLOOKUP($B201,'Session Details'!$B$2:$T$368,19,FALSE)</f>
        <v>1.6400328412652265E-2</v>
      </c>
    </row>
    <row r="202" spans="2:20" hidden="1" x14ac:dyDescent="0.2">
      <c r="B202" s="10">
        <v>43665</v>
      </c>
      <c r="C202" s="4">
        <f>VLOOKUP($B202,'Session Details'!$B$2:$T$368,11,FALSE)</f>
        <v>3.8645054922947786E-4</v>
      </c>
      <c r="D202" s="4">
        <f>VLOOKUP($B202,'Session Details'!$B$2:$T$368,16,FALSE)</f>
        <v>1.2499957292929881E-2</v>
      </c>
      <c r="E202" s="4">
        <f>VLOOKUP($B202,'Session Details'!$B$2:$T$368,17,FALSE)</f>
        <v>4.0000780370978428E-3</v>
      </c>
      <c r="F202" s="4">
        <f>VLOOKUP($B202,'Session Details'!$B$2:$T$368,18,FALSE)</f>
        <v>-2.1900135122575493E-2</v>
      </c>
      <c r="G202" s="4">
        <f>VLOOKUP($B202,'Session Details'!$B$2:$T$368,19,FALSE)</f>
        <v>-2.4600070537630248E-2</v>
      </c>
      <c r="H202" s="4">
        <f>VLOOKUP(Table2[[#This Row],[Date]],Table4[#All],10,0)</f>
        <v>8.3333373303954517E-2</v>
      </c>
      <c r="I202" s="3">
        <v>387761</v>
      </c>
      <c r="J202" s="4">
        <v>0.19</v>
      </c>
      <c r="K202" s="3">
        <v>32</v>
      </c>
      <c r="L202" s="3">
        <v>19</v>
      </c>
      <c r="M202" s="3">
        <v>30</v>
      </c>
      <c r="N202" s="3">
        <v>388</v>
      </c>
      <c r="O202" s="3">
        <v>40</v>
      </c>
      <c r="P202" s="46">
        <v>0.94</v>
      </c>
      <c r="Q202" s="4">
        <f>VLOOKUP($B202,'Session Details'!$B$2:$T$368,16,FALSE)</f>
        <v>1.2499957292929881E-2</v>
      </c>
      <c r="R202" s="4">
        <f>VLOOKUP($B202,'Session Details'!$B$2:$T$368,17,FALSE)</f>
        <v>4.0000780370978428E-3</v>
      </c>
      <c r="S202" s="4">
        <f>VLOOKUP($B202,'Session Details'!$B$2:$T$368,18,FALSE)</f>
        <v>-2.1900135122575493E-2</v>
      </c>
      <c r="T202" s="4">
        <f>VLOOKUP($B202,'Session Details'!$B$2:$T$368,19,FALSE)</f>
        <v>-2.4600070537630248E-2</v>
      </c>
    </row>
    <row r="203" spans="2:20" hidden="1" x14ac:dyDescent="0.2">
      <c r="B203" s="10">
        <v>43666</v>
      </c>
      <c r="C203" s="4">
        <f>VLOOKUP($B203,'Session Details'!$B$2:$T$368,11,FALSE)</f>
        <v>-8.6889612823776385E-2</v>
      </c>
      <c r="D203" s="4">
        <f>VLOOKUP($B203,'Session Details'!$B$2:$T$368,16,FALSE)</f>
        <v>-1.0500005709836446E-2</v>
      </c>
      <c r="E203" s="4">
        <f>VLOOKUP($B203,'Session Details'!$B$2:$T$368,17,FALSE)</f>
        <v>6.799938614426293E-3</v>
      </c>
      <c r="F203" s="4">
        <f>VLOOKUP($B203,'Session Details'!$B$2:$T$368,18,FALSE)</f>
        <v>-4.759970500066113E-2</v>
      </c>
      <c r="G203" s="4">
        <f>VLOOKUP($B203,'Session Details'!$B$2:$T$368,19,FALSE)</f>
        <v>7.7998465395832106E-3</v>
      </c>
      <c r="H203" s="4">
        <f>VLOOKUP(Table2[[#This Row],[Date]],Table4[#All],10,0)</f>
        <v>-9.9999888615998067E-3</v>
      </c>
      <c r="I203" s="3">
        <v>406137</v>
      </c>
      <c r="J203" s="4">
        <v>0.17</v>
      </c>
      <c r="K203" s="3">
        <v>34</v>
      </c>
      <c r="L203" s="3">
        <v>22</v>
      </c>
      <c r="M203" s="3">
        <v>30</v>
      </c>
      <c r="N203" s="3">
        <v>358</v>
      </c>
      <c r="O203" s="3">
        <v>37</v>
      </c>
      <c r="P203" s="46">
        <v>0.95</v>
      </c>
      <c r="Q203" s="4">
        <f>VLOOKUP($B203,'Session Details'!$B$2:$T$368,16,FALSE)</f>
        <v>-1.0500005709836446E-2</v>
      </c>
      <c r="R203" s="4">
        <f>VLOOKUP($B203,'Session Details'!$B$2:$T$368,17,FALSE)</f>
        <v>6.799938614426293E-3</v>
      </c>
      <c r="S203" s="4">
        <f>VLOOKUP($B203,'Session Details'!$B$2:$T$368,18,FALSE)</f>
        <v>-4.759970500066113E-2</v>
      </c>
      <c r="T203" s="4">
        <f>VLOOKUP($B203,'Session Details'!$B$2:$T$368,19,FALSE)</f>
        <v>7.7998465395832106E-3</v>
      </c>
    </row>
    <row r="204" spans="2:20" hidden="1" x14ac:dyDescent="0.2">
      <c r="B204" s="10">
        <v>43667</v>
      </c>
      <c r="C204" s="4">
        <f>VLOOKUP($B204,'Session Details'!$B$2:$T$368,11,FALSE)</f>
        <v>-0.13192459574277737</v>
      </c>
      <c r="D204" s="4">
        <f>VLOOKUP($B204,'Session Details'!$B$2:$T$368,16,FALSE)</f>
        <v>-6.1753634705841165E-9</v>
      </c>
      <c r="E204" s="4">
        <f>VLOOKUP($B204,'Session Details'!$B$2:$T$368,17,FALSE)</f>
        <v>-2.7200037698861812E-2</v>
      </c>
      <c r="F204" s="4">
        <f>VLOOKUP($B204,'Session Details'!$B$2:$T$368,18,FALSE)</f>
        <v>-4.7599947687694932E-2</v>
      </c>
      <c r="G204" s="4">
        <f>VLOOKUP($B204,'Session Details'!$B$2:$T$368,19,FALSE)</f>
        <v>7.8000892797319699E-3</v>
      </c>
      <c r="H204" s="4">
        <f>VLOOKUP(Table2[[#This Row],[Date]],Table4[#All],10,0)</f>
        <v>-1.0416655064166447E-2</v>
      </c>
      <c r="I204" s="3">
        <v>386278</v>
      </c>
      <c r="J204" s="4">
        <v>0.19</v>
      </c>
      <c r="K204" s="3">
        <v>35</v>
      </c>
      <c r="L204" s="3">
        <v>22</v>
      </c>
      <c r="M204" s="3">
        <v>28</v>
      </c>
      <c r="N204" s="3">
        <v>396</v>
      </c>
      <c r="O204" s="3">
        <v>34</v>
      </c>
      <c r="P204" s="46">
        <v>0.93</v>
      </c>
      <c r="Q204" s="4">
        <f>VLOOKUP($B204,'Session Details'!$B$2:$T$368,16,FALSE)</f>
        <v>-6.1753634705841165E-9</v>
      </c>
      <c r="R204" s="4">
        <f>VLOOKUP($B204,'Session Details'!$B$2:$T$368,17,FALSE)</f>
        <v>-2.7200037698861812E-2</v>
      </c>
      <c r="S204" s="4">
        <f>VLOOKUP($B204,'Session Details'!$B$2:$T$368,18,FALSE)</f>
        <v>-4.7599947687694932E-2</v>
      </c>
      <c r="T204" s="4">
        <f>VLOOKUP($B204,'Session Details'!$B$2:$T$368,19,FALSE)</f>
        <v>7.8000892797319699E-3</v>
      </c>
    </row>
    <row r="205" spans="2:20" hidden="1" x14ac:dyDescent="0.2">
      <c r="B205" s="10">
        <v>43668</v>
      </c>
      <c r="C205" s="4">
        <f>VLOOKUP($B205,'Session Details'!$B$2:$T$368,11,FALSE)</f>
        <v>-9.0266927359072824E-3</v>
      </c>
      <c r="D205" s="4">
        <f>VLOOKUP($B205,'Session Details'!$B$2:$T$368,16,FALSE)</f>
        <v>-1.2499995930264157E-2</v>
      </c>
      <c r="E205" s="4">
        <f>VLOOKUP($B205,'Session Details'!$B$2:$T$368,17,FALSE)</f>
        <v>-3.9391828410284546E-8</v>
      </c>
      <c r="F205" s="4">
        <f>VLOOKUP($B205,'Session Details'!$B$2:$T$368,18,FALSE)</f>
        <v>1.4600401589811351E-2</v>
      </c>
      <c r="G205" s="4">
        <f>VLOOKUP($B205,'Session Details'!$B$2:$T$368,19,FALSE)</f>
        <v>1.639961012563107E-2</v>
      </c>
      <c r="H205" s="4">
        <f>VLOOKUP(Table2[[#This Row],[Date]],Table4[#All],10,0)</f>
        <v>0</v>
      </c>
      <c r="I205" s="3">
        <v>385427</v>
      </c>
      <c r="J205" s="4">
        <v>0.19</v>
      </c>
      <c r="K205" s="3">
        <v>33</v>
      </c>
      <c r="L205" s="3">
        <v>17</v>
      </c>
      <c r="M205" s="3">
        <v>28</v>
      </c>
      <c r="N205" s="3">
        <v>372</v>
      </c>
      <c r="O205" s="3">
        <v>32</v>
      </c>
      <c r="P205" s="46">
        <v>0.94</v>
      </c>
      <c r="Q205" s="4">
        <f>VLOOKUP($B205,'Session Details'!$B$2:$T$368,16,FALSE)</f>
        <v>-1.2499995930264157E-2</v>
      </c>
      <c r="R205" s="4">
        <f>VLOOKUP($B205,'Session Details'!$B$2:$T$368,17,FALSE)</f>
        <v>-3.9391828410284546E-8</v>
      </c>
      <c r="S205" s="4">
        <f>VLOOKUP($B205,'Session Details'!$B$2:$T$368,18,FALSE)</f>
        <v>1.4600401589811351E-2</v>
      </c>
      <c r="T205" s="4">
        <f>VLOOKUP($B205,'Session Details'!$B$2:$T$368,19,FALSE)</f>
        <v>1.639961012563107E-2</v>
      </c>
    </row>
    <row r="206" spans="2:20" hidden="1" x14ac:dyDescent="0.2">
      <c r="B206" s="10">
        <v>43669</v>
      </c>
      <c r="C206" s="4">
        <f>VLOOKUP($B206,'Session Details'!$B$2:$T$368,11,FALSE)</f>
        <v>1.2783695472773182</v>
      </c>
      <c r="D206" s="4">
        <f>VLOOKUP($B206,'Session Details'!$B$2:$T$368,16,FALSE)</f>
        <v>0.13749997519022261</v>
      </c>
      <c r="E206" s="4">
        <f>VLOOKUP($B206,'Session Details'!$B$2:$T$368,17,FALSE)</f>
        <v>7.1101998844191883E-8</v>
      </c>
      <c r="F206" s="4">
        <f>VLOOKUP($B206,'Session Details'!$B$2:$T$368,18,FALSE)</f>
        <v>2.1900508326887724E-2</v>
      </c>
      <c r="G206" s="4">
        <f>VLOOKUP($B206,'Session Details'!$B$2:$T$368,19,FALSE)</f>
        <v>-5.7400891507472185E-2</v>
      </c>
      <c r="H206" s="4">
        <f>VLOOKUP(Table2[[#This Row],[Date]],Table4[#All],10,0)</f>
        <v>3.1578937674493712E-2</v>
      </c>
      <c r="I206" s="3">
        <v>390237</v>
      </c>
      <c r="J206" s="4">
        <v>0.19</v>
      </c>
      <c r="K206" s="3">
        <v>32</v>
      </c>
      <c r="L206" s="3">
        <v>18</v>
      </c>
      <c r="M206" s="3">
        <v>25</v>
      </c>
      <c r="N206" s="3">
        <v>382</v>
      </c>
      <c r="O206" s="3">
        <v>35</v>
      </c>
      <c r="P206" s="46">
        <v>0.93</v>
      </c>
      <c r="Q206" s="4">
        <f>VLOOKUP($B206,'Session Details'!$B$2:$T$368,16,FALSE)</f>
        <v>0.13749997519022261</v>
      </c>
      <c r="R206" s="4">
        <f>VLOOKUP($B206,'Session Details'!$B$2:$T$368,17,FALSE)</f>
        <v>7.1101998844191883E-8</v>
      </c>
      <c r="S206" s="4">
        <f>VLOOKUP($B206,'Session Details'!$B$2:$T$368,18,FALSE)</f>
        <v>2.1900508326887724E-2</v>
      </c>
      <c r="T206" s="4">
        <f>VLOOKUP($B206,'Session Details'!$B$2:$T$368,19,FALSE)</f>
        <v>-5.7400891507472185E-2</v>
      </c>
    </row>
    <row r="207" spans="2:20" hidden="1" x14ac:dyDescent="0.2">
      <c r="B207" s="10">
        <v>43670</v>
      </c>
      <c r="C207" s="4">
        <f>VLOOKUP($B207,'Session Details'!$B$2:$T$368,11,FALSE)</f>
        <v>-1.0709258556743761E-2</v>
      </c>
      <c r="D207" s="4">
        <f>VLOOKUP($B207,'Session Details'!$B$2:$T$368,16,FALSE)</f>
        <v>1.0000050992005821E-2</v>
      </c>
      <c r="E207" s="4">
        <f>VLOOKUP($B207,'Session Details'!$B$2:$T$368,17,FALSE)</f>
        <v>-5.931913760193197E-8</v>
      </c>
      <c r="F207" s="4">
        <f>VLOOKUP($B207,'Session Details'!$B$2:$T$368,18,FALSE)</f>
        <v>-5.1100263821757919E-2</v>
      </c>
      <c r="G207" s="4">
        <f>VLOOKUP($B207,'Session Details'!$B$2:$T$368,19,FALSE)</f>
        <v>1.6400263914050028E-2</v>
      </c>
      <c r="H207" s="4">
        <f>VLOOKUP(Table2[[#This Row],[Date]],Table4[#All],10,0)</f>
        <v>2.0201982617158221E-2</v>
      </c>
      <c r="I207" s="3">
        <v>393045</v>
      </c>
      <c r="J207" s="4">
        <v>0.19</v>
      </c>
      <c r="K207" s="3">
        <v>39</v>
      </c>
      <c r="L207" s="3">
        <v>22</v>
      </c>
      <c r="M207" s="3">
        <v>29</v>
      </c>
      <c r="N207" s="3">
        <v>360</v>
      </c>
      <c r="O207" s="3">
        <v>31</v>
      </c>
      <c r="P207" s="46">
        <v>0.93</v>
      </c>
      <c r="Q207" s="4">
        <f>VLOOKUP($B207,'Session Details'!$B$2:$T$368,16,FALSE)</f>
        <v>1.0000050992005821E-2</v>
      </c>
      <c r="R207" s="4">
        <f>VLOOKUP($B207,'Session Details'!$B$2:$T$368,17,FALSE)</f>
        <v>-5.931913760193197E-8</v>
      </c>
      <c r="S207" s="4">
        <f>VLOOKUP($B207,'Session Details'!$B$2:$T$368,18,FALSE)</f>
        <v>-5.1100263821757919E-2</v>
      </c>
      <c r="T207" s="4">
        <f>VLOOKUP($B207,'Session Details'!$B$2:$T$368,19,FALSE)</f>
        <v>1.6400263914050028E-2</v>
      </c>
    </row>
    <row r="208" spans="2:20" hidden="1" x14ac:dyDescent="0.2">
      <c r="B208" s="10">
        <v>43671</v>
      </c>
      <c r="C208" s="4">
        <f>VLOOKUP($B208,'Session Details'!$B$2:$T$368,11,FALSE)</f>
        <v>-3.730591560322627E-2</v>
      </c>
      <c r="D208" s="4">
        <f>VLOOKUP($B208,'Session Details'!$B$2:$T$368,16,FALSE)</f>
        <v>2.4999958777046638E-3</v>
      </c>
      <c r="E208" s="4">
        <f>VLOOKUP($B208,'Session Details'!$B$2:$T$368,17,FALSE)</f>
        <v>7.9999757269536564E-3</v>
      </c>
      <c r="F208" s="4">
        <f>VLOOKUP($B208,'Session Details'!$B$2:$T$368,18,FALSE)</f>
        <v>-2.1900289509971804E-2</v>
      </c>
      <c r="G208" s="4">
        <f>VLOOKUP($B208,'Session Details'!$B$2:$T$368,19,FALSE)</f>
        <v>-3.2799682395557972E-2</v>
      </c>
      <c r="H208" s="4">
        <f>VLOOKUP(Table2[[#This Row],[Date]],Table4[#All],10,0)</f>
        <v>-6.8627459389436152E-2</v>
      </c>
      <c r="I208" s="3">
        <v>392465</v>
      </c>
      <c r="J208" s="4">
        <v>0.19</v>
      </c>
      <c r="K208" s="3">
        <v>31</v>
      </c>
      <c r="L208" s="3">
        <v>21</v>
      </c>
      <c r="M208" s="3">
        <v>27</v>
      </c>
      <c r="N208" s="3">
        <v>373</v>
      </c>
      <c r="O208" s="3">
        <v>37</v>
      </c>
      <c r="P208" s="46">
        <v>0.94</v>
      </c>
      <c r="Q208" s="4">
        <f>VLOOKUP($B208,'Session Details'!$B$2:$T$368,16,FALSE)</f>
        <v>2.4999958777046638E-3</v>
      </c>
      <c r="R208" s="4">
        <f>VLOOKUP($B208,'Session Details'!$B$2:$T$368,17,FALSE)</f>
        <v>7.9999757269536564E-3</v>
      </c>
      <c r="S208" s="4">
        <f>VLOOKUP($B208,'Session Details'!$B$2:$T$368,18,FALSE)</f>
        <v>-2.1900289509971804E-2</v>
      </c>
      <c r="T208" s="4">
        <f>VLOOKUP($B208,'Session Details'!$B$2:$T$368,19,FALSE)</f>
        <v>-3.2799682395557972E-2</v>
      </c>
    </row>
    <row r="209" spans="2:20" hidden="1" x14ac:dyDescent="0.2">
      <c r="B209" s="10">
        <v>43672</v>
      </c>
      <c r="C209" s="4">
        <f>VLOOKUP($B209,'Session Details'!$B$2:$T$368,11,FALSE)</f>
        <v>-0.10415794523589839</v>
      </c>
      <c r="D209" s="4">
        <f>VLOOKUP($B209,'Session Details'!$B$2:$T$368,16,FALSE)</f>
        <v>-7.4999889175198509E-3</v>
      </c>
      <c r="E209" s="4">
        <f>VLOOKUP($B209,'Session Details'!$B$2:$T$368,17,FALSE)</f>
        <v>-2.8000017350745143E-2</v>
      </c>
      <c r="F209" s="4">
        <f>VLOOKUP($B209,'Session Details'!$B$2:$T$368,18,FALSE)</f>
        <v>2.9199962949154279E-2</v>
      </c>
      <c r="G209" s="4">
        <f>VLOOKUP($B209,'Session Details'!$B$2:$T$368,19,FALSE)</f>
        <v>-4.0999759740456887E-2</v>
      </c>
      <c r="H209" s="4">
        <f>VLOOKUP(Table2[[#This Row],[Date]],Table4[#All],10,0)</f>
        <v>-6.7307699970698742E-2</v>
      </c>
      <c r="I209" s="3">
        <v>401514</v>
      </c>
      <c r="J209" s="4">
        <v>0.19</v>
      </c>
      <c r="K209" s="3">
        <v>32</v>
      </c>
      <c r="L209" s="3">
        <v>17</v>
      </c>
      <c r="M209" s="3">
        <v>25</v>
      </c>
      <c r="N209" s="3">
        <v>388</v>
      </c>
      <c r="O209" s="3">
        <v>39</v>
      </c>
      <c r="P209" s="46">
        <v>0.91</v>
      </c>
      <c r="Q209" s="4">
        <f>VLOOKUP($B209,'Session Details'!$B$2:$T$368,16,FALSE)</f>
        <v>-7.4999889175198509E-3</v>
      </c>
      <c r="R209" s="4">
        <f>VLOOKUP($B209,'Session Details'!$B$2:$T$368,17,FALSE)</f>
        <v>-2.8000017350745143E-2</v>
      </c>
      <c r="S209" s="4">
        <f>VLOOKUP($B209,'Session Details'!$B$2:$T$368,18,FALSE)</f>
        <v>2.9199962949154279E-2</v>
      </c>
      <c r="T209" s="4">
        <f>VLOOKUP($B209,'Session Details'!$B$2:$T$368,19,FALSE)</f>
        <v>-4.0999759740456887E-2</v>
      </c>
    </row>
    <row r="210" spans="2:20" hidden="1" x14ac:dyDescent="0.2">
      <c r="B210" s="10">
        <v>43673</v>
      </c>
      <c r="C210" s="4">
        <f>VLOOKUP($B210,'Session Details'!$B$2:$T$368,11,FALSE)</f>
        <v>-2.7380393138674131E-2</v>
      </c>
      <c r="D210" s="4">
        <f>VLOOKUP($B210,'Session Details'!$B$2:$T$368,16,FALSE)</f>
        <v>4.1999929006762138E-3</v>
      </c>
      <c r="E210" s="4">
        <f>VLOOKUP($B210,'Session Details'!$B$2:$T$368,17,FALSE)</f>
        <v>-2.7199991565287629E-2</v>
      </c>
      <c r="F210" s="4">
        <f>VLOOKUP($B210,'Session Details'!$B$2:$T$368,18,FALSE)</f>
        <v>3.3999861325656133E-2</v>
      </c>
      <c r="G210" s="4">
        <f>VLOOKUP($B210,'Session Details'!$B$2:$T$368,19,FALSE)</f>
        <v>-1.5600047113711435E-2</v>
      </c>
      <c r="H210" s="4">
        <f>VLOOKUP(Table2[[#This Row],[Date]],Table4[#All],10,0)</f>
        <v>1.0100998736455313E-2</v>
      </c>
      <c r="I210" s="3">
        <v>392433</v>
      </c>
      <c r="J210" s="4">
        <v>0.17</v>
      </c>
      <c r="K210" s="3">
        <v>38</v>
      </c>
      <c r="L210" s="3">
        <v>19</v>
      </c>
      <c r="M210" s="3">
        <v>29</v>
      </c>
      <c r="N210" s="3">
        <v>382</v>
      </c>
      <c r="O210" s="3">
        <v>32</v>
      </c>
      <c r="P210" s="46">
        <v>0.95</v>
      </c>
      <c r="Q210" s="4">
        <f>VLOOKUP($B210,'Session Details'!$B$2:$T$368,16,FALSE)</f>
        <v>4.1999929006762138E-3</v>
      </c>
      <c r="R210" s="4">
        <f>VLOOKUP($B210,'Session Details'!$B$2:$T$368,17,FALSE)</f>
        <v>-2.7199991565287629E-2</v>
      </c>
      <c r="S210" s="4">
        <f>VLOOKUP($B210,'Session Details'!$B$2:$T$368,18,FALSE)</f>
        <v>3.3999861325656133E-2</v>
      </c>
      <c r="T210" s="4">
        <f>VLOOKUP($B210,'Session Details'!$B$2:$T$368,19,FALSE)</f>
        <v>-1.5600047113711435E-2</v>
      </c>
    </row>
    <row r="211" spans="2:20" hidden="1" x14ac:dyDescent="0.2">
      <c r="B211" s="10">
        <v>43674</v>
      </c>
      <c r="C211" s="4">
        <f>VLOOKUP($B211,'Session Details'!$B$2:$T$368,11,FALSE)</f>
        <v>5.1084068867474519E-2</v>
      </c>
      <c r="D211" s="4">
        <f>VLOOKUP($B211,'Session Details'!$B$2:$T$368,16,FALSE)</f>
        <v>-1.2600003471409604E-2</v>
      </c>
      <c r="E211" s="4">
        <f>VLOOKUP($B211,'Session Details'!$B$2:$T$368,17,FALSE)</f>
        <v>2.719999588062777E-2</v>
      </c>
      <c r="F211" s="4">
        <f>VLOOKUP($B211,'Session Details'!$B$2:$T$368,18,FALSE)</f>
        <v>6.8000128878372701E-3</v>
      </c>
      <c r="G211" s="4">
        <f>VLOOKUP($B211,'Session Details'!$B$2:$T$368,19,FALSE)</f>
        <v>1.5600365803357663E-2</v>
      </c>
      <c r="H211" s="4">
        <f>VLOOKUP(Table2[[#This Row],[Date]],Table4[#All],10,0)</f>
        <v>2.1052631332113103E-2</v>
      </c>
      <c r="I211" s="3">
        <v>395692</v>
      </c>
      <c r="J211" s="4">
        <v>0.17</v>
      </c>
      <c r="K211" s="3">
        <v>40</v>
      </c>
      <c r="L211" s="3">
        <v>18</v>
      </c>
      <c r="M211" s="3">
        <v>26</v>
      </c>
      <c r="N211" s="3">
        <v>375</v>
      </c>
      <c r="O211" s="3">
        <v>31</v>
      </c>
      <c r="P211" s="46">
        <v>0.91</v>
      </c>
      <c r="Q211" s="4">
        <f>VLOOKUP($B211,'Session Details'!$B$2:$T$368,16,FALSE)</f>
        <v>-1.2600003471409604E-2</v>
      </c>
      <c r="R211" s="4">
        <f>VLOOKUP($B211,'Session Details'!$B$2:$T$368,17,FALSE)</f>
        <v>2.719999588062777E-2</v>
      </c>
      <c r="S211" s="4">
        <f>VLOOKUP($B211,'Session Details'!$B$2:$T$368,18,FALSE)</f>
        <v>6.8000128878372701E-3</v>
      </c>
      <c r="T211" s="4">
        <f>VLOOKUP($B211,'Session Details'!$B$2:$T$368,19,FALSE)</f>
        <v>1.5600365803357663E-2</v>
      </c>
    </row>
    <row r="212" spans="2:20" hidden="1" x14ac:dyDescent="0.2">
      <c r="B212" s="10">
        <v>43675</v>
      </c>
      <c r="C212" s="4">
        <f>VLOOKUP($B212,'Session Details'!$B$2:$T$368,11,FALSE)</f>
        <v>8.6768603846072434E-3</v>
      </c>
      <c r="D212" s="4">
        <f>VLOOKUP($B212,'Session Details'!$B$2:$T$368,16,FALSE)</f>
        <v>1.0000015348718E-2</v>
      </c>
      <c r="E212" s="4">
        <f>VLOOKUP($B212,'Session Details'!$B$2:$T$368,17,FALSE)</f>
        <v>3.9044472877058922E-8</v>
      </c>
      <c r="F212" s="4">
        <f>VLOOKUP($B212,'Session Details'!$B$2:$T$368,18,FALSE)</f>
        <v>-2.9200382263647628E-2</v>
      </c>
      <c r="G212" s="4">
        <f>VLOOKUP($B212,'Session Details'!$B$2:$T$368,19,FALSE)</f>
        <v>8.2003079448198513E-3</v>
      </c>
      <c r="H212" s="4">
        <f>VLOOKUP(Table2[[#This Row],[Date]],Table4[#All],10,0)</f>
        <v>0</v>
      </c>
      <c r="I212" s="3">
        <v>391474</v>
      </c>
      <c r="J212" s="4">
        <v>0.17</v>
      </c>
      <c r="K212" s="3">
        <v>35</v>
      </c>
      <c r="L212" s="3">
        <v>22</v>
      </c>
      <c r="M212" s="3">
        <v>25</v>
      </c>
      <c r="N212" s="3">
        <v>388</v>
      </c>
      <c r="O212" s="3">
        <v>38</v>
      </c>
      <c r="P212" s="46">
        <v>0.92</v>
      </c>
      <c r="Q212" s="4">
        <f>VLOOKUP($B212,'Session Details'!$B$2:$T$368,16,FALSE)</f>
        <v>1.0000015348718E-2</v>
      </c>
      <c r="R212" s="4">
        <f>VLOOKUP($B212,'Session Details'!$B$2:$T$368,17,FALSE)</f>
        <v>3.9044472877058922E-8</v>
      </c>
      <c r="S212" s="4">
        <f>VLOOKUP($B212,'Session Details'!$B$2:$T$368,18,FALSE)</f>
        <v>-2.9200382263647628E-2</v>
      </c>
      <c r="T212" s="4">
        <f>VLOOKUP($B212,'Session Details'!$B$2:$T$368,19,FALSE)</f>
        <v>8.2003079448198513E-3</v>
      </c>
    </row>
    <row r="213" spans="2:20" hidden="1" x14ac:dyDescent="0.2">
      <c r="B213" s="10">
        <v>43676</v>
      </c>
      <c r="C213" s="4">
        <f>VLOOKUP($B213,'Session Details'!$B$2:$T$368,11,FALSE)</f>
        <v>5.2115674848858706E-2</v>
      </c>
      <c r="D213" s="4">
        <f>VLOOKUP($B213,'Session Details'!$B$2:$T$368,16,FALSE)</f>
        <v>1.2500015368295647E-2</v>
      </c>
      <c r="E213" s="4">
        <f>VLOOKUP($B213,'Session Details'!$B$2:$T$368,17,FALSE)</f>
        <v>-3.9999898345622342E-3</v>
      </c>
      <c r="F213" s="4">
        <f>VLOOKUP($B213,'Session Details'!$B$2:$T$368,18,FALSE)</f>
        <v>-5.840019714172584E-2</v>
      </c>
      <c r="G213" s="4">
        <f>VLOOKUP($B213,'Session Details'!$B$2:$T$368,19,FALSE)</f>
        <v>7.3800322850303912E-2</v>
      </c>
      <c r="H213" s="4">
        <f>VLOOKUP(Table2[[#This Row],[Date]],Table4[#All],10,0)</f>
        <v>-2.0408172854259776E-2</v>
      </c>
      <c r="I213" s="3">
        <v>399345</v>
      </c>
      <c r="J213" s="4">
        <v>0.19</v>
      </c>
      <c r="K213" s="3">
        <v>34</v>
      </c>
      <c r="L213" s="3">
        <v>18</v>
      </c>
      <c r="M213" s="3">
        <v>29</v>
      </c>
      <c r="N213" s="3">
        <v>365</v>
      </c>
      <c r="O213" s="3">
        <v>39</v>
      </c>
      <c r="P213" s="46">
        <v>0.92</v>
      </c>
      <c r="Q213" s="4">
        <f>VLOOKUP($B213,'Session Details'!$B$2:$T$368,16,FALSE)</f>
        <v>1.2500015368295647E-2</v>
      </c>
      <c r="R213" s="4">
        <f>VLOOKUP($B213,'Session Details'!$B$2:$T$368,17,FALSE)</f>
        <v>-3.9999898345622342E-3</v>
      </c>
      <c r="S213" s="4">
        <f>VLOOKUP($B213,'Session Details'!$B$2:$T$368,18,FALSE)</f>
        <v>-5.840019714172584E-2</v>
      </c>
      <c r="T213" s="4">
        <f>VLOOKUP($B213,'Session Details'!$B$2:$T$368,19,FALSE)</f>
        <v>7.3800322850303912E-2</v>
      </c>
    </row>
    <row r="214" spans="2:20" hidden="1" x14ac:dyDescent="0.2">
      <c r="B214" s="10">
        <v>43677</v>
      </c>
      <c r="C214" s="4">
        <f>VLOOKUP($B214,'Session Details'!$B$2:$T$368,11,FALSE)</f>
        <v>-8.9048033763017287E-4</v>
      </c>
      <c r="D214" s="4">
        <f>VLOOKUP($B214,'Session Details'!$B$2:$T$368,16,FALSE)</f>
        <v>-5.0000084341968454E-3</v>
      </c>
      <c r="E214" s="4">
        <f>VLOOKUP($B214,'Session Details'!$B$2:$T$368,17,FALSE)</f>
        <v>3.9999735349147691E-3</v>
      </c>
      <c r="F214" s="4">
        <f>VLOOKUP($B214,'Session Details'!$B$2:$T$368,18,FALSE)</f>
        <v>-7.2998517515270311E-3</v>
      </c>
      <c r="G214" s="4">
        <f>VLOOKUP($B214,'Session Details'!$B$2:$T$368,19,FALSE)</f>
        <v>1.6399326936836545E-2</v>
      </c>
      <c r="H214" s="4">
        <f>VLOOKUP(Table2[[#This Row],[Date]],Table4[#All],10,0)</f>
        <v>1.9801989677181275E-2</v>
      </c>
      <c r="I214" s="3">
        <v>390149</v>
      </c>
      <c r="J214" s="4">
        <v>0.17</v>
      </c>
      <c r="K214" s="3">
        <v>33</v>
      </c>
      <c r="L214" s="3">
        <v>18</v>
      </c>
      <c r="M214" s="3">
        <v>29</v>
      </c>
      <c r="N214" s="3">
        <v>365</v>
      </c>
      <c r="O214" s="3">
        <v>39</v>
      </c>
      <c r="P214" s="46">
        <v>0.95</v>
      </c>
      <c r="Q214" s="4">
        <f>VLOOKUP($B214,'Session Details'!$B$2:$T$368,16,FALSE)</f>
        <v>-5.0000084341968454E-3</v>
      </c>
      <c r="R214" s="4">
        <f>VLOOKUP($B214,'Session Details'!$B$2:$T$368,17,FALSE)</f>
        <v>3.9999735349147691E-3</v>
      </c>
      <c r="S214" s="4">
        <f>VLOOKUP($B214,'Session Details'!$B$2:$T$368,18,FALSE)</f>
        <v>-7.2998517515270311E-3</v>
      </c>
      <c r="T214" s="4">
        <f>VLOOKUP($B214,'Session Details'!$B$2:$T$368,19,FALSE)</f>
        <v>1.6399326936836545E-2</v>
      </c>
    </row>
    <row r="215" spans="2:20" hidden="1" x14ac:dyDescent="0.2">
      <c r="B215" s="10">
        <v>43678</v>
      </c>
      <c r="C215" s="4">
        <f>VLOOKUP($B215,'Session Details'!$B$2:$T$368,11,FALSE)</f>
        <v>8.2550620688114362E-2</v>
      </c>
      <c r="D215" s="4">
        <f>VLOOKUP($B215,'Session Details'!$B$2:$T$368,16,FALSE)</f>
        <v>-4.9999860590393963E-3</v>
      </c>
      <c r="E215" s="4">
        <f>VLOOKUP($B215,'Session Details'!$B$2:$T$368,17,FALSE)</f>
        <v>1.6000044987041995E-2</v>
      </c>
      <c r="F215" s="4">
        <f>VLOOKUP($B215,'Session Details'!$B$2:$T$368,18,FALSE)</f>
        <v>7.2998593613825546E-3</v>
      </c>
      <c r="G215" s="4">
        <f>VLOOKUP($B215,'Session Details'!$B$2:$T$368,19,FALSE)</f>
        <v>4.0999709733178236E-2</v>
      </c>
      <c r="H215" s="4">
        <f>VLOOKUP(Table2[[#This Row],[Date]],Table4[#All],10,0)</f>
        <v>7.3684220220243013E-2</v>
      </c>
      <c r="I215" s="3">
        <v>386768</v>
      </c>
      <c r="J215" s="4">
        <v>0.19</v>
      </c>
      <c r="K215" s="3">
        <v>32</v>
      </c>
      <c r="L215" s="3">
        <v>20</v>
      </c>
      <c r="M215" s="3">
        <v>25</v>
      </c>
      <c r="N215" s="3">
        <v>384</v>
      </c>
      <c r="O215" s="3">
        <v>37</v>
      </c>
      <c r="P215" s="46">
        <v>0.94</v>
      </c>
      <c r="Q215" s="4">
        <f>VLOOKUP($B215,'Session Details'!$B$2:$T$368,16,FALSE)</f>
        <v>-4.9999860590393963E-3</v>
      </c>
      <c r="R215" s="4">
        <f>VLOOKUP($B215,'Session Details'!$B$2:$T$368,17,FALSE)</f>
        <v>1.6000044987041995E-2</v>
      </c>
      <c r="S215" s="4">
        <f>VLOOKUP($B215,'Session Details'!$B$2:$T$368,18,FALSE)</f>
        <v>7.2998593613825546E-3</v>
      </c>
      <c r="T215" s="4">
        <f>VLOOKUP($B215,'Session Details'!$B$2:$T$368,19,FALSE)</f>
        <v>4.0999709733178236E-2</v>
      </c>
    </row>
    <row r="216" spans="2:20" hidden="1" x14ac:dyDescent="0.2">
      <c r="B216" s="10">
        <v>43679</v>
      </c>
      <c r="C216" s="4">
        <f>VLOOKUP($B216,'Session Details'!$B$2:$T$368,11,FALSE)</f>
        <v>-1.9731828856234923E-2</v>
      </c>
      <c r="D216" s="4">
        <f>VLOOKUP($B216,'Session Details'!$B$2:$T$368,16,FALSE)</f>
        <v>2.4999916836618286E-3</v>
      </c>
      <c r="E216" s="4">
        <f>VLOOKUP($B216,'Session Details'!$B$2:$T$368,17,FALSE)</f>
        <v>3.3024079804100381E-8</v>
      </c>
      <c r="F216" s="4">
        <f>VLOOKUP($B216,'Session Details'!$B$2:$T$368,18,FALSE)</f>
        <v>-5.8399794029199259E-2</v>
      </c>
      <c r="G216" s="4">
        <f>VLOOKUP($B216,'Session Details'!$B$2:$T$368,19,FALSE)</f>
        <v>4.0999315517642021E-2</v>
      </c>
      <c r="H216" s="4">
        <f>VLOOKUP(Table2[[#This Row],[Date]],Table4[#All],10,0)</f>
        <v>8.2474216527056665E-2</v>
      </c>
      <c r="I216" s="3">
        <v>387112</v>
      </c>
      <c r="J216" s="4">
        <v>0.17</v>
      </c>
      <c r="K216" s="3">
        <v>37</v>
      </c>
      <c r="L216" s="3">
        <v>21</v>
      </c>
      <c r="M216" s="3">
        <v>26</v>
      </c>
      <c r="N216" s="3">
        <v>384</v>
      </c>
      <c r="O216" s="3">
        <v>37</v>
      </c>
      <c r="P216" s="46">
        <v>0.93</v>
      </c>
      <c r="Q216" s="4">
        <f>VLOOKUP($B216,'Session Details'!$B$2:$T$368,16,FALSE)</f>
        <v>2.4999916836618286E-3</v>
      </c>
      <c r="R216" s="4">
        <f>VLOOKUP($B216,'Session Details'!$B$2:$T$368,17,FALSE)</f>
        <v>3.3024079804100381E-8</v>
      </c>
      <c r="S216" s="4">
        <f>VLOOKUP($B216,'Session Details'!$B$2:$T$368,18,FALSE)</f>
        <v>-5.8399794029199259E-2</v>
      </c>
      <c r="T216" s="4">
        <f>VLOOKUP($B216,'Session Details'!$B$2:$T$368,19,FALSE)</f>
        <v>4.0999315517642021E-2</v>
      </c>
    </row>
    <row r="217" spans="2:20" hidden="1" x14ac:dyDescent="0.2">
      <c r="B217" s="10">
        <v>43680</v>
      </c>
      <c r="C217" s="4">
        <f>VLOOKUP($B217,'Session Details'!$B$2:$T$368,11,FALSE)</f>
        <v>3.8726246750083293E-2</v>
      </c>
      <c r="D217" s="4">
        <f>VLOOKUP($B217,'Session Details'!$B$2:$T$368,16,FALSE)</f>
        <v>-1.4699996062961435E-2</v>
      </c>
      <c r="E217" s="4">
        <f>VLOOKUP($B217,'Session Details'!$B$2:$T$368,17,FALSE)</f>
        <v>2.0400065566113235E-2</v>
      </c>
      <c r="F217" s="4">
        <f>VLOOKUP($B217,'Session Details'!$B$2:$T$368,18,FALSE)</f>
        <v>2.7199830771418965E-2</v>
      </c>
      <c r="G217" s="4">
        <f>VLOOKUP($B217,'Session Details'!$B$2:$T$368,19,FALSE)</f>
        <v>7.8000983158763582E-3</v>
      </c>
      <c r="H217" s="4">
        <f>VLOOKUP(Table2[[#This Row],[Date]],Table4[#All],10,0)</f>
        <v>1.0000011138400211E-2</v>
      </c>
      <c r="I217" s="3">
        <v>409781</v>
      </c>
      <c r="J217" s="4">
        <v>0.19</v>
      </c>
      <c r="K217" s="3">
        <v>30</v>
      </c>
      <c r="L217" s="3">
        <v>19</v>
      </c>
      <c r="M217" s="3">
        <v>27</v>
      </c>
      <c r="N217" s="3">
        <v>358</v>
      </c>
      <c r="O217" s="3">
        <v>31</v>
      </c>
      <c r="P217" s="46">
        <v>0.92</v>
      </c>
      <c r="Q217" s="4">
        <f>VLOOKUP($B217,'Session Details'!$B$2:$T$368,16,FALSE)</f>
        <v>-1.4699996062961435E-2</v>
      </c>
      <c r="R217" s="4">
        <f>VLOOKUP($B217,'Session Details'!$B$2:$T$368,17,FALSE)</f>
        <v>2.0400065566113235E-2</v>
      </c>
      <c r="S217" s="4">
        <f>VLOOKUP($B217,'Session Details'!$B$2:$T$368,18,FALSE)</f>
        <v>2.7199830771418965E-2</v>
      </c>
      <c r="T217" s="4">
        <f>VLOOKUP($B217,'Session Details'!$B$2:$T$368,19,FALSE)</f>
        <v>7.8000983158763582E-3</v>
      </c>
    </row>
    <row r="218" spans="2:20" hidden="1" x14ac:dyDescent="0.2">
      <c r="B218" s="10">
        <v>43681</v>
      </c>
      <c r="C218" s="4">
        <f>VLOOKUP($B218,'Session Details'!$B$2:$T$368,11,FALSE)</f>
        <v>-1.2251521325334913E-4</v>
      </c>
      <c r="D218" s="4">
        <f>VLOOKUP($B218,'Session Details'!$B$2:$T$368,16,FALSE)</f>
        <v>4.2000036115786843E-3</v>
      </c>
      <c r="E218" s="4">
        <f>VLOOKUP($B218,'Session Details'!$B$2:$T$368,17,FALSE)</f>
        <v>-2.7200003913334769E-2</v>
      </c>
      <c r="F218" s="4">
        <f>VLOOKUP($B218,'Session Details'!$B$2:$T$368,18,FALSE)</f>
        <v>4.7600200547249227E-2</v>
      </c>
      <c r="G218" s="4">
        <f>VLOOKUP($B218,'Session Details'!$B$2:$T$368,19,FALSE)</f>
        <v>-7.8003810092672765E-3</v>
      </c>
      <c r="H218" s="4">
        <f>VLOOKUP(Table2[[#This Row],[Date]],Table4[#All],10,0)</f>
        <v>1.0309266749248591E-2</v>
      </c>
      <c r="I218" s="3">
        <v>388262</v>
      </c>
      <c r="J218" s="4">
        <v>0.18</v>
      </c>
      <c r="K218" s="3">
        <v>35</v>
      </c>
      <c r="L218" s="3">
        <v>22</v>
      </c>
      <c r="M218" s="3">
        <v>30</v>
      </c>
      <c r="N218" s="3">
        <v>369</v>
      </c>
      <c r="O218" s="3">
        <v>39</v>
      </c>
      <c r="P218" s="46">
        <v>0.95</v>
      </c>
      <c r="Q218" s="4">
        <f>VLOOKUP($B218,'Session Details'!$B$2:$T$368,16,FALSE)</f>
        <v>4.2000036115786843E-3</v>
      </c>
      <c r="R218" s="4">
        <f>VLOOKUP($B218,'Session Details'!$B$2:$T$368,17,FALSE)</f>
        <v>-2.7200003913334769E-2</v>
      </c>
      <c r="S218" s="4">
        <f>VLOOKUP($B218,'Session Details'!$B$2:$T$368,18,FALSE)</f>
        <v>4.7600200547249227E-2</v>
      </c>
      <c r="T218" s="4">
        <f>VLOOKUP($B218,'Session Details'!$B$2:$T$368,19,FALSE)</f>
        <v>-7.8003810092672765E-3</v>
      </c>
    </row>
    <row r="219" spans="2:20" hidden="1" x14ac:dyDescent="0.2">
      <c r="B219" s="10">
        <v>43682</v>
      </c>
      <c r="C219" s="4">
        <f>VLOOKUP($B219,'Session Details'!$B$2:$T$368,11,FALSE)</f>
        <v>-0.10479725582919641</v>
      </c>
      <c r="D219" s="4">
        <f>VLOOKUP($B219,'Session Details'!$B$2:$T$368,16,FALSE)</f>
        <v>-7.4999998837218529E-3</v>
      </c>
      <c r="E219" s="4">
        <f>VLOOKUP($B219,'Session Details'!$B$2:$T$368,17,FALSE)</f>
        <v>-3.9999889095471697E-3</v>
      </c>
      <c r="F219" s="4">
        <f>VLOOKUP($B219,'Session Details'!$B$2:$T$368,18,FALSE)</f>
        <v>0</v>
      </c>
      <c r="G219" s="4">
        <f>VLOOKUP($B219,'Session Details'!$B$2:$T$368,19,FALSE)</f>
        <v>-5.7400029511583295E-2</v>
      </c>
      <c r="H219" s="4">
        <f>VLOOKUP(Table2[[#This Row],[Date]],Table4[#All],10,0)</f>
        <v>4.0404011745583279E-2</v>
      </c>
      <c r="I219" s="3">
        <v>403716</v>
      </c>
      <c r="J219" s="4">
        <v>0.17</v>
      </c>
      <c r="K219" s="3">
        <v>39</v>
      </c>
      <c r="L219" s="3">
        <v>22</v>
      </c>
      <c r="M219" s="3">
        <v>25</v>
      </c>
      <c r="N219" s="3">
        <v>389</v>
      </c>
      <c r="O219" s="3">
        <v>36</v>
      </c>
      <c r="P219" s="46">
        <v>0.92</v>
      </c>
      <c r="Q219" s="4">
        <f>VLOOKUP($B219,'Session Details'!$B$2:$T$368,16,FALSE)</f>
        <v>-7.4999998837218529E-3</v>
      </c>
      <c r="R219" s="4">
        <f>VLOOKUP($B219,'Session Details'!$B$2:$T$368,17,FALSE)</f>
        <v>-3.9999889095471697E-3</v>
      </c>
      <c r="S219" s="4">
        <f>VLOOKUP($B219,'Session Details'!$B$2:$T$368,18,FALSE)</f>
        <v>0</v>
      </c>
      <c r="T219" s="4">
        <f>VLOOKUP($B219,'Session Details'!$B$2:$T$368,19,FALSE)</f>
        <v>-5.7400029511583295E-2</v>
      </c>
    </row>
    <row r="220" spans="2:20" hidden="1" x14ac:dyDescent="0.2">
      <c r="B220" s="10">
        <v>43683</v>
      </c>
      <c r="C220" s="4">
        <f>VLOOKUP($B220,'Session Details'!$B$2:$T$368,11,FALSE)</f>
        <v>-6.6915166081014887E-2</v>
      </c>
      <c r="D220" s="4">
        <f>VLOOKUP($B220,'Session Details'!$B$2:$T$368,16,FALSE)</f>
        <v>-9.9999831016509277E-3</v>
      </c>
      <c r="E220" s="4">
        <f>VLOOKUP($B220,'Session Details'!$B$2:$T$368,17,FALSE)</f>
        <v>1.853653142092071E-8</v>
      </c>
      <c r="F220" s="4">
        <f>VLOOKUP($B220,'Session Details'!$B$2:$T$368,18,FALSE)</f>
        <v>2.9199733294954622E-2</v>
      </c>
      <c r="G220" s="4">
        <f>VLOOKUP($B220,'Session Details'!$B$2:$T$368,19,FALSE)</f>
        <v>-5.7399961877748762E-2</v>
      </c>
      <c r="H220" s="4">
        <f>VLOOKUP(Table2[[#This Row],[Date]],Table4[#All],10,0)</f>
        <v>8.3333373303954517E-2</v>
      </c>
      <c r="I220" s="3">
        <v>398247</v>
      </c>
      <c r="J220" s="4">
        <v>0.17</v>
      </c>
      <c r="K220" s="3">
        <v>31</v>
      </c>
      <c r="L220" s="3">
        <v>18</v>
      </c>
      <c r="M220" s="3">
        <v>29</v>
      </c>
      <c r="N220" s="3">
        <v>398</v>
      </c>
      <c r="O220" s="3">
        <v>32</v>
      </c>
      <c r="P220" s="46">
        <v>0.95</v>
      </c>
      <c r="Q220" s="4">
        <f>VLOOKUP($B220,'Session Details'!$B$2:$T$368,16,FALSE)</f>
        <v>-9.9999831016509277E-3</v>
      </c>
      <c r="R220" s="4">
        <f>VLOOKUP($B220,'Session Details'!$B$2:$T$368,17,FALSE)</f>
        <v>1.853653142092071E-8</v>
      </c>
      <c r="S220" s="4">
        <f>VLOOKUP($B220,'Session Details'!$B$2:$T$368,18,FALSE)</f>
        <v>2.9199733294954622E-2</v>
      </c>
      <c r="T220" s="4">
        <f>VLOOKUP($B220,'Session Details'!$B$2:$T$368,19,FALSE)</f>
        <v>-5.7399961877748762E-2</v>
      </c>
    </row>
    <row r="221" spans="2:20" hidden="1" x14ac:dyDescent="0.2">
      <c r="B221" s="10">
        <v>43684</v>
      </c>
      <c r="C221" s="4">
        <f>VLOOKUP($B221,'Session Details'!$B$2:$T$368,11,FALSE)</f>
        <v>-0.1131429362930747</v>
      </c>
      <c r="D221" s="4">
        <f>VLOOKUP($B221,'Session Details'!$B$2:$T$368,16,FALSE)</f>
        <v>-1.2500003320636111E-2</v>
      </c>
      <c r="E221" s="4">
        <f>VLOOKUP($B221,'Session Details'!$B$2:$T$368,17,FALSE)</f>
        <v>-6.2210542828289306E-8</v>
      </c>
      <c r="F221" s="4">
        <f>VLOOKUP($B221,'Session Details'!$B$2:$T$368,18,FALSE)</f>
        <v>7.299973967287765E-3</v>
      </c>
      <c r="G221" s="4">
        <f>VLOOKUP($B221,'Session Details'!$B$2:$T$368,19,FALSE)</f>
        <v>-6.5599889076059847E-2</v>
      </c>
      <c r="H221" s="4">
        <f>VLOOKUP(Table2[[#This Row],[Date]],Table4[#All],10,0)</f>
        <v>9.7087647738864913E-3</v>
      </c>
      <c r="I221" s="3">
        <v>395396</v>
      </c>
      <c r="J221" s="4">
        <v>0.19</v>
      </c>
      <c r="K221" s="3">
        <v>34</v>
      </c>
      <c r="L221" s="3">
        <v>22</v>
      </c>
      <c r="M221" s="3">
        <v>29</v>
      </c>
      <c r="N221" s="3">
        <v>366</v>
      </c>
      <c r="O221" s="3">
        <v>37</v>
      </c>
      <c r="P221" s="46">
        <v>0.91</v>
      </c>
      <c r="Q221" s="4">
        <f>VLOOKUP($B221,'Session Details'!$B$2:$T$368,16,FALSE)</f>
        <v>-1.2500003320636111E-2</v>
      </c>
      <c r="R221" s="4">
        <f>VLOOKUP($B221,'Session Details'!$B$2:$T$368,17,FALSE)</f>
        <v>-6.2210542828289306E-8</v>
      </c>
      <c r="S221" s="4">
        <f>VLOOKUP($B221,'Session Details'!$B$2:$T$368,18,FALSE)</f>
        <v>7.299973967287765E-3</v>
      </c>
      <c r="T221" s="4">
        <f>VLOOKUP($B221,'Session Details'!$B$2:$T$368,19,FALSE)</f>
        <v>-6.5599889076059847E-2</v>
      </c>
    </row>
    <row r="222" spans="2:20" hidden="1" x14ac:dyDescent="0.2">
      <c r="B222" s="10">
        <v>43685</v>
      </c>
      <c r="C222" s="4">
        <f>VLOOKUP($B222,'Session Details'!$B$2:$T$368,11,FALSE)</f>
        <v>-0.12983617632590294</v>
      </c>
      <c r="D222" s="4">
        <f>VLOOKUP($B222,'Session Details'!$B$2:$T$368,16,FALSE)</f>
        <v>-4.9999873457720612E-3</v>
      </c>
      <c r="E222" s="4">
        <f>VLOOKUP($B222,'Session Details'!$B$2:$T$368,17,FALSE)</f>
        <v>3.999899406792462E-3</v>
      </c>
      <c r="F222" s="4">
        <f>VLOOKUP($B222,'Session Details'!$B$2:$T$368,18,FALSE)</f>
        <v>-5.1099619304339594E-2</v>
      </c>
      <c r="G222" s="4">
        <f>VLOOKUP($B222,'Session Details'!$B$2:$T$368,19,FALSE)</f>
        <v>-4.9200407808153934E-2</v>
      </c>
      <c r="H222" s="4">
        <f>VLOOKUP(Table2[[#This Row],[Date]],Table4[#All],10,0)</f>
        <v>-5.8823555966640351E-2</v>
      </c>
      <c r="I222" s="3">
        <v>395163</v>
      </c>
      <c r="J222" s="4">
        <v>0.18</v>
      </c>
      <c r="K222" s="3">
        <v>32</v>
      </c>
      <c r="L222" s="3">
        <v>17</v>
      </c>
      <c r="M222" s="3">
        <v>29</v>
      </c>
      <c r="N222" s="3">
        <v>367</v>
      </c>
      <c r="O222" s="3">
        <v>37</v>
      </c>
      <c r="P222" s="46">
        <v>0.92</v>
      </c>
      <c r="Q222" s="4">
        <f>VLOOKUP($B222,'Session Details'!$B$2:$T$368,16,FALSE)</f>
        <v>-4.9999873457720612E-3</v>
      </c>
      <c r="R222" s="4">
        <f>VLOOKUP($B222,'Session Details'!$B$2:$T$368,17,FALSE)</f>
        <v>3.999899406792462E-3</v>
      </c>
      <c r="S222" s="4">
        <f>VLOOKUP($B222,'Session Details'!$B$2:$T$368,18,FALSE)</f>
        <v>-5.1099619304339594E-2</v>
      </c>
      <c r="T222" s="4">
        <f>VLOOKUP($B222,'Session Details'!$B$2:$T$368,19,FALSE)</f>
        <v>-4.9200407808153934E-2</v>
      </c>
    </row>
    <row r="223" spans="2:20" hidden="1" x14ac:dyDescent="0.2">
      <c r="B223" s="10">
        <v>43686</v>
      </c>
      <c r="C223" s="4">
        <f>VLOOKUP($B223,'Session Details'!$B$2:$T$368,11,FALSE)</f>
        <v>9.8902085477963197E-3</v>
      </c>
      <c r="D223" s="4">
        <f>VLOOKUP($B223,'Session Details'!$B$2:$T$368,16,FALSE)</f>
        <v>-7.4999839492040365E-3</v>
      </c>
      <c r="E223" s="4">
        <f>VLOOKUP($B223,'Session Details'!$B$2:$T$368,17,FALSE)</f>
        <v>-8.0000615103279493E-3</v>
      </c>
      <c r="F223" s="4">
        <f>VLOOKUP($B223,'Session Details'!$B$2:$T$368,18,FALSE)</f>
        <v>3.6499882112659199E-2</v>
      </c>
      <c r="G223" s="4">
        <f>VLOOKUP($B223,'Session Details'!$B$2:$T$368,19,FALSE)</f>
        <v>8.2003549021674171E-3</v>
      </c>
      <c r="H223" s="4">
        <f>VLOOKUP(Table2[[#This Row],[Date]],Table4[#All],10,0)</f>
        <v>-9.5237919824172623E-3</v>
      </c>
      <c r="I223" s="3">
        <v>402090</v>
      </c>
      <c r="J223" s="4">
        <v>0.17</v>
      </c>
      <c r="K223" s="3">
        <v>32</v>
      </c>
      <c r="L223" s="3">
        <v>21</v>
      </c>
      <c r="M223" s="3">
        <v>30</v>
      </c>
      <c r="N223" s="3">
        <v>353</v>
      </c>
      <c r="O223" s="3">
        <v>34</v>
      </c>
      <c r="P223" s="46">
        <v>0.93</v>
      </c>
      <c r="Q223" s="4">
        <f>VLOOKUP($B223,'Session Details'!$B$2:$T$368,16,FALSE)</f>
        <v>-7.4999839492040365E-3</v>
      </c>
      <c r="R223" s="4">
        <f>VLOOKUP($B223,'Session Details'!$B$2:$T$368,17,FALSE)</f>
        <v>-8.0000615103279493E-3</v>
      </c>
      <c r="S223" s="4">
        <f>VLOOKUP($B223,'Session Details'!$B$2:$T$368,18,FALSE)</f>
        <v>3.6499882112659199E-2</v>
      </c>
      <c r="T223" s="4">
        <f>VLOOKUP($B223,'Session Details'!$B$2:$T$368,19,FALSE)</f>
        <v>8.2003549021674171E-3</v>
      </c>
    </row>
    <row r="224" spans="2:20" hidden="1" x14ac:dyDescent="0.2">
      <c r="B224" s="10">
        <v>43687</v>
      </c>
      <c r="C224" s="4">
        <f>VLOOKUP($B224,'Session Details'!$B$2:$T$368,11,FALSE)</f>
        <v>3.034072503699603E-2</v>
      </c>
      <c r="D224" s="4">
        <f>VLOOKUP($B224,'Session Details'!$B$2:$T$368,16,FALSE)</f>
        <v>2.0999944350414135E-3</v>
      </c>
      <c r="E224" s="4">
        <f>VLOOKUP($B224,'Session Details'!$B$2:$T$368,17,FALSE)</f>
        <v>3.4000278466930212E-3</v>
      </c>
      <c r="F224" s="4">
        <f>VLOOKUP($B224,'Session Details'!$B$2:$T$368,18,FALSE)</f>
        <v>-6.7998782538640778E-3</v>
      </c>
      <c r="G224" s="4">
        <f>VLOOKUP($B224,'Session Details'!$B$2:$T$368,19,FALSE)</f>
        <v>1.5599950382967354E-2</v>
      </c>
      <c r="H224" s="4">
        <f>VLOOKUP(Table2[[#This Row],[Date]],Table4[#All],10,0)</f>
        <v>2.9702958941342894E-2</v>
      </c>
      <c r="I224" s="3">
        <v>398762</v>
      </c>
      <c r="J224" s="4">
        <v>0.19</v>
      </c>
      <c r="K224" s="3">
        <v>30</v>
      </c>
      <c r="L224" s="3">
        <v>22</v>
      </c>
      <c r="M224" s="3">
        <v>27</v>
      </c>
      <c r="N224" s="3">
        <v>352</v>
      </c>
      <c r="O224" s="3">
        <v>30</v>
      </c>
      <c r="P224" s="46">
        <v>0.93</v>
      </c>
      <c r="Q224" s="4">
        <f>VLOOKUP($B224,'Session Details'!$B$2:$T$368,16,FALSE)</f>
        <v>2.0999944350414135E-3</v>
      </c>
      <c r="R224" s="4">
        <f>VLOOKUP($B224,'Session Details'!$B$2:$T$368,17,FALSE)</f>
        <v>3.4000278466930212E-3</v>
      </c>
      <c r="S224" s="4">
        <f>VLOOKUP($B224,'Session Details'!$B$2:$T$368,18,FALSE)</f>
        <v>-6.7998782538640778E-3</v>
      </c>
      <c r="T224" s="4">
        <f>VLOOKUP($B224,'Session Details'!$B$2:$T$368,19,FALSE)</f>
        <v>1.5599950382967354E-2</v>
      </c>
    </row>
    <row r="225" spans="2:20" x14ac:dyDescent="0.2">
      <c r="B225" s="10">
        <v>43688</v>
      </c>
      <c r="C225" s="4">
        <f>VLOOKUP($B225,'Session Details'!$B$2:$T$368,11,FALSE)</f>
        <v>-0.54353363205176897</v>
      </c>
      <c r="D225" s="4">
        <f>VLOOKUP($B225,'Session Details'!$B$2:$T$368,16,FALSE)</f>
        <v>1.4700005944268679E-2</v>
      </c>
      <c r="E225" s="4">
        <f>VLOOKUP($B225,'Session Details'!$B$2:$T$368,17,FALSE)</f>
        <v>3.3999996347678363E-3</v>
      </c>
      <c r="F225" s="4">
        <f>VLOOKUP($B225,'Session Details'!$B$2:$T$368,18,FALSE)</f>
        <v>-0.38080020397705533</v>
      </c>
      <c r="G225" s="4">
        <f>VLOOKUP($B225,'Session Details'!$B$2:$T$368,19,FALSE)</f>
        <v>-7.020006814582691E-2</v>
      </c>
      <c r="H225" s="4">
        <f>VLOOKUP(Table2[[#This Row],[Date]],Table4[#All],10,0)</f>
        <v>0</v>
      </c>
      <c r="I225" s="3">
        <v>383675</v>
      </c>
      <c r="J225" s="4">
        <v>0.19</v>
      </c>
      <c r="K225" s="3">
        <v>34</v>
      </c>
      <c r="L225" s="3">
        <v>29</v>
      </c>
      <c r="M225" s="3">
        <v>27</v>
      </c>
      <c r="N225" s="3">
        <v>396</v>
      </c>
      <c r="O225" s="3">
        <v>31</v>
      </c>
      <c r="P225" s="46">
        <v>0.95</v>
      </c>
      <c r="Q225" s="4">
        <f>VLOOKUP($B225,'Session Details'!$B$2:$T$368,16,FALSE)</f>
        <v>1.4700005944268679E-2</v>
      </c>
      <c r="R225" s="4">
        <f>VLOOKUP($B225,'Session Details'!$B$2:$T$368,17,FALSE)</f>
        <v>3.3999996347678363E-3</v>
      </c>
      <c r="S225" s="4">
        <f>VLOOKUP($B225,'Session Details'!$B$2:$T$368,18,FALSE)</f>
        <v>-0.38080020397705533</v>
      </c>
      <c r="T225" s="4">
        <f>VLOOKUP($B225,'Session Details'!$B$2:$T$368,19,FALSE)</f>
        <v>-7.020006814582691E-2</v>
      </c>
    </row>
    <row r="226" spans="2:20" hidden="1" x14ac:dyDescent="0.2">
      <c r="B226" s="10">
        <v>43689</v>
      </c>
      <c r="C226" s="4">
        <f>VLOOKUP($B226,'Session Details'!$B$2:$T$368,11,FALSE)</f>
        <v>0.11642771774342786</v>
      </c>
      <c r="D226" s="4">
        <f>VLOOKUP($B226,'Session Details'!$B$2:$T$368,16,FALSE)</f>
        <v>-1.2117409159406733E-8</v>
      </c>
      <c r="E226" s="4">
        <f>VLOOKUP($B226,'Session Details'!$B$2:$T$368,17,FALSE)</f>
        <v>3.9999862590915924E-3</v>
      </c>
      <c r="F226" s="4">
        <f>VLOOKUP($B226,'Session Details'!$B$2:$T$368,18,FALSE)</f>
        <v>2.9514930166563147E-8</v>
      </c>
      <c r="G226" s="4">
        <f>VLOOKUP($B226,'Session Details'!$B$2:$T$368,19,FALSE)</f>
        <v>8.200026779501024E-2</v>
      </c>
      <c r="H226" s="4">
        <f>VLOOKUP(Table2[[#This Row],[Date]],Table4[#All],10,0)</f>
        <v>-7.7669894666066996E-2</v>
      </c>
      <c r="I226" s="3">
        <v>390603</v>
      </c>
      <c r="J226" s="4">
        <v>0.18</v>
      </c>
      <c r="K226" s="3">
        <v>36</v>
      </c>
      <c r="L226" s="3">
        <v>21</v>
      </c>
      <c r="M226" s="3">
        <v>30</v>
      </c>
      <c r="N226" s="3">
        <v>382</v>
      </c>
      <c r="O226" s="3">
        <v>37</v>
      </c>
      <c r="P226" s="46">
        <v>0.91</v>
      </c>
      <c r="Q226" s="4">
        <f>VLOOKUP($B226,'Session Details'!$B$2:$T$368,16,FALSE)</f>
        <v>-1.2117409159406733E-8</v>
      </c>
      <c r="R226" s="4">
        <f>VLOOKUP($B226,'Session Details'!$B$2:$T$368,17,FALSE)</f>
        <v>3.9999862590915924E-3</v>
      </c>
      <c r="S226" s="4">
        <f>VLOOKUP($B226,'Session Details'!$B$2:$T$368,18,FALSE)</f>
        <v>2.9514930166563147E-8</v>
      </c>
      <c r="T226" s="4">
        <f>VLOOKUP($B226,'Session Details'!$B$2:$T$368,19,FALSE)</f>
        <v>8.200026779501024E-2</v>
      </c>
    </row>
    <row r="227" spans="2:20" hidden="1" x14ac:dyDescent="0.2">
      <c r="B227" s="10">
        <v>43690</v>
      </c>
      <c r="C227" s="4">
        <f>VLOOKUP($B227,'Session Details'!$B$2:$T$368,11,FALSE)</f>
        <v>0.18355907610830524</v>
      </c>
      <c r="D227" s="4">
        <f>VLOOKUP($B227,'Session Details'!$B$2:$T$368,16,FALSE)</f>
        <v>1.4999972069759421E-2</v>
      </c>
      <c r="E227" s="4">
        <f>VLOOKUP($B227,'Session Details'!$B$2:$T$368,17,FALSE)</f>
        <v>2.3999990913464331E-2</v>
      </c>
      <c r="F227" s="4">
        <f>VLOOKUP($B227,'Session Details'!$B$2:$T$368,18,FALSE)</f>
        <v>-2.1899624221170422E-2</v>
      </c>
      <c r="G227" s="4">
        <f>VLOOKUP($B227,'Session Details'!$B$2:$T$368,19,FALSE)</f>
        <v>6.5599933974083258E-2</v>
      </c>
      <c r="H227" s="4">
        <f>VLOOKUP(Table2[[#This Row],[Date]],Table4[#All],10,0)</f>
        <v>-7.6923110980883114E-2</v>
      </c>
      <c r="I227" s="3">
        <v>400629</v>
      </c>
      <c r="J227" s="4">
        <v>0.19</v>
      </c>
      <c r="K227" s="3">
        <v>30</v>
      </c>
      <c r="L227" s="3">
        <v>19</v>
      </c>
      <c r="M227" s="3">
        <v>25</v>
      </c>
      <c r="N227" s="3">
        <v>382</v>
      </c>
      <c r="O227" s="3">
        <v>32</v>
      </c>
      <c r="P227" s="46">
        <v>0.93</v>
      </c>
      <c r="Q227" s="4">
        <f>VLOOKUP($B227,'Session Details'!$B$2:$T$368,16,FALSE)</f>
        <v>1.4999972069759421E-2</v>
      </c>
      <c r="R227" s="4">
        <f>VLOOKUP($B227,'Session Details'!$B$2:$T$368,17,FALSE)</f>
        <v>2.3999990913464331E-2</v>
      </c>
      <c r="S227" s="4">
        <f>VLOOKUP($B227,'Session Details'!$B$2:$T$368,18,FALSE)</f>
        <v>-2.1899624221170422E-2</v>
      </c>
      <c r="T227" s="4">
        <f>VLOOKUP($B227,'Session Details'!$B$2:$T$368,19,FALSE)</f>
        <v>6.5599933974083258E-2</v>
      </c>
    </row>
    <row r="228" spans="2:20" hidden="1" x14ac:dyDescent="0.2">
      <c r="B228" s="10">
        <v>43691</v>
      </c>
      <c r="C228" s="4">
        <f>VLOOKUP($B228,'Session Details'!$B$2:$T$368,11,FALSE)</f>
        <v>0.12829034045226972</v>
      </c>
      <c r="D228" s="4">
        <f>VLOOKUP($B228,'Session Details'!$B$2:$T$368,16,FALSE)</f>
        <v>4.9999924732248291E-3</v>
      </c>
      <c r="E228" s="4">
        <f>VLOOKUP($B228,'Session Details'!$B$2:$T$368,17,FALSE)</f>
        <v>-3.9999667977241304E-3</v>
      </c>
      <c r="F228" s="4">
        <f>VLOOKUP($B228,'Session Details'!$B$2:$T$368,18,FALSE)</f>
        <v>2.1900206495355956E-2</v>
      </c>
      <c r="G228" s="4">
        <f>VLOOKUP($B228,'Session Details'!$B$2:$T$368,19,FALSE)</f>
        <v>6.5600349231972221E-2</v>
      </c>
      <c r="H228" s="4">
        <f>VLOOKUP(Table2[[#This Row],[Date]],Table4[#All],10,0)</f>
        <v>0</v>
      </c>
      <c r="I228" s="3">
        <v>398528</v>
      </c>
      <c r="J228" s="4">
        <v>0.17</v>
      </c>
      <c r="K228" s="3">
        <v>32</v>
      </c>
      <c r="L228" s="3">
        <v>17</v>
      </c>
      <c r="M228" s="3">
        <v>25</v>
      </c>
      <c r="N228" s="3">
        <v>372</v>
      </c>
      <c r="O228" s="3">
        <v>40</v>
      </c>
      <c r="P228" s="46">
        <v>0.91</v>
      </c>
      <c r="Q228" s="4">
        <f>VLOOKUP($B228,'Session Details'!$B$2:$T$368,16,FALSE)</f>
        <v>4.9999924732248291E-3</v>
      </c>
      <c r="R228" s="4">
        <f>VLOOKUP($B228,'Session Details'!$B$2:$T$368,17,FALSE)</f>
        <v>-3.9999667977241304E-3</v>
      </c>
      <c r="S228" s="4">
        <f>VLOOKUP($B228,'Session Details'!$B$2:$T$368,18,FALSE)</f>
        <v>2.1900206495355956E-2</v>
      </c>
      <c r="T228" s="4">
        <f>VLOOKUP($B228,'Session Details'!$B$2:$T$368,19,FALSE)</f>
        <v>6.5600349231972221E-2</v>
      </c>
    </row>
    <row r="229" spans="2:20" hidden="1" x14ac:dyDescent="0.2">
      <c r="B229" s="10">
        <v>43692</v>
      </c>
      <c r="C229" s="4">
        <f>VLOOKUP($B229,'Session Details'!$B$2:$T$368,11,FALSE)</f>
        <v>1.282411120364646E-4</v>
      </c>
      <c r="D229" s="4">
        <f>VLOOKUP($B229,'Session Details'!$B$2:$T$368,16,FALSE)</f>
        <v>7.4999881916495426E-3</v>
      </c>
      <c r="E229" s="4">
        <f>VLOOKUP($B229,'Session Details'!$B$2:$T$368,17,FALSE)</f>
        <v>-1.9999959728612016E-2</v>
      </c>
      <c r="F229" s="4">
        <f>VLOOKUP($B229,'Session Details'!$B$2:$T$368,18,FALSE)</f>
        <v>2.1900035269348583E-2</v>
      </c>
      <c r="G229" s="4">
        <f>VLOOKUP($B229,'Session Details'!$B$2:$T$368,19,FALSE)</f>
        <v>-8.2000100429650002E-3</v>
      </c>
      <c r="H229" s="4">
        <f>VLOOKUP(Table2[[#This Row],[Date]],Table4[#All],10,0)</f>
        <v>5.2083334332598819E-2</v>
      </c>
      <c r="I229" s="3">
        <v>384154</v>
      </c>
      <c r="J229" s="4">
        <v>0.17</v>
      </c>
      <c r="K229" s="3">
        <v>36</v>
      </c>
      <c r="L229" s="3">
        <v>21</v>
      </c>
      <c r="M229" s="3">
        <v>28</v>
      </c>
      <c r="N229" s="3">
        <v>362</v>
      </c>
      <c r="O229" s="3">
        <v>30</v>
      </c>
      <c r="P229" s="46">
        <v>0.92</v>
      </c>
      <c r="Q229" s="4">
        <f>VLOOKUP($B229,'Session Details'!$B$2:$T$368,16,FALSE)</f>
        <v>7.4999881916495426E-3</v>
      </c>
      <c r="R229" s="4">
        <f>VLOOKUP($B229,'Session Details'!$B$2:$T$368,17,FALSE)</f>
        <v>-1.9999959728612016E-2</v>
      </c>
      <c r="S229" s="4">
        <f>VLOOKUP($B229,'Session Details'!$B$2:$T$368,18,FALSE)</f>
        <v>2.1900035269348583E-2</v>
      </c>
      <c r="T229" s="4">
        <f>VLOOKUP($B229,'Session Details'!$B$2:$T$368,19,FALSE)</f>
        <v>-8.2000100429650002E-3</v>
      </c>
    </row>
    <row r="230" spans="2:20" hidden="1" x14ac:dyDescent="0.2">
      <c r="B230" s="10">
        <v>43693</v>
      </c>
      <c r="C230" s="4">
        <f>VLOOKUP($B230,'Session Details'!$B$2:$T$368,11,FALSE)</f>
        <v>8.9013287957289133E-3</v>
      </c>
      <c r="D230" s="4">
        <f>VLOOKUP($B230,'Session Details'!$B$2:$T$368,16,FALSE)</f>
        <v>9.9999856015402511E-3</v>
      </c>
      <c r="E230" s="4">
        <f>VLOOKUP($B230,'Session Details'!$B$2:$T$368,17,FALSE)</f>
        <v>3.6000075419984678E-2</v>
      </c>
      <c r="F230" s="4">
        <f>VLOOKUP($B230,'Session Details'!$B$2:$T$368,18,FALSE)</f>
        <v>-4.3799731881915882E-2</v>
      </c>
      <c r="G230" s="4">
        <f>VLOOKUP($B230,'Session Details'!$B$2:$T$368,19,FALSE)</f>
        <v>-4.9200059794626272E-2</v>
      </c>
      <c r="H230" s="4">
        <f>VLOOKUP(Table2[[#This Row],[Date]],Table4[#All],10,0)</f>
        <v>-5.7692333235662363E-2</v>
      </c>
      <c r="I230" s="3">
        <v>405920</v>
      </c>
      <c r="J230" s="4">
        <v>0.19</v>
      </c>
      <c r="K230" s="3">
        <v>35</v>
      </c>
      <c r="L230" s="3">
        <v>17</v>
      </c>
      <c r="M230" s="3">
        <v>29</v>
      </c>
      <c r="N230" s="3">
        <v>351</v>
      </c>
      <c r="O230" s="3">
        <v>40</v>
      </c>
      <c r="P230" s="46">
        <v>0.95</v>
      </c>
      <c r="Q230" s="4">
        <f>VLOOKUP($B230,'Session Details'!$B$2:$T$368,16,FALSE)</f>
        <v>9.9999856015402511E-3</v>
      </c>
      <c r="R230" s="4">
        <f>VLOOKUP($B230,'Session Details'!$B$2:$T$368,17,FALSE)</f>
        <v>3.6000075419984678E-2</v>
      </c>
      <c r="S230" s="4">
        <f>VLOOKUP($B230,'Session Details'!$B$2:$T$368,18,FALSE)</f>
        <v>-4.3799731881915882E-2</v>
      </c>
      <c r="T230" s="4">
        <f>VLOOKUP($B230,'Session Details'!$B$2:$T$368,19,FALSE)</f>
        <v>-4.9200059794626272E-2</v>
      </c>
    </row>
    <row r="231" spans="2:20" hidden="1" x14ac:dyDescent="0.2">
      <c r="B231" s="10">
        <v>43694</v>
      </c>
      <c r="C231" s="4">
        <f>VLOOKUP($B231,'Session Details'!$B$2:$T$368,11,FALSE)</f>
        <v>-1.7757083979647148E-2</v>
      </c>
      <c r="D231" s="4">
        <f>VLOOKUP($B231,'Session Details'!$B$2:$T$368,16,FALSE)</f>
        <v>1.4700010752840192E-2</v>
      </c>
      <c r="E231" s="4">
        <f>VLOOKUP($B231,'Session Details'!$B$2:$T$368,17,FALSE)</f>
        <v>-1.7000019330487282E-2</v>
      </c>
      <c r="F231" s="4">
        <f>VLOOKUP($B231,'Session Details'!$B$2:$T$368,18,FALSE)</f>
        <v>-6.8000575855172718E-3</v>
      </c>
      <c r="G231" s="4">
        <f>VLOOKUP($B231,'Session Details'!$B$2:$T$368,19,FALSE)</f>
        <v>-2.3399791735045028E-2</v>
      </c>
      <c r="H231" s="4">
        <f>VLOOKUP(Table2[[#This Row],[Date]],Table4[#All],10,0)</f>
        <v>0</v>
      </c>
      <c r="I231" s="3">
        <v>408856</v>
      </c>
      <c r="J231" s="4">
        <v>0.17</v>
      </c>
      <c r="K231" s="3">
        <v>35</v>
      </c>
      <c r="L231" s="3">
        <v>17</v>
      </c>
      <c r="M231" s="3">
        <v>29</v>
      </c>
      <c r="N231" s="3">
        <v>371</v>
      </c>
      <c r="O231" s="3">
        <v>39</v>
      </c>
      <c r="P231" s="46">
        <v>0.94</v>
      </c>
      <c r="Q231" s="4">
        <f>VLOOKUP($B231,'Session Details'!$B$2:$T$368,16,FALSE)</f>
        <v>1.4700010752840192E-2</v>
      </c>
      <c r="R231" s="4">
        <f>VLOOKUP($B231,'Session Details'!$B$2:$T$368,17,FALSE)</f>
        <v>-1.7000019330487282E-2</v>
      </c>
      <c r="S231" s="4">
        <f>VLOOKUP($B231,'Session Details'!$B$2:$T$368,18,FALSE)</f>
        <v>-6.8000575855172718E-3</v>
      </c>
      <c r="T231" s="4">
        <f>VLOOKUP($B231,'Session Details'!$B$2:$T$368,19,FALSE)</f>
        <v>-2.3399791735045028E-2</v>
      </c>
    </row>
    <row r="232" spans="2:20" hidden="1" x14ac:dyDescent="0.2">
      <c r="B232" s="10">
        <v>43695</v>
      </c>
      <c r="C232" s="4">
        <f>VLOOKUP($B232,'Session Details'!$B$2:$T$368,11,FALSE)</f>
        <v>1.0047958049198824</v>
      </c>
      <c r="D232" s="4">
        <f>VLOOKUP($B232,'Session Details'!$B$2:$T$368,16,FALSE)</f>
        <v>-1.0500000002813287E-2</v>
      </c>
      <c r="E232" s="4">
        <f>VLOOKUP($B232,'Session Details'!$B$2:$T$368,17,FALSE)</f>
        <v>3.4000730427812265E-3</v>
      </c>
      <c r="F232" s="4">
        <f>VLOOKUP($B232,'Session Details'!$B$2:$T$368,18,FALSE)</f>
        <v>0.3195999975812604</v>
      </c>
      <c r="G232" s="4">
        <f>VLOOKUP($B232,'Session Details'!$B$2:$T$368,19,FALSE)</f>
        <v>3.9000019640398564E-2</v>
      </c>
      <c r="H232" s="4">
        <f>VLOOKUP(Table2[[#This Row],[Date]],Table4[#All],10,0)</f>
        <v>3.0612256263673698E-2</v>
      </c>
      <c r="I232" s="3">
        <v>390612</v>
      </c>
      <c r="J232" s="4">
        <v>0.17</v>
      </c>
      <c r="K232" s="3">
        <v>38</v>
      </c>
      <c r="L232" s="3">
        <v>20</v>
      </c>
      <c r="M232" s="3">
        <v>30</v>
      </c>
      <c r="N232" s="3">
        <v>380</v>
      </c>
      <c r="O232" s="3">
        <v>40</v>
      </c>
      <c r="P232" s="46">
        <v>0.94</v>
      </c>
      <c r="Q232" s="4">
        <f>VLOOKUP($B232,'Session Details'!$B$2:$T$368,16,FALSE)</f>
        <v>-1.0500000002813287E-2</v>
      </c>
      <c r="R232" s="4">
        <f>VLOOKUP($B232,'Session Details'!$B$2:$T$368,17,FALSE)</f>
        <v>3.4000730427812265E-3</v>
      </c>
      <c r="S232" s="4">
        <f>VLOOKUP($B232,'Session Details'!$B$2:$T$368,18,FALSE)</f>
        <v>0.3195999975812604</v>
      </c>
      <c r="T232" s="4">
        <f>VLOOKUP($B232,'Session Details'!$B$2:$T$368,19,FALSE)</f>
        <v>3.9000019640398564E-2</v>
      </c>
    </row>
    <row r="233" spans="2:20" hidden="1" x14ac:dyDescent="0.2">
      <c r="B233" s="10">
        <v>43696</v>
      </c>
      <c r="C233" s="4">
        <f>VLOOKUP($B233,'Session Details'!$B$2:$T$368,11,FALSE)</f>
        <v>-2.9654919022056192E-2</v>
      </c>
      <c r="D233" s="4">
        <f>VLOOKUP($B233,'Session Details'!$B$2:$T$368,16,FALSE)</f>
        <v>-1.2499999750156393E-2</v>
      </c>
      <c r="E233" s="4">
        <f>VLOOKUP($B233,'Session Details'!$B$2:$T$368,17,FALSE)</f>
        <v>7.9998676828837989E-3</v>
      </c>
      <c r="F233" s="4">
        <f>VLOOKUP($B233,'Session Details'!$B$2:$T$368,18,FALSE)</f>
        <v>5.1100116041727817E-2</v>
      </c>
      <c r="G233" s="4">
        <f>VLOOKUP($B233,'Session Details'!$B$2:$T$368,19,FALSE)</f>
        <v>-5.7400528717870603E-2</v>
      </c>
      <c r="H233" s="4">
        <f>VLOOKUP(Table2[[#This Row],[Date]],Table4[#All],10,0)</f>
        <v>2.105264127287465E-2</v>
      </c>
      <c r="I233" s="3">
        <v>408028</v>
      </c>
      <c r="J233" s="4">
        <v>0.18</v>
      </c>
      <c r="K233" s="3">
        <v>35</v>
      </c>
      <c r="L233" s="3">
        <v>20</v>
      </c>
      <c r="M233" s="3">
        <v>30</v>
      </c>
      <c r="N233" s="3">
        <v>388</v>
      </c>
      <c r="O233" s="3">
        <v>32</v>
      </c>
      <c r="P233" s="46">
        <v>0.93</v>
      </c>
      <c r="Q233" s="4">
        <f>VLOOKUP($B233,'Session Details'!$B$2:$T$368,16,FALSE)</f>
        <v>-1.2499999750156393E-2</v>
      </c>
      <c r="R233" s="4">
        <f>VLOOKUP($B233,'Session Details'!$B$2:$T$368,17,FALSE)</f>
        <v>7.9998676828837989E-3</v>
      </c>
      <c r="S233" s="4">
        <f>VLOOKUP($B233,'Session Details'!$B$2:$T$368,18,FALSE)</f>
        <v>5.1100116041727817E-2</v>
      </c>
      <c r="T233" s="4">
        <f>VLOOKUP($B233,'Session Details'!$B$2:$T$368,19,FALSE)</f>
        <v>-5.7400528717870603E-2</v>
      </c>
    </row>
    <row r="234" spans="2:20" hidden="1" x14ac:dyDescent="0.2">
      <c r="B234" s="10">
        <v>43697</v>
      </c>
      <c r="C234" s="4">
        <f>VLOOKUP($B234,'Session Details'!$B$2:$T$368,11,FALSE)</f>
        <v>-8.4136934900688187E-3</v>
      </c>
      <c r="D234" s="4">
        <f>VLOOKUP($B234,'Session Details'!$B$2:$T$368,16,FALSE)</f>
        <v>7.50000481072155E-3</v>
      </c>
      <c r="E234" s="4">
        <f>VLOOKUP($B234,'Session Details'!$B$2:$T$368,17,FALSE)</f>
        <v>-1.6000092168092561E-2</v>
      </c>
      <c r="F234" s="4">
        <f>VLOOKUP($B234,'Session Details'!$B$2:$T$368,18,FALSE)</f>
        <v>4.3800311535288627E-2</v>
      </c>
      <c r="G234" s="4">
        <f>VLOOKUP($B234,'Session Details'!$B$2:$T$368,19,FALSE)</f>
        <v>-4.9200360237685037E-2</v>
      </c>
      <c r="H234" s="4">
        <f>VLOOKUP(Table2[[#This Row],[Date]],Table4[#All],10,0)</f>
        <v>5.2083334332598819E-2</v>
      </c>
      <c r="I234" s="3">
        <v>383876</v>
      </c>
      <c r="J234" s="4">
        <v>0.18</v>
      </c>
      <c r="K234" s="3">
        <v>35</v>
      </c>
      <c r="L234" s="3">
        <v>22</v>
      </c>
      <c r="M234" s="3">
        <v>30</v>
      </c>
      <c r="N234" s="3">
        <v>351</v>
      </c>
      <c r="O234" s="3">
        <v>38</v>
      </c>
      <c r="P234" s="46">
        <v>0.92</v>
      </c>
      <c r="Q234" s="4">
        <f>VLOOKUP($B234,'Session Details'!$B$2:$T$368,16,FALSE)</f>
        <v>7.50000481072155E-3</v>
      </c>
      <c r="R234" s="4">
        <f>VLOOKUP($B234,'Session Details'!$B$2:$T$368,17,FALSE)</f>
        <v>-1.6000092168092561E-2</v>
      </c>
      <c r="S234" s="4">
        <f>VLOOKUP($B234,'Session Details'!$B$2:$T$368,18,FALSE)</f>
        <v>4.3800311535288627E-2</v>
      </c>
      <c r="T234" s="4">
        <f>VLOOKUP($B234,'Session Details'!$B$2:$T$368,19,FALSE)</f>
        <v>-4.9200360237685037E-2</v>
      </c>
    </row>
    <row r="235" spans="2:20" hidden="1" x14ac:dyDescent="0.2">
      <c r="B235" s="10">
        <v>43698</v>
      </c>
      <c r="C235" s="4">
        <f>VLOOKUP($B235,'Session Details'!$B$2:$T$368,11,FALSE)</f>
        <v>2.1192888138839239E-2</v>
      </c>
      <c r="D235" s="4">
        <f>VLOOKUP($B235,'Session Details'!$B$2:$T$368,16,FALSE)</f>
        <v>7.5000108474112814E-3</v>
      </c>
      <c r="E235" s="4">
        <f>VLOOKUP($B235,'Session Details'!$B$2:$T$368,17,FALSE)</f>
        <v>1.1999900257852303E-2</v>
      </c>
      <c r="F235" s="4">
        <f>VLOOKUP($B235,'Session Details'!$B$2:$T$368,18,FALSE)</f>
        <v>-1.4599829462351055E-2</v>
      </c>
      <c r="G235" s="4">
        <f>VLOOKUP($B235,'Session Details'!$B$2:$T$368,19,FALSE)</f>
        <v>-1.6400519957823434E-2</v>
      </c>
      <c r="H235" s="4">
        <f>VLOOKUP(Table2[[#This Row],[Date]],Table4[#All],10,0)</f>
        <v>-9.6154110101844825E-3</v>
      </c>
      <c r="I235" s="3">
        <v>390911</v>
      </c>
      <c r="J235" s="4">
        <v>0.19</v>
      </c>
      <c r="K235" s="3">
        <v>36</v>
      </c>
      <c r="L235" s="3">
        <v>18</v>
      </c>
      <c r="M235" s="3">
        <v>28</v>
      </c>
      <c r="N235" s="3">
        <v>382</v>
      </c>
      <c r="O235" s="3">
        <v>32</v>
      </c>
      <c r="P235" s="46">
        <v>0.93</v>
      </c>
      <c r="Q235" s="4">
        <f>VLOOKUP($B235,'Session Details'!$B$2:$T$368,16,FALSE)</f>
        <v>7.5000108474112814E-3</v>
      </c>
      <c r="R235" s="4">
        <f>VLOOKUP($B235,'Session Details'!$B$2:$T$368,17,FALSE)</f>
        <v>1.1999900257852303E-2</v>
      </c>
      <c r="S235" s="4">
        <f>VLOOKUP($B235,'Session Details'!$B$2:$T$368,18,FALSE)</f>
        <v>-1.4599829462351055E-2</v>
      </c>
      <c r="T235" s="4">
        <f>VLOOKUP($B235,'Session Details'!$B$2:$T$368,19,FALSE)</f>
        <v>-1.6400519957823434E-2</v>
      </c>
    </row>
    <row r="236" spans="2:20" hidden="1" x14ac:dyDescent="0.2">
      <c r="B236" s="10">
        <v>43699</v>
      </c>
      <c r="C236" s="4">
        <f>VLOOKUP($B236,'Session Details'!$B$2:$T$368,11,FALSE)</f>
        <v>7.2482342701778446E-2</v>
      </c>
      <c r="D236" s="4">
        <f>VLOOKUP($B236,'Session Details'!$B$2:$T$368,16,FALSE)</f>
        <v>-9.9999940732670711E-3</v>
      </c>
      <c r="E236" s="4">
        <f>VLOOKUP($B236,'Session Details'!$B$2:$T$368,17,FALSE)</f>
        <v>8.0000364722057071E-3</v>
      </c>
      <c r="F236" s="4">
        <f>VLOOKUP($B236,'Session Details'!$B$2:$T$368,18,FALSE)</f>
        <v>1.4599729416004403E-2</v>
      </c>
      <c r="G236" s="4">
        <f>VLOOKUP($B236,'Session Details'!$B$2:$T$368,19,FALSE)</f>
        <v>5.7400509823624546E-2</v>
      </c>
      <c r="H236" s="4">
        <f>VLOOKUP(Table2[[#This Row],[Date]],Table4[#All],10,0)</f>
        <v>0</v>
      </c>
      <c r="I236" s="3">
        <v>382072</v>
      </c>
      <c r="J236" s="4">
        <v>0.19</v>
      </c>
      <c r="K236" s="3">
        <v>36</v>
      </c>
      <c r="L236" s="3">
        <v>18</v>
      </c>
      <c r="M236" s="3">
        <v>29</v>
      </c>
      <c r="N236" s="3">
        <v>395</v>
      </c>
      <c r="O236" s="3">
        <v>37</v>
      </c>
      <c r="P236" s="46">
        <v>0.95</v>
      </c>
      <c r="Q236" s="4">
        <f>VLOOKUP($B236,'Session Details'!$B$2:$T$368,16,FALSE)</f>
        <v>-9.9999940732670711E-3</v>
      </c>
      <c r="R236" s="4">
        <f>VLOOKUP($B236,'Session Details'!$B$2:$T$368,17,FALSE)</f>
        <v>8.0000364722057071E-3</v>
      </c>
      <c r="S236" s="4">
        <f>VLOOKUP($B236,'Session Details'!$B$2:$T$368,18,FALSE)</f>
        <v>1.4599729416004403E-2</v>
      </c>
      <c r="T236" s="4">
        <f>VLOOKUP($B236,'Session Details'!$B$2:$T$368,19,FALSE)</f>
        <v>5.7400509823624546E-2</v>
      </c>
    </row>
    <row r="237" spans="2:20" hidden="1" x14ac:dyDescent="0.2">
      <c r="B237" s="10">
        <v>43700</v>
      </c>
      <c r="C237" s="4">
        <f>VLOOKUP($B237,'Session Details'!$B$2:$T$368,11,FALSE)</f>
        <v>5.2222706978747313E-2</v>
      </c>
      <c r="D237" s="4">
        <f>VLOOKUP($B237,'Session Details'!$B$2:$T$368,16,FALSE)</f>
        <v>2.5000346912359972E-3</v>
      </c>
      <c r="E237" s="4">
        <f>VLOOKUP($B237,'Session Details'!$B$2:$T$368,17,FALSE)</f>
        <v>-2.0000126761266335E-2</v>
      </c>
      <c r="F237" s="4">
        <f>VLOOKUP($B237,'Session Details'!$B$2:$T$368,18,FALSE)</f>
        <v>1.4599730022389346E-2</v>
      </c>
      <c r="G237" s="4">
        <f>VLOOKUP($B237,'Session Details'!$B$2:$T$368,19,FALSE)</f>
        <v>5.7400411251698036E-2</v>
      </c>
      <c r="H237" s="4">
        <f>VLOOKUP(Table2[[#This Row],[Date]],Table4[#All],10,0)</f>
        <v>-2.0408172854259776E-2</v>
      </c>
      <c r="I237" s="3">
        <v>403634</v>
      </c>
      <c r="J237" s="4">
        <v>0.19</v>
      </c>
      <c r="K237" s="3">
        <v>39</v>
      </c>
      <c r="L237" s="3">
        <v>21</v>
      </c>
      <c r="M237" s="3">
        <v>27</v>
      </c>
      <c r="N237" s="3">
        <v>352</v>
      </c>
      <c r="O237" s="3">
        <v>34</v>
      </c>
      <c r="P237" s="46">
        <v>0.93</v>
      </c>
      <c r="Q237" s="4">
        <f>VLOOKUP($B237,'Session Details'!$B$2:$T$368,16,FALSE)</f>
        <v>2.5000346912359972E-3</v>
      </c>
      <c r="R237" s="4">
        <f>VLOOKUP($B237,'Session Details'!$B$2:$T$368,17,FALSE)</f>
        <v>-2.0000126761266335E-2</v>
      </c>
      <c r="S237" s="4">
        <f>VLOOKUP($B237,'Session Details'!$B$2:$T$368,18,FALSE)</f>
        <v>1.4599730022389346E-2</v>
      </c>
      <c r="T237" s="4">
        <f>VLOOKUP($B237,'Session Details'!$B$2:$T$368,19,FALSE)</f>
        <v>5.7400411251698036E-2</v>
      </c>
    </row>
    <row r="238" spans="2:20" hidden="1" x14ac:dyDescent="0.2">
      <c r="B238" s="10">
        <v>43701</v>
      </c>
      <c r="C238" s="4">
        <f>VLOOKUP($B238,'Session Details'!$B$2:$T$368,11,FALSE)</f>
        <v>-5.0184499692650153E-2</v>
      </c>
      <c r="D238" s="4">
        <f>VLOOKUP($B238,'Session Details'!$B$2:$T$368,16,FALSE)</f>
        <v>-1.7850000311181446E-8</v>
      </c>
      <c r="E238" s="4">
        <f>VLOOKUP($B238,'Session Details'!$B$2:$T$368,17,FALSE)</f>
        <v>1.3599954918636692E-2</v>
      </c>
      <c r="F238" s="4">
        <f>VLOOKUP($B238,'Session Details'!$B$2:$T$368,18,FALSE)</f>
        <v>-4.7599980961011701E-2</v>
      </c>
      <c r="G238" s="4">
        <f>VLOOKUP($B238,'Session Details'!$B$2:$T$368,19,FALSE)</f>
        <v>-1.5599908018247621E-2</v>
      </c>
      <c r="H238" s="4">
        <f>VLOOKUP(Table2[[#This Row],[Date]],Table4[#All],10,0)</f>
        <v>-7.6923076923076872E-2</v>
      </c>
      <c r="I238" s="3">
        <v>380313</v>
      </c>
      <c r="J238" s="4">
        <v>0.19</v>
      </c>
      <c r="K238" s="3">
        <v>36</v>
      </c>
      <c r="L238" s="3">
        <v>18</v>
      </c>
      <c r="M238" s="3">
        <v>29</v>
      </c>
      <c r="N238" s="3">
        <v>377</v>
      </c>
      <c r="O238" s="3">
        <v>31</v>
      </c>
      <c r="P238" s="46">
        <v>0.94</v>
      </c>
      <c r="Q238" s="4">
        <f>VLOOKUP($B238,'Session Details'!$B$2:$T$368,16,FALSE)</f>
        <v>-1.7850000311181446E-8</v>
      </c>
      <c r="R238" s="4">
        <f>VLOOKUP($B238,'Session Details'!$B$2:$T$368,17,FALSE)</f>
        <v>1.3599954918636692E-2</v>
      </c>
      <c r="S238" s="4">
        <f>VLOOKUP($B238,'Session Details'!$B$2:$T$368,18,FALSE)</f>
        <v>-4.7599980961011701E-2</v>
      </c>
      <c r="T238" s="4">
        <f>VLOOKUP($B238,'Session Details'!$B$2:$T$368,19,FALSE)</f>
        <v>-1.5599908018247621E-2</v>
      </c>
    </row>
    <row r="239" spans="2:20" hidden="1" x14ac:dyDescent="0.2">
      <c r="B239" s="10">
        <v>43702</v>
      </c>
      <c r="C239" s="4">
        <f>VLOOKUP($B239,'Session Details'!$B$2:$T$368,11,FALSE)</f>
        <v>0.15084106110314699</v>
      </c>
      <c r="D239" s="4">
        <f>VLOOKUP($B239,'Session Details'!$B$2:$T$368,16,FALSE)</f>
        <v>-1.1607373673339083E-9</v>
      </c>
      <c r="E239" s="4">
        <f>VLOOKUP($B239,'Session Details'!$B$2:$T$368,17,FALSE)</f>
        <v>2.7199930638170611E-2</v>
      </c>
      <c r="F239" s="4">
        <f>VLOOKUP($B239,'Session Details'!$B$2:$T$368,18,FALSE)</f>
        <v>4.0800060328230581E-2</v>
      </c>
      <c r="G239" s="4">
        <f>VLOOKUP($B239,'Session Details'!$B$2:$T$368,19,FALSE)</f>
        <v>1.0621709500835408E-7</v>
      </c>
      <c r="H239" s="4">
        <f>VLOOKUP(Table2[[#This Row],[Date]],Table4[#All],10,0)</f>
        <v>-1.9801979979641171E-2</v>
      </c>
      <c r="I239" s="3">
        <v>388418</v>
      </c>
      <c r="J239" s="4">
        <v>0.19</v>
      </c>
      <c r="K239" s="3">
        <v>31</v>
      </c>
      <c r="L239" s="3">
        <v>18</v>
      </c>
      <c r="M239" s="3">
        <v>27</v>
      </c>
      <c r="N239" s="3">
        <v>367</v>
      </c>
      <c r="O239" s="3">
        <v>33</v>
      </c>
      <c r="P239" s="46">
        <v>0.95</v>
      </c>
      <c r="Q239" s="4">
        <f>VLOOKUP($B239,'Session Details'!$B$2:$T$368,16,FALSE)</f>
        <v>-1.1607373673339083E-9</v>
      </c>
      <c r="R239" s="4">
        <f>VLOOKUP($B239,'Session Details'!$B$2:$T$368,17,FALSE)</f>
        <v>2.7199930638170611E-2</v>
      </c>
      <c r="S239" s="4">
        <f>VLOOKUP($B239,'Session Details'!$B$2:$T$368,18,FALSE)</f>
        <v>4.0800060328230581E-2</v>
      </c>
      <c r="T239" s="4">
        <f>VLOOKUP($B239,'Session Details'!$B$2:$T$368,19,FALSE)</f>
        <v>1.0621709500835408E-7</v>
      </c>
    </row>
    <row r="240" spans="2:20" hidden="1" x14ac:dyDescent="0.2">
      <c r="B240" s="10">
        <v>43703</v>
      </c>
      <c r="C240" s="4">
        <f>VLOOKUP($B240,'Session Details'!$B$2:$T$368,11,FALSE)</f>
        <v>-3.7842943679128327E-2</v>
      </c>
      <c r="D240" s="4">
        <f>VLOOKUP($B240,'Session Details'!$B$2:$T$368,16,FALSE)</f>
        <v>4.9999872798127676E-3</v>
      </c>
      <c r="E240" s="4">
        <f>VLOOKUP($B240,'Session Details'!$B$2:$T$368,17,FALSE)</f>
        <v>-7.9998657772835657E-3</v>
      </c>
      <c r="F240" s="4">
        <f>VLOOKUP($B240,'Session Details'!$B$2:$T$368,18,FALSE)</f>
        <v>-2.9200044198788411E-2</v>
      </c>
      <c r="G240" s="4">
        <f>VLOOKUP($B240,'Session Details'!$B$2:$T$368,19,FALSE)</f>
        <v>-9.0719746825840275E-8</v>
      </c>
      <c r="H240" s="4">
        <f>VLOOKUP(Table2[[#This Row],[Date]],Table4[#All],10,0)</f>
        <v>6.1855650527727013E-2</v>
      </c>
      <c r="I240" s="3">
        <v>392670</v>
      </c>
      <c r="J240" s="4">
        <v>0.17</v>
      </c>
      <c r="K240" s="3">
        <v>32</v>
      </c>
      <c r="L240" s="3">
        <v>20</v>
      </c>
      <c r="M240" s="3">
        <v>30</v>
      </c>
      <c r="N240" s="3">
        <v>369</v>
      </c>
      <c r="O240" s="3">
        <v>30</v>
      </c>
      <c r="P240" s="46">
        <v>0.94</v>
      </c>
      <c r="Q240" s="4">
        <f>VLOOKUP($B240,'Session Details'!$B$2:$T$368,16,FALSE)</f>
        <v>4.9999872798127676E-3</v>
      </c>
      <c r="R240" s="4">
        <f>VLOOKUP($B240,'Session Details'!$B$2:$T$368,17,FALSE)</f>
        <v>-7.9998657772835657E-3</v>
      </c>
      <c r="S240" s="4">
        <f>VLOOKUP($B240,'Session Details'!$B$2:$T$368,18,FALSE)</f>
        <v>-2.9200044198788411E-2</v>
      </c>
      <c r="T240" s="4">
        <f>VLOOKUP($B240,'Session Details'!$B$2:$T$368,19,FALSE)</f>
        <v>-9.0719746825840275E-8</v>
      </c>
    </row>
    <row r="241" spans="2:20" hidden="1" x14ac:dyDescent="0.2">
      <c r="B241" s="10">
        <v>43704</v>
      </c>
      <c r="C241" s="4">
        <f>VLOOKUP($B241,'Session Details'!$B$2:$T$368,11,FALSE)</f>
        <v>-0.13070798323030053</v>
      </c>
      <c r="D241" s="4">
        <f>VLOOKUP($B241,'Session Details'!$B$2:$T$368,16,FALSE)</f>
        <v>-2.2499971715047112E-2</v>
      </c>
      <c r="E241" s="4">
        <f>VLOOKUP($B241,'Session Details'!$B$2:$T$368,17,FALSE)</f>
        <v>-8.0000157055599153E-3</v>
      </c>
      <c r="F241" s="4">
        <f>VLOOKUP($B241,'Session Details'!$B$2:$T$368,18,FALSE)</f>
        <v>-7.3001198504716314E-3</v>
      </c>
      <c r="G241" s="4">
        <f>VLOOKUP($B241,'Session Details'!$B$2:$T$368,19,FALSE)</f>
        <v>-1.6400024514739431E-2</v>
      </c>
      <c r="H241" s="4">
        <f>VLOOKUP(Table2[[#This Row],[Date]],Table4[#All],10,0)</f>
        <v>-4.9504951397826846E-2</v>
      </c>
      <c r="I241" s="3">
        <v>405258</v>
      </c>
      <c r="J241" s="4">
        <v>0.19</v>
      </c>
      <c r="K241" s="3">
        <v>39</v>
      </c>
      <c r="L241" s="3">
        <v>22</v>
      </c>
      <c r="M241" s="3">
        <v>29</v>
      </c>
      <c r="N241" s="3">
        <v>361</v>
      </c>
      <c r="O241" s="3">
        <v>37</v>
      </c>
      <c r="P241" s="46">
        <v>0.94</v>
      </c>
      <c r="Q241" s="4">
        <f>VLOOKUP($B241,'Session Details'!$B$2:$T$368,16,FALSE)</f>
        <v>-2.2499971715047112E-2</v>
      </c>
      <c r="R241" s="4">
        <f>VLOOKUP($B241,'Session Details'!$B$2:$T$368,17,FALSE)</f>
        <v>-8.0000157055599153E-3</v>
      </c>
      <c r="S241" s="4">
        <f>VLOOKUP($B241,'Session Details'!$B$2:$T$368,18,FALSE)</f>
        <v>-7.3001198504716314E-3</v>
      </c>
      <c r="T241" s="4">
        <f>VLOOKUP($B241,'Session Details'!$B$2:$T$368,19,FALSE)</f>
        <v>-1.6400024514739431E-2</v>
      </c>
    </row>
    <row r="242" spans="2:20" hidden="1" x14ac:dyDescent="0.2">
      <c r="B242" s="10">
        <v>43705</v>
      </c>
      <c r="C242" s="4">
        <f>VLOOKUP($B242,'Session Details'!$B$2:$T$368,11,FALSE)</f>
        <v>7.2577383428818587E-2</v>
      </c>
      <c r="D242" s="4">
        <f>VLOOKUP($B242,'Session Details'!$B$2:$T$368,16,FALSE)</f>
        <v>5.0000084341968454E-3</v>
      </c>
      <c r="E242" s="4">
        <f>VLOOKUP($B242,'Session Details'!$B$2:$T$368,17,FALSE)</f>
        <v>8.0001516397938954E-3</v>
      </c>
      <c r="F242" s="4">
        <f>VLOOKUP($B242,'Session Details'!$B$2:$T$368,18,FALSE)</f>
        <v>2.9199627045139454E-2</v>
      </c>
      <c r="G242" s="4">
        <f>VLOOKUP($B242,'Session Details'!$B$2:$T$368,19,FALSE)</f>
        <v>-8.1998607724410588E-3</v>
      </c>
      <c r="H242" s="4">
        <f>VLOOKUP(Table2[[#This Row],[Date]],Table4[#All],10,0)</f>
        <v>-1.9417484842768062E-2</v>
      </c>
      <c r="I242" s="3">
        <v>400562</v>
      </c>
      <c r="J242" s="4">
        <v>0.19</v>
      </c>
      <c r="K242" s="3">
        <v>31</v>
      </c>
      <c r="L242" s="3">
        <v>19</v>
      </c>
      <c r="M242" s="3">
        <v>28</v>
      </c>
      <c r="N242" s="3">
        <v>382</v>
      </c>
      <c r="O242" s="3">
        <v>40</v>
      </c>
      <c r="P242" s="46">
        <v>0.95</v>
      </c>
      <c r="Q242" s="4">
        <f>VLOOKUP($B242,'Session Details'!$B$2:$T$368,16,FALSE)</f>
        <v>5.0000084341968454E-3</v>
      </c>
      <c r="R242" s="4">
        <f>VLOOKUP($B242,'Session Details'!$B$2:$T$368,17,FALSE)</f>
        <v>8.0001516397938954E-3</v>
      </c>
      <c r="S242" s="4">
        <f>VLOOKUP($B242,'Session Details'!$B$2:$T$368,18,FALSE)</f>
        <v>2.9199627045139454E-2</v>
      </c>
      <c r="T242" s="4">
        <f>VLOOKUP($B242,'Session Details'!$B$2:$T$368,19,FALSE)</f>
        <v>-8.1998607724410588E-3</v>
      </c>
    </row>
    <row r="243" spans="2:20" hidden="1" x14ac:dyDescent="0.2">
      <c r="B243" s="10">
        <v>43706</v>
      </c>
      <c r="C243" s="4">
        <f>VLOOKUP($B243,'Session Details'!$B$2:$T$368,11,FALSE)</f>
        <v>-3.0091209481699188E-2</v>
      </c>
      <c r="D243" s="4">
        <f>VLOOKUP($B243,'Session Details'!$B$2:$T$368,16,FALSE)</f>
        <v>-5.0000019934104412E-3</v>
      </c>
      <c r="E243" s="4">
        <f>VLOOKUP($B243,'Session Details'!$B$2:$T$368,17,FALSE)</f>
        <v>-8.0000663213841694E-3</v>
      </c>
      <c r="F243" s="4">
        <f>VLOOKUP($B243,'Session Details'!$B$2:$T$368,18,FALSE)</f>
        <v>2.9200291841859238E-2</v>
      </c>
      <c r="G243" s="4">
        <f>VLOOKUP($B243,'Session Details'!$B$2:$T$368,19,FALSE)</f>
        <v>-2.4600281857199868E-2</v>
      </c>
      <c r="H243" s="4">
        <f>VLOOKUP(Table2[[#This Row],[Date]],Table4[#All],10,0)</f>
        <v>-2.970296172064546E-2</v>
      </c>
      <c r="I243" s="3">
        <v>386473</v>
      </c>
      <c r="J243" s="4">
        <v>0.17</v>
      </c>
      <c r="K243" s="3">
        <v>35</v>
      </c>
      <c r="L243" s="3">
        <v>22</v>
      </c>
      <c r="M243" s="3">
        <v>29</v>
      </c>
      <c r="N243" s="3">
        <v>362</v>
      </c>
      <c r="O243" s="3">
        <v>31</v>
      </c>
      <c r="P243" s="46">
        <v>0.92</v>
      </c>
      <c r="Q243" s="4">
        <f>VLOOKUP($B243,'Session Details'!$B$2:$T$368,16,FALSE)</f>
        <v>-5.0000019934104412E-3</v>
      </c>
      <c r="R243" s="4">
        <f>VLOOKUP($B243,'Session Details'!$B$2:$T$368,17,FALSE)</f>
        <v>-8.0000663213841694E-3</v>
      </c>
      <c r="S243" s="4">
        <f>VLOOKUP($B243,'Session Details'!$B$2:$T$368,18,FALSE)</f>
        <v>2.9200291841859238E-2</v>
      </c>
      <c r="T243" s="4">
        <f>VLOOKUP($B243,'Session Details'!$B$2:$T$368,19,FALSE)</f>
        <v>-2.4600281857199868E-2</v>
      </c>
    </row>
    <row r="244" spans="2:20" hidden="1" x14ac:dyDescent="0.2">
      <c r="B244" s="10">
        <v>43707</v>
      </c>
      <c r="C244" s="4">
        <f>VLOOKUP($B244,'Session Details'!$B$2:$T$368,11,FALSE)</f>
        <v>-0.11223955456262158</v>
      </c>
      <c r="D244" s="4">
        <f>VLOOKUP($B244,'Session Details'!$B$2:$T$368,16,FALSE)</f>
        <v>-1.7500020268666677E-2</v>
      </c>
      <c r="E244" s="4">
        <f>VLOOKUP($B244,'Session Details'!$B$2:$T$368,17,FALSE)</f>
        <v>3.9999993630769337E-3</v>
      </c>
      <c r="F244" s="4">
        <f>VLOOKUP($B244,'Session Details'!$B$2:$T$368,18,FALSE)</f>
        <v>7.3003749185048816E-3</v>
      </c>
      <c r="G244" s="4">
        <f>VLOOKUP($B244,'Session Details'!$B$2:$T$368,19,FALSE)</f>
        <v>-5.7400644719336813E-2</v>
      </c>
      <c r="H244" s="4">
        <f>VLOOKUP(Table2[[#This Row],[Date]],Table4[#All],10,0)</f>
        <v>5.2083334332598819E-2</v>
      </c>
      <c r="I244" s="3">
        <v>382326</v>
      </c>
      <c r="J244" s="4">
        <v>0.19</v>
      </c>
      <c r="K244" s="3">
        <v>30</v>
      </c>
      <c r="L244" s="3">
        <v>20</v>
      </c>
      <c r="M244" s="3">
        <v>27</v>
      </c>
      <c r="N244" s="3">
        <v>389</v>
      </c>
      <c r="O244" s="3">
        <v>33</v>
      </c>
      <c r="P244" s="46">
        <v>0.91</v>
      </c>
      <c r="Q244" s="4">
        <f>VLOOKUP($B244,'Session Details'!$B$2:$T$368,16,FALSE)</f>
        <v>-1.7500020268666677E-2</v>
      </c>
      <c r="R244" s="4">
        <f>VLOOKUP($B244,'Session Details'!$B$2:$T$368,17,FALSE)</f>
        <v>3.9999993630769337E-3</v>
      </c>
      <c r="S244" s="4">
        <f>VLOOKUP($B244,'Session Details'!$B$2:$T$368,18,FALSE)</f>
        <v>7.3003749185048816E-3</v>
      </c>
      <c r="T244" s="4">
        <f>VLOOKUP($B244,'Session Details'!$B$2:$T$368,19,FALSE)</f>
        <v>-5.7400644719336813E-2</v>
      </c>
    </row>
    <row r="245" spans="2:20" hidden="1" x14ac:dyDescent="0.2">
      <c r="B245" s="10">
        <v>43708</v>
      </c>
      <c r="C245" s="4">
        <f>VLOOKUP($B245,'Session Details'!$B$2:$T$368,11,FALSE)</f>
        <v>-2.8989335768633939E-2</v>
      </c>
      <c r="D245" s="4">
        <f>VLOOKUP($B245,'Session Details'!$B$2:$T$368,16,FALSE)</f>
        <v>-1.2599994431167355E-2</v>
      </c>
      <c r="E245" s="4">
        <f>VLOOKUP($B245,'Session Details'!$B$2:$T$368,17,FALSE)</f>
        <v>3.3999907692403575E-3</v>
      </c>
      <c r="F245" s="4">
        <f>VLOOKUP($B245,'Session Details'!$B$2:$T$368,18,FALSE)</f>
        <v>2.0400153026688961E-2</v>
      </c>
      <c r="G245" s="4">
        <f>VLOOKUP($B245,'Session Details'!$B$2:$T$368,19,FALSE)</f>
        <v>-7.8001366057520727E-3</v>
      </c>
      <c r="H245" s="4">
        <f>VLOOKUP(Table2[[#This Row],[Date]],Table4[#All],10,0)</f>
        <v>5.2083344935833553E-2</v>
      </c>
      <c r="I245" s="3">
        <v>391845</v>
      </c>
      <c r="J245" s="4">
        <v>0.19</v>
      </c>
      <c r="K245" s="3">
        <v>38</v>
      </c>
      <c r="L245" s="3">
        <v>19</v>
      </c>
      <c r="M245" s="3">
        <v>26</v>
      </c>
      <c r="N245" s="3">
        <v>372</v>
      </c>
      <c r="O245" s="3">
        <v>31</v>
      </c>
      <c r="P245" s="46">
        <v>0.95</v>
      </c>
      <c r="Q245" s="4">
        <f>VLOOKUP($B245,'Session Details'!$B$2:$T$368,16,FALSE)</f>
        <v>-1.2599994431167355E-2</v>
      </c>
      <c r="R245" s="4">
        <f>VLOOKUP($B245,'Session Details'!$B$2:$T$368,17,FALSE)</f>
        <v>3.3999907692403575E-3</v>
      </c>
      <c r="S245" s="4">
        <f>VLOOKUP($B245,'Session Details'!$B$2:$T$368,18,FALSE)</f>
        <v>2.0400153026688961E-2</v>
      </c>
      <c r="T245" s="4">
        <f>VLOOKUP($B245,'Session Details'!$B$2:$T$368,19,FALSE)</f>
        <v>-7.8001366057520727E-3</v>
      </c>
    </row>
    <row r="246" spans="2:20" hidden="1" x14ac:dyDescent="0.2">
      <c r="B246" s="10">
        <v>43709</v>
      </c>
      <c r="C246" s="4">
        <f>VLOOKUP($B246,'Session Details'!$B$2:$T$368,11,FALSE)</f>
        <v>-3.0314011898338933E-2</v>
      </c>
      <c r="D246" s="4">
        <f>VLOOKUP($B246,'Session Details'!$B$2:$T$368,16,FALSE)</f>
        <v>6.299993852716429E-3</v>
      </c>
      <c r="E246" s="4">
        <f>VLOOKUP($B246,'Session Details'!$B$2:$T$368,17,FALSE)</f>
        <v>-3.3999801788324735E-3</v>
      </c>
      <c r="F246" s="4">
        <f>VLOOKUP($B246,'Session Details'!$B$2:$T$368,18,FALSE)</f>
        <v>-6.7999139853092139E-3</v>
      </c>
      <c r="G246" s="4">
        <f>VLOOKUP($B246,'Session Details'!$B$2:$T$368,19,FALSE)</f>
        <v>-3.1200121361249944E-2</v>
      </c>
      <c r="H246" s="4">
        <f>VLOOKUP(Table2[[#This Row],[Date]],Table4[#All],10,0)</f>
        <v>-4.0404039949458181E-2</v>
      </c>
      <c r="I246" s="3">
        <v>407821</v>
      </c>
      <c r="J246" s="4">
        <v>0.18</v>
      </c>
      <c r="K246" s="3">
        <v>35</v>
      </c>
      <c r="L246" s="3">
        <v>22</v>
      </c>
      <c r="M246" s="3">
        <v>29</v>
      </c>
      <c r="N246" s="3">
        <v>385</v>
      </c>
      <c r="O246" s="3">
        <v>31</v>
      </c>
      <c r="P246" s="46">
        <v>0.94</v>
      </c>
      <c r="Q246" s="4">
        <f>VLOOKUP($B246,'Session Details'!$B$2:$T$368,16,FALSE)</f>
        <v>6.299993852716429E-3</v>
      </c>
      <c r="R246" s="4">
        <f>VLOOKUP($B246,'Session Details'!$B$2:$T$368,17,FALSE)</f>
        <v>-3.3999801788324735E-3</v>
      </c>
      <c r="S246" s="4">
        <f>VLOOKUP($B246,'Session Details'!$B$2:$T$368,18,FALSE)</f>
        <v>-6.7999139853092139E-3</v>
      </c>
      <c r="T246" s="4">
        <f>VLOOKUP($B246,'Session Details'!$B$2:$T$368,19,FALSE)</f>
        <v>-3.1200121361249944E-2</v>
      </c>
    </row>
    <row r="247" spans="2:20" hidden="1" x14ac:dyDescent="0.2">
      <c r="B247" s="10">
        <v>43710</v>
      </c>
      <c r="C247" s="4">
        <f>VLOOKUP($B247,'Session Details'!$B$2:$T$368,11,FALSE)</f>
        <v>3.9555395003414651E-2</v>
      </c>
      <c r="D247" s="4">
        <f>VLOOKUP($B247,'Session Details'!$B$2:$T$368,16,FALSE)</f>
        <v>-6.0000500679002755E-9</v>
      </c>
      <c r="E247" s="4">
        <f>VLOOKUP($B247,'Session Details'!$B$2:$T$368,17,FALSE)</f>
        <v>1.2000014446060248E-2</v>
      </c>
      <c r="F247" s="4">
        <f>VLOOKUP($B247,'Session Details'!$B$2:$T$368,18,FALSE)</f>
        <v>2.1899975711815456E-2</v>
      </c>
      <c r="G247" s="4">
        <f>VLOOKUP($B247,'Session Details'!$B$2:$T$368,19,FALSE)</f>
        <v>-1.6399481277390104E-2</v>
      </c>
      <c r="H247" s="4">
        <f>VLOOKUP(Table2[[#This Row],[Date]],Table4[#All],10,0)</f>
        <v>1.9417484842767951E-2</v>
      </c>
      <c r="I247" s="3">
        <v>389944</v>
      </c>
      <c r="J247" s="4">
        <v>0.17</v>
      </c>
      <c r="K247" s="3">
        <v>31</v>
      </c>
      <c r="L247" s="3">
        <v>22</v>
      </c>
      <c r="M247" s="3">
        <v>28</v>
      </c>
      <c r="N247" s="3">
        <v>364</v>
      </c>
      <c r="O247" s="3">
        <v>32</v>
      </c>
      <c r="P247" s="46">
        <v>0.92</v>
      </c>
      <c r="Q247" s="4">
        <f>VLOOKUP($B247,'Session Details'!$B$2:$T$368,16,FALSE)</f>
        <v>-6.0000500679002755E-9</v>
      </c>
      <c r="R247" s="4">
        <f>VLOOKUP($B247,'Session Details'!$B$2:$T$368,17,FALSE)</f>
        <v>1.2000014446060248E-2</v>
      </c>
      <c r="S247" s="4">
        <f>VLOOKUP($B247,'Session Details'!$B$2:$T$368,18,FALSE)</f>
        <v>2.1899975711815456E-2</v>
      </c>
      <c r="T247" s="4">
        <f>VLOOKUP($B247,'Session Details'!$B$2:$T$368,19,FALSE)</f>
        <v>-1.6399481277390104E-2</v>
      </c>
    </row>
    <row r="248" spans="2:20" hidden="1" x14ac:dyDescent="0.2">
      <c r="B248" s="10">
        <v>43711</v>
      </c>
      <c r="C248" s="4">
        <f>VLOOKUP($B248,'Session Details'!$B$2:$T$368,11,FALSE)</f>
        <v>-6.048916245671776E-2</v>
      </c>
      <c r="D248" s="4">
        <f>VLOOKUP($B248,'Session Details'!$B$2:$T$368,16,FALSE)</f>
        <v>1.2499976017628173E-2</v>
      </c>
      <c r="E248" s="4">
        <f>VLOOKUP($B248,'Session Details'!$B$2:$T$368,17,FALSE)</f>
        <v>-1.20000098450182E-2</v>
      </c>
      <c r="F248" s="4">
        <f>VLOOKUP($B248,'Session Details'!$B$2:$T$368,18,FALSE)</f>
        <v>-4.3800129065459825E-2</v>
      </c>
      <c r="G248" s="4">
        <f>VLOOKUP($B248,'Session Details'!$B$2:$T$368,19,FALSE)</f>
        <v>-1.6399716386102603E-2</v>
      </c>
      <c r="H248" s="4">
        <f>VLOOKUP(Table2[[#This Row],[Date]],Table4[#All],10,0)</f>
        <v>8.3333373303954517E-2</v>
      </c>
      <c r="I248" s="3">
        <v>402082</v>
      </c>
      <c r="J248" s="4">
        <v>0.18</v>
      </c>
      <c r="K248" s="3">
        <v>38</v>
      </c>
      <c r="L248" s="3">
        <v>17</v>
      </c>
      <c r="M248" s="3">
        <v>30</v>
      </c>
      <c r="N248" s="3">
        <v>351</v>
      </c>
      <c r="O248" s="3">
        <v>32</v>
      </c>
      <c r="P248" s="46">
        <v>0.95</v>
      </c>
      <c r="Q248" s="4">
        <f>VLOOKUP($B248,'Session Details'!$B$2:$T$368,16,FALSE)</f>
        <v>1.2499976017628173E-2</v>
      </c>
      <c r="R248" s="4">
        <f>VLOOKUP($B248,'Session Details'!$B$2:$T$368,17,FALSE)</f>
        <v>-1.20000098450182E-2</v>
      </c>
      <c r="S248" s="4">
        <f>VLOOKUP($B248,'Session Details'!$B$2:$T$368,18,FALSE)</f>
        <v>-4.3800129065459825E-2</v>
      </c>
      <c r="T248" s="4">
        <f>VLOOKUP($B248,'Session Details'!$B$2:$T$368,19,FALSE)</f>
        <v>-1.6399716386102603E-2</v>
      </c>
    </row>
    <row r="249" spans="2:20" hidden="1" x14ac:dyDescent="0.2">
      <c r="B249" s="10">
        <v>43712</v>
      </c>
      <c r="C249" s="4">
        <f>VLOOKUP($B249,'Session Details'!$B$2:$T$368,11,FALSE)</f>
        <v>-9.575492033928612E-2</v>
      </c>
      <c r="D249" s="4">
        <f>VLOOKUP($B249,'Session Details'!$B$2:$T$368,16,FALSE)</f>
        <v>-5.0000084341968454E-3</v>
      </c>
      <c r="E249" s="4">
        <f>VLOOKUP($B249,'Session Details'!$B$2:$T$368,17,FALSE)</f>
        <v>-8.0001516397938954E-3</v>
      </c>
      <c r="F249" s="4">
        <f>VLOOKUP($B249,'Session Details'!$B$2:$T$368,18,FALSE)</f>
        <v>-4.3799579064699889E-2</v>
      </c>
      <c r="G249" s="4">
        <f>VLOOKUP($B249,'Session Details'!$B$2:$T$368,19,FALSE)</f>
        <v>-2.5199580644397201E-7</v>
      </c>
      <c r="H249" s="4">
        <f>VLOOKUP(Table2[[#This Row],[Date]],Table4[#All],10,0)</f>
        <v>1.9801989677181275E-2</v>
      </c>
      <c r="I249" s="3">
        <v>384229</v>
      </c>
      <c r="J249" s="4">
        <v>0.19</v>
      </c>
      <c r="K249" s="3">
        <v>39</v>
      </c>
      <c r="L249" s="3">
        <v>20</v>
      </c>
      <c r="M249" s="3">
        <v>26</v>
      </c>
      <c r="N249" s="3">
        <v>361</v>
      </c>
      <c r="O249" s="3">
        <v>34</v>
      </c>
      <c r="P249" s="46">
        <v>0.93</v>
      </c>
      <c r="Q249" s="4">
        <f>VLOOKUP($B249,'Session Details'!$B$2:$T$368,16,FALSE)</f>
        <v>-5.0000084341968454E-3</v>
      </c>
      <c r="R249" s="4">
        <f>VLOOKUP($B249,'Session Details'!$B$2:$T$368,17,FALSE)</f>
        <v>-8.0001516397938954E-3</v>
      </c>
      <c r="S249" s="4">
        <f>VLOOKUP($B249,'Session Details'!$B$2:$T$368,18,FALSE)</f>
        <v>-4.3799579064699889E-2</v>
      </c>
      <c r="T249" s="4">
        <f>VLOOKUP($B249,'Session Details'!$B$2:$T$368,19,FALSE)</f>
        <v>-2.5199580644397201E-7</v>
      </c>
    </row>
    <row r="250" spans="2:20" hidden="1" x14ac:dyDescent="0.2">
      <c r="B250" s="10">
        <v>43713</v>
      </c>
      <c r="C250" s="4">
        <f>VLOOKUP($B250,'Session Details'!$B$2:$T$368,11,FALSE)</f>
        <v>1.1079153928673646E-2</v>
      </c>
      <c r="D250" s="4">
        <f>VLOOKUP($B250,'Session Details'!$B$2:$T$368,16,FALSE)</f>
        <v>9.9999835821471539E-3</v>
      </c>
      <c r="E250" s="4">
        <f>VLOOKUP($B250,'Session Details'!$B$2:$T$368,17,FALSE)</f>
        <v>1.600006477818261E-2</v>
      </c>
      <c r="F250" s="4">
        <f>VLOOKUP($B250,'Session Details'!$B$2:$T$368,18,FALSE)</f>
        <v>-2.1900290695690661E-2</v>
      </c>
      <c r="G250" s="4">
        <f>VLOOKUP($B250,'Session Details'!$B$2:$T$368,19,FALSE)</f>
        <v>-3.2799419649075956E-2</v>
      </c>
      <c r="H250" s="4">
        <f>VLOOKUP(Table2[[#This Row],[Date]],Table4[#All],10,0)</f>
        <v>-3.061223578845329E-2</v>
      </c>
      <c r="I250" s="3">
        <v>386978</v>
      </c>
      <c r="J250" s="4">
        <v>0.17</v>
      </c>
      <c r="K250" s="3">
        <v>32</v>
      </c>
      <c r="L250" s="3">
        <v>22</v>
      </c>
      <c r="M250" s="3">
        <v>26</v>
      </c>
      <c r="N250" s="3">
        <v>368</v>
      </c>
      <c r="O250" s="3">
        <v>31</v>
      </c>
      <c r="P250" s="46">
        <v>0.93</v>
      </c>
      <c r="Q250" s="4">
        <f>VLOOKUP($B250,'Session Details'!$B$2:$T$368,16,FALSE)</f>
        <v>9.9999835821471539E-3</v>
      </c>
      <c r="R250" s="4">
        <f>VLOOKUP($B250,'Session Details'!$B$2:$T$368,17,FALSE)</f>
        <v>1.600006477818261E-2</v>
      </c>
      <c r="S250" s="4">
        <f>VLOOKUP($B250,'Session Details'!$B$2:$T$368,18,FALSE)</f>
        <v>-2.1900290695690661E-2</v>
      </c>
      <c r="T250" s="4">
        <f>VLOOKUP($B250,'Session Details'!$B$2:$T$368,19,FALSE)</f>
        <v>-3.2799419649075956E-2</v>
      </c>
    </row>
    <row r="251" spans="2:20" hidden="1" x14ac:dyDescent="0.2">
      <c r="B251" s="10">
        <v>43714</v>
      </c>
      <c r="C251" s="4">
        <f>VLOOKUP($B251,'Session Details'!$B$2:$T$368,11,FALSE)</f>
        <v>7.2248309081100803E-2</v>
      </c>
      <c r="D251" s="4">
        <f>VLOOKUP($B251,'Session Details'!$B$2:$T$368,16,FALSE)</f>
        <v>1.0000012834131128E-2</v>
      </c>
      <c r="E251" s="4">
        <f>VLOOKUP($B251,'Session Details'!$B$2:$T$368,17,FALSE)</f>
        <v>-3.9999001166038384E-3</v>
      </c>
      <c r="F251" s="4">
        <f>VLOOKUP($B251,'Session Details'!$B$2:$T$368,18,FALSE)</f>
        <v>-1.4600121941835909E-2</v>
      </c>
      <c r="G251" s="4">
        <f>VLOOKUP($B251,'Session Details'!$B$2:$T$368,19,FALSE)</f>
        <v>4.9199651046659132E-2</v>
      </c>
      <c r="H251" s="4">
        <f>VLOOKUP(Table2[[#This Row],[Date]],Table4[#All],10,0)</f>
        <v>-4.9504951397826846E-2</v>
      </c>
      <c r="I251" s="3">
        <v>396745</v>
      </c>
      <c r="J251" s="4">
        <v>0.18</v>
      </c>
      <c r="K251" s="3">
        <v>33</v>
      </c>
      <c r="L251" s="3">
        <v>17</v>
      </c>
      <c r="M251" s="3">
        <v>30</v>
      </c>
      <c r="N251" s="3">
        <v>377</v>
      </c>
      <c r="O251" s="3">
        <v>34</v>
      </c>
      <c r="P251" s="46">
        <v>0.92</v>
      </c>
      <c r="Q251" s="4">
        <f>VLOOKUP($B251,'Session Details'!$B$2:$T$368,16,FALSE)</f>
        <v>1.0000012834131128E-2</v>
      </c>
      <c r="R251" s="4">
        <f>VLOOKUP($B251,'Session Details'!$B$2:$T$368,17,FALSE)</f>
        <v>-3.9999001166038384E-3</v>
      </c>
      <c r="S251" s="4">
        <f>VLOOKUP($B251,'Session Details'!$B$2:$T$368,18,FALSE)</f>
        <v>-1.4600121941835909E-2</v>
      </c>
      <c r="T251" s="4">
        <f>VLOOKUP($B251,'Session Details'!$B$2:$T$368,19,FALSE)</f>
        <v>4.9199651046659132E-2</v>
      </c>
    </row>
    <row r="252" spans="2:20" hidden="1" x14ac:dyDescent="0.2">
      <c r="B252" s="10">
        <v>43715</v>
      </c>
      <c r="C252" s="4">
        <f>VLOOKUP($B252,'Session Details'!$B$2:$T$368,11,FALSE)</f>
        <v>-0.12391018917833363</v>
      </c>
      <c r="D252" s="4">
        <f>VLOOKUP($B252,'Session Details'!$B$2:$T$368,16,FALSE)</f>
        <v>-4.1999938877924359E-3</v>
      </c>
      <c r="E252" s="4">
        <f>VLOOKUP($B252,'Session Details'!$B$2:$T$368,17,FALSE)</f>
        <v>-1.6999935161601365E-2</v>
      </c>
      <c r="F252" s="4">
        <f>VLOOKUP($B252,'Session Details'!$B$2:$T$368,18,FALSE)</f>
        <v>-2.0400054384006161E-2</v>
      </c>
      <c r="G252" s="4">
        <f>VLOOKUP($B252,'Session Details'!$B$2:$T$368,19,FALSE)</f>
        <v>-2.3400367372504505E-2</v>
      </c>
      <c r="H252" s="4">
        <f>VLOOKUP(Table2[[#This Row],[Date]],Table4[#All],10,0)</f>
        <v>2.9702958941342894E-2</v>
      </c>
      <c r="I252" s="3">
        <v>407003</v>
      </c>
      <c r="J252" s="4">
        <v>0.17</v>
      </c>
      <c r="K252" s="3">
        <v>34</v>
      </c>
      <c r="L252" s="3">
        <v>18</v>
      </c>
      <c r="M252" s="3">
        <v>26</v>
      </c>
      <c r="N252" s="3">
        <v>385</v>
      </c>
      <c r="O252" s="3">
        <v>37</v>
      </c>
      <c r="P252" s="46">
        <v>0.95</v>
      </c>
      <c r="Q252" s="4">
        <f>VLOOKUP($B252,'Session Details'!$B$2:$T$368,16,FALSE)</f>
        <v>-4.1999938877924359E-3</v>
      </c>
      <c r="R252" s="4">
        <f>VLOOKUP($B252,'Session Details'!$B$2:$T$368,17,FALSE)</f>
        <v>-1.6999935161601365E-2</v>
      </c>
      <c r="S252" s="4">
        <f>VLOOKUP($B252,'Session Details'!$B$2:$T$368,18,FALSE)</f>
        <v>-2.0400054384006161E-2</v>
      </c>
      <c r="T252" s="4">
        <f>VLOOKUP($B252,'Session Details'!$B$2:$T$368,19,FALSE)</f>
        <v>-2.3400367372504505E-2</v>
      </c>
    </row>
    <row r="253" spans="2:20" hidden="1" x14ac:dyDescent="0.2">
      <c r="B253" s="10">
        <v>43716</v>
      </c>
      <c r="C253" s="4">
        <f>VLOOKUP($B253,'Session Details'!$B$2:$T$368,11,FALSE)</f>
        <v>1.1614961360688625E-2</v>
      </c>
      <c r="D253" s="4">
        <f>VLOOKUP($B253,'Session Details'!$B$2:$T$368,16,FALSE)</f>
        <v>-2.0999925982400636E-3</v>
      </c>
      <c r="E253" s="4">
        <f>VLOOKUP($B253,'Session Details'!$B$2:$T$368,17,FALSE)</f>
        <v>-1.019995257531775E-2</v>
      </c>
      <c r="F253" s="4">
        <f>VLOOKUP($B253,'Session Details'!$B$2:$T$368,18,FALSE)</f>
        <v>-6.8001400136944445E-3</v>
      </c>
      <c r="G253" s="4">
        <f>VLOOKUP($B253,'Session Details'!$B$2:$T$368,19,FALSE)</f>
        <v>4.6800261335728677E-2</v>
      </c>
      <c r="H253" s="4">
        <f>VLOOKUP(Table2[[#This Row],[Date]],Table4[#All],10,0)</f>
        <v>1.0526303941424953E-2</v>
      </c>
      <c r="I253" s="3">
        <v>385901</v>
      </c>
      <c r="J253" s="4">
        <v>0.18</v>
      </c>
      <c r="K253" s="3">
        <v>35</v>
      </c>
      <c r="L253" s="3">
        <v>18</v>
      </c>
      <c r="M253" s="3">
        <v>30</v>
      </c>
      <c r="N253" s="3">
        <v>382</v>
      </c>
      <c r="O253" s="3">
        <v>34</v>
      </c>
      <c r="P253" s="46">
        <v>0.91</v>
      </c>
      <c r="Q253" s="4">
        <f>VLOOKUP($B253,'Session Details'!$B$2:$T$368,16,FALSE)</f>
        <v>-2.0999925982400636E-3</v>
      </c>
      <c r="R253" s="4">
        <f>VLOOKUP($B253,'Session Details'!$B$2:$T$368,17,FALSE)</f>
        <v>-1.019995257531775E-2</v>
      </c>
      <c r="S253" s="4">
        <f>VLOOKUP($B253,'Session Details'!$B$2:$T$368,18,FALSE)</f>
        <v>-6.8001400136944445E-3</v>
      </c>
      <c r="T253" s="4">
        <f>VLOOKUP($B253,'Session Details'!$B$2:$T$368,19,FALSE)</f>
        <v>4.6800261335728677E-2</v>
      </c>
    </row>
    <row r="254" spans="2:20" hidden="1" x14ac:dyDescent="0.2">
      <c r="B254" s="10">
        <v>43717</v>
      </c>
      <c r="C254" s="4">
        <f>VLOOKUP($B254,'Session Details'!$B$2:$T$368,11,FALSE)</f>
        <v>0.11630134678243675</v>
      </c>
      <c r="D254" s="4">
        <f>VLOOKUP($B254,'Session Details'!$B$2:$T$368,16,FALSE)</f>
        <v>5.000000657802206E-3</v>
      </c>
      <c r="E254" s="4">
        <f>VLOOKUP($B254,'Session Details'!$B$2:$T$368,17,FALSE)</f>
        <v>7.9999814941303926E-3</v>
      </c>
      <c r="F254" s="4">
        <f>VLOOKUP($B254,'Session Details'!$B$2:$T$368,18,FALSE)</f>
        <v>7.3001405467222336E-3</v>
      </c>
      <c r="G254" s="4">
        <f>VLOOKUP($B254,'Session Details'!$B$2:$T$368,19,FALSE)</f>
        <v>4.9199742257020285E-2</v>
      </c>
      <c r="H254" s="4">
        <f>VLOOKUP(Table2[[#This Row],[Date]],Table4[#All],10,0)</f>
        <v>-4.7619047619047672E-2</v>
      </c>
      <c r="I254" s="3">
        <v>407716</v>
      </c>
      <c r="J254" s="4">
        <v>0.18</v>
      </c>
      <c r="K254" s="3">
        <v>35</v>
      </c>
      <c r="L254" s="3">
        <v>21</v>
      </c>
      <c r="M254" s="3">
        <v>26</v>
      </c>
      <c r="N254" s="3">
        <v>370</v>
      </c>
      <c r="O254" s="3">
        <v>38</v>
      </c>
      <c r="P254" s="46">
        <v>0.94</v>
      </c>
      <c r="Q254" s="4">
        <f>VLOOKUP($B254,'Session Details'!$B$2:$T$368,16,FALSE)</f>
        <v>5.000000657802206E-3</v>
      </c>
      <c r="R254" s="4">
        <f>VLOOKUP($B254,'Session Details'!$B$2:$T$368,17,FALSE)</f>
        <v>7.9999814941303926E-3</v>
      </c>
      <c r="S254" s="4">
        <f>VLOOKUP($B254,'Session Details'!$B$2:$T$368,18,FALSE)</f>
        <v>7.3001405467222336E-3</v>
      </c>
      <c r="T254" s="4">
        <f>VLOOKUP($B254,'Session Details'!$B$2:$T$368,19,FALSE)</f>
        <v>4.9199742257020285E-2</v>
      </c>
    </row>
    <row r="255" spans="2:20" hidden="1" x14ac:dyDescent="0.2">
      <c r="B255" s="10">
        <v>43718</v>
      </c>
      <c r="C255" s="4">
        <f>VLOOKUP($B255,'Session Details'!$B$2:$T$368,11,FALSE)</f>
        <v>2.2230491269751518E-2</v>
      </c>
      <c r="D255" s="4">
        <f>VLOOKUP($B255,'Session Details'!$B$2:$T$368,16,FALSE)</f>
        <v>-7.5000053925419197E-3</v>
      </c>
      <c r="E255" s="4">
        <f>VLOOKUP($B255,'Session Details'!$B$2:$T$368,17,FALSE)</f>
        <v>8.0000275740011451E-3</v>
      </c>
      <c r="F255" s="4">
        <f>VLOOKUP($B255,'Session Details'!$B$2:$T$368,18,FALSE)</f>
        <v>1.4600075209344032E-2</v>
      </c>
      <c r="G255" s="4">
        <f>VLOOKUP($B255,'Session Details'!$B$2:$T$368,19,FALSE)</f>
        <v>8.2003148058807929E-3</v>
      </c>
      <c r="H255" s="4">
        <f>VLOOKUP(Table2[[#This Row],[Date]],Table4[#All],10,0)</f>
        <v>-9.6154110101844825E-3</v>
      </c>
      <c r="I255" s="3">
        <v>397777</v>
      </c>
      <c r="J255" s="4">
        <v>0.18</v>
      </c>
      <c r="K255" s="3">
        <v>35</v>
      </c>
      <c r="L255" s="3">
        <v>18</v>
      </c>
      <c r="M255" s="3">
        <v>27</v>
      </c>
      <c r="N255" s="3">
        <v>399</v>
      </c>
      <c r="O255" s="3">
        <v>37</v>
      </c>
      <c r="P255" s="46">
        <v>0.91</v>
      </c>
      <c r="Q255" s="4">
        <f>VLOOKUP($B255,'Session Details'!$B$2:$T$368,16,FALSE)</f>
        <v>-7.5000053925419197E-3</v>
      </c>
      <c r="R255" s="4">
        <f>VLOOKUP($B255,'Session Details'!$B$2:$T$368,17,FALSE)</f>
        <v>8.0000275740011451E-3</v>
      </c>
      <c r="S255" s="4">
        <f>VLOOKUP($B255,'Session Details'!$B$2:$T$368,18,FALSE)</f>
        <v>1.4600075209344032E-2</v>
      </c>
      <c r="T255" s="4">
        <f>VLOOKUP($B255,'Session Details'!$B$2:$T$368,19,FALSE)</f>
        <v>8.2003148058807929E-3</v>
      </c>
    </row>
    <row r="256" spans="2:20" hidden="1" x14ac:dyDescent="0.2">
      <c r="B256" s="10">
        <v>43719</v>
      </c>
      <c r="C256" s="4">
        <f>VLOOKUP($B256,'Session Details'!$B$2:$T$368,11,FALSE)</f>
        <v>9.7337970480873004E-3</v>
      </c>
      <c r="D256" s="4">
        <f>VLOOKUP($B256,'Session Details'!$B$2:$T$368,16,FALSE)</f>
        <v>-1.0000037976209797E-2</v>
      </c>
      <c r="E256" s="4">
        <f>VLOOKUP($B256,'Session Details'!$B$2:$T$368,17,FALSE)</f>
        <v>-1.1999852544151812E-2</v>
      </c>
      <c r="F256" s="4">
        <f>VLOOKUP($B256,'Session Details'!$B$2:$T$368,18,FALSE)</f>
        <v>6.5699732421846457E-2</v>
      </c>
      <c r="G256" s="4">
        <f>VLOOKUP($B256,'Session Details'!$B$2:$T$368,19,FALSE)</f>
        <v>-8.1998169585388858E-3</v>
      </c>
      <c r="H256" s="4">
        <f>VLOOKUP(Table2[[#This Row],[Date]],Table4[#All],10,0)</f>
        <v>-5.8252409823299045E-2</v>
      </c>
      <c r="I256" s="3">
        <v>393437</v>
      </c>
      <c r="J256" s="4">
        <v>0.18</v>
      </c>
      <c r="K256" s="3">
        <v>40</v>
      </c>
      <c r="L256" s="3">
        <v>17</v>
      </c>
      <c r="M256" s="3">
        <v>26</v>
      </c>
      <c r="N256" s="3">
        <v>387</v>
      </c>
      <c r="O256" s="3">
        <v>31</v>
      </c>
      <c r="P256" s="46">
        <v>0.94</v>
      </c>
      <c r="Q256" s="4">
        <f>VLOOKUP($B256,'Session Details'!$B$2:$T$368,16,FALSE)</f>
        <v>-1.0000037976209797E-2</v>
      </c>
      <c r="R256" s="4">
        <f>VLOOKUP($B256,'Session Details'!$B$2:$T$368,17,FALSE)</f>
        <v>-1.1999852544151812E-2</v>
      </c>
      <c r="S256" s="4">
        <f>VLOOKUP($B256,'Session Details'!$B$2:$T$368,18,FALSE)</f>
        <v>6.5699732421846457E-2</v>
      </c>
      <c r="T256" s="4">
        <f>VLOOKUP($B256,'Session Details'!$B$2:$T$368,19,FALSE)</f>
        <v>-8.1998169585388858E-3</v>
      </c>
    </row>
    <row r="257" spans="2:20" hidden="1" x14ac:dyDescent="0.2">
      <c r="B257" s="10">
        <v>43720</v>
      </c>
      <c r="C257" s="4">
        <f>VLOOKUP($B257,'Session Details'!$B$2:$T$368,11,FALSE)</f>
        <v>9.0232202419324725E-3</v>
      </c>
      <c r="D257" s="4">
        <f>VLOOKUP($B257,'Session Details'!$B$2:$T$368,16,FALSE)</f>
        <v>-7.4999646752277049E-3</v>
      </c>
      <c r="E257" s="4">
        <f>VLOOKUP($B257,'Session Details'!$B$2:$T$368,17,FALSE)</f>
        <v>-1.6000093766518453E-2</v>
      </c>
      <c r="F257" s="4">
        <f>VLOOKUP($B257,'Session Details'!$B$2:$T$368,18,FALSE)</f>
        <v>1.4599987696881533E-2</v>
      </c>
      <c r="G257" s="4">
        <f>VLOOKUP($B257,'Session Details'!$B$2:$T$368,19,FALSE)</f>
        <v>4.9199733087365582E-2</v>
      </c>
      <c r="H257" s="4">
        <f>VLOOKUP(Table2[[#This Row],[Date]],Table4[#All],10,0)</f>
        <v>1.0526296401619062E-2</v>
      </c>
      <c r="I257" s="3">
        <v>406634</v>
      </c>
      <c r="J257" s="4">
        <v>0.18</v>
      </c>
      <c r="K257" s="3">
        <v>34</v>
      </c>
      <c r="L257" s="3">
        <v>20</v>
      </c>
      <c r="M257" s="3">
        <v>25</v>
      </c>
      <c r="N257" s="3">
        <v>368</v>
      </c>
      <c r="O257" s="3">
        <v>36</v>
      </c>
      <c r="P257" s="46">
        <v>0.91</v>
      </c>
      <c r="Q257" s="4">
        <f>VLOOKUP($B257,'Session Details'!$B$2:$T$368,16,FALSE)</f>
        <v>-7.4999646752277049E-3</v>
      </c>
      <c r="R257" s="4">
        <f>VLOOKUP($B257,'Session Details'!$B$2:$T$368,17,FALSE)</f>
        <v>-1.6000093766518453E-2</v>
      </c>
      <c r="S257" s="4">
        <f>VLOOKUP($B257,'Session Details'!$B$2:$T$368,18,FALSE)</f>
        <v>1.4599987696881533E-2</v>
      </c>
      <c r="T257" s="4">
        <f>VLOOKUP($B257,'Session Details'!$B$2:$T$368,19,FALSE)</f>
        <v>4.9199733087365582E-2</v>
      </c>
    </row>
    <row r="258" spans="2:20" hidden="1" x14ac:dyDescent="0.2">
      <c r="B258" s="10">
        <v>43721</v>
      </c>
      <c r="C258" s="4">
        <f>VLOOKUP($B258,'Session Details'!$B$2:$T$368,11,FALSE)</f>
        <v>7.9921670952536328E-3</v>
      </c>
      <c r="D258" s="4">
        <f>VLOOKUP($B258,'Session Details'!$B$2:$T$368,16,FALSE)</f>
        <v>9.999968788655611E-3</v>
      </c>
      <c r="E258" s="4">
        <f>VLOOKUP($B258,'Session Details'!$B$2:$T$368,17,FALSE)</f>
        <v>-8.0000385375192939E-3</v>
      </c>
      <c r="F258" s="4">
        <f>VLOOKUP($B258,'Session Details'!$B$2:$T$368,18,FALSE)</f>
        <v>-7.2999977524218496E-3</v>
      </c>
      <c r="G258" s="4">
        <f>VLOOKUP($B258,'Session Details'!$B$2:$T$368,19,FALSE)</f>
        <v>8.0350480391455648E-7</v>
      </c>
      <c r="H258" s="4">
        <f>VLOOKUP(Table2[[#This Row],[Date]],Table4[#All],10,0)</f>
        <v>9.3750020984576077E-2</v>
      </c>
      <c r="I258" s="3">
        <v>392550</v>
      </c>
      <c r="J258" s="4">
        <v>0.19</v>
      </c>
      <c r="K258" s="3">
        <v>30</v>
      </c>
      <c r="L258" s="3">
        <v>19</v>
      </c>
      <c r="M258" s="3">
        <v>29</v>
      </c>
      <c r="N258" s="3">
        <v>384</v>
      </c>
      <c r="O258" s="3">
        <v>32</v>
      </c>
      <c r="P258" s="46">
        <v>0.92</v>
      </c>
      <c r="Q258" s="4">
        <f>VLOOKUP($B258,'Session Details'!$B$2:$T$368,16,FALSE)</f>
        <v>9.999968788655611E-3</v>
      </c>
      <c r="R258" s="4">
        <f>VLOOKUP($B258,'Session Details'!$B$2:$T$368,17,FALSE)</f>
        <v>-8.0000385375192939E-3</v>
      </c>
      <c r="S258" s="4">
        <f>VLOOKUP($B258,'Session Details'!$B$2:$T$368,18,FALSE)</f>
        <v>-7.2999977524218496E-3</v>
      </c>
      <c r="T258" s="4">
        <f>VLOOKUP($B258,'Session Details'!$B$2:$T$368,19,FALSE)</f>
        <v>8.0350480391455648E-7</v>
      </c>
    </row>
    <row r="259" spans="2:20" x14ac:dyDescent="0.2">
      <c r="B259" s="10">
        <v>43722</v>
      </c>
      <c r="C259" s="4">
        <f>VLOOKUP($B259,'Session Details'!$B$2:$T$368,11,FALSE)</f>
        <v>-0.51246522327334754</v>
      </c>
      <c r="D259" s="4">
        <f>VLOOKUP($B259,'Session Details'!$B$2:$T$368,16,FALSE)</f>
        <v>1.0500004143363717E-2</v>
      </c>
      <c r="E259" s="4">
        <f>VLOOKUP($B259,'Session Details'!$B$2:$T$368,17,FALSE)</f>
        <v>-0.18700010540859213</v>
      </c>
      <c r="F259" s="4">
        <f>VLOOKUP($B259,'Session Details'!$B$2:$T$368,18,FALSE)</f>
        <v>2.7199857035726027E-2</v>
      </c>
      <c r="G259" s="4">
        <f>VLOOKUP($B259,'Session Details'!$B$2:$T$368,19,FALSE)</f>
        <v>8.4382002119021138E-7</v>
      </c>
      <c r="H259" s="4">
        <f>VLOOKUP(Table2[[#This Row],[Date]],Table4[#All],10,0)</f>
        <v>-4.8076912366922908E-2</v>
      </c>
      <c r="I259" s="3">
        <v>406604</v>
      </c>
      <c r="J259" s="4">
        <v>0.17</v>
      </c>
      <c r="K259" s="3">
        <v>64</v>
      </c>
      <c r="L259" s="3">
        <v>22</v>
      </c>
      <c r="M259" s="3">
        <v>30</v>
      </c>
      <c r="N259" s="3">
        <v>378</v>
      </c>
      <c r="O259" s="3">
        <v>35</v>
      </c>
      <c r="P259" s="46">
        <v>0.93</v>
      </c>
      <c r="Q259" s="4">
        <f>VLOOKUP($B259,'Session Details'!$B$2:$T$368,16,FALSE)</f>
        <v>1.0500004143363717E-2</v>
      </c>
      <c r="R259" s="4">
        <f>VLOOKUP($B259,'Session Details'!$B$2:$T$368,17,FALSE)</f>
        <v>-0.18700010540859213</v>
      </c>
      <c r="S259" s="4">
        <f>VLOOKUP($B259,'Session Details'!$B$2:$T$368,18,FALSE)</f>
        <v>2.7199857035726027E-2</v>
      </c>
      <c r="T259" s="4">
        <f>VLOOKUP($B259,'Session Details'!$B$2:$T$368,19,FALSE)</f>
        <v>8.4382002119021138E-7</v>
      </c>
    </row>
    <row r="260" spans="2:20" hidden="1" x14ac:dyDescent="0.2">
      <c r="B260" s="10">
        <v>43723</v>
      </c>
      <c r="C260" s="4">
        <f>VLOOKUP($B260,'Session Details'!$B$2:$T$368,11,FALSE)</f>
        <v>1.9301475412422109E-2</v>
      </c>
      <c r="D260" s="4">
        <f>VLOOKUP($B260,'Session Details'!$B$2:$T$368,16,FALSE)</f>
        <v>-8.3999976674243582E-3</v>
      </c>
      <c r="E260" s="4">
        <f>VLOOKUP($B260,'Session Details'!$B$2:$T$368,17,FALSE)</f>
        <v>1.0199939141226744E-2</v>
      </c>
      <c r="F260" s="4">
        <f>VLOOKUP($B260,'Session Details'!$B$2:$T$368,18,FALSE)</f>
        <v>2.0400002885826662E-2</v>
      </c>
      <c r="G260" s="4">
        <f>VLOOKUP($B260,'Session Details'!$B$2:$T$368,19,FALSE)</f>
        <v>-2.3424210415790014E-7</v>
      </c>
      <c r="H260" s="4">
        <f>VLOOKUP(Table2[[#This Row],[Date]],Table4[#All],10,0)</f>
        <v>7.2916678269166812E-2</v>
      </c>
      <c r="I260" s="3">
        <v>393532</v>
      </c>
      <c r="J260" s="4">
        <v>0.19</v>
      </c>
      <c r="K260" s="3">
        <v>31</v>
      </c>
      <c r="L260" s="3">
        <v>18</v>
      </c>
      <c r="M260" s="3">
        <v>29</v>
      </c>
      <c r="N260" s="3">
        <v>385</v>
      </c>
      <c r="O260" s="3">
        <v>38</v>
      </c>
      <c r="P260" s="46">
        <v>0.94</v>
      </c>
      <c r="Q260" s="4">
        <f>VLOOKUP($B260,'Session Details'!$B$2:$T$368,16,FALSE)</f>
        <v>-8.3999976674243582E-3</v>
      </c>
      <c r="R260" s="4">
        <f>VLOOKUP($B260,'Session Details'!$B$2:$T$368,17,FALSE)</f>
        <v>1.0199939141226744E-2</v>
      </c>
      <c r="S260" s="4">
        <f>VLOOKUP($B260,'Session Details'!$B$2:$T$368,18,FALSE)</f>
        <v>2.0400002885826662E-2</v>
      </c>
      <c r="T260" s="4">
        <f>VLOOKUP($B260,'Session Details'!$B$2:$T$368,19,FALSE)</f>
        <v>-2.3424210415790014E-7</v>
      </c>
    </row>
    <row r="261" spans="2:20" hidden="1" x14ac:dyDescent="0.2">
      <c r="B261" s="10">
        <v>43724</v>
      </c>
      <c r="C261" s="4">
        <f>VLOOKUP($B261,'Session Details'!$B$2:$T$368,11,FALSE)</f>
        <v>-0.1386259606732676</v>
      </c>
      <c r="D261" s="4">
        <f>VLOOKUP($B261,'Session Details'!$B$2:$T$368,16,FALSE)</f>
        <v>2.4234818318813467E-9</v>
      </c>
      <c r="E261" s="4">
        <f>VLOOKUP($B261,'Session Details'!$B$2:$T$368,17,FALSE)</f>
        <v>-3.5999954369993148E-2</v>
      </c>
      <c r="F261" s="4">
        <f>VLOOKUP($B261,'Session Details'!$B$2:$T$368,18,FALSE)</f>
        <v>-1.4599934438047191E-2</v>
      </c>
      <c r="G261" s="4">
        <f>VLOOKUP($B261,'Session Details'!$B$2:$T$368,19,FALSE)</f>
        <v>-3.2800554134747251E-2</v>
      </c>
      <c r="H261" s="4">
        <f>VLOOKUP(Table2[[#This Row],[Date]],Table4[#All],10,0)</f>
        <v>-5.0000000000000044E-2</v>
      </c>
      <c r="I261" s="3">
        <v>398745</v>
      </c>
      <c r="J261" s="4">
        <v>0.19</v>
      </c>
      <c r="K261" s="3">
        <v>33</v>
      </c>
      <c r="L261" s="3">
        <v>21</v>
      </c>
      <c r="M261" s="3">
        <v>25</v>
      </c>
      <c r="N261" s="3">
        <v>367</v>
      </c>
      <c r="O261" s="3">
        <v>32</v>
      </c>
      <c r="P261" s="46">
        <v>0.95</v>
      </c>
      <c r="Q261" s="4">
        <f>VLOOKUP($B261,'Session Details'!$B$2:$T$368,16,FALSE)</f>
        <v>2.4234818318813467E-9</v>
      </c>
      <c r="R261" s="4">
        <f>VLOOKUP($B261,'Session Details'!$B$2:$T$368,17,FALSE)</f>
        <v>-3.5999954369993148E-2</v>
      </c>
      <c r="S261" s="4">
        <f>VLOOKUP($B261,'Session Details'!$B$2:$T$368,18,FALSE)</f>
        <v>-1.4599934438047191E-2</v>
      </c>
      <c r="T261" s="4">
        <f>VLOOKUP($B261,'Session Details'!$B$2:$T$368,19,FALSE)</f>
        <v>-3.2800554134747251E-2</v>
      </c>
    </row>
    <row r="262" spans="2:20" hidden="1" x14ac:dyDescent="0.2">
      <c r="B262" s="10">
        <v>43725</v>
      </c>
      <c r="C262" s="4">
        <f>VLOOKUP($B262,'Session Details'!$B$2:$T$368,11,FALSE)</f>
        <v>0.1490642303386287</v>
      </c>
      <c r="D262" s="4">
        <f>VLOOKUP($B262,'Session Details'!$B$2:$T$368,16,FALSE)</f>
        <v>-7.4999798827476982E-3</v>
      </c>
      <c r="E262" s="4">
        <f>VLOOKUP($B262,'Session Details'!$B$2:$T$368,17,FALSE)</f>
        <v>2.4000130794086416E-2</v>
      </c>
      <c r="F262" s="4">
        <f>VLOOKUP($B262,'Session Details'!$B$2:$T$368,18,FALSE)</f>
        <v>1.4599586711691703E-2</v>
      </c>
      <c r="G262" s="4">
        <f>VLOOKUP($B262,'Session Details'!$B$2:$T$368,19,FALSE)</f>
        <v>7.3799677193828739E-2</v>
      </c>
      <c r="H262" s="4">
        <f>VLOOKUP(Table2[[#This Row],[Date]],Table4[#All],10,0)</f>
        <v>0</v>
      </c>
      <c r="I262" s="3">
        <v>388146</v>
      </c>
      <c r="J262" s="4">
        <v>0.17</v>
      </c>
      <c r="K262" s="3">
        <v>32</v>
      </c>
      <c r="L262" s="3">
        <v>18</v>
      </c>
      <c r="M262" s="3">
        <v>29</v>
      </c>
      <c r="N262" s="3">
        <v>382</v>
      </c>
      <c r="O262" s="3">
        <v>30</v>
      </c>
      <c r="P262" s="46">
        <v>0.94</v>
      </c>
      <c r="Q262" s="4">
        <f>VLOOKUP($B262,'Session Details'!$B$2:$T$368,16,FALSE)</f>
        <v>-7.4999798827476982E-3</v>
      </c>
      <c r="R262" s="4">
        <f>VLOOKUP($B262,'Session Details'!$B$2:$T$368,17,FALSE)</f>
        <v>2.4000130794086416E-2</v>
      </c>
      <c r="S262" s="4">
        <f>VLOOKUP($B262,'Session Details'!$B$2:$T$368,18,FALSE)</f>
        <v>1.4599586711691703E-2</v>
      </c>
      <c r="T262" s="4">
        <f>VLOOKUP($B262,'Session Details'!$B$2:$T$368,19,FALSE)</f>
        <v>7.3799677193828739E-2</v>
      </c>
    </row>
    <row r="263" spans="2:20" hidden="1" x14ac:dyDescent="0.2">
      <c r="B263" s="10">
        <v>43726</v>
      </c>
      <c r="C263" s="4">
        <f>VLOOKUP($B263,'Session Details'!$B$2:$T$368,11,FALSE)</f>
        <v>-6.0051581152846811E-2</v>
      </c>
      <c r="D263" s="4">
        <f>VLOOKUP($B263,'Session Details'!$B$2:$T$368,16,FALSE)</f>
        <v>2.2499999023023964E-2</v>
      </c>
      <c r="E263" s="4">
        <f>VLOOKUP($B263,'Session Details'!$B$2:$T$368,17,FALSE)</f>
        <v>-1.2000053913804043E-2</v>
      </c>
      <c r="F263" s="4">
        <f>VLOOKUP($B263,'Session Details'!$B$2:$T$368,18,FALSE)</f>
        <v>-5.8400080262630882E-2</v>
      </c>
      <c r="G263" s="4">
        <f>VLOOKUP($B263,'Session Details'!$B$2:$T$368,19,FALSE)</f>
        <v>-3.2799469451073371E-2</v>
      </c>
      <c r="H263" s="4">
        <f>VLOOKUP(Table2[[#This Row],[Date]],Table4[#All],10,0)</f>
        <v>2.0618565999329652E-2</v>
      </c>
      <c r="I263" s="3">
        <v>406545</v>
      </c>
      <c r="J263" s="4">
        <v>0.18</v>
      </c>
      <c r="K263" s="3">
        <v>32</v>
      </c>
      <c r="L263" s="3">
        <v>20</v>
      </c>
      <c r="M263" s="3">
        <v>28</v>
      </c>
      <c r="N263" s="3">
        <v>377</v>
      </c>
      <c r="O263" s="3">
        <v>35</v>
      </c>
      <c r="P263" s="46">
        <v>0.93</v>
      </c>
      <c r="Q263" s="4">
        <f>VLOOKUP($B263,'Session Details'!$B$2:$T$368,16,FALSE)</f>
        <v>2.2499999023023964E-2</v>
      </c>
      <c r="R263" s="4">
        <f>VLOOKUP($B263,'Session Details'!$B$2:$T$368,17,FALSE)</f>
        <v>-1.2000053913804043E-2</v>
      </c>
      <c r="S263" s="4">
        <f>VLOOKUP($B263,'Session Details'!$B$2:$T$368,18,FALSE)</f>
        <v>-5.8400080262630882E-2</v>
      </c>
      <c r="T263" s="4">
        <f>VLOOKUP($B263,'Session Details'!$B$2:$T$368,19,FALSE)</f>
        <v>-3.2799469451073371E-2</v>
      </c>
    </row>
    <row r="264" spans="2:20" hidden="1" x14ac:dyDescent="0.2">
      <c r="B264" s="10">
        <v>43727</v>
      </c>
      <c r="C264" s="4">
        <f>VLOOKUP($B264,'Session Details'!$B$2:$T$368,11,FALSE)</f>
        <v>-5.8118700610633511E-2</v>
      </c>
      <c r="D264" s="4">
        <f>VLOOKUP($B264,'Session Details'!$B$2:$T$368,16,FALSE)</f>
        <v>-1.0000044866614127E-2</v>
      </c>
      <c r="E264" s="4">
        <f>VLOOKUP($B264,'Session Details'!$B$2:$T$368,17,FALSE)</f>
        <v>1.6000195089215796E-2</v>
      </c>
      <c r="F264" s="4">
        <f>VLOOKUP($B264,'Session Details'!$B$2:$T$368,18,FALSE)</f>
        <v>-1.4599777501639877E-2</v>
      </c>
      <c r="G264" s="4">
        <f>VLOOKUP($B264,'Session Details'!$B$2:$T$368,19,FALSE)</f>
        <v>-3.2800164101156271E-2</v>
      </c>
      <c r="H264" s="4">
        <f>VLOOKUP(Table2[[#This Row],[Date]],Table4[#All],10,0)</f>
        <v>2.0833343325988629E-2</v>
      </c>
      <c r="I264" s="3">
        <v>406600</v>
      </c>
      <c r="J264" s="4">
        <v>0.19</v>
      </c>
      <c r="K264" s="3">
        <v>33</v>
      </c>
      <c r="L264" s="3">
        <v>21</v>
      </c>
      <c r="M264" s="3">
        <v>30</v>
      </c>
      <c r="N264" s="3">
        <v>351</v>
      </c>
      <c r="O264" s="3">
        <v>34</v>
      </c>
      <c r="P264" s="46">
        <v>0.95</v>
      </c>
      <c r="Q264" s="4">
        <f>VLOOKUP($B264,'Session Details'!$B$2:$T$368,16,FALSE)</f>
        <v>-1.0000044866614127E-2</v>
      </c>
      <c r="R264" s="4">
        <f>VLOOKUP($B264,'Session Details'!$B$2:$T$368,17,FALSE)</f>
        <v>1.6000195089215796E-2</v>
      </c>
      <c r="S264" s="4">
        <f>VLOOKUP($B264,'Session Details'!$B$2:$T$368,18,FALSE)</f>
        <v>-1.4599777501639877E-2</v>
      </c>
      <c r="T264" s="4">
        <f>VLOOKUP($B264,'Session Details'!$B$2:$T$368,19,FALSE)</f>
        <v>-3.2800164101156271E-2</v>
      </c>
    </row>
    <row r="265" spans="2:20" hidden="1" x14ac:dyDescent="0.2">
      <c r="B265" s="10">
        <v>43728</v>
      </c>
      <c r="C265" s="4">
        <f>VLOOKUP($B265,'Session Details'!$B$2:$T$368,11,FALSE)</f>
        <v>-2.7094564633703744E-2</v>
      </c>
      <c r="D265" s="4">
        <f>VLOOKUP($B265,'Session Details'!$B$2:$T$368,16,FALSE)</f>
        <v>-2.2499978308189117E-2</v>
      </c>
      <c r="E265" s="4">
        <f>VLOOKUP($B265,'Session Details'!$B$2:$T$368,17,FALSE)</f>
        <v>1.200001229986164E-2</v>
      </c>
      <c r="F265" s="4">
        <f>VLOOKUP($B265,'Session Details'!$B$2:$T$368,18,FALSE)</f>
        <v>4.3799947436728992E-2</v>
      </c>
      <c r="G265" s="4">
        <f>VLOOKUP($B265,'Session Details'!$B$2:$T$368,19,FALSE)</f>
        <v>-2.4600250137969959E-2</v>
      </c>
      <c r="H265" s="4">
        <f>VLOOKUP(Table2[[#This Row],[Date]],Table4[#All],10,0)</f>
        <v>-6.6666675437362821E-2</v>
      </c>
      <c r="I265" s="3">
        <v>407858</v>
      </c>
      <c r="J265" s="4">
        <v>0.19</v>
      </c>
      <c r="K265" s="3">
        <v>39</v>
      </c>
      <c r="L265" s="3">
        <v>21</v>
      </c>
      <c r="M265" s="3">
        <v>27</v>
      </c>
      <c r="N265" s="3">
        <v>383</v>
      </c>
      <c r="O265" s="3">
        <v>35</v>
      </c>
      <c r="P265" s="46">
        <v>0.93</v>
      </c>
      <c r="Q265" s="4">
        <f>VLOOKUP($B265,'Session Details'!$B$2:$T$368,16,FALSE)</f>
        <v>-2.2499978308189117E-2</v>
      </c>
      <c r="R265" s="4">
        <f>VLOOKUP($B265,'Session Details'!$B$2:$T$368,17,FALSE)</f>
        <v>1.200001229986164E-2</v>
      </c>
      <c r="S265" s="4">
        <f>VLOOKUP($B265,'Session Details'!$B$2:$T$368,18,FALSE)</f>
        <v>4.3799947436728992E-2</v>
      </c>
      <c r="T265" s="4">
        <f>VLOOKUP($B265,'Session Details'!$B$2:$T$368,19,FALSE)</f>
        <v>-2.4600250137969959E-2</v>
      </c>
    </row>
    <row r="266" spans="2:20" hidden="1" x14ac:dyDescent="0.2">
      <c r="B266" s="10">
        <v>43729</v>
      </c>
      <c r="C266" s="4">
        <f>VLOOKUP($B266,'Session Details'!$B$2:$T$368,11,FALSE)</f>
        <v>1.1368590113895878</v>
      </c>
      <c r="D266" s="4">
        <f>VLOOKUP($B266,'Session Details'!$B$2:$T$368,16,FALSE)</f>
        <v>-8.3999999843865081E-3</v>
      </c>
      <c r="E266" s="4">
        <f>VLOOKUP($B266,'Session Details'!$B$2:$T$368,17,FALSE)</f>
        <v>0.19380004651463717</v>
      </c>
      <c r="F266" s="4">
        <f>VLOOKUP($B266,'Session Details'!$B$2:$T$368,18,FALSE)</f>
        <v>-2.7200036971093744E-2</v>
      </c>
      <c r="G266" s="4">
        <f>VLOOKUP($B266,'Session Details'!$B$2:$T$368,19,FALSE)</f>
        <v>7.7995338287211169E-3</v>
      </c>
      <c r="H266" s="4">
        <f>VLOOKUP(Table2[[#This Row],[Date]],Table4[#All],10,0)</f>
        <v>-1.0101021238273722E-2</v>
      </c>
      <c r="I266" s="3">
        <v>388449</v>
      </c>
      <c r="J266" s="4">
        <v>0.17</v>
      </c>
      <c r="K266" s="3">
        <v>37</v>
      </c>
      <c r="L266" s="3">
        <v>20</v>
      </c>
      <c r="M266" s="3">
        <v>25</v>
      </c>
      <c r="N266" s="3">
        <v>372</v>
      </c>
      <c r="O266" s="3">
        <v>31</v>
      </c>
      <c r="P266" s="46">
        <v>0.91</v>
      </c>
      <c r="Q266" s="4">
        <f>VLOOKUP($B266,'Session Details'!$B$2:$T$368,16,FALSE)</f>
        <v>-8.3999999843865081E-3</v>
      </c>
      <c r="R266" s="4">
        <f>VLOOKUP($B266,'Session Details'!$B$2:$T$368,17,FALSE)</f>
        <v>0.19380004651463717</v>
      </c>
      <c r="S266" s="4">
        <f>VLOOKUP($B266,'Session Details'!$B$2:$T$368,18,FALSE)</f>
        <v>-2.7200036971093744E-2</v>
      </c>
      <c r="T266" s="4">
        <f>VLOOKUP($B266,'Session Details'!$B$2:$T$368,19,FALSE)</f>
        <v>7.7995338287211169E-3</v>
      </c>
    </row>
    <row r="267" spans="2:20" hidden="1" x14ac:dyDescent="0.2">
      <c r="B267" s="10">
        <v>43730</v>
      </c>
      <c r="C267" s="4">
        <f>VLOOKUP($B267,'Session Details'!$B$2:$T$368,11,FALSE)</f>
        <v>2.9120939913092947E-2</v>
      </c>
      <c r="D267" s="4">
        <f>VLOOKUP($B267,'Session Details'!$B$2:$T$368,16,FALSE)</f>
        <v>-1.728205589746068E-8</v>
      </c>
      <c r="E267" s="4">
        <f>VLOOKUP($B267,'Session Details'!$B$2:$T$368,17,FALSE)</f>
        <v>3.4000549322754647E-3</v>
      </c>
      <c r="F267" s="4">
        <f>VLOOKUP($B267,'Session Details'!$B$2:$T$368,18,FALSE)</f>
        <v>2.0400061098295619E-2</v>
      </c>
      <c r="G267" s="4">
        <f>VLOOKUP($B267,'Session Details'!$B$2:$T$368,19,FALSE)</f>
        <v>-7.7998979833349136E-3</v>
      </c>
      <c r="H267" s="4">
        <f>VLOOKUP(Table2[[#This Row],[Date]],Table4[#All],10,0)</f>
        <v>-9.7087485730682488E-3</v>
      </c>
      <c r="I267" s="3">
        <v>401959</v>
      </c>
      <c r="J267" s="4">
        <v>0.19</v>
      </c>
      <c r="K267" s="3">
        <v>31</v>
      </c>
      <c r="L267" s="3">
        <v>20</v>
      </c>
      <c r="M267" s="3">
        <v>25</v>
      </c>
      <c r="N267" s="3">
        <v>366</v>
      </c>
      <c r="O267" s="3">
        <v>31</v>
      </c>
      <c r="P267" s="46">
        <v>0.95</v>
      </c>
      <c r="Q267" s="4">
        <f>VLOOKUP($B267,'Session Details'!$B$2:$T$368,16,FALSE)</f>
        <v>-1.728205589746068E-8</v>
      </c>
      <c r="R267" s="4">
        <f>VLOOKUP($B267,'Session Details'!$B$2:$T$368,17,FALSE)</f>
        <v>3.4000549322754647E-3</v>
      </c>
      <c r="S267" s="4">
        <f>VLOOKUP($B267,'Session Details'!$B$2:$T$368,18,FALSE)</f>
        <v>2.0400061098295619E-2</v>
      </c>
      <c r="T267" s="4">
        <f>VLOOKUP($B267,'Session Details'!$B$2:$T$368,19,FALSE)</f>
        <v>-7.7998979833349136E-3</v>
      </c>
    </row>
    <row r="268" spans="2:20" hidden="1" x14ac:dyDescent="0.2">
      <c r="B268" s="10">
        <v>43731</v>
      </c>
      <c r="C268" s="4">
        <f>VLOOKUP($B268,'Session Details'!$B$2:$T$368,11,FALSE)</f>
        <v>3.9562903178103515E-2</v>
      </c>
      <c r="D268" s="4">
        <f>VLOOKUP($B268,'Session Details'!$B$2:$T$368,16,FALSE)</f>
        <v>5.0000219905730614E-3</v>
      </c>
      <c r="E268" s="4">
        <f>VLOOKUP($B268,'Session Details'!$B$2:$T$368,17,FALSE)</f>
        <v>3.1999857009475829E-2</v>
      </c>
      <c r="F268" s="4">
        <f>VLOOKUP($B268,'Session Details'!$B$2:$T$368,18,FALSE)</f>
        <v>-4.3800089383078888E-2</v>
      </c>
      <c r="G268" s="4">
        <f>VLOOKUP($B268,'Session Details'!$B$2:$T$368,19,FALSE)</f>
        <v>7.7960161604107014E-7</v>
      </c>
      <c r="H268" s="4">
        <f>VLOOKUP(Table2[[#This Row],[Date]],Table4[#All],10,0)</f>
        <v>1.0526296401619062E-2</v>
      </c>
      <c r="I268" s="3">
        <v>405567</v>
      </c>
      <c r="J268" s="4">
        <v>0.19</v>
      </c>
      <c r="K268" s="3">
        <v>35</v>
      </c>
      <c r="L268" s="3">
        <v>22</v>
      </c>
      <c r="M268" s="3">
        <v>27</v>
      </c>
      <c r="N268" s="3">
        <v>359</v>
      </c>
      <c r="O268" s="3">
        <v>31</v>
      </c>
      <c r="P268" s="46">
        <v>0.91</v>
      </c>
      <c r="Q268" s="4">
        <f>VLOOKUP($B268,'Session Details'!$B$2:$T$368,16,FALSE)</f>
        <v>5.0000219905730614E-3</v>
      </c>
      <c r="R268" s="4">
        <f>VLOOKUP($B268,'Session Details'!$B$2:$T$368,17,FALSE)</f>
        <v>3.1999857009475829E-2</v>
      </c>
      <c r="S268" s="4">
        <f>VLOOKUP($B268,'Session Details'!$B$2:$T$368,18,FALSE)</f>
        <v>-4.3800089383078888E-2</v>
      </c>
      <c r="T268" s="4">
        <f>VLOOKUP($B268,'Session Details'!$B$2:$T$368,19,FALSE)</f>
        <v>7.7960161604107014E-7</v>
      </c>
    </row>
    <row r="269" spans="2:20" hidden="1" x14ac:dyDescent="0.2">
      <c r="B269" s="10">
        <v>43732</v>
      </c>
      <c r="C269" s="4">
        <f>VLOOKUP($B269,'Session Details'!$B$2:$T$368,11,FALSE)</f>
        <v>1.9145493840471151E-3</v>
      </c>
      <c r="D269" s="4">
        <f>VLOOKUP($B269,'Session Details'!$B$2:$T$368,16,FALSE)</f>
        <v>2.2499993851955058E-2</v>
      </c>
      <c r="E269" s="4">
        <f>VLOOKUP($B269,'Session Details'!$B$2:$T$368,17,FALSE)</f>
        <v>-2.0000101555614491E-2</v>
      </c>
      <c r="F269" s="4">
        <f>VLOOKUP($B269,'Session Details'!$B$2:$T$368,18,FALSE)</f>
        <v>3.9836985465946384E-7</v>
      </c>
      <c r="G269" s="4">
        <f>VLOOKUP($B269,'Session Details'!$B$2:$T$368,19,FALSE)</f>
        <v>-3.2800177929988128E-2</v>
      </c>
      <c r="H269" s="4">
        <f>VLOOKUP(Table2[[#This Row],[Date]],Table4[#All],10,0)</f>
        <v>-1.9417484842768062E-2</v>
      </c>
      <c r="I269" s="3">
        <v>388298</v>
      </c>
      <c r="J269" s="4">
        <v>0.19</v>
      </c>
      <c r="K269" s="3">
        <v>38</v>
      </c>
      <c r="L269" s="3">
        <v>17</v>
      </c>
      <c r="M269" s="3">
        <v>30</v>
      </c>
      <c r="N269" s="3">
        <v>398</v>
      </c>
      <c r="O269" s="3">
        <v>35</v>
      </c>
      <c r="P269" s="46">
        <v>0.95</v>
      </c>
      <c r="Q269" s="4">
        <f>VLOOKUP($B269,'Session Details'!$B$2:$T$368,16,FALSE)</f>
        <v>2.2499993851955058E-2</v>
      </c>
      <c r="R269" s="4">
        <f>VLOOKUP($B269,'Session Details'!$B$2:$T$368,17,FALSE)</f>
        <v>-2.0000101555614491E-2</v>
      </c>
      <c r="S269" s="4">
        <f>VLOOKUP($B269,'Session Details'!$B$2:$T$368,18,FALSE)</f>
        <v>3.9836985465946384E-7</v>
      </c>
      <c r="T269" s="4">
        <f>VLOOKUP($B269,'Session Details'!$B$2:$T$368,19,FALSE)</f>
        <v>-3.2800177929988128E-2</v>
      </c>
    </row>
    <row r="270" spans="2:20" hidden="1" x14ac:dyDescent="0.2">
      <c r="B270" s="10">
        <v>43733</v>
      </c>
      <c r="C270" s="4">
        <f>VLOOKUP($B270,'Session Details'!$B$2:$T$368,11,FALSE)</f>
        <v>0.18644887986219594</v>
      </c>
      <c r="D270" s="4">
        <f>VLOOKUP($B270,'Session Details'!$B$2:$T$368,16,FALSE)</f>
        <v>7.8250451673866905E-9</v>
      </c>
      <c r="E270" s="4">
        <f>VLOOKUP($B270,'Session Details'!$B$2:$T$368,17,FALSE)</f>
        <v>2.8000010124903163E-2</v>
      </c>
      <c r="F270" s="4">
        <f>VLOOKUP($B270,'Session Details'!$B$2:$T$368,18,FALSE)</f>
        <v>6.5700090698953773E-2</v>
      </c>
      <c r="G270" s="4">
        <f>VLOOKUP($B270,'Session Details'!$B$2:$T$368,19,FALSE)</f>
        <v>8.1999412869582233E-3</v>
      </c>
      <c r="H270" s="4">
        <f>VLOOKUP(Table2[[#This Row],[Date]],Table4[#All],10,0)</f>
        <v>-1.0101037819845726E-2</v>
      </c>
      <c r="I270" s="3">
        <v>391681</v>
      </c>
      <c r="J270" s="4">
        <v>0.17</v>
      </c>
      <c r="K270" s="3">
        <v>32</v>
      </c>
      <c r="L270" s="3">
        <v>21</v>
      </c>
      <c r="M270" s="3">
        <v>28</v>
      </c>
      <c r="N270" s="3">
        <v>388</v>
      </c>
      <c r="O270" s="3">
        <v>37</v>
      </c>
      <c r="P270" s="46">
        <v>0.91</v>
      </c>
      <c r="Q270" s="4">
        <f>VLOOKUP($B270,'Session Details'!$B$2:$T$368,16,FALSE)</f>
        <v>7.8250451673866905E-9</v>
      </c>
      <c r="R270" s="4">
        <f>VLOOKUP($B270,'Session Details'!$B$2:$T$368,17,FALSE)</f>
        <v>2.8000010124903163E-2</v>
      </c>
      <c r="S270" s="4">
        <f>VLOOKUP($B270,'Session Details'!$B$2:$T$368,18,FALSE)</f>
        <v>6.5700090698953773E-2</v>
      </c>
      <c r="T270" s="4">
        <f>VLOOKUP($B270,'Session Details'!$B$2:$T$368,19,FALSE)</f>
        <v>8.1999412869582233E-3</v>
      </c>
    </row>
    <row r="271" spans="2:20" hidden="1" x14ac:dyDescent="0.2">
      <c r="B271" s="10">
        <v>43734</v>
      </c>
      <c r="C271" s="4">
        <f>VLOOKUP($B271,'Session Details'!$B$2:$T$368,11,FALSE)</f>
        <v>1.0841668673604143E-2</v>
      </c>
      <c r="D271" s="4">
        <f>VLOOKUP($B271,'Session Details'!$B$2:$T$368,16,FALSE)</f>
        <v>5.0000147629156166E-3</v>
      </c>
      <c r="E271" s="4">
        <f>VLOOKUP($B271,'Session Details'!$B$2:$T$368,17,FALSE)</f>
        <v>-2.3487571720881562E-8</v>
      </c>
      <c r="F271" s="4">
        <f>VLOOKUP($B271,'Session Details'!$B$2:$T$368,18,FALSE)</f>
        <v>-6.6256897857108754E-8</v>
      </c>
      <c r="G271" s="4">
        <f>VLOOKUP($B271,'Session Details'!$B$2:$T$368,19,FALSE)</f>
        <v>-8.2002831948525534E-3</v>
      </c>
      <c r="H271" s="4">
        <f>VLOOKUP(Table2[[#This Row],[Date]],Table4[#All],10,0)</f>
        <v>5.1020408642713067E-2</v>
      </c>
      <c r="I271" s="3">
        <v>400929</v>
      </c>
      <c r="J271" s="4">
        <v>0.19</v>
      </c>
      <c r="K271" s="3">
        <v>30</v>
      </c>
      <c r="L271" s="3">
        <v>18</v>
      </c>
      <c r="M271" s="3">
        <v>28</v>
      </c>
      <c r="N271" s="3">
        <v>394</v>
      </c>
      <c r="O271" s="3">
        <v>35</v>
      </c>
      <c r="P271" s="46">
        <v>0.91</v>
      </c>
      <c r="Q271" s="4">
        <f>VLOOKUP($B271,'Session Details'!$B$2:$T$368,16,FALSE)</f>
        <v>5.0000147629156166E-3</v>
      </c>
      <c r="R271" s="4">
        <f>VLOOKUP($B271,'Session Details'!$B$2:$T$368,17,FALSE)</f>
        <v>-2.3487571720881562E-8</v>
      </c>
      <c r="S271" s="4">
        <f>VLOOKUP($B271,'Session Details'!$B$2:$T$368,18,FALSE)</f>
        <v>-6.6256897857108754E-8</v>
      </c>
      <c r="T271" s="4">
        <f>VLOOKUP($B271,'Session Details'!$B$2:$T$368,19,FALSE)</f>
        <v>-8.2002831948525534E-3</v>
      </c>
    </row>
    <row r="272" spans="2:20" hidden="1" x14ac:dyDescent="0.2">
      <c r="B272" s="10">
        <v>43735</v>
      </c>
      <c r="C272" s="4">
        <f>VLOOKUP($B272,'Session Details'!$B$2:$T$368,11,FALSE)</f>
        <v>-1.0483275344697396E-2</v>
      </c>
      <c r="D272" s="4">
        <f>VLOOKUP($B272,'Session Details'!$B$2:$T$368,16,FALSE)</f>
        <v>2.4999836185709279E-3</v>
      </c>
      <c r="E272" s="4">
        <f>VLOOKUP($B272,'Session Details'!$B$2:$T$368,17,FALSE)</f>
        <v>-1.1999930780599466E-2</v>
      </c>
      <c r="F272" s="4">
        <f>VLOOKUP($B272,'Session Details'!$B$2:$T$368,18,FALSE)</f>
        <v>1.4600073835315142E-2</v>
      </c>
      <c r="G272" s="4">
        <f>VLOOKUP($B272,'Session Details'!$B$2:$T$368,19,FALSE)</f>
        <v>-8.2004326370123115E-3</v>
      </c>
      <c r="H272" s="4">
        <f>VLOOKUP(Table2[[#This Row],[Date]],Table4[#All],10,0)</f>
        <v>-2.0408172854259776E-2</v>
      </c>
      <c r="I272" s="3">
        <v>400010</v>
      </c>
      <c r="J272" s="4">
        <v>0.19</v>
      </c>
      <c r="K272" s="3">
        <v>37</v>
      </c>
      <c r="L272" s="3">
        <v>21</v>
      </c>
      <c r="M272" s="3">
        <v>29</v>
      </c>
      <c r="N272" s="3">
        <v>393</v>
      </c>
      <c r="O272" s="3">
        <v>38</v>
      </c>
      <c r="P272" s="46">
        <v>0.92</v>
      </c>
      <c r="Q272" s="4">
        <f>VLOOKUP($B272,'Session Details'!$B$2:$T$368,16,FALSE)</f>
        <v>2.4999836185709279E-3</v>
      </c>
      <c r="R272" s="4">
        <f>VLOOKUP($B272,'Session Details'!$B$2:$T$368,17,FALSE)</f>
        <v>-1.1999930780599466E-2</v>
      </c>
      <c r="S272" s="4">
        <f>VLOOKUP($B272,'Session Details'!$B$2:$T$368,18,FALSE)</f>
        <v>1.4600073835315142E-2</v>
      </c>
      <c r="T272" s="4">
        <f>VLOOKUP($B272,'Session Details'!$B$2:$T$368,19,FALSE)</f>
        <v>-8.2004326370123115E-3</v>
      </c>
    </row>
    <row r="273" spans="2:20" hidden="1" x14ac:dyDescent="0.2">
      <c r="B273" s="10">
        <v>43736</v>
      </c>
      <c r="C273" s="4">
        <f>VLOOKUP($B273,'Session Details'!$B$2:$T$368,11,FALSE)</f>
        <v>7.4326534989770598E-2</v>
      </c>
      <c r="D273" s="4">
        <f>VLOOKUP($B273,'Session Details'!$B$2:$T$368,16,FALSE)</f>
        <v>8.3999904073369658E-3</v>
      </c>
      <c r="E273" s="4">
        <f>VLOOKUP($B273,'Session Details'!$B$2:$T$368,17,FALSE)</f>
        <v>-3.4000021197979624E-3</v>
      </c>
      <c r="F273" s="4">
        <f>VLOOKUP($B273,'Session Details'!$B$2:$T$368,18,FALSE)</f>
        <v>3.4000179935367747E-2</v>
      </c>
      <c r="G273" s="4">
        <f>VLOOKUP($B273,'Session Details'!$B$2:$T$368,19,FALSE)</f>
        <v>-7.7999252208896808E-3</v>
      </c>
      <c r="H273" s="4">
        <f>VLOOKUP(Table2[[#This Row],[Date]],Table4[#All],10,0)</f>
        <v>0</v>
      </c>
      <c r="I273" s="3">
        <v>406277</v>
      </c>
      <c r="J273" s="4">
        <v>0.19</v>
      </c>
      <c r="K273" s="3">
        <v>38</v>
      </c>
      <c r="L273" s="3">
        <v>17</v>
      </c>
      <c r="M273" s="3">
        <v>30</v>
      </c>
      <c r="N273" s="3">
        <v>397</v>
      </c>
      <c r="O273" s="3">
        <v>36</v>
      </c>
      <c r="P273" s="46">
        <v>0.94</v>
      </c>
      <c r="Q273" s="4">
        <f>VLOOKUP($B273,'Session Details'!$B$2:$T$368,16,FALSE)</f>
        <v>8.3999904073369658E-3</v>
      </c>
      <c r="R273" s="4">
        <f>VLOOKUP($B273,'Session Details'!$B$2:$T$368,17,FALSE)</f>
        <v>-3.4000021197979624E-3</v>
      </c>
      <c r="S273" s="4">
        <f>VLOOKUP($B273,'Session Details'!$B$2:$T$368,18,FALSE)</f>
        <v>3.4000179935367747E-2</v>
      </c>
      <c r="T273" s="4">
        <f>VLOOKUP($B273,'Session Details'!$B$2:$T$368,19,FALSE)</f>
        <v>-7.7999252208896808E-3</v>
      </c>
    </row>
    <row r="274" spans="2:20" hidden="1" x14ac:dyDescent="0.2">
      <c r="B274" s="10">
        <v>43737</v>
      </c>
      <c r="C274" s="4">
        <f>VLOOKUP($B274,'Session Details'!$B$2:$T$368,11,FALSE)</f>
        <v>-0.11191867301316905</v>
      </c>
      <c r="D274" s="4">
        <f>VLOOKUP($B274,'Session Details'!$B$2:$T$368,16,FALSE)</f>
        <v>2.1000124533062103E-3</v>
      </c>
      <c r="E274" s="4">
        <f>VLOOKUP($B274,'Session Details'!$B$2:$T$368,17,FALSE)</f>
        <v>-2.0400072840960404E-2</v>
      </c>
      <c r="F274" s="4">
        <f>VLOOKUP($B274,'Session Details'!$B$2:$T$368,18,FALSE)</f>
        <v>-6.1199852996682846E-2</v>
      </c>
      <c r="G274" s="4">
        <f>VLOOKUP($B274,'Session Details'!$B$2:$T$368,19,FALSE)</f>
        <v>1.5599838332172267E-2</v>
      </c>
      <c r="H274" s="4">
        <f>VLOOKUP(Table2[[#This Row],[Date]],Table4[#All],10,0)</f>
        <v>-6.8627440060392009E-2</v>
      </c>
      <c r="I274" s="3">
        <v>400829</v>
      </c>
      <c r="J274" s="4">
        <v>0.18</v>
      </c>
      <c r="K274" s="3">
        <v>30</v>
      </c>
      <c r="L274" s="3">
        <v>22</v>
      </c>
      <c r="M274" s="3">
        <v>28</v>
      </c>
      <c r="N274" s="3">
        <v>360</v>
      </c>
      <c r="O274" s="3">
        <v>39</v>
      </c>
      <c r="P274" s="46">
        <v>0.91</v>
      </c>
      <c r="Q274" s="4">
        <f>VLOOKUP($B274,'Session Details'!$B$2:$T$368,16,FALSE)</f>
        <v>2.1000124533062103E-3</v>
      </c>
      <c r="R274" s="4">
        <f>VLOOKUP($B274,'Session Details'!$B$2:$T$368,17,FALSE)</f>
        <v>-2.0400072840960404E-2</v>
      </c>
      <c r="S274" s="4">
        <f>VLOOKUP($B274,'Session Details'!$B$2:$T$368,18,FALSE)</f>
        <v>-6.1199852996682846E-2</v>
      </c>
      <c r="T274" s="4">
        <f>VLOOKUP($B274,'Session Details'!$B$2:$T$368,19,FALSE)</f>
        <v>1.5599838332172267E-2</v>
      </c>
    </row>
    <row r="275" spans="2:20" hidden="1" x14ac:dyDescent="0.2">
      <c r="B275" s="10">
        <v>43738</v>
      </c>
      <c r="C275" s="4">
        <f>VLOOKUP($B275,'Session Details'!$B$2:$T$368,11,FALSE)</f>
        <v>-2.7840014980976324E-2</v>
      </c>
      <c r="D275" s="4">
        <f>VLOOKUP($B275,'Session Details'!$B$2:$T$368,16,FALSE)</f>
        <v>-5.0000244140548933E-3</v>
      </c>
      <c r="E275" s="4">
        <f>VLOOKUP($B275,'Session Details'!$B$2:$T$368,17,FALSE)</f>
        <v>-1.5999936127599312E-2</v>
      </c>
      <c r="F275" s="4">
        <f>VLOOKUP($B275,'Session Details'!$B$2:$T$368,18,FALSE)</f>
        <v>2.9200241290159856E-2</v>
      </c>
      <c r="G275" s="4">
        <f>VLOOKUP($B275,'Session Details'!$B$2:$T$368,19,FALSE)</f>
        <v>-8.2002860664254218E-3</v>
      </c>
      <c r="H275" s="4">
        <f>VLOOKUP(Table2[[#This Row],[Date]],Table4[#All],10,0)</f>
        <v>4.1666686651977258E-2</v>
      </c>
      <c r="I275" s="3">
        <v>392169</v>
      </c>
      <c r="J275" s="4">
        <v>0.18</v>
      </c>
      <c r="K275" s="3">
        <v>32</v>
      </c>
      <c r="L275" s="3">
        <v>18</v>
      </c>
      <c r="M275" s="3">
        <v>28</v>
      </c>
      <c r="N275" s="3">
        <v>359</v>
      </c>
      <c r="O275" s="3">
        <v>34</v>
      </c>
      <c r="P275" s="46">
        <v>0.91</v>
      </c>
      <c r="Q275" s="4">
        <f>VLOOKUP($B275,'Session Details'!$B$2:$T$368,16,FALSE)</f>
        <v>-5.0000244140548933E-3</v>
      </c>
      <c r="R275" s="4">
        <f>VLOOKUP($B275,'Session Details'!$B$2:$T$368,17,FALSE)</f>
        <v>-1.5999936127599312E-2</v>
      </c>
      <c r="S275" s="4">
        <f>VLOOKUP($B275,'Session Details'!$B$2:$T$368,18,FALSE)</f>
        <v>2.9200241290159856E-2</v>
      </c>
      <c r="T275" s="4">
        <f>VLOOKUP($B275,'Session Details'!$B$2:$T$368,19,FALSE)</f>
        <v>-8.2002860664254218E-3</v>
      </c>
    </row>
    <row r="276" spans="2:20" hidden="1" x14ac:dyDescent="0.2">
      <c r="B276" s="10">
        <v>43739</v>
      </c>
      <c r="C276" s="4">
        <f>VLOOKUP($B276,'Session Details'!$B$2:$T$368,11,FALSE)</f>
        <v>-0.12234217065560604</v>
      </c>
      <c r="D276" s="4">
        <f>VLOOKUP($B276,'Session Details'!$B$2:$T$368,16,FALSE)</f>
        <v>-1.750000102578067E-2</v>
      </c>
      <c r="E276" s="4">
        <f>VLOOKUP($B276,'Session Details'!$B$2:$T$368,17,FALSE)</f>
        <v>-4.888027571592346E-8</v>
      </c>
      <c r="F276" s="4">
        <f>VLOOKUP($B276,'Session Details'!$B$2:$T$368,18,FALSE)</f>
        <v>-1.4600107503443982E-2</v>
      </c>
      <c r="G276" s="4">
        <f>VLOOKUP($B276,'Session Details'!$B$2:$T$368,19,FALSE)</f>
        <v>-3.279987827844888E-2</v>
      </c>
      <c r="H276" s="4">
        <f>VLOOKUP(Table2[[#This Row],[Date]],Table4[#All],10,0)</f>
        <v>0</v>
      </c>
      <c r="I276" s="3">
        <v>383376</v>
      </c>
      <c r="J276" s="4">
        <v>0.17</v>
      </c>
      <c r="K276" s="3">
        <v>30</v>
      </c>
      <c r="L276" s="3">
        <v>21</v>
      </c>
      <c r="M276" s="3">
        <v>25</v>
      </c>
      <c r="N276" s="3">
        <v>394</v>
      </c>
      <c r="O276" s="3">
        <v>35</v>
      </c>
      <c r="P276" s="46">
        <v>0.92</v>
      </c>
      <c r="Q276" s="4">
        <f>VLOOKUP($B276,'Session Details'!$B$2:$T$368,16,FALSE)</f>
        <v>-1.750000102578067E-2</v>
      </c>
      <c r="R276" s="4">
        <f>VLOOKUP($B276,'Session Details'!$B$2:$T$368,17,FALSE)</f>
        <v>-4.888027571592346E-8</v>
      </c>
      <c r="S276" s="4">
        <f>VLOOKUP($B276,'Session Details'!$B$2:$T$368,18,FALSE)</f>
        <v>-1.4600107503443982E-2</v>
      </c>
      <c r="T276" s="4">
        <f>VLOOKUP($B276,'Session Details'!$B$2:$T$368,19,FALSE)</f>
        <v>-3.279987827844888E-2</v>
      </c>
    </row>
    <row r="277" spans="2:20" hidden="1" x14ac:dyDescent="0.2">
      <c r="B277" s="10">
        <v>43740</v>
      </c>
      <c r="C277" s="4">
        <f>VLOOKUP($B277,'Session Details'!$B$2:$T$368,11,FALSE)</f>
        <v>-0.18866770670729816</v>
      </c>
      <c r="D277" s="4">
        <f>VLOOKUP($B277,'Session Details'!$B$2:$T$368,16,FALSE)</f>
        <v>-1.7500011429668311E-2</v>
      </c>
      <c r="E277" s="4">
        <f>VLOOKUP($B277,'Session Details'!$B$2:$T$368,17,FALSE)</f>
        <v>-1.1999919507019785E-2</v>
      </c>
      <c r="F277" s="4">
        <f>VLOOKUP($B277,'Session Details'!$B$2:$T$368,18,FALSE)</f>
        <v>-6.5699877509158733E-2</v>
      </c>
      <c r="G277" s="4">
        <f>VLOOKUP($B277,'Session Details'!$B$2:$T$368,19,FALSE)</f>
        <v>-1.6400478771369964E-2</v>
      </c>
      <c r="H277" s="4">
        <f>VLOOKUP(Table2[[#This Row],[Date]],Table4[#All],10,0)</f>
        <v>1.0204109920066262E-2</v>
      </c>
      <c r="I277" s="3">
        <v>384903</v>
      </c>
      <c r="J277" s="4">
        <v>0.19</v>
      </c>
      <c r="K277" s="3">
        <v>34</v>
      </c>
      <c r="L277" s="3">
        <v>19</v>
      </c>
      <c r="M277" s="3">
        <v>26</v>
      </c>
      <c r="N277" s="3">
        <v>380</v>
      </c>
      <c r="O277" s="3">
        <v>30</v>
      </c>
      <c r="P277" s="46">
        <v>0.94</v>
      </c>
      <c r="Q277" s="4">
        <f>VLOOKUP($B277,'Session Details'!$B$2:$T$368,16,FALSE)</f>
        <v>-1.7500011429668311E-2</v>
      </c>
      <c r="R277" s="4">
        <f>VLOOKUP($B277,'Session Details'!$B$2:$T$368,17,FALSE)</f>
        <v>-1.1999919507019785E-2</v>
      </c>
      <c r="S277" s="4">
        <f>VLOOKUP($B277,'Session Details'!$B$2:$T$368,18,FALSE)</f>
        <v>-6.5699877509158733E-2</v>
      </c>
      <c r="T277" s="4">
        <f>VLOOKUP($B277,'Session Details'!$B$2:$T$368,19,FALSE)</f>
        <v>-1.6400478771369964E-2</v>
      </c>
    </row>
    <row r="278" spans="2:20" hidden="1" x14ac:dyDescent="0.2">
      <c r="B278" s="10">
        <v>43741</v>
      </c>
      <c r="C278" s="4">
        <f>VLOOKUP($B278,'Session Details'!$B$2:$T$368,11,FALSE)</f>
        <v>3.0204094001616832E-2</v>
      </c>
      <c r="D278" s="4">
        <f>VLOOKUP($B278,'Session Details'!$B$2:$T$368,16,FALSE)</f>
        <v>1.4999991815106584E-2</v>
      </c>
      <c r="E278" s="4">
        <f>VLOOKUP($B278,'Session Details'!$B$2:$T$368,17,FALSE)</f>
        <v>-2.0000142002601695E-2</v>
      </c>
      <c r="F278" s="4">
        <f>VLOOKUP($B278,'Session Details'!$B$2:$T$368,18,FALSE)</f>
        <v>-7.3000399823014428E-3</v>
      </c>
      <c r="G278" s="4">
        <f>VLOOKUP($B278,'Session Details'!$B$2:$T$368,19,FALSE)</f>
        <v>2.4600434552245143E-2</v>
      </c>
      <c r="H278" s="4">
        <f>VLOOKUP(Table2[[#This Row],[Date]],Table4[#All],10,0)</f>
        <v>-4.8543689754417474E-2</v>
      </c>
      <c r="I278" s="3">
        <v>381179</v>
      </c>
      <c r="J278" s="4">
        <v>0.17</v>
      </c>
      <c r="K278" s="3">
        <v>37</v>
      </c>
      <c r="L278" s="3">
        <v>18</v>
      </c>
      <c r="M278" s="3">
        <v>28</v>
      </c>
      <c r="N278" s="3">
        <v>387</v>
      </c>
      <c r="O278" s="3">
        <v>33</v>
      </c>
      <c r="P278" s="46">
        <v>0.93</v>
      </c>
      <c r="Q278" s="4">
        <f>VLOOKUP($B278,'Session Details'!$B$2:$T$368,16,FALSE)</f>
        <v>1.4999991815106584E-2</v>
      </c>
      <c r="R278" s="4">
        <f>VLOOKUP($B278,'Session Details'!$B$2:$T$368,17,FALSE)</f>
        <v>-2.0000142002601695E-2</v>
      </c>
      <c r="S278" s="4">
        <f>VLOOKUP($B278,'Session Details'!$B$2:$T$368,18,FALSE)</f>
        <v>-7.3000399823014428E-3</v>
      </c>
      <c r="T278" s="4">
        <f>VLOOKUP($B278,'Session Details'!$B$2:$T$368,19,FALSE)</f>
        <v>2.4600434552245143E-2</v>
      </c>
    </row>
    <row r="279" spans="2:20" hidden="1" x14ac:dyDescent="0.2">
      <c r="B279" s="10">
        <v>43742</v>
      </c>
      <c r="C279" s="4">
        <f>VLOOKUP($B279,'Session Details'!$B$2:$T$368,11,FALSE)</f>
        <v>-6.835710938419326E-2</v>
      </c>
      <c r="D279" s="4">
        <f>VLOOKUP($B279,'Session Details'!$B$2:$T$368,16,FALSE)</f>
        <v>5.000010055290327E-3</v>
      </c>
      <c r="E279" s="4">
        <f>VLOOKUP($B279,'Session Details'!$B$2:$T$368,17,FALSE)</f>
        <v>8.0000006233447718E-3</v>
      </c>
      <c r="F279" s="4">
        <f>VLOOKUP($B279,'Session Details'!$B$2:$T$368,18,FALSE)</f>
        <v>-5.8400255024318892E-2</v>
      </c>
      <c r="G279" s="4">
        <f>VLOOKUP($B279,'Session Details'!$B$2:$T$368,19,FALSE)</f>
        <v>-2.4599490072034547E-2</v>
      </c>
      <c r="H279" s="4">
        <f>VLOOKUP(Table2[[#This Row],[Date]],Table4[#All],10,0)</f>
        <v>1.0416695645367069E-2</v>
      </c>
      <c r="I279" s="3">
        <v>389368</v>
      </c>
      <c r="J279" s="4">
        <v>0.19</v>
      </c>
      <c r="K279" s="3">
        <v>34</v>
      </c>
      <c r="L279" s="3">
        <v>22</v>
      </c>
      <c r="M279" s="3">
        <v>29</v>
      </c>
      <c r="N279" s="3">
        <v>357</v>
      </c>
      <c r="O279" s="3">
        <v>40</v>
      </c>
      <c r="P279" s="46">
        <v>0.94</v>
      </c>
      <c r="Q279" s="4">
        <f>VLOOKUP($B279,'Session Details'!$B$2:$T$368,16,FALSE)</f>
        <v>5.000010055290327E-3</v>
      </c>
      <c r="R279" s="4">
        <f>VLOOKUP($B279,'Session Details'!$B$2:$T$368,17,FALSE)</f>
        <v>8.0000006233447718E-3</v>
      </c>
      <c r="S279" s="4">
        <f>VLOOKUP($B279,'Session Details'!$B$2:$T$368,18,FALSE)</f>
        <v>-5.8400255024318892E-2</v>
      </c>
      <c r="T279" s="4">
        <f>VLOOKUP($B279,'Session Details'!$B$2:$T$368,19,FALSE)</f>
        <v>-2.4599490072034547E-2</v>
      </c>
    </row>
    <row r="280" spans="2:20" hidden="1" x14ac:dyDescent="0.2">
      <c r="B280" s="10">
        <v>43743</v>
      </c>
      <c r="C280" s="4">
        <f>VLOOKUP($B280,'Session Details'!$B$2:$T$368,11,FALSE)</f>
        <v>-9.2741097247820425E-3</v>
      </c>
      <c r="D280" s="4">
        <f>VLOOKUP($B280,'Session Details'!$B$2:$T$368,16,FALSE)</f>
        <v>-2.0999983052063242E-3</v>
      </c>
      <c r="E280" s="4">
        <f>VLOOKUP($B280,'Session Details'!$B$2:$T$368,17,FALSE)</f>
        <v>-3.3999930711363646E-3</v>
      </c>
      <c r="F280" s="4">
        <f>VLOOKUP($B280,'Session Details'!$B$2:$T$368,18,FALSE)</f>
        <v>-6.8001530480105155E-3</v>
      </c>
      <c r="G280" s="4">
        <f>VLOOKUP($B280,'Session Details'!$B$2:$T$368,19,FALSE)</f>
        <v>1.5599805804139777E-2</v>
      </c>
      <c r="H280" s="4">
        <f>VLOOKUP(Table2[[#This Row],[Date]],Table4[#All],10,0)</f>
        <v>5.1020419528979843E-2</v>
      </c>
      <c r="I280" s="3">
        <v>409180</v>
      </c>
      <c r="J280" s="4">
        <v>0.19</v>
      </c>
      <c r="K280" s="3">
        <v>32</v>
      </c>
      <c r="L280" s="3">
        <v>21</v>
      </c>
      <c r="M280" s="3">
        <v>29</v>
      </c>
      <c r="N280" s="3">
        <v>382</v>
      </c>
      <c r="O280" s="3">
        <v>39</v>
      </c>
      <c r="P280" s="46">
        <v>0.95</v>
      </c>
      <c r="Q280" s="4">
        <f>VLOOKUP($B280,'Session Details'!$B$2:$T$368,16,FALSE)</f>
        <v>-2.0999983052063242E-3</v>
      </c>
      <c r="R280" s="4">
        <f>VLOOKUP($B280,'Session Details'!$B$2:$T$368,17,FALSE)</f>
        <v>-3.3999930711363646E-3</v>
      </c>
      <c r="S280" s="4">
        <f>VLOOKUP($B280,'Session Details'!$B$2:$T$368,18,FALSE)</f>
        <v>-6.8001530480105155E-3</v>
      </c>
      <c r="T280" s="4">
        <f>VLOOKUP($B280,'Session Details'!$B$2:$T$368,19,FALSE)</f>
        <v>1.5599805804139777E-2</v>
      </c>
    </row>
    <row r="281" spans="2:20" hidden="1" x14ac:dyDescent="0.2">
      <c r="B281" s="10">
        <v>43744</v>
      </c>
      <c r="C281" s="4">
        <f>VLOOKUP($B281,'Session Details'!$B$2:$T$368,11,FALSE)</f>
        <v>6.3022897668794764E-2</v>
      </c>
      <c r="D281" s="4">
        <f>VLOOKUP($B281,'Session Details'!$B$2:$T$368,16,FALSE)</f>
        <v>2.1000000330948787E-3</v>
      </c>
      <c r="E281" s="4">
        <f>VLOOKUP($B281,'Session Details'!$B$2:$T$368,17,FALSE)</f>
        <v>6.8000843556981772E-3</v>
      </c>
      <c r="F281" s="4">
        <f>VLOOKUP($B281,'Session Details'!$B$2:$T$368,18,FALSE)</f>
        <v>2.719972663352066E-2</v>
      </c>
      <c r="G281" s="4">
        <f>VLOOKUP($B281,'Session Details'!$B$2:$T$368,19,FALSE)</f>
        <v>-7.8000184857759391E-3</v>
      </c>
      <c r="H281" s="4">
        <f>VLOOKUP(Table2[[#This Row],[Date]],Table4[#All],10,0)</f>
        <v>2.1052631332113103E-2</v>
      </c>
      <c r="I281" s="3">
        <v>382705</v>
      </c>
      <c r="J281" s="4">
        <v>0.17</v>
      </c>
      <c r="K281" s="3">
        <v>31</v>
      </c>
      <c r="L281" s="3">
        <v>19</v>
      </c>
      <c r="M281" s="3">
        <v>30</v>
      </c>
      <c r="N281" s="3">
        <v>372</v>
      </c>
      <c r="O281" s="3">
        <v>31</v>
      </c>
      <c r="P281" s="46">
        <v>0.94</v>
      </c>
      <c r="Q281" s="4">
        <f>VLOOKUP($B281,'Session Details'!$B$2:$T$368,16,FALSE)</f>
        <v>2.1000000330948787E-3</v>
      </c>
      <c r="R281" s="4">
        <f>VLOOKUP($B281,'Session Details'!$B$2:$T$368,17,FALSE)</f>
        <v>6.8000843556981772E-3</v>
      </c>
      <c r="S281" s="4">
        <f>VLOOKUP($B281,'Session Details'!$B$2:$T$368,18,FALSE)</f>
        <v>2.719972663352066E-2</v>
      </c>
      <c r="T281" s="4">
        <f>VLOOKUP($B281,'Session Details'!$B$2:$T$368,19,FALSE)</f>
        <v>-7.8000184857759391E-3</v>
      </c>
    </row>
    <row r="282" spans="2:20" hidden="1" x14ac:dyDescent="0.2">
      <c r="B282" s="10">
        <v>43745</v>
      </c>
      <c r="C282" s="4">
        <f>VLOOKUP($B282,'Session Details'!$B$2:$T$368,11,FALSE)</f>
        <v>0.12621014308084444</v>
      </c>
      <c r="D282" s="4">
        <f>VLOOKUP($B282,'Session Details'!$B$2:$T$368,16,FALSE)</f>
        <v>1.4999990976814814E-2</v>
      </c>
      <c r="E282" s="4">
        <f>VLOOKUP($B282,'Session Details'!$B$2:$T$368,17,FALSE)</f>
        <v>-3.9999305431654975E-3</v>
      </c>
      <c r="F282" s="4">
        <f>VLOOKUP($B282,'Session Details'!$B$2:$T$368,18,FALSE)</f>
        <v>7.2995015290442389E-3</v>
      </c>
      <c r="G282" s="4">
        <f>VLOOKUP($B282,'Session Details'!$B$2:$T$368,19,FALSE)</f>
        <v>4.9200142009796499E-2</v>
      </c>
      <c r="H282" s="4">
        <f>VLOOKUP(Table2[[#This Row],[Date]],Table4[#All],10,0)</f>
        <v>-9.9999815815380311E-3</v>
      </c>
      <c r="I282" s="3">
        <v>402657</v>
      </c>
      <c r="J282" s="4">
        <v>0.18</v>
      </c>
      <c r="K282" s="3">
        <v>30</v>
      </c>
      <c r="L282" s="3">
        <v>19</v>
      </c>
      <c r="M282" s="3">
        <v>26</v>
      </c>
      <c r="N282" s="3">
        <v>388</v>
      </c>
      <c r="O282" s="3">
        <v>32</v>
      </c>
      <c r="P282" s="46">
        <v>0.91</v>
      </c>
      <c r="Q282" s="4">
        <f>VLOOKUP($B282,'Session Details'!$B$2:$T$368,16,FALSE)</f>
        <v>1.4999990976814814E-2</v>
      </c>
      <c r="R282" s="4">
        <f>VLOOKUP($B282,'Session Details'!$B$2:$T$368,17,FALSE)</f>
        <v>-3.9999305431654975E-3</v>
      </c>
      <c r="S282" s="4">
        <f>VLOOKUP($B282,'Session Details'!$B$2:$T$368,18,FALSE)</f>
        <v>7.2995015290442389E-3</v>
      </c>
      <c r="T282" s="4">
        <f>VLOOKUP($B282,'Session Details'!$B$2:$T$368,19,FALSE)</f>
        <v>4.9200142009796499E-2</v>
      </c>
    </row>
    <row r="283" spans="2:20" hidden="1" x14ac:dyDescent="0.2">
      <c r="B283" s="10">
        <v>43746</v>
      </c>
      <c r="C283" s="4">
        <f>VLOOKUP($B283,'Session Details'!$B$2:$T$368,11,FALSE)</f>
        <v>6.077359956079853E-2</v>
      </c>
      <c r="D283" s="4">
        <f>VLOOKUP($B283,'Session Details'!$B$2:$T$368,16,FALSE)</f>
        <v>5.0000250558276393E-3</v>
      </c>
      <c r="E283" s="4">
        <f>VLOOKUP($B283,'Session Details'!$B$2:$T$368,17,FALSE)</f>
        <v>2.3999961428550487E-2</v>
      </c>
      <c r="F283" s="4">
        <f>VLOOKUP($B283,'Session Details'!$B$2:$T$368,18,FALSE)</f>
        <v>3.5656144370399545E-8</v>
      </c>
      <c r="G283" s="4">
        <f>VLOOKUP($B283,'Session Details'!$B$2:$T$368,19,FALSE)</f>
        <v>-1.6399863812435411E-2</v>
      </c>
      <c r="H283" s="4">
        <f>VLOOKUP(Table2[[#This Row],[Date]],Table4[#All],10,0)</f>
        <v>1.9801989677181275E-2</v>
      </c>
      <c r="I283" s="3">
        <v>386505</v>
      </c>
      <c r="J283" s="4">
        <v>0.19</v>
      </c>
      <c r="K283" s="3">
        <v>38</v>
      </c>
      <c r="L283" s="3">
        <v>18</v>
      </c>
      <c r="M283" s="3">
        <v>29</v>
      </c>
      <c r="N283" s="3">
        <v>387</v>
      </c>
      <c r="O283" s="3">
        <v>39</v>
      </c>
      <c r="P283" s="46">
        <v>0.95</v>
      </c>
      <c r="Q283" s="4">
        <f>VLOOKUP($B283,'Session Details'!$B$2:$T$368,16,FALSE)</f>
        <v>5.0000250558276393E-3</v>
      </c>
      <c r="R283" s="4">
        <f>VLOOKUP($B283,'Session Details'!$B$2:$T$368,17,FALSE)</f>
        <v>2.3999961428550487E-2</v>
      </c>
      <c r="S283" s="4">
        <f>VLOOKUP($B283,'Session Details'!$B$2:$T$368,18,FALSE)</f>
        <v>3.5656144370399545E-8</v>
      </c>
      <c r="T283" s="4">
        <f>VLOOKUP($B283,'Session Details'!$B$2:$T$368,19,FALSE)</f>
        <v>-1.6399863812435411E-2</v>
      </c>
    </row>
    <row r="284" spans="2:20" hidden="1" x14ac:dyDescent="0.2">
      <c r="B284" s="10">
        <v>43747</v>
      </c>
      <c r="C284" s="4">
        <f>VLOOKUP($B284,'Session Details'!$B$2:$T$368,11,FALSE)</f>
        <v>0.27002486365627365</v>
      </c>
      <c r="D284" s="4">
        <f>VLOOKUP($B284,'Session Details'!$B$2:$T$368,16,FALSE)</f>
        <v>1.750001044667468E-2</v>
      </c>
      <c r="E284" s="4">
        <f>VLOOKUP($B284,'Session Details'!$B$2:$T$368,17,FALSE)</f>
        <v>3.9998957667869428E-3</v>
      </c>
      <c r="F284" s="4">
        <f>VLOOKUP($B284,'Session Details'!$B$2:$T$368,18,FALSE)</f>
        <v>6.5699971904120358E-2</v>
      </c>
      <c r="G284" s="4">
        <f>VLOOKUP($B284,'Session Details'!$B$2:$T$368,19,FALSE)</f>
        <v>5.7400458516286612E-2</v>
      </c>
      <c r="H284" s="4">
        <f>VLOOKUP(Table2[[#This Row],[Date]],Table4[#All],10,0)</f>
        <v>-4.0404058256849784E-2</v>
      </c>
      <c r="I284" s="3">
        <v>382253</v>
      </c>
      <c r="J284" s="4">
        <v>0.19</v>
      </c>
      <c r="K284" s="3">
        <v>34</v>
      </c>
      <c r="L284" s="3">
        <v>19</v>
      </c>
      <c r="M284" s="3">
        <v>29</v>
      </c>
      <c r="N284" s="3">
        <v>366</v>
      </c>
      <c r="O284" s="3">
        <v>34</v>
      </c>
      <c r="P284" s="46">
        <v>0.91</v>
      </c>
      <c r="Q284" s="4">
        <f>VLOOKUP($B284,'Session Details'!$B$2:$T$368,16,FALSE)</f>
        <v>1.750001044667468E-2</v>
      </c>
      <c r="R284" s="4">
        <f>VLOOKUP($B284,'Session Details'!$B$2:$T$368,17,FALSE)</f>
        <v>3.9998957667869428E-3</v>
      </c>
      <c r="S284" s="4">
        <f>VLOOKUP($B284,'Session Details'!$B$2:$T$368,18,FALSE)</f>
        <v>6.5699971904120358E-2</v>
      </c>
      <c r="T284" s="4">
        <f>VLOOKUP($B284,'Session Details'!$B$2:$T$368,19,FALSE)</f>
        <v>5.7400458516286612E-2</v>
      </c>
    </row>
    <row r="285" spans="2:20" hidden="1" x14ac:dyDescent="0.2">
      <c r="B285" s="10">
        <v>43748</v>
      </c>
      <c r="C285" s="4">
        <f>VLOOKUP($B285,'Session Details'!$B$2:$T$368,11,FALSE)</f>
        <v>-0.14034239487284683</v>
      </c>
      <c r="D285" s="4">
        <f>VLOOKUP($B285,'Session Details'!$B$2:$T$368,16,FALSE)</f>
        <v>-1.00000032890111E-2</v>
      </c>
      <c r="E285" s="4">
        <f>VLOOKUP($B285,'Session Details'!$B$2:$T$368,17,FALSE)</f>
        <v>-3.999966160215751E-3</v>
      </c>
      <c r="F285" s="4">
        <f>VLOOKUP($B285,'Session Details'!$B$2:$T$368,18,FALSE)</f>
        <v>-4.3799775384058548E-2</v>
      </c>
      <c r="G285" s="4">
        <f>VLOOKUP($B285,'Session Details'!$B$2:$T$368,19,FALSE)</f>
        <v>-3.2800486302919429E-2</v>
      </c>
      <c r="H285" s="4">
        <f>VLOOKUP(Table2[[#This Row],[Date]],Table4[#All],10,0)</f>
        <v>0</v>
      </c>
      <c r="I285" s="3">
        <v>408424</v>
      </c>
      <c r="J285" s="4">
        <v>0.17</v>
      </c>
      <c r="K285" s="3">
        <v>33</v>
      </c>
      <c r="L285" s="3">
        <v>22</v>
      </c>
      <c r="M285" s="3">
        <v>29</v>
      </c>
      <c r="N285" s="3">
        <v>368</v>
      </c>
      <c r="O285" s="3">
        <v>30</v>
      </c>
      <c r="P285" s="46">
        <v>0.93</v>
      </c>
      <c r="Q285" s="4">
        <f>VLOOKUP($B285,'Session Details'!$B$2:$T$368,16,FALSE)</f>
        <v>-1.00000032890111E-2</v>
      </c>
      <c r="R285" s="4">
        <f>VLOOKUP($B285,'Session Details'!$B$2:$T$368,17,FALSE)</f>
        <v>-3.999966160215751E-3</v>
      </c>
      <c r="S285" s="4">
        <f>VLOOKUP($B285,'Session Details'!$B$2:$T$368,18,FALSE)</f>
        <v>-4.3799775384058548E-2</v>
      </c>
      <c r="T285" s="4">
        <f>VLOOKUP($B285,'Session Details'!$B$2:$T$368,19,FALSE)</f>
        <v>-3.2800486302919429E-2</v>
      </c>
    </row>
    <row r="286" spans="2:20" hidden="1" x14ac:dyDescent="0.2">
      <c r="B286" s="10">
        <v>43749</v>
      </c>
      <c r="C286" s="4">
        <f>VLOOKUP($B286,'Session Details'!$B$2:$T$368,11,FALSE)</f>
        <v>8.443873126744883E-2</v>
      </c>
      <c r="D286" s="4">
        <f>VLOOKUP($B286,'Session Details'!$B$2:$T$368,16,FALSE)</f>
        <v>-1.4700039296933198E-8</v>
      </c>
      <c r="E286" s="4">
        <f>VLOOKUP($B286,'Session Details'!$B$2:$T$368,17,FALSE)</f>
        <v>-8.0001294056564753E-3</v>
      </c>
      <c r="F286" s="4">
        <f>VLOOKUP($B286,'Session Details'!$B$2:$T$368,18,FALSE)</f>
        <v>5.8400205461909827E-2</v>
      </c>
      <c r="G286" s="4">
        <f>VLOOKUP($B286,'Session Details'!$B$2:$T$368,19,FALSE)</f>
        <v>1.6400111171265275E-2</v>
      </c>
      <c r="H286" s="4">
        <f>VLOOKUP(Table2[[#This Row],[Date]],Table4[#All],10,0)</f>
        <v>1.0309259264533743E-2</v>
      </c>
      <c r="I286" s="3">
        <v>388464</v>
      </c>
      <c r="J286" s="4">
        <v>0.18</v>
      </c>
      <c r="K286" s="3">
        <v>31</v>
      </c>
      <c r="L286" s="3">
        <v>19</v>
      </c>
      <c r="M286" s="3">
        <v>25</v>
      </c>
      <c r="N286" s="3">
        <v>384</v>
      </c>
      <c r="O286" s="3">
        <v>30</v>
      </c>
      <c r="P286" s="46">
        <v>0.95</v>
      </c>
      <c r="Q286" s="4">
        <f>VLOOKUP($B286,'Session Details'!$B$2:$T$368,16,FALSE)</f>
        <v>-1.4700039296933198E-8</v>
      </c>
      <c r="R286" s="4">
        <f>VLOOKUP($B286,'Session Details'!$B$2:$T$368,17,FALSE)</f>
        <v>-8.0001294056564753E-3</v>
      </c>
      <c r="S286" s="4">
        <f>VLOOKUP($B286,'Session Details'!$B$2:$T$368,18,FALSE)</f>
        <v>5.8400205461909827E-2</v>
      </c>
      <c r="T286" s="4">
        <f>VLOOKUP($B286,'Session Details'!$B$2:$T$368,19,FALSE)</f>
        <v>1.6400111171265275E-2</v>
      </c>
    </row>
    <row r="287" spans="2:20" hidden="1" x14ac:dyDescent="0.2">
      <c r="B287" s="10">
        <v>43750</v>
      </c>
      <c r="C287" s="4">
        <f>VLOOKUP($B287,'Session Details'!$B$2:$T$368,11,FALSE)</f>
        <v>1.824321460587619E-2</v>
      </c>
      <c r="D287" s="4">
        <f>VLOOKUP($B287,'Session Details'!$B$2:$T$368,16,FALSE)</f>
        <v>-8.3999952800293542E-3</v>
      </c>
      <c r="E287" s="4">
        <f>VLOOKUP($B287,'Session Details'!$B$2:$T$368,17,FALSE)</f>
        <v>-6.8000507502790075E-3</v>
      </c>
      <c r="F287" s="4">
        <f>VLOOKUP($B287,'Session Details'!$B$2:$T$368,18,FALSE)</f>
        <v>6.8002200932593126E-3</v>
      </c>
      <c r="G287" s="4">
        <f>VLOOKUP($B287,'Session Details'!$B$2:$T$368,19,FALSE)</f>
        <v>5.4600147877424399E-2</v>
      </c>
      <c r="H287" s="4">
        <f>VLOOKUP(Table2[[#This Row],[Date]],Table4[#All],10,0)</f>
        <v>-1.9417475518175187E-2</v>
      </c>
      <c r="I287" s="3">
        <v>387248</v>
      </c>
      <c r="J287" s="4">
        <v>0.17</v>
      </c>
      <c r="K287" s="3">
        <v>33</v>
      </c>
      <c r="L287" s="3">
        <v>17</v>
      </c>
      <c r="M287" s="3">
        <v>27</v>
      </c>
      <c r="N287" s="3">
        <v>360</v>
      </c>
      <c r="O287" s="3">
        <v>39</v>
      </c>
      <c r="P287" s="46">
        <v>0.95</v>
      </c>
      <c r="Q287" s="4">
        <f>VLOOKUP($B287,'Session Details'!$B$2:$T$368,16,FALSE)</f>
        <v>-8.3999952800293542E-3</v>
      </c>
      <c r="R287" s="4">
        <f>VLOOKUP($B287,'Session Details'!$B$2:$T$368,17,FALSE)</f>
        <v>-6.8000507502790075E-3</v>
      </c>
      <c r="S287" s="4">
        <f>VLOOKUP($B287,'Session Details'!$B$2:$T$368,18,FALSE)</f>
        <v>6.8002200932593126E-3</v>
      </c>
      <c r="T287" s="4">
        <f>VLOOKUP($B287,'Session Details'!$B$2:$T$368,19,FALSE)</f>
        <v>5.4600147877424399E-2</v>
      </c>
    </row>
    <row r="288" spans="2:20" hidden="1" x14ac:dyDescent="0.2">
      <c r="B288" s="10">
        <v>43751</v>
      </c>
      <c r="C288" s="4">
        <f>VLOOKUP($B288,'Session Details'!$B$2:$T$368,11,FALSE)</f>
        <v>-1.1775966432756246E-2</v>
      </c>
      <c r="D288" s="4">
        <f>VLOOKUP($B288,'Session Details'!$B$2:$T$368,16,FALSE)</f>
        <v>8.3999842179205697E-3</v>
      </c>
      <c r="E288" s="4">
        <f>VLOOKUP($B288,'Session Details'!$B$2:$T$368,17,FALSE)</f>
        <v>-1.6999965876054624E-2</v>
      </c>
      <c r="F288" s="4">
        <f>VLOOKUP($B288,'Session Details'!$B$2:$T$368,18,FALSE)</f>
        <v>-6.8000921302385775E-3</v>
      </c>
      <c r="G288" s="4">
        <f>VLOOKUP($B288,'Session Details'!$B$2:$T$368,19,FALSE)</f>
        <v>7.8000205448051085E-3</v>
      </c>
      <c r="H288" s="4">
        <f>VLOOKUP(Table2[[#This Row],[Date]],Table4[#All],10,0)</f>
        <v>0</v>
      </c>
      <c r="I288" s="3">
        <v>404505</v>
      </c>
      <c r="J288" s="4">
        <v>0.19</v>
      </c>
      <c r="K288" s="3">
        <v>32</v>
      </c>
      <c r="L288" s="3">
        <v>21</v>
      </c>
      <c r="M288" s="3">
        <v>27</v>
      </c>
      <c r="N288" s="3">
        <v>387</v>
      </c>
      <c r="O288" s="3">
        <v>36</v>
      </c>
      <c r="P288" s="46">
        <v>0.95</v>
      </c>
      <c r="Q288" s="4">
        <f>VLOOKUP($B288,'Session Details'!$B$2:$T$368,16,FALSE)</f>
        <v>8.3999842179205697E-3</v>
      </c>
      <c r="R288" s="4">
        <f>VLOOKUP($B288,'Session Details'!$B$2:$T$368,17,FALSE)</f>
        <v>-1.6999965876054624E-2</v>
      </c>
      <c r="S288" s="4">
        <f>VLOOKUP($B288,'Session Details'!$B$2:$T$368,18,FALSE)</f>
        <v>-6.8000921302385775E-3</v>
      </c>
      <c r="T288" s="4">
        <f>VLOOKUP($B288,'Session Details'!$B$2:$T$368,19,FALSE)</f>
        <v>7.8000205448051085E-3</v>
      </c>
    </row>
    <row r="289" spans="2:20" hidden="1" x14ac:dyDescent="0.2">
      <c r="B289" s="10">
        <v>43752</v>
      </c>
      <c r="C289" s="4">
        <f>VLOOKUP($B289,'Session Details'!$B$2:$T$368,11,FALSE)</f>
        <v>-0.17324037076778254</v>
      </c>
      <c r="D289" s="4">
        <f>VLOOKUP($B289,'Session Details'!$B$2:$T$368,16,FALSE)</f>
        <v>-1.749997399729547E-2</v>
      </c>
      <c r="E289" s="4">
        <f>VLOOKUP($B289,'Session Details'!$B$2:$T$368,17,FALSE)</f>
        <v>-8.0000310613022041E-3</v>
      </c>
      <c r="F289" s="4">
        <f>VLOOKUP($B289,'Session Details'!$B$2:$T$368,18,FALSE)</f>
        <v>-2.1899988866092235E-2</v>
      </c>
      <c r="G289" s="4">
        <f>VLOOKUP($B289,'Session Details'!$B$2:$T$368,19,FALSE)</f>
        <v>-5.7399654500461805E-2</v>
      </c>
      <c r="H289" s="4">
        <f>VLOOKUP(Table2[[#This Row],[Date]],Table4[#All],10,0)</f>
        <v>-3.0303066948270674E-2</v>
      </c>
      <c r="I289" s="3">
        <v>401477</v>
      </c>
      <c r="J289" s="4">
        <v>0.18</v>
      </c>
      <c r="K289" s="3">
        <v>31</v>
      </c>
      <c r="L289" s="3">
        <v>21</v>
      </c>
      <c r="M289" s="3">
        <v>25</v>
      </c>
      <c r="N289" s="3">
        <v>362</v>
      </c>
      <c r="O289" s="3">
        <v>36</v>
      </c>
      <c r="P289" s="46">
        <v>0.93</v>
      </c>
      <c r="Q289" s="4">
        <f>VLOOKUP($B289,'Session Details'!$B$2:$T$368,16,FALSE)</f>
        <v>-1.749997399729547E-2</v>
      </c>
      <c r="R289" s="4">
        <f>VLOOKUP($B289,'Session Details'!$B$2:$T$368,17,FALSE)</f>
        <v>-8.0000310613022041E-3</v>
      </c>
      <c r="S289" s="4">
        <f>VLOOKUP($B289,'Session Details'!$B$2:$T$368,18,FALSE)</f>
        <v>-2.1899988866092235E-2</v>
      </c>
      <c r="T289" s="4">
        <f>VLOOKUP($B289,'Session Details'!$B$2:$T$368,19,FALSE)</f>
        <v>-5.7399654500461805E-2</v>
      </c>
    </row>
    <row r="290" spans="2:20" hidden="1" x14ac:dyDescent="0.2">
      <c r="B290" s="10">
        <v>43753</v>
      </c>
      <c r="C290" s="4">
        <f>VLOOKUP($B290,'Session Details'!$B$2:$T$368,11,FALSE)</f>
        <v>-9.557094157605317E-2</v>
      </c>
      <c r="D290" s="4">
        <f>VLOOKUP($B290,'Session Details'!$B$2:$T$368,16,FALSE)</f>
        <v>-9.9999992973346108E-3</v>
      </c>
      <c r="E290" s="4">
        <f>VLOOKUP($B290,'Session Details'!$B$2:$T$368,17,FALSE)</f>
        <v>-3.1999963993267433E-2</v>
      </c>
      <c r="F290" s="4">
        <f>VLOOKUP($B290,'Session Details'!$B$2:$T$368,18,FALSE)</f>
        <v>-1.8552074765310067E-7</v>
      </c>
      <c r="G290" s="4">
        <f>VLOOKUP($B290,'Session Details'!$B$2:$T$368,19,FALSE)</f>
        <v>1.6400290027113407E-2</v>
      </c>
      <c r="H290" s="4">
        <f>VLOOKUP(Table2[[#This Row],[Date]],Table4[#All],10,0)</f>
        <v>-1.9417484842768062E-2</v>
      </c>
      <c r="I290" s="3">
        <v>402669</v>
      </c>
      <c r="J290" s="4">
        <v>0.19</v>
      </c>
      <c r="K290" s="3">
        <v>35</v>
      </c>
      <c r="L290" s="3">
        <v>17</v>
      </c>
      <c r="M290" s="3">
        <v>25</v>
      </c>
      <c r="N290" s="3">
        <v>394</v>
      </c>
      <c r="O290" s="3">
        <v>32</v>
      </c>
      <c r="P290" s="46">
        <v>0.91</v>
      </c>
      <c r="Q290" s="4">
        <f>VLOOKUP($B290,'Session Details'!$B$2:$T$368,16,FALSE)</f>
        <v>-9.9999992973346108E-3</v>
      </c>
      <c r="R290" s="4">
        <f>VLOOKUP($B290,'Session Details'!$B$2:$T$368,17,FALSE)</f>
        <v>-3.1999963993267433E-2</v>
      </c>
      <c r="S290" s="4">
        <f>VLOOKUP($B290,'Session Details'!$B$2:$T$368,18,FALSE)</f>
        <v>-1.8552074765310067E-7</v>
      </c>
      <c r="T290" s="4">
        <f>VLOOKUP($B290,'Session Details'!$B$2:$T$368,19,FALSE)</f>
        <v>1.6400290027113407E-2</v>
      </c>
    </row>
    <row r="291" spans="2:20" hidden="1" x14ac:dyDescent="0.2">
      <c r="B291" s="10">
        <v>43754</v>
      </c>
      <c r="C291" s="4">
        <f>VLOOKUP($B291,'Session Details'!$B$2:$T$368,11,FALSE)</f>
        <v>-6.7221653766484812E-2</v>
      </c>
      <c r="D291" s="4">
        <f>VLOOKUP($B291,'Session Details'!$B$2:$T$368,16,FALSE)</f>
        <v>-2.4999669194729623E-3</v>
      </c>
      <c r="E291" s="4">
        <f>VLOOKUP($B291,'Session Details'!$B$2:$T$368,17,FALSE)</f>
        <v>1.9999913535859282E-2</v>
      </c>
      <c r="F291" s="4">
        <f>VLOOKUP($B291,'Session Details'!$B$2:$T$368,18,FALSE)</f>
        <v>-3.6499939350791211E-2</v>
      </c>
      <c r="G291" s="4">
        <f>VLOOKUP($B291,'Session Details'!$B$2:$T$368,19,FALSE)</f>
        <v>-4.920019376557272E-2</v>
      </c>
      <c r="H291" s="4">
        <f>VLOOKUP(Table2[[#This Row],[Date]],Table4[#All],10,0)</f>
        <v>0</v>
      </c>
      <c r="I291" s="3">
        <v>401441</v>
      </c>
      <c r="J291" s="4">
        <v>0.19</v>
      </c>
      <c r="K291" s="3">
        <v>38</v>
      </c>
      <c r="L291" s="3">
        <v>22</v>
      </c>
      <c r="M291" s="3">
        <v>26</v>
      </c>
      <c r="N291" s="3">
        <v>371</v>
      </c>
      <c r="O291" s="3">
        <v>31</v>
      </c>
      <c r="P291" s="46">
        <v>0.95</v>
      </c>
      <c r="Q291" s="4">
        <f>VLOOKUP($B291,'Session Details'!$B$2:$T$368,16,FALSE)</f>
        <v>-2.4999669194729623E-3</v>
      </c>
      <c r="R291" s="4">
        <f>VLOOKUP($B291,'Session Details'!$B$2:$T$368,17,FALSE)</f>
        <v>1.9999913535859282E-2</v>
      </c>
      <c r="S291" s="4">
        <f>VLOOKUP($B291,'Session Details'!$B$2:$T$368,18,FALSE)</f>
        <v>-3.6499939350791211E-2</v>
      </c>
      <c r="T291" s="4">
        <f>VLOOKUP($B291,'Session Details'!$B$2:$T$368,19,FALSE)</f>
        <v>-4.920019376557272E-2</v>
      </c>
    </row>
    <row r="292" spans="2:20" hidden="1" x14ac:dyDescent="0.2">
      <c r="B292" s="10">
        <v>43755</v>
      </c>
      <c r="C292" s="4">
        <f>VLOOKUP($B292,'Session Details'!$B$2:$T$368,11,FALSE)</f>
        <v>1.9790133004043975E-2</v>
      </c>
      <c r="D292" s="4">
        <f>VLOOKUP($B292,'Session Details'!$B$2:$T$368,16,FALSE)</f>
        <v>7.5000277101488766E-3</v>
      </c>
      <c r="E292" s="4">
        <f>VLOOKUP($B292,'Session Details'!$B$2:$T$368,17,FALSE)</f>
        <v>-4.0000024699065606E-3</v>
      </c>
      <c r="F292" s="4">
        <f>VLOOKUP($B292,'Session Details'!$B$2:$T$368,18,FALSE)</f>
        <v>7.2999567299358858E-3</v>
      </c>
      <c r="G292" s="4">
        <f>VLOOKUP($B292,'Session Details'!$B$2:$T$368,19,FALSE)</f>
        <v>-8.1997172000539686E-3</v>
      </c>
      <c r="H292" s="4">
        <f>VLOOKUP(Table2[[#This Row],[Date]],Table4[#All],10,0)</f>
        <v>4.0816345708519552E-2</v>
      </c>
      <c r="I292" s="3">
        <v>404247</v>
      </c>
      <c r="J292" s="4">
        <v>0.17</v>
      </c>
      <c r="K292" s="3">
        <v>37</v>
      </c>
      <c r="L292" s="3">
        <v>18</v>
      </c>
      <c r="M292" s="3">
        <v>27</v>
      </c>
      <c r="N292" s="3">
        <v>365</v>
      </c>
      <c r="O292" s="3">
        <v>34</v>
      </c>
      <c r="P292" s="46">
        <v>0.92</v>
      </c>
      <c r="Q292" s="4">
        <f>VLOOKUP($B292,'Session Details'!$B$2:$T$368,16,FALSE)</f>
        <v>7.5000277101488766E-3</v>
      </c>
      <c r="R292" s="4">
        <f>VLOOKUP($B292,'Session Details'!$B$2:$T$368,17,FALSE)</f>
        <v>-4.0000024699065606E-3</v>
      </c>
      <c r="S292" s="4">
        <f>VLOOKUP($B292,'Session Details'!$B$2:$T$368,18,FALSE)</f>
        <v>7.2999567299358858E-3</v>
      </c>
      <c r="T292" s="4">
        <f>VLOOKUP($B292,'Session Details'!$B$2:$T$368,19,FALSE)</f>
        <v>-8.1997172000539686E-3</v>
      </c>
    </row>
    <row r="293" spans="2:20" hidden="1" x14ac:dyDescent="0.2">
      <c r="B293" s="10">
        <v>43756</v>
      </c>
      <c r="C293" s="4">
        <f>VLOOKUP($B293,'Session Details'!$B$2:$T$368,11,FALSE)</f>
        <v>9.4032957054515309E-2</v>
      </c>
      <c r="D293" s="4">
        <f>VLOOKUP($B293,'Session Details'!$B$2:$T$368,16,FALSE)</f>
        <v>7.5000010473930401E-3</v>
      </c>
      <c r="E293" s="4">
        <f>VLOOKUP($B293,'Session Details'!$B$2:$T$368,17,FALSE)</f>
        <v>2.4000014450321461E-2</v>
      </c>
      <c r="F293" s="4">
        <f>VLOOKUP($B293,'Session Details'!$B$2:$T$368,18,FALSE)</f>
        <v>-3.6500061711360554E-2</v>
      </c>
      <c r="G293" s="4">
        <f>VLOOKUP($B293,'Session Details'!$B$2:$T$368,19,FALSE)</f>
        <v>4.0999906259793217E-2</v>
      </c>
      <c r="H293" s="4">
        <f>VLOOKUP(Table2[[#This Row],[Date]],Table4[#All],10,0)</f>
        <v>-2.0408172854259776E-2</v>
      </c>
      <c r="I293" s="3">
        <v>384464</v>
      </c>
      <c r="J293" s="4">
        <v>0.18</v>
      </c>
      <c r="K293" s="3">
        <v>35</v>
      </c>
      <c r="L293" s="3">
        <v>20</v>
      </c>
      <c r="M293" s="3">
        <v>30</v>
      </c>
      <c r="N293" s="3">
        <v>383</v>
      </c>
      <c r="O293" s="3">
        <v>39</v>
      </c>
      <c r="P293" s="46">
        <v>0.94</v>
      </c>
      <c r="Q293" s="4">
        <f>VLOOKUP($B293,'Session Details'!$B$2:$T$368,16,FALSE)</f>
        <v>7.5000010473930401E-3</v>
      </c>
      <c r="R293" s="4">
        <f>VLOOKUP($B293,'Session Details'!$B$2:$T$368,17,FALSE)</f>
        <v>2.4000014450321461E-2</v>
      </c>
      <c r="S293" s="4">
        <f>VLOOKUP($B293,'Session Details'!$B$2:$T$368,18,FALSE)</f>
        <v>-3.6500061711360554E-2</v>
      </c>
      <c r="T293" s="4">
        <f>VLOOKUP($B293,'Session Details'!$B$2:$T$368,19,FALSE)</f>
        <v>4.0999906259793217E-2</v>
      </c>
    </row>
    <row r="294" spans="2:20" hidden="1" x14ac:dyDescent="0.2">
      <c r="B294" s="10">
        <v>43757</v>
      </c>
      <c r="C294" s="4">
        <f>VLOOKUP($B294,'Session Details'!$B$2:$T$368,11,FALSE)</f>
        <v>1.1740599986385547E-2</v>
      </c>
      <c r="D294" s="4">
        <f>VLOOKUP($B294,'Session Details'!$B$2:$T$368,16,FALSE)</f>
        <v>4.1999965906838188E-3</v>
      </c>
      <c r="E294" s="4">
        <f>VLOOKUP($B294,'Session Details'!$B$2:$T$368,17,FALSE)</f>
        <v>1.0200042525641162E-2</v>
      </c>
      <c r="F294" s="4">
        <f>VLOOKUP($B294,'Session Details'!$B$2:$T$368,18,FALSE)</f>
        <v>1.3600012648890547E-2</v>
      </c>
      <c r="G294" s="4">
        <f>VLOOKUP($B294,'Session Details'!$B$2:$T$368,19,FALSE)</f>
        <v>-4.6800327500899241E-2</v>
      </c>
      <c r="H294" s="4">
        <f>VLOOKUP(Table2[[#This Row],[Date]],Table4[#All],10,0)</f>
        <v>1.9801979979641171E-2</v>
      </c>
      <c r="I294" s="3">
        <v>383538</v>
      </c>
      <c r="J294" s="4">
        <v>0.19</v>
      </c>
      <c r="K294" s="3">
        <v>34</v>
      </c>
      <c r="L294" s="3">
        <v>19</v>
      </c>
      <c r="M294" s="3">
        <v>27</v>
      </c>
      <c r="N294" s="3">
        <v>386</v>
      </c>
      <c r="O294" s="3">
        <v>35</v>
      </c>
      <c r="P294" s="46">
        <v>0.92</v>
      </c>
      <c r="Q294" s="4">
        <f>VLOOKUP($B294,'Session Details'!$B$2:$T$368,16,FALSE)</f>
        <v>4.1999965906838188E-3</v>
      </c>
      <c r="R294" s="4">
        <f>VLOOKUP($B294,'Session Details'!$B$2:$T$368,17,FALSE)</f>
        <v>1.0200042525641162E-2</v>
      </c>
      <c r="S294" s="4">
        <f>VLOOKUP($B294,'Session Details'!$B$2:$T$368,18,FALSE)</f>
        <v>1.3600012648890547E-2</v>
      </c>
      <c r="T294" s="4">
        <f>VLOOKUP($B294,'Session Details'!$B$2:$T$368,19,FALSE)</f>
        <v>-4.6800327500899241E-2</v>
      </c>
    </row>
    <row r="295" spans="2:20" hidden="1" x14ac:dyDescent="0.2">
      <c r="B295" s="10">
        <v>43758</v>
      </c>
      <c r="C295" s="4">
        <f>VLOOKUP($B295,'Session Details'!$B$2:$T$368,11,FALSE)</f>
        <v>2.0011698673675582E-2</v>
      </c>
      <c r="D295" s="4">
        <f>VLOOKUP($B295,'Session Details'!$B$2:$T$368,16,FALSE)</f>
        <v>-6.2999878809615051E-3</v>
      </c>
      <c r="E295" s="4">
        <f>VLOOKUP($B295,'Session Details'!$B$2:$T$368,17,FALSE)</f>
        <v>2.0399970251263777E-2</v>
      </c>
      <c r="F295" s="4">
        <f>VLOOKUP($B295,'Session Details'!$B$2:$T$368,18,FALSE)</f>
        <v>-2.0399890161661327E-2</v>
      </c>
      <c r="G295" s="4">
        <f>VLOOKUP($B295,'Session Details'!$B$2:$T$368,19,FALSE)</f>
        <v>1.5600025645278626E-2</v>
      </c>
      <c r="H295" s="4">
        <f>VLOOKUP(Table2[[#This Row],[Date]],Table4[#All],10,0)</f>
        <v>-1.0309289715021874E-2</v>
      </c>
      <c r="I295" s="3">
        <v>392178</v>
      </c>
      <c r="J295" s="4">
        <v>0.19</v>
      </c>
      <c r="K295" s="3">
        <v>38</v>
      </c>
      <c r="L295" s="3">
        <v>22</v>
      </c>
      <c r="M295" s="3">
        <v>25</v>
      </c>
      <c r="N295" s="3">
        <v>361</v>
      </c>
      <c r="O295" s="3">
        <v>33</v>
      </c>
      <c r="P295" s="46">
        <v>0.94</v>
      </c>
      <c r="Q295" s="4">
        <f>VLOOKUP($B295,'Session Details'!$B$2:$T$368,16,FALSE)</f>
        <v>-6.2999878809615051E-3</v>
      </c>
      <c r="R295" s="4">
        <f>VLOOKUP($B295,'Session Details'!$B$2:$T$368,17,FALSE)</f>
        <v>2.0399970251263777E-2</v>
      </c>
      <c r="S295" s="4">
        <f>VLOOKUP($B295,'Session Details'!$B$2:$T$368,18,FALSE)</f>
        <v>-2.0399890161661327E-2</v>
      </c>
      <c r="T295" s="4">
        <f>VLOOKUP($B295,'Session Details'!$B$2:$T$368,19,FALSE)</f>
        <v>1.5600025645278626E-2</v>
      </c>
    </row>
    <row r="296" spans="2:20" hidden="1" x14ac:dyDescent="0.2">
      <c r="B296" s="10">
        <v>43759</v>
      </c>
      <c r="C296" s="4">
        <f>VLOOKUP($B296,'Session Details'!$B$2:$T$368,11,FALSE)</f>
        <v>0.21035794983323086</v>
      </c>
      <c r="D296" s="4">
        <f>VLOOKUP($B296,'Session Details'!$B$2:$T$368,16,FALSE)</f>
        <v>4.9999800603707234E-3</v>
      </c>
      <c r="E296" s="4">
        <f>VLOOKUP($B296,'Session Details'!$B$2:$T$368,17,FALSE)</f>
        <v>2.7999998133092285E-2</v>
      </c>
      <c r="F296" s="4">
        <f>VLOOKUP($B296,'Session Details'!$B$2:$T$368,18,FALSE)</f>
        <v>2.920016572917794E-2</v>
      </c>
      <c r="G296" s="4">
        <f>VLOOKUP($B296,'Session Details'!$B$2:$T$368,19,FALSE)</f>
        <v>4.9199351577360106E-2</v>
      </c>
      <c r="H296" s="4">
        <f>VLOOKUP(Table2[[#This Row],[Date]],Table4[#All],10,0)</f>
        <v>9.3750020984576077E-2</v>
      </c>
      <c r="I296" s="3">
        <v>383369</v>
      </c>
      <c r="J296" s="4">
        <v>0.19</v>
      </c>
      <c r="K296" s="3">
        <v>31</v>
      </c>
      <c r="L296" s="3">
        <v>22</v>
      </c>
      <c r="M296" s="3">
        <v>30</v>
      </c>
      <c r="N296" s="3">
        <v>368</v>
      </c>
      <c r="O296" s="3">
        <v>36</v>
      </c>
      <c r="P296" s="46">
        <v>0.92</v>
      </c>
      <c r="Q296" s="4">
        <f>VLOOKUP($B296,'Session Details'!$B$2:$T$368,16,FALSE)</f>
        <v>4.9999800603707234E-3</v>
      </c>
      <c r="R296" s="4">
        <f>VLOOKUP($B296,'Session Details'!$B$2:$T$368,17,FALSE)</f>
        <v>2.7999998133092285E-2</v>
      </c>
      <c r="S296" s="4">
        <f>VLOOKUP($B296,'Session Details'!$B$2:$T$368,18,FALSE)</f>
        <v>2.920016572917794E-2</v>
      </c>
      <c r="T296" s="4">
        <f>VLOOKUP($B296,'Session Details'!$B$2:$T$368,19,FALSE)</f>
        <v>4.9199351577360106E-2</v>
      </c>
    </row>
    <row r="297" spans="2:20" hidden="1" x14ac:dyDescent="0.2">
      <c r="B297" s="10">
        <v>43760</v>
      </c>
      <c r="C297" s="4">
        <f>VLOOKUP($B297,'Session Details'!$B$2:$T$368,11,FALSE)</f>
        <v>0.21066231862763574</v>
      </c>
      <c r="D297" s="4">
        <f>VLOOKUP($B297,'Session Details'!$B$2:$T$368,16,FALSE)</f>
        <v>1.2499992591583853E-2</v>
      </c>
      <c r="E297" s="4">
        <f>VLOOKUP($B297,'Session Details'!$B$2:$T$368,17,FALSE)</f>
        <v>4.0001280730949107E-3</v>
      </c>
      <c r="F297" s="4">
        <f>VLOOKUP($B297,'Session Details'!$B$2:$T$368,18,FALSE)</f>
        <v>3.6499724926366661E-2</v>
      </c>
      <c r="G297" s="4">
        <f>VLOOKUP($B297,'Session Details'!$B$2:$T$368,19,FALSE)</f>
        <v>6.560031723883164E-2</v>
      </c>
      <c r="H297" s="4">
        <f>VLOOKUP(Table2[[#This Row],[Date]],Table4[#All],10,0)</f>
        <v>-9.9009720434640736E-3</v>
      </c>
      <c r="I297" s="3">
        <v>399709</v>
      </c>
      <c r="J297" s="4">
        <v>0.18</v>
      </c>
      <c r="K297" s="3">
        <v>37</v>
      </c>
      <c r="L297" s="3">
        <v>19</v>
      </c>
      <c r="M297" s="3">
        <v>29</v>
      </c>
      <c r="N297" s="3">
        <v>376</v>
      </c>
      <c r="O297" s="3">
        <v>32</v>
      </c>
      <c r="P297" s="46">
        <v>0.94</v>
      </c>
      <c r="Q297" s="4">
        <f>VLOOKUP($B297,'Session Details'!$B$2:$T$368,16,FALSE)</f>
        <v>1.2499992591583853E-2</v>
      </c>
      <c r="R297" s="4">
        <f>VLOOKUP($B297,'Session Details'!$B$2:$T$368,17,FALSE)</f>
        <v>4.0001280730949107E-3</v>
      </c>
      <c r="S297" s="4">
        <f>VLOOKUP($B297,'Session Details'!$B$2:$T$368,18,FALSE)</f>
        <v>3.6499724926366661E-2</v>
      </c>
      <c r="T297" s="4">
        <f>VLOOKUP($B297,'Session Details'!$B$2:$T$368,19,FALSE)</f>
        <v>6.560031723883164E-2</v>
      </c>
    </row>
    <row r="298" spans="2:20" hidden="1" x14ac:dyDescent="0.2">
      <c r="B298" s="10">
        <v>43761</v>
      </c>
      <c r="C298" s="4">
        <f>VLOOKUP($B298,'Session Details'!$B$2:$T$368,11,FALSE)</f>
        <v>-3.8095234455086113E-2</v>
      </c>
      <c r="D298" s="4">
        <f>VLOOKUP($B298,'Session Details'!$B$2:$T$368,16,FALSE)</f>
        <v>-1.5000014783239202E-2</v>
      </c>
      <c r="E298" s="4">
        <f>VLOOKUP($B298,'Session Details'!$B$2:$T$368,17,FALSE)</f>
        <v>-2.79998802731522E-2</v>
      </c>
      <c r="F298" s="4">
        <f>VLOOKUP($B298,'Session Details'!$B$2:$T$368,18,FALSE)</f>
        <v>2.1899638595572091E-2</v>
      </c>
      <c r="G298" s="4">
        <f>VLOOKUP($B298,'Session Details'!$B$2:$T$368,19,FALSE)</f>
        <v>4.9199929377161888E-2</v>
      </c>
      <c r="H298" s="4">
        <f>VLOOKUP(Table2[[#This Row],[Date]],Table4[#All],10,0)</f>
        <v>5.2631578947368363E-2</v>
      </c>
      <c r="I298" s="3">
        <v>394443</v>
      </c>
      <c r="J298" s="4">
        <v>0.18</v>
      </c>
      <c r="K298" s="3">
        <v>37</v>
      </c>
      <c r="L298" s="3">
        <v>18</v>
      </c>
      <c r="M298" s="3">
        <v>30</v>
      </c>
      <c r="N298" s="3">
        <v>369</v>
      </c>
      <c r="O298" s="3">
        <v>33</v>
      </c>
      <c r="P298" s="46">
        <v>0.95</v>
      </c>
      <c r="Q298" s="4">
        <f>VLOOKUP($B298,'Session Details'!$B$2:$T$368,16,FALSE)</f>
        <v>-1.5000014783239202E-2</v>
      </c>
      <c r="R298" s="4">
        <f>VLOOKUP($B298,'Session Details'!$B$2:$T$368,17,FALSE)</f>
        <v>-2.79998802731522E-2</v>
      </c>
      <c r="S298" s="4">
        <f>VLOOKUP($B298,'Session Details'!$B$2:$T$368,18,FALSE)</f>
        <v>2.1899638595572091E-2</v>
      </c>
      <c r="T298" s="4">
        <f>VLOOKUP($B298,'Session Details'!$B$2:$T$368,19,FALSE)</f>
        <v>4.9199929377161888E-2</v>
      </c>
    </row>
    <row r="299" spans="2:20" hidden="1" x14ac:dyDescent="0.2">
      <c r="B299" s="10">
        <v>43762</v>
      </c>
      <c r="C299" s="4">
        <f>VLOOKUP($B299,'Session Details'!$B$2:$T$368,11,FALSE)</f>
        <v>0.15084054746076969</v>
      </c>
      <c r="D299" s="4">
        <f>VLOOKUP($B299,'Session Details'!$B$2:$T$368,16,FALSE)</f>
        <v>-2.5000177571358195E-3</v>
      </c>
      <c r="E299" s="4">
        <f>VLOOKUP($B299,'Session Details'!$B$2:$T$368,17,FALSE)</f>
        <v>4.000007457302529E-2</v>
      </c>
      <c r="F299" s="4">
        <f>VLOOKUP($B299,'Session Details'!$B$2:$T$368,18,FALSE)</f>
        <v>4.3799575734863705E-2</v>
      </c>
      <c r="G299" s="4">
        <f>VLOOKUP($B299,'Session Details'!$B$2:$T$368,19,FALSE)</f>
        <v>-8.1999654527570298E-3</v>
      </c>
      <c r="H299" s="4">
        <f>VLOOKUP(Table2[[#This Row],[Date]],Table4[#All],10,0)</f>
        <v>-4.9019607400555998E-2</v>
      </c>
      <c r="I299" s="3">
        <v>389066</v>
      </c>
      <c r="J299" s="4">
        <v>0.18</v>
      </c>
      <c r="K299" s="3">
        <v>38</v>
      </c>
      <c r="L299" s="3">
        <v>21</v>
      </c>
      <c r="M299" s="3">
        <v>27</v>
      </c>
      <c r="N299" s="3">
        <v>398</v>
      </c>
      <c r="O299" s="3">
        <v>31</v>
      </c>
      <c r="P299" s="46">
        <v>0.91</v>
      </c>
      <c r="Q299" s="4">
        <f>VLOOKUP($B299,'Session Details'!$B$2:$T$368,16,FALSE)</f>
        <v>-2.5000177571358195E-3</v>
      </c>
      <c r="R299" s="4">
        <f>VLOOKUP($B299,'Session Details'!$B$2:$T$368,17,FALSE)</f>
        <v>4.000007457302529E-2</v>
      </c>
      <c r="S299" s="4">
        <f>VLOOKUP($B299,'Session Details'!$B$2:$T$368,18,FALSE)</f>
        <v>4.3799575734863705E-2</v>
      </c>
      <c r="T299" s="4">
        <f>VLOOKUP($B299,'Session Details'!$B$2:$T$368,19,FALSE)</f>
        <v>-8.1999654527570298E-3</v>
      </c>
    </row>
    <row r="300" spans="2:20" hidden="1" x14ac:dyDescent="0.2">
      <c r="B300" s="10">
        <v>43763</v>
      </c>
      <c r="C300" s="4">
        <f>VLOOKUP($B300,'Session Details'!$B$2:$T$368,11,FALSE)</f>
        <v>-0.13050517372885584</v>
      </c>
      <c r="D300" s="4">
        <f>VLOOKUP($B300,'Session Details'!$B$2:$T$368,16,FALSE)</f>
        <v>-7.4999804507318857E-3</v>
      </c>
      <c r="E300" s="4">
        <f>VLOOKUP($B300,'Session Details'!$B$2:$T$368,17,FALSE)</f>
        <v>-1.5999960082653752E-2</v>
      </c>
      <c r="F300" s="4">
        <f>VLOOKUP($B300,'Session Details'!$B$2:$T$368,18,FALSE)</f>
        <v>2.4441510926287435E-8</v>
      </c>
      <c r="G300" s="4">
        <f>VLOOKUP($B300,'Session Details'!$B$2:$T$368,19,FALSE)</f>
        <v>-5.7400156744078723E-2</v>
      </c>
      <c r="H300" s="4">
        <f>VLOOKUP(Table2[[#This Row],[Date]],Table4[#All],10,0)</f>
        <v>3.1250038971355698E-2</v>
      </c>
      <c r="I300" s="3">
        <v>393573</v>
      </c>
      <c r="J300" s="4">
        <v>0.19</v>
      </c>
      <c r="K300" s="3">
        <v>37</v>
      </c>
      <c r="L300" s="3">
        <v>20</v>
      </c>
      <c r="M300" s="3">
        <v>28</v>
      </c>
      <c r="N300" s="3">
        <v>375</v>
      </c>
      <c r="O300" s="3">
        <v>39</v>
      </c>
      <c r="P300" s="46">
        <v>0.93</v>
      </c>
      <c r="Q300" s="4">
        <f>VLOOKUP($B300,'Session Details'!$B$2:$T$368,16,FALSE)</f>
        <v>-7.4999804507318857E-3</v>
      </c>
      <c r="R300" s="4">
        <f>VLOOKUP($B300,'Session Details'!$B$2:$T$368,17,FALSE)</f>
        <v>-1.5999960082653752E-2</v>
      </c>
      <c r="S300" s="4">
        <f>VLOOKUP($B300,'Session Details'!$B$2:$T$368,18,FALSE)</f>
        <v>2.4441510926287435E-8</v>
      </c>
      <c r="T300" s="4">
        <f>VLOOKUP($B300,'Session Details'!$B$2:$T$368,19,FALSE)</f>
        <v>-5.7400156744078723E-2</v>
      </c>
    </row>
    <row r="301" spans="2:20" hidden="1" x14ac:dyDescent="0.2">
      <c r="B301" s="10">
        <v>43764</v>
      </c>
      <c r="C301" s="4">
        <f>VLOOKUP($B301,'Session Details'!$B$2:$T$368,11,FALSE)</f>
        <v>-2.0522190478220792E-2</v>
      </c>
      <c r="D301" s="4">
        <f>VLOOKUP($B301,'Session Details'!$B$2:$T$368,16,FALSE)</f>
        <v>8.3999945963861011E-3</v>
      </c>
      <c r="E301" s="4">
        <f>VLOOKUP($B301,'Session Details'!$B$2:$T$368,17,FALSE)</f>
        <v>3.4000471444582958E-3</v>
      </c>
      <c r="F301" s="4">
        <f>VLOOKUP($B301,'Session Details'!$B$2:$T$368,18,FALSE)</f>
        <v>-4.7600192048079304E-2</v>
      </c>
      <c r="G301" s="4">
        <f>VLOOKUP($B301,'Session Details'!$B$2:$T$368,19,FALSE)</f>
        <v>4.0482698460131417E-7</v>
      </c>
      <c r="H301" s="4">
        <f>VLOOKUP(Table2[[#This Row],[Date]],Table4[#All],10,0)</f>
        <v>-4.8543699609418511E-2</v>
      </c>
      <c r="I301" s="3">
        <v>382825</v>
      </c>
      <c r="J301" s="4">
        <v>0.17</v>
      </c>
      <c r="K301" s="3">
        <v>36</v>
      </c>
      <c r="L301" s="3">
        <v>20</v>
      </c>
      <c r="M301" s="3">
        <v>28</v>
      </c>
      <c r="N301" s="3">
        <v>359</v>
      </c>
      <c r="O301" s="3">
        <v>40</v>
      </c>
      <c r="P301" s="46">
        <v>0.92</v>
      </c>
      <c r="Q301" s="4">
        <f>VLOOKUP($B301,'Session Details'!$B$2:$T$368,16,FALSE)</f>
        <v>8.3999945963861011E-3</v>
      </c>
      <c r="R301" s="4">
        <f>VLOOKUP($B301,'Session Details'!$B$2:$T$368,17,FALSE)</f>
        <v>3.4000471444582958E-3</v>
      </c>
      <c r="S301" s="4">
        <f>VLOOKUP($B301,'Session Details'!$B$2:$T$368,18,FALSE)</f>
        <v>-4.7600192048079304E-2</v>
      </c>
      <c r="T301" s="4">
        <f>VLOOKUP($B301,'Session Details'!$B$2:$T$368,19,FALSE)</f>
        <v>4.0482698460131417E-7</v>
      </c>
    </row>
    <row r="302" spans="2:20" hidden="1" x14ac:dyDescent="0.2">
      <c r="B302" s="10">
        <v>43765</v>
      </c>
      <c r="C302" s="4">
        <f>VLOOKUP($B302,'Session Details'!$B$2:$T$368,11,FALSE)</f>
        <v>-4.7898905788276158E-2</v>
      </c>
      <c r="D302" s="4">
        <f>VLOOKUP($B302,'Session Details'!$B$2:$T$368,16,FALSE)</f>
        <v>4.1999890472398105E-3</v>
      </c>
      <c r="E302" s="4">
        <f>VLOOKUP($B302,'Session Details'!$B$2:$T$368,17,FALSE)</f>
        <v>-1.0200016429162462E-2</v>
      </c>
      <c r="F302" s="4">
        <f>VLOOKUP($B302,'Session Details'!$B$2:$T$368,18,FALSE)</f>
        <v>3.4000116531450075E-2</v>
      </c>
      <c r="G302" s="4">
        <f>VLOOKUP($B302,'Session Details'!$B$2:$T$368,19,FALSE)</f>
        <v>-7.0199852655885686E-2</v>
      </c>
      <c r="H302" s="4">
        <f>VLOOKUP(Table2[[#This Row],[Date]],Table4[#All],10,0)</f>
        <v>0</v>
      </c>
      <c r="I302" s="3">
        <v>382944</v>
      </c>
      <c r="J302" s="4">
        <v>0.18</v>
      </c>
      <c r="K302" s="3">
        <v>33</v>
      </c>
      <c r="L302" s="3">
        <v>17</v>
      </c>
      <c r="M302" s="3">
        <v>27</v>
      </c>
      <c r="N302" s="3">
        <v>366</v>
      </c>
      <c r="O302" s="3">
        <v>35</v>
      </c>
      <c r="P302" s="46">
        <v>0.95</v>
      </c>
      <c r="Q302" s="4">
        <f>VLOOKUP($B302,'Session Details'!$B$2:$T$368,16,FALSE)</f>
        <v>4.1999890472398105E-3</v>
      </c>
      <c r="R302" s="4">
        <f>VLOOKUP($B302,'Session Details'!$B$2:$T$368,17,FALSE)</f>
        <v>-1.0200016429162462E-2</v>
      </c>
      <c r="S302" s="4">
        <f>VLOOKUP($B302,'Session Details'!$B$2:$T$368,18,FALSE)</f>
        <v>3.4000116531450075E-2</v>
      </c>
      <c r="T302" s="4">
        <f>VLOOKUP($B302,'Session Details'!$B$2:$T$368,19,FALSE)</f>
        <v>-7.0199852655885686E-2</v>
      </c>
    </row>
    <row r="303" spans="2:20" hidden="1" x14ac:dyDescent="0.2">
      <c r="B303" s="10">
        <v>43766</v>
      </c>
      <c r="C303" s="4">
        <f>VLOOKUP($B303,'Session Details'!$B$2:$T$368,11,FALSE)</f>
        <v>-9.5463647951307462E-2</v>
      </c>
      <c r="D303" s="4">
        <f>VLOOKUP($B303,'Session Details'!$B$2:$T$368,16,FALSE)</f>
        <v>7.500002034440123E-3</v>
      </c>
      <c r="E303" s="4">
        <f>VLOOKUP($B303,'Session Details'!$B$2:$T$368,17,FALSE)</f>
        <v>-2.79999296648899E-2</v>
      </c>
      <c r="F303" s="4">
        <f>VLOOKUP($B303,'Session Details'!$B$2:$T$368,18,FALSE)</f>
        <v>-2.9199955958806978E-2</v>
      </c>
      <c r="G303" s="4">
        <f>VLOOKUP($B303,'Session Details'!$B$2:$T$368,19,FALSE)</f>
        <v>-1.6399785345470708E-2</v>
      </c>
      <c r="H303" s="4">
        <f>VLOOKUP(Table2[[#This Row],[Date]],Table4[#All],10,0)</f>
        <v>-7.6190467419780084E-2</v>
      </c>
      <c r="I303" s="3">
        <v>403354</v>
      </c>
      <c r="J303" s="4">
        <v>0.19</v>
      </c>
      <c r="K303" s="3">
        <v>31</v>
      </c>
      <c r="L303" s="3">
        <v>20</v>
      </c>
      <c r="M303" s="3">
        <v>28</v>
      </c>
      <c r="N303" s="3">
        <v>395</v>
      </c>
      <c r="O303" s="3">
        <v>31</v>
      </c>
      <c r="P303" s="46">
        <v>0.94</v>
      </c>
      <c r="Q303" s="4">
        <f>VLOOKUP($B303,'Session Details'!$B$2:$T$368,16,FALSE)</f>
        <v>7.500002034440123E-3</v>
      </c>
      <c r="R303" s="4">
        <f>VLOOKUP($B303,'Session Details'!$B$2:$T$368,17,FALSE)</f>
        <v>-2.79999296648899E-2</v>
      </c>
      <c r="S303" s="4">
        <f>VLOOKUP($B303,'Session Details'!$B$2:$T$368,18,FALSE)</f>
        <v>-2.9199955958806978E-2</v>
      </c>
      <c r="T303" s="4">
        <f>VLOOKUP($B303,'Session Details'!$B$2:$T$368,19,FALSE)</f>
        <v>-1.6399785345470708E-2</v>
      </c>
    </row>
    <row r="304" spans="2:20" hidden="1" x14ac:dyDescent="0.2">
      <c r="B304" s="10">
        <v>43767</v>
      </c>
      <c r="C304" s="4">
        <f>VLOOKUP($B304,'Session Details'!$B$2:$T$368,11,FALSE)</f>
        <v>-0.14845985603752898</v>
      </c>
      <c r="D304" s="4">
        <f>VLOOKUP($B304,'Session Details'!$B$2:$T$368,16,FALSE)</f>
        <v>-1.2500029907428711E-2</v>
      </c>
      <c r="E304" s="4">
        <f>VLOOKUP($B304,'Session Details'!$B$2:$T$368,17,FALSE)</f>
        <v>-4.0001177299096025E-3</v>
      </c>
      <c r="F304" s="4">
        <f>VLOOKUP($B304,'Session Details'!$B$2:$T$368,18,FALSE)</f>
        <v>-3.6499539328246122E-2</v>
      </c>
      <c r="G304" s="4">
        <f>VLOOKUP($B304,'Session Details'!$B$2:$T$368,19,FALSE)</f>
        <v>-4.1000633389058683E-2</v>
      </c>
      <c r="H304" s="4">
        <f>VLOOKUP(Table2[[#This Row],[Date]],Table4[#All],10,0)</f>
        <v>2.0000009209230951E-2</v>
      </c>
      <c r="I304" s="3">
        <v>396314</v>
      </c>
      <c r="J304" s="4">
        <v>0.18</v>
      </c>
      <c r="K304" s="3">
        <v>32</v>
      </c>
      <c r="L304" s="3">
        <v>22</v>
      </c>
      <c r="M304" s="3">
        <v>26</v>
      </c>
      <c r="N304" s="3">
        <v>382</v>
      </c>
      <c r="O304" s="3">
        <v>30</v>
      </c>
      <c r="P304" s="46">
        <v>0.93</v>
      </c>
      <c r="Q304" s="4">
        <f>VLOOKUP($B304,'Session Details'!$B$2:$T$368,16,FALSE)</f>
        <v>-1.2500029907428711E-2</v>
      </c>
      <c r="R304" s="4">
        <f>VLOOKUP($B304,'Session Details'!$B$2:$T$368,17,FALSE)</f>
        <v>-4.0001177299096025E-3</v>
      </c>
      <c r="S304" s="4">
        <f>VLOOKUP($B304,'Session Details'!$B$2:$T$368,18,FALSE)</f>
        <v>-3.6499539328246122E-2</v>
      </c>
      <c r="T304" s="4">
        <f>VLOOKUP($B304,'Session Details'!$B$2:$T$368,19,FALSE)</f>
        <v>-4.1000633389058683E-2</v>
      </c>
    </row>
    <row r="305" spans="2:20" hidden="1" x14ac:dyDescent="0.2">
      <c r="B305" s="10">
        <v>43768</v>
      </c>
      <c r="C305" s="4">
        <f>VLOOKUP($B305,'Session Details'!$B$2:$T$368,11,FALSE)</f>
        <v>4.9563101571539425E-2</v>
      </c>
      <c r="D305" s="4">
        <f>VLOOKUP($B305,'Session Details'!$B$2:$T$368,16,FALSE)</f>
        <v>1.7499974860660628E-2</v>
      </c>
      <c r="E305" s="4">
        <f>VLOOKUP($B305,'Session Details'!$B$2:$T$368,17,FALSE)</f>
        <v>2.0000090916564239E-2</v>
      </c>
      <c r="F305" s="4">
        <f>VLOOKUP($B305,'Session Details'!$B$2:$T$368,18,FALSE)</f>
        <v>-5.1099818469352298E-2</v>
      </c>
      <c r="G305" s="4">
        <f>VLOOKUP($B305,'Session Details'!$B$2:$T$368,19,FALSE)</f>
        <v>3.1008049572456287E-8</v>
      </c>
      <c r="H305" s="4">
        <f>VLOOKUP(Table2[[#This Row],[Date]],Table4[#All],10,0)</f>
        <v>-9.9999815815380311E-3</v>
      </c>
      <c r="I305" s="3">
        <v>396097</v>
      </c>
      <c r="J305" s="4">
        <v>0.17</v>
      </c>
      <c r="K305" s="3">
        <v>34</v>
      </c>
      <c r="L305" s="3">
        <v>21</v>
      </c>
      <c r="M305" s="3">
        <v>30</v>
      </c>
      <c r="N305" s="3">
        <v>394</v>
      </c>
      <c r="O305" s="3">
        <v>37</v>
      </c>
      <c r="P305" s="46">
        <v>0.91</v>
      </c>
      <c r="Q305" s="4">
        <f>VLOOKUP($B305,'Session Details'!$B$2:$T$368,16,FALSE)</f>
        <v>1.7499974860660628E-2</v>
      </c>
      <c r="R305" s="4">
        <f>VLOOKUP($B305,'Session Details'!$B$2:$T$368,17,FALSE)</f>
        <v>2.0000090916564239E-2</v>
      </c>
      <c r="S305" s="4">
        <f>VLOOKUP($B305,'Session Details'!$B$2:$T$368,18,FALSE)</f>
        <v>-5.1099818469352298E-2</v>
      </c>
      <c r="T305" s="4">
        <f>VLOOKUP($B305,'Session Details'!$B$2:$T$368,19,FALSE)</f>
        <v>3.1008049572456287E-8</v>
      </c>
    </row>
    <row r="306" spans="2:20" hidden="1" x14ac:dyDescent="0.2">
      <c r="B306" s="10">
        <v>43769</v>
      </c>
      <c r="C306" s="4">
        <f>VLOOKUP($B306,'Session Details'!$B$2:$T$368,11,FALSE)</f>
        <v>-0.16514598922513912</v>
      </c>
      <c r="D306" s="4">
        <f>VLOOKUP($B306,'Session Details'!$B$2:$T$368,16,FALSE)</f>
        <v>-9.9999837064571884E-3</v>
      </c>
      <c r="E306" s="4">
        <f>VLOOKUP($B306,'Session Details'!$B$2:$T$368,17,FALSE)</f>
        <v>-3.6000141273882458E-2</v>
      </c>
      <c r="F306" s="4">
        <f>VLOOKUP($B306,'Session Details'!$B$2:$T$368,18,FALSE)</f>
        <v>-5.1099454685699874E-2</v>
      </c>
      <c r="G306" s="4">
        <f>VLOOKUP($B306,'Session Details'!$B$2:$T$368,19,FALSE)</f>
        <v>1.6399576547467931E-2</v>
      </c>
      <c r="H306" s="4">
        <f>VLOOKUP(Table2[[#This Row],[Date]],Table4[#All],10,0)</f>
        <v>-2.0618565999329763E-2</v>
      </c>
      <c r="I306" s="3">
        <v>392878</v>
      </c>
      <c r="J306" s="4">
        <v>0.17</v>
      </c>
      <c r="K306" s="3">
        <v>40</v>
      </c>
      <c r="L306" s="3">
        <v>22</v>
      </c>
      <c r="M306" s="3">
        <v>29</v>
      </c>
      <c r="N306" s="3">
        <v>363</v>
      </c>
      <c r="O306" s="3">
        <v>34</v>
      </c>
      <c r="P306" s="46">
        <v>0.95</v>
      </c>
      <c r="Q306" s="4">
        <f>VLOOKUP($B306,'Session Details'!$B$2:$T$368,16,FALSE)</f>
        <v>-9.9999837064571884E-3</v>
      </c>
      <c r="R306" s="4">
        <f>VLOOKUP($B306,'Session Details'!$B$2:$T$368,17,FALSE)</f>
        <v>-3.6000141273882458E-2</v>
      </c>
      <c r="S306" s="4">
        <f>VLOOKUP($B306,'Session Details'!$B$2:$T$368,18,FALSE)</f>
        <v>-5.1099454685699874E-2</v>
      </c>
      <c r="T306" s="4">
        <f>VLOOKUP($B306,'Session Details'!$B$2:$T$368,19,FALSE)</f>
        <v>1.6399576547467931E-2</v>
      </c>
    </row>
    <row r="307" spans="2:20" hidden="1" x14ac:dyDescent="0.2">
      <c r="B307" s="10">
        <v>43770</v>
      </c>
      <c r="C307" s="4">
        <f>VLOOKUP($B307,'Session Details'!$B$2:$T$368,11,FALSE)</f>
        <v>9.2949441541099409E-2</v>
      </c>
      <c r="D307" s="4">
        <f>VLOOKUP($B307,'Session Details'!$B$2:$T$368,16,FALSE)</f>
        <v>-7.5000225112136498E-3</v>
      </c>
      <c r="E307" s="4">
        <f>VLOOKUP($B307,'Session Details'!$B$2:$T$368,17,FALSE)</f>
        <v>2.0000017450320262E-2</v>
      </c>
      <c r="F307" s="4">
        <f>VLOOKUP($B307,'Session Details'!$B$2:$T$368,18,FALSE)</f>
        <v>3.6499860399406892E-2</v>
      </c>
      <c r="G307" s="4">
        <f>VLOOKUP($B307,'Session Details'!$B$2:$T$368,19,FALSE)</f>
        <v>1.6399994087496261E-2</v>
      </c>
      <c r="H307" s="4">
        <f>VLOOKUP(Table2[[#This Row],[Date]],Table4[#All],10,0)</f>
        <v>-2.0202029128424948E-2</v>
      </c>
      <c r="I307" s="3">
        <v>404865</v>
      </c>
      <c r="J307" s="4">
        <v>0.19</v>
      </c>
      <c r="K307" s="3">
        <v>33</v>
      </c>
      <c r="L307" s="3">
        <v>20</v>
      </c>
      <c r="M307" s="3">
        <v>26</v>
      </c>
      <c r="N307" s="3">
        <v>355</v>
      </c>
      <c r="O307" s="3">
        <v>31</v>
      </c>
      <c r="P307" s="46">
        <v>0.91</v>
      </c>
      <c r="Q307" s="4">
        <f>VLOOKUP($B307,'Session Details'!$B$2:$T$368,16,FALSE)</f>
        <v>-7.5000225112136498E-3</v>
      </c>
      <c r="R307" s="4">
        <f>VLOOKUP($B307,'Session Details'!$B$2:$T$368,17,FALSE)</f>
        <v>2.0000017450320262E-2</v>
      </c>
      <c r="S307" s="4">
        <f>VLOOKUP($B307,'Session Details'!$B$2:$T$368,18,FALSE)</f>
        <v>3.6499860399406892E-2</v>
      </c>
      <c r="T307" s="4">
        <f>VLOOKUP($B307,'Session Details'!$B$2:$T$368,19,FALSE)</f>
        <v>1.6399994087496261E-2</v>
      </c>
    </row>
    <row r="308" spans="2:20" hidden="1" x14ac:dyDescent="0.2">
      <c r="B308" s="10">
        <v>43771</v>
      </c>
      <c r="C308" s="4">
        <f>VLOOKUP($B308,'Session Details'!$B$2:$T$368,11,FALSE)</f>
        <v>-4.9889370600798899E-2</v>
      </c>
      <c r="D308" s="4">
        <f>VLOOKUP($B308,'Session Details'!$B$2:$T$368,16,FALSE)</f>
        <v>2.1000070543281957E-3</v>
      </c>
      <c r="E308" s="4">
        <f>VLOOKUP($B308,'Session Details'!$B$2:$T$368,17,FALSE)</f>
        <v>-1.7000039333881001E-2</v>
      </c>
      <c r="F308" s="4">
        <f>VLOOKUP($B308,'Session Details'!$B$2:$T$368,18,FALSE)</f>
        <v>-7.1443818194794062E-8</v>
      </c>
      <c r="G308" s="4">
        <f>VLOOKUP($B308,'Session Details'!$B$2:$T$368,19,FALSE)</f>
        <v>-7.8000949042236201E-3</v>
      </c>
      <c r="H308" s="4">
        <f>VLOOKUP(Table2[[#This Row],[Date]],Table4[#All],10,0)</f>
        <v>-3.0612233532244737E-2</v>
      </c>
      <c r="I308" s="3">
        <v>404425</v>
      </c>
      <c r="J308" s="4">
        <v>0.18</v>
      </c>
      <c r="K308" s="3">
        <v>33</v>
      </c>
      <c r="L308" s="3">
        <v>19</v>
      </c>
      <c r="M308" s="3">
        <v>30</v>
      </c>
      <c r="N308" s="3">
        <v>399</v>
      </c>
      <c r="O308" s="3">
        <v>36</v>
      </c>
      <c r="P308" s="46">
        <v>0.91</v>
      </c>
      <c r="Q308" s="4">
        <f>VLOOKUP($B308,'Session Details'!$B$2:$T$368,16,FALSE)</f>
        <v>2.1000070543281957E-3</v>
      </c>
      <c r="R308" s="4">
        <f>VLOOKUP($B308,'Session Details'!$B$2:$T$368,17,FALSE)</f>
        <v>-1.7000039333881001E-2</v>
      </c>
      <c r="S308" s="4">
        <f>VLOOKUP($B308,'Session Details'!$B$2:$T$368,18,FALSE)</f>
        <v>-7.1443818194794062E-8</v>
      </c>
      <c r="T308" s="4">
        <f>VLOOKUP($B308,'Session Details'!$B$2:$T$368,19,FALSE)</f>
        <v>-7.8000949042236201E-3</v>
      </c>
    </row>
    <row r="309" spans="2:20" hidden="1" x14ac:dyDescent="0.2">
      <c r="B309" s="10">
        <v>43772</v>
      </c>
      <c r="C309" s="4">
        <f>VLOOKUP($B309,'Session Details'!$B$2:$T$368,11,FALSE)</f>
        <v>-3.8632880455784169E-2</v>
      </c>
      <c r="D309" s="4">
        <f>VLOOKUP($B309,'Session Details'!$B$2:$T$368,16,FALSE)</f>
        <v>-4.1999876822397808E-3</v>
      </c>
      <c r="E309" s="4">
        <f>VLOOKUP($B309,'Session Details'!$B$2:$T$368,17,FALSE)</f>
        <v>-5.6584504415368997E-8</v>
      </c>
      <c r="F309" s="4">
        <f>VLOOKUP($B309,'Session Details'!$B$2:$T$368,18,FALSE)</f>
        <v>-2.7200096754204206E-2</v>
      </c>
      <c r="G309" s="4">
        <f>VLOOKUP($B309,'Session Details'!$B$2:$T$368,19,FALSE)</f>
        <v>1.5600045242085137E-2</v>
      </c>
      <c r="H309" s="4">
        <f>VLOOKUP(Table2[[#This Row],[Date]],Table4[#All],10,0)</f>
        <v>6.25E-2</v>
      </c>
      <c r="I309" s="3">
        <v>404029</v>
      </c>
      <c r="J309" s="4">
        <v>0.19</v>
      </c>
      <c r="K309" s="3">
        <v>32</v>
      </c>
      <c r="L309" s="3">
        <v>19</v>
      </c>
      <c r="M309" s="3">
        <v>26</v>
      </c>
      <c r="N309" s="3">
        <v>390</v>
      </c>
      <c r="O309" s="3">
        <v>37</v>
      </c>
      <c r="P309" s="46">
        <v>0.94</v>
      </c>
      <c r="Q309" s="4">
        <f>VLOOKUP($B309,'Session Details'!$B$2:$T$368,16,FALSE)</f>
        <v>-4.1999876822397808E-3</v>
      </c>
      <c r="R309" s="4">
        <f>VLOOKUP($B309,'Session Details'!$B$2:$T$368,17,FALSE)</f>
        <v>-5.6584504415368997E-8</v>
      </c>
      <c r="S309" s="4">
        <f>VLOOKUP($B309,'Session Details'!$B$2:$T$368,18,FALSE)</f>
        <v>-2.7200096754204206E-2</v>
      </c>
      <c r="T309" s="4">
        <f>VLOOKUP($B309,'Session Details'!$B$2:$T$368,19,FALSE)</f>
        <v>1.5600045242085137E-2</v>
      </c>
    </row>
    <row r="310" spans="2:20" hidden="1" x14ac:dyDescent="0.2">
      <c r="B310" s="10">
        <v>43773</v>
      </c>
      <c r="C310" s="4">
        <f>VLOOKUP($B310,'Session Details'!$B$2:$T$368,11,FALSE)</f>
        <v>-0.13272610594787992</v>
      </c>
      <c r="D310" s="4">
        <f>VLOOKUP($B310,'Session Details'!$B$2:$T$368,16,FALSE)</f>
        <v>-1.7499984179808803E-2</v>
      </c>
      <c r="E310" s="4">
        <f>VLOOKUP($B310,'Session Details'!$B$2:$T$368,17,FALSE)</f>
        <v>-8.00000112178062E-3</v>
      </c>
      <c r="F310" s="4">
        <f>VLOOKUP($B310,'Session Details'!$B$2:$T$368,18,FALSE)</f>
        <v>-7.2999808236089425E-3</v>
      </c>
      <c r="G310" s="4">
        <f>VLOOKUP($B310,'Session Details'!$B$2:$T$368,19,FALSE)</f>
        <v>-3.2800677304089421E-2</v>
      </c>
      <c r="H310" s="4">
        <f>VLOOKUP(Table2[[#This Row],[Date]],Table4[#All],10,0)</f>
        <v>1.0309259264533743E-2</v>
      </c>
      <c r="I310" s="3">
        <v>382779</v>
      </c>
      <c r="J310" s="4">
        <v>0.19</v>
      </c>
      <c r="K310" s="3">
        <v>34</v>
      </c>
      <c r="L310" s="3">
        <v>22</v>
      </c>
      <c r="M310" s="3">
        <v>27</v>
      </c>
      <c r="N310" s="3">
        <v>396</v>
      </c>
      <c r="O310" s="3">
        <v>34</v>
      </c>
      <c r="P310" s="46">
        <v>0.92</v>
      </c>
      <c r="Q310" s="4">
        <f>VLOOKUP($B310,'Session Details'!$B$2:$T$368,16,FALSE)</f>
        <v>-1.7499984179808803E-2</v>
      </c>
      <c r="R310" s="4">
        <f>VLOOKUP($B310,'Session Details'!$B$2:$T$368,17,FALSE)</f>
        <v>-8.00000112178062E-3</v>
      </c>
      <c r="S310" s="4">
        <f>VLOOKUP($B310,'Session Details'!$B$2:$T$368,18,FALSE)</f>
        <v>-7.2999808236089425E-3</v>
      </c>
      <c r="T310" s="4">
        <f>VLOOKUP($B310,'Session Details'!$B$2:$T$368,19,FALSE)</f>
        <v>-3.2800677304089421E-2</v>
      </c>
    </row>
    <row r="311" spans="2:20" hidden="1" x14ac:dyDescent="0.2">
      <c r="B311" s="10">
        <v>43774</v>
      </c>
      <c r="C311" s="4">
        <f>VLOOKUP($B311,'Session Details'!$B$2:$T$368,11,FALSE)</f>
        <v>0.14058576428391034</v>
      </c>
      <c r="D311" s="4">
        <f>VLOOKUP($B311,'Session Details'!$B$2:$T$368,16,FALSE)</f>
        <v>2.2500031826018507E-2</v>
      </c>
      <c r="E311" s="4">
        <f>VLOOKUP($B311,'Session Details'!$B$2:$T$368,17,FALSE)</f>
        <v>1.6000077150259417E-2</v>
      </c>
      <c r="F311" s="4">
        <f>VLOOKUP($B311,'Session Details'!$B$2:$T$368,18,FALSE)</f>
        <v>1.4599634300814124E-2</v>
      </c>
      <c r="G311" s="4">
        <f>VLOOKUP($B311,'Session Details'!$B$2:$T$368,19,FALSE)</f>
        <v>-1.6400029766387436E-2</v>
      </c>
      <c r="H311" s="4">
        <f>VLOOKUP(Table2[[#This Row],[Date]],Table4[#All],10,0)</f>
        <v>-5.8823555966640351E-2</v>
      </c>
      <c r="I311" s="3">
        <v>394015</v>
      </c>
      <c r="J311" s="4">
        <v>0.17</v>
      </c>
      <c r="K311" s="3">
        <v>31</v>
      </c>
      <c r="L311" s="3">
        <v>22</v>
      </c>
      <c r="M311" s="3">
        <v>25</v>
      </c>
      <c r="N311" s="3">
        <v>398</v>
      </c>
      <c r="O311" s="3">
        <v>39</v>
      </c>
      <c r="P311" s="46">
        <v>0.91</v>
      </c>
      <c r="Q311" s="4">
        <f>VLOOKUP($B311,'Session Details'!$B$2:$T$368,16,FALSE)</f>
        <v>2.2500031826018507E-2</v>
      </c>
      <c r="R311" s="4">
        <f>VLOOKUP($B311,'Session Details'!$B$2:$T$368,17,FALSE)</f>
        <v>1.6000077150259417E-2</v>
      </c>
      <c r="S311" s="4">
        <f>VLOOKUP($B311,'Session Details'!$B$2:$T$368,18,FALSE)</f>
        <v>1.4599634300814124E-2</v>
      </c>
      <c r="T311" s="4">
        <f>VLOOKUP($B311,'Session Details'!$B$2:$T$368,19,FALSE)</f>
        <v>-1.6400029766387436E-2</v>
      </c>
    </row>
    <row r="312" spans="2:20" hidden="1" x14ac:dyDescent="0.2">
      <c r="B312" s="10">
        <v>43775</v>
      </c>
      <c r="C312" s="4">
        <f>VLOOKUP($B312,'Session Details'!$B$2:$T$368,11,FALSE)</f>
        <v>-0.15543983474545175</v>
      </c>
      <c r="D312" s="4">
        <f>VLOOKUP($B312,'Session Details'!$B$2:$T$368,16,FALSE)</f>
        <v>-2.4999991860528314E-2</v>
      </c>
      <c r="E312" s="4">
        <f>VLOOKUP($B312,'Session Details'!$B$2:$T$368,17,FALSE)</f>
        <v>-1.6000137272368598E-2</v>
      </c>
      <c r="F312" s="4">
        <f>VLOOKUP($B312,'Session Details'!$B$2:$T$368,18,FALSE)</f>
        <v>2.1899907530164464E-2</v>
      </c>
      <c r="G312" s="4">
        <f>VLOOKUP($B312,'Session Details'!$B$2:$T$368,19,FALSE)</f>
        <v>-4.9199925769052189E-2</v>
      </c>
      <c r="H312" s="4">
        <f>VLOOKUP(Table2[[#This Row],[Date]],Table4[#All],10,0)</f>
        <v>0</v>
      </c>
      <c r="I312" s="3">
        <v>384987</v>
      </c>
      <c r="J312" s="4">
        <v>0.18</v>
      </c>
      <c r="K312" s="3">
        <v>34</v>
      </c>
      <c r="L312" s="3">
        <v>19</v>
      </c>
      <c r="M312" s="3">
        <v>25</v>
      </c>
      <c r="N312" s="3">
        <v>394</v>
      </c>
      <c r="O312" s="3">
        <v>33</v>
      </c>
      <c r="P312" s="46">
        <v>0.94</v>
      </c>
      <c r="Q312" s="4">
        <f>VLOOKUP($B312,'Session Details'!$B$2:$T$368,16,FALSE)</f>
        <v>-2.4999991860528314E-2</v>
      </c>
      <c r="R312" s="4">
        <f>VLOOKUP($B312,'Session Details'!$B$2:$T$368,17,FALSE)</f>
        <v>-1.6000137272368598E-2</v>
      </c>
      <c r="S312" s="4">
        <f>VLOOKUP($B312,'Session Details'!$B$2:$T$368,18,FALSE)</f>
        <v>2.1899907530164464E-2</v>
      </c>
      <c r="T312" s="4">
        <f>VLOOKUP($B312,'Session Details'!$B$2:$T$368,19,FALSE)</f>
        <v>-4.9199925769052189E-2</v>
      </c>
    </row>
    <row r="313" spans="2:20" hidden="1" x14ac:dyDescent="0.2">
      <c r="B313" s="10">
        <v>43776</v>
      </c>
      <c r="C313" s="4">
        <f>VLOOKUP($B313,'Session Details'!$B$2:$T$368,11,FALSE)</f>
        <v>0.11760414033937483</v>
      </c>
      <c r="D313" s="4">
        <f>VLOOKUP($B313,'Session Details'!$B$2:$T$368,16,FALSE)</f>
        <v>1.0000004299155679E-2</v>
      </c>
      <c r="E313" s="4">
        <f>VLOOKUP($B313,'Session Details'!$B$2:$T$368,17,FALSE)</f>
        <v>-3.9999650642105755E-3</v>
      </c>
      <c r="F313" s="4">
        <f>VLOOKUP($B313,'Session Details'!$B$2:$T$368,18,FALSE)</f>
        <v>5.1099812924457866E-2</v>
      </c>
      <c r="G313" s="4">
        <f>VLOOKUP($B313,'Session Details'!$B$2:$T$368,19,FALSE)</f>
        <v>8.2006992543777191E-3</v>
      </c>
      <c r="H313" s="4">
        <f>VLOOKUP(Table2[[#This Row],[Date]],Table4[#All],10,0)</f>
        <v>1.0526296401619062E-2</v>
      </c>
      <c r="I313" s="3">
        <v>405410</v>
      </c>
      <c r="J313" s="4">
        <v>0.18</v>
      </c>
      <c r="K313" s="3">
        <v>36</v>
      </c>
      <c r="L313" s="3">
        <v>21</v>
      </c>
      <c r="M313" s="3">
        <v>30</v>
      </c>
      <c r="N313" s="3">
        <v>361</v>
      </c>
      <c r="O313" s="3">
        <v>37</v>
      </c>
      <c r="P313" s="46">
        <v>0.93</v>
      </c>
      <c r="Q313" s="4">
        <f>VLOOKUP($B313,'Session Details'!$B$2:$T$368,16,FALSE)</f>
        <v>1.0000004299155679E-2</v>
      </c>
      <c r="R313" s="4">
        <f>VLOOKUP($B313,'Session Details'!$B$2:$T$368,17,FALSE)</f>
        <v>-3.9999650642105755E-3</v>
      </c>
      <c r="S313" s="4">
        <f>VLOOKUP($B313,'Session Details'!$B$2:$T$368,18,FALSE)</f>
        <v>5.1099812924457866E-2</v>
      </c>
      <c r="T313" s="4">
        <f>VLOOKUP($B313,'Session Details'!$B$2:$T$368,19,FALSE)</f>
        <v>8.2006992543777191E-3</v>
      </c>
    </row>
    <row r="314" spans="2:20" hidden="1" x14ac:dyDescent="0.2">
      <c r="B314" s="10">
        <v>43777</v>
      </c>
      <c r="C314" s="4">
        <f>VLOOKUP($B314,'Session Details'!$B$2:$T$368,11,FALSE)</f>
        <v>-3.0024016065268277E-2</v>
      </c>
      <c r="D314" s="4">
        <f>VLOOKUP($B314,'Session Details'!$B$2:$T$368,16,FALSE)</f>
        <v>2.5000213616180045E-3</v>
      </c>
      <c r="E314" s="4">
        <f>VLOOKUP($B314,'Session Details'!$B$2:$T$368,17,FALSE)</f>
        <v>-7.9999903265036143E-3</v>
      </c>
      <c r="F314" s="4">
        <f>VLOOKUP($B314,'Session Details'!$B$2:$T$368,18,FALSE)</f>
        <v>-5.8400198758653987E-2</v>
      </c>
      <c r="G314" s="4">
        <f>VLOOKUP($B314,'Session Details'!$B$2:$T$368,19,FALSE)</f>
        <v>4.9200161976646672E-2</v>
      </c>
      <c r="H314" s="4">
        <f>VLOOKUP(Table2[[#This Row],[Date]],Table4[#All],10,0)</f>
        <v>0</v>
      </c>
      <c r="I314" s="3">
        <v>403572</v>
      </c>
      <c r="J314" s="4">
        <v>0.19</v>
      </c>
      <c r="K314" s="3">
        <v>31</v>
      </c>
      <c r="L314" s="3">
        <v>17</v>
      </c>
      <c r="M314" s="3">
        <v>26</v>
      </c>
      <c r="N314" s="3">
        <v>352</v>
      </c>
      <c r="O314" s="3">
        <v>34</v>
      </c>
      <c r="P314" s="46">
        <v>0.94</v>
      </c>
      <c r="Q314" s="4">
        <f>VLOOKUP($B314,'Session Details'!$B$2:$T$368,16,FALSE)</f>
        <v>2.5000213616180045E-3</v>
      </c>
      <c r="R314" s="4">
        <f>VLOOKUP($B314,'Session Details'!$B$2:$T$368,17,FALSE)</f>
        <v>-7.9999903265036143E-3</v>
      </c>
      <c r="S314" s="4">
        <f>VLOOKUP($B314,'Session Details'!$B$2:$T$368,18,FALSE)</f>
        <v>-5.8400198758653987E-2</v>
      </c>
      <c r="T314" s="4">
        <f>VLOOKUP($B314,'Session Details'!$B$2:$T$368,19,FALSE)</f>
        <v>4.9200161976646672E-2</v>
      </c>
    </row>
    <row r="315" spans="2:20" hidden="1" x14ac:dyDescent="0.2">
      <c r="B315" s="10">
        <v>43778</v>
      </c>
      <c r="C315" s="4">
        <f>VLOOKUP($B315,'Session Details'!$B$2:$T$368,11,FALSE)</f>
        <v>0.17595846284092165</v>
      </c>
      <c r="D315" s="4">
        <f>VLOOKUP($B315,'Session Details'!$B$2:$T$368,16,FALSE)</f>
        <v>-2.0999985857566017E-3</v>
      </c>
      <c r="E315" s="4">
        <f>VLOOKUP($B315,'Session Details'!$B$2:$T$368,17,FALSE)</f>
        <v>2.0399997819197213E-2</v>
      </c>
      <c r="F315" s="4">
        <f>VLOOKUP($B315,'Session Details'!$B$2:$T$368,18,FALSE)</f>
        <v>3.4000041278293036E-2</v>
      </c>
      <c r="G315" s="4">
        <f>VLOOKUP($B315,'Session Details'!$B$2:$T$368,19,FALSE)</f>
        <v>4.6799858441289754E-2</v>
      </c>
      <c r="H315" s="4">
        <f>VLOOKUP(Table2[[#This Row],[Date]],Table4[#All],10,0)</f>
        <v>7.3684197937763818E-2</v>
      </c>
      <c r="I315" s="3">
        <v>380487</v>
      </c>
      <c r="J315" s="4">
        <v>0.19</v>
      </c>
      <c r="K315" s="3">
        <v>40</v>
      </c>
      <c r="L315" s="3">
        <v>21</v>
      </c>
      <c r="M315" s="3">
        <v>27</v>
      </c>
      <c r="N315" s="3">
        <v>368</v>
      </c>
      <c r="O315" s="3">
        <v>32</v>
      </c>
      <c r="P315" s="46">
        <v>0.93</v>
      </c>
      <c r="Q315" s="4">
        <f>VLOOKUP($B315,'Session Details'!$B$2:$T$368,16,FALSE)</f>
        <v>-2.0999985857566017E-3</v>
      </c>
      <c r="R315" s="4">
        <f>VLOOKUP($B315,'Session Details'!$B$2:$T$368,17,FALSE)</f>
        <v>2.0399997819197213E-2</v>
      </c>
      <c r="S315" s="4">
        <f>VLOOKUP($B315,'Session Details'!$B$2:$T$368,18,FALSE)</f>
        <v>3.4000041278293036E-2</v>
      </c>
      <c r="T315" s="4">
        <f>VLOOKUP($B315,'Session Details'!$B$2:$T$368,19,FALSE)</f>
        <v>4.6799858441289754E-2</v>
      </c>
    </row>
    <row r="316" spans="2:20" hidden="1" x14ac:dyDescent="0.2">
      <c r="B316" s="10">
        <v>43779</v>
      </c>
      <c r="C316" s="4">
        <f>VLOOKUP($B316,'Session Details'!$B$2:$T$368,11,FALSE)</f>
        <v>-4.0893951308222043E-2</v>
      </c>
      <c r="D316" s="4">
        <f>VLOOKUP($B316,'Session Details'!$B$2:$T$368,16,FALSE)</f>
        <v>2.0999898918863946E-3</v>
      </c>
      <c r="E316" s="4">
        <f>VLOOKUP($B316,'Session Details'!$B$2:$T$368,17,FALSE)</f>
        <v>-1.359997036907129E-2</v>
      </c>
      <c r="F316" s="4">
        <f>VLOOKUP($B316,'Session Details'!$B$2:$T$368,18,FALSE)</f>
        <v>6.8000101178233852E-3</v>
      </c>
      <c r="G316" s="4">
        <f>VLOOKUP($B316,'Session Details'!$B$2:$T$368,19,FALSE)</f>
        <v>-1.5600175147752915E-2</v>
      </c>
      <c r="H316" s="4">
        <f>VLOOKUP(Table2[[#This Row],[Date]],Table4[#All],10,0)</f>
        <v>2.9411775625882486E-2</v>
      </c>
      <c r="I316" s="3">
        <v>397106</v>
      </c>
      <c r="J316" s="4">
        <v>0.19</v>
      </c>
      <c r="K316" s="3">
        <v>34</v>
      </c>
      <c r="L316" s="3">
        <v>20</v>
      </c>
      <c r="M316" s="3">
        <v>30</v>
      </c>
      <c r="N316" s="3">
        <v>358</v>
      </c>
      <c r="O316" s="3">
        <v>37</v>
      </c>
      <c r="P316" s="46">
        <v>0.92</v>
      </c>
      <c r="Q316" s="4">
        <f>VLOOKUP($B316,'Session Details'!$B$2:$T$368,16,FALSE)</f>
        <v>2.0999898918863946E-3</v>
      </c>
      <c r="R316" s="4">
        <f>VLOOKUP($B316,'Session Details'!$B$2:$T$368,17,FALSE)</f>
        <v>-1.359997036907129E-2</v>
      </c>
      <c r="S316" s="4">
        <f>VLOOKUP($B316,'Session Details'!$B$2:$T$368,18,FALSE)</f>
        <v>6.8000101178233852E-3</v>
      </c>
      <c r="T316" s="4">
        <f>VLOOKUP($B316,'Session Details'!$B$2:$T$368,19,FALSE)</f>
        <v>-1.5600175147752915E-2</v>
      </c>
    </row>
    <row r="317" spans="2:20" hidden="1" x14ac:dyDescent="0.2">
      <c r="B317" s="10">
        <v>43780</v>
      </c>
      <c r="C317" s="4">
        <f>VLOOKUP($B317,'Session Details'!$B$2:$T$368,11,FALSE)</f>
        <v>0.15184914843385378</v>
      </c>
      <c r="D317" s="4">
        <f>VLOOKUP($B317,'Session Details'!$B$2:$T$368,16,FALSE)</f>
        <v>1.4999987826388284E-2</v>
      </c>
      <c r="E317" s="4">
        <f>VLOOKUP($B317,'Session Details'!$B$2:$T$368,17,FALSE)</f>
        <v>-2.4028031342382405E-8</v>
      </c>
      <c r="F317" s="4">
        <f>VLOOKUP($B317,'Session Details'!$B$2:$T$368,18,FALSE)</f>
        <v>5.11001054362199E-2</v>
      </c>
      <c r="G317" s="4">
        <f>VLOOKUP($B317,'Session Details'!$B$2:$T$368,19,FALSE)</f>
        <v>8.2002813572584765E-3</v>
      </c>
      <c r="H317" s="4">
        <f>VLOOKUP(Table2[[#This Row],[Date]],Table4[#All],10,0)</f>
        <v>1.0204109920066262E-2</v>
      </c>
      <c r="I317" s="3">
        <v>387858</v>
      </c>
      <c r="J317" s="4">
        <v>0.17</v>
      </c>
      <c r="K317" s="3">
        <v>38</v>
      </c>
      <c r="L317" s="3">
        <v>17</v>
      </c>
      <c r="M317" s="3">
        <v>25</v>
      </c>
      <c r="N317" s="3">
        <v>381</v>
      </c>
      <c r="O317" s="3">
        <v>31</v>
      </c>
      <c r="P317" s="46">
        <v>0.94</v>
      </c>
      <c r="Q317" s="4">
        <f>VLOOKUP($B317,'Session Details'!$B$2:$T$368,16,FALSE)</f>
        <v>1.4999987826388284E-2</v>
      </c>
      <c r="R317" s="4">
        <f>VLOOKUP($B317,'Session Details'!$B$2:$T$368,17,FALSE)</f>
        <v>-2.4028031342382405E-8</v>
      </c>
      <c r="S317" s="4">
        <f>VLOOKUP($B317,'Session Details'!$B$2:$T$368,18,FALSE)</f>
        <v>5.11001054362199E-2</v>
      </c>
      <c r="T317" s="4">
        <f>VLOOKUP($B317,'Session Details'!$B$2:$T$368,19,FALSE)</f>
        <v>8.2002813572584765E-3</v>
      </c>
    </row>
    <row r="318" spans="2:20" hidden="1" x14ac:dyDescent="0.2">
      <c r="B318" s="10">
        <v>43781</v>
      </c>
      <c r="C318" s="4">
        <f>VLOOKUP($B318,'Session Details'!$B$2:$T$368,11,FALSE)</f>
        <v>-1.2294868742359966E-2</v>
      </c>
      <c r="D318" s="4">
        <f>VLOOKUP($B318,'Session Details'!$B$2:$T$368,16,FALSE)</f>
        <v>-2.2500042511910484E-2</v>
      </c>
      <c r="E318" s="4">
        <f>VLOOKUP($B318,'Session Details'!$B$2:$T$368,17,FALSE)</f>
        <v>1.1999978120135757E-2</v>
      </c>
      <c r="F318" s="4">
        <f>VLOOKUP($B318,'Session Details'!$B$2:$T$368,18,FALSE)</f>
        <v>4.3800474085489594E-2</v>
      </c>
      <c r="G318" s="4">
        <f>VLOOKUP($B318,'Session Details'!$B$2:$T$368,19,FALSE)</f>
        <v>-8.2002283190406589E-3</v>
      </c>
      <c r="H318" s="4">
        <f>VLOOKUP(Table2[[#This Row],[Date]],Table4[#All],10,0)</f>
        <v>-1.041664768062156E-2</v>
      </c>
      <c r="I318" s="3">
        <v>403207</v>
      </c>
      <c r="J318" s="4">
        <v>0.18</v>
      </c>
      <c r="K318" s="3">
        <v>32</v>
      </c>
      <c r="L318" s="3">
        <v>19</v>
      </c>
      <c r="M318" s="3">
        <v>30</v>
      </c>
      <c r="N318" s="3">
        <v>387</v>
      </c>
      <c r="O318" s="3">
        <v>39</v>
      </c>
      <c r="P318" s="46">
        <v>0.93</v>
      </c>
      <c r="Q318" s="4">
        <f>VLOOKUP($B318,'Session Details'!$B$2:$T$368,16,FALSE)</f>
        <v>-2.2500042511910484E-2</v>
      </c>
      <c r="R318" s="4">
        <f>VLOOKUP($B318,'Session Details'!$B$2:$T$368,17,FALSE)</f>
        <v>1.1999978120135757E-2</v>
      </c>
      <c r="S318" s="4">
        <f>VLOOKUP($B318,'Session Details'!$B$2:$T$368,18,FALSE)</f>
        <v>4.3800474085489594E-2</v>
      </c>
      <c r="T318" s="4">
        <f>VLOOKUP($B318,'Session Details'!$B$2:$T$368,19,FALSE)</f>
        <v>-8.2002283190406589E-3</v>
      </c>
    </row>
    <row r="319" spans="2:20" hidden="1" x14ac:dyDescent="0.2">
      <c r="B319" s="10">
        <v>43782</v>
      </c>
      <c r="C319" s="4">
        <f>VLOOKUP($B319,'Session Details'!$B$2:$T$368,11,FALSE)</f>
        <v>0.17160385385363841</v>
      </c>
      <c r="D319" s="4">
        <f>VLOOKUP($B319,'Session Details'!$B$2:$T$368,16,FALSE)</f>
        <v>2.4999991860528314E-2</v>
      </c>
      <c r="E319" s="4">
        <f>VLOOKUP($B319,'Session Details'!$B$2:$T$368,17,FALSE)</f>
        <v>1.1999990562522933E-2</v>
      </c>
      <c r="F319" s="4">
        <f>VLOOKUP($B319,'Session Details'!$B$2:$T$368,18,FALSE)</f>
        <v>3.6500311842260214E-2</v>
      </c>
      <c r="G319" s="4">
        <f>VLOOKUP($B319,'Session Details'!$B$2:$T$368,19,FALSE)</f>
        <v>-1.6400116693851885E-2</v>
      </c>
      <c r="H319" s="4">
        <f>VLOOKUP(Table2[[#This Row],[Date]],Table4[#All],10,0)</f>
        <v>0</v>
      </c>
      <c r="I319" s="3">
        <v>380788</v>
      </c>
      <c r="J319" s="4">
        <v>0.19</v>
      </c>
      <c r="K319" s="3">
        <v>36</v>
      </c>
      <c r="L319" s="3">
        <v>21</v>
      </c>
      <c r="M319" s="3">
        <v>25</v>
      </c>
      <c r="N319" s="3">
        <v>394</v>
      </c>
      <c r="O319" s="3">
        <v>34</v>
      </c>
      <c r="P319" s="46">
        <v>0.95</v>
      </c>
      <c r="Q319" s="4">
        <f>VLOOKUP($B319,'Session Details'!$B$2:$T$368,16,FALSE)</f>
        <v>2.4999991860528314E-2</v>
      </c>
      <c r="R319" s="4">
        <f>VLOOKUP($B319,'Session Details'!$B$2:$T$368,17,FALSE)</f>
        <v>1.1999990562522933E-2</v>
      </c>
      <c r="S319" s="4">
        <f>VLOOKUP($B319,'Session Details'!$B$2:$T$368,18,FALSE)</f>
        <v>3.6500311842260214E-2</v>
      </c>
      <c r="T319" s="4">
        <f>VLOOKUP($B319,'Session Details'!$B$2:$T$368,19,FALSE)</f>
        <v>-1.6400116693851885E-2</v>
      </c>
    </row>
    <row r="320" spans="2:20" hidden="1" x14ac:dyDescent="0.2">
      <c r="B320" s="10">
        <v>43783</v>
      </c>
      <c r="C320" s="4">
        <f>VLOOKUP($B320,'Session Details'!$B$2:$T$368,11,FALSE)</f>
        <v>0.11609911089315084</v>
      </c>
      <c r="D320" s="4">
        <f>VLOOKUP($B320,'Session Details'!$B$2:$T$368,16,FALSE)</f>
        <v>-4.9999889681085208E-3</v>
      </c>
      <c r="E320" s="4">
        <f>VLOOKUP($B320,'Session Details'!$B$2:$T$368,17,FALSE)</f>
        <v>3.2000009555537168E-2</v>
      </c>
      <c r="F320" s="4">
        <f>VLOOKUP($B320,'Session Details'!$B$2:$T$368,18,FALSE)</f>
        <v>2.1899998447293956E-2</v>
      </c>
      <c r="G320" s="4">
        <f>VLOOKUP($B320,'Session Details'!$B$2:$T$368,19,FALSE)</f>
        <v>1.6399962790571321E-2</v>
      </c>
      <c r="H320" s="4">
        <f>VLOOKUP(Table2[[#This Row],[Date]],Table4[#All],10,0)</f>
        <v>0</v>
      </c>
      <c r="I320" s="3">
        <v>383044</v>
      </c>
      <c r="J320" s="4">
        <v>0.19</v>
      </c>
      <c r="K320" s="3">
        <v>34</v>
      </c>
      <c r="L320" s="3">
        <v>20</v>
      </c>
      <c r="M320" s="3">
        <v>25</v>
      </c>
      <c r="N320" s="3">
        <v>378</v>
      </c>
      <c r="O320" s="3">
        <v>33</v>
      </c>
      <c r="P320" s="46">
        <v>0.92</v>
      </c>
      <c r="Q320" s="4">
        <f>VLOOKUP($B320,'Session Details'!$B$2:$T$368,16,FALSE)</f>
        <v>-4.9999889681085208E-3</v>
      </c>
      <c r="R320" s="4">
        <f>VLOOKUP($B320,'Session Details'!$B$2:$T$368,17,FALSE)</f>
        <v>3.2000009555537168E-2</v>
      </c>
      <c r="S320" s="4">
        <f>VLOOKUP($B320,'Session Details'!$B$2:$T$368,18,FALSE)</f>
        <v>2.1899998447293956E-2</v>
      </c>
      <c r="T320" s="4">
        <f>VLOOKUP($B320,'Session Details'!$B$2:$T$368,19,FALSE)</f>
        <v>1.6399962790571321E-2</v>
      </c>
    </row>
    <row r="321" spans="2:20" hidden="1" x14ac:dyDescent="0.2">
      <c r="B321" s="10">
        <v>43784</v>
      </c>
      <c r="C321" s="4">
        <f>VLOOKUP($B321,'Session Details'!$B$2:$T$368,11,FALSE)</f>
        <v>4.2080679274687949E-2</v>
      </c>
      <c r="D321" s="4">
        <f>VLOOKUP($B321,'Session Details'!$B$2:$T$368,16,FALSE)</f>
        <v>-2.5000110131011E-3</v>
      </c>
      <c r="E321" s="4">
        <f>VLOOKUP($B321,'Session Details'!$B$2:$T$368,17,FALSE)</f>
        <v>-1.1477266920190132E-7</v>
      </c>
      <c r="F321" s="4">
        <f>VLOOKUP($B321,'Session Details'!$B$2:$T$368,18,FALSE)</f>
        <v>4.3800635847322966E-2</v>
      </c>
      <c r="G321" s="4">
        <f>VLOOKUP($B321,'Session Details'!$B$2:$T$368,19,FALSE)</f>
        <v>-8.2001059596281678E-3</v>
      </c>
      <c r="H321" s="4">
        <f>VLOOKUP(Table2[[#This Row],[Date]],Table4[#All],10,0)</f>
        <v>3.0927825263863395E-2</v>
      </c>
      <c r="I321" s="3">
        <v>396628</v>
      </c>
      <c r="J321" s="4">
        <v>0.19</v>
      </c>
      <c r="K321" s="3">
        <v>30</v>
      </c>
      <c r="L321" s="3">
        <v>18</v>
      </c>
      <c r="M321" s="3">
        <v>27</v>
      </c>
      <c r="N321" s="3">
        <v>365</v>
      </c>
      <c r="O321" s="3">
        <v>40</v>
      </c>
      <c r="P321" s="46">
        <v>0.91</v>
      </c>
      <c r="Q321" s="4">
        <f>VLOOKUP($B321,'Session Details'!$B$2:$T$368,16,FALSE)</f>
        <v>-2.5000110131011E-3</v>
      </c>
      <c r="R321" s="4">
        <f>VLOOKUP($B321,'Session Details'!$B$2:$T$368,17,FALSE)</f>
        <v>-1.1477266920190132E-7</v>
      </c>
      <c r="S321" s="4">
        <f>VLOOKUP($B321,'Session Details'!$B$2:$T$368,18,FALSE)</f>
        <v>4.3800635847322966E-2</v>
      </c>
      <c r="T321" s="4">
        <f>VLOOKUP($B321,'Session Details'!$B$2:$T$368,19,FALSE)</f>
        <v>-8.2001059596281678E-3</v>
      </c>
    </row>
    <row r="322" spans="2:20" hidden="1" x14ac:dyDescent="0.2">
      <c r="B322" s="10">
        <v>43785</v>
      </c>
      <c r="C322" s="4">
        <f>VLOOKUP($B322,'Session Details'!$B$2:$T$368,11,FALSE)</f>
        <v>-0.18323809520645018</v>
      </c>
      <c r="D322" s="4">
        <f>VLOOKUP($B322,'Session Details'!$B$2:$T$368,16,FALSE)</f>
        <v>-1.2600003773015955E-2</v>
      </c>
      <c r="E322" s="4">
        <f>VLOOKUP($B322,'Session Details'!$B$2:$T$368,17,FALSE)</f>
        <v>-2.3800007828220948E-2</v>
      </c>
      <c r="F322" s="4">
        <f>VLOOKUP($B322,'Session Details'!$B$2:$T$368,18,FALSE)</f>
        <v>-2.0399869465024922E-2</v>
      </c>
      <c r="G322" s="4">
        <f>VLOOKUP($B322,'Session Details'!$B$2:$T$368,19,FALSE)</f>
        <v>-3.1199919413724464E-2</v>
      </c>
      <c r="H322" s="4">
        <f>VLOOKUP(Table2[[#This Row],[Date]],Table4[#All],10,0)</f>
        <v>2.9411775625882486E-2</v>
      </c>
      <c r="I322" s="3">
        <v>404564</v>
      </c>
      <c r="J322" s="4">
        <v>0.18</v>
      </c>
      <c r="K322" s="3">
        <v>40</v>
      </c>
      <c r="L322" s="3">
        <v>21</v>
      </c>
      <c r="M322" s="3">
        <v>30</v>
      </c>
      <c r="N322" s="3">
        <v>392</v>
      </c>
      <c r="O322" s="3">
        <v>39</v>
      </c>
      <c r="P322" s="46">
        <v>0.92</v>
      </c>
      <c r="Q322" s="4">
        <f>VLOOKUP($B322,'Session Details'!$B$2:$T$368,16,FALSE)</f>
        <v>-1.2600003773015955E-2</v>
      </c>
      <c r="R322" s="4">
        <f>VLOOKUP($B322,'Session Details'!$B$2:$T$368,17,FALSE)</f>
        <v>-2.3800007828220948E-2</v>
      </c>
      <c r="S322" s="4">
        <f>VLOOKUP($B322,'Session Details'!$B$2:$T$368,18,FALSE)</f>
        <v>-2.0399869465024922E-2</v>
      </c>
      <c r="T322" s="4">
        <f>VLOOKUP($B322,'Session Details'!$B$2:$T$368,19,FALSE)</f>
        <v>-3.1199919413724464E-2</v>
      </c>
    </row>
    <row r="323" spans="2:20" x14ac:dyDescent="0.2">
      <c r="B323" s="10">
        <v>43786</v>
      </c>
      <c r="C323" s="4">
        <f>VLOOKUP($B323,'Session Details'!$B$2:$T$368,11,FALSE)</f>
        <v>-0.53933524904808428</v>
      </c>
      <c r="D323" s="4">
        <f>VLOOKUP($B323,'Session Details'!$B$2:$T$368,16,FALSE)</f>
        <v>-2.0999983604579886E-3</v>
      </c>
      <c r="E323" s="4">
        <f>VLOOKUP($B323,'Session Details'!$B$2:$T$368,17,FALSE)</f>
        <v>-0.18699998507799168</v>
      </c>
      <c r="F323" s="4">
        <f>VLOOKUP($B323,'Session Details'!$B$2:$T$368,18,FALSE)</f>
        <v>4.7599774413891072E-2</v>
      </c>
      <c r="G323" s="4">
        <f>VLOOKUP($B323,'Session Details'!$B$2:$T$368,19,FALSE)</f>
        <v>2.3400650427430891E-2</v>
      </c>
      <c r="H323" s="4">
        <f>VLOOKUP(Table2[[#This Row],[Date]],Table4[#All],10,0)</f>
        <v>-6.6666676567466721E-2</v>
      </c>
      <c r="I323" s="3">
        <v>380987</v>
      </c>
      <c r="J323" s="4">
        <v>0.19</v>
      </c>
      <c r="K323" s="3">
        <v>112</v>
      </c>
      <c r="L323" s="3">
        <v>22</v>
      </c>
      <c r="M323" s="3">
        <v>27</v>
      </c>
      <c r="N323" s="3">
        <v>353</v>
      </c>
      <c r="O323" s="3">
        <v>38</v>
      </c>
      <c r="P323" s="46">
        <v>0.95</v>
      </c>
      <c r="Q323" s="4">
        <f>VLOOKUP($B323,'Session Details'!$B$2:$T$368,16,FALSE)</f>
        <v>-2.0999983604579886E-3</v>
      </c>
      <c r="R323" s="4">
        <f>VLOOKUP($B323,'Session Details'!$B$2:$T$368,17,FALSE)</f>
        <v>-0.18699998507799168</v>
      </c>
      <c r="S323" s="4">
        <f>VLOOKUP($B323,'Session Details'!$B$2:$T$368,18,FALSE)</f>
        <v>4.7599774413891072E-2</v>
      </c>
      <c r="T323" s="4">
        <f>VLOOKUP($B323,'Session Details'!$B$2:$T$368,19,FALSE)</f>
        <v>2.3400650427430891E-2</v>
      </c>
    </row>
    <row r="324" spans="2:20" hidden="1" x14ac:dyDescent="0.2">
      <c r="B324" s="10">
        <v>43787</v>
      </c>
      <c r="C324" s="4">
        <f>VLOOKUP($B324,'Session Details'!$B$2:$T$368,11,FALSE)</f>
        <v>0.10417685896933171</v>
      </c>
      <c r="D324" s="4">
        <f>VLOOKUP($B324,'Session Details'!$B$2:$T$368,16,FALSE)</f>
        <v>7.4999904818008334E-3</v>
      </c>
      <c r="E324" s="4">
        <f>VLOOKUP($B324,'Session Details'!$B$2:$T$368,17,FALSE)</f>
        <v>4.000002059524832E-3</v>
      </c>
      <c r="F324" s="4">
        <f>VLOOKUP($B324,'Session Details'!$B$2:$T$368,18,FALSE)</f>
        <v>1.4599715080925946E-2</v>
      </c>
      <c r="G324" s="4">
        <f>VLOOKUP($B324,'Session Details'!$B$2:$T$368,19,FALSE)</f>
        <v>3.2800645180860566E-2</v>
      </c>
      <c r="H324" s="4">
        <f>VLOOKUP(Table2[[#This Row],[Date]],Table4[#All],10,0)</f>
        <v>6.0606040874008116E-2</v>
      </c>
      <c r="I324" s="3">
        <v>398199</v>
      </c>
      <c r="J324" s="4">
        <v>0.18</v>
      </c>
      <c r="K324" s="3">
        <v>37</v>
      </c>
      <c r="L324" s="3">
        <v>22</v>
      </c>
      <c r="M324" s="3">
        <v>26</v>
      </c>
      <c r="N324" s="3">
        <v>385</v>
      </c>
      <c r="O324" s="3">
        <v>34</v>
      </c>
      <c r="P324" s="46">
        <v>0.94</v>
      </c>
      <c r="Q324" s="4">
        <f>VLOOKUP($B324,'Session Details'!$B$2:$T$368,16,FALSE)</f>
        <v>7.4999904818008334E-3</v>
      </c>
      <c r="R324" s="4">
        <f>VLOOKUP($B324,'Session Details'!$B$2:$T$368,17,FALSE)</f>
        <v>4.000002059524832E-3</v>
      </c>
      <c r="S324" s="4">
        <f>VLOOKUP($B324,'Session Details'!$B$2:$T$368,18,FALSE)</f>
        <v>1.4599715080925946E-2</v>
      </c>
      <c r="T324" s="4">
        <f>VLOOKUP($B324,'Session Details'!$B$2:$T$368,19,FALSE)</f>
        <v>3.2800645180860566E-2</v>
      </c>
    </row>
    <row r="325" spans="2:20" hidden="1" x14ac:dyDescent="0.2">
      <c r="B325" s="10">
        <v>43788</v>
      </c>
      <c r="C325" s="4">
        <f>VLOOKUP($B325,'Session Details'!$B$2:$T$368,11,FALSE)</f>
        <v>-5.6484303590193408E-2</v>
      </c>
      <c r="D325" s="4">
        <f>VLOOKUP($B325,'Session Details'!$B$2:$T$368,16,FALSE)</f>
        <v>1.5000006176168951E-2</v>
      </c>
      <c r="E325" s="4">
        <f>VLOOKUP($B325,'Session Details'!$B$2:$T$368,17,FALSE)</f>
        <v>-1.1999941224177912E-2</v>
      </c>
      <c r="F325" s="4">
        <f>VLOOKUP($B325,'Session Details'!$B$2:$T$368,18,FALSE)</f>
        <v>-5.110009736701715E-2</v>
      </c>
      <c r="G325" s="4">
        <f>VLOOKUP($B325,'Session Details'!$B$2:$T$368,19,FALSE)</f>
        <v>-1.6400144109991688E-2</v>
      </c>
      <c r="H325" s="4">
        <f>VLOOKUP(Table2[[#This Row],[Date]],Table4[#All],10,0)</f>
        <v>3.1578937674493712E-2</v>
      </c>
      <c r="I325" s="3">
        <v>384779</v>
      </c>
      <c r="J325" s="4">
        <v>0.19</v>
      </c>
      <c r="K325" s="3">
        <v>33</v>
      </c>
      <c r="L325" s="3">
        <v>22</v>
      </c>
      <c r="M325" s="3">
        <v>27</v>
      </c>
      <c r="N325" s="3">
        <v>369</v>
      </c>
      <c r="O325" s="3">
        <v>33</v>
      </c>
      <c r="P325" s="46">
        <v>0.92</v>
      </c>
      <c r="Q325" s="4">
        <f>VLOOKUP($B325,'Session Details'!$B$2:$T$368,16,FALSE)</f>
        <v>1.5000006176168951E-2</v>
      </c>
      <c r="R325" s="4">
        <f>VLOOKUP($B325,'Session Details'!$B$2:$T$368,17,FALSE)</f>
        <v>-1.1999941224177912E-2</v>
      </c>
      <c r="S325" s="4">
        <f>VLOOKUP($B325,'Session Details'!$B$2:$T$368,18,FALSE)</f>
        <v>-5.110009736701715E-2</v>
      </c>
      <c r="T325" s="4">
        <f>VLOOKUP($B325,'Session Details'!$B$2:$T$368,19,FALSE)</f>
        <v>-1.6400144109991688E-2</v>
      </c>
    </row>
    <row r="326" spans="2:20" hidden="1" x14ac:dyDescent="0.2">
      <c r="B326" s="10">
        <v>43789</v>
      </c>
      <c r="C326" s="4">
        <f>VLOOKUP($B326,'Session Details'!$B$2:$T$368,11,FALSE)</f>
        <v>-5.5141409677109565E-2</v>
      </c>
      <c r="D326" s="4">
        <f>VLOOKUP($B326,'Session Details'!$B$2:$T$368,16,FALSE)</f>
        <v>-9.9999677525649533E-3</v>
      </c>
      <c r="E326" s="4">
        <f>VLOOKUP($B326,'Session Details'!$B$2:$T$368,17,FALSE)</f>
        <v>-3.9999652241590189E-3</v>
      </c>
      <c r="F326" s="4">
        <f>VLOOKUP($B326,'Session Details'!$B$2:$T$368,18,FALSE)</f>
        <v>-3.6500016902401899E-2</v>
      </c>
      <c r="G326" s="4">
        <f>VLOOKUP($B326,'Session Details'!$B$2:$T$368,19,FALSE)</f>
        <v>3.2800021030584547E-2</v>
      </c>
      <c r="H326" s="4">
        <f>VLOOKUP(Table2[[#This Row],[Date]],Table4[#All],10,0)</f>
        <v>4.0404011745583279E-2</v>
      </c>
      <c r="I326" s="3">
        <v>410182</v>
      </c>
      <c r="J326" s="4">
        <v>0.19</v>
      </c>
      <c r="K326" s="3">
        <v>40</v>
      </c>
      <c r="L326" s="3">
        <v>19</v>
      </c>
      <c r="M326" s="3">
        <v>29</v>
      </c>
      <c r="N326" s="3">
        <v>389</v>
      </c>
      <c r="O326" s="3">
        <v>32</v>
      </c>
      <c r="P326" s="46">
        <v>0.92</v>
      </c>
      <c r="Q326" s="4">
        <f>VLOOKUP($B326,'Session Details'!$B$2:$T$368,16,FALSE)</f>
        <v>-9.9999677525649533E-3</v>
      </c>
      <c r="R326" s="4">
        <f>VLOOKUP($B326,'Session Details'!$B$2:$T$368,17,FALSE)</f>
        <v>-3.9999652241590189E-3</v>
      </c>
      <c r="S326" s="4">
        <f>VLOOKUP($B326,'Session Details'!$B$2:$T$368,18,FALSE)</f>
        <v>-3.6500016902401899E-2</v>
      </c>
      <c r="T326" s="4">
        <f>VLOOKUP($B326,'Session Details'!$B$2:$T$368,19,FALSE)</f>
        <v>3.2800021030584547E-2</v>
      </c>
    </row>
    <row r="327" spans="2:20" hidden="1" x14ac:dyDescent="0.2">
      <c r="B327" s="10">
        <v>43790</v>
      </c>
      <c r="C327" s="4">
        <f>VLOOKUP($B327,'Session Details'!$B$2:$T$368,11,FALSE)</f>
        <v>-0.11413731364380297</v>
      </c>
      <c r="D327" s="4">
        <f>VLOOKUP($B327,'Session Details'!$B$2:$T$368,16,FALSE)</f>
        <v>-1.0000044866614127E-2</v>
      </c>
      <c r="E327" s="4">
        <f>VLOOKUP($B327,'Session Details'!$B$2:$T$368,17,FALSE)</f>
        <v>4.0000218018316214E-3</v>
      </c>
      <c r="F327" s="4">
        <f>VLOOKUP($B327,'Session Details'!$B$2:$T$368,18,FALSE)</f>
        <v>-2.9200126543026061E-2</v>
      </c>
      <c r="G327" s="4">
        <f>VLOOKUP($B327,'Session Details'!$B$2:$T$368,19,FALSE)</f>
        <v>-4.0999859684657913E-2</v>
      </c>
      <c r="H327" s="4">
        <f>VLOOKUP(Table2[[#This Row],[Date]],Table4[#All],10,0)</f>
        <v>2.0833343325988629E-2</v>
      </c>
      <c r="I327" s="3">
        <v>393181</v>
      </c>
      <c r="J327" s="4">
        <v>0.18</v>
      </c>
      <c r="K327" s="3">
        <v>38</v>
      </c>
      <c r="L327" s="3">
        <v>21</v>
      </c>
      <c r="M327" s="3">
        <v>27</v>
      </c>
      <c r="N327" s="3">
        <v>395</v>
      </c>
      <c r="O327" s="3">
        <v>35</v>
      </c>
      <c r="P327" s="46">
        <v>0.92</v>
      </c>
      <c r="Q327" s="4">
        <f>VLOOKUP($B327,'Session Details'!$B$2:$T$368,16,FALSE)</f>
        <v>-1.0000044866614127E-2</v>
      </c>
      <c r="R327" s="4">
        <f>VLOOKUP($B327,'Session Details'!$B$2:$T$368,17,FALSE)</f>
        <v>4.0000218018316214E-3</v>
      </c>
      <c r="S327" s="4">
        <f>VLOOKUP($B327,'Session Details'!$B$2:$T$368,18,FALSE)</f>
        <v>-2.9200126543026061E-2</v>
      </c>
      <c r="T327" s="4">
        <f>VLOOKUP($B327,'Session Details'!$B$2:$T$368,19,FALSE)</f>
        <v>-4.0999859684657913E-2</v>
      </c>
    </row>
    <row r="328" spans="2:20" hidden="1" x14ac:dyDescent="0.2">
      <c r="B328" s="10">
        <v>43791</v>
      </c>
      <c r="C328" s="4">
        <f>VLOOKUP($B328,'Session Details'!$B$2:$T$368,11,FALSE)</f>
        <v>9.1826306587758255E-2</v>
      </c>
      <c r="D328" s="4">
        <f>VLOOKUP($B328,'Session Details'!$B$2:$T$368,16,FALSE)</f>
        <v>2.4999970398900395E-3</v>
      </c>
      <c r="E328" s="4">
        <f>VLOOKUP($B328,'Session Details'!$B$2:$T$368,17,FALSE)</f>
        <v>8.0000900443167877E-3</v>
      </c>
      <c r="F328" s="4">
        <f>VLOOKUP($B328,'Session Details'!$B$2:$T$368,18,FALSE)</f>
        <v>2.9199888203062296E-2</v>
      </c>
      <c r="G328" s="4">
        <f>VLOOKUP($B328,'Session Details'!$B$2:$T$368,19,FALSE)</f>
        <v>1.6399726573299356E-2</v>
      </c>
      <c r="H328" s="4">
        <f>VLOOKUP(Table2[[#This Row],[Date]],Table4[#All],10,0)</f>
        <v>5.0000000000000044E-2</v>
      </c>
      <c r="I328" s="3">
        <v>409499</v>
      </c>
      <c r="J328" s="4">
        <v>0.18</v>
      </c>
      <c r="K328" s="3">
        <v>35</v>
      </c>
      <c r="L328" s="3">
        <v>19</v>
      </c>
      <c r="M328" s="3">
        <v>25</v>
      </c>
      <c r="N328" s="3">
        <v>360</v>
      </c>
      <c r="O328" s="3">
        <v>37</v>
      </c>
      <c r="P328" s="46">
        <v>0.95</v>
      </c>
      <c r="Q328" s="4">
        <f>VLOOKUP($B328,'Session Details'!$B$2:$T$368,16,FALSE)</f>
        <v>2.4999970398900395E-3</v>
      </c>
      <c r="R328" s="4">
        <f>VLOOKUP($B328,'Session Details'!$B$2:$T$368,17,FALSE)</f>
        <v>8.0000900443167877E-3</v>
      </c>
      <c r="S328" s="4">
        <f>VLOOKUP($B328,'Session Details'!$B$2:$T$368,18,FALSE)</f>
        <v>2.9199888203062296E-2</v>
      </c>
      <c r="T328" s="4">
        <f>VLOOKUP($B328,'Session Details'!$B$2:$T$368,19,FALSE)</f>
        <v>1.6399726573299356E-2</v>
      </c>
    </row>
    <row r="329" spans="2:20" hidden="1" x14ac:dyDescent="0.2">
      <c r="B329" s="10">
        <v>43792</v>
      </c>
      <c r="C329" s="4">
        <f>VLOOKUP($B329,'Session Details'!$B$2:$T$368,11,FALSE)</f>
        <v>8.5424964342455612E-2</v>
      </c>
      <c r="D329" s="4">
        <f>VLOOKUP($B329,'Session Details'!$B$2:$T$368,16,FALSE)</f>
        <v>8.3999969807758423E-3</v>
      </c>
      <c r="E329" s="4">
        <f>VLOOKUP($B329,'Session Details'!$B$2:$T$368,17,FALSE)</f>
        <v>2.039998565278428E-2</v>
      </c>
      <c r="F329" s="4">
        <f>VLOOKUP($B329,'Session Details'!$B$2:$T$368,18,FALSE)</f>
        <v>-6.799950816486322E-3</v>
      </c>
      <c r="G329" s="4">
        <f>VLOOKUP($B329,'Session Details'!$B$2:$T$368,19,FALSE)</f>
        <v>-7.7999026406933014E-3</v>
      </c>
      <c r="H329" s="4">
        <f>VLOOKUP(Table2[[#This Row],[Date]],Table4[#All],10,0)</f>
        <v>-2.8571438876342947E-2</v>
      </c>
      <c r="I329" s="3">
        <v>401426</v>
      </c>
      <c r="J329" s="4">
        <v>0.18</v>
      </c>
      <c r="K329" s="3">
        <v>37</v>
      </c>
      <c r="L329" s="3">
        <v>18</v>
      </c>
      <c r="M329" s="3">
        <v>28</v>
      </c>
      <c r="N329" s="3">
        <v>393</v>
      </c>
      <c r="O329" s="3">
        <v>39</v>
      </c>
      <c r="P329" s="46">
        <v>0.95</v>
      </c>
      <c r="Q329" s="4">
        <f>VLOOKUP($B329,'Session Details'!$B$2:$T$368,16,FALSE)</f>
        <v>8.3999969807758423E-3</v>
      </c>
      <c r="R329" s="4">
        <f>VLOOKUP($B329,'Session Details'!$B$2:$T$368,17,FALSE)</f>
        <v>2.039998565278428E-2</v>
      </c>
      <c r="S329" s="4">
        <f>VLOOKUP($B329,'Session Details'!$B$2:$T$368,18,FALSE)</f>
        <v>-6.799950816486322E-3</v>
      </c>
      <c r="T329" s="4">
        <f>VLOOKUP($B329,'Session Details'!$B$2:$T$368,19,FALSE)</f>
        <v>-7.7999026406933014E-3</v>
      </c>
    </row>
    <row r="330" spans="2:20" hidden="1" x14ac:dyDescent="0.2">
      <c r="B330" s="10">
        <v>43793</v>
      </c>
      <c r="C330" s="4">
        <f>VLOOKUP($B330,'Session Details'!$B$2:$T$368,11,FALSE)</f>
        <v>1.2404609829743283</v>
      </c>
      <c r="D330" s="4">
        <f>VLOOKUP($B330,'Session Details'!$B$2:$T$368,16,FALSE)</f>
        <v>-2.0999857483871565E-3</v>
      </c>
      <c r="E330" s="4">
        <f>VLOOKUP($B330,'Session Details'!$B$2:$T$368,17,FALSE)</f>
        <v>0.2040000245191417</v>
      </c>
      <c r="F330" s="4">
        <f>VLOOKUP($B330,'Session Details'!$B$2:$T$368,18,FALSE)</f>
        <v>-5.4399840343886785E-2</v>
      </c>
      <c r="G330" s="4">
        <f>VLOOKUP($B330,'Session Details'!$B$2:$T$368,19,FALSE)</f>
        <v>-1.560074971548786E-2</v>
      </c>
      <c r="H330" s="4">
        <f>VLOOKUP(Table2[[#This Row],[Date]],Table4[#All],10,0)</f>
        <v>5.1020419528979843E-2</v>
      </c>
      <c r="I330" s="3">
        <v>388049</v>
      </c>
      <c r="J330" s="4">
        <v>0.19</v>
      </c>
      <c r="K330" s="3">
        <v>34</v>
      </c>
      <c r="L330" s="3">
        <v>22</v>
      </c>
      <c r="M330" s="3">
        <v>27</v>
      </c>
      <c r="N330" s="3">
        <v>354</v>
      </c>
      <c r="O330" s="3">
        <v>37</v>
      </c>
      <c r="P330" s="46">
        <v>0.95</v>
      </c>
      <c r="Q330" s="4">
        <f>VLOOKUP($B330,'Session Details'!$B$2:$T$368,16,FALSE)</f>
        <v>-2.0999857483871565E-3</v>
      </c>
      <c r="R330" s="4">
        <f>VLOOKUP($B330,'Session Details'!$B$2:$T$368,17,FALSE)</f>
        <v>0.2040000245191417</v>
      </c>
      <c r="S330" s="4">
        <f>VLOOKUP($B330,'Session Details'!$B$2:$T$368,18,FALSE)</f>
        <v>-5.4399840343886785E-2</v>
      </c>
      <c r="T330" s="4">
        <f>VLOOKUP($B330,'Session Details'!$B$2:$T$368,19,FALSE)</f>
        <v>-1.560074971548786E-2</v>
      </c>
    </row>
    <row r="331" spans="2:20" hidden="1" x14ac:dyDescent="0.2">
      <c r="B331" s="10">
        <v>43794</v>
      </c>
      <c r="C331" s="4">
        <f>VLOOKUP($B331,'Session Details'!$B$2:$T$368,11,FALSE)</f>
        <v>-3.7037498881522302E-2</v>
      </c>
      <c r="D331" s="4">
        <f>VLOOKUP($B331,'Session Details'!$B$2:$T$368,16,FALSE)</f>
        <v>-9.9999618055529593E-3</v>
      </c>
      <c r="E331" s="4">
        <f>VLOOKUP($B331,'Session Details'!$B$2:$T$368,17,FALSE)</f>
        <v>1.599991913046922E-2</v>
      </c>
      <c r="F331" s="4">
        <f>VLOOKUP($B331,'Session Details'!$B$2:$T$368,18,FALSE)</f>
        <v>-7.2999190435245609E-3</v>
      </c>
      <c r="G331" s="4">
        <f>VLOOKUP($B331,'Session Details'!$B$2:$T$368,19,FALSE)</f>
        <v>-2.4600430791866357E-2</v>
      </c>
      <c r="H331" s="4">
        <f>VLOOKUP(Table2[[#This Row],[Date]],Table4[#All],10,0)</f>
        <v>-2.8571419800732412E-2</v>
      </c>
      <c r="I331" s="3">
        <v>408801</v>
      </c>
      <c r="J331" s="4">
        <v>0.19</v>
      </c>
      <c r="K331" s="3">
        <v>34</v>
      </c>
      <c r="L331" s="3">
        <v>22</v>
      </c>
      <c r="M331" s="3">
        <v>26</v>
      </c>
      <c r="N331" s="3">
        <v>392</v>
      </c>
      <c r="O331" s="3">
        <v>39</v>
      </c>
      <c r="P331" s="46">
        <v>0.94</v>
      </c>
      <c r="Q331" s="4">
        <f>VLOOKUP($B331,'Session Details'!$B$2:$T$368,16,FALSE)</f>
        <v>-9.9999618055529593E-3</v>
      </c>
      <c r="R331" s="4">
        <f>VLOOKUP($B331,'Session Details'!$B$2:$T$368,17,FALSE)</f>
        <v>1.599991913046922E-2</v>
      </c>
      <c r="S331" s="4">
        <f>VLOOKUP($B331,'Session Details'!$B$2:$T$368,18,FALSE)</f>
        <v>-7.2999190435245609E-3</v>
      </c>
      <c r="T331" s="4">
        <f>VLOOKUP($B331,'Session Details'!$B$2:$T$368,19,FALSE)</f>
        <v>-2.4600430791866357E-2</v>
      </c>
    </row>
    <row r="332" spans="2:20" hidden="1" x14ac:dyDescent="0.2">
      <c r="B332" s="10">
        <v>43795</v>
      </c>
      <c r="C332" s="4">
        <f>VLOOKUP($B332,'Session Details'!$B$2:$T$368,11,FALSE)</f>
        <v>6.1530869494502038E-2</v>
      </c>
      <c r="D332" s="4">
        <f>VLOOKUP($B332,'Session Details'!$B$2:$T$368,16,FALSE)</f>
        <v>5.000003561481281E-3</v>
      </c>
      <c r="E332" s="4">
        <f>VLOOKUP($B332,'Session Details'!$B$2:$T$368,17,FALSE)</f>
        <v>4.0000014748043933E-3</v>
      </c>
      <c r="F332" s="4">
        <f>VLOOKUP($B332,'Session Details'!$B$2:$T$368,18,FALSE)</f>
        <v>-2.1900153971509573E-2</v>
      </c>
      <c r="G332" s="4">
        <f>VLOOKUP($B332,'Session Details'!$B$2:$T$368,19,FALSE)</f>
        <v>4.9200335696529263E-2</v>
      </c>
      <c r="H332" s="4">
        <f>VLOOKUP(Table2[[#This Row],[Date]],Table4[#All],10,0)</f>
        <v>-1.0204062934193514E-2</v>
      </c>
      <c r="I332" s="3">
        <v>396857</v>
      </c>
      <c r="J332" s="4">
        <v>0.17</v>
      </c>
      <c r="K332" s="3">
        <v>35</v>
      </c>
      <c r="L332" s="3">
        <v>17</v>
      </c>
      <c r="M332" s="3">
        <v>25</v>
      </c>
      <c r="N332" s="3">
        <v>368</v>
      </c>
      <c r="O332" s="3">
        <v>39</v>
      </c>
      <c r="P332" s="46">
        <v>0.95</v>
      </c>
      <c r="Q332" s="4">
        <f>VLOOKUP($B332,'Session Details'!$B$2:$T$368,16,FALSE)</f>
        <v>5.000003561481281E-3</v>
      </c>
      <c r="R332" s="4">
        <f>VLOOKUP($B332,'Session Details'!$B$2:$T$368,17,FALSE)</f>
        <v>4.0000014748043933E-3</v>
      </c>
      <c r="S332" s="4">
        <f>VLOOKUP($B332,'Session Details'!$B$2:$T$368,18,FALSE)</f>
        <v>-2.1900153971509573E-2</v>
      </c>
      <c r="T332" s="4">
        <f>VLOOKUP($B332,'Session Details'!$B$2:$T$368,19,FALSE)</f>
        <v>4.9200335696529263E-2</v>
      </c>
    </row>
    <row r="333" spans="2:20" hidden="1" x14ac:dyDescent="0.2">
      <c r="B333" s="10">
        <v>43796</v>
      </c>
      <c r="C333" s="4">
        <f>VLOOKUP($B333,'Session Details'!$B$2:$T$368,11,FALSE)</f>
        <v>-1.2876429342059903E-2</v>
      </c>
      <c r="D333" s="4">
        <f>VLOOKUP($B333,'Session Details'!$B$2:$T$368,16,FALSE)</f>
        <v>9.9999699784606433E-3</v>
      </c>
      <c r="E333" s="4">
        <f>VLOOKUP($B333,'Session Details'!$B$2:$T$368,17,FALSE)</f>
        <v>4.0000402294408377E-3</v>
      </c>
      <c r="F333" s="4">
        <f>VLOOKUP($B333,'Session Details'!$B$2:$T$368,18,FALSE)</f>
        <v>-1.4600119385518529E-2</v>
      </c>
      <c r="G333" s="4">
        <f>VLOOKUP($B333,'Session Details'!$B$2:$T$368,19,FALSE)</f>
        <v>-3.2800129881372042E-2</v>
      </c>
      <c r="H333" s="4">
        <f>VLOOKUP(Table2[[#This Row],[Date]],Table4[#All],10,0)</f>
        <v>1.9417484842767951E-2</v>
      </c>
      <c r="I333" s="3">
        <v>396457</v>
      </c>
      <c r="J333" s="4">
        <v>0.19</v>
      </c>
      <c r="K333" s="3">
        <v>35</v>
      </c>
      <c r="L333" s="3">
        <v>22</v>
      </c>
      <c r="M333" s="3">
        <v>28</v>
      </c>
      <c r="N333" s="3">
        <v>369</v>
      </c>
      <c r="O333" s="3">
        <v>34</v>
      </c>
      <c r="P333" s="46">
        <v>0.91</v>
      </c>
      <c r="Q333" s="4">
        <f>VLOOKUP($B333,'Session Details'!$B$2:$T$368,16,FALSE)</f>
        <v>9.9999699784606433E-3</v>
      </c>
      <c r="R333" s="4">
        <f>VLOOKUP($B333,'Session Details'!$B$2:$T$368,17,FALSE)</f>
        <v>4.0000402294408377E-3</v>
      </c>
      <c r="S333" s="4">
        <f>VLOOKUP($B333,'Session Details'!$B$2:$T$368,18,FALSE)</f>
        <v>-1.4600119385518529E-2</v>
      </c>
      <c r="T333" s="4">
        <f>VLOOKUP($B333,'Session Details'!$B$2:$T$368,19,FALSE)</f>
        <v>-3.2800129881372042E-2</v>
      </c>
    </row>
    <row r="334" spans="2:20" hidden="1" x14ac:dyDescent="0.2">
      <c r="B334" s="10">
        <v>43797</v>
      </c>
      <c r="C334" s="4">
        <f>VLOOKUP($B334,'Session Details'!$B$2:$T$368,11,FALSE)</f>
        <v>-9.2762280506242245E-3</v>
      </c>
      <c r="D334" s="4">
        <f>VLOOKUP($B334,'Session Details'!$B$2:$T$368,16,FALSE)</f>
        <v>2.5000095303014669E-3</v>
      </c>
      <c r="E334" s="4">
        <f>VLOOKUP($B334,'Session Details'!$B$2:$T$368,17,FALSE)</f>
        <v>-2.7999996752200607E-2</v>
      </c>
      <c r="F334" s="4">
        <f>VLOOKUP($B334,'Session Details'!$B$2:$T$368,18,FALSE)</f>
        <v>-2.1899750794387773E-2</v>
      </c>
      <c r="G334" s="4">
        <f>VLOOKUP($B334,'Session Details'!$B$2:$T$368,19,FALSE)</f>
        <v>6.5599214049428145E-2</v>
      </c>
      <c r="H334" s="4">
        <f>VLOOKUP(Table2[[#This Row],[Date]],Table4[#All],10,0)</f>
        <v>7.1428581496972621E-2</v>
      </c>
      <c r="I334" s="3">
        <v>403521</v>
      </c>
      <c r="J334" s="4">
        <v>0.18</v>
      </c>
      <c r="K334" s="3">
        <v>33</v>
      </c>
      <c r="L334" s="3">
        <v>21</v>
      </c>
      <c r="M334" s="3">
        <v>28</v>
      </c>
      <c r="N334" s="3">
        <v>380</v>
      </c>
      <c r="O334" s="3">
        <v>32</v>
      </c>
      <c r="P334" s="46">
        <v>0.94</v>
      </c>
      <c r="Q334" s="4">
        <f>VLOOKUP($B334,'Session Details'!$B$2:$T$368,16,FALSE)</f>
        <v>2.5000095303014669E-3</v>
      </c>
      <c r="R334" s="4">
        <f>VLOOKUP($B334,'Session Details'!$B$2:$T$368,17,FALSE)</f>
        <v>-2.7999996752200607E-2</v>
      </c>
      <c r="S334" s="4">
        <f>VLOOKUP($B334,'Session Details'!$B$2:$T$368,18,FALSE)</f>
        <v>-2.1899750794387773E-2</v>
      </c>
      <c r="T334" s="4">
        <f>VLOOKUP($B334,'Session Details'!$B$2:$T$368,19,FALSE)</f>
        <v>6.5599214049428145E-2</v>
      </c>
    </row>
    <row r="335" spans="2:20" hidden="1" x14ac:dyDescent="0.2">
      <c r="B335" s="10">
        <v>43798</v>
      </c>
      <c r="C335" s="4">
        <f>VLOOKUP($B335,'Session Details'!$B$2:$T$368,11,FALSE)</f>
        <v>-5.6304066449077927E-2</v>
      </c>
      <c r="D335" s="4">
        <f>VLOOKUP($B335,'Session Details'!$B$2:$T$368,16,FALSE)</f>
        <v>1.2499998355494479E-2</v>
      </c>
      <c r="E335" s="4">
        <f>VLOOKUP($B335,'Session Details'!$B$2:$T$368,17,FALSE)</f>
        <v>-2.3999963823666148E-2</v>
      </c>
      <c r="F335" s="4">
        <f>VLOOKUP($B335,'Session Details'!$B$2:$T$368,18,FALSE)</f>
        <v>-3.6500365742241914E-2</v>
      </c>
      <c r="G335" s="4">
        <f>VLOOKUP($B335,'Session Details'!$B$2:$T$368,19,FALSE)</f>
        <v>7.6257174019822571E-7</v>
      </c>
      <c r="H335" s="4">
        <f>VLOOKUP(Table2[[#This Row],[Date]],Table4[#All],10,0)</f>
        <v>-4.7619047619047672E-2</v>
      </c>
      <c r="I335" s="3">
        <v>403130</v>
      </c>
      <c r="J335" s="4">
        <v>0.17</v>
      </c>
      <c r="K335" s="3">
        <v>39</v>
      </c>
      <c r="L335" s="3">
        <v>17</v>
      </c>
      <c r="M335" s="3">
        <v>28</v>
      </c>
      <c r="N335" s="3">
        <v>352</v>
      </c>
      <c r="O335" s="3">
        <v>32</v>
      </c>
      <c r="P335" s="46">
        <v>0.94</v>
      </c>
      <c r="Q335" s="4">
        <f>VLOOKUP($B335,'Session Details'!$B$2:$T$368,16,FALSE)</f>
        <v>1.2499998355494479E-2</v>
      </c>
      <c r="R335" s="4">
        <f>VLOOKUP($B335,'Session Details'!$B$2:$T$368,17,FALSE)</f>
        <v>-2.3999963823666148E-2</v>
      </c>
      <c r="S335" s="4">
        <f>VLOOKUP($B335,'Session Details'!$B$2:$T$368,18,FALSE)</f>
        <v>-3.6500365742241914E-2</v>
      </c>
      <c r="T335" s="4">
        <f>VLOOKUP($B335,'Session Details'!$B$2:$T$368,19,FALSE)</f>
        <v>7.6257174019822571E-7</v>
      </c>
    </row>
    <row r="336" spans="2:20" hidden="1" x14ac:dyDescent="0.2">
      <c r="B336" s="10">
        <v>43799</v>
      </c>
      <c r="C336" s="4">
        <f>VLOOKUP($B336,'Session Details'!$B$2:$T$368,11,FALSE)</f>
        <v>2.9261643718434538E-2</v>
      </c>
      <c r="D336" s="4">
        <f>VLOOKUP($B336,'Session Details'!$B$2:$T$368,16,FALSE)</f>
        <v>8.399998809969722E-3</v>
      </c>
      <c r="E336" s="4">
        <f>VLOOKUP($B336,'Session Details'!$B$2:$T$368,17,FALSE)</f>
        <v>-1.6999945138105044E-2</v>
      </c>
      <c r="F336" s="4">
        <f>VLOOKUP($B336,'Session Details'!$B$2:$T$368,18,FALSE)</f>
        <v>4.0799911353907259E-2</v>
      </c>
      <c r="G336" s="4">
        <f>VLOOKUP($B336,'Session Details'!$B$2:$T$368,19,FALSE)</f>
        <v>-1.5600360101055366E-2</v>
      </c>
      <c r="H336" s="4">
        <f>VLOOKUP(Table2[[#This Row],[Date]],Table4[#All],10,0)</f>
        <v>2.9411775625882486E-2</v>
      </c>
      <c r="I336" s="3">
        <v>381333</v>
      </c>
      <c r="J336" s="4">
        <v>0.19</v>
      </c>
      <c r="K336" s="3">
        <v>40</v>
      </c>
      <c r="L336" s="3">
        <v>18</v>
      </c>
      <c r="M336" s="3">
        <v>29</v>
      </c>
      <c r="N336" s="3">
        <v>369</v>
      </c>
      <c r="O336" s="3">
        <v>36</v>
      </c>
      <c r="P336" s="46">
        <v>0.93</v>
      </c>
      <c r="Q336" s="4">
        <f>VLOOKUP($B336,'Session Details'!$B$2:$T$368,16,FALSE)</f>
        <v>8.399998809969722E-3</v>
      </c>
      <c r="R336" s="4">
        <f>VLOOKUP($B336,'Session Details'!$B$2:$T$368,17,FALSE)</f>
        <v>-1.6999945138105044E-2</v>
      </c>
      <c r="S336" s="4">
        <f>VLOOKUP($B336,'Session Details'!$B$2:$T$368,18,FALSE)</f>
        <v>4.0799911353907259E-2</v>
      </c>
      <c r="T336" s="4">
        <f>VLOOKUP($B336,'Session Details'!$B$2:$T$368,19,FALSE)</f>
        <v>-1.5600360101055366E-2</v>
      </c>
    </row>
    <row r="337" spans="2:20" hidden="1" x14ac:dyDescent="0.2">
      <c r="B337" s="10">
        <v>43800</v>
      </c>
      <c r="C337" s="4">
        <f>VLOOKUP($B337,'Session Details'!$B$2:$T$368,11,FALSE)</f>
        <v>0.19586457141979285</v>
      </c>
      <c r="D337" s="4">
        <f>VLOOKUP($B337,'Session Details'!$B$2:$T$368,16,FALSE)</f>
        <v>8.3999951653187521E-3</v>
      </c>
      <c r="E337" s="4">
        <f>VLOOKUP($B337,'Session Details'!$B$2:$T$368,17,FALSE)</f>
        <v>3.3999838959589135E-3</v>
      </c>
      <c r="F337" s="4">
        <f>VLOOKUP($B337,'Session Details'!$B$2:$T$368,18,FALSE)</f>
        <v>4.0800003083137137E-2</v>
      </c>
      <c r="G337" s="4">
        <f>VLOOKUP($B337,'Session Details'!$B$2:$T$368,19,FALSE)</f>
        <v>5.4600382400688652E-2</v>
      </c>
      <c r="H337" s="4">
        <f>VLOOKUP(Table2[[#This Row],[Date]],Table4[#All],10,0)</f>
        <v>9.708726945106827E-3</v>
      </c>
      <c r="I337" s="3">
        <v>397690</v>
      </c>
      <c r="J337" s="4">
        <v>0.18</v>
      </c>
      <c r="K337" s="3">
        <v>40</v>
      </c>
      <c r="L337" s="3">
        <v>18</v>
      </c>
      <c r="M337" s="3">
        <v>27</v>
      </c>
      <c r="N337" s="3">
        <v>388</v>
      </c>
      <c r="O337" s="3">
        <v>39</v>
      </c>
      <c r="P337" s="46">
        <v>0.92</v>
      </c>
      <c r="Q337" s="4">
        <f>VLOOKUP($B337,'Session Details'!$B$2:$T$368,16,FALSE)</f>
        <v>8.3999951653187521E-3</v>
      </c>
      <c r="R337" s="4">
        <f>VLOOKUP($B337,'Session Details'!$B$2:$T$368,17,FALSE)</f>
        <v>3.3999838959589135E-3</v>
      </c>
      <c r="S337" s="4">
        <f>VLOOKUP($B337,'Session Details'!$B$2:$T$368,18,FALSE)</f>
        <v>4.0800003083137137E-2</v>
      </c>
      <c r="T337" s="4">
        <f>VLOOKUP($B337,'Session Details'!$B$2:$T$368,19,FALSE)</f>
        <v>5.4600382400688652E-2</v>
      </c>
    </row>
    <row r="338" spans="2:20" hidden="1" x14ac:dyDescent="0.2">
      <c r="B338" s="10">
        <v>43801</v>
      </c>
      <c r="C338" s="4">
        <f>VLOOKUP($B338,'Session Details'!$B$2:$T$368,11,FALSE)</f>
        <v>-1.0577041867413484E-2</v>
      </c>
      <c r="D338" s="4">
        <f>VLOOKUP($B338,'Session Details'!$B$2:$T$368,16,FALSE)</f>
        <v>9.9999595796572693E-3</v>
      </c>
      <c r="E338" s="4">
        <f>VLOOKUP($B338,'Session Details'!$B$2:$T$368,17,FALSE)</f>
        <v>-7.9999029711240177E-3</v>
      </c>
      <c r="F338" s="4">
        <f>VLOOKUP($B338,'Session Details'!$B$2:$T$368,18,FALSE)</f>
        <v>-4.380000525982275E-2</v>
      </c>
      <c r="G338" s="4">
        <f>VLOOKUP($B338,'Session Details'!$B$2:$T$368,19,FALSE)</f>
        <v>2.4599837923107382E-2</v>
      </c>
      <c r="H338" s="4">
        <f>VLOOKUP(Table2[[#This Row],[Date]],Table4[#All],10,0)</f>
        <v>-2.9411755411675844E-2</v>
      </c>
      <c r="I338" s="3">
        <v>400613</v>
      </c>
      <c r="J338" s="4">
        <v>0.17</v>
      </c>
      <c r="K338" s="3">
        <v>37</v>
      </c>
      <c r="L338" s="3">
        <v>22</v>
      </c>
      <c r="M338" s="3">
        <v>26</v>
      </c>
      <c r="N338" s="3">
        <v>394</v>
      </c>
      <c r="O338" s="3">
        <v>37</v>
      </c>
      <c r="P338" s="46">
        <v>0.91</v>
      </c>
      <c r="Q338" s="4">
        <f>VLOOKUP($B338,'Session Details'!$B$2:$T$368,16,FALSE)</f>
        <v>9.9999595796572693E-3</v>
      </c>
      <c r="R338" s="4">
        <f>VLOOKUP($B338,'Session Details'!$B$2:$T$368,17,FALSE)</f>
        <v>-7.9999029711240177E-3</v>
      </c>
      <c r="S338" s="4">
        <f>VLOOKUP($B338,'Session Details'!$B$2:$T$368,18,FALSE)</f>
        <v>-4.380000525982275E-2</v>
      </c>
      <c r="T338" s="4">
        <f>VLOOKUP($B338,'Session Details'!$B$2:$T$368,19,FALSE)</f>
        <v>2.4599837923107382E-2</v>
      </c>
    </row>
    <row r="339" spans="2:20" hidden="1" x14ac:dyDescent="0.2">
      <c r="B339" s="10">
        <v>43802</v>
      </c>
      <c r="C339" s="4">
        <f>VLOOKUP($B339,'Session Details'!$B$2:$T$368,11,FALSE)</f>
        <v>2.9839310724341761E-2</v>
      </c>
      <c r="D339" s="4">
        <f>VLOOKUP($B339,'Session Details'!$B$2:$T$368,16,FALSE)</f>
        <v>2.5000327742602524E-3</v>
      </c>
      <c r="E339" s="4">
        <f>VLOOKUP($B339,'Session Details'!$B$2:$T$368,17,FALSE)</f>
        <v>1.1999893740675338E-2</v>
      </c>
      <c r="F339" s="4">
        <f>VLOOKUP($B339,'Session Details'!$B$2:$T$368,18,FALSE)</f>
        <v>7.3000075299345379E-3</v>
      </c>
      <c r="G339" s="4">
        <f>VLOOKUP($B339,'Session Details'!$B$2:$T$368,19,FALSE)</f>
        <v>-1.6400020916822911E-2</v>
      </c>
      <c r="H339" s="4">
        <f>VLOOKUP(Table2[[#This Row],[Date]],Table4[#All],10,0)</f>
        <v>-1.030930673479602E-2</v>
      </c>
      <c r="I339" s="3">
        <v>393251</v>
      </c>
      <c r="J339" s="4">
        <v>0.19</v>
      </c>
      <c r="K339" s="3">
        <v>36</v>
      </c>
      <c r="L339" s="3">
        <v>20</v>
      </c>
      <c r="M339" s="3">
        <v>30</v>
      </c>
      <c r="N339" s="3">
        <v>360</v>
      </c>
      <c r="O339" s="3">
        <v>39</v>
      </c>
      <c r="P339" s="46">
        <v>0.94</v>
      </c>
      <c r="Q339" s="4">
        <f>VLOOKUP($B339,'Session Details'!$B$2:$T$368,16,FALSE)</f>
        <v>2.5000327742602524E-3</v>
      </c>
      <c r="R339" s="4">
        <f>VLOOKUP($B339,'Session Details'!$B$2:$T$368,17,FALSE)</f>
        <v>1.1999893740675338E-2</v>
      </c>
      <c r="S339" s="4">
        <f>VLOOKUP($B339,'Session Details'!$B$2:$T$368,18,FALSE)</f>
        <v>7.3000075299345379E-3</v>
      </c>
      <c r="T339" s="4">
        <f>VLOOKUP($B339,'Session Details'!$B$2:$T$368,19,FALSE)</f>
        <v>-1.6400020916822911E-2</v>
      </c>
    </row>
    <row r="340" spans="2:20" hidden="1" x14ac:dyDescent="0.2">
      <c r="B340" s="10">
        <v>43803</v>
      </c>
      <c r="C340" s="4">
        <f>VLOOKUP($B340,'Session Details'!$B$2:$T$368,11,FALSE)</f>
        <v>1.0993685157453914E-2</v>
      </c>
      <c r="D340" s="4">
        <f>VLOOKUP($B340,'Session Details'!$B$2:$T$368,16,FALSE)</f>
        <v>-4.9999833899621593E-3</v>
      </c>
      <c r="E340" s="4">
        <f>VLOOKUP($B340,'Session Details'!$B$2:$T$368,17,FALSE)</f>
        <v>-1.2000061255365957E-2</v>
      </c>
      <c r="F340" s="4">
        <f>VLOOKUP($B340,'Session Details'!$B$2:$T$368,18,FALSE)</f>
        <v>-1.4600049417729299E-2</v>
      </c>
      <c r="G340" s="4">
        <f>VLOOKUP($B340,'Session Details'!$B$2:$T$368,19,FALSE)</f>
        <v>6.5600134174086944E-2</v>
      </c>
      <c r="H340" s="4">
        <f>VLOOKUP(Table2[[#This Row],[Date]],Table4[#All],10,0)</f>
        <v>-1.9047627818315149E-2</v>
      </c>
      <c r="I340" s="3">
        <v>385988</v>
      </c>
      <c r="J340" s="4">
        <v>0.19</v>
      </c>
      <c r="K340" s="3">
        <v>37</v>
      </c>
      <c r="L340" s="3">
        <v>18</v>
      </c>
      <c r="M340" s="3">
        <v>28</v>
      </c>
      <c r="N340" s="3">
        <v>397</v>
      </c>
      <c r="O340" s="3">
        <v>38</v>
      </c>
      <c r="P340" s="46">
        <v>0.92</v>
      </c>
      <c r="Q340" s="4">
        <f>VLOOKUP($B340,'Session Details'!$B$2:$T$368,16,FALSE)</f>
        <v>-4.9999833899621593E-3</v>
      </c>
      <c r="R340" s="4">
        <f>VLOOKUP($B340,'Session Details'!$B$2:$T$368,17,FALSE)</f>
        <v>-1.2000061255365957E-2</v>
      </c>
      <c r="S340" s="4">
        <f>VLOOKUP($B340,'Session Details'!$B$2:$T$368,18,FALSE)</f>
        <v>-1.4600049417729299E-2</v>
      </c>
      <c r="T340" s="4">
        <f>VLOOKUP($B340,'Session Details'!$B$2:$T$368,19,FALSE)</f>
        <v>6.5600134174086944E-2</v>
      </c>
    </row>
    <row r="341" spans="2:20" hidden="1" x14ac:dyDescent="0.2">
      <c r="B341" s="10">
        <v>43804</v>
      </c>
      <c r="C341" s="4">
        <f>VLOOKUP($B341,'Session Details'!$B$2:$T$368,11,FALSE)</f>
        <v>0.10576126944543618</v>
      </c>
      <c r="D341" s="4">
        <f>VLOOKUP($B341,'Session Details'!$B$2:$T$368,16,FALSE)</f>
        <v>1.7499996392630141E-2</v>
      </c>
      <c r="E341" s="4">
        <f>VLOOKUP($B341,'Session Details'!$B$2:$T$368,17,FALSE)</f>
        <v>2.7999956554264127E-2</v>
      </c>
      <c r="F341" s="4">
        <f>VLOOKUP($B341,'Session Details'!$B$2:$T$368,18,FALSE)</f>
        <v>2.1899983466114437E-2</v>
      </c>
      <c r="G341" s="4">
        <f>VLOOKUP($B341,'Session Details'!$B$2:$T$368,19,FALSE)</f>
        <v>-5.739971148973344E-2</v>
      </c>
      <c r="H341" s="4">
        <f>VLOOKUP(Table2[[#This Row],[Date]],Table4[#All],10,0)</f>
        <v>-9.5237919824172623E-3</v>
      </c>
      <c r="I341" s="3">
        <v>404457</v>
      </c>
      <c r="J341" s="4">
        <v>0.18</v>
      </c>
      <c r="K341" s="3">
        <v>30</v>
      </c>
      <c r="L341" s="3">
        <v>22</v>
      </c>
      <c r="M341" s="3">
        <v>30</v>
      </c>
      <c r="N341" s="3">
        <v>370</v>
      </c>
      <c r="O341" s="3">
        <v>39</v>
      </c>
      <c r="P341" s="46">
        <v>0.91</v>
      </c>
      <c r="Q341" s="4">
        <f>VLOOKUP($B341,'Session Details'!$B$2:$T$368,16,FALSE)</f>
        <v>1.7499996392630141E-2</v>
      </c>
      <c r="R341" s="4">
        <f>VLOOKUP($B341,'Session Details'!$B$2:$T$368,17,FALSE)</f>
        <v>2.7999956554264127E-2</v>
      </c>
      <c r="S341" s="4">
        <f>VLOOKUP($B341,'Session Details'!$B$2:$T$368,18,FALSE)</f>
        <v>2.1899983466114437E-2</v>
      </c>
      <c r="T341" s="4">
        <f>VLOOKUP($B341,'Session Details'!$B$2:$T$368,19,FALSE)</f>
        <v>-5.739971148973344E-2</v>
      </c>
    </row>
    <row r="342" spans="2:20" hidden="1" x14ac:dyDescent="0.2">
      <c r="B342" s="10">
        <v>43805</v>
      </c>
      <c r="C342" s="4">
        <f>VLOOKUP($B342,'Session Details'!$B$2:$T$368,11,FALSE)</f>
        <v>9.7796811497079528E-3</v>
      </c>
      <c r="D342" s="4">
        <f>VLOOKUP($B342,'Session Details'!$B$2:$T$368,16,FALSE)</f>
        <v>-1.2499984382283419E-2</v>
      </c>
      <c r="E342" s="4">
        <f>VLOOKUP($B342,'Session Details'!$B$2:$T$368,17,FALSE)</f>
        <v>2.3999853873492127E-2</v>
      </c>
      <c r="F342" s="4">
        <f>VLOOKUP($B342,'Session Details'!$B$2:$T$368,18,FALSE)</f>
        <v>1.4600392033237819E-2</v>
      </c>
      <c r="G342" s="4">
        <f>VLOOKUP($B342,'Session Details'!$B$2:$T$368,19,FALSE)</f>
        <v>-1.6400785211481028E-2</v>
      </c>
      <c r="H342" s="4">
        <f>VLOOKUP(Table2[[#This Row],[Date]],Table4[#All],10,0)</f>
        <v>-2.9999990790768982E-2</v>
      </c>
      <c r="I342" s="3">
        <v>386475</v>
      </c>
      <c r="J342" s="4">
        <v>0.19</v>
      </c>
      <c r="K342" s="3">
        <v>34</v>
      </c>
      <c r="L342" s="3">
        <v>21</v>
      </c>
      <c r="M342" s="3">
        <v>26</v>
      </c>
      <c r="N342" s="3">
        <v>356</v>
      </c>
      <c r="O342" s="3">
        <v>32</v>
      </c>
      <c r="P342" s="46">
        <v>0.91</v>
      </c>
      <c r="Q342" s="4">
        <f>VLOOKUP($B342,'Session Details'!$B$2:$T$368,16,FALSE)</f>
        <v>-1.2499984382283419E-2</v>
      </c>
      <c r="R342" s="4">
        <f>VLOOKUP($B342,'Session Details'!$B$2:$T$368,17,FALSE)</f>
        <v>2.3999853873492127E-2</v>
      </c>
      <c r="S342" s="4">
        <f>VLOOKUP($B342,'Session Details'!$B$2:$T$368,18,FALSE)</f>
        <v>1.4600392033237819E-2</v>
      </c>
      <c r="T342" s="4">
        <f>VLOOKUP($B342,'Session Details'!$B$2:$T$368,19,FALSE)</f>
        <v>-1.6400785211481028E-2</v>
      </c>
    </row>
    <row r="343" spans="2:20" hidden="1" x14ac:dyDescent="0.2">
      <c r="B343" s="10">
        <v>43806</v>
      </c>
      <c r="C343" s="4">
        <f>VLOOKUP($B343,'Session Details'!$B$2:$T$368,11,FALSE)</f>
        <v>3.2602745358070839E-2</v>
      </c>
      <c r="D343" s="4">
        <f>VLOOKUP($B343,'Session Details'!$B$2:$T$368,16,FALSE)</f>
        <v>-8.3999956899696859E-3</v>
      </c>
      <c r="E343" s="4">
        <f>VLOOKUP($B343,'Session Details'!$B$2:$T$368,17,FALSE)</f>
        <v>1.6999969999060005E-2</v>
      </c>
      <c r="F343" s="4">
        <f>VLOOKUP($B343,'Session Details'!$B$2:$T$368,18,FALSE)</f>
        <v>-6.8000487850121694E-3</v>
      </c>
      <c r="G343" s="4">
        <f>VLOOKUP($B343,'Session Details'!$B$2:$T$368,19,FALSE)</f>
        <v>2.3400102869936656E-2</v>
      </c>
      <c r="H343" s="4">
        <f>VLOOKUP(Table2[[#This Row],[Date]],Table4[#All],10,0)</f>
        <v>-6.6666676567466721E-2</v>
      </c>
      <c r="I343" s="3">
        <v>401987</v>
      </c>
      <c r="J343" s="4">
        <v>0.17</v>
      </c>
      <c r="K343" s="3">
        <v>38</v>
      </c>
      <c r="L343" s="3">
        <v>20</v>
      </c>
      <c r="M343" s="3">
        <v>30</v>
      </c>
      <c r="N343" s="3">
        <v>370</v>
      </c>
      <c r="O343" s="3">
        <v>36</v>
      </c>
      <c r="P343" s="46">
        <v>0.95</v>
      </c>
      <c r="Q343" s="4">
        <f>VLOOKUP($B343,'Session Details'!$B$2:$T$368,16,FALSE)</f>
        <v>-8.3999956899696859E-3</v>
      </c>
      <c r="R343" s="4">
        <f>VLOOKUP($B343,'Session Details'!$B$2:$T$368,17,FALSE)</f>
        <v>1.6999969999060005E-2</v>
      </c>
      <c r="S343" s="4">
        <f>VLOOKUP($B343,'Session Details'!$B$2:$T$368,18,FALSE)</f>
        <v>-6.8000487850121694E-3</v>
      </c>
      <c r="T343" s="4">
        <f>VLOOKUP($B343,'Session Details'!$B$2:$T$368,19,FALSE)</f>
        <v>2.3400102869936656E-2</v>
      </c>
    </row>
    <row r="344" spans="2:20" hidden="1" x14ac:dyDescent="0.2">
      <c r="B344" s="10">
        <v>43807</v>
      </c>
      <c r="C344" s="4">
        <f>VLOOKUP($B344,'Session Details'!$B$2:$T$368,11,FALSE)</f>
        <v>-0.12903470660769212</v>
      </c>
      <c r="D344" s="4">
        <f>VLOOKUP($B344,'Session Details'!$B$2:$T$368,16,FALSE)</f>
        <v>-8.4000070187658371E-3</v>
      </c>
      <c r="E344" s="4">
        <f>VLOOKUP($B344,'Session Details'!$B$2:$T$368,17,FALSE)</f>
        <v>-1.0199970145703174E-2</v>
      </c>
      <c r="F344" s="4">
        <f>VLOOKUP($B344,'Session Details'!$B$2:$T$368,18,FALSE)</f>
        <v>-2.0399949100451953E-2</v>
      </c>
      <c r="G344" s="4">
        <f>VLOOKUP($B344,'Session Details'!$B$2:$T$368,19,FALSE)</f>
        <v>-3.1200010275296175E-2</v>
      </c>
      <c r="H344" s="4">
        <f>VLOOKUP(Table2[[#This Row],[Date]],Table4[#All],10,0)</f>
        <v>-5.7692307692307709E-2</v>
      </c>
      <c r="I344" s="3">
        <v>392420</v>
      </c>
      <c r="J344" s="4">
        <v>0.19</v>
      </c>
      <c r="K344" s="3">
        <v>30</v>
      </c>
      <c r="L344" s="3">
        <v>18</v>
      </c>
      <c r="M344" s="3">
        <v>25</v>
      </c>
      <c r="N344" s="3">
        <v>394</v>
      </c>
      <c r="O344" s="3">
        <v>36</v>
      </c>
      <c r="P344" s="46">
        <v>0.93</v>
      </c>
      <c r="Q344" s="4">
        <f>VLOOKUP($B344,'Session Details'!$B$2:$T$368,16,FALSE)</f>
        <v>-8.4000070187658371E-3</v>
      </c>
      <c r="R344" s="4">
        <f>VLOOKUP($B344,'Session Details'!$B$2:$T$368,17,FALSE)</f>
        <v>-1.0199970145703174E-2</v>
      </c>
      <c r="S344" s="4">
        <f>VLOOKUP($B344,'Session Details'!$B$2:$T$368,18,FALSE)</f>
        <v>-2.0399949100451953E-2</v>
      </c>
      <c r="T344" s="4">
        <f>VLOOKUP($B344,'Session Details'!$B$2:$T$368,19,FALSE)</f>
        <v>-3.1200010275296175E-2</v>
      </c>
    </row>
    <row r="345" spans="2:20" hidden="1" x14ac:dyDescent="0.2">
      <c r="B345" s="10">
        <v>43808</v>
      </c>
      <c r="C345" s="4">
        <f>VLOOKUP($B345,'Session Details'!$B$2:$T$368,11,FALSE)</f>
        <v>-9.5505540022857272E-2</v>
      </c>
      <c r="D345" s="4">
        <f>VLOOKUP($B345,'Session Details'!$B$2:$T$368,16,FALSE)</f>
        <v>-1.7499975657613048E-2</v>
      </c>
      <c r="E345" s="4">
        <f>VLOOKUP($B345,'Session Details'!$B$2:$T$368,17,FALSE)</f>
        <v>1.599982557616586E-2</v>
      </c>
      <c r="F345" s="4">
        <f>VLOOKUP($B345,'Session Details'!$B$2:$T$368,18,FALSE)</f>
        <v>-1.4599601448874511E-2</v>
      </c>
      <c r="G345" s="4">
        <f>VLOOKUP($B345,'Session Details'!$B$2:$T$368,19,FALSE)</f>
        <v>-4.1000120066172596E-2</v>
      </c>
      <c r="H345" s="4">
        <f>VLOOKUP(Table2[[#This Row],[Date]],Table4[#All],10,0)</f>
        <v>5.0505049565428894E-2</v>
      </c>
      <c r="I345" s="3">
        <v>397135</v>
      </c>
      <c r="J345" s="4">
        <v>0.17</v>
      </c>
      <c r="K345" s="3">
        <v>36</v>
      </c>
      <c r="L345" s="3">
        <v>22</v>
      </c>
      <c r="M345" s="3">
        <v>25</v>
      </c>
      <c r="N345" s="3">
        <v>363</v>
      </c>
      <c r="O345" s="3">
        <v>38</v>
      </c>
      <c r="P345" s="46">
        <v>0.92</v>
      </c>
      <c r="Q345" s="4">
        <f>VLOOKUP($B345,'Session Details'!$B$2:$T$368,16,FALSE)</f>
        <v>-1.7499975657613048E-2</v>
      </c>
      <c r="R345" s="4">
        <f>VLOOKUP($B345,'Session Details'!$B$2:$T$368,17,FALSE)</f>
        <v>1.599982557616586E-2</v>
      </c>
      <c r="S345" s="4">
        <f>VLOOKUP($B345,'Session Details'!$B$2:$T$368,18,FALSE)</f>
        <v>-1.4599601448874511E-2</v>
      </c>
      <c r="T345" s="4">
        <f>VLOOKUP($B345,'Session Details'!$B$2:$T$368,19,FALSE)</f>
        <v>-4.1000120066172596E-2</v>
      </c>
    </row>
    <row r="346" spans="2:20" hidden="1" x14ac:dyDescent="0.2">
      <c r="B346" s="10">
        <v>43809</v>
      </c>
      <c r="C346" s="4">
        <f>VLOOKUP($B346,'Session Details'!$B$2:$T$368,11,FALSE)</f>
        <v>-6.5906180667517744E-2</v>
      </c>
      <c r="D346" s="4">
        <f>VLOOKUP($B346,'Session Details'!$B$2:$T$368,16,FALSE)</f>
        <v>-1.7500025057944957E-2</v>
      </c>
      <c r="E346" s="4">
        <f>VLOOKUP($B346,'Session Details'!$B$2:$T$368,17,FALSE)</f>
        <v>-1.1999925903328712E-2</v>
      </c>
      <c r="F346" s="4">
        <f>VLOOKUP($B346,'Session Details'!$B$2:$T$368,18,FALSE)</f>
        <v>2.1899976408753741E-2</v>
      </c>
      <c r="G346" s="4">
        <f>VLOOKUP($B346,'Session Details'!$B$2:$T$368,19,FALSE)</f>
        <v>1.6347226750035304E-7</v>
      </c>
      <c r="H346" s="4">
        <f>VLOOKUP(Table2[[#This Row],[Date]],Table4[#All],10,0)</f>
        <v>3.1250038971355698E-2</v>
      </c>
      <c r="I346" s="3">
        <v>408697</v>
      </c>
      <c r="J346" s="4">
        <v>0.18</v>
      </c>
      <c r="K346" s="3">
        <v>31</v>
      </c>
      <c r="L346" s="3">
        <v>19</v>
      </c>
      <c r="M346" s="3">
        <v>29</v>
      </c>
      <c r="N346" s="3">
        <v>370</v>
      </c>
      <c r="O346" s="3">
        <v>35</v>
      </c>
      <c r="P346" s="46">
        <v>0.94</v>
      </c>
      <c r="Q346" s="4">
        <f>VLOOKUP($B346,'Session Details'!$B$2:$T$368,16,FALSE)</f>
        <v>-1.7500025057944957E-2</v>
      </c>
      <c r="R346" s="4">
        <f>VLOOKUP($B346,'Session Details'!$B$2:$T$368,17,FALSE)</f>
        <v>-1.1999925903328712E-2</v>
      </c>
      <c r="S346" s="4">
        <f>VLOOKUP($B346,'Session Details'!$B$2:$T$368,18,FALSE)</f>
        <v>2.1899976408753741E-2</v>
      </c>
      <c r="T346" s="4">
        <f>VLOOKUP($B346,'Session Details'!$B$2:$T$368,19,FALSE)</f>
        <v>1.6347226750035304E-7</v>
      </c>
    </row>
    <row r="347" spans="2:20" hidden="1" x14ac:dyDescent="0.2">
      <c r="B347" s="10">
        <v>43810</v>
      </c>
      <c r="C347" s="4">
        <f>VLOOKUP($B347,'Session Details'!$B$2:$T$368,11,FALSE)</f>
        <v>-7.6145772394388356E-2</v>
      </c>
      <c r="D347" s="4">
        <f>VLOOKUP($B347,'Session Details'!$B$2:$T$368,16,FALSE)</f>
        <v>-1.499999073015898E-2</v>
      </c>
      <c r="E347" s="4">
        <f>VLOOKUP($B347,'Session Details'!$B$2:$T$368,17,FALSE)</f>
        <v>7.9999635983456496E-3</v>
      </c>
      <c r="F347" s="4">
        <f>VLOOKUP($B347,'Session Details'!$B$2:$T$368,18,FALSE)</f>
        <v>1.4599912489706823E-2</v>
      </c>
      <c r="G347" s="4">
        <f>VLOOKUP($B347,'Session Details'!$B$2:$T$368,19,FALSE)</f>
        <v>-4.9199634046962704E-2</v>
      </c>
      <c r="H347" s="4">
        <f>VLOOKUP(Table2[[#This Row],[Date]],Table4[#All],10,0)</f>
        <v>9.7087647738864913E-3</v>
      </c>
      <c r="I347" s="3">
        <v>384623</v>
      </c>
      <c r="J347" s="4">
        <v>0.18</v>
      </c>
      <c r="K347" s="3">
        <v>36</v>
      </c>
      <c r="L347" s="3">
        <v>20</v>
      </c>
      <c r="M347" s="3">
        <v>27</v>
      </c>
      <c r="N347" s="3">
        <v>397</v>
      </c>
      <c r="O347" s="3">
        <v>37</v>
      </c>
      <c r="P347" s="46">
        <v>0.94</v>
      </c>
      <c r="Q347" s="4">
        <f>VLOOKUP($B347,'Session Details'!$B$2:$T$368,16,FALSE)</f>
        <v>-1.499999073015898E-2</v>
      </c>
      <c r="R347" s="4">
        <f>VLOOKUP($B347,'Session Details'!$B$2:$T$368,17,FALSE)</f>
        <v>7.9999635983456496E-3</v>
      </c>
      <c r="S347" s="4">
        <f>VLOOKUP($B347,'Session Details'!$B$2:$T$368,18,FALSE)</f>
        <v>1.4599912489706823E-2</v>
      </c>
      <c r="T347" s="4">
        <f>VLOOKUP($B347,'Session Details'!$B$2:$T$368,19,FALSE)</f>
        <v>-4.9199634046962704E-2</v>
      </c>
    </row>
    <row r="348" spans="2:20" hidden="1" x14ac:dyDescent="0.2">
      <c r="B348" s="10">
        <v>43811</v>
      </c>
      <c r="C348" s="4">
        <f>VLOOKUP($B348,'Session Details'!$B$2:$T$368,11,FALSE)</f>
        <v>1.0913163478365462E-3</v>
      </c>
      <c r="D348" s="4">
        <f>VLOOKUP($B348,'Session Details'!$B$2:$T$368,16,FALSE)</f>
        <v>2.89826871391341E-8</v>
      </c>
      <c r="E348" s="4">
        <f>VLOOKUP($B348,'Session Details'!$B$2:$T$368,17,FALSE)</f>
        <v>-1.6000030220984285E-2</v>
      </c>
      <c r="F348" s="4">
        <f>VLOOKUP($B348,'Session Details'!$B$2:$T$368,18,FALSE)</f>
        <v>7.3000762714302558E-3</v>
      </c>
      <c r="G348" s="4">
        <f>VLOOKUP($B348,'Session Details'!$B$2:$T$368,19,FALSE)</f>
        <v>2.4599832695805679E-2</v>
      </c>
      <c r="H348" s="4">
        <f>VLOOKUP(Table2[[#This Row],[Date]],Table4[#All],10,0)</f>
        <v>-2.8846188755405233E-2</v>
      </c>
      <c r="I348" s="3">
        <v>385929</v>
      </c>
      <c r="J348" s="4">
        <v>0.18</v>
      </c>
      <c r="K348" s="3">
        <v>36</v>
      </c>
      <c r="L348" s="3">
        <v>21</v>
      </c>
      <c r="M348" s="3">
        <v>27</v>
      </c>
      <c r="N348" s="3">
        <v>386</v>
      </c>
      <c r="O348" s="3">
        <v>33</v>
      </c>
      <c r="P348" s="46">
        <v>0.92</v>
      </c>
      <c r="Q348" s="4">
        <f>VLOOKUP($B348,'Session Details'!$B$2:$T$368,16,FALSE)</f>
        <v>2.89826871391341E-8</v>
      </c>
      <c r="R348" s="4">
        <f>VLOOKUP($B348,'Session Details'!$B$2:$T$368,17,FALSE)</f>
        <v>-1.6000030220984285E-2</v>
      </c>
      <c r="S348" s="4">
        <f>VLOOKUP($B348,'Session Details'!$B$2:$T$368,18,FALSE)</f>
        <v>7.3000762714302558E-3</v>
      </c>
      <c r="T348" s="4">
        <f>VLOOKUP($B348,'Session Details'!$B$2:$T$368,19,FALSE)</f>
        <v>2.4599832695805679E-2</v>
      </c>
    </row>
    <row r="349" spans="2:20" hidden="1" x14ac:dyDescent="0.2">
      <c r="B349" s="10">
        <v>43812</v>
      </c>
      <c r="C349" s="4">
        <f>VLOOKUP($B349,'Session Details'!$B$2:$T$368,11,FALSE)</f>
        <v>-9.5656311802413296E-2</v>
      </c>
      <c r="D349" s="4">
        <f>VLOOKUP($B349,'Session Details'!$B$2:$T$368,16,FALSE)</f>
        <v>1.749998065473754E-2</v>
      </c>
      <c r="E349" s="4">
        <f>VLOOKUP($B349,'Session Details'!$B$2:$T$368,17,FALSE)</f>
        <v>-3.1999826505741458E-2</v>
      </c>
      <c r="F349" s="4">
        <f>VLOOKUP($B349,'Session Details'!$B$2:$T$368,18,FALSE)</f>
        <v>-1.460043071566508E-2</v>
      </c>
      <c r="G349" s="4">
        <f>VLOOKUP($B349,'Session Details'!$B$2:$T$368,19,FALSE)</f>
        <v>-5.7399469114624013E-2</v>
      </c>
      <c r="H349" s="4">
        <f>VLOOKUP(Table2[[#This Row],[Date]],Table4[#All],10,0)</f>
        <v>8.2474216527056665E-2</v>
      </c>
      <c r="I349" s="3">
        <v>410246</v>
      </c>
      <c r="J349" s="4">
        <v>0.17</v>
      </c>
      <c r="K349" s="3">
        <v>32</v>
      </c>
      <c r="L349" s="3">
        <v>20</v>
      </c>
      <c r="M349" s="3">
        <v>25</v>
      </c>
      <c r="N349" s="3">
        <v>371</v>
      </c>
      <c r="O349" s="3">
        <v>33</v>
      </c>
      <c r="P349" s="46">
        <v>0.92</v>
      </c>
      <c r="Q349" s="4">
        <f>VLOOKUP($B349,'Session Details'!$B$2:$T$368,16,FALSE)</f>
        <v>1.749998065473754E-2</v>
      </c>
      <c r="R349" s="4">
        <f>VLOOKUP($B349,'Session Details'!$B$2:$T$368,17,FALSE)</f>
        <v>-3.1999826505741458E-2</v>
      </c>
      <c r="S349" s="4">
        <f>VLOOKUP($B349,'Session Details'!$B$2:$T$368,18,FALSE)</f>
        <v>-1.460043071566508E-2</v>
      </c>
      <c r="T349" s="4">
        <f>VLOOKUP($B349,'Session Details'!$B$2:$T$368,19,FALSE)</f>
        <v>-5.7399469114624013E-2</v>
      </c>
    </row>
    <row r="350" spans="2:20" hidden="1" x14ac:dyDescent="0.2">
      <c r="B350" s="10">
        <v>43813</v>
      </c>
      <c r="C350" s="4">
        <f>VLOOKUP($B350,'Session Details'!$B$2:$T$368,11,FALSE)</f>
        <v>2.8854477169268922E-2</v>
      </c>
      <c r="D350" s="4">
        <f>VLOOKUP($B350,'Session Details'!$B$2:$T$368,16,FALSE)</f>
        <v>-6.2999914683598557E-3</v>
      </c>
      <c r="E350" s="4">
        <f>VLOOKUP($B350,'Session Details'!$B$2:$T$368,17,FALSE)</f>
        <v>6.8000033667764415E-3</v>
      </c>
      <c r="F350" s="4">
        <f>VLOOKUP($B350,'Session Details'!$B$2:$T$368,18,FALSE)</f>
        <v>1.0580032860918465E-7</v>
      </c>
      <c r="G350" s="4">
        <f>VLOOKUP($B350,'Session Details'!$B$2:$T$368,19,FALSE)</f>
        <v>3.1199888488914751E-2</v>
      </c>
      <c r="H350" s="4">
        <f>VLOOKUP(Table2[[#This Row],[Date]],Table4[#All],10,0)</f>
        <v>4.081632653061229E-2</v>
      </c>
      <c r="I350" s="3">
        <v>386399</v>
      </c>
      <c r="J350" s="4">
        <v>0.17</v>
      </c>
      <c r="K350" s="3">
        <v>38</v>
      </c>
      <c r="L350" s="3">
        <v>19</v>
      </c>
      <c r="M350" s="3">
        <v>26</v>
      </c>
      <c r="N350" s="3">
        <v>391</v>
      </c>
      <c r="O350" s="3">
        <v>40</v>
      </c>
      <c r="P350" s="46">
        <v>0.92</v>
      </c>
      <c r="Q350" s="4">
        <f>VLOOKUP($B350,'Session Details'!$B$2:$T$368,16,FALSE)</f>
        <v>-6.2999914683598557E-3</v>
      </c>
      <c r="R350" s="4">
        <f>VLOOKUP($B350,'Session Details'!$B$2:$T$368,17,FALSE)</f>
        <v>6.8000033667764415E-3</v>
      </c>
      <c r="S350" s="4">
        <f>VLOOKUP($B350,'Session Details'!$B$2:$T$368,18,FALSE)</f>
        <v>1.0580032860918465E-7</v>
      </c>
      <c r="T350" s="4">
        <f>VLOOKUP($B350,'Session Details'!$B$2:$T$368,19,FALSE)</f>
        <v>3.1199888488914751E-2</v>
      </c>
    </row>
    <row r="351" spans="2:20" hidden="1" x14ac:dyDescent="0.2">
      <c r="B351" s="10">
        <v>43814</v>
      </c>
      <c r="C351" s="4">
        <f>VLOOKUP($B351,'Session Details'!$B$2:$T$368,11,FALSE)</f>
        <v>-0.13360031512605031</v>
      </c>
      <c r="D351" s="4">
        <f>VLOOKUP($B351,'Session Details'!$B$2:$T$368,16,FALSE)</f>
        <v>-8.4000027201943384E-3</v>
      </c>
      <c r="E351" s="4">
        <f>VLOOKUP($B351,'Session Details'!$B$2:$T$368,17,FALSE)</f>
        <v>-1.0200079141497786E-2</v>
      </c>
      <c r="F351" s="4">
        <f>VLOOKUP($B351,'Session Details'!$B$2:$T$368,18,FALSE)</f>
        <v>-3.399981232385807E-2</v>
      </c>
      <c r="G351" s="4">
        <f>VLOOKUP($B351,'Session Details'!$B$2:$T$368,19,FALSE)</f>
        <v>-1.5600297386539341E-2</v>
      </c>
      <c r="H351" s="4">
        <f>VLOOKUP(Table2[[#This Row],[Date]],Table4[#All],10,0)</f>
        <v>-2.0408163265306145E-2</v>
      </c>
      <c r="I351" s="3">
        <v>410008</v>
      </c>
      <c r="J351" s="4">
        <v>0.18</v>
      </c>
      <c r="K351" s="3">
        <v>30</v>
      </c>
      <c r="L351" s="3">
        <v>21</v>
      </c>
      <c r="M351" s="3">
        <v>27</v>
      </c>
      <c r="N351" s="3">
        <v>355</v>
      </c>
      <c r="O351" s="3">
        <v>32</v>
      </c>
      <c r="P351" s="46">
        <v>0.91</v>
      </c>
      <c r="Q351" s="4">
        <f>VLOOKUP($B351,'Session Details'!$B$2:$T$368,16,FALSE)</f>
        <v>-8.4000027201943384E-3</v>
      </c>
      <c r="R351" s="4">
        <f>VLOOKUP($B351,'Session Details'!$B$2:$T$368,17,FALSE)</f>
        <v>-1.0200079141497786E-2</v>
      </c>
      <c r="S351" s="4">
        <f>VLOOKUP($B351,'Session Details'!$B$2:$T$368,18,FALSE)</f>
        <v>-3.399981232385807E-2</v>
      </c>
      <c r="T351" s="4">
        <f>VLOOKUP($B351,'Session Details'!$B$2:$T$368,19,FALSE)</f>
        <v>-1.5600297386539341E-2</v>
      </c>
    </row>
    <row r="352" spans="2:20" hidden="1" x14ac:dyDescent="0.2">
      <c r="B352" s="10">
        <v>43815</v>
      </c>
      <c r="C352" s="4">
        <f>VLOOKUP($B352,'Session Details'!$B$2:$T$368,11,FALSE)</f>
        <v>0.12890665337088447</v>
      </c>
      <c r="D352" s="4">
        <f>VLOOKUP($B352,'Session Details'!$B$2:$T$368,16,FALSE)</f>
        <v>1.000000450883623E-2</v>
      </c>
      <c r="E352" s="4">
        <f>VLOOKUP($B352,'Session Details'!$B$2:$T$368,17,FALSE)</f>
        <v>5.604287922622575E-8</v>
      </c>
      <c r="F352" s="4">
        <f>VLOOKUP($B352,'Session Details'!$B$2:$T$368,18,FALSE)</f>
        <v>1.4599605650920222E-2</v>
      </c>
      <c r="G352" s="4">
        <f>VLOOKUP($B352,'Session Details'!$B$2:$T$368,19,FALSE)</f>
        <v>4.9200606800260949E-2</v>
      </c>
      <c r="H352" s="4">
        <f>VLOOKUP(Table2[[#This Row],[Date]],Table4[#All],10,0)</f>
        <v>-5.7692333235662363E-2</v>
      </c>
      <c r="I352" s="3">
        <v>390197</v>
      </c>
      <c r="J352" s="4">
        <v>0.19</v>
      </c>
      <c r="K352" s="3">
        <v>40</v>
      </c>
      <c r="L352" s="3">
        <v>19</v>
      </c>
      <c r="M352" s="3">
        <v>27</v>
      </c>
      <c r="N352" s="3">
        <v>386</v>
      </c>
      <c r="O352" s="3">
        <v>31</v>
      </c>
      <c r="P352" s="46">
        <v>0.95</v>
      </c>
      <c r="Q352" s="4">
        <f>VLOOKUP($B352,'Session Details'!$B$2:$T$368,16,FALSE)</f>
        <v>1.000000450883623E-2</v>
      </c>
      <c r="R352" s="4">
        <f>VLOOKUP($B352,'Session Details'!$B$2:$T$368,17,FALSE)</f>
        <v>5.604287922622575E-8</v>
      </c>
      <c r="S352" s="4">
        <f>VLOOKUP($B352,'Session Details'!$B$2:$T$368,18,FALSE)</f>
        <v>1.4599605650920222E-2</v>
      </c>
      <c r="T352" s="4">
        <f>VLOOKUP($B352,'Session Details'!$B$2:$T$368,19,FALSE)</f>
        <v>4.9200606800260949E-2</v>
      </c>
    </row>
    <row r="353" spans="2:20" hidden="1" x14ac:dyDescent="0.2">
      <c r="B353" s="10">
        <v>43816</v>
      </c>
      <c r="C353" s="4">
        <f>VLOOKUP($B353,'Session Details'!$B$2:$T$368,11,FALSE)</f>
        <v>-8.7909009173535724E-2</v>
      </c>
      <c r="D353" s="4">
        <f>VLOOKUP($B353,'Session Details'!$B$2:$T$368,16,FALSE)</f>
        <v>6.5247633684872852E-9</v>
      </c>
      <c r="E353" s="4">
        <f>VLOOKUP($B353,'Session Details'!$B$2:$T$368,17,FALSE)</f>
        <v>-8.0000781511928021E-3</v>
      </c>
      <c r="F353" s="4">
        <f>VLOOKUP($B353,'Session Details'!$B$2:$T$368,18,FALSE)</f>
        <v>-2.9199760765540428E-2</v>
      </c>
      <c r="G353" s="4">
        <f>VLOOKUP($B353,'Session Details'!$B$2:$T$368,19,FALSE)</f>
        <v>-2.4600316913582554E-2</v>
      </c>
      <c r="H353" s="4">
        <f>VLOOKUP(Table2[[#This Row],[Date]],Table4[#All],10,0)</f>
        <v>-2.0202029128424948E-2</v>
      </c>
      <c r="I353" s="3">
        <v>393364</v>
      </c>
      <c r="J353" s="4">
        <v>0.17</v>
      </c>
      <c r="K353" s="3">
        <v>40</v>
      </c>
      <c r="L353" s="3">
        <v>20</v>
      </c>
      <c r="M353" s="3">
        <v>27</v>
      </c>
      <c r="N353" s="3">
        <v>356</v>
      </c>
      <c r="O353" s="3">
        <v>33</v>
      </c>
      <c r="P353" s="46">
        <v>0.92</v>
      </c>
      <c r="Q353" s="4">
        <f>VLOOKUP($B353,'Session Details'!$B$2:$T$368,16,FALSE)</f>
        <v>6.5247633684872852E-9</v>
      </c>
      <c r="R353" s="4">
        <f>VLOOKUP($B353,'Session Details'!$B$2:$T$368,17,FALSE)</f>
        <v>-8.0000781511928021E-3</v>
      </c>
      <c r="S353" s="4">
        <f>VLOOKUP($B353,'Session Details'!$B$2:$T$368,18,FALSE)</f>
        <v>-2.9199760765540428E-2</v>
      </c>
      <c r="T353" s="4">
        <f>VLOOKUP($B353,'Session Details'!$B$2:$T$368,19,FALSE)</f>
        <v>-2.4600316913582554E-2</v>
      </c>
    </row>
    <row r="354" spans="2:20" hidden="1" x14ac:dyDescent="0.2">
      <c r="B354" s="10">
        <v>43817</v>
      </c>
      <c r="C354" s="4">
        <f>VLOOKUP($B354,'Session Details'!$B$2:$T$368,11,FALSE)</f>
        <v>4.0318275564798389E-2</v>
      </c>
      <c r="D354" s="4">
        <f>VLOOKUP($B354,'Session Details'!$B$2:$T$368,16,FALSE)</f>
        <v>-1.3740341503476472E-8</v>
      </c>
      <c r="E354" s="4">
        <f>VLOOKUP($B354,'Session Details'!$B$2:$T$368,17,FALSE)</f>
        <v>-1.5999848513486459E-2</v>
      </c>
      <c r="F354" s="4">
        <f>VLOOKUP($B354,'Session Details'!$B$2:$T$368,18,FALSE)</f>
        <v>5.1099890054328245E-2</v>
      </c>
      <c r="G354" s="4">
        <f>VLOOKUP($B354,'Session Details'!$B$2:$T$368,19,FALSE)</f>
        <v>8.1997012917158774E-3</v>
      </c>
      <c r="H354" s="4">
        <f>VLOOKUP(Table2[[#This Row],[Date]],Table4[#All],10,0)</f>
        <v>-9.6154110101844825E-3</v>
      </c>
      <c r="I354" s="3">
        <v>396256</v>
      </c>
      <c r="J354" s="4">
        <v>0.19</v>
      </c>
      <c r="K354" s="3">
        <v>40</v>
      </c>
      <c r="L354" s="3">
        <v>22</v>
      </c>
      <c r="M354" s="3">
        <v>27</v>
      </c>
      <c r="N354" s="3">
        <v>362</v>
      </c>
      <c r="O354" s="3">
        <v>38</v>
      </c>
      <c r="P354" s="46">
        <v>0.93</v>
      </c>
      <c r="Q354" s="4">
        <f>VLOOKUP($B354,'Session Details'!$B$2:$T$368,16,FALSE)</f>
        <v>-1.3740341503476472E-8</v>
      </c>
      <c r="R354" s="4">
        <f>VLOOKUP($B354,'Session Details'!$B$2:$T$368,17,FALSE)</f>
        <v>-1.5999848513486459E-2</v>
      </c>
      <c r="S354" s="4">
        <f>VLOOKUP($B354,'Session Details'!$B$2:$T$368,18,FALSE)</f>
        <v>5.1099890054328245E-2</v>
      </c>
      <c r="T354" s="4">
        <f>VLOOKUP($B354,'Session Details'!$B$2:$T$368,19,FALSE)</f>
        <v>8.1997012917158774E-3</v>
      </c>
    </row>
    <row r="355" spans="2:20" hidden="1" x14ac:dyDescent="0.2">
      <c r="B355" s="10">
        <v>43818</v>
      </c>
      <c r="C355" s="4">
        <f>VLOOKUP($B355,'Session Details'!$B$2:$T$368,11,FALSE)</f>
        <v>-8.5762654837664987E-2</v>
      </c>
      <c r="D355" s="4">
        <f>VLOOKUP($B355,'Session Details'!$B$2:$T$368,16,FALSE)</f>
        <v>-1.0000016916568349E-2</v>
      </c>
      <c r="E355" s="4">
        <f>VLOOKUP($B355,'Session Details'!$B$2:$T$368,17,FALSE)</f>
        <v>-3.9998276725272119E-3</v>
      </c>
      <c r="F355" s="4">
        <f>VLOOKUP($B355,'Session Details'!$B$2:$T$368,18,FALSE)</f>
        <v>-1.4600465442206279E-2</v>
      </c>
      <c r="G355" s="4">
        <f>VLOOKUP($B355,'Session Details'!$B$2:$T$368,19,FALSE)</f>
        <v>-1.6399981231229988E-2</v>
      </c>
      <c r="H355" s="4">
        <f>VLOOKUP(Table2[[#This Row],[Date]],Table4[#All],10,0)</f>
        <v>-3.9603933764109533E-2</v>
      </c>
      <c r="I355" s="3">
        <v>395679</v>
      </c>
      <c r="J355" s="4">
        <v>0.17</v>
      </c>
      <c r="K355" s="3">
        <v>34</v>
      </c>
      <c r="L355" s="3">
        <v>19</v>
      </c>
      <c r="M355" s="3">
        <v>30</v>
      </c>
      <c r="N355" s="3">
        <v>354</v>
      </c>
      <c r="O355" s="3">
        <v>32</v>
      </c>
      <c r="P355" s="46">
        <v>0.92</v>
      </c>
      <c r="Q355" s="4">
        <f>VLOOKUP($B355,'Session Details'!$B$2:$T$368,16,FALSE)</f>
        <v>-1.0000016916568349E-2</v>
      </c>
      <c r="R355" s="4">
        <f>VLOOKUP($B355,'Session Details'!$B$2:$T$368,17,FALSE)</f>
        <v>-3.9998276725272119E-3</v>
      </c>
      <c r="S355" s="4">
        <f>VLOOKUP($B355,'Session Details'!$B$2:$T$368,18,FALSE)</f>
        <v>-1.4600465442206279E-2</v>
      </c>
      <c r="T355" s="4">
        <f>VLOOKUP($B355,'Session Details'!$B$2:$T$368,19,FALSE)</f>
        <v>-1.6399981231229988E-2</v>
      </c>
    </row>
    <row r="356" spans="2:20" hidden="1" x14ac:dyDescent="0.2">
      <c r="B356" s="10">
        <v>43819</v>
      </c>
      <c r="C356" s="4">
        <f>VLOOKUP($B356,'Session Details'!$B$2:$T$368,11,FALSE)</f>
        <v>-3.1082865026457518E-2</v>
      </c>
      <c r="D356" s="4">
        <f>VLOOKUP($B356,'Session Details'!$B$2:$T$368,16,FALSE)</f>
        <v>-2.2499993947574459E-2</v>
      </c>
      <c r="E356" s="4">
        <f>VLOOKUP($B356,'Session Details'!$B$2:$T$368,17,FALSE)</f>
        <v>8.0000164259967921E-3</v>
      </c>
      <c r="F356" s="4">
        <f>VLOOKUP($B356,'Session Details'!$B$2:$T$368,18,FALSE)</f>
        <v>-3.6499902888262548E-2</v>
      </c>
      <c r="G356" s="4">
        <f>VLOOKUP($B356,'Session Details'!$B$2:$T$368,19,FALSE)</f>
        <v>7.3799576372640008E-2</v>
      </c>
      <c r="H356" s="4">
        <f>VLOOKUP(Table2[[#This Row],[Date]],Table4[#All],10,0)</f>
        <v>-2.8571419800732412E-2</v>
      </c>
      <c r="I356" s="3">
        <v>388480</v>
      </c>
      <c r="J356" s="4">
        <v>0.18</v>
      </c>
      <c r="K356" s="3">
        <v>34</v>
      </c>
      <c r="L356" s="3">
        <v>20</v>
      </c>
      <c r="M356" s="3">
        <v>27</v>
      </c>
      <c r="N356" s="3">
        <v>362</v>
      </c>
      <c r="O356" s="3">
        <v>39</v>
      </c>
      <c r="P356" s="46">
        <v>0.95</v>
      </c>
      <c r="Q356" s="4">
        <f>VLOOKUP($B356,'Session Details'!$B$2:$T$368,16,FALSE)</f>
        <v>-2.2499993947574459E-2</v>
      </c>
      <c r="R356" s="4">
        <f>VLOOKUP($B356,'Session Details'!$B$2:$T$368,17,FALSE)</f>
        <v>8.0000164259967921E-3</v>
      </c>
      <c r="S356" s="4">
        <f>VLOOKUP($B356,'Session Details'!$B$2:$T$368,18,FALSE)</f>
        <v>-3.6499902888262548E-2</v>
      </c>
      <c r="T356" s="4">
        <f>VLOOKUP($B356,'Session Details'!$B$2:$T$368,19,FALSE)</f>
        <v>7.3799576372640008E-2</v>
      </c>
    </row>
    <row r="357" spans="2:20" hidden="1" x14ac:dyDescent="0.2">
      <c r="B357" s="10">
        <v>43820</v>
      </c>
      <c r="C357" s="4">
        <f>VLOOKUP($B357,'Session Details'!$B$2:$T$368,11,FALSE)</f>
        <v>-0.16588672574431385</v>
      </c>
      <c r="D357" s="4">
        <f>VLOOKUP($B357,'Session Details'!$B$2:$T$368,16,FALSE)</f>
        <v>-1.8083011199543364E-8</v>
      </c>
      <c r="E357" s="4">
        <f>VLOOKUP($B357,'Session Details'!$B$2:$T$368,17,FALSE)</f>
        <v>-2.3799990947752481E-2</v>
      </c>
      <c r="F357" s="4">
        <f>VLOOKUP($B357,'Session Details'!$B$2:$T$368,18,FALSE)</f>
        <v>-4.0799941804077533E-2</v>
      </c>
      <c r="G357" s="4">
        <f>VLOOKUP($B357,'Session Details'!$B$2:$T$368,19,FALSE)</f>
        <v>-3.9000107058417721E-2</v>
      </c>
      <c r="H357" s="4">
        <f>VLOOKUP(Table2[[#This Row],[Date]],Table4[#All],10,0)</f>
        <v>9.8039324886276535E-3</v>
      </c>
      <c r="I357" s="3">
        <v>399659</v>
      </c>
      <c r="J357" s="4">
        <v>0.17</v>
      </c>
      <c r="K357" s="3">
        <v>39</v>
      </c>
      <c r="L357" s="3">
        <v>17</v>
      </c>
      <c r="M357" s="3">
        <v>29</v>
      </c>
      <c r="N357" s="3">
        <v>350</v>
      </c>
      <c r="O357" s="3">
        <v>31</v>
      </c>
      <c r="P357" s="46">
        <v>0.91</v>
      </c>
      <c r="Q357" s="4">
        <f>VLOOKUP($B357,'Session Details'!$B$2:$T$368,16,FALSE)</f>
        <v>-1.8083011199543364E-8</v>
      </c>
      <c r="R357" s="4">
        <f>VLOOKUP($B357,'Session Details'!$B$2:$T$368,17,FALSE)</f>
        <v>-2.3799990947752481E-2</v>
      </c>
      <c r="S357" s="4">
        <f>VLOOKUP($B357,'Session Details'!$B$2:$T$368,18,FALSE)</f>
        <v>-4.0799941804077533E-2</v>
      </c>
      <c r="T357" s="4">
        <f>VLOOKUP($B357,'Session Details'!$B$2:$T$368,19,FALSE)</f>
        <v>-3.9000107058417721E-2</v>
      </c>
    </row>
    <row r="358" spans="2:20" hidden="1" x14ac:dyDescent="0.2">
      <c r="B358" s="10">
        <v>43821</v>
      </c>
      <c r="C358" s="4">
        <f>VLOOKUP($B358,'Session Details'!$B$2:$T$368,11,FALSE)</f>
        <v>0.21029166080314066</v>
      </c>
      <c r="D358" s="4">
        <f>VLOOKUP($B358,'Session Details'!$B$2:$T$368,16,FALSE)</f>
        <v>1.0500007425600144E-2</v>
      </c>
      <c r="E358" s="4">
        <f>VLOOKUP($B358,'Session Details'!$B$2:$T$368,17,FALSE)</f>
        <v>3.3999985724805892E-2</v>
      </c>
      <c r="F358" s="4">
        <f>VLOOKUP($B358,'Session Details'!$B$2:$T$368,18,FALSE)</f>
        <v>-8.7150373806466064E-8</v>
      </c>
      <c r="G358" s="4">
        <f>VLOOKUP($B358,'Session Details'!$B$2:$T$368,19,FALSE)</f>
        <v>3.1200289852662655E-2</v>
      </c>
      <c r="H358" s="4">
        <f>VLOOKUP(Table2[[#This Row],[Date]],Table4[#All],10,0)</f>
        <v>0</v>
      </c>
      <c r="I358" s="3">
        <v>391668</v>
      </c>
      <c r="J358" s="4">
        <v>0.18</v>
      </c>
      <c r="K358" s="3">
        <v>30</v>
      </c>
      <c r="L358" s="3">
        <v>18</v>
      </c>
      <c r="M358" s="3">
        <v>25</v>
      </c>
      <c r="N358" s="3">
        <v>397</v>
      </c>
      <c r="O358" s="3">
        <v>39</v>
      </c>
      <c r="P358" s="46">
        <v>0.92</v>
      </c>
      <c r="Q358" s="4">
        <f>VLOOKUP($B358,'Session Details'!$B$2:$T$368,16,FALSE)</f>
        <v>1.0500007425600144E-2</v>
      </c>
      <c r="R358" s="4">
        <f>VLOOKUP($B358,'Session Details'!$B$2:$T$368,17,FALSE)</f>
        <v>3.3999985724805892E-2</v>
      </c>
      <c r="S358" s="4">
        <f>VLOOKUP($B358,'Session Details'!$B$2:$T$368,18,FALSE)</f>
        <v>-8.7150373806466064E-8</v>
      </c>
      <c r="T358" s="4">
        <f>VLOOKUP($B358,'Session Details'!$B$2:$T$368,19,FALSE)</f>
        <v>3.1200289852662655E-2</v>
      </c>
    </row>
    <row r="359" spans="2:20" hidden="1" x14ac:dyDescent="0.2">
      <c r="B359" s="10">
        <v>43822</v>
      </c>
      <c r="C359" s="4">
        <f>VLOOKUP($B359,'Session Details'!$B$2:$T$368,11,FALSE)</f>
        <v>-0.10599042774802347</v>
      </c>
      <c r="D359" s="4">
        <f>VLOOKUP($B359,'Session Details'!$B$2:$T$368,16,FALSE)</f>
        <v>-1.7500020711751496E-2</v>
      </c>
      <c r="E359" s="4">
        <f>VLOOKUP($B359,'Session Details'!$B$2:$T$368,17,FALSE)</f>
        <v>-2.7999871883152117E-2</v>
      </c>
      <c r="F359" s="4">
        <f>VLOOKUP($B359,'Session Details'!$B$2:$T$368,18,FALSE)</f>
        <v>2.1899872911071094E-2</v>
      </c>
      <c r="G359" s="4">
        <f>VLOOKUP($B359,'Session Details'!$B$2:$T$368,19,FALSE)</f>
        <v>-4.6638404471721628E-8</v>
      </c>
      <c r="H359" s="4">
        <f>VLOOKUP(Table2[[#This Row],[Date]],Table4[#All],10,0)</f>
        <v>1.0204109920066262E-2</v>
      </c>
      <c r="I359" s="3">
        <v>387294</v>
      </c>
      <c r="J359" s="4">
        <v>0.17</v>
      </c>
      <c r="K359" s="3">
        <v>34</v>
      </c>
      <c r="L359" s="3">
        <v>18</v>
      </c>
      <c r="M359" s="3">
        <v>29</v>
      </c>
      <c r="N359" s="3">
        <v>357</v>
      </c>
      <c r="O359" s="3">
        <v>30</v>
      </c>
      <c r="P359" s="46">
        <v>0.92</v>
      </c>
      <c r="Q359" s="4">
        <f>VLOOKUP($B359,'Session Details'!$B$2:$T$368,16,FALSE)</f>
        <v>-1.7500020711751496E-2</v>
      </c>
      <c r="R359" s="4">
        <f>VLOOKUP($B359,'Session Details'!$B$2:$T$368,17,FALSE)</f>
        <v>-2.7999871883152117E-2</v>
      </c>
      <c r="S359" s="4">
        <f>VLOOKUP($B359,'Session Details'!$B$2:$T$368,18,FALSE)</f>
        <v>2.1899872911071094E-2</v>
      </c>
      <c r="T359" s="4">
        <f>VLOOKUP($B359,'Session Details'!$B$2:$T$368,19,FALSE)</f>
        <v>-4.6638404471721628E-8</v>
      </c>
    </row>
    <row r="360" spans="2:20" hidden="1" x14ac:dyDescent="0.2">
      <c r="B360" s="10">
        <v>43823</v>
      </c>
      <c r="C360" s="4">
        <f>VLOOKUP($B360,'Session Details'!$B$2:$T$368,11,FALSE)</f>
        <v>0.17607161132846216</v>
      </c>
      <c r="D360" s="4">
        <f>VLOOKUP($B360,'Session Details'!$B$2:$T$368,16,FALSE)</f>
        <v>7.5000048681236053E-3</v>
      </c>
      <c r="E360" s="4">
        <f>VLOOKUP($B360,'Session Details'!$B$2:$T$368,17,FALSE)</f>
        <v>6.9746793840419485E-8</v>
      </c>
      <c r="F360" s="4">
        <f>VLOOKUP($B360,'Session Details'!$B$2:$T$368,18,FALSE)</f>
        <v>5.1099859577561357E-2</v>
      </c>
      <c r="G360" s="4">
        <f>VLOOKUP($B360,'Session Details'!$B$2:$T$368,19,FALSE)</f>
        <v>4.9199970563272188E-2</v>
      </c>
      <c r="H360" s="4">
        <f>VLOOKUP(Table2[[#This Row],[Date]],Table4[#All],10,0)</f>
        <v>1.0309259264533743E-2</v>
      </c>
      <c r="I360" s="3">
        <v>385346</v>
      </c>
      <c r="J360" s="4">
        <v>0.17</v>
      </c>
      <c r="K360" s="3">
        <v>40</v>
      </c>
      <c r="L360" s="3">
        <v>17</v>
      </c>
      <c r="M360" s="3">
        <v>26</v>
      </c>
      <c r="N360" s="3">
        <v>394</v>
      </c>
      <c r="O360" s="3">
        <v>40</v>
      </c>
      <c r="P360" s="46">
        <v>0.93</v>
      </c>
      <c r="Q360" s="4">
        <f>VLOOKUP($B360,'Session Details'!$B$2:$T$368,16,FALSE)</f>
        <v>7.5000048681236053E-3</v>
      </c>
      <c r="R360" s="4">
        <f>VLOOKUP($B360,'Session Details'!$B$2:$T$368,17,FALSE)</f>
        <v>6.9746793840419485E-8</v>
      </c>
      <c r="S360" s="4">
        <f>VLOOKUP($B360,'Session Details'!$B$2:$T$368,18,FALSE)</f>
        <v>5.1099859577561357E-2</v>
      </c>
      <c r="T360" s="4">
        <f>VLOOKUP($B360,'Session Details'!$B$2:$T$368,19,FALSE)</f>
        <v>4.9199970563272188E-2</v>
      </c>
    </row>
    <row r="361" spans="2:20" hidden="1" x14ac:dyDescent="0.2">
      <c r="B361" s="10">
        <v>43824</v>
      </c>
      <c r="C361" s="4">
        <f>VLOOKUP($B361,'Session Details'!$B$2:$T$368,11,FALSE)</f>
        <v>6.2689336322857558E-2</v>
      </c>
      <c r="D361" s="4">
        <f>VLOOKUP($B361,'Session Details'!$B$2:$T$368,16,FALSE)</f>
        <v>1.2499994778926216E-2</v>
      </c>
      <c r="E361" s="4">
        <f>VLOOKUP($B361,'Session Details'!$B$2:$T$368,17,FALSE)</f>
        <v>2.3999910531193713E-2</v>
      </c>
      <c r="F361" s="4">
        <f>VLOOKUP($B361,'Session Details'!$B$2:$T$368,18,FALSE)</f>
        <v>-2.9199552740681312E-2</v>
      </c>
      <c r="G361" s="4">
        <f>VLOOKUP($B361,'Session Details'!$B$2:$T$368,19,FALSE)</f>
        <v>-8.2001483802263131E-3</v>
      </c>
      <c r="H361" s="4">
        <f>VLOOKUP(Table2[[#This Row],[Date]],Table4[#All],10,0)</f>
        <v>-7.7669894666066996E-2</v>
      </c>
      <c r="I361" s="3">
        <v>403674</v>
      </c>
      <c r="J361" s="4">
        <v>0.19</v>
      </c>
      <c r="K361" s="3">
        <v>38</v>
      </c>
      <c r="L361" s="3">
        <v>20</v>
      </c>
      <c r="M361" s="3">
        <v>27</v>
      </c>
      <c r="N361" s="3">
        <v>366</v>
      </c>
      <c r="O361" s="3">
        <v>35</v>
      </c>
      <c r="P361" s="46">
        <v>0.93</v>
      </c>
      <c r="Q361" s="4">
        <f>VLOOKUP($B361,'Session Details'!$B$2:$T$368,16,FALSE)</f>
        <v>1.2499994778926216E-2</v>
      </c>
      <c r="R361" s="4">
        <f>VLOOKUP($B361,'Session Details'!$B$2:$T$368,17,FALSE)</f>
        <v>2.3999910531193713E-2</v>
      </c>
      <c r="S361" s="4">
        <f>VLOOKUP($B361,'Session Details'!$B$2:$T$368,18,FALSE)</f>
        <v>-2.9199552740681312E-2</v>
      </c>
      <c r="T361" s="4">
        <f>VLOOKUP($B361,'Session Details'!$B$2:$T$368,19,FALSE)</f>
        <v>-8.2001483802263131E-3</v>
      </c>
    </row>
    <row r="362" spans="2:20" hidden="1" x14ac:dyDescent="0.2">
      <c r="B362" s="10">
        <v>43825</v>
      </c>
      <c r="C362" s="4">
        <f>VLOOKUP($B362,'Session Details'!$B$2:$T$368,11,FALSE)</f>
        <v>9.1748987542926042E-2</v>
      </c>
      <c r="D362" s="4">
        <f>VLOOKUP($B362,'Session Details'!$B$2:$T$368,16,FALSE)</f>
        <v>5.0000246333184728E-3</v>
      </c>
      <c r="E362" s="4">
        <f>VLOOKUP($B362,'Session Details'!$B$2:$T$368,17,FALSE)</f>
        <v>1.5999937830882494E-2</v>
      </c>
      <c r="F362" s="4">
        <f>VLOOKUP($B362,'Session Details'!$B$2:$T$368,18,FALSE)</f>
        <v>3.6499875578317242E-2</v>
      </c>
      <c r="G362" s="4">
        <f>VLOOKUP($B362,'Session Details'!$B$2:$T$368,19,FALSE)</f>
        <v>-1.6399595749063578E-2</v>
      </c>
      <c r="H362" s="4">
        <f>VLOOKUP(Table2[[#This Row],[Date]],Table4[#All],10,0)</f>
        <v>-2.0618565999329763E-2</v>
      </c>
      <c r="I362" s="3">
        <v>381035</v>
      </c>
      <c r="J362" s="4">
        <v>0.18</v>
      </c>
      <c r="K362" s="3">
        <v>39</v>
      </c>
      <c r="L362" s="3">
        <v>21</v>
      </c>
      <c r="M362" s="3">
        <v>29</v>
      </c>
      <c r="N362" s="3">
        <v>380</v>
      </c>
      <c r="O362" s="3">
        <v>36</v>
      </c>
      <c r="P362" s="46">
        <v>0.95</v>
      </c>
      <c r="Q362" s="4">
        <f>VLOOKUP($B362,'Session Details'!$B$2:$T$368,16,FALSE)</f>
        <v>5.0000246333184728E-3</v>
      </c>
      <c r="R362" s="4">
        <f>VLOOKUP($B362,'Session Details'!$B$2:$T$368,17,FALSE)</f>
        <v>1.5999937830882494E-2</v>
      </c>
      <c r="S362" s="4">
        <f>VLOOKUP($B362,'Session Details'!$B$2:$T$368,18,FALSE)</f>
        <v>3.6499875578317242E-2</v>
      </c>
      <c r="T362" s="4">
        <f>VLOOKUP($B362,'Session Details'!$B$2:$T$368,19,FALSE)</f>
        <v>-1.6399595749063578E-2</v>
      </c>
    </row>
    <row r="363" spans="2:20" hidden="1" x14ac:dyDescent="0.2">
      <c r="B363" s="10">
        <v>43826</v>
      </c>
      <c r="C363" s="4">
        <f>VLOOKUP($B363,'Session Details'!$B$2:$T$368,11,FALSE)</f>
        <v>5.3033153630440921E-2</v>
      </c>
      <c r="D363" s="4">
        <f>VLOOKUP($B363,'Session Details'!$B$2:$T$368,16,FALSE)</f>
        <v>1.5000023201677926E-2</v>
      </c>
      <c r="E363" s="4">
        <f>VLOOKUP($B363,'Session Details'!$B$2:$T$368,17,FALSE)</f>
        <v>2.3999963400990532E-2</v>
      </c>
      <c r="F363" s="4">
        <f>VLOOKUP($B363,'Session Details'!$B$2:$T$368,18,FALSE)</f>
        <v>1.7546132136114778E-7</v>
      </c>
      <c r="G363" s="4">
        <f>VLOOKUP($B363,'Session Details'!$B$2:$T$368,19,FALSE)</f>
        <v>-5.7399751752563621E-2</v>
      </c>
      <c r="H363" s="4">
        <f>VLOOKUP(Table2[[#This Row],[Date]],Table4[#All],10,0)</f>
        <v>9.80390342279569E-3</v>
      </c>
      <c r="I363" s="3">
        <v>409390</v>
      </c>
      <c r="J363" s="4">
        <v>0.19</v>
      </c>
      <c r="K363" s="3">
        <v>30</v>
      </c>
      <c r="L363" s="3">
        <v>18</v>
      </c>
      <c r="M363" s="3">
        <v>27</v>
      </c>
      <c r="N363" s="3">
        <v>387</v>
      </c>
      <c r="O363" s="3">
        <v>33</v>
      </c>
      <c r="P363" s="46">
        <v>0.91</v>
      </c>
      <c r="Q363" s="4">
        <f>VLOOKUP($B363,'Session Details'!$B$2:$T$368,16,FALSE)</f>
        <v>1.5000023201677926E-2</v>
      </c>
      <c r="R363" s="4">
        <f>VLOOKUP($B363,'Session Details'!$B$2:$T$368,17,FALSE)</f>
        <v>2.3999963400990532E-2</v>
      </c>
      <c r="S363" s="4">
        <f>VLOOKUP($B363,'Session Details'!$B$2:$T$368,18,FALSE)</f>
        <v>1.7546132136114778E-7</v>
      </c>
      <c r="T363" s="4">
        <f>VLOOKUP($B363,'Session Details'!$B$2:$T$368,19,FALSE)</f>
        <v>-5.7399751752563621E-2</v>
      </c>
    </row>
    <row r="364" spans="2:20" hidden="1" x14ac:dyDescent="0.2">
      <c r="B364" s="10">
        <v>43827</v>
      </c>
      <c r="C364" s="4">
        <f>VLOOKUP($B364,'Session Details'!$B$2:$T$368,11,FALSE)</f>
        <v>0.2003332689885069</v>
      </c>
      <c r="D364" s="4">
        <f>VLOOKUP($B364,'Session Details'!$B$2:$T$368,16,FALSE)</f>
        <v>8.4000178909922063E-3</v>
      </c>
      <c r="E364" s="4">
        <f>VLOOKUP($B364,'Session Details'!$B$2:$T$368,17,FALSE)</f>
        <v>1.6999999240457253E-2</v>
      </c>
      <c r="F364" s="4">
        <f>VLOOKUP($B364,'Session Details'!$B$2:$T$368,18,FALSE)</f>
        <v>2.7199711984855046E-2</v>
      </c>
      <c r="G364" s="4">
        <f>VLOOKUP($B364,'Session Details'!$B$2:$T$368,19,FALSE)</f>
        <v>3.9000621319595363E-2</v>
      </c>
      <c r="H364" s="4">
        <f>VLOOKUP(Table2[[#This Row],[Date]],Table4[#All],10,0)</f>
        <v>-1.9417475518175187E-2</v>
      </c>
      <c r="I364" s="3">
        <v>383323</v>
      </c>
      <c r="J364" s="4">
        <v>0.19</v>
      </c>
      <c r="K364" s="3">
        <v>30</v>
      </c>
      <c r="L364" s="3">
        <v>18</v>
      </c>
      <c r="M364" s="3">
        <v>27</v>
      </c>
      <c r="N364" s="3">
        <v>388</v>
      </c>
      <c r="O364" s="3">
        <v>37</v>
      </c>
      <c r="P364" s="46">
        <v>0.91</v>
      </c>
      <c r="Q364" s="4">
        <f>VLOOKUP($B364,'Session Details'!$B$2:$T$368,16,FALSE)</f>
        <v>8.4000178909922063E-3</v>
      </c>
      <c r="R364" s="4">
        <f>VLOOKUP($B364,'Session Details'!$B$2:$T$368,17,FALSE)</f>
        <v>1.6999999240457253E-2</v>
      </c>
      <c r="S364" s="4">
        <f>VLOOKUP($B364,'Session Details'!$B$2:$T$368,18,FALSE)</f>
        <v>2.7199711984855046E-2</v>
      </c>
      <c r="T364" s="4">
        <f>VLOOKUP($B364,'Session Details'!$B$2:$T$368,19,FALSE)</f>
        <v>3.9000621319595363E-2</v>
      </c>
    </row>
    <row r="365" spans="2:20" hidden="1" x14ac:dyDescent="0.2">
      <c r="B365" s="10">
        <v>43828</v>
      </c>
      <c r="C365" s="4">
        <f>VLOOKUP($B365,'Session Details'!$B$2:$T$368,11,FALSE)</f>
        <v>-5.8039291353914724E-2</v>
      </c>
      <c r="D365" s="4">
        <f>VLOOKUP($B365,'Session Details'!$B$2:$T$368,16,FALSE)</f>
        <v>-1.0500003520652973E-2</v>
      </c>
      <c r="E365" s="4">
        <f>VLOOKUP($B365,'Session Details'!$B$2:$T$368,17,FALSE)</f>
        <v>8.6282943345672436E-8</v>
      </c>
      <c r="F365" s="4">
        <f>VLOOKUP($B365,'Session Details'!$B$2:$T$368,18,FALSE)</f>
        <v>2.7199988830989619E-2</v>
      </c>
      <c r="G365" s="4">
        <f>VLOOKUP($B365,'Session Details'!$B$2:$T$368,19,FALSE)</f>
        <v>-3.9000554630105322E-2</v>
      </c>
      <c r="H365" s="4">
        <f>VLOOKUP(Table2[[#This Row],[Date]],Table4[#All],10,0)</f>
        <v>1.0416678269166812E-2</v>
      </c>
      <c r="I365" s="3">
        <v>385433</v>
      </c>
      <c r="J365" s="4">
        <v>0.17</v>
      </c>
      <c r="K365" s="3">
        <v>38</v>
      </c>
      <c r="L365" s="3">
        <v>17</v>
      </c>
      <c r="M365" s="3">
        <v>25</v>
      </c>
      <c r="N365" s="3">
        <v>350</v>
      </c>
      <c r="O365" s="3">
        <v>31</v>
      </c>
      <c r="P365" s="46">
        <v>0.94</v>
      </c>
      <c r="Q365" s="4">
        <f>VLOOKUP($B365,'Session Details'!$B$2:$T$368,16,FALSE)</f>
        <v>-1.0500003520652973E-2</v>
      </c>
      <c r="R365" s="4">
        <f>VLOOKUP($B365,'Session Details'!$B$2:$T$368,17,FALSE)</f>
        <v>8.6282943345672436E-8</v>
      </c>
      <c r="S365" s="4">
        <f>VLOOKUP($B365,'Session Details'!$B$2:$T$368,18,FALSE)</f>
        <v>2.7199988830989619E-2</v>
      </c>
      <c r="T365" s="4">
        <f>VLOOKUP($B365,'Session Details'!$B$2:$T$368,19,FALSE)</f>
        <v>-3.9000554630105322E-2</v>
      </c>
    </row>
    <row r="366" spans="2:20" hidden="1" x14ac:dyDescent="0.2">
      <c r="B366" s="10">
        <v>43829</v>
      </c>
      <c r="C366" s="4">
        <f>VLOOKUP($B366,'Session Details'!$B$2:$T$368,11,FALSE)</f>
        <v>-4.8916880802986507E-2</v>
      </c>
      <c r="D366" s="4">
        <f>VLOOKUP($B366,'Session Details'!$B$2:$T$368,16,FALSE)</f>
        <v>2.4999910876201403E-3</v>
      </c>
      <c r="E366" s="4">
        <f>VLOOKUP($B366,'Session Details'!$B$2:$T$368,17,FALSE)</f>
        <v>3.9999391681501129E-3</v>
      </c>
      <c r="F366" s="4">
        <f>VLOOKUP($B366,'Session Details'!$B$2:$T$368,18,FALSE)</f>
        <v>-4.3799990691722801E-2</v>
      </c>
      <c r="G366" s="4">
        <f>VLOOKUP($B366,'Session Details'!$B$2:$T$368,19,FALSE)</f>
        <v>-8.2002418220067375E-3</v>
      </c>
      <c r="H366" s="4">
        <f>VLOOKUP(Table2[[#This Row],[Date]],Table4[#All],10,0)</f>
        <v>3.0303020437004058E-2</v>
      </c>
      <c r="I366" s="3">
        <v>382858</v>
      </c>
      <c r="J366" s="4">
        <v>0.18</v>
      </c>
      <c r="K366" s="3">
        <v>38</v>
      </c>
      <c r="L366" s="3">
        <v>17</v>
      </c>
      <c r="M366" s="3">
        <v>26</v>
      </c>
      <c r="N366" s="3">
        <v>385</v>
      </c>
      <c r="O366" s="3">
        <v>30</v>
      </c>
      <c r="P366" s="46">
        <v>0.95</v>
      </c>
      <c r="Q366" s="4">
        <f>VLOOKUP($B366,'Session Details'!$B$2:$T$368,16,FALSE)</f>
        <v>2.4999910876201403E-3</v>
      </c>
      <c r="R366" s="4">
        <f>VLOOKUP($B366,'Session Details'!$B$2:$T$368,17,FALSE)</f>
        <v>3.9999391681501129E-3</v>
      </c>
      <c r="S366" s="4">
        <f>VLOOKUP($B366,'Session Details'!$B$2:$T$368,18,FALSE)</f>
        <v>-4.3799990691722801E-2</v>
      </c>
      <c r="T366" s="4">
        <f>VLOOKUP($B366,'Session Details'!$B$2:$T$368,19,FALSE)</f>
        <v>-8.2002418220067375E-3</v>
      </c>
    </row>
    <row r="367" spans="2:20" hidden="1" x14ac:dyDescent="0.2">
      <c r="B367" s="10">
        <v>43830</v>
      </c>
      <c r="C367" s="4">
        <f>VLOOKUP($B367,'Session Details'!$B$2:$T$368,11,FALSE)</f>
        <v>-5.0417495501231424E-2</v>
      </c>
      <c r="D367" s="4">
        <f>VLOOKUP($B367,'Session Details'!$B$2:$T$368,16,FALSE)</f>
        <v>-7.5000066036086943E-3</v>
      </c>
      <c r="E367" s="4">
        <f>VLOOKUP($B367,'Session Details'!$B$2:$T$368,17,FALSE)</f>
        <v>1.5780116713326464E-8</v>
      </c>
      <c r="F367" s="4">
        <f>VLOOKUP($B367,'Session Details'!$B$2:$T$368,18,FALSE)</f>
        <v>-3.6500090931168017E-2</v>
      </c>
      <c r="G367" s="4">
        <f>VLOOKUP($B367,'Session Details'!$B$2:$T$368,19,FALSE)</f>
        <v>2.4600649081075288E-2</v>
      </c>
      <c r="H367" s="4">
        <f>VLOOKUP(Table2[[#This Row],[Date]],Table4[#All],10,0)</f>
        <v>3.061223578845329E-2</v>
      </c>
      <c r="I367" s="3">
        <v>384453</v>
      </c>
      <c r="J367" s="4">
        <v>0.19</v>
      </c>
      <c r="K367" s="3">
        <v>33</v>
      </c>
      <c r="L367" s="3">
        <v>18</v>
      </c>
      <c r="M367" s="3">
        <v>26</v>
      </c>
      <c r="N367" s="3">
        <v>357</v>
      </c>
      <c r="O367" s="3">
        <v>36</v>
      </c>
      <c r="P367" s="46">
        <v>0.91</v>
      </c>
      <c r="Q367" s="4">
        <f>VLOOKUP($B367,'Session Details'!$B$2:$T$368,16,FALSE)</f>
        <v>-7.5000066036086943E-3</v>
      </c>
      <c r="R367" s="4">
        <f>VLOOKUP($B367,'Session Details'!$B$2:$T$368,17,FALSE)</f>
        <v>1.5780116713326464E-8</v>
      </c>
      <c r="S367" s="4">
        <f>VLOOKUP($B367,'Session Details'!$B$2:$T$368,18,FALSE)</f>
        <v>-3.6500090931168017E-2</v>
      </c>
      <c r="T367" s="4">
        <f>VLOOKUP($B367,'Session Details'!$B$2:$T$368,19,FALSE)</f>
        <v>2.4600649081075288E-2</v>
      </c>
    </row>
    <row r="368" spans="2:20" hidden="1" x14ac:dyDescent="0.2">
      <c r="B368" s="47">
        <v>43831</v>
      </c>
      <c r="C368" s="48">
        <f>VLOOKUP($B368,'Session Details'!$B$2:$T$368,11,FALSE)</f>
        <v>-3.0412231062971751E-2</v>
      </c>
      <c r="D368" s="48">
        <f>VLOOKUP($B368,'Session Details'!$B$2:$T$368,16,FALSE)</f>
        <v>-7.5000001211740774E-3</v>
      </c>
      <c r="E368" s="48">
        <f>VLOOKUP($B368,'Session Details'!$B$2:$T$368,17,FALSE)</f>
        <v>-3.2000050883045028E-2</v>
      </c>
      <c r="F368" s="48">
        <f>VLOOKUP($B368,'Session Details'!$B$2:$T$368,18,FALSE)</f>
        <v>1.4600005195407828E-2</v>
      </c>
      <c r="G368" s="48">
        <f>VLOOKUP($B368,'Session Details'!$B$2:$T$368,19,FALSE)</f>
        <v>4.9200238502455029E-2</v>
      </c>
      <c r="H368" s="48">
        <f>VLOOKUP(Table2[[#This Row],[Date]],Table4[#All],10,0)</f>
        <v>5.2631578947368363E-2</v>
      </c>
      <c r="I368" s="49">
        <v>385535</v>
      </c>
      <c r="J368" s="48">
        <v>0.17</v>
      </c>
      <c r="K368" s="49">
        <v>31</v>
      </c>
      <c r="L368" s="49">
        <v>20</v>
      </c>
      <c r="M368" s="49">
        <v>28</v>
      </c>
      <c r="N368" s="49">
        <v>397</v>
      </c>
      <c r="O368" s="49">
        <v>33</v>
      </c>
      <c r="P368" s="50">
        <v>0.93</v>
      </c>
      <c r="Q368" s="48">
        <f>VLOOKUP($B368,'Session Details'!$B$2:$T$368,16,FALSE)</f>
        <v>-7.5000001211740774E-3</v>
      </c>
      <c r="R368" s="48">
        <f>VLOOKUP($B368,'Session Details'!$B$2:$T$368,17,FALSE)</f>
        <v>-3.2000050883045028E-2</v>
      </c>
      <c r="S368" s="48">
        <f>VLOOKUP($B368,'Session Details'!$B$2:$T$368,18,FALSE)</f>
        <v>1.4600005195407828E-2</v>
      </c>
      <c r="T368" s="48">
        <f>VLOOKUP($B368,'Session Details'!$B$2:$T$368,19,FALSE)</f>
        <v>4.9200238502455029E-2</v>
      </c>
    </row>
  </sheetData>
  <conditionalFormatting sqref="C10:C36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:D36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E36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:F36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:H36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:I36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1:J36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1:K36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1:L36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1:M36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1:N36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1:O36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1:P36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0:Q36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:R36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0:S3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0:T3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5771-AF9A-CF45-9B1E-28CBA9F7BCCF}">
  <dimension ref="A1:T76"/>
  <sheetViews>
    <sheetView zoomScale="112" workbookViewId="0">
      <selection activeCell="H4" sqref="H4"/>
    </sheetView>
  </sheetViews>
  <sheetFormatPr baseColWidth="10" defaultRowHeight="16" x14ac:dyDescent="0.2"/>
  <cols>
    <col min="1" max="1" width="29.6640625" bestFit="1" customWidth="1"/>
    <col min="2" max="2" width="18.6640625" bestFit="1" customWidth="1"/>
    <col min="3" max="3" width="16.33203125" bestFit="1" customWidth="1"/>
    <col min="4" max="4" width="29.33203125" bestFit="1" customWidth="1"/>
    <col min="5" max="5" width="24.6640625" bestFit="1" customWidth="1"/>
    <col min="6" max="6" width="23.33203125" bestFit="1" customWidth="1"/>
    <col min="7" max="7" width="15.33203125" bestFit="1" customWidth="1"/>
    <col min="8" max="8" width="29.6640625" bestFit="1" customWidth="1"/>
    <col min="9" max="9" width="23.1640625" bestFit="1" customWidth="1"/>
    <col min="10" max="10" width="13.6640625" bestFit="1" customWidth="1"/>
    <col min="11" max="11" width="13.83203125" bestFit="1" customWidth="1"/>
    <col min="12" max="12" width="13.1640625" bestFit="1" customWidth="1"/>
    <col min="13" max="13" width="13.5" bestFit="1" customWidth="1"/>
  </cols>
  <sheetData>
    <row r="1" spans="1:20" x14ac:dyDescent="0.2">
      <c r="A1" s="83"/>
      <c r="B1" s="83" t="s">
        <v>39</v>
      </c>
      <c r="C1" s="83" t="s">
        <v>40</v>
      </c>
      <c r="D1" s="83" t="s">
        <v>41</v>
      </c>
      <c r="E1" s="83" t="s">
        <v>42</v>
      </c>
      <c r="F1" s="83" t="s">
        <v>55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2" spans="1:20" x14ac:dyDescent="0.2">
      <c r="A2" s="84" t="s">
        <v>39</v>
      </c>
      <c r="B2" s="84">
        <v>1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</row>
    <row r="3" spans="1:20" x14ac:dyDescent="0.2">
      <c r="A3" s="84" t="s">
        <v>40</v>
      </c>
      <c r="B3" s="84">
        <v>-8.8209012291338998E-2</v>
      </c>
      <c r="C3" s="84">
        <v>1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</row>
    <row r="4" spans="1:20" x14ac:dyDescent="0.2">
      <c r="A4" s="84" t="s">
        <v>41</v>
      </c>
      <c r="B4" s="84">
        <v>-5.5262654288675585E-2</v>
      </c>
      <c r="C4" s="84">
        <v>-2.2398498036553641E-2</v>
      </c>
      <c r="D4" s="84">
        <v>1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</row>
    <row r="5" spans="1:20" x14ac:dyDescent="0.2">
      <c r="A5" s="84" t="s">
        <v>42</v>
      </c>
      <c r="B5" s="84">
        <v>-3.246468904430562E-2</v>
      </c>
      <c r="C5" s="84">
        <v>-6.2303686324712101E-2</v>
      </c>
      <c r="D5" s="84">
        <v>-1.3798031016625802E-2</v>
      </c>
      <c r="E5" s="84">
        <v>1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</row>
    <row r="6" spans="1:20" ht="17" thickBot="1" x14ac:dyDescent="0.25">
      <c r="A6" s="85" t="s">
        <v>55</v>
      </c>
      <c r="B6" s="85">
        <v>0.39162049568210389</v>
      </c>
      <c r="C6" s="85">
        <v>0.58700638339587308</v>
      </c>
      <c r="D6" s="85">
        <v>0.37159369041469487</v>
      </c>
      <c r="E6" s="85">
        <v>0.28926581993958028</v>
      </c>
      <c r="F6" s="85">
        <v>1</v>
      </c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</row>
    <row r="7" spans="1:20" x14ac:dyDescent="0.2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</row>
    <row r="8" spans="1:20" ht="17" thickBot="1" x14ac:dyDescent="0.25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</row>
    <row r="9" spans="1:20" x14ac:dyDescent="0.2">
      <c r="A9" s="83"/>
      <c r="B9" s="83" t="s">
        <v>10</v>
      </c>
      <c r="C9" s="83" t="s">
        <v>11</v>
      </c>
      <c r="D9" s="83" t="s">
        <v>12</v>
      </c>
      <c r="E9" s="83" t="s">
        <v>13</v>
      </c>
      <c r="F9" s="83" t="s">
        <v>14</v>
      </c>
      <c r="G9" s="83" t="s">
        <v>15</v>
      </c>
      <c r="H9" s="83" t="s">
        <v>16</v>
      </c>
      <c r="I9" s="83" t="s">
        <v>17</v>
      </c>
      <c r="J9" s="83" t="s">
        <v>56</v>
      </c>
      <c r="K9" s="83" t="s">
        <v>57</v>
      </c>
      <c r="L9" s="83" t="s">
        <v>58</v>
      </c>
      <c r="M9" s="83" t="s">
        <v>59</v>
      </c>
      <c r="N9" s="84"/>
      <c r="O9" s="84"/>
      <c r="P9" s="84"/>
      <c r="Q9" s="84"/>
      <c r="R9" s="84"/>
      <c r="S9" s="84"/>
      <c r="T9" s="84"/>
    </row>
    <row r="10" spans="1:20" x14ac:dyDescent="0.2">
      <c r="A10" s="84" t="s">
        <v>10</v>
      </c>
      <c r="B10" s="84">
        <v>1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</row>
    <row r="11" spans="1:20" x14ac:dyDescent="0.2">
      <c r="A11" s="84" t="s">
        <v>11</v>
      </c>
      <c r="B11" s="86">
        <v>-7.8358578593247324E-2</v>
      </c>
      <c r="C11" s="84">
        <v>1</v>
      </c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</row>
    <row r="12" spans="1:20" x14ac:dyDescent="0.2">
      <c r="A12" s="84" t="s">
        <v>12</v>
      </c>
      <c r="B12" s="86">
        <v>-5.0218217269058979E-2</v>
      </c>
      <c r="C12" s="86">
        <v>-5.0586622901721508E-2</v>
      </c>
      <c r="D12" s="84">
        <v>1</v>
      </c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</row>
    <row r="13" spans="1:20" x14ac:dyDescent="0.2">
      <c r="A13" s="84" t="s">
        <v>13</v>
      </c>
      <c r="B13" s="86">
        <v>-3.5476976359877864E-2</v>
      </c>
      <c r="C13" s="86">
        <v>2.2269498660646227E-2</v>
      </c>
      <c r="D13" s="86">
        <v>9.9025714166996348E-2</v>
      </c>
      <c r="E13" s="84">
        <v>1</v>
      </c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</row>
    <row r="14" spans="1:20" x14ac:dyDescent="0.2">
      <c r="A14" s="84" t="s">
        <v>14</v>
      </c>
      <c r="B14" s="86">
        <v>4.9314575360359623E-2</v>
      </c>
      <c r="C14" s="86">
        <v>-2.5916871715368283E-2</v>
      </c>
      <c r="D14" s="86">
        <v>6.9263425244246155E-2</v>
      </c>
      <c r="E14" s="86">
        <v>-4.5022120967822161E-2</v>
      </c>
      <c r="F14" s="84">
        <v>1</v>
      </c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</row>
    <row r="15" spans="1:20" x14ac:dyDescent="0.2">
      <c r="A15" s="84" t="s">
        <v>15</v>
      </c>
      <c r="B15" s="86">
        <v>-0.10883649156260049</v>
      </c>
      <c r="C15" s="86">
        <v>-4.2234112688096783E-3</v>
      </c>
      <c r="D15" s="86">
        <v>-6.0298404748348425E-2</v>
      </c>
      <c r="E15" s="86">
        <v>8.7626242918516159E-3</v>
      </c>
      <c r="F15" s="86">
        <v>-7.2144224898901448E-3</v>
      </c>
      <c r="G15" s="84">
        <v>1</v>
      </c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</row>
    <row r="16" spans="1:20" x14ac:dyDescent="0.2">
      <c r="A16" s="84" t="s">
        <v>16</v>
      </c>
      <c r="B16" s="86">
        <v>2.3406174746176016E-4</v>
      </c>
      <c r="C16" s="86">
        <v>5.0888336745431056E-2</v>
      </c>
      <c r="D16" s="86">
        <v>1.2559994838047001E-2</v>
      </c>
      <c r="E16" s="86">
        <v>-6.3879827808886888E-2</v>
      </c>
      <c r="F16" s="86">
        <v>9.1594624909409575E-2</v>
      </c>
      <c r="G16" s="86">
        <v>0.11296393118982614</v>
      </c>
      <c r="H16" s="84">
        <v>1</v>
      </c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</row>
    <row r="17" spans="1:20" x14ac:dyDescent="0.2">
      <c r="A17" s="84" t="s">
        <v>17</v>
      </c>
      <c r="B17" s="86">
        <v>2.6897139191803927E-2</v>
      </c>
      <c r="C17" s="86">
        <v>-4.01514829850576E-2</v>
      </c>
      <c r="D17" s="86">
        <v>5.1686030434979498E-2</v>
      </c>
      <c r="E17" s="86">
        <v>-5.2210080776650632E-2</v>
      </c>
      <c r="F17" s="86">
        <v>0.10053067144273675</v>
      </c>
      <c r="G17" s="86">
        <v>-5.7454543070621429E-2</v>
      </c>
      <c r="H17" s="86">
        <v>6.8569345550421792E-4</v>
      </c>
      <c r="I17" s="84">
        <v>1</v>
      </c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</row>
    <row r="18" spans="1:20" x14ac:dyDescent="0.2">
      <c r="A18" s="84" t="s">
        <v>56</v>
      </c>
      <c r="B18" s="86">
        <v>0.27709151496814549</v>
      </c>
      <c r="C18" s="86">
        <v>-1.2057370798115986E-3</v>
      </c>
      <c r="D18" s="86">
        <v>-2.2859266008882346E-2</v>
      </c>
      <c r="E18" s="86">
        <v>-3.1432450964125384E-2</v>
      </c>
      <c r="F18" s="86">
        <v>-1.9775414449963802E-3</v>
      </c>
      <c r="G18" s="86">
        <v>-0.11696096774529226</v>
      </c>
      <c r="H18" s="86">
        <v>-2.8563071086205941E-2</v>
      </c>
      <c r="I18" s="86">
        <v>-6.4436840798642328E-2</v>
      </c>
      <c r="J18" s="84">
        <v>1</v>
      </c>
      <c r="K18" s="84"/>
      <c r="L18" s="84"/>
      <c r="M18" s="84"/>
      <c r="N18" s="84"/>
      <c r="O18" s="84"/>
      <c r="P18" s="84"/>
      <c r="Q18" s="84"/>
      <c r="R18" s="84"/>
      <c r="S18" s="84"/>
      <c r="T18" s="84"/>
    </row>
    <row r="19" spans="1:20" x14ac:dyDescent="0.2">
      <c r="A19" s="84" t="s">
        <v>57</v>
      </c>
      <c r="B19" s="86">
        <v>-7.4603049515662032E-2</v>
      </c>
      <c r="C19" s="86">
        <v>0.31490245755622875</v>
      </c>
      <c r="D19" s="86">
        <v>-0.24672303971070397</v>
      </c>
      <c r="E19" s="86">
        <v>3.3668991316531489E-3</v>
      </c>
      <c r="F19" s="86">
        <v>-4.9356528430652816E-2</v>
      </c>
      <c r="G19" s="86">
        <v>6.7307029733829201E-4</v>
      </c>
      <c r="H19" s="86">
        <v>3.0164770165324553E-2</v>
      </c>
      <c r="I19" s="86">
        <v>-9.7744356834979628E-3</v>
      </c>
      <c r="J19" s="86">
        <v>-8.8209012291338998E-2</v>
      </c>
      <c r="K19" s="84">
        <v>1</v>
      </c>
      <c r="L19" s="84"/>
      <c r="M19" s="84"/>
      <c r="N19" s="84"/>
      <c r="O19" s="84"/>
      <c r="P19" s="84"/>
      <c r="Q19" s="84"/>
      <c r="R19" s="84"/>
      <c r="S19" s="84"/>
      <c r="T19" s="84"/>
    </row>
    <row r="20" spans="1:20" x14ac:dyDescent="0.2">
      <c r="A20" s="84" t="s">
        <v>58</v>
      </c>
      <c r="B20" s="86">
        <v>-2.6239121122149656E-2</v>
      </c>
      <c r="C20" s="86">
        <v>-5.3121707398474861E-2</v>
      </c>
      <c r="D20" s="86">
        <v>4.1412045657307085E-2</v>
      </c>
      <c r="E20" s="86">
        <v>-0.12825845538105898</v>
      </c>
      <c r="F20" s="86">
        <v>-0.15650980036992904</v>
      </c>
      <c r="G20" s="86">
        <v>3.3890314212552716E-2</v>
      </c>
      <c r="H20" s="86">
        <v>2.5937931638562992E-2</v>
      </c>
      <c r="I20" s="86">
        <v>-1.0185975573892583E-2</v>
      </c>
      <c r="J20" s="86">
        <v>-5.5262654288675585E-2</v>
      </c>
      <c r="K20" s="86">
        <v>-2.2398498036553641E-2</v>
      </c>
      <c r="L20" s="84">
        <v>1</v>
      </c>
      <c r="M20" s="84"/>
      <c r="N20" s="84"/>
      <c r="O20" s="84"/>
      <c r="P20" s="84"/>
      <c r="Q20" s="84"/>
      <c r="R20" s="84"/>
      <c r="S20" s="84"/>
      <c r="T20" s="84"/>
    </row>
    <row r="21" spans="1:20" ht="17" thickBot="1" x14ac:dyDescent="0.25">
      <c r="A21" s="85" t="s">
        <v>59</v>
      </c>
      <c r="B21" s="87">
        <v>4.340328867693765E-2</v>
      </c>
      <c r="C21" s="87">
        <v>-6.821267728159322E-2</v>
      </c>
      <c r="D21" s="87">
        <v>7.2578466026457261E-2</v>
      </c>
      <c r="E21" s="87">
        <v>-7.2421099917115636E-2</v>
      </c>
      <c r="F21" s="87">
        <v>1.3199079448058794E-2</v>
      </c>
      <c r="G21" s="87">
        <v>-5.0542998329046199E-2</v>
      </c>
      <c r="H21" s="87">
        <v>7.1826863096808746E-2</v>
      </c>
      <c r="I21" s="87">
        <v>0.33369461104920461</v>
      </c>
      <c r="J21" s="87">
        <v>-3.246468904430562E-2</v>
      </c>
      <c r="K21" s="87">
        <v>-6.2303686324712101E-2</v>
      </c>
      <c r="L21" s="87">
        <v>-1.3798031016625802E-2</v>
      </c>
      <c r="M21" s="85">
        <v>1</v>
      </c>
      <c r="N21" s="84"/>
      <c r="O21" s="84"/>
      <c r="P21" s="84"/>
      <c r="Q21" s="84"/>
      <c r="R21" s="84"/>
      <c r="S21" s="84"/>
      <c r="T21" s="84"/>
    </row>
    <row r="22" spans="1:20" x14ac:dyDescent="0.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</row>
    <row r="23" spans="1:20" x14ac:dyDescent="0.2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</row>
    <row r="24" spans="1:20" x14ac:dyDescent="0.2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</row>
    <row r="25" spans="1:20" x14ac:dyDescent="0.2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</row>
    <row r="26" spans="1:20" x14ac:dyDescent="0.2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</row>
    <row r="27" spans="1:20" x14ac:dyDescent="0.2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</row>
    <row r="28" spans="1:20" x14ac:dyDescent="0.2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</row>
    <row r="29" spans="1:20" x14ac:dyDescent="0.2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</row>
    <row r="30" spans="1:20" x14ac:dyDescent="0.2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</row>
    <row r="31" spans="1:20" x14ac:dyDescent="0.2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</row>
    <row r="32" spans="1:20" x14ac:dyDescent="0.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</row>
    <row r="33" spans="1:20" x14ac:dyDescent="0.2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</row>
    <row r="34" spans="1:20" x14ac:dyDescent="0.2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</row>
    <row r="35" spans="1:20" x14ac:dyDescent="0.2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</row>
    <row r="36" spans="1:20" x14ac:dyDescent="0.2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</row>
    <row r="37" spans="1:20" x14ac:dyDescent="0.2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</row>
    <row r="38" spans="1:20" x14ac:dyDescent="0.2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</row>
    <row r="39" spans="1:20" x14ac:dyDescent="0.2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</row>
    <row r="40" spans="1:20" x14ac:dyDescent="0.2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</row>
    <row r="41" spans="1:20" x14ac:dyDescent="0.2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</row>
    <row r="42" spans="1:20" x14ac:dyDescent="0.2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</row>
    <row r="43" spans="1:20" x14ac:dyDescent="0.2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</row>
    <row r="44" spans="1:20" x14ac:dyDescent="0.2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</row>
    <row r="45" spans="1:20" x14ac:dyDescent="0.2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</row>
    <row r="46" spans="1:20" x14ac:dyDescent="0.2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</row>
    <row r="47" spans="1:20" x14ac:dyDescent="0.2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</row>
    <row r="48" spans="1:20" x14ac:dyDescent="0.2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</row>
    <row r="49" spans="1:20" x14ac:dyDescent="0.2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</row>
    <row r="50" spans="1:20" x14ac:dyDescent="0.2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</row>
    <row r="51" spans="1:20" x14ac:dyDescent="0.2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</row>
    <row r="52" spans="1:20" x14ac:dyDescent="0.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</row>
    <row r="53" spans="1:20" x14ac:dyDescent="0.2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</row>
    <row r="54" spans="1:20" x14ac:dyDescent="0.2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</row>
    <row r="55" spans="1:20" x14ac:dyDescent="0.2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</row>
    <row r="56" spans="1:20" x14ac:dyDescent="0.2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</row>
    <row r="57" spans="1:20" x14ac:dyDescent="0.2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</row>
    <row r="58" spans="1:20" x14ac:dyDescent="0.2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</row>
    <row r="59" spans="1:20" x14ac:dyDescent="0.2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</row>
    <row r="60" spans="1:20" x14ac:dyDescent="0.2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</row>
    <row r="61" spans="1:20" x14ac:dyDescent="0.2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</row>
    <row r="62" spans="1:20" x14ac:dyDescent="0.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</row>
    <row r="63" spans="1:20" x14ac:dyDescent="0.2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</row>
    <row r="64" spans="1:20" x14ac:dyDescent="0.2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</row>
    <row r="65" spans="1:20" x14ac:dyDescent="0.2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</row>
    <row r="66" spans="1:20" x14ac:dyDescent="0.2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</row>
    <row r="67" spans="1:20" x14ac:dyDescent="0.2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</row>
    <row r="68" spans="1:20" x14ac:dyDescent="0.2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</row>
    <row r="69" spans="1:20" x14ac:dyDescent="0.2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</row>
    <row r="70" spans="1:20" x14ac:dyDescent="0.2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</row>
    <row r="71" spans="1:20" x14ac:dyDescent="0.2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</row>
    <row r="72" spans="1:20" x14ac:dyDescent="0.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</row>
    <row r="73" spans="1:20" x14ac:dyDescent="0.2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</row>
    <row r="74" spans="1:20" x14ac:dyDescent="0.2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</row>
    <row r="75" spans="1:20" x14ac:dyDescent="0.2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</row>
    <row r="76" spans="1:20" x14ac:dyDescent="0.2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</row>
  </sheetData>
  <conditionalFormatting sqref="B11:B2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E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C2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:D2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E2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F2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:G2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7:H2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:I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9:J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K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D761-1EA5-084B-A90D-BC4A774AAEE7}">
  <dimension ref="A1:DH64"/>
  <sheetViews>
    <sheetView topLeftCell="B1" zoomScale="75" zoomScaleNormal="90" workbookViewId="0">
      <selection activeCell="AT52" sqref="AT52"/>
    </sheetView>
  </sheetViews>
  <sheetFormatPr baseColWidth="10" defaultRowHeight="16" x14ac:dyDescent="0.2"/>
  <cols>
    <col min="13" max="36" width="0" hidden="1" customWidth="1"/>
  </cols>
  <sheetData>
    <row r="1" spans="1:112" s="13" customFormat="1" x14ac:dyDescent="0.2"/>
    <row r="2" spans="1:1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</row>
    <row r="3" spans="1:1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</row>
    <row r="4" spans="1:1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</row>
    <row r="5" spans="1:1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</row>
    <row r="6" spans="1:112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</row>
    <row r="7" spans="1:1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</row>
    <row r="8" spans="1:1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</row>
    <row r="9" spans="1:1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</row>
    <row r="10" spans="1:1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</row>
    <row r="11" spans="1:1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</row>
    <row r="12" spans="1:1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</row>
    <row r="13" spans="1:1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</row>
    <row r="14" spans="1:1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</row>
    <row r="15" spans="1:1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</row>
    <row r="16" spans="1:1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</row>
    <row r="17" spans="1:1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</row>
    <row r="18" spans="1:1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</row>
    <row r="19" spans="1:1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</row>
    <row r="20" spans="1:1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</row>
    <row r="21" spans="1:1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</row>
    <row r="22" spans="1:1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</row>
    <row r="23" spans="1:1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</row>
    <row r="24" spans="1:1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</row>
    <row r="25" spans="1:1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</row>
    <row r="26" spans="1:1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</row>
    <row r="27" spans="1:1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</row>
    <row r="28" spans="1:1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</row>
    <row r="29" spans="1:1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</row>
    <row r="30" spans="1:1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</row>
    <row r="31" spans="1:1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</row>
    <row r="32" spans="1:1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</row>
    <row r="33" spans="1:1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</row>
    <row r="34" spans="1:1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</row>
    <row r="35" spans="1:1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</row>
    <row r="36" spans="1:1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</row>
    <row r="37" spans="1:1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</row>
    <row r="38" spans="1:1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</row>
    <row r="39" spans="1:1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</row>
    <row r="40" spans="1:1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</row>
    <row r="41" spans="1:1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</row>
    <row r="42" spans="1:1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</row>
    <row r="43" spans="1:1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</row>
    <row r="44" spans="1:1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</row>
    <row r="45" spans="1:1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</row>
    <row r="46" spans="1:1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</row>
    <row r="47" spans="1:1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</row>
    <row r="48" spans="1:1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</row>
    <row r="49" spans="1:1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</row>
    <row r="50" spans="1:1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</row>
    <row r="51" spans="1:1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</row>
    <row r="52" spans="1:1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</row>
    <row r="53" spans="1:1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</row>
    <row r="54" spans="1:1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</row>
    <row r="55" spans="1:1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</row>
    <row r="56" spans="1:1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</row>
    <row r="57" spans="1:1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</row>
    <row r="58" spans="1:1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</row>
    <row r="59" spans="1:1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</row>
    <row r="60" spans="1:1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</row>
    <row r="61" spans="1:1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</row>
    <row r="62" spans="1:1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</row>
    <row r="63" spans="1:1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</row>
    <row r="64" spans="1:112" x14ac:dyDescent="0.2"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500F-078E-D047-9377-3EAB8AD6ACE0}">
  <dimension ref="A8:G31"/>
  <sheetViews>
    <sheetView zoomScale="66" workbookViewId="0">
      <selection activeCell="D9" sqref="D9"/>
    </sheetView>
  </sheetViews>
  <sheetFormatPr baseColWidth="10" defaultRowHeight="16" x14ac:dyDescent="0.2"/>
  <cols>
    <col min="1" max="1" width="10.83203125" style="54"/>
    <col min="2" max="2" width="28.1640625" style="54" bestFit="1" customWidth="1"/>
    <col min="3" max="3" width="16.1640625" style="54" bestFit="1" customWidth="1"/>
    <col min="4" max="4" width="19.1640625" style="54" customWidth="1"/>
    <col min="5" max="5" width="14.33203125" style="54" bestFit="1" customWidth="1"/>
    <col min="6" max="6" width="15.83203125" style="54" bestFit="1" customWidth="1"/>
    <col min="7" max="7" width="34.5" style="54" bestFit="1" customWidth="1"/>
    <col min="8" max="16384" width="10.83203125" style="54"/>
  </cols>
  <sheetData>
    <row r="8" spans="1:7" x14ac:dyDescent="0.2">
      <c r="B8" s="13"/>
      <c r="C8" s="13"/>
      <c r="D8" s="13"/>
    </row>
    <row r="9" spans="1:7" ht="29" x14ac:dyDescent="0.35">
      <c r="B9" s="73" t="s">
        <v>60</v>
      </c>
      <c r="C9" s="13"/>
      <c r="D9" s="74">
        <v>43486</v>
      </c>
    </row>
    <row r="10" spans="1:7" x14ac:dyDescent="0.2">
      <c r="B10" s="13"/>
      <c r="C10" s="13"/>
      <c r="D10" s="13"/>
    </row>
    <row r="14" spans="1:7" ht="24" x14ac:dyDescent="0.3">
      <c r="A14" s="78"/>
      <c r="B14" s="78"/>
      <c r="C14" s="78"/>
      <c r="D14" s="78"/>
      <c r="E14" s="78"/>
      <c r="F14" s="78"/>
      <c r="G14" s="78"/>
    </row>
    <row r="15" spans="1:7" ht="26" customHeight="1" x14ac:dyDescent="0.3">
      <c r="A15" s="78"/>
      <c r="B15" s="79" t="s">
        <v>61</v>
      </c>
      <c r="C15" s="80" t="s">
        <v>1</v>
      </c>
      <c r="D15" s="80" t="s">
        <v>2</v>
      </c>
      <c r="E15" s="80" t="s">
        <v>3</v>
      </c>
      <c r="F15" s="80" t="s">
        <v>4</v>
      </c>
      <c r="G15" s="80" t="s">
        <v>5</v>
      </c>
    </row>
    <row r="16" spans="1:7" ht="26" customHeight="1" x14ac:dyDescent="0.3">
      <c r="A16" s="78"/>
      <c r="B16" s="81">
        <f>D9</f>
        <v>43486</v>
      </c>
      <c r="C16" s="77" cm="1">
        <f t="array" ref="C16:G16">_xlfn.XLOOKUP('FUNNEL ANALYSIS'!B16,Table4[[#All],[Date]],Table4[[#All],[Listing]:[Orders]])</f>
        <v>22151687</v>
      </c>
      <c r="D16" s="76">
        <v>5759438</v>
      </c>
      <c r="E16" s="76">
        <v>2395926</v>
      </c>
      <c r="F16" s="76">
        <v>1818987</v>
      </c>
      <c r="G16" s="76">
        <v>1476653</v>
      </c>
    </row>
    <row r="17" spans="1:7" ht="24" x14ac:dyDescent="0.3">
      <c r="A17" s="78"/>
      <c r="B17" s="78"/>
      <c r="C17" s="78"/>
      <c r="D17" s="78"/>
      <c r="E17" s="78"/>
      <c r="F17" s="78"/>
      <c r="G17" s="78"/>
    </row>
    <row r="18" spans="1:7" ht="24" x14ac:dyDescent="0.3">
      <c r="A18" s="78"/>
      <c r="B18" s="78"/>
      <c r="C18" s="78"/>
      <c r="D18" s="78"/>
      <c r="E18" s="78"/>
      <c r="F18" s="78"/>
      <c r="G18" s="78"/>
    </row>
    <row r="19" spans="1:7" ht="24" x14ac:dyDescent="0.3">
      <c r="A19" s="78"/>
      <c r="B19" s="78"/>
      <c r="C19" s="78"/>
      <c r="D19" s="78"/>
      <c r="E19" s="78"/>
      <c r="F19" s="78"/>
      <c r="G19" s="78"/>
    </row>
    <row r="20" spans="1:7" ht="24" x14ac:dyDescent="0.3">
      <c r="A20" s="78"/>
      <c r="B20" s="78"/>
      <c r="C20" s="78"/>
      <c r="D20" s="78"/>
      <c r="E20" s="78"/>
      <c r="F20" s="78"/>
      <c r="G20" s="78"/>
    </row>
    <row r="21" spans="1:7" ht="24" x14ac:dyDescent="0.3">
      <c r="A21" s="78"/>
      <c r="B21" s="78"/>
      <c r="C21" s="78"/>
      <c r="D21" s="78"/>
      <c r="E21" s="78"/>
      <c r="F21" s="78"/>
      <c r="G21" s="78"/>
    </row>
    <row r="22" spans="1:7" ht="24" x14ac:dyDescent="0.3">
      <c r="A22" s="78"/>
      <c r="B22" s="78"/>
      <c r="C22" s="78"/>
      <c r="D22" s="78"/>
      <c r="E22" s="78"/>
      <c r="F22" s="78"/>
      <c r="G22" s="78"/>
    </row>
    <row r="23" spans="1:7" ht="24" x14ac:dyDescent="0.3">
      <c r="A23" s="78"/>
      <c r="B23" s="78"/>
      <c r="C23" s="78"/>
      <c r="D23" s="78"/>
      <c r="E23" s="78"/>
      <c r="F23" s="78"/>
      <c r="G23" s="78"/>
    </row>
    <row r="24" spans="1:7" ht="24" x14ac:dyDescent="0.3">
      <c r="A24" s="78"/>
      <c r="B24" s="78"/>
      <c r="C24" s="78"/>
      <c r="D24" s="78"/>
      <c r="E24" s="78"/>
      <c r="F24" s="78"/>
      <c r="G24" s="78"/>
    </row>
    <row r="25" spans="1:7" ht="24" x14ac:dyDescent="0.3">
      <c r="A25" s="78"/>
      <c r="B25" s="78"/>
      <c r="C25" s="78"/>
      <c r="D25" s="78"/>
      <c r="E25" s="78"/>
      <c r="F25" s="78"/>
      <c r="G25" s="78"/>
    </row>
    <row r="26" spans="1:7" ht="24" x14ac:dyDescent="0.3">
      <c r="A26" s="78"/>
      <c r="B26" s="78"/>
      <c r="C26" s="78"/>
      <c r="D26" s="78"/>
      <c r="E26" s="78"/>
      <c r="F26" s="78"/>
      <c r="G26" s="78"/>
    </row>
    <row r="27" spans="1:7" ht="24" x14ac:dyDescent="0.3">
      <c r="A27" s="78"/>
      <c r="B27" s="78"/>
      <c r="C27" s="78"/>
      <c r="D27" s="78"/>
      <c r="E27" s="78"/>
      <c r="F27" s="78"/>
      <c r="G27" s="78"/>
    </row>
    <row r="28" spans="1:7" ht="24" x14ac:dyDescent="0.3">
      <c r="A28" s="78"/>
      <c r="B28" s="82" t="s">
        <v>61</v>
      </c>
      <c r="C28" s="80" t="s">
        <v>1</v>
      </c>
      <c r="D28" s="80" t="s">
        <v>2</v>
      </c>
      <c r="E28" s="80" t="s">
        <v>3</v>
      </c>
      <c r="F28" s="80" t="s">
        <v>4</v>
      </c>
      <c r="G28" s="80" t="s">
        <v>5</v>
      </c>
    </row>
    <row r="29" spans="1:7" ht="24" x14ac:dyDescent="0.3">
      <c r="A29" s="78"/>
      <c r="B29" s="75">
        <f>D9-7</f>
        <v>43479</v>
      </c>
      <c r="C29" s="76" cm="1">
        <f t="array" ref="C29:G29">_xlfn.XLOOKUP('FUNNEL ANALYSIS'!B29,Table4[[#All],[Date]],Table4[[#All],[Listing]:[Orders]])</f>
        <v>21065820</v>
      </c>
      <c r="D29" s="76">
        <v>5371784</v>
      </c>
      <c r="E29" s="76">
        <v>2084252</v>
      </c>
      <c r="F29" s="76">
        <v>1445428</v>
      </c>
      <c r="G29" s="77">
        <v>1197104</v>
      </c>
    </row>
    <row r="30" spans="1:7" ht="24" x14ac:dyDescent="0.3">
      <c r="A30" s="78"/>
      <c r="B30" s="78"/>
      <c r="C30" s="78"/>
      <c r="D30" s="78"/>
      <c r="E30" s="78"/>
      <c r="F30" s="78"/>
      <c r="G30" s="78"/>
    </row>
    <row r="31" spans="1:7" ht="24" x14ac:dyDescent="0.3">
      <c r="A31" s="78"/>
      <c r="B31" s="78"/>
      <c r="C31" s="78"/>
      <c r="D31" s="78"/>
      <c r="E31" s="78"/>
      <c r="F31" s="78"/>
      <c r="G31" s="78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03D49B-A986-DF4C-959E-7EDCC57BEFD1}">
          <x14:formula1>
            <xm:f>'Session Details'!$B$3:$B$368</xm:f>
          </x14:formula1>
          <xm:sqref>D9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5FBF-1E99-8D43-95AB-A2A34CBFB4D7}">
  <dimension ref="A2:V369"/>
  <sheetViews>
    <sheetView tabSelected="1" zoomScale="125" zoomScaleNormal="45" workbookViewId="0">
      <selection activeCell="C1" sqref="C1:P1048576"/>
    </sheetView>
  </sheetViews>
  <sheetFormatPr baseColWidth="10" defaultRowHeight="16" outlineLevelCol="1" x14ac:dyDescent="0.2"/>
  <cols>
    <col min="1" max="1" width="22" bestFit="1" customWidth="1"/>
    <col min="2" max="2" width="49.6640625" bestFit="1" customWidth="1"/>
    <col min="3" max="3" width="9" hidden="1" customWidth="1"/>
    <col min="4" max="4" width="22" hidden="1" customWidth="1"/>
    <col min="5" max="5" width="32" hidden="1" customWidth="1"/>
    <col min="6" max="9" width="9" hidden="1" customWidth="1"/>
    <col min="10" max="10" width="13" hidden="1" customWidth="1"/>
    <col min="11" max="11" width="49.6640625" hidden="1" customWidth="1" outlineLevel="1"/>
    <col min="12" max="12" width="9" hidden="1" customWidth="1" collapsed="1"/>
    <col min="13" max="16" width="9" hidden="1" customWidth="1"/>
    <col min="17" max="17" width="9" bestFit="1" customWidth="1"/>
    <col min="18" max="18" width="13" bestFit="1" customWidth="1"/>
    <col min="19" max="19" width="49.6640625" bestFit="1" customWidth="1"/>
    <col min="20" max="20" width="9" bestFit="1" customWidth="1"/>
    <col min="21" max="21" width="13" bestFit="1" customWidth="1"/>
    <col min="22" max="23" width="54" bestFit="1" customWidth="1"/>
    <col min="24" max="367" width="9" bestFit="1" customWidth="1"/>
    <col min="368" max="368" width="10.83203125" bestFit="1" customWidth="1"/>
    <col min="369" max="369" width="12.83203125" bestFit="1" customWidth="1"/>
    <col min="370" max="370" width="13.5" bestFit="1" customWidth="1"/>
    <col min="371" max="371" width="12.1640625" bestFit="1" customWidth="1"/>
    <col min="372" max="372" width="13.5" bestFit="1" customWidth="1"/>
    <col min="373" max="373" width="12.1640625" bestFit="1" customWidth="1"/>
    <col min="374" max="374" width="13.5" bestFit="1" customWidth="1"/>
    <col min="375" max="375" width="12.1640625" bestFit="1" customWidth="1"/>
    <col min="376" max="376" width="13.5" bestFit="1" customWidth="1"/>
    <col min="377" max="377" width="11.1640625" bestFit="1" customWidth="1"/>
    <col min="378" max="378" width="13.5" bestFit="1" customWidth="1"/>
    <col min="379" max="379" width="12.83203125" bestFit="1" customWidth="1"/>
    <col min="380" max="380" width="13.5" bestFit="1" customWidth="1"/>
    <col min="381" max="381" width="12.83203125" bestFit="1" customWidth="1"/>
    <col min="382" max="382" width="13.5" bestFit="1" customWidth="1"/>
    <col min="383" max="383" width="11.1640625" bestFit="1" customWidth="1"/>
    <col min="384" max="384" width="13.5" bestFit="1" customWidth="1"/>
    <col min="385" max="385" width="12.1640625" bestFit="1" customWidth="1"/>
    <col min="386" max="386" width="13.5" bestFit="1" customWidth="1"/>
    <col min="387" max="387" width="12.83203125" bestFit="1" customWidth="1"/>
    <col min="388" max="388" width="13.5" bestFit="1" customWidth="1"/>
    <col min="389" max="389" width="12.83203125" bestFit="1" customWidth="1"/>
    <col min="390" max="390" width="13.5" bestFit="1" customWidth="1"/>
    <col min="391" max="391" width="12.83203125" bestFit="1" customWidth="1"/>
    <col min="392" max="392" width="13.5" bestFit="1" customWidth="1"/>
    <col min="393" max="393" width="12.1640625" bestFit="1" customWidth="1"/>
    <col min="394" max="394" width="13.5" bestFit="1" customWidth="1"/>
    <col min="395" max="395" width="12.1640625" bestFit="1" customWidth="1"/>
    <col min="396" max="396" width="13.5" bestFit="1" customWidth="1"/>
    <col min="397" max="397" width="12.83203125" bestFit="1" customWidth="1"/>
    <col min="398" max="398" width="13.5" bestFit="1" customWidth="1"/>
    <col min="399" max="399" width="12.83203125" bestFit="1" customWidth="1"/>
    <col min="400" max="400" width="13.5" bestFit="1" customWidth="1"/>
    <col min="401" max="401" width="12.83203125" bestFit="1" customWidth="1"/>
    <col min="402" max="402" width="13.5" bestFit="1" customWidth="1"/>
    <col min="403" max="403" width="12.1640625" bestFit="1" customWidth="1"/>
    <col min="404" max="404" width="13.5" bestFit="1" customWidth="1"/>
    <col min="405" max="405" width="11.1640625" bestFit="1" customWidth="1"/>
    <col min="406" max="406" width="13.5" bestFit="1" customWidth="1"/>
    <col min="407" max="407" width="12.1640625" bestFit="1" customWidth="1"/>
    <col min="408" max="408" width="13.5" bestFit="1" customWidth="1"/>
    <col min="409" max="409" width="12.1640625" bestFit="1" customWidth="1"/>
    <col min="410" max="410" width="13.5" bestFit="1" customWidth="1"/>
    <col min="411" max="411" width="12.1640625" bestFit="1" customWidth="1"/>
    <col min="412" max="412" width="13.5" bestFit="1" customWidth="1"/>
    <col min="413" max="413" width="12.1640625" bestFit="1" customWidth="1"/>
    <col min="414" max="414" width="13.5" bestFit="1" customWidth="1"/>
    <col min="415" max="415" width="12.1640625" bestFit="1" customWidth="1"/>
    <col min="416" max="416" width="13.5" bestFit="1" customWidth="1"/>
    <col min="417" max="417" width="12.1640625" bestFit="1" customWidth="1"/>
    <col min="418" max="418" width="13.5" bestFit="1" customWidth="1"/>
    <col min="419" max="419" width="12.83203125" bestFit="1" customWidth="1"/>
    <col min="420" max="420" width="13.5" bestFit="1" customWidth="1"/>
    <col min="421" max="421" width="12.1640625" bestFit="1" customWidth="1"/>
    <col min="422" max="422" width="13.5" bestFit="1" customWidth="1"/>
    <col min="423" max="423" width="11.83203125" bestFit="1" customWidth="1"/>
    <col min="424" max="424" width="13.5" bestFit="1" customWidth="1"/>
    <col min="425" max="425" width="12.83203125" bestFit="1" customWidth="1"/>
    <col min="426" max="426" width="13.5" bestFit="1" customWidth="1"/>
    <col min="427" max="427" width="12.1640625" bestFit="1" customWidth="1"/>
    <col min="428" max="428" width="13.5" bestFit="1" customWidth="1"/>
    <col min="429" max="429" width="12.1640625" bestFit="1" customWidth="1"/>
    <col min="430" max="430" width="13.5" bestFit="1" customWidth="1"/>
    <col min="431" max="431" width="12.83203125" bestFit="1" customWidth="1"/>
    <col min="432" max="432" width="13.5" bestFit="1" customWidth="1"/>
    <col min="433" max="433" width="12.1640625" bestFit="1" customWidth="1"/>
    <col min="434" max="434" width="13.5" bestFit="1" customWidth="1"/>
    <col min="435" max="435" width="11.1640625" bestFit="1" customWidth="1"/>
    <col min="436" max="436" width="13.5" bestFit="1" customWidth="1"/>
    <col min="437" max="437" width="11.1640625" bestFit="1" customWidth="1"/>
    <col min="438" max="438" width="13.5" bestFit="1" customWidth="1"/>
    <col min="439" max="439" width="12.1640625" bestFit="1" customWidth="1"/>
    <col min="440" max="440" width="13.5" bestFit="1" customWidth="1"/>
    <col min="441" max="441" width="12.83203125" bestFit="1" customWidth="1"/>
    <col min="442" max="442" width="13.5" bestFit="1" customWidth="1"/>
    <col min="443" max="443" width="12.83203125" bestFit="1" customWidth="1"/>
    <col min="444" max="444" width="13.5" bestFit="1" customWidth="1"/>
    <col min="445" max="445" width="12.1640625" bestFit="1" customWidth="1"/>
    <col min="446" max="446" width="13.5" bestFit="1" customWidth="1"/>
    <col min="447" max="447" width="12.83203125" bestFit="1" customWidth="1"/>
    <col min="448" max="448" width="13.5" bestFit="1" customWidth="1"/>
    <col min="449" max="449" width="12.1640625" bestFit="1" customWidth="1"/>
    <col min="450" max="450" width="13.5" bestFit="1" customWidth="1"/>
    <col min="451" max="451" width="12.1640625" bestFit="1" customWidth="1"/>
    <col min="452" max="452" width="13.5" bestFit="1" customWidth="1"/>
    <col min="453" max="453" width="12.1640625" bestFit="1" customWidth="1"/>
    <col min="454" max="454" width="13.5" bestFit="1" customWidth="1"/>
    <col min="455" max="455" width="12.1640625" bestFit="1" customWidth="1"/>
    <col min="456" max="456" width="13.5" bestFit="1" customWidth="1"/>
    <col min="457" max="457" width="11.83203125" bestFit="1" customWidth="1"/>
    <col min="458" max="458" width="13.5" bestFit="1" customWidth="1"/>
    <col min="459" max="459" width="12.1640625" bestFit="1" customWidth="1"/>
    <col min="460" max="460" width="13.5" bestFit="1" customWidth="1"/>
    <col min="461" max="461" width="12.1640625" bestFit="1" customWidth="1"/>
    <col min="462" max="462" width="13.5" bestFit="1" customWidth="1"/>
    <col min="463" max="463" width="12.83203125" bestFit="1" customWidth="1"/>
    <col min="464" max="464" width="13.5" bestFit="1" customWidth="1"/>
    <col min="465" max="465" width="12.1640625" bestFit="1" customWidth="1"/>
    <col min="466" max="466" width="13.5" bestFit="1" customWidth="1"/>
    <col min="467" max="467" width="12.83203125" bestFit="1" customWidth="1"/>
    <col min="468" max="468" width="13.5" bestFit="1" customWidth="1"/>
    <col min="469" max="469" width="11.83203125" bestFit="1" customWidth="1"/>
    <col min="470" max="470" width="13.5" bestFit="1" customWidth="1"/>
    <col min="471" max="471" width="12.1640625" bestFit="1" customWidth="1"/>
    <col min="472" max="472" width="13.5" bestFit="1" customWidth="1"/>
    <col min="473" max="473" width="12.83203125" bestFit="1" customWidth="1"/>
    <col min="474" max="474" width="13.5" bestFit="1" customWidth="1"/>
    <col min="475" max="475" width="12.1640625" bestFit="1" customWidth="1"/>
    <col min="476" max="476" width="13.5" bestFit="1" customWidth="1"/>
    <col min="477" max="477" width="12.1640625" bestFit="1" customWidth="1"/>
    <col min="478" max="478" width="13.5" bestFit="1" customWidth="1"/>
    <col min="479" max="479" width="12.83203125" bestFit="1" customWidth="1"/>
    <col min="480" max="480" width="13.5" bestFit="1" customWidth="1"/>
    <col min="481" max="481" width="11.83203125" bestFit="1" customWidth="1"/>
    <col min="482" max="482" width="13.5" bestFit="1" customWidth="1"/>
    <col min="483" max="483" width="12.1640625" bestFit="1" customWidth="1"/>
    <col min="484" max="484" width="13.5" bestFit="1" customWidth="1"/>
    <col min="485" max="485" width="12.83203125" bestFit="1" customWidth="1"/>
    <col min="486" max="486" width="13.5" bestFit="1" customWidth="1"/>
    <col min="487" max="487" width="12.1640625" bestFit="1" customWidth="1"/>
    <col min="488" max="488" width="13.5" bestFit="1" customWidth="1"/>
    <col min="489" max="489" width="11.1640625" bestFit="1" customWidth="1"/>
    <col min="490" max="490" width="13.5" bestFit="1" customWidth="1"/>
    <col min="491" max="491" width="12.1640625" bestFit="1" customWidth="1"/>
    <col min="492" max="492" width="13.5" bestFit="1" customWidth="1"/>
    <col min="493" max="493" width="11.83203125" bestFit="1" customWidth="1"/>
    <col min="494" max="494" width="13.5" bestFit="1" customWidth="1"/>
    <col min="495" max="495" width="12.1640625" bestFit="1" customWidth="1"/>
    <col min="496" max="496" width="13.5" bestFit="1" customWidth="1"/>
    <col min="497" max="497" width="12.1640625" bestFit="1" customWidth="1"/>
    <col min="498" max="498" width="13.5" bestFit="1" customWidth="1"/>
    <col min="499" max="499" width="11.83203125" bestFit="1" customWidth="1"/>
    <col min="500" max="500" width="13.5" bestFit="1" customWidth="1"/>
    <col min="501" max="501" width="12.1640625" bestFit="1" customWidth="1"/>
    <col min="502" max="502" width="13.5" bestFit="1" customWidth="1"/>
    <col min="503" max="503" width="12.83203125" bestFit="1" customWidth="1"/>
    <col min="504" max="504" width="13.5" bestFit="1" customWidth="1"/>
    <col min="505" max="505" width="11.1640625" bestFit="1" customWidth="1"/>
    <col min="506" max="506" width="13.5" bestFit="1" customWidth="1"/>
    <col min="507" max="507" width="12.83203125" bestFit="1" customWidth="1"/>
    <col min="508" max="508" width="13.5" bestFit="1" customWidth="1"/>
    <col min="509" max="509" width="12.83203125" bestFit="1" customWidth="1"/>
    <col min="510" max="510" width="13.5" bestFit="1" customWidth="1"/>
    <col min="511" max="511" width="12.83203125" bestFit="1" customWidth="1"/>
    <col min="512" max="512" width="13.5" bestFit="1" customWidth="1"/>
    <col min="513" max="513" width="12.1640625" bestFit="1" customWidth="1"/>
    <col min="514" max="514" width="13.5" bestFit="1" customWidth="1"/>
    <col min="515" max="515" width="12.1640625" bestFit="1" customWidth="1"/>
    <col min="516" max="516" width="13.5" bestFit="1" customWidth="1"/>
    <col min="517" max="517" width="11.1640625" bestFit="1" customWidth="1"/>
    <col min="518" max="518" width="13.5" bestFit="1" customWidth="1"/>
    <col min="519" max="519" width="12.83203125" bestFit="1" customWidth="1"/>
    <col min="520" max="520" width="13.5" bestFit="1" customWidth="1"/>
    <col min="521" max="521" width="12.1640625" bestFit="1" customWidth="1"/>
    <col min="522" max="522" width="13.5" bestFit="1" customWidth="1"/>
    <col min="523" max="523" width="12.1640625" bestFit="1" customWidth="1"/>
    <col min="524" max="524" width="13.5" bestFit="1" customWidth="1"/>
    <col min="525" max="525" width="12.83203125" bestFit="1" customWidth="1"/>
    <col min="526" max="526" width="13.5" bestFit="1" customWidth="1"/>
    <col min="527" max="527" width="12.1640625" bestFit="1" customWidth="1"/>
    <col min="528" max="528" width="13.5" bestFit="1" customWidth="1"/>
    <col min="529" max="529" width="12.83203125" bestFit="1" customWidth="1"/>
    <col min="530" max="530" width="13.5" bestFit="1" customWidth="1"/>
    <col min="531" max="531" width="11.1640625" bestFit="1" customWidth="1"/>
    <col min="532" max="532" width="13.5" bestFit="1" customWidth="1"/>
    <col min="533" max="533" width="12.83203125" bestFit="1" customWidth="1"/>
    <col min="534" max="534" width="13.5" bestFit="1" customWidth="1"/>
    <col min="535" max="535" width="12.83203125" bestFit="1" customWidth="1"/>
    <col min="536" max="536" width="13.5" bestFit="1" customWidth="1"/>
    <col min="537" max="537" width="12.83203125" bestFit="1" customWidth="1"/>
    <col min="538" max="538" width="13.5" bestFit="1" customWidth="1"/>
    <col min="539" max="539" width="12.83203125" bestFit="1" customWidth="1"/>
    <col min="540" max="540" width="13.5" bestFit="1" customWidth="1"/>
    <col min="541" max="541" width="12.1640625" bestFit="1" customWidth="1"/>
    <col min="542" max="542" width="13.5" bestFit="1" customWidth="1"/>
    <col min="543" max="543" width="12.1640625" bestFit="1" customWidth="1"/>
    <col min="544" max="544" width="13.5" bestFit="1" customWidth="1"/>
    <col min="545" max="545" width="12.1640625" bestFit="1" customWidth="1"/>
    <col min="546" max="546" width="13.5" bestFit="1" customWidth="1"/>
    <col min="547" max="547" width="12.1640625" bestFit="1" customWidth="1"/>
    <col min="548" max="548" width="13.5" bestFit="1" customWidth="1"/>
    <col min="549" max="549" width="12.1640625" bestFit="1" customWidth="1"/>
    <col min="550" max="550" width="13.5" bestFit="1" customWidth="1"/>
    <col min="551" max="551" width="12.83203125" bestFit="1" customWidth="1"/>
    <col min="552" max="552" width="13.5" bestFit="1" customWidth="1"/>
    <col min="553" max="553" width="12.1640625" bestFit="1" customWidth="1"/>
    <col min="554" max="554" width="13.5" bestFit="1" customWidth="1"/>
    <col min="555" max="555" width="12.83203125" bestFit="1" customWidth="1"/>
    <col min="556" max="556" width="13.5" bestFit="1" customWidth="1"/>
    <col min="557" max="557" width="12.83203125" bestFit="1" customWidth="1"/>
    <col min="558" max="558" width="13.5" bestFit="1" customWidth="1"/>
    <col min="559" max="559" width="12.83203125" bestFit="1" customWidth="1"/>
    <col min="560" max="560" width="13.5" bestFit="1" customWidth="1"/>
    <col min="561" max="561" width="12.83203125" bestFit="1" customWidth="1"/>
    <col min="562" max="562" width="13.5" bestFit="1" customWidth="1"/>
    <col min="563" max="563" width="12.83203125" bestFit="1" customWidth="1"/>
    <col min="564" max="564" width="13.5" bestFit="1" customWidth="1"/>
    <col min="565" max="565" width="11.1640625" bestFit="1" customWidth="1"/>
    <col min="566" max="566" width="13.5" bestFit="1" customWidth="1"/>
    <col min="567" max="567" width="12.1640625" bestFit="1" customWidth="1"/>
    <col min="568" max="568" width="13.5" bestFit="1" customWidth="1"/>
    <col min="569" max="569" width="12.1640625" bestFit="1" customWidth="1"/>
    <col min="570" max="570" width="13.5" bestFit="1" customWidth="1"/>
    <col min="571" max="571" width="12.1640625" bestFit="1" customWidth="1"/>
    <col min="572" max="572" width="13.5" bestFit="1" customWidth="1"/>
    <col min="573" max="573" width="12.1640625" bestFit="1" customWidth="1"/>
    <col min="574" max="574" width="13.5" bestFit="1" customWidth="1"/>
    <col min="575" max="575" width="12.1640625" bestFit="1" customWidth="1"/>
    <col min="576" max="576" width="13.5" bestFit="1" customWidth="1"/>
    <col min="577" max="577" width="12.1640625" bestFit="1" customWidth="1"/>
    <col min="578" max="578" width="13.5" bestFit="1" customWidth="1"/>
    <col min="579" max="579" width="12.1640625" bestFit="1" customWidth="1"/>
    <col min="580" max="580" width="13.5" bestFit="1" customWidth="1"/>
    <col min="581" max="581" width="12.83203125" bestFit="1" customWidth="1"/>
    <col min="582" max="582" width="13.5" bestFit="1" customWidth="1"/>
    <col min="583" max="583" width="12.83203125" bestFit="1" customWidth="1"/>
    <col min="584" max="584" width="13.5" bestFit="1" customWidth="1"/>
    <col min="585" max="585" width="12.83203125" bestFit="1" customWidth="1"/>
    <col min="586" max="586" width="13.5" bestFit="1" customWidth="1"/>
    <col min="587" max="587" width="12.83203125" bestFit="1" customWidth="1"/>
    <col min="588" max="588" width="13.5" bestFit="1" customWidth="1"/>
    <col min="589" max="589" width="12.83203125" bestFit="1" customWidth="1"/>
    <col min="590" max="590" width="13.5" bestFit="1" customWidth="1"/>
    <col min="591" max="591" width="11.1640625" bestFit="1" customWidth="1"/>
    <col min="592" max="592" width="13.5" bestFit="1" customWidth="1"/>
    <col min="593" max="593" width="12.83203125" bestFit="1" customWidth="1"/>
    <col min="594" max="594" width="13.5" bestFit="1" customWidth="1"/>
    <col min="595" max="595" width="12.1640625" bestFit="1" customWidth="1"/>
    <col min="596" max="596" width="13.5" bestFit="1" customWidth="1"/>
    <col min="597" max="597" width="12.83203125" bestFit="1" customWidth="1"/>
    <col min="598" max="598" width="13.5" bestFit="1" customWidth="1"/>
    <col min="599" max="599" width="12.1640625" bestFit="1" customWidth="1"/>
    <col min="600" max="600" width="13.5" bestFit="1" customWidth="1"/>
    <col min="601" max="601" width="12.83203125" bestFit="1" customWidth="1"/>
    <col min="602" max="602" width="13.5" bestFit="1" customWidth="1"/>
    <col min="603" max="603" width="12.1640625" bestFit="1" customWidth="1"/>
    <col min="604" max="604" width="13.5" bestFit="1" customWidth="1"/>
    <col min="605" max="605" width="12.83203125" bestFit="1" customWidth="1"/>
    <col min="606" max="606" width="13.5" bestFit="1" customWidth="1"/>
    <col min="607" max="607" width="12.1640625" bestFit="1" customWidth="1"/>
    <col min="608" max="608" width="13.5" bestFit="1" customWidth="1"/>
    <col min="609" max="609" width="12.83203125" bestFit="1" customWidth="1"/>
    <col min="610" max="610" width="13.5" bestFit="1" customWidth="1"/>
    <col min="611" max="611" width="12.1640625" bestFit="1" customWidth="1"/>
    <col min="612" max="612" width="13.5" bestFit="1" customWidth="1"/>
    <col min="613" max="613" width="12.83203125" bestFit="1" customWidth="1"/>
    <col min="614" max="614" width="13.5" bestFit="1" customWidth="1"/>
    <col min="615" max="615" width="12.1640625" bestFit="1" customWidth="1"/>
    <col min="616" max="616" width="13.5" bestFit="1" customWidth="1"/>
    <col min="617" max="617" width="12.83203125" bestFit="1" customWidth="1"/>
    <col min="618" max="618" width="13.5" bestFit="1" customWidth="1"/>
    <col min="619" max="619" width="12.1640625" bestFit="1" customWidth="1"/>
    <col min="620" max="620" width="13.5" bestFit="1" customWidth="1"/>
    <col min="621" max="621" width="12.1640625" bestFit="1" customWidth="1"/>
    <col min="622" max="622" width="13.5" bestFit="1" customWidth="1"/>
    <col min="623" max="623" width="12.1640625" bestFit="1" customWidth="1"/>
    <col min="624" max="624" width="13.5" bestFit="1" customWidth="1"/>
    <col min="625" max="625" width="12.83203125" bestFit="1" customWidth="1"/>
    <col min="626" max="626" width="13.5" bestFit="1" customWidth="1"/>
    <col min="627" max="627" width="12.83203125" bestFit="1" customWidth="1"/>
    <col min="628" max="628" width="13.5" bestFit="1" customWidth="1"/>
    <col min="629" max="629" width="12.1640625" bestFit="1" customWidth="1"/>
    <col min="630" max="630" width="13.5" bestFit="1" customWidth="1"/>
    <col min="631" max="631" width="11.83203125" bestFit="1" customWidth="1"/>
    <col min="632" max="632" width="13.5" bestFit="1" customWidth="1"/>
    <col min="633" max="633" width="12.83203125" bestFit="1" customWidth="1"/>
    <col min="634" max="634" width="13.5" bestFit="1" customWidth="1"/>
    <col min="635" max="635" width="12.83203125" bestFit="1" customWidth="1"/>
    <col min="636" max="636" width="13.5" bestFit="1" customWidth="1"/>
    <col min="637" max="637" width="12.1640625" bestFit="1" customWidth="1"/>
    <col min="638" max="638" width="13.5" bestFit="1" customWidth="1"/>
    <col min="639" max="639" width="12.1640625" bestFit="1" customWidth="1"/>
    <col min="640" max="640" width="13.5" bestFit="1" customWidth="1"/>
    <col min="641" max="641" width="12.1640625" bestFit="1" customWidth="1"/>
    <col min="642" max="642" width="13.5" bestFit="1" customWidth="1"/>
    <col min="643" max="643" width="12.83203125" bestFit="1" customWidth="1"/>
    <col min="644" max="644" width="13.5" bestFit="1" customWidth="1"/>
    <col min="645" max="645" width="12.1640625" bestFit="1" customWidth="1"/>
    <col min="646" max="646" width="13.5" bestFit="1" customWidth="1"/>
    <col min="647" max="647" width="12.1640625" bestFit="1" customWidth="1"/>
    <col min="648" max="648" width="13.5" bestFit="1" customWidth="1"/>
    <col min="649" max="649" width="12.1640625" bestFit="1" customWidth="1"/>
    <col min="650" max="650" width="13.5" bestFit="1" customWidth="1"/>
    <col min="651" max="651" width="12.83203125" bestFit="1" customWidth="1"/>
    <col min="652" max="652" width="13.5" bestFit="1" customWidth="1"/>
    <col min="653" max="653" width="12.1640625" bestFit="1" customWidth="1"/>
    <col min="654" max="654" width="13.5" bestFit="1" customWidth="1"/>
    <col min="655" max="655" width="12.1640625" bestFit="1" customWidth="1"/>
    <col min="656" max="656" width="13.5" bestFit="1" customWidth="1"/>
    <col min="657" max="657" width="12.83203125" bestFit="1" customWidth="1"/>
    <col min="658" max="658" width="13.5" bestFit="1" customWidth="1"/>
    <col min="659" max="659" width="12.1640625" bestFit="1" customWidth="1"/>
    <col min="660" max="660" width="13.5" bestFit="1" customWidth="1"/>
    <col min="661" max="661" width="12.83203125" bestFit="1" customWidth="1"/>
    <col min="662" max="662" width="13.5" bestFit="1" customWidth="1"/>
    <col min="663" max="663" width="12.1640625" bestFit="1" customWidth="1"/>
    <col min="664" max="664" width="13.5" bestFit="1" customWidth="1"/>
    <col min="665" max="665" width="11" bestFit="1" customWidth="1"/>
    <col min="666" max="666" width="13.5" bestFit="1" customWidth="1"/>
    <col min="667" max="667" width="12.83203125" bestFit="1" customWidth="1"/>
    <col min="668" max="668" width="13.5" bestFit="1" customWidth="1"/>
    <col min="669" max="669" width="12.83203125" bestFit="1" customWidth="1"/>
    <col min="670" max="670" width="13.5" bestFit="1" customWidth="1"/>
    <col min="671" max="671" width="12.83203125" bestFit="1" customWidth="1"/>
    <col min="672" max="672" width="13.5" bestFit="1" customWidth="1"/>
    <col min="673" max="673" width="12.83203125" bestFit="1" customWidth="1"/>
    <col min="674" max="674" width="13.5" bestFit="1" customWidth="1"/>
    <col min="675" max="675" width="12.83203125" bestFit="1" customWidth="1"/>
    <col min="676" max="676" width="13.5" bestFit="1" customWidth="1"/>
    <col min="677" max="677" width="12.83203125" bestFit="1" customWidth="1"/>
    <col min="678" max="678" width="13.5" bestFit="1" customWidth="1"/>
    <col min="679" max="679" width="12.83203125" bestFit="1" customWidth="1"/>
    <col min="680" max="680" width="13.5" bestFit="1" customWidth="1"/>
    <col min="681" max="681" width="12.1640625" bestFit="1" customWidth="1"/>
    <col min="682" max="682" width="13.5" bestFit="1" customWidth="1"/>
    <col min="683" max="683" width="12.83203125" bestFit="1" customWidth="1"/>
    <col min="684" max="684" width="13.5" bestFit="1" customWidth="1"/>
    <col min="685" max="685" width="12.1640625" bestFit="1" customWidth="1"/>
    <col min="686" max="686" width="13.5" bestFit="1" customWidth="1"/>
    <col min="687" max="687" width="12.83203125" bestFit="1" customWidth="1"/>
    <col min="688" max="688" width="13.5" bestFit="1" customWidth="1"/>
    <col min="689" max="689" width="12.1640625" bestFit="1" customWidth="1"/>
    <col min="690" max="690" width="13.5" bestFit="1" customWidth="1"/>
    <col min="691" max="691" width="11.83203125" bestFit="1" customWidth="1"/>
    <col min="692" max="692" width="13.5" bestFit="1" customWidth="1"/>
    <col min="693" max="693" width="12.83203125" bestFit="1" customWidth="1"/>
    <col min="694" max="694" width="13.5" bestFit="1" customWidth="1"/>
    <col min="695" max="695" width="12.83203125" bestFit="1" customWidth="1"/>
    <col min="696" max="696" width="13.5" bestFit="1" customWidth="1"/>
    <col min="697" max="697" width="12.1640625" bestFit="1" customWidth="1"/>
    <col min="698" max="698" width="13.5" bestFit="1" customWidth="1"/>
    <col min="699" max="699" width="12.83203125" bestFit="1" customWidth="1"/>
    <col min="700" max="700" width="13.5" bestFit="1" customWidth="1"/>
    <col min="701" max="701" width="12.1640625" bestFit="1" customWidth="1"/>
    <col min="702" max="702" width="13.5" bestFit="1" customWidth="1"/>
    <col min="703" max="703" width="12.83203125" bestFit="1" customWidth="1"/>
    <col min="704" max="704" width="13.5" bestFit="1" customWidth="1"/>
    <col min="705" max="705" width="12.1640625" bestFit="1" customWidth="1"/>
    <col min="706" max="706" width="13.5" bestFit="1" customWidth="1"/>
    <col min="707" max="707" width="12.1640625" bestFit="1" customWidth="1"/>
    <col min="708" max="708" width="13.5" bestFit="1" customWidth="1"/>
    <col min="709" max="709" width="12.1640625" bestFit="1" customWidth="1"/>
    <col min="710" max="710" width="13.5" bestFit="1" customWidth="1"/>
    <col min="711" max="711" width="11.83203125" bestFit="1" customWidth="1"/>
    <col min="712" max="712" width="13.5" bestFit="1" customWidth="1"/>
    <col min="713" max="713" width="11.83203125" bestFit="1" customWidth="1"/>
    <col min="714" max="714" width="13.5" bestFit="1" customWidth="1"/>
    <col min="715" max="715" width="12.83203125" bestFit="1" customWidth="1"/>
    <col min="716" max="716" width="13.5" bestFit="1" customWidth="1"/>
    <col min="717" max="717" width="12.1640625" bestFit="1" customWidth="1"/>
    <col min="718" max="718" width="13.5" bestFit="1" customWidth="1"/>
  </cols>
  <sheetData>
    <row r="2" spans="1:22" x14ac:dyDescent="0.2">
      <c r="A2" s="8" t="s">
        <v>36</v>
      </c>
      <c r="B2" t="s">
        <v>53</v>
      </c>
      <c r="R2" s="8" t="s">
        <v>36</v>
      </c>
      <c r="S2" t="s">
        <v>38</v>
      </c>
      <c r="U2" s="8" t="s">
        <v>36</v>
      </c>
      <c r="V2" t="s">
        <v>54</v>
      </c>
    </row>
    <row r="3" spans="1:22" x14ac:dyDescent="0.2">
      <c r="A3" s="9">
        <v>43475</v>
      </c>
      <c r="B3" s="11">
        <v>-0.48958335231937844</v>
      </c>
      <c r="R3" s="9">
        <v>43482</v>
      </c>
      <c r="S3" s="11">
        <v>1.0595416371384867</v>
      </c>
      <c r="U3" s="9">
        <v>43466</v>
      </c>
      <c r="V3" s="11"/>
    </row>
    <row r="4" spans="1:22" x14ac:dyDescent="0.2">
      <c r="A4" s="51" t="s">
        <v>51</v>
      </c>
      <c r="B4" s="11">
        <v>-0.48958335231937844</v>
      </c>
      <c r="R4" s="9">
        <v>43486</v>
      </c>
      <c r="S4" s="11">
        <v>0.23352106416819263</v>
      </c>
      <c r="U4" s="9">
        <v>43467</v>
      </c>
      <c r="V4" s="11"/>
    </row>
    <row r="5" spans="1:22" x14ac:dyDescent="0.2">
      <c r="A5" s="9">
        <v>43482</v>
      </c>
      <c r="B5" s="11">
        <v>1.1020409160516529</v>
      </c>
      <c r="R5" s="9">
        <v>43487</v>
      </c>
      <c r="S5" s="11">
        <v>0.85430485686646174</v>
      </c>
      <c r="U5" s="9">
        <v>43468</v>
      </c>
      <c r="V5" s="11"/>
    </row>
    <row r="6" spans="1:22" x14ac:dyDescent="0.2">
      <c r="A6" s="51" t="s">
        <v>48</v>
      </c>
      <c r="B6" s="11">
        <v>1.1020409160516529</v>
      </c>
      <c r="R6" s="9">
        <v>43496</v>
      </c>
      <c r="S6" s="11">
        <v>0.20059441674862155</v>
      </c>
      <c r="U6" s="9">
        <v>43469</v>
      </c>
      <c r="V6" s="11"/>
    </row>
    <row r="7" spans="1:22" x14ac:dyDescent="0.2">
      <c r="A7" s="9">
        <v>43487</v>
      </c>
      <c r="B7" s="11">
        <v>0.76530612964069489</v>
      </c>
      <c r="R7" s="9">
        <v>43501</v>
      </c>
      <c r="S7" s="11">
        <v>1.1476852728398028</v>
      </c>
      <c r="U7" s="9">
        <v>43470</v>
      </c>
      <c r="V7" s="11"/>
    </row>
    <row r="8" spans="1:22" x14ac:dyDescent="0.2">
      <c r="A8" s="51" t="s">
        <v>50</v>
      </c>
      <c r="B8" s="11">
        <v>0.76530612964069489</v>
      </c>
      <c r="R8" s="9">
        <v>43522</v>
      </c>
      <c r="S8" s="11">
        <v>1.2004191790539451</v>
      </c>
      <c r="U8" s="9">
        <v>43471</v>
      </c>
      <c r="V8" s="11"/>
    </row>
    <row r="9" spans="1:22" x14ac:dyDescent="0.2">
      <c r="A9" s="9">
        <v>43494</v>
      </c>
      <c r="B9" s="11">
        <v>-0.40462427961056557</v>
      </c>
      <c r="R9" s="9">
        <v>43524</v>
      </c>
      <c r="S9" s="11">
        <v>0.22324803045110131</v>
      </c>
      <c r="U9" s="9">
        <v>43472</v>
      </c>
      <c r="V9" s="11"/>
    </row>
    <row r="10" spans="1:22" x14ac:dyDescent="0.2">
      <c r="A10" s="51" t="s">
        <v>49</v>
      </c>
      <c r="B10" s="11">
        <v>-0.40462427961056557</v>
      </c>
      <c r="R10" s="9">
        <v>43533</v>
      </c>
      <c r="S10" s="11">
        <v>1.0202070652584099</v>
      </c>
      <c r="U10" s="9">
        <v>43473</v>
      </c>
      <c r="V10" s="11">
        <v>-9.8975840699184747E-3</v>
      </c>
    </row>
    <row r="11" spans="1:22" x14ac:dyDescent="0.2">
      <c r="A11" s="9">
        <v>43636</v>
      </c>
      <c r="B11" s="11">
        <v>-0.52999999079076909</v>
      </c>
      <c r="R11" s="9">
        <v>43548</v>
      </c>
      <c r="S11" s="11">
        <v>0.22259812803337153</v>
      </c>
      <c r="U11" s="9">
        <v>43474</v>
      </c>
      <c r="V11" s="11">
        <v>0.16009068776474278</v>
      </c>
    </row>
    <row r="12" spans="1:22" x14ac:dyDescent="0.2">
      <c r="A12" s="51" t="s">
        <v>50</v>
      </c>
      <c r="B12" s="11">
        <v>-0.52999999079076909</v>
      </c>
      <c r="R12" s="9">
        <v>43550</v>
      </c>
      <c r="S12" s="11">
        <v>0.77964973472889199</v>
      </c>
      <c r="U12" s="9">
        <v>43475</v>
      </c>
      <c r="V12" s="11">
        <v>7.3142421741578811E-2</v>
      </c>
    </row>
    <row r="13" spans="1:22" x14ac:dyDescent="0.2">
      <c r="A13" s="9">
        <v>43643</v>
      </c>
      <c r="B13" s="11">
        <v>1.1914892991677402</v>
      </c>
      <c r="R13" s="9">
        <v>43566</v>
      </c>
      <c r="S13" s="11">
        <v>0.9239043412518404</v>
      </c>
      <c r="U13" s="9">
        <v>43476</v>
      </c>
      <c r="V13" s="11">
        <v>-8.5422909280729042E-2</v>
      </c>
    </row>
    <row r="14" spans="1:22" x14ac:dyDescent="0.2">
      <c r="A14" s="51" t="s">
        <v>48</v>
      </c>
      <c r="B14" s="11">
        <v>1.1914892991677402</v>
      </c>
      <c r="R14" s="9">
        <v>43569</v>
      </c>
      <c r="S14" s="11">
        <v>0.28376620785956508</v>
      </c>
      <c r="U14" s="9">
        <v>43477</v>
      </c>
      <c r="V14" s="11">
        <v>5.2871319138911188E-2</v>
      </c>
    </row>
    <row r="15" spans="1:22" x14ac:dyDescent="0.2">
      <c r="A15" s="9" t="s">
        <v>37</v>
      </c>
      <c r="B15" s="11">
        <v>1.6346287221393747</v>
      </c>
      <c r="R15" s="9">
        <v>43573</v>
      </c>
      <c r="S15" s="11">
        <v>0.7302283946685022</v>
      </c>
      <c r="U15" s="9">
        <v>43478</v>
      </c>
      <c r="V15" s="11">
        <v>-3.0208490451984704E-2</v>
      </c>
    </row>
    <row r="16" spans="1:22" x14ac:dyDescent="0.2">
      <c r="R16" s="9">
        <v>43574</v>
      </c>
      <c r="S16" s="11">
        <v>0.2472495952251057</v>
      </c>
      <c r="U16" s="9">
        <v>43479</v>
      </c>
      <c r="V16" s="11">
        <v>0.15338638269325777</v>
      </c>
    </row>
    <row r="17" spans="18:22" x14ac:dyDescent="0.2">
      <c r="R17" s="9">
        <v>43643</v>
      </c>
      <c r="S17" s="11">
        <v>1.1472182813955829</v>
      </c>
      <c r="U17" s="9">
        <v>43480</v>
      </c>
      <c r="V17" s="11">
        <v>-6.7801118225535251E-2</v>
      </c>
    </row>
    <row r="18" spans="18:22" x14ac:dyDescent="0.2">
      <c r="R18" s="9">
        <v>43669</v>
      </c>
      <c r="S18" s="11">
        <v>1.3503180372102532</v>
      </c>
      <c r="U18" s="9">
        <v>43481</v>
      </c>
      <c r="V18" s="11">
        <v>-9.992947065385005E-3</v>
      </c>
    </row>
    <row r="19" spans="18:22" x14ac:dyDescent="0.2">
      <c r="R19" s="9">
        <v>43695</v>
      </c>
      <c r="S19" s="11">
        <v>1.0661671278564273</v>
      </c>
      <c r="U19" s="9">
        <v>43482</v>
      </c>
      <c r="V19" s="11">
        <v>-2.0218102601444077E-2</v>
      </c>
    </row>
    <row r="20" spans="18:22" x14ac:dyDescent="0.2">
      <c r="R20" s="9">
        <v>43729</v>
      </c>
      <c r="S20" s="11">
        <v>1.1152745531323451</v>
      </c>
      <c r="U20" s="9">
        <v>43483</v>
      </c>
      <c r="V20" s="11">
        <v>8.136309880269077E-2</v>
      </c>
    </row>
    <row r="21" spans="18:22" x14ac:dyDescent="0.2">
      <c r="R21" s="9">
        <v>43747</v>
      </c>
      <c r="S21" s="11">
        <v>0.21871070507745793</v>
      </c>
      <c r="U21" s="9">
        <v>43484</v>
      </c>
      <c r="V21" s="11">
        <v>-4.0356817681399204E-2</v>
      </c>
    </row>
    <row r="22" spans="18:22" x14ac:dyDescent="0.2">
      <c r="R22" s="9">
        <v>43759</v>
      </c>
      <c r="S22" s="11">
        <v>0.32382903302894461</v>
      </c>
      <c r="U22" s="9">
        <v>43485</v>
      </c>
      <c r="V22" s="11">
        <v>0.16176175666511861</v>
      </c>
    </row>
    <row r="23" spans="18:22" x14ac:dyDescent="0.2">
      <c r="R23" s="9">
        <v>43778</v>
      </c>
      <c r="S23" s="11">
        <v>0.26260801898348074</v>
      </c>
      <c r="U23" s="9">
        <v>43486</v>
      </c>
      <c r="V23" s="11">
        <v>0.17305434588235169</v>
      </c>
    </row>
    <row r="24" spans="18:22" x14ac:dyDescent="0.2">
      <c r="R24" s="9">
        <v>43793</v>
      </c>
      <c r="S24" s="11">
        <v>1.3547702422639891</v>
      </c>
      <c r="U24" s="9">
        <v>43487</v>
      </c>
      <c r="V24" s="11">
        <v>5.041546377221362E-2</v>
      </c>
    </row>
    <row r="25" spans="18:22" x14ac:dyDescent="0.2">
      <c r="R25" s="9">
        <v>43800</v>
      </c>
      <c r="S25" s="11">
        <v>0.20747489400703478</v>
      </c>
      <c r="U25" s="9">
        <v>43488</v>
      </c>
      <c r="V25" s="11">
        <v>-1.9234237688042999E-2</v>
      </c>
    </row>
    <row r="26" spans="18:22" x14ac:dyDescent="0.2">
      <c r="R26" s="9">
        <v>43821</v>
      </c>
      <c r="S26" s="11">
        <v>0.21029166080314066</v>
      </c>
      <c r="U26" s="9">
        <v>43489</v>
      </c>
      <c r="V26" s="11">
        <v>-0.10570602224444781</v>
      </c>
    </row>
    <row r="27" spans="18:22" x14ac:dyDescent="0.2">
      <c r="R27" s="9" t="s">
        <v>37</v>
      </c>
      <c r="S27" s="11">
        <v>16.383580478050956</v>
      </c>
      <c r="U27" s="9">
        <v>43490</v>
      </c>
      <c r="V27" s="11">
        <v>1.3064150220491788E-2</v>
      </c>
    </row>
    <row r="28" spans="18:22" x14ac:dyDescent="0.2">
      <c r="U28" s="9">
        <v>43491</v>
      </c>
      <c r="V28" s="11">
        <v>-1.120141309767364E-2</v>
      </c>
    </row>
    <row r="29" spans="18:22" x14ac:dyDescent="0.2">
      <c r="R29" s="8" t="s">
        <v>36</v>
      </c>
      <c r="S29" t="s">
        <v>38</v>
      </c>
      <c r="U29" s="9">
        <v>43492</v>
      </c>
      <c r="V29" s="11">
        <v>-3.9044050937170782E-2</v>
      </c>
    </row>
    <row r="30" spans="18:22" x14ac:dyDescent="0.2">
      <c r="R30" s="9">
        <v>43475</v>
      </c>
      <c r="S30" s="11">
        <v>-0.4522502426107996</v>
      </c>
      <c r="U30" s="9">
        <v>43493</v>
      </c>
      <c r="V30" s="11">
        <v>-7.6275872039646142E-2</v>
      </c>
    </row>
    <row r="31" spans="18:22" x14ac:dyDescent="0.2">
      <c r="R31" s="9">
        <v>43494</v>
      </c>
      <c r="S31" s="11">
        <v>-0.71708723442563915</v>
      </c>
      <c r="U31" s="9">
        <v>43494</v>
      </c>
      <c r="V31" s="11">
        <v>-0.52481642115115479</v>
      </c>
    </row>
    <row r="32" spans="18:22" x14ac:dyDescent="0.2">
      <c r="R32" s="9">
        <v>43515</v>
      </c>
      <c r="S32" s="11">
        <v>-0.55839299648571217</v>
      </c>
      <c r="U32" s="9">
        <v>43495</v>
      </c>
      <c r="V32" s="11">
        <v>-0.11382460416483964</v>
      </c>
    </row>
    <row r="33" spans="18:22" x14ac:dyDescent="0.2">
      <c r="R33" s="9">
        <v>43526</v>
      </c>
      <c r="S33" s="11">
        <v>-0.37594234941110949</v>
      </c>
      <c r="U33" s="9">
        <v>43496</v>
      </c>
      <c r="V33" s="11">
        <v>0.18808824770202981</v>
      </c>
    </row>
    <row r="34" spans="18:22" x14ac:dyDescent="0.2">
      <c r="R34" s="9">
        <v>43543</v>
      </c>
      <c r="S34" s="11">
        <v>-0.45549226537958976</v>
      </c>
      <c r="U34" s="9">
        <v>43497</v>
      </c>
      <c r="V34" s="11">
        <v>7.1616556279585408E-2</v>
      </c>
    </row>
    <row r="35" spans="18:22" x14ac:dyDescent="0.2">
      <c r="R35" s="9">
        <v>43559</v>
      </c>
      <c r="S35" s="11">
        <v>-0.52087951809985289</v>
      </c>
      <c r="U35" s="9">
        <v>43498</v>
      </c>
      <c r="V35" s="11">
        <v>-3.7682418004241769E-2</v>
      </c>
    </row>
    <row r="36" spans="18:22" x14ac:dyDescent="0.2">
      <c r="R36" s="9">
        <v>43567</v>
      </c>
      <c r="S36" s="11">
        <v>-0.27312591355188975</v>
      </c>
      <c r="U36" s="9">
        <v>43499</v>
      </c>
      <c r="V36" s="11">
        <v>7.1441590279339273E-2</v>
      </c>
    </row>
    <row r="37" spans="18:22" x14ac:dyDescent="0.2">
      <c r="R37" s="9">
        <v>43580</v>
      </c>
      <c r="S37" s="11">
        <v>-0.38690483590402214</v>
      </c>
      <c r="U37" s="9">
        <v>43500</v>
      </c>
      <c r="V37" s="11">
        <v>-8.5806571239552931E-2</v>
      </c>
    </row>
    <row r="38" spans="18:22" x14ac:dyDescent="0.2">
      <c r="R38" s="9">
        <v>43636</v>
      </c>
      <c r="S38" s="11">
        <v>-0.54373712252615491</v>
      </c>
      <c r="U38" s="9">
        <v>43501</v>
      </c>
      <c r="V38" s="11">
        <v>1.1476852728398028</v>
      </c>
    </row>
    <row r="39" spans="18:22" x14ac:dyDescent="0.2">
      <c r="R39" s="9">
        <v>43662</v>
      </c>
      <c r="S39" s="11">
        <v>-0.63082013655867986</v>
      </c>
      <c r="U39" s="9">
        <v>43502</v>
      </c>
      <c r="V39" s="11">
        <v>8.2018928090899168E-2</v>
      </c>
    </row>
    <row r="40" spans="18:22" x14ac:dyDescent="0.2">
      <c r="R40" s="9">
        <v>43688</v>
      </c>
      <c r="S40" s="11">
        <v>-0.54353363205176886</v>
      </c>
      <c r="U40" s="9">
        <v>43503</v>
      </c>
      <c r="V40" s="11">
        <v>2.0226294989381444E-2</v>
      </c>
    </row>
    <row r="41" spans="18:22" x14ac:dyDescent="0.2">
      <c r="R41" s="9">
        <v>43722</v>
      </c>
      <c r="S41" s="11">
        <v>-0.53590439000986212</v>
      </c>
      <c r="U41" s="9">
        <v>43504</v>
      </c>
      <c r="V41" s="11">
        <v>-0.11349911342902064</v>
      </c>
    </row>
    <row r="42" spans="18:22" x14ac:dyDescent="0.2">
      <c r="R42" s="9">
        <v>43786</v>
      </c>
      <c r="S42" s="11">
        <v>-0.57004623700582813</v>
      </c>
      <c r="U42" s="9">
        <v>43505</v>
      </c>
      <c r="V42" s="11">
        <v>0.1719690371610445</v>
      </c>
    </row>
    <row r="43" spans="18:22" x14ac:dyDescent="0.2">
      <c r="R43" s="9" t="s">
        <v>37</v>
      </c>
      <c r="S43" s="11">
        <v>-6.5641168740209084</v>
      </c>
      <c r="U43" s="9">
        <v>43506</v>
      </c>
      <c r="V43" s="11">
        <v>-7.6923385166750902E-2</v>
      </c>
    </row>
    <row r="44" spans="18:22" x14ac:dyDescent="0.2">
      <c r="U44" s="9">
        <v>43507</v>
      </c>
      <c r="V44" s="11">
        <v>3.0406225507084272E-2</v>
      </c>
    </row>
    <row r="45" spans="18:22" x14ac:dyDescent="0.2">
      <c r="U45" s="9">
        <v>43508</v>
      </c>
      <c r="V45" s="11">
        <v>2.0696661547025652E-2</v>
      </c>
    </row>
    <row r="46" spans="18:22" x14ac:dyDescent="0.2">
      <c r="U46" s="9">
        <v>43509</v>
      </c>
      <c r="V46" s="11">
        <v>3.3079740772048449E-2</v>
      </c>
    </row>
    <row r="47" spans="18:22" x14ac:dyDescent="0.2">
      <c r="U47" s="9">
        <v>43510</v>
      </c>
      <c r="V47" s="11">
        <v>-0.1146512661343102</v>
      </c>
    </row>
    <row r="48" spans="18:22" x14ac:dyDescent="0.2">
      <c r="U48" s="9">
        <v>43511</v>
      </c>
      <c r="V48" s="11">
        <v>5.2197752992891644E-2</v>
      </c>
    </row>
    <row r="49" spans="21:22" x14ac:dyDescent="0.2">
      <c r="U49" s="9">
        <v>43512</v>
      </c>
      <c r="V49" s="11">
        <v>-8.4071011828148912E-2</v>
      </c>
    </row>
    <row r="50" spans="21:22" x14ac:dyDescent="0.2">
      <c r="U50" s="9">
        <v>43513</v>
      </c>
      <c r="V50" s="11">
        <v>-0.10490968822811508</v>
      </c>
    </row>
    <row r="51" spans="21:22" x14ac:dyDescent="0.2">
      <c r="U51" s="9">
        <v>43514</v>
      </c>
      <c r="V51" s="11">
        <v>0.13674683432312817</v>
      </c>
    </row>
    <row r="52" spans="21:22" x14ac:dyDescent="0.2">
      <c r="U52" s="9">
        <v>43515</v>
      </c>
      <c r="V52" s="11">
        <v>-0.54090360183579034</v>
      </c>
    </row>
    <row r="53" spans="21:22" x14ac:dyDescent="0.2">
      <c r="U53" s="9">
        <v>43516</v>
      </c>
      <c r="V53" s="11">
        <v>-0.13962220826808736</v>
      </c>
    </row>
    <row r="54" spans="21:22" x14ac:dyDescent="0.2">
      <c r="U54" s="9">
        <v>43517</v>
      </c>
      <c r="V54" s="11">
        <v>1.0808988820465437E-4</v>
      </c>
    </row>
    <row r="55" spans="21:22" x14ac:dyDescent="0.2">
      <c r="U55" s="9">
        <v>43518</v>
      </c>
      <c r="V55" s="11">
        <v>3.9797604387794561E-2</v>
      </c>
    </row>
    <row r="56" spans="21:22" x14ac:dyDescent="0.2">
      <c r="U56" s="9">
        <v>43519</v>
      </c>
      <c r="V56" s="11">
        <v>-0.13261936790607654</v>
      </c>
    </row>
    <row r="57" spans="21:22" x14ac:dyDescent="0.2">
      <c r="U57" s="9">
        <v>43520</v>
      </c>
      <c r="V57" s="11">
        <v>6.1855927551318857E-2</v>
      </c>
    </row>
    <row r="58" spans="21:22" x14ac:dyDescent="0.2">
      <c r="U58" s="9">
        <v>43521</v>
      </c>
      <c r="V58" s="11">
        <v>-8.427797764023226E-2</v>
      </c>
    </row>
    <row r="59" spans="21:22" x14ac:dyDescent="0.2">
      <c r="U59" s="9">
        <v>43522</v>
      </c>
      <c r="V59" s="11">
        <v>1.157692572996929</v>
      </c>
    </row>
    <row r="60" spans="21:22" x14ac:dyDescent="0.2">
      <c r="U60" s="9">
        <v>43523</v>
      </c>
      <c r="V60" s="11">
        <v>0.11504171088598958</v>
      </c>
    </row>
    <row r="61" spans="21:22" x14ac:dyDescent="0.2">
      <c r="U61" s="9">
        <v>43524</v>
      </c>
      <c r="V61" s="11">
        <v>0.12915198644756454</v>
      </c>
    </row>
    <row r="62" spans="21:22" x14ac:dyDescent="0.2">
      <c r="U62" s="9">
        <v>43525</v>
      </c>
      <c r="V62" s="11">
        <v>4.8751131692233107E-2</v>
      </c>
    </row>
    <row r="63" spans="21:22" x14ac:dyDescent="0.2">
      <c r="U63" s="9">
        <v>43526</v>
      </c>
      <c r="V63" s="11">
        <v>-0.42394678407179354</v>
      </c>
    </row>
    <row r="64" spans="21:22" x14ac:dyDescent="0.2">
      <c r="U64" s="9">
        <v>43527</v>
      </c>
      <c r="V64" s="11">
        <v>4.0879231697923846E-2</v>
      </c>
    </row>
    <row r="65" spans="21:22" x14ac:dyDescent="0.2">
      <c r="U65" s="9">
        <v>43528</v>
      </c>
      <c r="V65" s="11">
        <v>4.9047362073294742E-2</v>
      </c>
    </row>
    <row r="66" spans="21:22" x14ac:dyDescent="0.2">
      <c r="U66" s="9">
        <v>43529</v>
      </c>
      <c r="V66" s="11">
        <v>-5.019594469533617E-2</v>
      </c>
    </row>
    <row r="67" spans="21:22" x14ac:dyDescent="0.2">
      <c r="U67" s="9">
        <v>43530</v>
      </c>
      <c r="V67" s="11">
        <v>-0.14801352667323064</v>
      </c>
    </row>
    <row r="68" spans="21:22" x14ac:dyDescent="0.2">
      <c r="U68" s="9">
        <v>43531</v>
      </c>
      <c r="V68" s="11">
        <v>-9.6217447676498091E-2</v>
      </c>
    </row>
    <row r="69" spans="21:22" x14ac:dyDescent="0.2">
      <c r="U69" s="9">
        <v>43532</v>
      </c>
      <c r="V69" s="11">
        <v>-1.8015952207970032E-2</v>
      </c>
    </row>
    <row r="70" spans="21:22" x14ac:dyDescent="0.2">
      <c r="U70" s="9">
        <v>43533</v>
      </c>
      <c r="V70" s="11">
        <v>1.0202070652584103</v>
      </c>
    </row>
    <row r="71" spans="21:22" x14ac:dyDescent="0.2">
      <c r="U71" s="9">
        <v>43534</v>
      </c>
      <c r="V71" s="11">
        <v>-3.8690508997938244E-2</v>
      </c>
    </row>
    <row r="72" spans="21:22" x14ac:dyDescent="0.2">
      <c r="U72" s="9">
        <v>43535</v>
      </c>
      <c r="V72" s="11">
        <v>-9.4505617921909368E-2</v>
      </c>
    </row>
    <row r="73" spans="21:22" x14ac:dyDescent="0.2">
      <c r="U73" s="9">
        <v>43536</v>
      </c>
      <c r="V73" s="11">
        <v>4.2939390057935123E-2</v>
      </c>
    </row>
    <row r="74" spans="21:22" x14ac:dyDescent="0.2">
      <c r="U74" s="9">
        <v>43537</v>
      </c>
      <c r="V74" s="11">
        <v>8.2473883361452227E-2</v>
      </c>
    </row>
    <row r="75" spans="21:22" x14ac:dyDescent="0.2">
      <c r="U75" s="9">
        <v>43538</v>
      </c>
      <c r="V75" s="11">
        <v>-1.1109586894921697E-2</v>
      </c>
    </row>
    <row r="76" spans="21:22" x14ac:dyDescent="0.2">
      <c r="U76" s="9">
        <v>43539</v>
      </c>
      <c r="V76" s="11">
        <v>-0.14006314434263278</v>
      </c>
    </row>
    <row r="77" spans="21:22" x14ac:dyDescent="0.2">
      <c r="U77" s="9">
        <v>43540</v>
      </c>
      <c r="V77" s="11">
        <v>9.2109075948952679E-2</v>
      </c>
    </row>
    <row r="78" spans="21:22" x14ac:dyDescent="0.2">
      <c r="U78" s="9">
        <v>43541</v>
      </c>
      <c r="V78" s="11">
        <v>-4.6995639117804022E-2</v>
      </c>
    </row>
    <row r="79" spans="21:22" x14ac:dyDescent="0.2">
      <c r="U79" s="9">
        <v>43542</v>
      </c>
      <c r="V79" s="11">
        <v>2.1275401907066005E-2</v>
      </c>
    </row>
    <row r="80" spans="21:22" x14ac:dyDescent="0.2">
      <c r="U80" s="9">
        <v>43543</v>
      </c>
      <c r="V80" s="11">
        <v>-0.46627457709544307</v>
      </c>
    </row>
    <row r="81" spans="21:22" x14ac:dyDescent="0.2">
      <c r="U81" s="9">
        <v>43544</v>
      </c>
      <c r="V81" s="11">
        <v>0.14054944127308611</v>
      </c>
    </row>
    <row r="82" spans="21:22" x14ac:dyDescent="0.2">
      <c r="U82" s="9">
        <v>43545</v>
      </c>
      <c r="V82" s="11">
        <v>2.1960584274233863E-2</v>
      </c>
    </row>
    <row r="83" spans="21:22" x14ac:dyDescent="0.2">
      <c r="U83" s="9">
        <v>43546</v>
      </c>
      <c r="V83" s="11">
        <v>0.17388231354858696</v>
      </c>
    </row>
    <row r="84" spans="21:22" x14ac:dyDescent="0.2">
      <c r="U84" s="9">
        <v>43547</v>
      </c>
      <c r="V84" s="11">
        <v>-9.2303210420231485E-3</v>
      </c>
    </row>
    <row r="85" spans="21:22" x14ac:dyDescent="0.2">
      <c r="U85" s="9">
        <v>43548</v>
      </c>
      <c r="V85" s="11">
        <v>0.14996853706998059</v>
      </c>
    </row>
    <row r="86" spans="21:22" x14ac:dyDescent="0.2">
      <c r="U86" s="9">
        <v>43549</v>
      </c>
      <c r="V86" s="11">
        <v>3.1850312992747876E-2</v>
      </c>
    </row>
    <row r="87" spans="21:22" x14ac:dyDescent="0.2">
      <c r="U87" s="9">
        <v>43550</v>
      </c>
      <c r="V87" s="11">
        <v>0.87233982685769784</v>
      </c>
    </row>
    <row r="88" spans="21:22" x14ac:dyDescent="0.2">
      <c r="U88" s="9">
        <v>43551</v>
      </c>
      <c r="V88" s="11">
        <v>-0.14793895342886554</v>
      </c>
    </row>
    <row r="89" spans="21:22" x14ac:dyDescent="0.2">
      <c r="U89" s="9">
        <v>43552</v>
      </c>
      <c r="V89" s="11">
        <v>7.2942959217582981E-2</v>
      </c>
    </row>
    <row r="90" spans="21:22" x14ac:dyDescent="0.2">
      <c r="U90" s="9">
        <v>43553</v>
      </c>
      <c r="V90" s="11">
        <v>-5.6837532644808841E-2</v>
      </c>
    </row>
    <row r="91" spans="21:22" x14ac:dyDescent="0.2">
      <c r="U91" s="9">
        <v>43554</v>
      </c>
      <c r="V91" s="11">
        <v>-7.6538827195012704E-2</v>
      </c>
    </row>
    <row r="92" spans="21:22" x14ac:dyDescent="0.2">
      <c r="U92" s="9">
        <v>43555</v>
      </c>
      <c r="V92" s="11">
        <v>-5.1556850626484518E-2</v>
      </c>
    </row>
    <row r="93" spans="21:22" x14ac:dyDescent="0.2">
      <c r="U93" s="9">
        <v>43556</v>
      </c>
      <c r="V93" s="11">
        <v>7.068280972632901E-2</v>
      </c>
    </row>
    <row r="94" spans="21:22" x14ac:dyDescent="0.2">
      <c r="U94" s="9">
        <v>43557</v>
      </c>
      <c r="V94" s="11">
        <v>-4.9253701326889554E-2</v>
      </c>
    </row>
    <row r="95" spans="21:22" x14ac:dyDescent="0.2">
      <c r="U95" s="9">
        <v>43558</v>
      </c>
      <c r="V95" s="11">
        <v>8.267155931340886E-2</v>
      </c>
    </row>
    <row r="96" spans="21:22" x14ac:dyDescent="0.2">
      <c r="U96" s="9">
        <v>43559</v>
      </c>
      <c r="V96" s="11">
        <v>-0.53497129252622422</v>
      </c>
    </row>
    <row r="97" spans="21:22" x14ac:dyDescent="0.2">
      <c r="U97" s="9">
        <v>43560</v>
      </c>
      <c r="V97" s="11">
        <v>0.13736127433753009</v>
      </c>
    </row>
    <row r="98" spans="21:22" x14ac:dyDescent="0.2">
      <c r="U98" s="9">
        <v>43561</v>
      </c>
      <c r="V98" s="11">
        <v>2.0701126404354619E-2</v>
      </c>
    </row>
    <row r="99" spans="21:22" x14ac:dyDescent="0.2">
      <c r="U99" s="9">
        <v>43562</v>
      </c>
      <c r="V99" s="11">
        <v>-9.306149424507737E-2</v>
      </c>
    </row>
    <row r="100" spans="21:22" x14ac:dyDescent="0.2">
      <c r="U100" s="9">
        <v>43563</v>
      </c>
      <c r="V100" s="11">
        <v>-9.46773840710885E-2</v>
      </c>
    </row>
    <row r="101" spans="21:22" x14ac:dyDescent="0.2">
      <c r="U101" s="9">
        <v>43564</v>
      </c>
      <c r="V101" s="11">
        <v>6.0293457293017383E-2</v>
      </c>
    </row>
    <row r="102" spans="21:22" x14ac:dyDescent="0.2">
      <c r="U102" s="9">
        <v>43565</v>
      </c>
      <c r="V102" s="11">
        <v>-5.7303449393291017E-2</v>
      </c>
    </row>
    <row r="103" spans="21:22" x14ac:dyDescent="0.2">
      <c r="U103" s="9">
        <v>43566</v>
      </c>
      <c r="V103" s="11">
        <v>1.0656657324153227</v>
      </c>
    </row>
    <row r="104" spans="21:22" x14ac:dyDescent="0.2">
      <c r="U104" s="9">
        <v>43567</v>
      </c>
      <c r="V104" s="11">
        <v>-0.20426414390111858</v>
      </c>
    </row>
    <row r="105" spans="21:22" x14ac:dyDescent="0.2">
      <c r="U105" s="9">
        <v>43568</v>
      </c>
      <c r="V105" s="11">
        <v>-6.6934520025885735E-2</v>
      </c>
    </row>
    <row r="106" spans="21:22" x14ac:dyDescent="0.2">
      <c r="U106" s="9">
        <v>43569</v>
      </c>
      <c r="V106" s="11">
        <v>0.18501496110113713</v>
      </c>
    </row>
    <row r="107" spans="21:22" x14ac:dyDescent="0.2">
      <c r="U107" s="9">
        <v>43570</v>
      </c>
      <c r="V107" s="11">
        <v>0.14922199083466747</v>
      </c>
    </row>
    <row r="108" spans="21:22" x14ac:dyDescent="0.2">
      <c r="U108" s="9">
        <v>43571</v>
      </c>
      <c r="V108" s="11">
        <v>-5.7402254702145883E-2</v>
      </c>
    </row>
    <row r="109" spans="21:22" x14ac:dyDescent="0.2">
      <c r="U109" s="9">
        <v>43572</v>
      </c>
      <c r="V109" s="11">
        <v>8.1946286990884687E-2</v>
      </c>
    </row>
    <row r="110" spans="21:22" x14ac:dyDescent="0.2">
      <c r="U110" s="9">
        <v>43573</v>
      </c>
      <c r="V110" s="11">
        <v>0.56544473803340667</v>
      </c>
    </row>
    <row r="111" spans="21:22" x14ac:dyDescent="0.2">
      <c r="U111" s="9">
        <v>43574</v>
      </c>
      <c r="V111" s="11">
        <v>0.16165402428030418</v>
      </c>
    </row>
    <row r="112" spans="21:22" x14ac:dyDescent="0.2">
      <c r="U112" s="9">
        <v>43575</v>
      </c>
      <c r="V112" s="11">
        <v>-3.1587584771085031E-2</v>
      </c>
    </row>
    <row r="113" spans="21:22" x14ac:dyDescent="0.2">
      <c r="U113" s="9">
        <v>43576</v>
      </c>
      <c r="V113" s="11">
        <v>-3.0611356968823777E-4</v>
      </c>
    </row>
    <row r="114" spans="21:22" x14ac:dyDescent="0.2">
      <c r="U114" s="9">
        <v>43577</v>
      </c>
      <c r="V114" s="11">
        <v>3.9903763779018941E-2</v>
      </c>
    </row>
    <row r="115" spans="21:22" x14ac:dyDescent="0.2">
      <c r="U115" s="9">
        <v>43578</v>
      </c>
      <c r="V115" s="11">
        <v>-3.0035885633198478E-2</v>
      </c>
    </row>
    <row r="116" spans="21:22" x14ac:dyDescent="0.2">
      <c r="U116" s="9">
        <v>43579</v>
      </c>
      <c r="V116" s="11">
        <v>0.11648537803467307</v>
      </c>
    </row>
    <row r="117" spans="21:22" x14ac:dyDescent="0.2">
      <c r="U117" s="9">
        <v>43580</v>
      </c>
      <c r="V117" s="11">
        <v>-0.38690483590402214</v>
      </c>
    </row>
    <row r="118" spans="21:22" x14ac:dyDescent="0.2">
      <c r="U118" s="9">
        <v>43581</v>
      </c>
      <c r="V118" s="11">
        <v>-7.8703103693101739E-2</v>
      </c>
    </row>
    <row r="119" spans="21:22" x14ac:dyDescent="0.2">
      <c r="U119" s="9">
        <v>43582</v>
      </c>
      <c r="V119" s="11">
        <v>3.0036259982926472E-2</v>
      </c>
    </row>
    <row r="120" spans="21:22" x14ac:dyDescent="0.2">
      <c r="U120" s="9">
        <v>43583</v>
      </c>
      <c r="V120" s="11">
        <v>-0.13967029406360465</v>
      </c>
    </row>
    <row r="121" spans="21:22" x14ac:dyDescent="0.2">
      <c r="U121" s="9">
        <v>43584</v>
      </c>
      <c r="V121" s="11">
        <v>-0.16222114050726522</v>
      </c>
    </row>
    <row r="122" spans="21:22" x14ac:dyDescent="0.2">
      <c r="U122" s="9">
        <v>43585</v>
      </c>
      <c r="V122" s="11">
        <v>6.2916929318195036E-2</v>
      </c>
    </row>
    <row r="123" spans="21:22" x14ac:dyDescent="0.2">
      <c r="U123" s="9">
        <v>43586</v>
      </c>
      <c r="V123" s="11">
        <v>-5.8163292711358228E-2</v>
      </c>
    </row>
    <row r="124" spans="21:22" x14ac:dyDescent="0.2">
      <c r="U124" s="9">
        <v>43587</v>
      </c>
      <c r="V124" s="11">
        <v>7.3493350129709034E-2</v>
      </c>
    </row>
    <row r="125" spans="21:22" x14ac:dyDescent="0.2">
      <c r="U125" s="9">
        <v>43588</v>
      </c>
      <c r="V125" s="11">
        <v>2.3600726438755881E-2</v>
      </c>
    </row>
    <row r="126" spans="21:22" x14ac:dyDescent="0.2">
      <c r="U126" s="9">
        <v>43589</v>
      </c>
      <c r="V126" s="11">
        <v>-6.750862993794049E-2</v>
      </c>
    </row>
    <row r="127" spans="21:22" x14ac:dyDescent="0.2">
      <c r="U127" s="9">
        <v>43590</v>
      </c>
      <c r="V127" s="11">
        <v>-2.040821472079013E-2</v>
      </c>
    </row>
    <row r="128" spans="21:22" x14ac:dyDescent="0.2">
      <c r="U128" s="9">
        <v>43591</v>
      </c>
      <c r="V128" s="11">
        <v>-8.8199297954515754E-2</v>
      </c>
    </row>
    <row r="129" spans="21:22" x14ac:dyDescent="0.2">
      <c r="U129" s="9">
        <v>43592</v>
      </c>
      <c r="V129" s="11">
        <v>-1.5685873449249321E-3</v>
      </c>
    </row>
    <row r="130" spans="21:22" x14ac:dyDescent="0.2">
      <c r="U130" s="9">
        <v>43593</v>
      </c>
      <c r="V130" s="11">
        <v>-8.6084544765537951E-2</v>
      </c>
    </row>
    <row r="131" spans="21:22" x14ac:dyDescent="0.2">
      <c r="U131" s="9">
        <v>43594</v>
      </c>
      <c r="V131" s="11">
        <v>-4.7888842250930708E-2</v>
      </c>
    </row>
    <row r="132" spans="21:22" x14ac:dyDescent="0.2">
      <c r="U132" s="9">
        <v>43595</v>
      </c>
      <c r="V132" s="11">
        <v>5.030110358845441E-2</v>
      </c>
    </row>
    <row r="133" spans="21:22" x14ac:dyDescent="0.2">
      <c r="U133" s="9">
        <v>43596</v>
      </c>
      <c r="V133" s="11">
        <v>6.2225331093838321E-2</v>
      </c>
    </row>
    <row r="134" spans="21:22" x14ac:dyDescent="0.2">
      <c r="U134" s="9">
        <v>43597</v>
      </c>
      <c r="V134" s="11">
        <v>5.2631662751314368E-2</v>
      </c>
    </row>
    <row r="135" spans="21:22" x14ac:dyDescent="0.2">
      <c r="U135" s="9">
        <v>43598</v>
      </c>
      <c r="V135" s="11">
        <v>0.10303040441717126</v>
      </c>
    </row>
    <row r="136" spans="21:22" x14ac:dyDescent="0.2">
      <c r="U136" s="9">
        <v>43599</v>
      </c>
      <c r="V136" s="11">
        <v>6.4314761142194588E-2</v>
      </c>
    </row>
    <row r="137" spans="21:22" x14ac:dyDescent="0.2">
      <c r="U137" s="9">
        <v>43600</v>
      </c>
      <c r="V137" s="11">
        <v>-3.808489907213275E-4</v>
      </c>
    </row>
    <row r="138" spans="21:22" x14ac:dyDescent="0.2">
      <c r="U138" s="9">
        <v>43601</v>
      </c>
      <c r="V138" s="11">
        <v>0.13802425552968423</v>
      </c>
    </row>
    <row r="139" spans="21:22" x14ac:dyDescent="0.2">
      <c r="U139" s="9">
        <v>43602</v>
      </c>
      <c r="V139" s="11">
        <v>-9.5194386138206633E-2</v>
      </c>
    </row>
    <row r="140" spans="21:22" x14ac:dyDescent="0.2">
      <c r="U140" s="9">
        <v>43603</v>
      </c>
      <c r="V140" s="11">
        <v>6.0996746463022111E-2</v>
      </c>
    </row>
    <row r="141" spans="21:22" x14ac:dyDescent="0.2">
      <c r="U141" s="9">
        <v>43604</v>
      </c>
      <c r="V141" s="11">
        <v>-0.10499583351411135</v>
      </c>
    </row>
    <row r="142" spans="21:22" x14ac:dyDescent="0.2">
      <c r="U142" s="9">
        <v>43605</v>
      </c>
      <c r="V142" s="11">
        <v>-6.7884564093682043E-3</v>
      </c>
    </row>
    <row r="143" spans="21:22" x14ac:dyDescent="0.2">
      <c r="U143" s="9">
        <v>43606</v>
      </c>
      <c r="V143" s="11">
        <v>-0.12207205602369087</v>
      </c>
    </row>
    <row r="144" spans="21:22" x14ac:dyDescent="0.2">
      <c r="U144" s="9">
        <v>43607</v>
      </c>
      <c r="V144" s="11">
        <v>0.15003704647287197</v>
      </c>
    </row>
    <row r="145" spans="21:22" x14ac:dyDescent="0.2">
      <c r="U145" s="9">
        <v>43608</v>
      </c>
      <c r="V145" s="11">
        <v>-4.8715414015697567E-2</v>
      </c>
    </row>
    <row r="146" spans="21:22" x14ac:dyDescent="0.2">
      <c r="U146" s="9">
        <v>43609</v>
      </c>
      <c r="V146" s="11">
        <v>8.5867035803239844E-3</v>
      </c>
    </row>
    <row r="147" spans="21:22" x14ac:dyDescent="0.2">
      <c r="U147" s="9">
        <v>43610</v>
      </c>
      <c r="V147" s="11">
        <v>1.1012069955020243E-2</v>
      </c>
    </row>
    <row r="148" spans="21:22" x14ac:dyDescent="0.2">
      <c r="U148" s="9">
        <v>43611</v>
      </c>
      <c r="V148" s="11">
        <v>9.5919983195178471E-2</v>
      </c>
    </row>
    <row r="149" spans="21:22" x14ac:dyDescent="0.2">
      <c r="U149" s="9">
        <v>43612</v>
      </c>
      <c r="V149" s="11">
        <v>-8.7664341280365043E-2</v>
      </c>
    </row>
    <row r="150" spans="21:22" x14ac:dyDescent="0.2">
      <c r="U150" s="9">
        <v>43613</v>
      </c>
      <c r="V150" s="11">
        <v>-1.1325414179724769E-2</v>
      </c>
    </row>
    <row r="151" spans="21:22" x14ac:dyDescent="0.2">
      <c r="U151" s="9">
        <v>43614</v>
      </c>
      <c r="V151" s="11">
        <v>-8.3996786140808966E-2</v>
      </c>
    </row>
    <row r="152" spans="21:22" x14ac:dyDescent="0.2">
      <c r="U152" s="9">
        <v>43615</v>
      </c>
      <c r="V152" s="11">
        <v>-5.7429295590083362E-2</v>
      </c>
    </row>
    <row r="153" spans="21:22" x14ac:dyDescent="0.2">
      <c r="U153" s="9">
        <v>43616</v>
      </c>
      <c r="V153" s="11">
        <v>1.3929081297989754E-3</v>
      </c>
    </row>
    <row r="154" spans="21:22" x14ac:dyDescent="0.2">
      <c r="U154" s="9">
        <v>43617</v>
      </c>
      <c r="V154" s="11">
        <v>-2.9319611085045327E-2</v>
      </c>
    </row>
    <row r="155" spans="21:22" x14ac:dyDescent="0.2">
      <c r="U155" s="9">
        <v>43618</v>
      </c>
      <c r="V155" s="11">
        <v>9.4099022787118125E-2</v>
      </c>
    </row>
    <row r="156" spans="21:22" x14ac:dyDescent="0.2">
      <c r="U156" s="9">
        <v>43619</v>
      </c>
      <c r="V156" s="11">
        <v>3.1991867100849225E-2</v>
      </c>
    </row>
    <row r="157" spans="21:22" x14ac:dyDescent="0.2">
      <c r="U157" s="9">
        <v>43620</v>
      </c>
      <c r="V157" s="11">
        <v>0.14045409093362049</v>
      </c>
    </row>
    <row r="158" spans="21:22" x14ac:dyDescent="0.2">
      <c r="U158" s="9">
        <v>43621</v>
      </c>
      <c r="V158" s="11">
        <v>-9.5267434512274041E-2</v>
      </c>
    </row>
    <row r="159" spans="21:22" x14ac:dyDescent="0.2">
      <c r="U159" s="9">
        <v>43622</v>
      </c>
      <c r="V159" s="11">
        <v>0.12608664294970828</v>
      </c>
    </row>
    <row r="160" spans="21:22" x14ac:dyDescent="0.2">
      <c r="U160" s="9">
        <v>43623</v>
      </c>
      <c r="V160" s="11">
        <v>0.10356052207278021</v>
      </c>
    </row>
    <row r="161" spans="21:22" x14ac:dyDescent="0.2">
      <c r="U161" s="9">
        <v>43624</v>
      </c>
      <c r="V161" s="11">
        <v>-0.12319219560193007</v>
      </c>
    </row>
    <row r="162" spans="21:22" x14ac:dyDescent="0.2">
      <c r="U162" s="9">
        <v>43625</v>
      </c>
      <c r="V162" s="11">
        <v>-6.8363854398706181E-2</v>
      </c>
    </row>
    <row r="163" spans="21:22" x14ac:dyDescent="0.2">
      <c r="U163" s="9">
        <v>43626</v>
      </c>
      <c r="V163" s="11">
        <v>8.3015224738292037E-2</v>
      </c>
    </row>
    <row r="164" spans="21:22" x14ac:dyDescent="0.2">
      <c r="U164" s="9">
        <v>43627</v>
      </c>
      <c r="V164" s="11">
        <v>-5.9319416552465198E-2</v>
      </c>
    </row>
    <row r="165" spans="21:22" x14ac:dyDescent="0.2">
      <c r="U165" s="9">
        <v>43628</v>
      </c>
      <c r="V165" s="11">
        <v>0.1803841215113724</v>
      </c>
    </row>
    <row r="166" spans="21:22" x14ac:dyDescent="0.2">
      <c r="U166" s="9">
        <v>43629</v>
      </c>
      <c r="V166" s="11">
        <v>-5.8551754357687225E-2</v>
      </c>
    </row>
    <row r="167" spans="21:22" x14ac:dyDescent="0.2">
      <c r="U167" s="9">
        <v>43630</v>
      </c>
      <c r="V167" s="11">
        <v>-0.1037210854847157</v>
      </c>
    </row>
    <row r="168" spans="21:22" x14ac:dyDescent="0.2">
      <c r="U168" s="9">
        <v>43631</v>
      </c>
      <c r="V168" s="11">
        <v>8.4675173934962045E-2</v>
      </c>
    </row>
    <row r="169" spans="21:22" x14ac:dyDescent="0.2">
      <c r="U169" s="9">
        <v>43632</v>
      </c>
      <c r="V169" s="11">
        <v>1.0914606376010827E-2</v>
      </c>
    </row>
    <row r="170" spans="21:22" x14ac:dyDescent="0.2">
      <c r="U170" s="9">
        <v>43633</v>
      </c>
      <c r="V170" s="11">
        <v>8.786453090797286E-3</v>
      </c>
    </row>
    <row r="171" spans="21:22" x14ac:dyDescent="0.2">
      <c r="U171" s="9">
        <v>43634</v>
      </c>
      <c r="V171" s="11">
        <v>1.8907512904191792E-2</v>
      </c>
    </row>
    <row r="172" spans="21:22" x14ac:dyDescent="0.2">
      <c r="U172" s="9">
        <v>43635</v>
      </c>
      <c r="V172" s="11">
        <v>-0.11113157881144275</v>
      </c>
    </row>
    <row r="173" spans="21:22" x14ac:dyDescent="0.2">
      <c r="U173" s="9">
        <v>43636</v>
      </c>
      <c r="V173" s="11">
        <v>-2.9227939289827587E-2</v>
      </c>
    </row>
    <row r="174" spans="21:22" x14ac:dyDescent="0.2">
      <c r="U174" s="9">
        <v>43637</v>
      </c>
      <c r="V174" s="11">
        <v>0.10535381835640178</v>
      </c>
    </row>
    <row r="175" spans="21:22" x14ac:dyDescent="0.2">
      <c r="U175" s="9">
        <v>43638</v>
      </c>
      <c r="V175" s="11">
        <v>-3.0612460052788726E-2</v>
      </c>
    </row>
    <row r="176" spans="21:22" x14ac:dyDescent="0.2">
      <c r="U176" s="9">
        <v>43639</v>
      </c>
      <c r="V176" s="11">
        <v>2.9713781430229513E-2</v>
      </c>
    </row>
    <row r="177" spans="21:22" x14ac:dyDescent="0.2">
      <c r="U177" s="9">
        <v>43640</v>
      </c>
      <c r="V177" s="11">
        <v>-3.8095650777910106E-2</v>
      </c>
    </row>
    <row r="178" spans="21:22" x14ac:dyDescent="0.2">
      <c r="U178" s="9">
        <v>43641</v>
      </c>
      <c r="V178" s="11">
        <v>-5.6293200720880954E-2</v>
      </c>
    </row>
    <row r="179" spans="21:22" x14ac:dyDescent="0.2">
      <c r="U179" s="9">
        <v>43642</v>
      </c>
      <c r="V179" s="11">
        <v>1.1847403142917212E-2</v>
      </c>
    </row>
    <row r="180" spans="21:22" x14ac:dyDescent="0.2">
      <c r="U180" s="9">
        <v>43643</v>
      </c>
      <c r="V180" s="11">
        <v>-2.0201338783159994E-2</v>
      </c>
    </row>
    <row r="181" spans="21:22" x14ac:dyDescent="0.2">
      <c r="U181" s="9">
        <v>43644</v>
      </c>
      <c r="V181" s="11">
        <v>-8.5714112641505413E-2</v>
      </c>
    </row>
    <row r="182" spans="21:22" x14ac:dyDescent="0.2">
      <c r="U182" s="9">
        <v>43645</v>
      </c>
      <c r="V182" s="11">
        <v>5.2845667812594366E-2</v>
      </c>
    </row>
    <row r="183" spans="21:22" x14ac:dyDescent="0.2">
      <c r="U183" s="9">
        <v>43646</v>
      </c>
      <c r="V183" s="11">
        <v>7.9980163558943662E-3</v>
      </c>
    </row>
    <row r="184" spans="21:22" x14ac:dyDescent="0.2">
      <c r="U184" s="9">
        <v>43647</v>
      </c>
      <c r="V184" s="11">
        <v>4.1089359547503923E-2</v>
      </c>
    </row>
    <row r="185" spans="21:22" x14ac:dyDescent="0.2">
      <c r="U185" s="9">
        <v>43648</v>
      </c>
      <c r="V185" s="11">
        <v>6.1868978100542371E-2</v>
      </c>
    </row>
    <row r="186" spans="21:22" x14ac:dyDescent="0.2">
      <c r="U186" s="9">
        <v>43649</v>
      </c>
      <c r="V186" s="11">
        <v>0.11494911270569252</v>
      </c>
    </row>
    <row r="187" spans="21:22" x14ac:dyDescent="0.2">
      <c r="U187" s="9">
        <v>43650</v>
      </c>
      <c r="V187" s="11">
        <v>2.0188825160964097E-2</v>
      </c>
    </row>
    <row r="188" spans="21:22" x14ac:dyDescent="0.2">
      <c r="U188" s="9">
        <v>43651</v>
      </c>
      <c r="V188" s="11">
        <v>4.9472116926095211E-2</v>
      </c>
    </row>
    <row r="189" spans="21:22" x14ac:dyDescent="0.2">
      <c r="U189" s="9">
        <v>43652</v>
      </c>
      <c r="V189" s="11">
        <v>5.2721107588917349E-2</v>
      </c>
    </row>
    <row r="190" spans="21:22" x14ac:dyDescent="0.2">
      <c r="U190" s="9">
        <v>43653</v>
      </c>
      <c r="V190" s="11">
        <v>-2.5742636969883437E-2</v>
      </c>
    </row>
    <row r="191" spans="21:22" x14ac:dyDescent="0.2">
      <c r="U191" s="9">
        <v>43654</v>
      </c>
      <c r="V191" s="11">
        <v>-1.2990350767172476E-4</v>
      </c>
    </row>
    <row r="192" spans="21:22" x14ac:dyDescent="0.2">
      <c r="U192" s="9">
        <v>43655</v>
      </c>
      <c r="V192" s="11">
        <v>-8.7989362657882042E-3</v>
      </c>
    </row>
    <row r="193" spans="21:22" x14ac:dyDescent="0.2">
      <c r="U193" s="9">
        <v>43656</v>
      </c>
      <c r="V193" s="11">
        <v>6.7533513105622056E-4</v>
      </c>
    </row>
    <row r="194" spans="21:22" x14ac:dyDescent="0.2">
      <c r="U194" s="9">
        <v>43657</v>
      </c>
      <c r="V194" s="11">
        <v>3.2188045919904207E-2</v>
      </c>
    </row>
    <row r="195" spans="21:22" x14ac:dyDescent="0.2">
      <c r="U195" s="9">
        <v>43658</v>
      </c>
      <c r="V195" s="11">
        <v>8.4742372860435511E-2</v>
      </c>
    </row>
    <row r="196" spans="21:22" x14ac:dyDescent="0.2">
      <c r="U196" s="9">
        <v>43659</v>
      </c>
      <c r="V196" s="11">
        <v>9.2529574645995316E-2</v>
      </c>
    </row>
    <row r="197" spans="21:22" x14ac:dyDescent="0.2">
      <c r="U197" s="9">
        <v>43660</v>
      </c>
      <c r="V197" s="11">
        <v>0.11513432192936301</v>
      </c>
    </row>
    <row r="198" spans="21:22" x14ac:dyDescent="0.2">
      <c r="U198" s="9">
        <v>43661</v>
      </c>
      <c r="V198" s="11">
        <v>8.1737912064450136E-4</v>
      </c>
    </row>
    <row r="199" spans="21:22" x14ac:dyDescent="0.2">
      <c r="U199" s="9">
        <v>43662</v>
      </c>
      <c r="V199" s="11">
        <v>-0.59195909830169868</v>
      </c>
    </row>
    <row r="200" spans="21:22" x14ac:dyDescent="0.2">
      <c r="U200" s="9">
        <v>43663</v>
      </c>
      <c r="V200" s="11">
        <v>-9.4645522449875008E-2</v>
      </c>
    </row>
    <row r="201" spans="21:22" x14ac:dyDescent="0.2">
      <c r="U201" s="9">
        <v>43664</v>
      </c>
      <c r="V201" s="11">
        <v>4.8022317863873454E-2</v>
      </c>
    </row>
    <row r="202" spans="21:22" x14ac:dyDescent="0.2">
      <c r="U202" s="9">
        <v>43665</v>
      </c>
      <c r="V202" s="11">
        <v>3.8645054922947786E-4</v>
      </c>
    </row>
    <row r="203" spans="21:22" x14ac:dyDescent="0.2">
      <c r="U203" s="9">
        <v>43666</v>
      </c>
      <c r="V203" s="11">
        <v>-8.6889612823776385E-2</v>
      </c>
    </row>
    <row r="204" spans="21:22" x14ac:dyDescent="0.2">
      <c r="U204" s="9">
        <v>43667</v>
      </c>
      <c r="V204" s="11">
        <v>-0.13192459574277737</v>
      </c>
    </row>
    <row r="205" spans="21:22" x14ac:dyDescent="0.2">
      <c r="U205" s="9">
        <v>43668</v>
      </c>
      <c r="V205" s="11">
        <v>-9.0266927359072824E-3</v>
      </c>
    </row>
    <row r="206" spans="21:22" x14ac:dyDescent="0.2">
      <c r="U206" s="9">
        <v>43669</v>
      </c>
      <c r="V206" s="11">
        <v>1.2783695472773182</v>
      </c>
    </row>
    <row r="207" spans="21:22" x14ac:dyDescent="0.2">
      <c r="U207" s="9">
        <v>43670</v>
      </c>
      <c r="V207" s="11">
        <v>-1.0709258556743761E-2</v>
      </c>
    </row>
    <row r="208" spans="21:22" x14ac:dyDescent="0.2">
      <c r="U208" s="9">
        <v>43671</v>
      </c>
      <c r="V208" s="11">
        <v>-3.730591560322627E-2</v>
      </c>
    </row>
    <row r="209" spans="21:22" x14ac:dyDescent="0.2">
      <c r="U209" s="9">
        <v>43672</v>
      </c>
      <c r="V209" s="11">
        <v>-0.10415794523589839</v>
      </c>
    </row>
    <row r="210" spans="21:22" x14ac:dyDescent="0.2">
      <c r="U210" s="9">
        <v>43673</v>
      </c>
      <c r="V210" s="11">
        <v>-2.7380393138674131E-2</v>
      </c>
    </row>
    <row r="211" spans="21:22" x14ac:dyDescent="0.2">
      <c r="U211" s="9">
        <v>43674</v>
      </c>
      <c r="V211" s="11">
        <v>5.1084068867474519E-2</v>
      </c>
    </row>
    <row r="212" spans="21:22" x14ac:dyDescent="0.2">
      <c r="U212" s="9">
        <v>43675</v>
      </c>
      <c r="V212" s="11">
        <v>8.6768603846072434E-3</v>
      </c>
    </row>
    <row r="213" spans="21:22" x14ac:dyDescent="0.2">
      <c r="U213" s="9">
        <v>43676</v>
      </c>
      <c r="V213" s="11">
        <v>5.2115674848858706E-2</v>
      </c>
    </row>
    <row r="214" spans="21:22" x14ac:dyDescent="0.2">
      <c r="U214" s="9">
        <v>43677</v>
      </c>
      <c r="V214" s="11">
        <v>-8.9048033763017287E-4</v>
      </c>
    </row>
    <row r="215" spans="21:22" x14ac:dyDescent="0.2">
      <c r="U215" s="9">
        <v>43678</v>
      </c>
      <c r="V215" s="11">
        <v>8.2550620688114362E-2</v>
      </c>
    </row>
    <row r="216" spans="21:22" x14ac:dyDescent="0.2">
      <c r="U216" s="9">
        <v>43679</v>
      </c>
      <c r="V216" s="11">
        <v>-1.9731828856234923E-2</v>
      </c>
    </row>
    <row r="217" spans="21:22" x14ac:dyDescent="0.2">
      <c r="U217" s="9">
        <v>43680</v>
      </c>
      <c r="V217" s="11">
        <v>3.8726246750083293E-2</v>
      </c>
    </row>
    <row r="218" spans="21:22" x14ac:dyDescent="0.2">
      <c r="U218" s="9">
        <v>43681</v>
      </c>
      <c r="V218" s="11">
        <v>-1.2251521325334913E-4</v>
      </c>
    </row>
    <row r="219" spans="21:22" x14ac:dyDescent="0.2">
      <c r="U219" s="9">
        <v>43682</v>
      </c>
      <c r="V219" s="11">
        <v>-0.10479725582919641</v>
      </c>
    </row>
    <row r="220" spans="21:22" x14ac:dyDescent="0.2">
      <c r="U220" s="9">
        <v>43683</v>
      </c>
      <c r="V220" s="11">
        <v>-6.6915166081014887E-2</v>
      </c>
    </row>
    <row r="221" spans="21:22" x14ac:dyDescent="0.2">
      <c r="U221" s="9">
        <v>43684</v>
      </c>
      <c r="V221" s="11">
        <v>-0.1131429362930747</v>
      </c>
    </row>
    <row r="222" spans="21:22" x14ac:dyDescent="0.2">
      <c r="U222" s="9">
        <v>43685</v>
      </c>
      <c r="V222" s="11">
        <v>-0.12983617632590294</v>
      </c>
    </row>
    <row r="223" spans="21:22" x14ac:dyDescent="0.2">
      <c r="U223" s="9">
        <v>43686</v>
      </c>
      <c r="V223" s="11">
        <v>9.8902085477963197E-3</v>
      </c>
    </row>
    <row r="224" spans="21:22" x14ac:dyDescent="0.2">
      <c r="U224" s="9">
        <v>43687</v>
      </c>
      <c r="V224" s="11">
        <v>3.034072503699603E-2</v>
      </c>
    </row>
    <row r="225" spans="21:22" x14ac:dyDescent="0.2">
      <c r="U225" s="9">
        <v>43688</v>
      </c>
      <c r="V225" s="11">
        <v>-0.54353363205176897</v>
      </c>
    </row>
    <row r="226" spans="21:22" x14ac:dyDescent="0.2">
      <c r="U226" s="9">
        <v>43689</v>
      </c>
      <c r="V226" s="11">
        <v>0.11642771774342786</v>
      </c>
    </row>
    <row r="227" spans="21:22" x14ac:dyDescent="0.2">
      <c r="U227" s="9">
        <v>43690</v>
      </c>
      <c r="V227" s="11">
        <v>0.18355907610830524</v>
      </c>
    </row>
    <row r="228" spans="21:22" x14ac:dyDescent="0.2">
      <c r="U228" s="9">
        <v>43691</v>
      </c>
      <c r="V228" s="11">
        <v>0.12829034045226972</v>
      </c>
    </row>
    <row r="229" spans="21:22" x14ac:dyDescent="0.2">
      <c r="U229" s="9">
        <v>43692</v>
      </c>
      <c r="V229" s="11">
        <v>1.282411120364646E-4</v>
      </c>
    </row>
    <row r="230" spans="21:22" x14ac:dyDescent="0.2">
      <c r="U230" s="9">
        <v>43693</v>
      </c>
      <c r="V230" s="11">
        <v>8.9013287957289133E-3</v>
      </c>
    </row>
    <row r="231" spans="21:22" x14ac:dyDescent="0.2">
      <c r="U231" s="9">
        <v>43694</v>
      </c>
      <c r="V231" s="11">
        <v>-1.7757083979647148E-2</v>
      </c>
    </row>
    <row r="232" spans="21:22" x14ac:dyDescent="0.2">
      <c r="U232" s="9">
        <v>43695</v>
      </c>
      <c r="V232" s="11">
        <v>1.0047958049198824</v>
      </c>
    </row>
    <row r="233" spans="21:22" x14ac:dyDescent="0.2">
      <c r="U233" s="9">
        <v>43696</v>
      </c>
      <c r="V233" s="11">
        <v>-2.9654919022056192E-2</v>
      </c>
    </row>
    <row r="234" spans="21:22" x14ac:dyDescent="0.2">
      <c r="U234" s="9">
        <v>43697</v>
      </c>
      <c r="V234" s="11">
        <v>-8.4136934900688187E-3</v>
      </c>
    </row>
    <row r="235" spans="21:22" x14ac:dyDescent="0.2">
      <c r="U235" s="9">
        <v>43698</v>
      </c>
      <c r="V235" s="11">
        <v>2.1192888138839239E-2</v>
      </c>
    </row>
    <row r="236" spans="21:22" x14ac:dyDescent="0.2">
      <c r="U236" s="9">
        <v>43699</v>
      </c>
      <c r="V236" s="11">
        <v>7.2482342701778446E-2</v>
      </c>
    </row>
    <row r="237" spans="21:22" x14ac:dyDescent="0.2">
      <c r="U237" s="9">
        <v>43700</v>
      </c>
      <c r="V237" s="11">
        <v>5.2222706978747313E-2</v>
      </c>
    </row>
    <row r="238" spans="21:22" x14ac:dyDescent="0.2">
      <c r="U238" s="9">
        <v>43701</v>
      </c>
      <c r="V238" s="11">
        <v>-5.0184499692650153E-2</v>
      </c>
    </row>
    <row r="239" spans="21:22" x14ac:dyDescent="0.2">
      <c r="U239" s="9">
        <v>43702</v>
      </c>
      <c r="V239" s="11">
        <v>0.15084106110314699</v>
      </c>
    </row>
    <row r="240" spans="21:22" x14ac:dyDescent="0.2">
      <c r="U240" s="9">
        <v>43703</v>
      </c>
      <c r="V240" s="11">
        <v>-3.7842943679128327E-2</v>
      </c>
    </row>
    <row r="241" spans="21:22" x14ac:dyDescent="0.2">
      <c r="U241" s="9">
        <v>43704</v>
      </c>
      <c r="V241" s="11">
        <v>-0.13070798323030053</v>
      </c>
    </row>
    <row r="242" spans="21:22" x14ac:dyDescent="0.2">
      <c r="U242" s="9">
        <v>43705</v>
      </c>
      <c r="V242" s="11">
        <v>7.2577383428818587E-2</v>
      </c>
    </row>
    <row r="243" spans="21:22" x14ac:dyDescent="0.2">
      <c r="U243" s="9">
        <v>43706</v>
      </c>
      <c r="V243" s="11">
        <v>-3.0091209481699188E-2</v>
      </c>
    </row>
    <row r="244" spans="21:22" x14ac:dyDescent="0.2">
      <c r="U244" s="9">
        <v>43707</v>
      </c>
      <c r="V244" s="11">
        <v>-0.11223955456262158</v>
      </c>
    </row>
    <row r="245" spans="21:22" x14ac:dyDescent="0.2">
      <c r="U245" s="9">
        <v>43708</v>
      </c>
      <c r="V245" s="11">
        <v>-2.8989335768633939E-2</v>
      </c>
    </row>
    <row r="246" spans="21:22" x14ac:dyDescent="0.2">
      <c r="U246" s="9">
        <v>43709</v>
      </c>
      <c r="V246" s="11">
        <v>-3.0314011898338933E-2</v>
      </c>
    </row>
    <row r="247" spans="21:22" x14ac:dyDescent="0.2">
      <c r="U247" s="9">
        <v>43710</v>
      </c>
      <c r="V247" s="11">
        <v>3.9555395003414651E-2</v>
      </c>
    </row>
    <row r="248" spans="21:22" x14ac:dyDescent="0.2">
      <c r="U248" s="9">
        <v>43711</v>
      </c>
      <c r="V248" s="11">
        <v>-6.048916245671776E-2</v>
      </c>
    </row>
    <row r="249" spans="21:22" x14ac:dyDescent="0.2">
      <c r="U249" s="9">
        <v>43712</v>
      </c>
      <c r="V249" s="11">
        <v>-9.575492033928612E-2</v>
      </c>
    </row>
    <row r="250" spans="21:22" x14ac:dyDescent="0.2">
      <c r="U250" s="9">
        <v>43713</v>
      </c>
      <c r="V250" s="11">
        <v>1.1079153928673646E-2</v>
      </c>
    </row>
    <row r="251" spans="21:22" x14ac:dyDescent="0.2">
      <c r="U251" s="9">
        <v>43714</v>
      </c>
      <c r="V251" s="11">
        <v>7.2248309081100803E-2</v>
      </c>
    </row>
    <row r="252" spans="21:22" x14ac:dyDescent="0.2">
      <c r="U252" s="9">
        <v>43715</v>
      </c>
      <c r="V252" s="11">
        <v>-0.12391018917833363</v>
      </c>
    </row>
    <row r="253" spans="21:22" x14ac:dyDescent="0.2">
      <c r="U253" s="9">
        <v>43716</v>
      </c>
      <c r="V253" s="11">
        <v>1.1614961360688625E-2</v>
      </c>
    </row>
    <row r="254" spans="21:22" x14ac:dyDescent="0.2">
      <c r="U254" s="9">
        <v>43717</v>
      </c>
      <c r="V254" s="11">
        <v>0.11630134678243675</v>
      </c>
    </row>
    <row r="255" spans="21:22" x14ac:dyDescent="0.2">
      <c r="U255" s="9">
        <v>43718</v>
      </c>
      <c r="V255" s="11">
        <v>2.2230491269751518E-2</v>
      </c>
    </row>
    <row r="256" spans="21:22" x14ac:dyDescent="0.2">
      <c r="U256" s="9">
        <v>43719</v>
      </c>
      <c r="V256" s="11">
        <v>9.7337970480873004E-3</v>
      </c>
    </row>
    <row r="257" spans="21:22" x14ac:dyDescent="0.2">
      <c r="U257" s="9">
        <v>43720</v>
      </c>
      <c r="V257" s="11">
        <v>9.0232202419324725E-3</v>
      </c>
    </row>
    <row r="258" spans="21:22" x14ac:dyDescent="0.2">
      <c r="U258" s="9">
        <v>43721</v>
      </c>
      <c r="V258" s="11">
        <v>7.9921670952536328E-3</v>
      </c>
    </row>
    <row r="259" spans="21:22" x14ac:dyDescent="0.2">
      <c r="U259" s="9">
        <v>43722</v>
      </c>
      <c r="V259" s="11">
        <v>-0.51246522327334754</v>
      </c>
    </row>
    <row r="260" spans="21:22" x14ac:dyDescent="0.2">
      <c r="U260" s="9">
        <v>43723</v>
      </c>
      <c r="V260" s="11">
        <v>1.9301475412422109E-2</v>
      </c>
    </row>
    <row r="261" spans="21:22" x14ac:dyDescent="0.2">
      <c r="U261" s="9">
        <v>43724</v>
      </c>
      <c r="V261" s="11">
        <v>-0.1386259606732676</v>
      </c>
    </row>
    <row r="262" spans="21:22" x14ac:dyDescent="0.2">
      <c r="U262" s="9">
        <v>43725</v>
      </c>
      <c r="V262" s="11">
        <v>0.1490642303386287</v>
      </c>
    </row>
    <row r="263" spans="21:22" x14ac:dyDescent="0.2">
      <c r="U263" s="9">
        <v>43726</v>
      </c>
      <c r="V263" s="11">
        <v>-6.0051581152846811E-2</v>
      </c>
    </row>
    <row r="264" spans="21:22" x14ac:dyDescent="0.2">
      <c r="U264" s="9">
        <v>43727</v>
      </c>
      <c r="V264" s="11">
        <v>-5.8118700610633511E-2</v>
      </c>
    </row>
    <row r="265" spans="21:22" x14ac:dyDescent="0.2">
      <c r="U265" s="9">
        <v>43728</v>
      </c>
      <c r="V265" s="11">
        <v>-2.7094564633703744E-2</v>
      </c>
    </row>
    <row r="266" spans="21:22" x14ac:dyDescent="0.2">
      <c r="U266" s="9">
        <v>43729</v>
      </c>
      <c r="V266" s="11">
        <v>1.1368590113895878</v>
      </c>
    </row>
    <row r="267" spans="21:22" x14ac:dyDescent="0.2">
      <c r="U267" s="9">
        <v>43730</v>
      </c>
      <c r="V267" s="11">
        <v>2.9120939913092947E-2</v>
      </c>
    </row>
    <row r="268" spans="21:22" x14ac:dyDescent="0.2">
      <c r="U268" s="9">
        <v>43731</v>
      </c>
      <c r="V268" s="11">
        <v>3.9562903178103515E-2</v>
      </c>
    </row>
    <row r="269" spans="21:22" x14ac:dyDescent="0.2">
      <c r="U269" s="9">
        <v>43732</v>
      </c>
      <c r="V269" s="11">
        <v>1.9145493840471151E-3</v>
      </c>
    </row>
    <row r="270" spans="21:22" x14ac:dyDescent="0.2">
      <c r="U270" s="9">
        <v>43733</v>
      </c>
      <c r="V270" s="11">
        <v>0.18644887986219594</v>
      </c>
    </row>
    <row r="271" spans="21:22" x14ac:dyDescent="0.2">
      <c r="U271" s="9">
        <v>43734</v>
      </c>
      <c r="V271" s="11">
        <v>1.0841668673604143E-2</v>
      </c>
    </row>
    <row r="272" spans="21:22" x14ac:dyDescent="0.2">
      <c r="U272" s="9">
        <v>43735</v>
      </c>
      <c r="V272" s="11">
        <v>-1.0483275344697396E-2</v>
      </c>
    </row>
    <row r="273" spans="21:22" x14ac:dyDescent="0.2">
      <c r="U273" s="9">
        <v>43736</v>
      </c>
      <c r="V273" s="11">
        <v>7.4326534989770598E-2</v>
      </c>
    </row>
    <row r="274" spans="21:22" x14ac:dyDescent="0.2">
      <c r="U274" s="9">
        <v>43737</v>
      </c>
      <c r="V274" s="11">
        <v>-0.11191867301316905</v>
      </c>
    </row>
    <row r="275" spans="21:22" x14ac:dyDescent="0.2">
      <c r="U275" s="9">
        <v>43738</v>
      </c>
      <c r="V275" s="11">
        <v>-2.7840014980976324E-2</v>
      </c>
    </row>
    <row r="276" spans="21:22" x14ac:dyDescent="0.2">
      <c r="U276" s="9">
        <v>43739</v>
      </c>
      <c r="V276" s="11">
        <v>-0.12234217065560604</v>
      </c>
    </row>
    <row r="277" spans="21:22" x14ac:dyDescent="0.2">
      <c r="U277" s="9">
        <v>43740</v>
      </c>
      <c r="V277" s="11">
        <v>-0.18866770670729816</v>
      </c>
    </row>
    <row r="278" spans="21:22" x14ac:dyDescent="0.2">
      <c r="U278" s="9">
        <v>43741</v>
      </c>
      <c r="V278" s="11">
        <v>3.0204094001616832E-2</v>
      </c>
    </row>
    <row r="279" spans="21:22" x14ac:dyDescent="0.2">
      <c r="U279" s="9">
        <v>43742</v>
      </c>
      <c r="V279" s="11">
        <v>-6.835710938419326E-2</v>
      </c>
    </row>
    <row r="280" spans="21:22" x14ac:dyDescent="0.2">
      <c r="U280" s="9">
        <v>43743</v>
      </c>
      <c r="V280" s="11">
        <v>-9.2741097247820425E-3</v>
      </c>
    </row>
    <row r="281" spans="21:22" x14ac:dyDescent="0.2">
      <c r="U281" s="9">
        <v>43744</v>
      </c>
      <c r="V281" s="11">
        <v>6.3022897668794764E-2</v>
      </c>
    </row>
    <row r="282" spans="21:22" x14ac:dyDescent="0.2">
      <c r="U282" s="9">
        <v>43745</v>
      </c>
      <c r="V282" s="11">
        <v>0.12621014308084444</v>
      </c>
    </row>
    <row r="283" spans="21:22" x14ac:dyDescent="0.2">
      <c r="U283" s="9">
        <v>43746</v>
      </c>
      <c r="V283" s="11">
        <v>6.077359956079853E-2</v>
      </c>
    </row>
    <row r="284" spans="21:22" x14ac:dyDescent="0.2">
      <c r="U284" s="9">
        <v>43747</v>
      </c>
      <c r="V284" s="11">
        <v>0.27002486365627365</v>
      </c>
    </row>
    <row r="285" spans="21:22" x14ac:dyDescent="0.2">
      <c r="U285" s="9">
        <v>43748</v>
      </c>
      <c r="V285" s="11">
        <v>-0.14034239487284683</v>
      </c>
    </row>
    <row r="286" spans="21:22" x14ac:dyDescent="0.2">
      <c r="U286" s="9">
        <v>43749</v>
      </c>
      <c r="V286" s="11">
        <v>8.443873126744883E-2</v>
      </c>
    </row>
    <row r="287" spans="21:22" x14ac:dyDescent="0.2">
      <c r="U287" s="9">
        <v>43750</v>
      </c>
      <c r="V287" s="11">
        <v>1.824321460587619E-2</v>
      </c>
    </row>
    <row r="288" spans="21:22" x14ac:dyDescent="0.2">
      <c r="U288" s="9">
        <v>43751</v>
      </c>
      <c r="V288" s="11">
        <v>-1.1775966432756246E-2</v>
      </c>
    </row>
    <row r="289" spans="21:22" x14ac:dyDescent="0.2">
      <c r="U289" s="9">
        <v>43752</v>
      </c>
      <c r="V289" s="11">
        <v>-0.17324037076778254</v>
      </c>
    </row>
    <row r="290" spans="21:22" x14ac:dyDescent="0.2">
      <c r="U290" s="9">
        <v>43753</v>
      </c>
      <c r="V290" s="11">
        <v>-9.557094157605317E-2</v>
      </c>
    </row>
    <row r="291" spans="21:22" x14ac:dyDescent="0.2">
      <c r="U291" s="9">
        <v>43754</v>
      </c>
      <c r="V291" s="11">
        <v>-6.7221653766484812E-2</v>
      </c>
    </row>
    <row r="292" spans="21:22" x14ac:dyDescent="0.2">
      <c r="U292" s="9">
        <v>43755</v>
      </c>
      <c r="V292" s="11">
        <v>1.9790133004043975E-2</v>
      </c>
    </row>
    <row r="293" spans="21:22" x14ac:dyDescent="0.2">
      <c r="U293" s="9">
        <v>43756</v>
      </c>
      <c r="V293" s="11">
        <v>9.4032957054515309E-2</v>
      </c>
    </row>
    <row r="294" spans="21:22" x14ac:dyDescent="0.2">
      <c r="U294" s="9">
        <v>43757</v>
      </c>
      <c r="V294" s="11">
        <v>1.1740599986385547E-2</v>
      </c>
    </row>
    <row r="295" spans="21:22" x14ac:dyDescent="0.2">
      <c r="U295" s="9">
        <v>43758</v>
      </c>
      <c r="V295" s="11">
        <v>2.0011698673675582E-2</v>
      </c>
    </row>
    <row r="296" spans="21:22" x14ac:dyDescent="0.2">
      <c r="U296" s="9">
        <v>43759</v>
      </c>
      <c r="V296" s="11">
        <v>0.21035794983323086</v>
      </c>
    </row>
    <row r="297" spans="21:22" x14ac:dyDescent="0.2">
      <c r="U297" s="9">
        <v>43760</v>
      </c>
      <c r="V297" s="11">
        <v>0.21066231862763574</v>
      </c>
    </row>
    <row r="298" spans="21:22" x14ac:dyDescent="0.2">
      <c r="U298" s="9">
        <v>43761</v>
      </c>
      <c r="V298" s="11">
        <v>-3.8095234455086113E-2</v>
      </c>
    </row>
    <row r="299" spans="21:22" x14ac:dyDescent="0.2">
      <c r="U299" s="9">
        <v>43762</v>
      </c>
      <c r="V299" s="11">
        <v>0.15084054746076969</v>
      </c>
    </row>
    <row r="300" spans="21:22" x14ac:dyDescent="0.2">
      <c r="U300" s="9">
        <v>43763</v>
      </c>
      <c r="V300" s="11">
        <v>-0.13050517372885584</v>
      </c>
    </row>
    <row r="301" spans="21:22" x14ac:dyDescent="0.2">
      <c r="U301" s="9">
        <v>43764</v>
      </c>
      <c r="V301" s="11">
        <v>-2.0522190478220792E-2</v>
      </c>
    </row>
    <row r="302" spans="21:22" x14ac:dyDescent="0.2">
      <c r="U302" s="9">
        <v>43765</v>
      </c>
      <c r="V302" s="11">
        <v>-4.7898905788276158E-2</v>
      </c>
    </row>
    <row r="303" spans="21:22" x14ac:dyDescent="0.2">
      <c r="U303" s="9">
        <v>43766</v>
      </c>
      <c r="V303" s="11">
        <v>-9.5463647951307462E-2</v>
      </c>
    </row>
    <row r="304" spans="21:22" x14ac:dyDescent="0.2">
      <c r="U304" s="9">
        <v>43767</v>
      </c>
      <c r="V304" s="11">
        <v>-0.14845985603752898</v>
      </c>
    </row>
    <row r="305" spans="21:22" x14ac:dyDescent="0.2">
      <c r="U305" s="9">
        <v>43768</v>
      </c>
      <c r="V305" s="11">
        <v>4.9563101571539425E-2</v>
      </c>
    </row>
    <row r="306" spans="21:22" x14ac:dyDescent="0.2">
      <c r="U306" s="9">
        <v>43769</v>
      </c>
      <c r="V306" s="11">
        <v>-0.16514598922513912</v>
      </c>
    </row>
    <row r="307" spans="21:22" x14ac:dyDescent="0.2">
      <c r="U307" s="9">
        <v>43770</v>
      </c>
      <c r="V307" s="11">
        <v>9.2949441541099409E-2</v>
      </c>
    </row>
    <row r="308" spans="21:22" x14ac:dyDescent="0.2">
      <c r="U308" s="9">
        <v>43771</v>
      </c>
      <c r="V308" s="11">
        <v>-4.9889370600798899E-2</v>
      </c>
    </row>
    <row r="309" spans="21:22" x14ac:dyDescent="0.2">
      <c r="U309" s="9">
        <v>43772</v>
      </c>
      <c r="V309" s="11">
        <v>-3.8632880455784169E-2</v>
      </c>
    </row>
    <row r="310" spans="21:22" x14ac:dyDescent="0.2">
      <c r="U310" s="9">
        <v>43773</v>
      </c>
      <c r="V310" s="11">
        <v>-0.13272610594787992</v>
      </c>
    </row>
    <row r="311" spans="21:22" x14ac:dyDescent="0.2">
      <c r="U311" s="9">
        <v>43774</v>
      </c>
      <c r="V311" s="11">
        <v>0.14058576428391034</v>
      </c>
    </row>
    <row r="312" spans="21:22" x14ac:dyDescent="0.2">
      <c r="U312" s="9">
        <v>43775</v>
      </c>
      <c r="V312" s="11">
        <v>-0.15543983474545175</v>
      </c>
    </row>
    <row r="313" spans="21:22" x14ac:dyDescent="0.2">
      <c r="U313" s="9">
        <v>43776</v>
      </c>
      <c r="V313" s="11">
        <v>0.11760414033937483</v>
      </c>
    </row>
    <row r="314" spans="21:22" x14ac:dyDescent="0.2">
      <c r="U314" s="9">
        <v>43777</v>
      </c>
      <c r="V314" s="11">
        <v>-3.0024016065268277E-2</v>
      </c>
    </row>
    <row r="315" spans="21:22" x14ac:dyDescent="0.2">
      <c r="U315" s="9">
        <v>43778</v>
      </c>
      <c r="V315" s="11">
        <v>0.17595846284092165</v>
      </c>
    </row>
    <row r="316" spans="21:22" x14ac:dyDescent="0.2">
      <c r="U316" s="9">
        <v>43779</v>
      </c>
      <c r="V316" s="11">
        <v>-4.0893951308222043E-2</v>
      </c>
    </row>
    <row r="317" spans="21:22" x14ac:dyDescent="0.2">
      <c r="U317" s="9">
        <v>43780</v>
      </c>
      <c r="V317" s="11">
        <v>0.15184914843385378</v>
      </c>
    </row>
    <row r="318" spans="21:22" x14ac:dyDescent="0.2">
      <c r="U318" s="9">
        <v>43781</v>
      </c>
      <c r="V318" s="11">
        <v>-1.2294868742359966E-2</v>
      </c>
    </row>
    <row r="319" spans="21:22" x14ac:dyDescent="0.2">
      <c r="U319" s="9">
        <v>43782</v>
      </c>
      <c r="V319" s="11">
        <v>0.17160385385363841</v>
      </c>
    </row>
    <row r="320" spans="21:22" x14ac:dyDescent="0.2">
      <c r="U320" s="9">
        <v>43783</v>
      </c>
      <c r="V320" s="11">
        <v>0.11609911089315084</v>
      </c>
    </row>
    <row r="321" spans="21:22" x14ac:dyDescent="0.2">
      <c r="U321" s="9">
        <v>43784</v>
      </c>
      <c r="V321" s="11">
        <v>4.2080679274687949E-2</v>
      </c>
    </row>
    <row r="322" spans="21:22" x14ac:dyDescent="0.2">
      <c r="U322" s="9">
        <v>43785</v>
      </c>
      <c r="V322" s="11">
        <v>-0.18323809520645018</v>
      </c>
    </row>
    <row r="323" spans="21:22" x14ac:dyDescent="0.2">
      <c r="U323" s="9">
        <v>43786</v>
      </c>
      <c r="V323" s="11">
        <v>-0.53933524904808428</v>
      </c>
    </row>
    <row r="324" spans="21:22" x14ac:dyDescent="0.2">
      <c r="U324" s="9">
        <v>43787</v>
      </c>
      <c r="V324" s="11">
        <v>0.10417685896933171</v>
      </c>
    </row>
    <row r="325" spans="21:22" x14ac:dyDescent="0.2">
      <c r="U325" s="9">
        <v>43788</v>
      </c>
      <c r="V325" s="11">
        <v>-5.6484303590193408E-2</v>
      </c>
    </row>
    <row r="326" spans="21:22" x14ac:dyDescent="0.2">
      <c r="U326" s="9">
        <v>43789</v>
      </c>
      <c r="V326" s="11">
        <v>-5.5141409677109565E-2</v>
      </c>
    </row>
    <row r="327" spans="21:22" x14ac:dyDescent="0.2">
      <c r="U327" s="9">
        <v>43790</v>
      </c>
      <c r="V327" s="11">
        <v>-0.11413731364380297</v>
      </c>
    </row>
    <row r="328" spans="21:22" x14ac:dyDescent="0.2">
      <c r="U328" s="9">
        <v>43791</v>
      </c>
      <c r="V328" s="11">
        <v>9.1826306587758255E-2</v>
      </c>
    </row>
    <row r="329" spans="21:22" x14ac:dyDescent="0.2">
      <c r="U329" s="9">
        <v>43792</v>
      </c>
      <c r="V329" s="11">
        <v>8.5424964342455612E-2</v>
      </c>
    </row>
    <row r="330" spans="21:22" x14ac:dyDescent="0.2">
      <c r="U330" s="9">
        <v>43793</v>
      </c>
      <c r="V330" s="11">
        <v>1.2404609829743283</v>
      </c>
    </row>
    <row r="331" spans="21:22" x14ac:dyDescent="0.2">
      <c r="U331" s="9">
        <v>43794</v>
      </c>
      <c r="V331" s="11">
        <v>-3.7037498881522302E-2</v>
      </c>
    </row>
    <row r="332" spans="21:22" x14ac:dyDescent="0.2">
      <c r="U332" s="9">
        <v>43795</v>
      </c>
      <c r="V332" s="11">
        <v>6.1530869494502038E-2</v>
      </c>
    </row>
    <row r="333" spans="21:22" x14ac:dyDescent="0.2">
      <c r="U333" s="9">
        <v>43796</v>
      </c>
      <c r="V333" s="11">
        <v>-1.2876429342059903E-2</v>
      </c>
    </row>
    <row r="334" spans="21:22" x14ac:dyDescent="0.2">
      <c r="U334" s="9">
        <v>43797</v>
      </c>
      <c r="V334" s="11">
        <v>-9.2762280506242245E-3</v>
      </c>
    </row>
    <row r="335" spans="21:22" x14ac:dyDescent="0.2">
      <c r="U335" s="9">
        <v>43798</v>
      </c>
      <c r="V335" s="11">
        <v>-5.6304066449077927E-2</v>
      </c>
    </row>
    <row r="336" spans="21:22" x14ac:dyDescent="0.2">
      <c r="U336" s="9">
        <v>43799</v>
      </c>
      <c r="V336" s="11">
        <v>2.9261643718434538E-2</v>
      </c>
    </row>
    <row r="337" spans="21:22" x14ac:dyDescent="0.2">
      <c r="U337" s="9">
        <v>43800</v>
      </c>
      <c r="V337" s="11">
        <v>0.19586457141979285</v>
      </c>
    </row>
    <row r="338" spans="21:22" x14ac:dyDescent="0.2">
      <c r="U338" s="9">
        <v>43801</v>
      </c>
      <c r="V338" s="11">
        <v>-1.0577041867413484E-2</v>
      </c>
    </row>
    <row r="339" spans="21:22" x14ac:dyDescent="0.2">
      <c r="U339" s="9">
        <v>43802</v>
      </c>
      <c r="V339" s="11">
        <v>2.9839310724341761E-2</v>
      </c>
    </row>
    <row r="340" spans="21:22" x14ac:dyDescent="0.2">
      <c r="U340" s="9">
        <v>43803</v>
      </c>
      <c r="V340" s="11">
        <v>1.0993685157453914E-2</v>
      </c>
    </row>
    <row r="341" spans="21:22" x14ac:dyDescent="0.2">
      <c r="U341" s="9">
        <v>43804</v>
      </c>
      <c r="V341" s="11">
        <v>0.10576126944543618</v>
      </c>
    </row>
    <row r="342" spans="21:22" x14ac:dyDescent="0.2">
      <c r="U342" s="9">
        <v>43805</v>
      </c>
      <c r="V342" s="11">
        <v>9.7796811497079528E-3</v>
      </c>
    </row>
    <row r="343" spans="21:22" x14ac:dyDescent="0.2">
      <c r="U343" s="9">
        <v>43806</v>
      </c>
      <c r="V343" s="11">
        <v>3.2602745358070839E-2</v>
      </c>
    </row>
    <row r="344" spans="21:22" x14ac:dyDescent="0.2">
      <c r="U344" s="9">
        <v>43807</v>
      </c>
      <c r="V344" s="11">
        <v>-0.12903470660769212</v>
      </c>
    </row>
    <row r="345" spans="21:22" x14ac:dyDescent="0.2">
      <c r="U345" s="9">
        <v>43808</v>
      </c>
      <c r="V345" s="11">
        <v>-9.5505540022857272E-2</v>
      </c>
    </row>
    <row r="346" spans="21:22" x14ac:dyDescent="0.2">
      <c r="U346" s="9">
        <v>43809</v>
      </c>
      <c r="V346" s="11">
        <v>-6.5906180667517744E-2</v>
      </c>
    </row>
    <row r="347" spans="21:22" x14ac:dyDescent="0.2">
      <c r="U347" s="9">
        <v>43810</v>
      </c>
      <c r="V347" s="11">
        <v>-7.6145772394388356E-2</v>
      </c>
    </row>
    <row r="348" spans="21:22" x14ac:dyDescent="0.2">
      <c r="U348" s="9">
        <v>43811</v>
      </c>
      <c r="V348" s="11">
        <v>1.0913163478365462E-3</v>
      </c>
    </row>
    <row r="349" spans="21:22" x14ac:dyDescent="0.2">
      <c r="U349" s="9">
        <v>43812</v>
      </c>
      <c r="V349" s="11">
        <v>-9.5656311802413296E-2</v>
      </c>
    </row>
    <row r="350" spans="21:22" x14ac:dyDescent="0.2">
      <c r="U350" s="9">
        <v>43813</v>
      </c>
      <c r="V350" s="11">
        <v>2.8854477169268922E-2</v>
      </c>
    </row>
    <row r="351" spans="21:22" x14ac:dyDescent="0.2">
      <c r="U351" s="9">
        <v>43814</v>
      </c>
      <c r="V351" s="11">
        <v>-0.13360031512605031</v>
      </c>
    </row>
    <row r="352" spans="21:22" x14ac:dyDescent="0.2">
      <c r="U352" s="9">
        <v>43815</v>
      </c>
      <c r="V352" s="11">
        <v>0.12890665337088447</v>
      </c>
    </row>
    <row r="353" spans="21:22" x14ac:dyDescent="0.2">
      <c r="U353" s="9">
        <v>43816</v>
      </c>
      <c r="V353" s="11">
        <v>-8.7909009173535724E-2</v>
      </c>
    </row>
    <row r="354" spans="21:22" x14ac:dyDescent="0.2">
      <c r="U354" s="9">
        <v>43817</v>
      </c>
      <c r="V354" s="11">
        <v>4.0318275564798389E-2</v>
      </c>
    </row>
    <row r="355" spans="21:22" x14ac:dyDescent="0.2">
      <c r="U355" s="9">
        <v>43818</v>
      </c>
      <c r="V355" s="11">
        <v>-8.5762654837664987E-2</v>
      </c>
    </row>
    <row r="356" spans="21:22" x14ac:dyDescent="0.2">
      <c r="U356" s="9">
        <v>43819</v>
      </c>
      <c r="V356" s="11">
        <v>-3.1082865026457518E-2</v>
      </c>
    </row>
    <row r="357" spans="21:22" x14ac:dyDescent="0.2">
      <c r="U357" s="9">
        <v>43820</v>
      </c>
      <c r="V357" s="11">
        <v>-0.16588672574431385</v>
      </c>
    </row>
    <row r="358" spans="21:22" x14ac:dyDescent="0.2">
      <c r="U358" s="9">
        <v>43821</v>
      </c>
      <c r="V358" s="11">
        <v>0.21029166080314066</v>
      </c>
    </row>
    <row r="359" spans="21:22" x14ac:dyDescent="0.2">
      <c r="U359" s="9">
        <v>43822</v>
      </c>
      <c r="V359" s="11">
        <v>-0.10599042774802347</v>
      </c>
    </row>
    <row r="360" spans="21:22" x14ac:dyDescent="0.2">
      <c r="U360" s="9">
        <v>43823</v>
      </c>
      <c r="V360" s="11">
        <v>0.17607161132846216</v>
      </c>
    </row>
    <row r="361" spans="21:22" x14ac:dyDescent="0.2">
      <c r="U361" s="9">
        <v>43824</v>
      </c>
      <c r="V361" s="11">
        <v>6.2689336322857558E-2</v>
      </c>
    </row>
    <row r="362" spans="21:22" x14ac:dyDescent="0.2">
      <c r="U362" s="9">
        <v>43825</v>
      </c>
      <c r="V362" s="11">
        <v>9.1748987542926042E-2</v>
      </c>
    </row>
    <row r="363" spans="21:22" x14ac:dyDescent="0.2">
      <c r="U363" s="9">
        <v>43826</v>
      </c>
      <c r="V363" s="11">
        <v>5.3033153630440921E-2</v>
      </c>
    </row>
    <row r="364" spans="21:22" x14ac:dyDescent="0.2">
      <c r="U364" s="9">
        <v>43827</v>
      </c>
      <c r="V364" s="11">
        <v>0.2003332689885069</v>
      </c>
    </row>
    <row r="365" spans="21:22" x14ac:dyDescent="0.2">
      <c r="U365" s="9">
        <v>43828</v>
      </c>
      <c r="V365" s="11">
        <v>-5.8039291353914724E-2</v>
      </c>
    </row>
    <row r="366" spans="21:22" x14ac:dyDescent="0.2">
      <c r="U366" s="9">
        <v>43829</v>
      </c>
      <c r="V366" s="11">
        <v>-4.8916880802986507E-2</v>
      </c>
    </row>
    <row r="367" spans="21:22" x14ac:dyDescent="0.2">
      <c r="U367" s="9">
        <v>43830</v>
      </c>
      <c r="V367" s="11">
        <v>-5.0417495501231424E-2</v>
      </c>
    </row>
    <row r="368" spans="21:22" x14ac:dyDescent="0.2">
      <c r="U368" s="9">
        <v>43831</v>
      </c>
      <c r="V368" s="11">
        <v>-3.0412231062971751E-2</v>
      </c>
    </row>
    <row r="369" spans="21:22" x14ac:dyDescent="0.2">
      <c r="U369" s="9" t="s">
        <v>37</v>
      </c>
      <c r="V369" s="11">
        <v>7.0131967233832873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Session Details</vt:lpstr>
      <vt:lpstr>Channel wise traffic</vt:lpstr>
      <vt:lpstr>Supporting Data</vt:lpstr>
      <vt:lpstr>Conversion Fluctuation</vt:lpstr>
      <vt:lpstr>Flactuation charts</vt:lpstr>
      <vt:lpstr>FUNNEL ANALYSIS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2022-09-19T07:36:05Z</dcterms:created>
  <dcterms:modified xsi:type="dcterms:W3CDTF">2023-07-03T18:54:45Z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2023-05-09T09:34:27Z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47a8a901-b18b-4029-b4d5-27e179f34b7f</vt:lpwstr>
  </property>
  <property fmtid="{D5CDD505-2E9C-101B-9397-08002B2CF9AE}" pid="7" name="MSIP_Label_defa4170-0d19-0005-0004-bc88714345d2_ActionId">
    <vt:lpwstr>d769026f-d649-42f9-8791-21405ab044c4</vt:lpwstr>
  </property>
  <property fmtid="{D5CDD505-2E9C-101B-9397-08002B2CF9AE}" pid="8" name="MSIP_Label_defa4170-0d19-0005-0004-bc88714345d2_ContentBits">
    <vt:lpwstr>0</vt:lpwstr>
  </property>
</Properties>
</file>