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ana\Documents\excel-file-processing\"/>
    </mc:Choice>
  </mc:AlternateContent>
  <xr:revisionPtr revIDLastSave="0" documentId="13_ncr:1_{4FCF7558-A9D3-4524-A46B-182734F342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perations Attendance Forec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8" i="1" l="1"/>
  <c r="S108" i="1"/>
  <c r="O108" i="1"/>
  <c r="N108" i="1"/>
  <c r="J108" i="1"/>
  <c r="I108" i="1"/>
  <c r="E108" i="1"/>
  <c r="D108" i="1"/>
  <c r="X107" i="1"/>
  <c r="W107" i="1"/>
  <c r="U107" i="1"/>
  <c r="V107" i="1" s="1"/>
  <c r="P107" i="1"/>
  <c r="Q107" i="1" s="1"/>
  <c r="K107" i="1"/>
  <c r="L107" i="1" s="1"/>
  <c r="F107" i="1"/>
  <c r="G107" i="1" s="1"/>
  <c r="X106" i="1"/>
  <c r="W106" i="1"/>
  <c r="U106" i="1"/>
  <c r="V106" i="1" s="1"/>
  <c r="P106" i="1"/>
  <c r="Q106" i="1" s="1"/>
  <c r="K106" i="1"/>
  <c r="L106" i="1" s="1"/>
  <c r="F106" i="1"/>
  <c r="G106" i="1" s="1"/>
  <c r="X105" i="1"/>
  <c r="W105" i="1"/>
  <c r="U105" i="1"/>
  <c r="V105" i="1" s="1"/>
  <c r="P105" i="1"/>
  <c r="Q105" i="1" s="1"/>
  <c r="K105" i="1"/>
  <c r="L105" i="1" s="1"/>
  <c r="F105" i="1"/>
  <c r="G105" i="1" s="1"/>
  <c r="X104" i="1"/>
  <c r="W104" i="1"/>
  <c r="U104" i="1"/>
  <c r="V104" i="1" s="1"/>
  <c r="P104" i="1"/>
  <c r="Q104" i="1" s="1"/>
  <c r="K104" i="1"/>
  <c r="L104" i="1" s="1"/>
  <c r="F104" i="1"/>
  <c r="G104" i="1" s="1"/>
  <c r="X103" i="1"/>
  <c r="W103" i="1"/>
  <c r="U103" i="1"/>
  <c r="V103" i="1" s="1"/>
  <c r="P103" i="1"/>
  <c r="Q103" i="1" s="1"/>
  <c r="K103" i="1"/>
  <c r="L103" i="1" s="1"/>
  <c r="F103" i="1"/>
  <c r="G103" i="1" s="1"/>
  <c r="X102" i="1"/>
  <c r="W102" i="1"/>
  <c r="U102" i="1"/>
  <c r="V102" i="1" s="1"/>
  <c r="P102" i="1"/>
  <c r="Q102" i="1" s="1"/>
  <c r="K102" i="1"/>
  <c r="L102" i="1" s="1"/>
  <c r="F102" i="1"/>
  <c r="G102" i="1" s="1"/>
  <c r="X101" i="1"/>
  <c r="W101" i="1"/>
  <c r="U101" i="1"/>
  <c r="P101" i="1"/>
  <c r="Q101" i="1" s="1"/>
  <c r="K101" i="1"/>
  <c r="F101" i="1"/>
  <c r="G101" i="1" s="1"/>
  <c r="T98" i="1"/>
  <c r="S98" i="1"/>
  <c r="O98" i="1"/>
  <c r="N98" i="1"/>
  <c r="J98" i="1"/>
  <c r="I98" i="1"/>
  <c r="E98" i="1"/>
  <c r="D98" i="1"/>
  <c r="X97" i="1"/>
  <c r="W97" i="1"/>
  <c r="U97" i="1"/>
  <c r="V97" i="1" s="1"/>
  <c r="Q97" i="1"/>
  <c r="P97" i="1"/>
  <c r="K97" i="1"/>
  <c r="L97" i="1" s="1"/>
  <c r="F97" i="1"/>
  <c r="G97" i="1" s="1"/>
  <c r="X96" i="1"/>
  <c r="W96" i="1"/>
  <c r="U96" i="1"/>
  <c r="V96" i="1" s="1"/>
  <c r="Q96" i="1"/>
  <c r="P96" i="1"/>
  <c r="K96" i="1"/>
  <c r="L96" i="1" s="1"/>
  <c r="F96" i="1"/>
  <c r="G96" i="1" s="1"/>
  <c r="X95" i="1"/>
  <c r="W95" i="1"/>
  <c r="U95" i="1"/>
  <c r="V95" i="1" s="1"/>
  <c r="P95" i="1"/>
  <c r="Q95" i="1" s="1"/>
  <c r="K95" i="1"/>
  <c r="L95" i="1" s="1"/>
  <c r="F95" i="1"/>
  <c r="G95" i="1" s="1"/>
  <c r="X94" i="1"/>
  <c r="W94" i="1"/>
  <c r="U94" i="1"/>
  <c r="V94" i="1" s="1"/>
  <c r="P94" i="1"/>
  <c r="Q94" i="1" s="1"/>
  <c r="K94" i="1"/>
  <c r="L94" i="1" s="1"/>
  <c r="F94" i="1"/>
  <c r="G94" i="1" s="1"/>
  <c r="X93" i="1"/>
  <c r="W93" i="1"/>
  <c r="U93" i="1"/>
  <c r="V93" i="1" s="1"/>
  <c r="P93" i="1"/>
  <c r="Q93" i="1" s="1"/>
  <c r="K93" i="1"/>
  <c r="L93" i="1" s="1"/>
  <c r="F93" i="1"/>
  <c r="G93" i="1" s="1"/>
  <c r="X92" i="1"/>
  <c r="W92" i="1"/>
  <c r="U92" i="1"/>
  <c r="V92" i="1" s="1"/>
  <c r="P92" i="1"/>
  <c r="Q92" i="1" s="1"/>
  <c r="K92" i="1"/>
  <c r="L92" i="1" s="1"/>
  <c r="F92" i="1"/>
  <c r="G92" i="1" s="1"/>
  <c r="X91" i="1"/>
  <c r="W91" i="1"/>
  <c r="U91" i="1"/>
  <c r="P91" i="1"/>
  <c r="K91" i="1"/>
  <c r="F91" i="1"/>
  <c r="G91" i="1" s="1"/>
  <c r="T88" i="1"/>
  <c r="S88" i="1"/>
  <c r="O88" i="1"/>
  <c r="N88" i="1"/>
  <c r="J88" i="1"/>
  <c r="I88" i="1"/>
  <c r="E88" i="1"/>
  <c r="D88" i="1"/>
  <c r="X87" i="1"/>
  <c r="W87" i="1"/>
  <c r="U87" i="1"/>
  <c r="V87" i="1" s="1"/>
  <c r="P87" i="1"/>
  <c r="Q87" i="1" s="1"/>
  <c r="K87" i="1"/>
  <c r="L87" i="1" s="1"/>
  <c r="F87" i="1"/>
  <c r="G87" i="1" s="1"/>
  <c r="X86" i="1"/>
  <c r="W86" i="1"/>
  <c r="U86" i="1"/>
  <c r="V86" i="1" s="1"/>
  <c r="P86" i="1"/>
  <c r="Q86" i="1" s="1"/>
  <c r="K86" i="1"/>
  <c r="L86" i="1" s="1"/>
  <c r="F86" i="1"/>
  <c r="G86" i="1" s="1"/>
  <c r="X85" i="1"/>
  <c r="W85" i="1"/>
  <c r="U85" i="1"/>
  <c r="V85" i="1" s="1"/>
  <c r="P85" i="1"/>
  <c r="Q85" i="1" s="1"/>
  <c r="K85" i="1"/>
  <c r="L85" i="1" s="1"/>
  <c r="F85" i="1"/>
  <c r="G85" i="1" s="1"/>
  <c r="X84" i="1"/>
  <c r="W84" i="1"/>
  <c r="U84" i="1"/>
  <c r="V84" i="1" s="1"/>
  <c r="P84" i="1"/>
  <c r="Q84" i="1" s="1"/>
  <c r="K84" i="1"/>
  <c r="L84" i="1" s="1"/>
  <c r="F84" i="1"/>
  <c r="G84" i="1" s="1"/>
  <c r="X83" i="1"/>
  <c r="W83" i="1"/>
  <c r="U83" i="1"/>
  <c r="V83" i="1" s="1"/>
  <c r="P83" i="1"/>
  <c r="Q83" i="1" s="1"/>
  <c r="K83" i="1"/>
  <c r="L83" i="1" s="1"/>
  <c r="F83" i="1"/>
  <c r="G83" i="1" s="1"/>
  <c r="X82" i="1"/>
  <c r="W82" i="1"/>
  <c r="U82" i="1"/>
  <c r="V82" i="1" s="1"/>
  <c r="P82" i="1"/>
  <c r="Q82" i="1" s="1"/>
  <c r="K82" i="1"/>
  <c r="L82" i="1" s="1"/>
  <c r="F82" i="1"/>
  <c r="G82" i="1" s="1"/>
  <c r="X81" i="1"/>
  <c r="W81" i="1"/>
  <c r="U81" i="1"/>
  <c r="P81" i="1"/>
  <c r="K81" i="1"/>
  <c r="F81" i="1"/>
  <c r="G81" i="1" s="1"/>
  <c r="T78" i="1"/>
  <c r="S78" i="1"/>
  <c r="O78" i="1"/>
  <c r="N78" i="1"/>
  <c r="J78" i="1"/>
  <c r="I78" i="1"/>
  <c r="E78" i="1"/>
  <c r="D78" i="1"/>
  <c r="X77" i="1"/>
  <c r="W77" i="1"/>
  <c r="U77" i="1"/>
  <c r="V77" i="1" s="1"/>
  <c r="P77" i="1"/>
  <c r="Q77" i="1" s="1"/>
  <c r="K77" i="1"/>
  <c r="L77" i="1" s="1"/>
  <c r="F77" i="1"/>
  <c r="G77" i="1" s="1"/>
  <c r="X76" i="1"/>
  <c r="W76" i="1"/>
  <c r="U76" i="1"/>
  <c r="V76" i="1" s="1"/>
  <c r="P76" i="1"/>
  <c r="Q76" i="1" s="1"/>
  <c r="K76" i="1"/>
  <c r="L76" i="1" s="1"/>
  <c r="F76" i="1"/>
  <c r="G76" i="1" s="1"/>
  <c r="X75" i="1"/>
  <c r="W75" i="1"/>
  <c r="U75" i="1"/>
  <c r="V75" i="1" s="1"/>
  <c r="P75" i="1"/>
  <c r="Q75" i="1" s="1"/>
  <c r="K75" i="1"/>
  <c r="L75" i="1" s="1"/>
  <c r="F75" i="1"/>
  <c r="G75" i="1" s="1"/>
  <c r="X74" i="1"/>
  <c r="W74" i="1"/>
  <c r="U74" i="1"/>
  <c r="V74" i="1" s="1"/>
  <c r="P74" i="1"/>
  <c r="Q74" i="1" s="1"/>
  <c r="K74" i="1"/>
  <c r="L74" i="1" s="1"/>
  <c r="F74" i="1"/>
  <c r="G74" i="1" s="1"/>
  <c r="X73" i="1"/>
  <c r="W73" i="1"/>
  <c r="U73" i="1"/>
  <c r="V73" i="1" s="1"/>
  <c r="P73" i="1"/>
  <c r="Q73" i="1" s="1"/>
  <c r="K73" i="1"/>
  <c r="L73" i="1" s="1"/>
  <c r="F73" i="1"/>
  <c r="G73" i="1" s="1"/>
  <c r="X72" i="1"/>
  <c r="W72" i="1"/>
  <c r="U72" i="1"/>
  <c r="V72" i="1" s="1"/>
  <c r="P72" i="1"/>
  <c r="Q72" i="1" s="1"/>
  <c r="K72" i="1"/>
  <c r="L72" i="1" s="1"/>
  <c r="F72" i="1"/>
  <c r="G72" i="1" s="1"/>
  <c r="X71" i="1"/>
  <c r="W71" i="1"/>
  <c r="U71" i="1"/>
  <c r="P71" i="1"/>
  <c r="K71" i="1"/>
  <c r="F71" i="1"/>
  <c r="G71" i="1" s="1"/>
  <c r="T46" i="1"/>
  <c r="S46" i="1"/>
  <c r="O46" i="1"/>
  <c r="N46" i="1"/>
  <c r="J46" i="1"/>
  <c r="I46" i="1"/>
  <c r="E46" i="1"/>
  <c r="D46" i="1"/>
  <c r="X45" i="1"/>
  <c r="W45" i="1"/>
  <c r="U45" i="1"/>
  <c r="V45" i="1" s="1"/>
  <c r="P45" i="1"/>
  <c r="Q45" i="1" s="1"/>
  <c r="K45" i="1"/>
  <c r="L45" i="1" s="1"/>
  <c r="F45" i="1"/>
  <c r="G45" i="1" s="1"/>
  <c r="X44" i="1"/>
  <c r="W44" i="1"/>
  <c r="U44" i="1"/>
  <c r="V44" i="1" s="1"/>
  <c r="P44" i="1"/>
  <c r="Q44" i="1" s="1"/>
  <c r="K44" i="1"/>
  <c r="L44" i="1" s="1"/>
  <c r="F44" i="1"/>
  <c r="G44" i="1" s="1"/>
  <c r="X43" i="1"/>
  <c r="W43" i="1"/>
  <c r="U43" i="1"/>
  <c r="V43" i="1" s="1"/>
  <c r="P43" i="1"/>
  <c r="Q43" i="1" s="1"/>
  <c r="K43" i="1"/>
  <c r="L43" i="1" s="1"/>
  <c r="F43" i="1"/>
  <c r="G43" i="1" s="1"/>
  <c r="X42" i="1"/>
  <c r="W42" i="1"/>
  <c r="U42" i="1"/>
  <c r="V42" i="1" s="1"/>
  <c r="P42" i="1"/>
  <c r="Q42" i="1" s="1"/>
  <c r="K42" i="1"/>
  <c r="L42" i="1" s="1"/>
  <c r="F42" i="1"/>
  <c r="G42" i="1" s="1"/>
  <c r="X41" i="1"/>
  <c r="W41" i="1"/>
  <c r="U41" i="1"/>
  <c r="V41" i="1" s="1"/>
  <c r="P41" i="1"/>
  <c r="Q41" i="1" s="1"/>
  <c r="K41" i="1"/>
  <c r="L41" i="1" s="1"/>
  <c r="F41" i="1"/>
  <c r="G41" i="1" s="1"/>
  <c r="X40" i="1"/>
  <c r="W40" i="1"/>
  <c r="U40" i="1"/>
  <c r="V40" i="1" s="1"/>
  <c r="P40" i="1"/>
  <c r="Q40" i="1" s="1"/>
  <c r="K40" i="1"/>
  <c r="L40" i="1" s="1"/>
  <c r="F40" i="1"/>
  <c r="G40" i="1" s="1"/>
  <c r="X39" i="1"/>
  <c r="W39" i="1"/>
  <c r="U39" i="1"/>
  <c r="P39" i="1"/>
  <c r="Q39" i="1" s="1"/>
  <c r="K39" i="1"/>
  <c r="F39" i="1"/>
  <c r="G39" i="1" s="1"/>
  <c r="T36" i="1"/>
  <c r="S36" i="1"/>
  <c r="O36" i="1"/>
  <c r="N36" i="1"/>
  <c r="J36" i="1"/>
  <c r="I36" i="1"/>
  <c r="E36" i="1"/>
  <c r="D36" i="1"/>
  <c r="X35" i="1"/>
  <c r="W35" i="1"/>
  <c r="U35" i="1"/>
  <c r="V35" i="1" s="1"/>
  <c r="P35" i="1"/>
  <c r="Q35" i="1" s="1"/>
  <c r="K35" i="1"/>
  <c r="L35" i="1" s="1"/>
  <c r="F35" i="1"/>
  <c r="G35" i="1" s="1"/>
  <c r="X34" i="1"/>
  <c r="W34" i="1"/>
  <c r="U34" i="1"/>
  <c r="V34" i="1" s="1"/>
  <c r="P34" i="1"/>
  <c r="Q34" i="1" s="1"/>
  <c r="K34" i="1"/>
  <c r="L34" i="1" s="1"/>
  <c r="F34" i="1"/>
  <c r="G34" i="1" s="1"/>
  <c r="X33" i="1"/>
  <c r="W33" i="1"/>
  <c r="U33" i="1"/>
  <c r="V33" i="1" s="1"/>
  <c r="P33" i="1"/>
  <c r="Q33" i="1" s="1"/>
  <c r="K33" i="1"/>
  <c r="L33" i="1" s="1"/>
  <c r="F33" i="1"/>
  <c r="G33" i="1" s="1"/>
  <c r="X32" i="1"/>
  <c r="W32" i="1"/>
  <c r="U32" i="1"/>
  <c r="V32" i="1" s="1"/>
  <c r="P32" i="1"/>
  <c r="Q32" i="1" s="1"/>
  <c r="K32" i="1"/>
  <c r="L32" i="1" s="1"/>
  <c r="F32" i="1"/>
  <c r="G32" i="1" s="1"/>
  <c r="X31" i="1"/>
  <c r="W31" i="1"/>
  <c r="U31" i="1"/>
  <c r="V31" i="1" s="1"/>
  <c r="P31" i="1"/>
  <c r="Q31" i="1" s="1"/>
  <c r="K31" i="1"/>
  <c r="L31" i="1" s="1"/>
  <c r="F31" i="1"/>
  <c r="G31" i="1" s="1"/>
  <c r="X30" i="1"/>
  <c r="W30" i="1"/>
  <c r="U30" i="1"/>
  <c r="V30" i="1" s="1"/>
  <c r="P30" i="1"/>
  <c r="Q30" i="1" s="1"/>
  <c r="K30" i="1"/>
  <c r="L30" i="1" s="1"/>
  <c r="F30" i="1"/>
  <c r="G30" i="1" s="1"/>
  <c r="X29" i="1"/>
  <c r="W29" i="1"/>
  <c r="U29" i="1"/>
  <c r="P29" i="1"/>
  <c r="Q29" i="1" s="1"/>
  <c r="K29" i="1"/>
  <c r="F29" i="1"/>
  <c r="G29" i="1" s="1"/>
  <c r="T26" i="1"/>
  <c r="S26" i="1"/>
  <c r="O26" i="1"/>
  <c r="N26" i="1"/>
  <c r="J26" i="1"/>
  <c r="I26" i="1"/>
  <c r="E26" i="1"/>
  <c r="D26" i="1"/>
  <c r="X25" i="1"/>
  <c r="W25" i="1"/>
  <c r="U25" i="1"/>
  <c r="V25" i="1" s="1"/>
  <c r="P25" i="1"/>
  <c r="Q25" i="1" s="1"/>
  <c r="K25" i="1"/>
  <c r="L25" i="1" s="1"/>
  <c r="F25" i="1"/>
  <c r="G25" i="1" s="1"/>
  <c r="X24" i="1"/>
  <c r="W24" i="1"/>
  <c r="U24" i="1"/>
  <c r="V24" i="1" s="1"/>
  <c r="P24" i="1"/>
  <c r="Q24" i="1" s="1"/>
  <c r="K24" i="1"/>
  <c r="L24" i="1" s="1"/>
  <c r="F24" i="1"/>
  <c r="G24" i="1" s="1"/>
  <c r="X23" i="1"/>
  <c r="W23" i="1"/>
  <c r="U23" i="1"/>
  <c r="V23" i="1" s="1"/>
  <c r="P23" i="1"/>
  <c r="Q23" i="1" s="1"/>
  <c r="K23" i="1"/>
  <c r="L23" i="1" s="1"/>
  <c r="F23" i="1"/>
  <c r="G23" i="1" s="1"/>
  <c r="X22" i="1"/>
  <c r="W22" i="1"/>
  <c r="U22" i="1"/>
  <c r="V22" i="1" s="1"/>
  <c r="P22" i="1"/>
  <c r="Q22" i="1" s="1"/>
  <c r="K22" i="1"/>
  <c r="L22" i="1" s="1"/>
  <c r="F22" i="1"/>
  <c r="G22" i="1" s="1"/>
  <c r="X21" i="1"/>
  <c r="W21" i="1"/>
  <c r="U21" i="1"/>
  <c r="V21" i="1" s="1"/>
  <c r="P21" i="1"/>
  <c r="Q21" i="1" s="1"/>
  <c r="K21" i="1"/>
  <c r="L21" i="1" s="1"/>
  <c r="F21" i="1"/>
  <c r="G21" i="1" s="1"/>
  <c r="X20" i="1"/>
  <c r="W20" i="1"/>
  <c r="U20" i="1"/>
  <c r="V20" i="1" s="1"/>
  <c r="P20" i="1"/>
  <c r="Q20" i="1" s="1"/>
  <c r="K20" i="1"/>
  <c r="L20" i="1" s="1"/>
  <c r="F20" i="1"/>
  <c r="G20" i="1" s="1"/>
  <c r="X19" i="1"/>
  <c r="W19" i="1"/>
  <c r="U19" i="1"/>
  <c r="P19" i="1"/>
  <c r="Q19" i="1" s="1"/>
  <c r="K19" i="1"/>
  <c r="F19" i="1"/>
  <c r="G19" i="1" s="1"/>
  <c r="T16" i="1"/>
  <c r="S16" i="1"/>
  <c r="O16" i="1"/>
  <c r="N16" i="1"/>
  <c r="J16" i="1"/>
  <c r="I16" i="1"/>
  <c r="E16" i="1"/>
  <c r="D16" i="1"/>
  <c r="X15" i="1"/>
  <c r="W15" i="1"/>
  <c r="U15" i="1"/>
  <c r="V15" i="1" s="1"/>
  <c r="P15" i="1"/>
  <c r="Q15" i="1" s="1"/>
  <c r="K15" i="1"/>
  <c r="L15" i="1" s="1"/>
  <c r="F15" i="1"/>
  <c r="G15" i="1" s="1"/>
  <c r="X14" i="1"/>
  <c r="W14" i="1"/>
  <c r="U14" i="1"/>
  <c r="V14" i="1" s="1"/>
  <c r="P14" i="1"/>
  <c r="Q14" i="1" s="1"/>
  <c r="K14" i="1"/>
  <c r="L14" i="1" s="1"/>
  <c r="F14" i="1"/>
  <c r="G14" i="1" s="1"/>
  <c r="X13" i="1"/>
  <c r="W13" i="1"/>
  <c r="U13" i="1"/>
  <c r="V13" i="1" s="1"/>
  <c r="P13" i="1"/>
  <c r="Q13" i="1" s="1"/>
  <c r="K13" i="1"/>
  <c r="L13" i="1" s="1"/>
  <c r="F13" i="1"/>
  <c r="G13" i="1" s="1"/>
  <c r="X12" i="1"/>
  <c r="W12" i="1"/>
  <c r="U12" i="1"/>
  <c r="V12" i="1" s="1"/>
  <c r="P12" i="1"/>
  <c r="Q12" i="1" s="1"/>
  <c r="K12" i="1"/>
  <c r="L12" i="1" s="1"/>
  <c r="F12" i="1"/>
  <c r="G12" i="1" s="1"/>
  <c r="X11" i="1"/>
  <c r="W11" i="1"/>
  <c r="U11" i="1"/>
  <c r="V11" i="1" s="1"/>
  <c r="P11" i="1"/>
  <c r="Q11" i="1" s="1"/>
  <c r="K11" i="1"/>
  <c r="L11" i="1" s="1"/>
  <c r="F11" i="1"/>
  <c r="G11" i="1" s="1"/>
  <c r="X10" i="1"/>
  <c r="W10" i="1"/>
  <c r="U10" i="1"/>
  <c r="V10" i="1" s="1"/>
  <c r="P10" i="1"/>
  <c r="Q10" i="1" s="1"/>
  <c r="K10" i="1"/>
  <c r="L10" i="1" s="1"/>
  <c r="F10" i="1"/>
  <c r="G10" i="1" s="1"/>
  <c r="X9" i="1"/>
  <c r="W9" i="1"/>
  <c r="U9" i="1"/>
  <c r="P9" i="1"/>
  <c r="K9" i="1"/>
  <c r="F9" i="1"/>
  <c r="U108" i="1" l="1"/>
  <c r="V108" i="1" s="1"/>
  <c r="Y104" i="1"/>
  <c r="Z104" i="1" s="1"/>
  <c r="K108" i="1"/>
  <c r="L108" i="1" s="1"/>
  <c r="Y102" i="1"/>
  <c r="Z102" i="1" s="1"/>
  <c r="Y105" i="1"/>
  <c r="Z105" i="1" s="1"/>
  <c r="X108" i="1"/>
  <c r="J109" i="1" s="1"/>
  <c r="Y107" i="1"/>
  <c r="Z107" i="1" s="1"/>
  <c r="Y106" i="1"/>
  <c r="Z106" i="1" s="1"/>
  <c r="W108" i="1"/>
  <c r="N109" i="1" s="1"/>
  <c r="Y103" i="1"/>
  <c r="Z103" i="1" s="1"/>
  <c r="L101" i="1"/>
  <c r="V101" i="1"/>
  <c r="Y101" i="1"/>
  <c r="F108" i="1"/>
  <c r="G108" i="1" s="1"/>
  <c r="P108" i="1"/>
  <c r="Q108" i="1" s="1"/>
  <c r="U98" i="1"/>
  <c r="V98" i="1" s="1"/>
  <c r="P98" i="1"/>
  <c r="Q98" i="1" s="1"/>
  <c r="Q91" i="1"/>
  <c r="K98" i="1"/>
  <c r="L98" i="1" s="1"/>
  <c r="X98" i="1"/>
  <c r="O99" i="1" s="1"/>
  <c r="Y97" i="1"/>
  <c r="Z97" i="1" s="1"/>
  <c r="Y96" i="1"/>
  <c r="Z96" i="1" s="1"/>
  <c r="Y95" i="1"/>
  <c r="Z95" i="1" s="1"/>
  <c r="Y94" i="1"/>
  <c r="Z94" i="1" s="1"/>
  <c r="W98" i="1"/>
  <c r="N99" i="1" s="1"/>
  <c r="Y93" i="1"/>
  <c r="Z93" i="1" s="1"/>
  <c r="Y92" i="1"/>
  <c r="Z92" i="1" s="1"/>
  <c r="F98" i="1"/>
  <c r="G98" i="1" s="1"/>
  <c r="D99" i="1"/>
  <c r="L91" i="1"/>
  <c r="V91" i="1"/>
  <c r="Y91" i="1"/>
  <c r="U88" i="1"/>
  <c r="V88" i="1" s="1"/>
  <c r="Y83" i="1"/>
  <c r="Z83" i="1" s="1"/>
  <c r="Y84" i="1"/>
  <c r="Z84" i="1" s="1"/>
  <c r="P88" i="1"/>
  <c r="Q88" i="1" s="1"/>
  <c r="Q81" i="1"/>
  <c r="Y87" i="1"/>
  <c r="Z87" i="1" s="1"/>
  <c r="Y85" i="1"/>
  <c r="Z85" i="1" s="1"/>
  <c r="K88" i="1"/>
  <c r="L88" i="1" s="1"/>
  <c r="W88" i="1"/>
  <c r="S89" i="1" s="1"/>
  <c r="Y82" i="1"/>
  <c r="Z82" i="1" s="1"/>
  <c r="X88" i="1"/>
  <c r="O89" i="1" s="1"/>
  <c r="Y86" i="1"/>
  <c r="Z86" i="1" s="1"/>
  <c r="F88" i="1"/>
  <c r="G88" i="1" s="1"/>
  <c r="L81" i="1"/>
  <c r="V81" i="1"/>
  <c r="Y81" i="1"/>
  <c r="U46" i="1"/>
  <c r="V46" i="1" s="1"/>
  <c r="U78" i="1"/>
  <c r="V78" i="1" s="1"/>
  <c r="V71" i="1"/>
  <c r="P78" i="1"/>
  <c r="Q78" i="1" s="1"/>
  <c r="Q71" i="1"/>
  <c r="K78" i="1"/>
  <c r="L78" i="1" s="1"/>
  <c r="L71" i="1"/>
  <c r="X78" i="1"/>
  <c r="O79" i="1" s="1"/>
  <c r="Y77" i="1"/>
  <c r="Z77" i="1" s="1"/>
  <c r="Y76" i="1"/>
  <c r="Z76" i="1" s="1"/>
  <c r="Y75" i="1"/>
  <c r="Z75" i="1" s="1"/>
  <c r="Y74" i="1"/>
  <c r="Z74" i="1" s="1"/>
  <c r="Y73" i="1"/>
  <c r="Z73" i="1" s="1"/>
  <c r="F78" i="1"/>
  <c r="G78" i="1" s="1"/>
  <c r="W78" i="1"/>
  <c r="S79" i="1" s="1"/>
  <c r="Y72" i="1"/>
  <c r="Z72" i="1" s="1"/>
  <c r="Y71" i="1"/>
  <c r="U36" i="1"/>
  <c r="V36" i="1" s="1"/>
  <c r="Y45" i="1"/>
  <c r="Z45" i="1" s="1"/>
  <c r="Y44" i="1"/>
  <c r="Z44" i="1" s="1"/>
  <c r="Y43" i="1"/>
  <c r="Z43" i="1" s="1"/>
  <c r="Y40" i="1"/>
  <c r="Z40" i="1" s="1"/>
  <c r="Y42" i="1"/>
  <c r="Z42" i="1" s="1"/>
  <c r="K46" i="1"/>
  <c r="L46" i="1" s="1"/>
  <c r="Y41" i="1"/>
  <c r="Z41" i="1" s="1"/>
  <c r="X46" i="1"/>
  <c r="E47" i="1" s="1"/>
  <c r="Y39" i="1"/>
  <c r="Z39" i="1" s="1"/>
  <c r="W46" i="1"/>
  <c r="I47" i="1" s="1"/>
  <c r="L39" i="1"/>
  <c r="V39" i="1"/>
  <c r="F46" i="1"/>
  <c r="G46" i="1" s="1"/>
  <c r="P46" i="1"/>
  <c r="Q46" i="1" s="1"/>
  <c r="Y34" i="1"/>
  <c r="Z34" i="1" s="1"/>
  <c r="K36" i="1"/>
  <c r="L36" i="1" s="1"/>
  <c r="X36" i="1"/>
  <c r="E37" i="1" s="1"/>
  <c r="Y35" i="1"/>
  <c r="Z35" i="1" s="1"/>
  <c r="Y33" i="1"/>
  <c r="Z33" i="1" s="1"/>
  <c r="W36" i="1"/>
  <c r="N37" i="1" s="1"/>
  <c r="Y32" i="1"/>
  <c r="Z32" i="1" s="1"/>
  <c r="Y31" i="1"/>
  <c r="Z31" i="1" s="1"/>
  <c r="Y30" i="1"/>
  <c r="Z30" i="1" s="1"/>
  <c r="L29" i="1"/>
  <c r="V29" i="1"/>
  <c r="Y29" i="1"/>
  <c r="F36" i="1"/>
  <c r="G36" i="1" s="1"/>
  <c r="P36" i="1"/>
  <c r="Q36" i="1" s="1"/>
  <c r="K16" i="1"/>
  <c r="L16" i="1" s="1"/>
  <c r="U26" i="1"/>
  <c r="V26" i="1" s="1"/>
  <c r="P26" i="1"/>
  <c r="Q26" i="1" s="1"/>
  <c r="K26" i="1"/>
  <c r="L26" i="1" s="1"/>
  <c r="X26" i="1"/>
  <c r="E27" i="1" s="1"/>
  <c r="Y25" i="1"/>
  <c r="Z25" i="1" s="1"/>
  <c r="Y24" i="1"/>
  <c r="Z24" i="1" s="1"/>
  <c r="Y23" i="1"/>
  <c r="Z23" i="1" s="1"/>
  <c r="Y22" i="1"/>
  <c r="Z22" i="1" s="1"/>
  <c r="W26" i="1"/>
  <c r="N27" i="1" s="1"/>
  <c r="Y21" i="1"/>
  <c r="Z21" i="1" s="1"/>
  <c r="F26" i="1"/>
  <c r="G26" i="1" s="1"/>
  <c r="Y20" i="1"/>
  <c r="Z20" i="1" s="1"/>
  <c r="L19" i="1"/>
  <c r="V19" i="1"/>
  <c r="Y19" i="1"/>
  <c r="F16" i="1"/>
  <c r="G16" i="1" s="1"/>
  <c r="G9" i="1"/>
  <c r="U16" i="1"/>
  <c r="V16" i="1" s="1"/>
  <c r="W16" i="1"/>
  <c r="N17" i="1" s="1"/>
  <c r="P16" i="1"/>
  <c r="Q16" i="1" s="1"/>
  <c r="Y11" i="1"/>
  <c r="Z11" i="1" s="1"/>
  <c r="Y10" i="1"/>
  <c r="Z10" i="1" s="1"/>
  <c r="Q9" i="1"/>
  <c r="Y9" i="1"/>
  <c r="Z9" i="1" s="1"/>
  <c r="Y14" i="1"/>
  <c r="Z14" i="1" s="1"/>
  <c r="Y13" i="1"/>
  <c r="Z13" i="1" s="1"/>
  <c r="Y15" i="1"/>
  <c r="Z15" i="1" s="1"/>
  <c r="Y12" i="1"/>
  <c r="Z12" i="1" s="1"/>
  <c r="X16" i="1"/>
  <c r="E17" i="1" s="1"/>
  <c r="L9" i="1"/>
  <c r="V9" i="1"/>
  <c r="T109" i="1" l="1"/>
  <c r="E109" i="1"/>
  <c r="O109" i="1"/>
  <c r="I109" i="1"/>
  <c r="D109" i="1"/>
  <c r="S109" i="1"/>
  <c r="Y108" i="1"/>
  <c r="Z108" i="1" s="1"/>
  <c r="Z101" i="1"/>
  <c r="J99" i="1"/>
  <c r="T99" i="1"/>
  <c r="E99" i="1"/>
  <c r="I99" i="1"/>
  <c r="S99" i="1"/>
  <c r="Y98" i="1"/>
  <c r="Z98" i="1" s="1"/>
  <c r="Z91" i="1"/>
  <c r="I89" i="1"/>
  <c r="J89" i="1"/>
  <c r="E89" i="1"/>
  <c r="T89" i="1"/>
  <c r="D89" i="1"/>
  <c r="N89" i="1"/>
  <c r="Y88" i="1"/>
  <c r="Z88" i="1" s="1"/>
  <c r="Z81" i="1"/>
  <c r="D79" i="1"/>
  <c r="J79" i="1"/>
  <c r="T79" i="1"/>
  <c r="E79" i="1"/>
  <c r="N79" i="1"/>
  <c r="I79" i="1"/>
  <c r="Y78" i="1"/>
  <c r="Z78" i="1" s="1"/>
  <c r="Z71" i="1"/>
  <c r="D27" i="1"/>
  <c r="Y46" i="1"/>
  <c r="Z46" i="1" s="1"/>
  <c r="N47" i="1"/>
  <c r="D47" i="1"/>
  <c r="S47" i="1"/>
  <c r="T47" i="1"/>
  <c r="O47" i="1"/>
  <c r="J47" i="1"/>
  <c r="I17" i="1"/>
  <c r="J37" i="1"/>
  <c r="T37" i="1"/>
  <c r="O37" i="1"/>
  <c r="D37" i="1"/>
  <c r="I37" i="1"/>
  <c r="S37" i="1"/>
  <c r="Y36" i="1"/>
  <c r="Z36" i="1" s="1"/>
  <c r="Z29" i="1"/>
  <c r="I27" i="1"/>
  <c r="T27" i="1"/>
  <c r="O27" i="1"/>
  <c r="J27" i="1"/>
  <c r="S27" i="1"/>
  <c r="Y26" i="1"/>
  <c r="Z26" i="1" s="1"/>
  <c r="Z19" i="1"/>
  <c r="S17" i="1"/>
  <c r="D17" i="1"/>
  <c r="Y16" i="1"/>
  <c r="Z16" i="1" s="1"/>
  <c r="T17" i="1"/>
  <c r="J17" i="1"/>
  <c r="O17" i="1"/>
  <c r="A66" i="1" l="1"/>
</calcChain>
</file>

<file path=xl/sharedStrings.xml><?xml version="1.0" encoding="utf-8"?>
<sst xmlns="http://schemas.openxmlformats.org/spreadsheetml/2006/main" count="180" uniqueCount="62">
  <si>
    <t>(In Thousands)</t>
  </si>
  <si>
    <t>Magic Kingdom</t>
  </si>
  <si>
    <t>Disney's Animal Kingdom</t>
  </si>
  <si>
    <t>Combined Parks</t>
  </si>
  <si>
    <t>Date</t>
  </si>
  <si>
    <t>Day</t>
  </si>
  <si>
    <t>Forecast</t>
  </si>
  <si>
    <t>Variance</t>
  </si>
  <si>
    <t>% Var.</t>
  </si>
  <si>
    <t>Sunday</t>
  </si>
  <si>
    <t>Monday</t>
  </si>
  <si>
    <t>Tuesday</t>
  </si>
  <si>
    <t>Wednesday</t>
  </si>
  <si>
    <t>Thursday</t>
  </si>
  <si>
    <t>Friday</t>
  </si>
  <si>
    <t>Saturday</t>
  </si>
  <si>
    <t>Total Week</t>
  </si>
  <si>
    <t>% of Total</t>
  </si>
  <si>
    <t>Plan</t>
  </si>
  <si>
    <t>Confidential</t>
  </si>
  <si>
    <t>Epcot</t>
  </si>
  <si>
    <t>WALT DISNEY WORLD ATTENDANCE FORECAST</t>
  </si>
  <si>
    <t>Disney's Hollywood Studios</t>
  </si>
  <si>
    <t>FY2016</t>
  </si>
  <si>
    <t>December</t>
  </si>
  <si>
    <t>EC MEP BO 12/25-31</t>
  </si>
  <si>
    <t>January</t>
  </si>
  <si>
    <t>New Year's Eve</t>
  </si>
  <si>
    <t>New Year's Day</t>
  </si>
  <si>
    <t>EC-HATW Ends</t>
  </si>
  <si>
    <t>MK MEP BO 1/1-4</t>
  </si>
  <si>
    <t>DHS MEP BO 1/1-3</t>
  </si>
  <si>
    <t>DHS-SODL Ends</t>
  </si>
  <si>
    <t>Half Marathon</t>
  </si>
  <si>
    <t>Marathon Weekend</t>
  </si>
  <si>
    <t>MK MEP BO 1/9</t>
  </si>
  <si>
    <t>MK MEP BO 1/15-18</t>
  </si>
  <si>
    <t>DHS MEP BO 1/16-17</t>
  </si>
  <si>
    <t>WDW Marathon</t>
  </si>
  <si>
    <t>Dr.M.L.King Hol.Wkd.</t>
  </si>
  <si>
    <t>Dr.M.L.King Jr. Holiday</t>
  </si>
  <si>
    <t>MK MEP BO 1/23</t>
  </si>
  <si>
    <t>MK MEP BO 1/29-30</t>
  </si>
  <si>
    <t>MK-Varsity</t>
  </si>
  <si>
    <t>February</t>
  </si>
  <si>
    <t>MK MEP BO 2/5-7</t>
  </si>
  <si>
    <t>DHS MEP BO 2/6-7</t>
  </si>
  <si>
    <t>Super Bowl-SanFran.</t>
  </si>
  <si>
    <t>Mardi Gras/Carnivale</t>
  </si>
  <si>
    <t>Ash Wednesday</t>
  </si>
  <si>
    <t>MK MEP BO 2/12-17</t>
  </si>
  <si>
    <t>DHS MEP BO 2/13-15</t>
  </si>
  <si>
    <t xml:space="preserve">Operations Attendance Forecast - December 31, 2015 </t>
  </si>
  <si>
    <t>DAK MEP BO 12/25-30</t>
  </si>
  <si>
    <t>DHS MEP BO12/17-1/3</t>
  </si>
  <si>
    <t>MK MEP BO 12/1-1/4</t>
  </si>
  <si>
    <t>Princess Half-Marathon</t>
  </si>
  <si>
    <t>MK MEP BO 2/20</t>
  </si>
  <si>
    <t>DAK MEP BO 2/15</t>
  </si>
  <si>
    <t>Presidents' Week</t>
  </si>
  <si>
    <t>Weekend 2/18-21</t>
  </si>
  <si>
    <t>Daytona 500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</si>
</sst>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"/>
    <numFmt numFmtId="167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Fill="1"/>
    <xf numFmtId="0" fontId="3" fillId="0" borderId="0" xfId="0" applyFont="1" applyFill="1"/>
    <xf numFmtId="9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3" fontId="0" fillId="0" borderId="0" xfId="0" applyNumberFormat="1" applyFill="1"/>
    <xf numFmtId="0" fontId="0" fillId="0" borderId="0" xfId="0" applyFill="1" applyBorder="1"/>
    <xf numFmtId="0" fontId="1" fillId="0" borderId="1" xfId="0" applyFont="1" applyFill="1" applyBorder="1" applyAlignment="1">
      <alignment horizontal="center"/>
    </xf>
    <xf numFmtId="164" fontId="0" fillId="0" borderId="0" xfId="0" applyNumberFormat="1" applyFill="1" applyBorder="1"/>
    <xf numFmtId="3" fontId="0" fillId="0" borderId="0" xfId="0" applyNumberFormat="1" applyFill="1" applyBorder="1"/>
    <xf numFmtId="165" fontId="0" fillId="0" borderId="0" xfId="1" applyNumberFormat="1" applyFont="1" applyFill="1"/>
    <xf numFmtId="0" fontId="2" fillId="0" borderId="0" xfId="0" applyFont="1" applyFill="1"/>
    <xf numFmtId="10" fontId="2" fillId="0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/>
    <xf numFmtId="0" fontId="2" fillId="0" borderId="2" xfId="0" applyFont="1" applyFill="1" applyBorder="1"/>
    <xf numFmtId="0" fontId="0" fillId="0" borderId="2" xfId="0" applyFill="1" applyBorder="1"/>
    <xf numFmtId="166" fontId="0" fillId="0" borderId="0" xfId="0" applyNumberFormat="1" applyFill="1"/>
    <xf numFmtId="167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2" fillId="0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15"/>
  <sheetViews>
    <sheetView tabSelected="1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B8" sqref="B8"/>
    </sheetView>
  </sheetViews>
  <sheetFormatPr defaultColWidth="9.1796875" defaultRowHeight="12.5" x14ac:dyDescent="0.25"/>
  <cols>
    <col min="1" max="1" width="19.7265625" style="5" customWidth="1"/>
    <col min="2" max="2" width="9.08984375" style="5" bestFit="1" customWidth="1"/>
    <col min="3" max="3" width="11.1796875" style="5" customWidth="1"/>
    <col min="4" max="4" width="7.7265625" style="5" customWidth="1"/>
    <col min="5" max="5" width="8.453125" style="5" customWidth="1"/>
    <col min="6" max="6" width="8" style="5" customWidth="1"/>
    <col min="7" max="7" width="7.26953125" style="5" customWidth="1"/>
    <col min="8" max="8" width="0.453125" style="5" customWidth="1"/>
    <col min="9" max="9" width="7.26953125" style="5" customWidth="1"/>
    <col min="10" max="10" width="8.54296875" style="5" customWidth="1"/>
    <col min="11" max="11" width="8" style="5" customWidth="1"/>
    <col min="12" max="12" width="7.26953125" style="5" customWidth="1"/>
    <col min="13" max="13" width="0.54296875" style="5" customWidth="1"/>
    <col min="14" max="14" width="7.453125" style="5" customWidth="1"/>
    <col min="15" max="16" width="8.26953125" style="5" customWidth="1"/>
    <col min="17" max="17" width="7" style="5" customWidth="1"/>
    <col min="18" max="18" width="0.54296875" style="5" customWidth="1"/>
    <col min="19" max="19" width="7.54296875" style="5" customWidth="1"/>
    <col min="20" max="20" width="8.453125" style="5" customWidth="1"/>
    <col min="21" max="21" width="7.54296875" style="5" customWidth="1"/>
    <col min="22" max="22" width="7.26953125" style="5" customWidth="1"/>
    <col min="23" max="23" width="7.453125" style="5" customWidth="1"/>
    <col min="24" max="24" width="8.1796875" style="5" customWidth="1"/>
    <col min="25" max="25" width="7.7265625" style="5" customWidth="1"/>
    <col min="26" max="26" width="7" style="5" customWidth="1"/>
    <col min="27" max="16384" width="9.1796875" style="5"/>
  </cols>
  <sheetData>
    <row r="1" spans="1:30" ht="13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30" ht="13" x14ac:dyDescent="0.3">
      <c r="A2" s="34" t="s">
        <v>52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30" ht="13.5" thickBot="1" x14ac:dyDescent="0.3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</row>
    <row r="4" spans="1:30" ht="13.5" thickBot="1" x14ac:dyDescent="0.35">
      <c r="A4" s="6" t="s">
        <v>19</v>
      </c>
      <c r="D4" s="14" t="s">
        <v>23</v>
      </c>
      <c r="E4" s="7"/>
      <c r="F4" s="7"/>
      <c r="I4" s="8"/>
    </row>
    <row r="5" spans="1:30" hidden="1" x14ac:dyDescent="0.25"/>
    <row r="6" spans="1:30" x14ac:dyDescent="0.25">
      <c r="D6" s="9" t="s">
        <v>1</v>
      </c>
      <c r="I6" s="9" t="s">
        <v>20</v>
      </c>
      <c r="N6" s="9" t="s">
        <v>22</v>
      </c>
      <c r="S6" s="9" t="s">
        <v>2</v>
      </c>
      <c r="W6" s="9" t="s">
        <v>3</v>
      </c>
    </row>
    <row r="7" spans="1:30" s="2" customFormat="1" x14ac:dyDescent="0.25">
      <c r="A7" s="2" t="s">
        <v>4</v>
      </c>
      <c r="C7" s="2" t="s">
        <v>5</v>
      </c>
      <c r="D7" s="2" t="s">
        <v>18</v>
      </c>
      <c r="E7" s="2" t="s">
        <v>6</v>
      </c>
      <c r="F7" s="2" t="s">
        <v>7</v>
      </c>
      <c r="G7" s="2" t="s">
        <v>8</v>
      </c>
      <c r="I7" s="2" t="s">
        <v>18</v>
      </c>
      <c r="J7" s="2" t="s">
        <v>6</v>
      </c>
      <c r="K7" s="2" t="s">
        <v>7</v>
      </c>
      <c r="L7" s="2" t="s">
        <v>8</v>
      </c>
      <c r="N7" s="2" t="s">
        <v>18</v>
      </c>
      <c r="O7" s="2" t="s">
        <v>6</v>
      </c>
      <c r="P7" s="2" t="s">
        <v>7</v>
      </c>
      <c r="Q7" s="2" t="s">
        <v>8</v>
      </c>
      <c r="S7" s="2" t="s">
        <v>18</v>
      </c>
      <c r="T7" s="2" t="s">
        <v>6</v>
      </c>
      <c r="U7" s="2" t="s">
        <v>7</v>
      </c>
      <c r="V7" s="2" t="s">
        <v>8</v>
      </c>
      <c r="W7" s="2" t="s">
        <v>18</v>
      </c>
      <c r="X7" s="2" t="s">
        <v>6</v>
      </c>
      <c r="Y7" s="2" t="s">
        <v>7</v>
      </c>
      <c r="Z7" s="2" t="s">
        <v>8</v>
      </c>
    </row>
    <row r="8" spans="1:30" x14ac:dyDescent="0.25">
      <c r="A8" s="24" t="s">
        <v>55</v>
      </c>
      <c r="B8" s="18" t="s">
        <v>24</v>
      </c>
      <c r="AA8" s="15"/>
      <c r="AB8" s="15"/>
      <c r="AC8" s="16"/>
      <c r="AD8" s="13"/>
    </row>
    <row r="9" spans="1:30" x14ac:dyDescent="0.25">
      <c r="A9" s="24" t="s">
        <v>25</v>
      </c>
      <c r="B9" s="5">
        <v>27</v>
      </c>
      <c r="C9" s="5" t="s">
        <v>9</v>
      </c>
      <c r="D9" s="1">
        <v>80</v>
      </c>
      <c r="E9" s="1">
        <v>74</v>
      </c>
      <c r="F9" s="11">
        <f t="shared" ref="F9:F15" si="0">+E9-D9</f>
        <v>-6</v>
      </c>
      <c r="G9" s="10">
        <f t="shared" ref="G9:G16" si="1">+F9/D9</f>
        <v>-7.4999999999999997E-2</v>
      </c>
      <c r="H9" s="1"/>
      <c r="I9" s="1">
        <v>42</v>
      </c>
      <c r="J9" s="1">
        <v>38</v>
      </c>
      <c r="K9" s="11">
        <f t="shared" ref="K9:K15" si="2">+J9-I9</f>
        <v>-4</v>
      </c>
      <c r="L9" s="10">
        <f t="shared" ref="L9:L16" si="3">+K9/I9</f>
        <v>-9.5238095238095233E-2</v>
      </c>
      <c r="M9" s="1"/>
      <c r="N9" s="1">
        <v>41</v>
      </c>
      <c r="O9" s="1">
        <v>39</v>
      </c>
      <c r="P9" s="11">
        <f t="shared" ref="P9:P15" si="4">+O9-N9</f>
        <v>-2</v>
      </c>
      <c r="Q9" s="10">
        <f t="shared" ref="Q9:Q16" si="5">+P9/N9</f>
        <v>-4.878048780487805E-2</v>
      </c>
      <c r="R9" s="1"/>
      <c r="S9" s="1">
        <v>34</v>
      </c>
      <c r="T9" s="1">
        <v>34</v>
      </c>
      <c r="U9" s="11">
        <f t="shared" ref="U9:U15" si="6">+T9-S9</f>
        <v>0</v>
      </c>
      <c r="V9" s="10">
        <f t="shared" ref="V9:V16" si="7">+U9/S9</f>
        <v>0</v>
      </c>
      <c r="W9" s="5">
        <f t="shared" ref="W9:W15" si="8">+D9+I9+N9+S9</f>
        <v>197</v>
      </c>
      <c r="X9" s="5">
        <f t="shared" ref="X9:X15" si="9">+E9+J9+O9+T9</f>
        <v>185</v>
      </c>
      <c r="Y9" s="11">
        <f t="shared" ref="Y9:Y15" si="10">+X9-W9</f>
        <v>-12</v>
      </c>
      <c r="Z9" s="10">
        <f t="shared" ref="Z9:Z16" si="11">+Y9/W9</f>
        <v>-6.0913705583756347E-2</v>
      </c>
      <c r="AA9" s="15"/>
      <c r="AB9" s="22"/>
      <c r="AC9" s="16"/>
      <c r="AD9" s="13"/>
    </row>
    <row r="10" spans="1:30" x14ac:dyDescent="0.25">
      <c r="A10" s="24" t="s">
        <v>54</v>
      </c>
      <c r="B10" s="5">
        <v>28</v>
      </c>
      <c r="C10" s="5" t="s">
        <v>10</v>
      </c>
      <c r="D10" s="1">
        <v>80</v>
      </c>
      <c r="E10" s="1">
        <v>78</v>
      </c>
      <c r="F10" s="11">
        <f t="shared" si="0"/>
        <v>-2</v>
      </c>
      <c r="G10" s="10">
        <f t="shared" si="1"/>
        <v>-2.5000000000000001E-2</v>
      </c>
      <c r="H10" s="1"/>
      <c r="I10" s="1">
        <v>42</v>
      </c>
      <c r="J10" s="1">
        <v>45</v>
      </c>
      <c r="K10" s="11">
        <f t="shared" si="2"/>
        <v>3</v>
      </c>
      <c r="L10" s="10">
        <f t="shared" si="3"/>
        <v>7.1428571428571425E-2</v>
      </c>
      <c r="M10" s="1"/>
      <c r="N10" s="1">
        <v>41</v>
      </c>
      <c r="O10" s="1">
        <v>48</v>
      </c>
      <c r="P10" s="11">
        <f t="shared" si="4"/>
        <v>7</v>
      </c>
      <c r="Q10" s="10">
        <f t="shared" si="5"/>
        <v>0.17073170731707318</v>
      </c>
      <c r="R10" s="1"/>
      <c r="S10" s="1">
        <v>34</v>
      </c>
      <c r="T10" s="1">
        <v>37</v>
      </c>
      <c r="U10" s="11">
        <f t="shared" si="6"/>
        <v>3</v>
      </c>
      <c r="V10" s="10">
        <f t="shared" si="7"/>
        <v>8.8235294117647065E-2</v>
      </c>
      <c r="W10" s="5">
        <f t="shared" si="8"/>
        <v>197</v>
      </c>
      <c r="X10" s="5">
        <f t="shared" si="9"/>
        <v>208</v>
      </c>
      <c r="Y10" s="11">
        <f t="shared" si="10"/>
        <v>11</v>
      </c>
      <c r="Z10" s="10">
        <f t="shared" si="11"/>
        <v>5.5837563451776651E-2</v>
      </c>
      <c r="AA10" s="15"/>
      <c r="AB10" s="22"/>
      <c r="AC10" s="16"/>
      <c r="AD10" s="13"/>
    </row>
    <row r="11" spans="1:30" x14ac:dyDescent="0.25">
      <c r="A11" s="24" t="s">
        <v>53</v>
      </c>
      <c r="B11" s="5">
        <v>29</v>
      </c>
      <c r="C11" s="5" t="s">
        <v>11</v>
      </c>
      <c r="D11" s="1">
        <v>80</v>
      </c>
      <c r="E11" s="1">
        <v>80</v>
      </c>
      <c r="F11" s="11">
        <f t="shared" si="0"/>
        <v>0</v>
      </c>
      <c r="G11" s="10">
        <f t="shared" si="1"/>
        <v>0</v>
      </c>
      <c r="H11" s="1"/>
      <c r="I11" s="1">
        <v>44</v>
      </c>
      <c r="J11" s="1">
        <v>47</v>
      </c>
      <c r="K11" s="11">
        <f t="shared" si="2"/>
        <v>3</v>
      </c>
      <c r="L11" s="10">
        <f t="shared" si="3"/>
        <v>6.8181818181818177E-2</v>
      </c>
      <c r="M11" s="1"/>
      <c r="N11" s="1">
        <v>43</v>
      </c>
      <c r="O11" s="1">
        <v>49</v>
      </c>
      <c r="P11" s="11">
        <f t="shared" si="4"/>
        <v>6</v>
      </c>
      <c r="Q11" s="10">
        <f t="shared" si="5"/>
        <v>0.13953488372093023</v>
      </c>
      <c r="R11" s="1"/>
      <c r="S11" s="1">
        <v>36</v>
      </c>
      <c r="T11" s="1">
        <v>38</v>
      </c>
      <c r="U11" s="11">
        <f t="shared" si="6"/>
        <v>2</v>
      </c>
      <c r="V11" s="10">
        <f t="shared" si="7"/>
        <v>5.5555555555555552E-2</v>
      </c>
      <c r="W11" s="5">
        <f t="shared" si="8"/>
        <v>203</v>
      </c>
      <c r="X11" s="5">
        <f t="shared" si="9"/>
        <v>214</v>
      </c>
      <c r="Y11" s="11">
        <f t="shared" si="10"/>
        <v>11</v>
      </c>
      <c r="Z11" s="10">
        <f t="shared" si="11"/>
        <v>5.4187192118226604E-2</v>
      </c>
      <c r="AA11" s="15"/>
      <c r="AB11" s="22"/>
      <c r="AC11" s="16"/>
      <c r="AD11" s="13"/>
    </row>
    <row r="12" spans="1:30" x14ac:dyDescent="0.25">
      <c r="A12" s="25" t="s">
        <v>29</v>
      </c>
      <c r="B12" s="5">
        <v>30</v>
      </c>
      <c r="C12" s="5" t="s">
        <v>12</v>
      </c>
      <c r="D12" s="1">
        <v>80</v>
      </c>
      <c r="E12" s="1">
        <v>84</v>
      </c>
      <c r="F12" s="11">
        <f t="shared" si="0"/>
        <v>4</v>
      </c>
      <c r="G12" s="10">
        <f t="shared" si="1"/>
        <v>0.05</v>
      </c>
      <c r="H12" s="1"/>
      <c r="I12" s="1">
        <v>42</v>
      </c>
      <c r="J12" s="1">
        <v>42</v>
      </c>
      <c r="K12" s="11">
        <f t="shared" si="2"/>
        <v>0</v>
      </c>
      <c r="L12" s="10">
        <f t="shared" si="3"/>
        <v>0</v>
      </c>
      <c r="M12" s="1"/>
      <c r="N12" s="1">
        <v>41</v>
      </c>
      <c r="O12" s="1">
        <v>46</v>
      </c>
      <c r="P12" s="11">
        <f t="shared" si="4"/>
        <v>5</v>
      </c>
      <c r="Q12" s="10">
        <f t="shared" si="5"/>
        <v>0.12195121951219512</v>
      </c>
      <c r="R12" s="1"/>
      <c r="S12" s="1">
        <v>33</v>
      </c>
      <c r="T12" s="1">
        <v>36</v>
      </c>
      <c r="U12" s="11">
        <f t="shared" si="6"/>
        <v>3</v>
      </c>
      <c r="V12" s="10">
        <f t="shared" si="7"/>
        <v>9.0909090909090912E-2</v>
      </c>
      <c r="W12" s="5">
        <f t="shared" si="8"/>
        <v>196</v>
      </c>
      <c r="X12" s="5">
        <f t="shared" si="9"/>
        <v>208</v>
      </c>
      <c r="Y12" s="11">
        <f t="shared" si="10"/>
        <v>12</v>
      </c>
      <c r="Z12" s="10">
        <f t="shared" si="11"/>
        <v>6.1224489795918366E-2</v>
      </c>
      <c r="AA12" s="15"/>
      <c r="AB12" s="22"/>
      <c r="AC12" s="16"/>
      <c r="AD12" s="13"/>
    </row>
    <row r="13" spans="1:30" x14ac:dyDescent="0.25">
      <c r="A13" s="13" t="s">
        <v>27</v>
      </c>
      <c r="B13" s="5">
        <v>31</v>
      </c>
      <c r="C13" s="5" t="s">
        <v>13</v>
      </c>
      <c r="D13" s="1">
        <v>80</v>
      </c>
      <c r="E13" s="1">
        <v>80</v>
      </c>
      <c r="F13" s="11">
        <f t="shared" si="0"/>
        <v>0</v>
      </c>
      <c r="G13" s="10">
        <f t="shared" si="1"/>
        <v>0</v>
      </c>
      <c r="H13" s="1"/>
      <c r="I13" s="1">
        <v>84</v>
      </c>
      <c r="J13" s="1">
        <v>84</v>
      </c>
      <c r="K13" s="11">
        <f t="shared" si="2"/>
        <v>0</v>
      </c>
      <c r="L13" s="10">
        <f t="shared" si="3"/>
        <v>0</v>
      </c>
      <c r="M13" s="1"/>
      <c r="N13" s="1">
        <v>49</v>
      </c>
      <c r="O13" s="1">
        <v>51</v>
      </c>
      <c r="P13" s="11">
        <f t="shared" si="4"/>
        <v>2</v>
      </c>
      <c r="Q13" s="10">
        <f t="shared" si="5"/>
        <v>4.0816326530612242E-2</v>
      </c>
      <c r="R13" s="1"/>
      <c r="S13" s="1">
        <v>33</v>
      </c>
      <c r="T13" s="1">
        <v>33</v>
      </c>
      <c r="U13" s="11">
        <f t="shared" si="6"/>
        <v>0</v>
      </c>
      <c r="V13" s="10">
        <f t="shared" si="7"/>
        <v>0</v>
      </c>
      <c r="W13" s="5">
        <f t="shared" si="8"/>
        <v>246</v>
      </c>
      <c r="X13" s="5">
        <f t="shared" si="9"/>
        <v>248</v>
      </c>
      <c r="Y13" s="11">
        <f t="shared" si="10"/>
        <v>2</v>
      </c>
      <c r="Z13" s="10">
        <f t="shared" si="11"/>
        <v>8.130081300813009E-3</v>
      </c>
      <c r="AA13" s="15"/>
      <c r="AB13" s="22"/>
      <c r="AC13" s="16"/>
      <c r="AD13" s="13"/>
    </row>
    <row r="14" spans="1:30" x14ac:dyDescent="0.25">
      <c r="A14" s="13" t="s">
        <v>28</v>
      </c>
      <c r="B14" s="5">
        <v>1</v>
      </c>
      <c r="C14" s="5" t="s">
        <v>14</v>
      </c>
      <c r="D14" s="1">
        <v>79</v>
      </c>
      <c r="E14" s="1">
        <v>79</v>
      </c>
      <c r="F14" s="11">
        <f t="shared" si="0"/>
        <v>0</v>
      </c>
      <c r="G14" s="10">
        <f t="shared" si="1"/>
        <v>0</v>
      </c>
      <c r="H14" s="1"/>
      <c r="I14" s="1">
        <v>41</v>
      </c>
      <c r="J14" s="1">
        <v>41</v>
      </c>
      <c r="K14" s="11">
        <f t="shared" si="2"/>
        <v>0</v>
      </c>
      <c r="L14" s="10">
        <f t="shared" si="3"/>
        <v>0</v>
      </c>
      <c r="M14" s="1"/>
      <c r="N14" s="1">
        <v>36</v>
      </c>
      <c r="O14" s="1">
        <v>39</v>
      </c>
      <c r="P14" s="11">
        <f t="shared" si="4"/>
        <v>3</v>
      </c>
      <c r="Q14" s="10">
        <f t="shared" si="5"/>
        <v>8.3333333333333329E-2</v>
      </c>
      <c r="R14" s="1"/>
      <c r="S14" s="1">
        <v>29</v>
      </c>
      <c r="T14" s="1">
        <v>29</v>
      </c>
      <c r="U14" s="11">
        <f t="shared" si="6"/>
        <v>0</v>
      </c>
      <c r="V14" s="10">
        <f t="shared" si="7"/>
        <v>0</v>
      </c>
      <c r="W14" s="5">
        <f t="shared" si="8"/>
        <v>185</v>
      </c>
      <c r="X14" s="5">
        <f t="shared" si="9"/>
        <v>188</v>
      </c>
      <c r="Y14" s="11">
        <f t="shared" si="10"/>
        <v>3</v>
      </c>
      <c r="Z14" s="10">
        <f t="shared" si="11"/>
        <v>1.6216216216216217E-2</v>
      </c>
      <c r="AA14" s="15"/>
      <c r="AB14" s="22"/>
      <c r="AC14" s="16"/>
      <c r="AD14" s="13"/>
    </row>
    <row r="15" spans="1:30" x14ac:dyDescent="0.25">
      <c r="A15" s="5" t="s">
        <v>26</v>
      </c>
      <c r="B15" s="5">
        <v>2</v>
      </c>
      <c r="C15" s="5" t="s">
        <v>15</v>
      </c>
      <c r="D15" s="2">
        <v>76</v>
      </c>
      <c r="E15" s="2">
        <v>76</v>
      </c>
      <c r="F15" s="2">
        <f t="shared" si="0"/>
        <v>0</v>
      </c>
      <c r="G15" s="20">
        <f t="shared" si="1"/>
        <v>0</v>
      </c>
      <c r="H15" s="11"/>
      <c r="I15" s="2">
        <v>39</v>
      </c>
      <c r="J15" s="2">
        <v>39</v>
      </c>
      <c r="K15" s="2">
        <f t="shared" si="2"/>
        <v>0</v>
      </c>
      <c r="L15" s="20">
        <f t="shared" si="3"/>
        <v>0</v>
      </c>
      <c r="M15" s="11"/>
      <c r="N15" s="2">
        <v>35</v>
      </c>
      <c r="O15" s="2">
        <v>38</v>
      </c>
      <c r="P15" s="2">
        <f t="shared" si="4"/>
        <v>3</v>
      </c>
      <c r="Q15" s="20">
        <f t="shared" si="5"/>
        <v>8.5714285714285715E-2</v>
      </c>
      <c r="R15" s="11"/>
      <c r="S15" s="2">
        <v>28</v>
      </c>
      <c r="T15" s="2">
        <v>28</v>
      </c>
      <c r="U15" s="2">
        <f t="shared" si="6"/>
        <v>0</v>
      </c>
      <c r="V15" s="20">
        <f t="shared" si="7"/>
        <v>0</v>
      </c>
      <c r="W15" s="9">
        <f t="shared" si="8"/>
        <v>178</v>
      </c>
      <c r="X15" s="9">
        <f t="shared" si="9"/>
        <v>181</v>
      </c>
      <c r="Y15" s="2">
        <f t="shared" si="10"/>
        <v>3</v>
      </c>
      <c r="Z15" s="10">
        <f t="shared" si="11"/>
        <v>1.6853932584269662E-2</v>
      </c>
      <c r="AA15" s="15"/>
      <c r="AB15" s="22"/>
      <c r="AC15" s="16"/>
      <c r="AD15" s="13"/>
    </row>
    <row r="16" spans="1:30" x14ac:dyDescent="0.25">
      <c r="C16" s="5" t="s">
        <v>16</v>
      </c>
      <c r="D16" s="1">
        <f>SUM(D9:D15)</f>
        <v>555</v>
      </c>
      <c r="E16" s="1">
        <f>SUM(E9:E15)</f>
        <v>551</v>
      </c>
      <c r="F16" s="1">
        <f>SUM(F9:F15)</f>
        <v>-4</v>
      </c>
      <c r="G16" s="10">
        <f t="shared" si="1"/>
        <v>-7.2072072072072073E-3</v>
      </c>
      <c r="H16" s="1"/>
      <c r="I16" s="1">
        <f>SUM(I9:I15)</f>
        <v>334</v>
      </c>
      <c r="J16" s="1">
        <f>SUM(J9:J15)</f>
        <v>336</v>
      </c>
      <c r="K16" s="1">
        <f>SUM(K9:K15)</f>
        <v>2</v>
      </c>
      <c r="L16" s="10">
        <f t="shared" si="3"/>
        <v>5.9880239520958087E-3</v>
      </c>
      <c r="M16" s="1"/>
      <c r="N16" s="1">
        <f>SUM(N9:N15)</f>
        <v>286</v>
      </c>
      <c r="O16" s="1">
        <f>SUM(O9:O15)</f>
        <v>310</v>
      </c>
      <c r="P16" s="1">
        <f>SUM(P9:P15)</f>
        <v>24</v>
      </c>
      <c r="Q16" s="10">
        <f t="shared" si="5"/>
        <v>8.3916083916083919E-2</v>
      </c>
      <c r="R16" s="1"/>
      <c r="S16" s="1">
        <f>SUM(S9:S15)</f>
        <v>227</v>
      </c>
      <c r="T16" s="1">
        <f>SUM(T9:T15)</f>
        <v>235</v>
      </c>
      <c r="U16" s="1">
        <f>SUM(U9:U15)</f>
        <v>8</v>
      </c>
      <c r="V16" s="10">
        <f t="shared" si="7"/>
        <v>3.5242290748898682E-2</v>
      </c>
      <c r="W16" s="28">
        <f>SUM(W9:W15)</f>
        <v>1402</v>
      </c>
      <c r="X16" s="28">
        <f>SUM(X9:X15)</f>
        <v>1432</v>
      </c>
      <c r="Y16" s="1">
        <f>SUM(Y9:Y15)</f>
        <v>30</v>
      </c>
      <c r="Z16" s="10">
        <f t="shared" si="11"/>
        <v>2.1398002853067047E-2</v>
      </c>
      <c r="AA16" s="15"/>
      <c r="AB16" s="22"/>
      <c r="AC16" s="16"/>
      <c r="AD16" s="13"/>
    </row>
    <row r="17" spans="1:31" x14ac:dyDescent="0.25">
      <c r="C17" s="5" t="s">
        <v>17</v>
      </c>
      <c r="D17" s="19">
        <f>+D16/W16</f>
        <v>0.39586305278174039</v>
      </c>
      <c r="E17" s="19">
        <f>+E16/X16</f>
        <v>0.38477653631284914</v>
      </c>
      <c r="F17" s="11"/>
      <c r="G17" s="20"/>
      <c r="H17" s="11"/>
      <c r="I17" s="19">
        <f>+I16/W16</f>
        <v>0.23823109843081314</v>
      </c>
      <c r="J17" s="19">
        <f>+J16/X16</f>
        <v>0.23463687150837989</v>
      </c>
      <c r="K17" s="11"/>
      <c r="L17" s="20"/>
      <c r="M17" s="11"/>
      <c r="N17" s="21">
        <f>+N16/W16</f>
        <v>0.20399429386590584</v>
      </c>
      <c r="O17" s="21">
        <f>+O16/X16</f>
        <v>0.21648044692737431</v>
      </c>
      <c r="P17" s="11"/>
      <c r="Q17" s="20"/>
      <c r="R17" s="11"/>
      <c r="S17" s="19">
        <f>+S16/W16</f>
        <v>0.16191155492154066</v>
      </c>
      <c r="T17" s="19">
        <f>+T16/X16</f>
        <v>0.16410614525139663</v>
      </c>
      <c r="U17" s="11"/>
      <c r="V17" s="20"/>
      <c r="W17" s="18"/>
      <c r="X17" s="18"/>
      <c r="Y17" s="11"/>
      <c r="Z17" s="20"/>
      <c r="AA17" s="15"/>
      <c r="AB17" s="17"/>
      <c r="AC17" s="12"/>
    </row>
    <row r="18" spans="1:31" x14ac:dyDescent="0.25">
      <c r="A18" s="24" t="s">
        <v>31</v>
      </c>
      <c r="AA18" s="15"/>
      <c r="AC18" s="12"/>
    </row>
    <row r="19" spans="1:31" x14ac:dyDescent="0.25">
      <c r="A19" s="25" t="s">
        <v>32</v>
      </c>
      <c r="B19" s="5">
        <v>3</v>
      </c>
      <c r="C19" s="5" t="s">
        <v>9</v>
      </c>
      <c r="D19" s="1">
        <v>55</v>
      </c>
      <c r="E19" s="1">
        <v>56</v>
      </c>
      <c r="F19" s="11">
        <f t="shared" ref="F19:F25" si="12">+E19-D19</f>
        <v>1</v>
      </c>
      <c r="G19" s="10">
        <f t="shared" ref="G19:G26" si="13">+F19/D19</f>
        <v>1.8181818181818181E-2</v>
      </c>
      <c r="H19" s="1"/>
      <c r="I19" s="1">
        <v>28</v>
      </c>
      <c r="J19" s="1">
        <v>28</v>
      </c>
      <c r="K19" s="11">
        <f t="shared" ref="K19:K25" si="14">+J19-I19</f>
        <v>0</v>
      </c>
      <c r="L19" s="10">
        <f t="shared" ref="L19:L26" si="15">+K19/I19</f>
        <v>0</v>
      </c>
      <c r="M19" s="1"/>
      <c r="N19" s="1">
        <v>32</v>
      </c>
      <c r="O19" s="1">
        <v>39</v>
      </c>
      <c r="P19" s="11">
        <f t="shared" ref="P19:P25" si="16">+O19-N19</f>
        <v>7</v>
      </c>
      <c r="Q19" s="10">
        <f t="shared" ref="Q19:Q26" si="17">+P19/N19</f>
        <v>0.21875</v>
      </c>
      <c r="R19" s="1"/>
      <c r="S19" s="1">
        <v>22</v>
      </c>
      <c r="T19" s="1">
        <v>22</v>
      </c>
      <c r="U19" s="11">
        <f t="shared" ref="U19:U25" si="18">+T19-S19</f>
        <v>0</v>
      </c>
      <c r="V19" s="10">
        <f t="shared" ref="V19:V26" si="19">+U19/S19</f>
        <v>0</v>
      </c>
      <c r="W19" s="5">
        <f t="shared" ref="W19:W25" si="20">+D19+I19+N19+S19</f>
        <v>137</v>
      </c>
      <c r="X19" s="5">
        <f t="shared" ref="X19:X25" si="21">+E19+J19+O19+T19</f>
        <v>145</v>
      </c>
      <c r="Y19" s="11">
        <f t="shared" ref="Y19:Y25" si="22">+X19-W19</f>
        <v>8</v>
      </c>
      <c r="Z19" s="10">
        <f t="shared" ref="Z19:Z26" si="23">+Y19/W19</f>
        <v>5.8394160583941604E-2</v>
      </c>
      <c r="AA19" s="15"/>
      <c r="AC19" s="26"/>
      <c r="AE19" s="27"/>
    </row>
    <row r="20" spans="1:31" x14ac:dyDescent="0.25">
      <c r="A20" s="24" t="s">
        <v>30</v>
      </c>
      <c r="B20" s="5">
        <v>4</v>
      </c>
      <c r="C20" s="5" t="s">
        <v>10</v>
      </c>
      <c r="D20" s="1">
        <v>58</v>
      </c>
      <c r="E20" s="1">
        <v>54</v>
      </c>
      <c r="F20" s="11">
        <f t="shared" si="12"/>
        <v>-4</v>
      </c>
      <c r="G20" s="10">
        <f t="shared" si="13"/>
        <v>-6.8965517241379309E-2</v>
      </c>
      <c r="H20" s="1"/>
      <c r="I20" s="1">
        <v>24</v>
      </c>
      <c r="J20" s="1">
        <v>24</v>
      </c>
      <c r="K20" s="11">
        <f t="shared" si="14"/>
        <v>0</v>
      </c>
      <c r="L20" s="10">
        <f t="shared" si="15"/>
        <v>0</v>
      </c>
      <c r="M20" s="1"/>
      <c r="N20" s="1">
        <v>26</v>
      </c>
      <c r="O20" s="1">
        <v>26</v>
      </c>
      <c r="P20" s="11">
        <f t="shared" si="16"/>
        <v>0</v>
      </c>
      <c r="Q20" s="10">
        <f t="shared" si="17"/>
        <v>0</v>
      </c>
      <c r="R20" s="1"/>
      <c r="S20" s="1">
        <v>22</v>
      </c>
      <c r="T20" s="1">
        <v>23</v>
      </c>
      <c r="U20" s="11">
        <f t="shared" si="18"/>
        <v>1</v>
      </c>
      <c r="V20" s="10">
        <f t="shared" si="19"/>
        <v>4.5454545454545456E-2</v>
      </c>
      <c r="W20" s="5">
        <f t="shared" si="20"/>
        <v>130</v>
      </c>
      <c r="X20" s="5">
        <f t="shared" si="21"/>
        <v>127</v>
      </c>
      <c r="Y20" s="11">
        <f t="shared" si="22"/>
        <v>-3</v>
      </c>
      <c r="Z20" s="10">
        <f t="shared" si="23"/>
        <v>-2.3076923076923078E-2</v>
      </c>
      <c r="AA20" s="15"/>
      <c r="AC20" s="26"/>
      <c r="AE20" s="27"/>
    </row>
    <row r="21" spans="1:31" x14ac:dyDescent="0.25">
      <c r="A21" s="29"/>
      <c r="B21" s="5">
        <v>5</v>
      </c>
      <c r="C21" s="5" t="s">
        <v>11</v>
      </c>
      <c r="D21" s="1">
        <v>46</v>
      </c>
      <c r="E21" s="1">
        <v>47</v>
      </c>
      <c r="F21" s="11">
        <f t="shared" si="12"/>
        <v>1</v>
      </c>
      <c r="G21" s="10">
        <f t="shared" si="13"/>
        <v>2.1739130434782608E-2</v>
      </c>
      <c r="H21" s="1"/>
      <c r="I21" s="1">
        <v>26</v>
      </c>
      <c r="J21" s="1">
        <v>27</v>
      </c>
      <c r="K21" s="11">
        <f t="shared" si="14"/>
        <v>1</v>
      </c>
      <c r="L21" s="10">
        <f t="shared" si="15"/>
        <v>3.8461538461538464E-2</v>
      </c>
      <c r="M21" s="1"/>
      <c r="N21" s="1">
        <v>26</v>
      </c>
      <c r="O21" s="1">
        <v>26</v>
      </c>
      <c r="P21" s="11">
        <f t="shared" si="16"/>
        <v>0</v>
      </c>
      <c r="Q21" s="10">
        <f t="shared" si="17"/>
        <v>0</v>
      </c>
      <c r="R21" s="1"/>
      <c r="S21" s="1">
        <v>20</v>
      </c>
      <c r="T21" s="1">
        <v>20</v>
      </c>
      <c r="U21" s="11">
        <f t="shared" si="18"/>
        <v>0</v>
      </c>
      <c r="V21" s="10">
        <f t="shared" si="19"/>
        <v>0</v>
      </c>
      <c r="W21" s="5">
        <f t="shared" si="20"/>
        <v>118</v>
      </c>
      <c r="X21" s="5">
        <f t="shared" si="21"/>
        <v>120</v>
      </c>
      <c r="Y21" s="11">
        <f t="shared" si="22"/>
        <v>2</v>
      </c>
      <c r="Z21" s="10">
        <f t="shared" si="23"/>
        <v>1.6949152542372881E-2</v>
      </c>
      <c r="AA21" s="15"/>
      <c r="AB21" s="17"/>
      <c r="AC21" s="26"/>
      <c r="AE21" s="27"/>
    </row>
    <row r="22" spans="1:31" x14ac:dyDescent="0.25">
      <c r="A22" s="5" t="s">
        <v>34</v>
      </c>
      <c r="B22" s="5">
        <v>6</v>
      </c>
      <c r="C22" s="5" t="s">
        <v>12</v>
      </c>
      <c r="D22" s="1">
        <v>46</v>
      </c>
      <c r="E22" s="1">
        <v>47</v>
      </c>
      <c r="F22" s="11">
        <f t="shared" si="12"/>
        <v>1</v>
      </c>
      <c r="G22" s="10">
        <f t="shared" si="13"/>
        <v>2.1739130434782608E-2</v>
      </c>
      <c r="H22" s="1"/>
      <c r="I22" s="1">
        <v>23</v>
      </c>
      <c r="J22" s="1">
        <v>24</v>
      </c>
      <c r="K22" s="11">
        <f t="shared" si="14"/>
        <v>1</v>
      </c>
      <c r="L22" s="10">
        <f t="shared" si="15"/>
        <v>4.3478260869565216E-2</v>
      </c>
      <c r="M22" s="1"/>
      <c r="N22" s="1">
        <v>25</v>
      </c>
      <c r="O22" s="1">
        <v>26</v>
      </c>
      <c r="P22" s="11">
        <f t="shared" si="16"/>
        <v>1</v>
      </c>
      <c r="Q22" s="10">
        <f t="shared" si="17"/>
        <v>0.04</v>
      </c>
      <c r="R22" s="1"/>
      <c r="S22" s="1">
        <v>20</v>
      </c>
      <c r="T22" s="1">
        <v>20</v>
      </c>
      <c r="U22" s="11">
        <f t="shared" si="18"/>
        <v>0</v>
      </c>
      <c r="V22" s="10">
        <f t="shared" si="19"/>
        <v>0</v>
      </c>
      <c r="W22" s="5">
        <f t="shared" si="20"/>
        <v>114</v>
      </c>
      <c r="X22" s="5">
        <f t="shared" si="21"/>
        <v>117</v>
      </c>
      <c r="Y22" s="11">
        <f t="shared" si="22"/>
        <v>3</v>
      </c>
      <c r="Z22" s="10">
        <f t="shared" si="23"/>
        <v>2.6315789473684209E-2</v>
      </c>
      <c r="AA22" s="15"/>
      <c r="AB22" s="17"/>
      <c r="AC22" s="26"/>
      <c r="AE22" s="27"/>
    </row>
    <row r="23" spans="1:31" x14ac:dyDescent="0.25">
      <c r="A23" s="5" t="s">
        <v>34</v>
      </c>
      <c r="B23" s="5">
        <v>7</v>
      </c>
      <c r="C23" s="5" t="s">
        <v>13</v>
      </c>
      <c r="D23" s="1">
        <v>43</v>
      </c>
      <c r="E23" s="1">
        <v>44</v>
      </c>
      <c r="F23" s="11">
        <f t="shared" si="12"/>
        <v>1</v>
      </c>
      <c r="G23" s="10">
        <f t="shared" si="13"/>
        <v>2.3255813953488372E-2</v>
      </c>
      <c r="H23" s="1"/>
      <c r="I23" s="1">
        <v>24</v>
      </c>
      <c r="J23" s="1">
        <v>25</v>
      </c>
      <c r="K23" s="11">
        <f t="shared" si="14"/>
        <v>1</v>
      </c>
      <c r="L23" s="10">
        <f t="shared" si="15"/>
        <v>4.1666666666666664E-2</v>
      </c>
      <c r="M23" s="1"/>
      <c r="N23" s="1">
        <v>24</v>
      </c>
      <c r="O23" s="1">
        <v>25</v>
      </c>
      <c r="P23" s="11">
        <f t="shared" si="16"/>
        <v>1</v>
      </c>
      <c r="Q23" s="10">
        <f t="shared" si="17"/>
        <v>4.1666666666666664E-2</v>
      </c>
      <c r="R23" s="1"/>
      <c r="S23" s="1">
        <v>18</v>
      </c>
      <c r="T23" s="1">
        <v>18</v>
      </c>
      <c r="U23" s="11">
        <f t="shared" si="18"/>
        <v>0</v>
      </c>
      <c r="V23" s="10">
        <f t="shared" si="19"/>
        <v>0</v>
      </c>
      <c r="W23" s="5">
        <f t="shared" si="20"/>
        <v>109</v>
      </c>
      <c r="X23" s="5">
        <f t="shared" si="21"/>
        <v>112</v>
      </c>
      <c r="Y23" s="11">
        <f t="shared" si="22"/>
        <v>3</v>
      </c>
      <c r="Z23" s="10">
        <f t="shared" si="23"/>
        <v>2.7522935779816515E-2</v>
      </c>
      <c r="AA23" s="15"/>
      <c r="AB23" s="17"/>
      <c r="AC23" s="26"/>
    </row>
    <row r="24" spans="1:31" x14ac:dyDescent="0.25">
      <c r="A24" s="13" t="s">
        <v>34</v>
      </c>
      <c r="B24" s="5">
        <v>8</v>
      </c>
      <c r="C24" s="5" t="s">
        <v>14</v>
      </c>
      <c r="D24" s="1">
        <v>45</v>
      </c>
      <c r="E24" s="1">
        <v>46</v>
      </c>
      <c r="F24" s="11">
        <f t="shared" si="12"/>
        <v>1</v>
      </c>
      <c r="G24" s="10">
        <f t="shared" si="13"/>
        <v>2.2222222222222223E-2</v>
      </c>
      <c r="H24" s="1"/>
      <c r="I24" s="1">
        <v>24</v>
      </c>
      <c r="J24" s="1">
        <v>24</v>
      </c>
      <c r="K24" s="11">
        <f t="shared" si="14"/>
        <v>0</v>
      </c>
      <c r="L24" s="10">
        <f t="shared" si="15"/>
        <v>0</v>
      </c>
      <c r="M24" s="1"/>
      <c r="N24" s="1">
        <v>30</v>
      </c>
      <c r="O24" s="1">
        <v>32</v>
      </c>
      <c r="P24" s="11">
        <f t="shared" si="16"/>
        <v>2</v>
      </c>
      <c r="Q24" s="10">
        <f t="shared" si="17"/>
        <v>6.6666666666666666E-2</v>
      </c>
      <c r="R24" s="1"/>
      <c r="S24" s="1">
        <v>18</v>
      </c>
      <c r="T24" s="1">
        <v>19</v>
      </c>
      <c r="U24" s="11">
        <f t="shared" si="18"/>
        <v>1</v>
      </c>
      <c r="V24" s="10">
        <f t="shared" si="19"/>
        <v>5.5555555555555552E-2</v>
      </c>
      <c r="W24" s="5">
        <f t="shared" si="20"/>
        <v>117</v>
      </c>
      <c r="X24" s="5">
        <f t="shared" si="21"/>
        <v>121</v>
      </c>
      <c r="Y24" s="11">
        <f t="shared" si="22"/>
        <v>4</v>
      </c>
      <c r="Z24" s="10">
        <f t="shared" si="23"/>
        <v>3.4188034188034191E-2</v>
      </c>
      <c r="AA24" s="15"/>
      <c r="AB24" s="17"/>
      <c r="AC24" s="12"/>
    </row>
    <row r="25" spans="1:31" x14ac:dyDescent="0.25">
      <c r="A25" s="25" t="s">
        <v>33</v>
      </c>
      <c r="B25" s="5">
        <v>9</v>
      </c>
      <c r="C25" s="5" t="s">
        <v>15</v>
      </c>
      <c r="D25" s="2">
        <v>56</v>
      </c>
      <c r="E25" s="2">
        <v>50</v>
      </c>
      <c r="F25" s="2">
        <f t="shared" si="12"/>
        <v>-6</v>
      </c>
      <c r="G25" s="20">
        <f t="shared" si="13"/>
        <v>-0.10714285714285714</v>
      </c>
      <c r="H25" s="11"/>
      <c r="I25" s="2">
        <v>29</v>
      </c>
      <c r="J25" s="2">
        <v>29</v>
      </c>
      <c r="K25" s="2">
        <f t="shared" si="14"/>
        <v>0</v>
      </c>
      <c r="L25" s="20">
        <f t="shared" si="15"/>
        <v>0</v>
      </c>
      <c r="M25" s="11"/>
      <c r="N25" s="2">
        <v>26</v>
      </c>
      <c r="O25" s="2">
        <v>28</v>
      </c>
      <c r="P25" s="2">
        <f t="shared" si="16"/>
        <v>2</v>
      </c>
      <c r="Q25" s="20">
        <f t="shared" si="17"/>
        <v>7.6923076923076927E-2</v>
      </c>
      <c r="R25" s="11"/>
      <c r="S25" s="2">
        <v>26</v>
      </c>
      <c r="T25" s="2">
        <v>27</v>
      </c>
      <c r="U25" s="2">
        <f t="shared" si="18"/>
        <v>1</v>
      </c>
      <c r="V25" s="20">
        <f t="shared" si="19"/>
        <v>3.8461538461538464E-2</v>
      </c>
      <c r="W25" s="9">
        <f t="shared" si="20"/>
        <v>137</v>
      </c>
      <c r="X25" s="9">
        <f t="shared" si="21"/>
        <v>134</v>
      </c>
      <c r="Y25" s="2">
        <f t="shared" si="22"/>
        <v>-3</v>
      </c>
      <c r="Z25" s="10">
        <f t="shared" si="23"/>
        <v>-2.1897810218978103E-2</v>
      </c>
      <c r="AA25" s="13"/>
      <c r="AB25" s="17"/>
      <c r="AC25" s="12"/>
    </row>
    <row r="26" spans="1:31" x14ac:dyDescent="0.25">
      <c r="A26" s="24" t="s">
        <v>35</v>
      </c>
      <c r="C26" s="5" t="s">
        <v>16</v>
      </c>
      <c r="D26" s="1">
        <f>SUM(D19:D25)</f>
        <v>349</v>
      </c>
      <c r="E26" s="1">
        <f>SUM(E19:E25)</f>
        <v>344</v>
      </c>
      <c r="F26" s="1">
        <f>SUM(F19:F25)</f>
        <v>-5</v>
      </c>
      <c r="G26" s="10">
        <f t="shared" si="13"/>
        <v>-1.4326647564469915E-2</v>
      </c>
      <c r="H26" s="1"/>
      <c r="I26" s="1">
        <f>SUM(I19:I25)</f>
        <v>178</v>
      </c>
      <c r="J26" s="1">
        <f>SUM(J19:J25)</f>
        <v>181</v>
      </c>
      <c r="K26" s="1">
        <f>SUM(K19:K25)</f>
        <v>3</v>
      </c>
      <c r="L26" s="10">
        <f t="shared" si="15"/>
        <v>1.6853932584269662E-2</v>
      </c>
      <c r="M26" s="1"/>
      <c r="N26" s="1">
        <f>SUM(N19:N25)</f>
        <v>189</v>
      </c>
      <c r="O26" s="1">
        <f>SUM(O19:O25)</f>
        <v>202</v>
      </c>
      <c r="P26" s="1">
        <f>SUM(P19:P25)</f>
        <v>13</v>
      </c>
      <c r="Q26" s="10">
        <f t="shared" si="17"/>
        <v>6.8783068783068779E-2</v>
      </c>
      <c r="R26" s="1"/>
      <c r="S26" s="1">
        <f>SUM(S19:S25)</f>
        <v>146</v>
      </c>
      <c r="T26" s="1">
        <f>SUM(T19:T25)</f>
        <v>149</v>
      </c>
      <c r="U26" s="1">
        <f>SUM(U19:U25)</f>
        <v>3</v>
      </c>
      <c r="V26" s="10">
        <f t="shared" si="19"/>
        <v>2.0547945205479451E-2</v>
      </c>
      <c r="W26" s="28">
        <f>SUM(W19:W25)</f>
        <v>862</v>
      </c>
      <c r="X26" s="28">
        <f>SUM(X19:X25)</f>
        <v>876</v>
      </c>
      <c r="Y26" s="1">
        <f>SUM(Y19:Y25)</f>
        <v>14</v>
      </c>
      <c r="Z26" s="10">
        <f t="shared" si="23"/>
        <v>1.6241299303944315E-2</v>
      </c>
      <c r="AA26" s="13"/>
      <c r="AB26" s="17"/>
      <c r="AC26" s="26"/>
      <c r="AE26" s="27"/>
    </row>
    <row r="27" spans="1:31" x14ac:dyDescent="0.25">
      <c r="C27" s="5" t="s">
        <v>17</v>
      </c>
      <c r="D27" s="19">
        <f>+D26/W26</f>
        <v>0.40487238979118328</v>
      </c>
      <c r="E27" s="19">
        <f>+E26/X26</f>
        <v>0.39269406392694062</v>
      </c>
      <c r="F27" s="11"/>
      <c r="G27" s="20"/>
      <c r="H27" s="11"/>
      <c r="I27" s="19">
        <f>+I26/W26</f>
        <v>0.20649651972157773</v>
      </c>
      <c r="J27" s="19">
        <f>+J26/X26</f>
        <v>0.20662100456621005</v>
      </c>
      <c r="K27" s="11"/>
      <c r="L27" s="20"/>
      <c r="M27" s="11"/>
      <c r="N27" s="21">
        <f>+N26/W26</f>
        <v>0.21925754060324826</v>
      </c>
      <c r="O27" s="21">
        <f>+O26/X26</f>
        <v>0.23059360730593606</v>
      </c>
      <c r="P27" s="11"/>
      <c r="Q27" s="20"/>
      <c r="R27" s="11"/>
      <c r="S27" s="19">
        <f>+S26/W26</f>
        <v>0.16937354988399073</v>
      </c>
      <c r="T27" s="19">
        <f>+T26/X26</f>
        <v>0.17009132420091325</v>
      </c>
      <c r="U27" s="11"/>
      <c r="V27" s="20"/>
      <c r="W27" s="18"/>
      <c r="X27" s="18"/>
      <c r="Y27" s="11"/>
      <c r="Z27" s="20"/>
      <c r="AA27" s="13"/>
      <c r="AB27" s="17"/>
      <c r="AC27" s="26"/>
      <c r="AE27" s="27"/>
    </row>
    <row r="28" spans="1:31" x14ac:dyDescent="0.25">
      <c r="AA28" s="15"/>
      <c r="AB28" s="17"/>
      <c r="AC28" s="26"/>
      <c r="AE28" s="27"/>
    </row>
    <row r="29" spans="1:31" x14ac:dyDescent="0.25">
      <c r="A29" s="25" t="s">
        <v>38</v>
      </c>
      <c r="B29" s="5">
        <v>10</v>
      </c>
      <c r="C29" s="5" t="s">
        <v>9</v>
      </c>
      <c r="D29" s="1">
        <v>40</v>
      </c>
      <c r="E29" s="1">
        <v>40</v>
      </c>
      <c r="F29" s="11">
        <f t="shared" ref="F29:F35" si="24">+E29-D29</f>
        <v>0</v>
      </c>
      <c r="G29" s="10">
        <f t="shared" ref="G29:G36" si="25">+F29/D29</f>
        <v>0</v>
      </c>
      <c r="H29" s="1"/>
      <c r="I29" s="1">
        <v>27</v>
      </c>
      <c r="J29" s="1">
        <v>26</v>
      </c>
      <c r="K29" s="11">
        <f t="shared" ref="K29:K35" si="26">+J29-I29</f>
        <v>-1</v>
      </c>
      <c r="L29" s="10">
        <f t="shared" ref="L29:L36" si="27">+K29/I29</f>
        <v>-3.7037037037037035E-2</v>
      </c>
      <c r="M29" s="1"/>
      <c r="N29" s="1">
        <v>23</v>
      </c>
      <c r="O29" s="1">
        <v>24</v>
      </c>
      <c r="P29" s="11">
        <f t="shared" ref="P29:P35" si="28">+O29-N29</f>
        <v>1</v>
      </c>
      <c r="Q29" s="10">
        <f t="shared" ref="Q29:Q36" si="29">+P29/N29</f>
        <v>4.3478260869565216E-2</v>
      </c>
      <c r="R29" s="1"/>
      <c r="S29" s="1">
        <v>16</v>
      </c>
      <c r="T29" s="1">
        <v>16</v>
      </c>
      <c r="U29" s="11">
        <f t="shared" ref="U29:U35" si="30">+T29-S29</f>
        <v>0</v>
      </c>
      <c r="V29" s="10">
        <f t="shared" ref="V29:V36" si="31">+U29/S29</f>
        <v>0</v>
      </c>
      <c r="W29" s="5">
        <f t="shared" ref="W29:W35" si="32">+D29+I29+N29+S29</f>
        <v>106</v>
      </c>
      <c r="X29" s="5">
        <f t="shared" ref="X29:X35" si="33">+E29+J29+O29+T29</f>
        <v>106</v>
      </c>
      <c r="Y29" s="11">
        <f t="shared" ref="Y29:Y35" si="34">+X29-W29</f>
        <v>0</v>
      </c>
      <c r="Z29" s="10">
        <f t="shared" ref="Z29:Z36" si="35">+Y29/W29</f>
        <v>0</v>
      </c>
      <c r="AA29" s="15"/>
      <c r="AB29" s="17"/>
      <c r="AC29" s="26"/>
      <c r="AE29" s="27"/>
    </row>
    <row r="30" spans="1:31" x14ac:dyDescent="0.25">
      <c r="B30" s="5">
        <v>11</v>
      </c>
      <c r="C30" s="5" t="s">
        <v>10</v>
      </c>
      <c r="D30" s="1">
        <v>34</v>
      </c>
      <c r="E30" s="1">
        <v>34</v>
      </c>
      <c r="F30" s="11">
        <f t="shared" si="24"/>
        <v>0</v>
      </c>
      <c r="G30" s="10">
        <f t="shared" si="25"/>
        <v>0</v>
      </c>
      <c r="H30" s="1"/>
      <c r="I30" s="1">
        <v>18</v>
      </c>
      <c r="J30" s="1">
        <v>18</v>
      </c>
      <c r="K30" s="11">
        <f t="shared" si="26"/>
        <v>0</v>
      </c>
      <c r="L30" s="10">
        <f t="shared" si="27"/>
        <v>0</v>
      </c>
      <c r="M30" s="1"/>
      <c r="N30" s="1">
        <v>20</v>
      </c>
      <c r="O30" s="1">
        <v>21</v>
      </c>
      <c r="P30" s="11">
        <f t="shared" si="28"/>
        <v>1</v>
      </c>
      <c r="Q30" s="10">
        <f t="shared" si="29"/>
        <v>0.05</v>
      </c>
      <c r="R30" s="1"/>
      <c r="S30" s="1">
        <v>16</v>
      </c>
      <c r="T30" s="1">
        <v>16</v>
      </c>
      <c r="U30" s="11">
        <f t="shared" si="30"/>
        <v>0</v>
      </c>
      <c r="V30" s="10">
        <f t="shared" si="31"/>
        <v>0</v>
      </c>
      <c r="W30" s="5">
        <f t="shared" si="32"/>
        <v>88</v>
      </c>
      <c r="X30" s="5">
        <f t="shared" si="33"/>
        <v>89</v>
      </c>
      <c r="Y30" s="11">
        <f t="shared" si="34"/>
        <v>1</v>
      </c>
      <c r="Z30" s="10">
        <f t="shared" si="35"/>
        <v>1.1363636363636364E-2</v>
      </c>
      <c r="AA30" s="15"/>
      <c r="AC30" s="26"/>
    </row>
    <row r="31" spans="1:31" x14ac:dyDescent="0.25">
      <c r="B31" s="5">
        <v>12</v>
      </c>
      <c r="C31" s="5" t="s">
        <v>11</v>
      </c>
      <c r="D31" s="1">
        <v>33</v>
      </c>
      <c r="E31" s="1">
        <v>32</v>
      </c>
      <c r="F31" s="11">
        <f t="shared" si="24"/>
        <v>-1</v>
      </c>
      <c r="G31" s="10">
        <f t="shared" si="25"/>
        <v>-3.0303030303030304E-2</v>
      </c>
      <c r="H31" s="1"/>
      <c r="I31" s="1">
        <v>21</v>
      </c>
      <c r="J31" s="1">
        <v>21</v>
      </c>
      <c r="K31" s="11">
        <f t="shared" si="26"/>
        <v>0</v>
      </c>
      <c r="L31" s="10">
        <f t="shared" si="27"/>
        <v>0</v>
      </c>
      <c r="M31" s="1"/>
      <c r="N31" s="1">
        <v>20</v>
      </c>
      <c r="O31" s="1">
        <v>20</v>
      </c>
      <c r="P31" s="11">
        <f t="shared" si="28"/>
        <v>0</v>
      </c>
      <c r="Q31" s="10">
        <f t="shared" si="29"/>
        <v>0</v>
      </c>
      <c r="R31" s="1"/>
      <c r="S31" s="1">
        <v>14</v>
      </c>
      <c r="T31" s="1">
        <v>14</v>
      </c>
      <c r="U31" s="11">
        <f t="shared" si="30"/>
        <v>0</v>
      </c>
      <c r="V31" s="10">
        <f t="shared" si="31"/>
        <v>0</v>
      </c>
      <c r="W31" s="5">
        <f t="shared" si="32"/>
        <v>88</v>
      </c>
      <c r="X31" s="5">
        <f t="shared" si="33"/>
        <v>87</v>
      </c>
      <c r="Y31" s="11">
        <f t="shared" si="34"/>
        <v>-1</v>
      </c>
      <c r="Z31" s="10">
        <f t="shared" si="35"/>
        <v>-1.1363636363636364E-2</v>
      </c>
      <c r="AA31" s="15"/>
      <c r="AC31" s="12"/>
    </row>
    <row r="32" spans="1:31" x14ac:dyDescent="0.25">
      <c r="B32" s="5">
        <v>13</v>
      </c>
      <c r="C32" s="5" t="s">
        <v>12</v>
      </c>
      <c r="D32" s="1">
        <v>37</v>
      </c>
      <c r="E32" s="1">
        <v>37</v>
      </c>
      <c r="F32" s="11">
        <f t="shared" si="24"/>
        <v>0</v>
      </c>
      <c r="G32" s="10">
        <f t="shared" si="25"/>
        <v>0</v>
      </c>
      <c r="H32" s="1"/>
      <c r="I32" s="1">
        <v>20</v>
      </c>
      <c r="J32" s="1">
        <v>20</v>
      </c>
      <c r="K32" s="11">
        <f t="shared" si="26"/>
        <v>0</v>
      </c>
      <c r="L32" s="10">
        <f t="shared" si="27"/>
        <v>0</v>
      </c>
      <c r="M32" s="1"/>
      <c r="N32" s="1">
        <v>20</v>
      </c>
      <c r="O32" s="1">
        <v>21</v>
      </c>
      <c r="P32" s="11">
        <f t="shared" si="28"/>
        <v>1</v>
      </c>
      <c r="Q32" s="10">
        <f t="shared" si="29"/>
        <v>0.05</v>
      </c>
      <c r="R32" s="1"/>
      <c r="S32" s="1">
        <v>15</v>
      </c>
      <c r="T32" s="1">
        <v>14</v>
      </c>
      <c r="U32" s="11">
        <f t="shared" si="30"/>
        <v>-1</v>
      </c>
      <c r="V32" s="10">
        <f t="shared" si="31"/>
        <v>-6.6666666666666666E-2</v>
      </c>
      <c r="W32" s="5">
        <f t="shared" si="32"/>
        <v>92</v>
      </c>
      <c r="X32" s="5">
        <f t="shared" si="33"/>
        <v>92</v>
      </c>
      <c r="Y32" s="11">
        <f t="shared" si="34"/>
        <v>0</v>
      </c>
      <c r="Z32" s="10">
        <f t="shared" si="35"/>
        <v>0</v>
      </c>
      <c r="AA32" s="15"/>
      <c r="AB32" s="17"/>
      <c r="AC32" s="12"/>
    </row>
    <row r="33" spans="1:29" x14ac:dyDescent="0.25">
      <c r="B33" s="5">
        <v>14</v>
      </c>
      <c r="C33" s="5" t="s">
        <v>13</v>
      </c>
      <c r="D33" s="1">
        <v>35</v>
      </c>
      <c r="E33" s="1">
        <v>35</v>
      </c>
      <c r="F33" s="11">
        <f t="shared" si="24"/>
        <v>0</v>
      </c>
      <c r="G33" s="10">
        <f t="shared" si="25"/>
        <v>0</v>
      </c>
      <c r="H33" s="1"/>
      <c r="I33" s="1">
        <v>23</v>
      </c>
      <c r="J33" s="1">
        <v>23</v>
      </c>
      <c r="K33" s="11">
        <f t="shared" si="26"/>
        <v>0</v>
      </c>
      <c r="L33" s="10">
        <f t="shared" si="27"/>
        <v>0</v>
      </c>
      <c r="M33" s="1"/>
      <c r="N33" s="1">
        <v>20</v>
      </c>
      <c r="O33" s="1">
        <v>21</v>
      </c>
      <c r="P33" s="11">
        <f t="shared" si="28"/>
        <v>1</v>
      </c>
      <c r="Q33" s="10">
        <f t="shared" si="29"/>
        <v>0.05</v>
      </c>
      <c r="R33" s="1"/>
      <c r="S33" s="1">
        <v>16</v>
      </c>
      <c r="T33" s="1">
        <v>16</v>
      </c>
      <c r="U33" s="11">
        <f t="shared" si="30"/>
        <v>0</v>
      </c>
      <c r="V33" s="10">
        <f t="shared" si="31"/>
        <v>0</v>
      </c>
      <c r="W33" s="5">
        <f t="shared" si="32"/>
        <v>94</v>
      </c>
      <c r="X33" s="5">
        <f t="shared" si="33"/>
        <v>95</v>
      </c>
      <c r="Y33" s="11">
        <f t="shared" si="34"/>
        <v>1</v>
      </c>
      <c r="Z33" s="10">
        <f t="shared" si="35"/>
        <v>1.0638297872340425E-2</v>
      </c>
      <c r="AA33" s="15"/>
      <c r="AB33" s="17"/>
      <c r="AC33" s="12"/>
    </row>
    <row r="34" spans="1:29" x14ac:dyDescent="0.25">
      <c r="A34" s="24" t="s">
        <v>36</v>
      </c>
      <c r="B34" s="5">
        <v>15</v>
      </c>
      <c r="C34" s="5" t="s">
        <v>14</v>
      </c>
      <c r="D34" s="1">
        <v>63</v>
      </c>
      <c r="E34" s="1">
        <v>59</v>
      </c>
      <c r="F34" s="11">
        <f t="shared" si="24"/>
        <v>-4</v>
      </c>
      <c r="G34" s="10">
        <f t="shared" si="25"/>
        <v>-6.3492063492063489E-2</v>
      </c>
      <c r="H34" s="1"/>
      <c r="I34" s="1">
        <v>25</v>
      </c>
      <c r="J34" s="1">
        <v>25</v>
      </c>
      <c r="K34" s="11">
        <f t="shared" si="26"/>
        <v>0</v>
      </c>
      <c r="L34" s="10">
        <f t="shared" si="27"/>
        <v>0</v>
      </c>
      <c r="M34" s="1"/>
      <c r="N34" s="1">
        <v>27</v>
      </c>
      <c r="O34" s="1">
        <v>28</v>
      </c>
      <c r="P34" s="11">
        <f t="shared" si="28"/>
        <v>1</v>
      </c>
      <c r="Q34" s="10">
        <f t="shared" si="29"/>
        <v>3.7037037037037035E-2</v>
      </c>
      <c r="R34" s="1"/>
      <c r="S34" s="1">
        <v>18</v>
      </c>
      <c r="T34" s="1">
        <v>18</v>
      </c>
      <c r="U34" s="11">
        <f t="shared" si="30"/>
        <v>0</v>
      </c>
      <c r="V34" s="10">
        <f t="shared" si="31"/>
        <v>0</v>
      </c>
      <c r="W34" s="5">
        <f t="shared" si="32"/>
        <v>133</v>
      </c>
      <c r="X34" s="5">
        <f t="shared" si="33"/>
        <v>130</v>
      </c>
      <c r="Y34" s="11">
        <f t="shared" si="34"/>
        <v>-3</v>
      </c>
      <c r="Z34" s="10">
        <f t="shared" si="35"/>
        <v>-2.2556390977443608E-2</v>
      </c>
      <c r="AA34" s="15"/>
      <c r="AB34" s="17"/>
      <c r="AC34" s="12"/>
    </row>
    <row r="35" spans="1:29" x14ac:dyDescent="0.25">
      <c r="A35" s="24" t="s">
        <v>37</v>
      </c>
      <c r="B35" s="5">
        <v>16</v>
      </c>
      <c r="C35" s="5" t="s">
        <v>15</v>
      </c>
      <c r="D35" s="2">
        <v>64</v>
      </c>
      <c r="E35" s="2">
        <v>64</v>
      </c>
      <c r="F35" s="2">
        <f t="shared" si="24"/>
        <v>0</v>
      </c>
      <c r="G35" s="20">
        <f t="shared" si="25"/>
        <v>0</v>
      </c>
      <c r="H35" s="11"/>
      <c r="I35" s="2">
        <v>35</v>
      </c>
      <c r="J35" s="2">
        <v>35</v>
      </c>
      <c r="K35" s="2">
        <f t="shared" si="26"/>
        <v>0</v>
      </c>
      <c r="L35" s="20">
        <f t="shared" si="27"/>
        <v>0</v>
      </c>
      <c r="M35" s="11"/>
      <c r="N35" s="2">
        <v>35</v>
      </c>
      <c r="O35" s="2">
        <v>33</v>
      </c>
      <c r="P35" s="2">
        <f t="shared" si="28"/>
        <v>-2</v>
      </c>
      <c r="Q35" s="20">
        <f t="shared" si="29"/>
        <v>-5.7142857142857141E-2</v>
      </c>
      <c r="R35" s="11"/>
      <c r="S35" s="2">
        <v>29</v>
      </c>
      <c r="T35" s="2">
        <v>29</v>
      </c>
      <c r="U35" s="2">
        <f t="shared" si="30"/>
        <v>0</v>
      </c>
      <c r="V35" s="20">
        <f t="shared" si="31"/>
        <v>0</v>
      </c>
      <c r="W35" s="9">
        <f t="shared" si="32"/>
        <v>163</v>
      </c>
      <c r="X35" s="9">
        <f t="shared" si="33"/>
        <v>161</v>
      </c>
      <c r="Y35" s="2">
        <f t="shared" si="34"/>
        <v>-2</v>
      </c>
      <c r="Z35" s="10">
        <f t="shared" si="35"/>
        <v>-1.2269938650306749E-2</v>
      </c>
      <c r="AA35" s="15"/>
      <c r="AB35" s="17"/>
      <c r="AC35" s="12"/>
    </row>
    <row r="36" spans="1:29" x14ac:dyDescent="0.25">
      <c r="A36" s="25" t="s">
        <v>39</v>
      </c>
      <c r="C36" s="5" t="s">
        <v>16</v>
      </c>
      <c r="D36" s="1">
        <f>SUM(D29:D35)</f>
        <v>306</v>
      </c>
      <c r="E36" s="1">
        <f>SUM(E29:E35)</f>
        <v>301</v>
      </c>
      <c r="F36" s="1">
        <f>SUM(F29:F35)</f>
        <v>-5</v>
      </c>
      <c r="G36" s="10">
        <f t="shared" si="25"/>
        <v>-1.6339869281045753E-2</v>
      </c>
      <c r="H36" s="1"/>
      <c r="I36" s="1">
        <f>SUM(I29:I35)</f>
        <v>169</v>
      </c>
      <c r="J36" s="1">
        <f>SUM(J29:J35)</f>
        <v>168</v>
      </c>
      <c r="K36" s="1">
        <f>SUM(K29:K35)</f>
        <v>-1</v>
      </c>
      <c r="L36" s="10">
        <f t="shared" si="27"/>
        <v>-5.9171597633136093E-3</v>
      </c>
      <c r="M36" s="1"/>
      <c r="N36" s="1">
        <f>SUM(N29:N35)</f>
        <v>165</v>
      </c>
      <c r="O36" s="1">
        <f>SUM(O29:O35)</f>
        <v>168</v>
      </c>
      <c r="P36" s="1">
        <f>SUM(P29:P35)</f>
        <v>3</v>
      </c>
      <c r="Q36" s="10">
        <f t="shared" si="29"/>
        <v>1.8181818181818181E-2</v>
      </c>
      <c r="R36" s="1"/>
      <c r="S36" s="1">
        <f>SUM(S29:S35)</f>
        <v>124</v>
      </c>
      <c r="T36" s="1">
        <f>SUM(T29:T35)</f>
        <v>123</v>
      </c>
      <c r="U36" s="1">
        <f>SUM(U29:U35)</f>
        <v>-1</v>
      </c>
      <c r="V36" s="10">
        <f t="shared" si="31"/>
        <v>-8.0645161290322578E-3</v>
      </c>
      <c r="W36" s="28">
        <f>SUM(W29:W35)</f>
        <v>764</v>
      </c>
      <c r="X36" s="28">
        <f>SUM(X29:X35)</f>
        <v>760</v>
      </c>
      <c r="Y36" s="1">
        <f>SUM(Y29:Y35)</f>
        <v>-4</v>
      </c>
      <c r="Z36" s="10">
        <f t="shared" si="35"/>
        <v>-5.235602094240838E-3</v>
      </c>
      <c r="AA36" s="13"/>
      <c r="AB36" s="17"/>
      <c r="AC36" s="12"/>
    </row>
    <row r="37" spans="1:29" x14ac:dyDescent="0.25">
      <c r="C37" s="5" t="s">
        <v>17</v>
      </c>
      <c r="D37" s="19">
        <f>+D36/W36</f>
        <v>0.40052356020942409</v>
      </c>
      <c r="E37" s="19">
        <f>+E36/X36</f>
        <v>0.39605263157894738</v>
      </c>
      <c r="F37" s="11"/>
      <c r="G37" s="20"/>
      <c r="H37" s="11"/>
      <c r="I37" s="19">
        <f>+I36/W36</f>
        <v>0.22120418848167539</v>
      </c>
      <c r="J37" s="19">
        <f>+J36/X36</f>
        <v>0.22105263157894736</v>
      </c>
      <c r="K37" s="11"/>
      <c r="L37" s="20"/>
      <c r="M37" s="11"/>
      <c r="N37" s="21">
        <f>+N36/W36</f>
        <v>0.21596858638743455</v>
      </c>
      <c r="O37" s="21">
        <f>+O36/X36</f>
        <v>0.22105263157894736</v>
      </c>
      <c r="P37" s="11"/>
      <c r="Q37" s="20"/>
      <c r="R37" s="11"/>
      <c r="S37" s="19">
        <f>+S36/W36</f>
        <v>0.16230366492146597</v>
      </c>
      <c r="T37" s="19">
        <f>+T36/X36</f>
        <v>0.1618421052631579</v>
      </c>
      <c r="U37" s="11"/>
      <c r="V37" s="20"/>
      <c r="W37" s="18"/>
      <c r="X37" s="18"/>
      <c r="Y37" s="11"/>
      <c r="Z37" s="20"/>
      <c r="AA37" s="13"/>
      <c r="AB37" s="17"/>
    </row>
    <row r="38" spans="1:29" x14ac:dyDescent="0.25">
      <c r="AA38" s="13"/>
      <c r="AB38" s="17"/>
    </row>
    <row r="39" spans="1:29" x14ac:dyDescent="0.25">
      <c r="A39" s="24" t="s">
        <v>36</v>
      </c>
      <c r="B39" s="5">
        <v>17</v>
      </c>
      <c r="C39" s="5" t="s">
        <v>9</v>
      </c>
      <c r="D39" s="1">
        <v>57</v>
      </c>
      <c r="E39" s="1">
        <v>58</v>
      </c>
      <c r="F39" s="11">
        <f t="shared" ref="F39:F45" si="36">+E39-D39</f>
        <v>1</v>
      </c>
      <c r="G39" s="10">
        <f t="shared" ref="G39:G46" si="37">+F39/D39</f>
        <v>1.7543859649122806E-2</v>
      </c>
      <c r="H39" s="1"/>
      <c r="I39" s="1">
        <v>34</v>
      </c>
      <c r="J39" s="1">
        <v>35</v>
      </c>
      <c r="K39" s="11">
        <f t="shared" ref="K39:K45" si="38">+J39-I39</f>
        <v>1</v>
      </c>
      <c r="L39" s="10">
        <f t="shared" ref="L39:L46" si="39">+K39/I39</f>
        <v>2.9411764705882353E-2</v>
      </c>
      <c r="M39" s="1"/>
      <c r="N39" s="1">
        <v>38</v>
      </c>
      <c r="O39" s="1">
        <v>36</v>
      </c>
      <c r="P39" s="11">
        <f t="shared" ref="P39:P45" si="40">+O39-N39</f>
        <v>-2</v>
      </c>
      <c r="Q39" s="10">
        <f t="shared" ref="Q39:Q46" si="41">+P39/N39</f>
        <v>-5.2631578947368418E-2</v>
      </c>
      <c r="R39" s="1"/>
      <c r="S39" s="1">
        <v>28</v>
      </c>
      <c r="T39" s="1">
        <v>29</v>
      </c>
      <c r="U39" s="11">
        <f t="shared" ref="U39:U45" si="42">+T39-S39</f>
        <v>1</v>
      </c>
      <c r="V39" s="10">
        <f t="shared" ref="V39:V46" si="43">+U39/S39</f>
        <v>3.5714285714285712E-2</v>
      </c>
      <c r="W39" s="5">
        <f t="shared" ref="W39:W45" si="44">+D39+I39+N39+S39</f>
        <v>157</v>
      </c>
      <c r="X39" s="5">
        <f t="shared" ref="X39:X45" si="45">+E39+J39+O39+T39</f>
        <v>158</v>
      </c>
      <c r="Y39" s="11">
        <f t="shared" ref="Y39:Y45" si="46">+X39-W39</f>
        <v>1</v>
      </c>
      <c r="Z39" s="10">
        <f t="shared" ref="Z39:Z46" si="47">+Y39/W39</f>
        <v>6.369426751592357E-3</v>
      </c>
      <c r="AA39" s="13"/>
      <c r="AB39" s="17"/>
    </row>
    <row r="40" spans="1:29" x14ac:dyDescent="0.25">
      <c r="A40" s="25" t="s">
        <v>40</v>
      </c>
      <c r="B40" s="5">
        <v>18</v>
      </c>
      <c r="C40" s="5" t="s">
        <v>10</v>
      </c>
      <c r="D40" s="1">
        <v>54</v>
      </c>
      <c r="E40" s="1">
        <v>51</v>
      </c>
      <c r="F40" s="11">
        <f t="shared" si="36"/>
        <v>-3</v>
      </c>
      <c r="G40" s="10">
        <f t="shared" si="37"/>
        <v>-5.5555555555555552E-2</v>
      </c>
      <c r="H40" s="1"/>
      <c r="I40" s="1">
        <v>29</v>
      </c>
      <c r="J40" s="1">
        <v>30</v>
      </c>
      <c r="K40" s="11">
        <f t="shared" si="38"/>
        <v>1</v>
      </c>
      <c r="L40" s="10">
        <f t="shared" si="39"/>
        <v>3.4482758620689655E-2</v>
      </c>
      <c r="M40" s="1"/>
      <c r="N40" s="1">
        <v>29</v>
      </c>
      <c r="O40" s="1">
        <v>30</v>
      </c>
      <c r="P40" s="11">
        <f t="shared" si="40"/>
        <v>1</v>
      </c>
      <c r="Q40" s="10">
        <f t="shared" si="41"/>
        <v>3.4482758620689655E-2</v>
      </c>
      <c r="R40" s="1"/>
      <c r="S40" s="1">
        <v>31</v>
      </c>
      <c r="T40" s="1">
        <v>31</v>
      </c>
      <c r="U40" s="11">
        <f t="shared" si="42"/>
        <v>0</v>
      </c>
      <c r="V40" s="10">
        <f t="shared" si="43"/>
        <v>0</v>
      </c>
      <c r="W40" s="5">
        <f t="shared" si="44"/>
        <v>143</v>
      </c>
      <c r="X40" s="5">
        <f t="shared" si="45"/>
        <v>142</v>
      </c>
      <c r="Y40" s="11">
        <f t="shared" si="46"/>
        <v>-1</v>
      </c>
      <c r="Z40" s="10">
        <f t="shared" si="47"/>
        <v>-6.993006993006993E-3</v>
      </c>
      <c r="AA40" s="13"/>
      <c r="AC40" s="12"/>
    </row>
    <row r="41" spans="1:29" x14ac:dyDescent="0.25">
      <c r="B41" s="5">
        <v>19</v>
      </c>
      <c r="C41" s="5" t="s">
        <v>11</v>
      </c>
      <c r="D41" s="1">
        <v>45</v>
      </c>
      <c r="E41" s="1">
        <v>46</v>
      </c>
      <c r="F41" s="11">
        <f t="shared" si="36"/>
        <v>1</v>
      </c>
      <c r="G41" s="10">
        <f t="shared" si="37"/>
        <v>2.2222222222222223E-2</v>
      </c>
      <c r="H41" s="1"/>
      <c r="I41" s="1">
        <v>22</v>
      </c>
      <c r="J41" s="1">
        <v>22</v>
      </c>
      <c r="K41" s="11">
        <f t="shared" si="38"/>
        <v>0</v>
      </c>
      <c r="L41" s="10">
        <f t="shared" si="39"/>
        <v>0</v>
      </c>
      <c r="M41" s="1"/>
      <c r="N41" s="1">
        <v>23</v>
      </c>
      <c r="O41" s="1">
        <v>23</v>
      </c>
      <c r="P41" s="11">
        <f t="shared" si="40"/>
        <v>0</v>
      </c>
      <c r="Q41" s="10">
        <f t="shared" si="41"/>
        <v>0</v>
      </c>
      <c r="R41" s="1"/>
      <c r="S41" s="1">
        <v>17</v>
      </c>
      <c r="T41" s="1">
        <v>17</v>
      </c>
      <c r="U41" s="11">
        <f t="shared" si="42"/>
        <v>0</v>
      </c>
      <c r="V41" s="10">
        <f t="shared" si="43"/>
        <v>0</v>
      </c>
      <c r="W41" s="5">
        <f t="shared" si="44"/>
        <v>107</v>
      </c>
      <c r="X41" s="5">
        <f t="shared" si="45"/>
        <v>108</v>
      </c>
      <c r="Y41" s="11">
        <f t="shared" si="46"/>
        <v>1</v>
      </c>
      <c r="Z41" s="10">
        <f t="shared" si="47"/>
        <v>9.3457943925233638E-3</v>
      </c>
      <c r="AA41" s="13"/>
      <c r="AC41" s="12"/>
    </row>
    <row r="42" spans="1:29" x14ac:dyDescent="0.25">
      <c r="B42" s="5">
        <v>20</v>
      </c>
      <c r="C42" s="5" t="s">
        <v>12</v>
      </c>
      <c r="D42" s="1">
        <v>42</v>
      </c>
      <c r="E42" s="1">
        <v>42</v>
      </c>
      <c r="F42" s="11">
        <f t="shared" si="36"/>
        <v>0</v>
      </c>
      <c r="G42" s="10">
        <f t="shared" si="37"/>
        <v>0</v>
      </c>
      <c r="H42" s="1"/>
      <c r="I42" s="1">
        <v>21</v>
      </c>
      <c r="J42" s="1">
        <v>21</v>
      </c>
      <c r="K42" s="11">
        <f t="shared" si="38"/>
        <v>0</v>
      </c>
      <c r="L42" s="10">
        <f t="shared" si="39"/>
        <v>0</v>
      </c>
      <c r="M42" s="1"/>
      <c r="N42" s="1">
        <v>23</v>
      </c>
      <c r="O42" s="1">
        <v>23</v>
      </c>
      <c r="P42" s="11">
        <f t="shared" si="40"/>
        <v>0</v>
      </c>
      <c r="Q42" s="10">
        <f t="shared" si="41"/>
        <v>0</v>
      </c>
      <c r="R42" s="1"/>
      <c r="S42" s="1">
        <v>17</v>
      </c>
      <c r="T42" s="1">
        <v>17</v>
      </c>
      <c r="U42" s="11">
        <f t="shared" si="42"/>
        <v>0</v>
      </c>
      <c r="V42" s="10">
        <f t="shared" si="43"/>
        <v>0</v>
      </c>
      <c r="W42" s="5">
        <f t="shared" si="44"/>
        <v>103</v>
      </c>
      <c r="X42" s="5">
        <f t="shared" si="45"/>
        <v>103</v>
      </c>
      <c r="Y42" s="11">
        <f t="shared" si="46"/>
        <v>0</v>
      </c>
      <c r="Z42" s="10">
        <f t="shared" si="47"/>
        <v>0</v>
      </c>
      <c r="AA42" s="13"/>
      <c r="AB42" s="17"/>
      <c r="AC42" s="12"/>
    </row>
    <row r="43" spans="1:29" x14ac:dyDescent="0.25">
      <c r="B43" s="5">
        <v>21</v>
      </c>
      <c r="C43" s="5" t="s">
        <v>13</v>
      </c>
      <c r="D43" s="1">
        <v>39</v>
      </c>
      <c r="E43" s="1">
        <v>39</v>
      </c>
      <c r="F43" s="11">
        <f t="shared" si="36"/>
        <v>0</v>
      </c>
      <c r="G43" s="10">
        <f t="shared" si="37"/>
        <v>0</v>
      </c>
      <c r="H43" s="1"/>
      <c r="I43" s="1">
        <v>24</v>
      </c>
      <c r="J43" s="1">
        <v>24</v>
      </c>
      <c r="K43" s="11">
        <f t="shared" si="38"/>
        <v>0</v>
      </c>
      <c r="L43" s="10">
        <f t="shared" si="39"/>
        <v>0</v>
      </c>
      <c r="M43" s="1"/>
      <c r="N43" s="1">
        <v>22</v>
      </c>
      <c r="O43" s="1">
        <v>22</v>
      </c>
      <c r="P43" s="11">
        <f t="shared" si="40"/>
        <v>0</v>
      </c>
      <c r="Q43" s="10">
        <f t="shared" si="41"/>
        <v>0</v>
      </c>
      <c r="R43" s="1"/>
      <c r="S43" s="1">
        <v>17</v>
      </c>
      <c r="T43" s="1">
        <v>17</v>
      </c>
      <c r="U43" s="11">
        <f t="shared" si="42"/>
        <v>0</v>
      </c>
      <c r="V43" s="10">
        <f t="shared" si="43"/>
        <v>0</v>
      </c>
      <c r="W43" s="5">
        <f t="shared" si="44"/>
        <v>102</v>
      </c>
      <c r="X43" s="5">
        <f t="shared" si="45"/>
        <v>102</v>
      </c>
      <c r="Y43" s="11">
        <f t="shared" si="46"/>
        <v>0</v>
      </c>
      <c r="Z43" s="10">
        <f t="shared" si="47"/>
        <v>0</v>
      </c>
      <c r="AA43" s="13"/>
      <c r="AB43" s="17"/>
      <c r="AC43" s="12"/>
    </row>
    <row r="44" spans="1:29" x14ac:dyDescent="0.25">
      <c r="B44" s="5">
        <v>22</v>
      </c>
      <c r="C44" s="5" t="s">
        <v>14</v>
      </c>
      <c r="D44" s="1">
        <v>44</v>
      </c>
      <c r="E44" s="1">
        <v>45</v>
      </c>
      <c r="F44" s="11">
        <f t="shared" si="36"/>
        <v>1</v>
      </c>
      <c r="G44" s="10">
        <f t="shared" si="37"/>
        <v>2.2727272727272728E-2</v>
      </c>
      <c r="H44" s="1"/>
      <c r="I44" s="1">
        <v>23</v>
      </c>
      <c r="J44" s="1">
        <v>23</v>
      </c>
      <c r="K44" s="11">
        <f t="shared" si="38"/>
        <v>0</v>
      </c>
      <c r="L44" s="10">
        <f t="shared" si="39"/>
        <v>0</v>
      </c>
      <c r="M44" s="1"/>
      <c r="N44" s="1">
        <v>25</v>
      </c>
      <c r="O44" s="1">
        <v>25</v>
      </c>
      <c r="P44" s="11">
        <f t="shared" si="40"/>
        <v>0</v>
      </c>
      <c r="Q44" s="10">
        <f t="shared" si="41"/>
        <v>0</v>
      </c>
      <c r="R44" s="1"/>
      <c r="S44" s="1">
        <v>18</v>
      </c>
      <c r="T44" s="1">
        <v>18</v>
      </c>
      <c r="U44" s="11">
        <f t="shared" si="42"/>
        <v>0</v>
      </c>
      <c r="V44" s="10">
        <f t="shared" si="43"/>
        <v>0</v>
      </c>
      <c r="W44" s="5">
        <f t="shared" si="44"/>
        <v>110</v>
      </c>
      <c r="X44" s="5">
        <f t="shared" si="45"/>
        <v>111</v>
      </c>
      <c r="Y44" s="11">
        <f t="shared" si="46"/>
        <v>1</v>
      </c>
      <c r="Z44" s="10">
        <f t="shared" si="47"/>
        <v>9.0909090909090905E-3</v>
      </c>
      <c r="AA44" s="13"/>
      <c r="AC44" s="12"/>
    </row>
    <row r="45" spans="1:29" x14ac:dyDescent="0.25">
      <c r="A45" s="24" t="s">
        <v>41</v>
      </c>
      <c r="B45" s="5">
        <v>23</v>
      </c>
      <c r="C45" s="5" t="s">
        <v>15</v>
      </c>
      <c r="D45" s="2">
        <v>56</v>
      </c>
      <c r="E45" s="2">
        <v>53</v>
      </c>
      <c r="F45" s="2">
        <f t="shared" si="36"/>
        <v>-3</v>
      </c>
      <c r="G45" s="20">
        <f t="shared" si="37"/>
        <v>-5.3571428571428568E-2</v>
      </c>
      <c r="H45" s="11"/>
      <c r="I45" s="2">
        <v>26</v>
      </c>
      <c r="J45" s="2">
        <v>27</v>
      </c>
      <c r="K45" s="2">
        <f t="shared" si="38"/>
        <v>1</v>
      </c>
      <c r="L45" s="20">
        <f t="shared" si="39"/>
        <v>3.8461538461538464E-2</v>
      </c>
      <c r="M45" s="11"/>
      <c r="N45" s="2">
        <v>24</v>
      </c>
      <c r="O45" s="2">
        <v>24</v>
      </c>
      <c r="P45" s="2">
        <f t="shared" si="40"/>
        <v>0</v>
      </c>
      <c r="Q45" s="20">
        <f t="shared" si="41"/>
        <v>0</v>
      </c>
      <c r="R45" s="11"/>
      <c r="S45" s="2">
        <v>22</v>
      </c>
      <c r="T45" s="2">
        <v>23</v>
      </c>
      <c r="U45" s="2">
        <f t="shared" si="42"/>
        <v>1</v>
      </c>
      <c r="V45" s="20">
        <f t="shared" si="43"/>
        <v>4.5454545454545456E-2</v>
      </c>
      <c r="W45" s="9">
        <f t="shared" si="44"/>
        <v>128</v>
      </c>
      <c r="X45" s="9">
        <f t="shared" si="45"/>
        <v>127</v>
      </c>
      <c r="Y45" s="2">
        <f t="shared" si="46"/>
        <v>-1</v>
      </c>
      <c r="Z45" s="10">
        <f t="shared" si="47"/>
        <v>-7.8125E-3</v>
      </c>
      <c r="AA45" s="13"/>
      <c r="AC45" s="12"/>
    </row>
    <row r="46" spans="1:29" x14ac:dyDescent="0.25">
      <c r="C46" s="5" t="s">
        <v>16</v>
      </c>
      <c r="D46" s="1">
        <f>SUM(D39:D45)</f>
        <v>337</v>
      </c>
      <c r="E46" s="1">
        <f>SUM(E39:E45)</f>
        <v>334</v>
      </c>
      <c r="F46" s="1">
        <f>SUM(F39:F45)</f>
        <v>-3</v>
      </c>
      <c r="G46" s="10">
        <f t="shared" si="37"/>
        <v>-8.9020771513353119E-3</v>
      </c>
      <c r="H46" s="1"/>
      <c r="I46" s="1">
        <f>SUM(I39:I45)</f>
        <v>179</v>
      </c>
      <c r="J46" s="1">
        <f>SUM(J39:J45)</f>
        <v>182</v>
      </c>
      <c r="K46" s="1">
        <f>SUM(K39:K45)</f>
        <v>3</v>
      </c>
      <c r="L46" s="10">
        <f t="shared" si="39"/>
        <v>1.6759776536312849E-2</v>
      </c>
      <c r="M46" s="1"/>
      <c r="N46" s="1">
        <f>SUM(N39:N45)</f>
        <v>184</v>
      </c>
      <c r="O46" s="1">
        <f>SUM(O39:O45)</f>
        <v>183</v>
      </c>
      <c r="P46" s="1">
        <f>SUM(P39:P45)</f>
        <v>-1</v>
      </c>
      <c r="Q46" s="10">
        <f t="shared" si="41"/>
        <v>-5.434782608695652E-3</v>
      </c>
      <c r="R46" s="1"/>
      <c r="S46" s="1">
        <f>SUM(S39:S45)</f>
        <v>150</v>
      </c>
      <c r="T46" s="1">
        <f>SUM(T39:T45)</f>
        <v>152</v>
      </c>
      <c r="U46" s="1">
        <f>SUM(U39:U45)</f>
        <v>2</v>
      </c>
      <c r="V46" s="10">
        <f t="shared" si="43"/>
        <v>1.3333333333333334E-2</v>
      </c>
      <c r="W46" s="28">
        <f>SUM(W39:W45)</f>
        <v>850</v>
      </c>
      <c r="X46" s="28">
        <f>SUM(X39:X45)</f>
        <v>851</v>
      </c>
      <c r="Y46" s="1">
        <f>SUM(Y39:Y45)</f>
        <v>1</v>
      </c>
      <c r="Z46" s="10">
        <f t="shared" si="47"/>
        <v>1.176470588235294E-3</v>
      </c>
      <c r="AA46" s="13"/>
      <c r="AB46" s="17"/>
      <c r="AC46" s="12"/>
    </row>
    <row r="47" spans="1:29" x14ac:dyDescent="0.25">
      <c r="C47" s="5" t="s">
        <v>17</v>
      </c>
      <c r="D47" s="19">
        <f>+D46/W46</f>
        <v>0.39647058823529413</v>
      </c>
      <c r="E47" s="19">
        <f>+E46/X46</f>
        <v>0.39247943595769685</v>
      </c>
      <c r="F47" s="11"/>
      <c r="G47" s="20"/>
      <c r="H47" s="11"/>
      <c r="I47" s="19">
        <f>+I46/W46</f>
        <v>0.21058823529411766</v>
      </c>
      <c r="J47" s="19">
        <f>+J46/X46</f>
        <v>0.21386603995299647</v>
      </c>
      <c r="K47" s="11"/>
      <c r="L47" s="20"/>
      <c r="M47" s="11"/>
      <c r="N47" s="21">
        <f>+N46/W46</f>
        <v>0.21647058823529411</v>
      </c>
      <c r="O47" s="21">
        <f>+O46/X46</f>
        <v>0.21504112808460635</v>
      </c>
      <c r="P47" s="11"/>
      <c r="Q47" s="20"/>
      <c r="R47" s="11"/>
      <c r="S47" s="19">
        <f>+S46/W46</f>
        <v>0.17647058823529413</v>
      </c>
      <c r="T47" s="19">
        <f>+T46/X46</f>
        <v>0.17861339600470036</v>
      </c>
      <c r="U47" s="11"/>
      <c r="V47" s="20"/>
      <c r="W47" s="18"/>
      <c r="X47" s="18"/>
      <c r="Y47" s="11"/>
      <c r="Z47" s="20"/>
      <c r="AB47" s="17"/>
    </row>
    <row r="48" spans="1:29" x14ac:dyDescent="0.25">
      <c r="AB48" s="17"/>
    </row>
    <row r="49" spans="28:29" x14ac:dyDescent="0.25">
      <c r="AB49" s="17"/>
    </row>
    <row r="50" spans="28:29" x14ac:dyDescent="0.25">
      <c r="AB50" s="17"/>
    </row>
    <row r="51" spans="28:29" x14ac:dyDescent="0.25">
      <c r="AB51" s="17"/>
      <c r="AC51" s="12"/>
    </row>
    <row r="52" spans="28:29" x14ac:dyDescent="0.25">
      <c r="AB52" s="17"/>
      <c r="AC52" s="12"/>
    </row>
    <row r="53" spans="28:29" x14ac:dyDescent="0.25">
      <c r="AB53" s="17"/>
    </row>
    <row r="65" spans="1:28" ht="13" x14ac:dyDescent="0.3">
      <c r="A65" s="34" t="s">
        <v>21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8" ht="13" x14ac:dyDescent="0.3">
      <c r="A66" s="35" t="str">
        <f>A2</f>
        <v xml:space="preserve">Operations Attendance Forecast - December 31, 2015 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8" ht="13.5" thickBot="1" x14ac:dyDescent="0.35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8" ht="13.5" thickBot="1" x14ac:dyDescent="0.35">
      <c r="A68" s="6" t="s">
        <v>19</v>
      </c>
      <c r="D68" s="14" t="s">
        <v>23</v>
      </c>
    </row>
    <row r="69" spans="1:28" x14ac:dyDescent="0.25">
      <c r="D69" s="9" t="s">
        <v>1</v>
      </c>
      <c r="I69" s="9" t="s">
        <v>20</v>
      </c>
      <c r="N69" s="9" t="s">
        <v>22</v>
      </c>
      <c r="S69" s="9" t="s">
        <v>2</v>
      </c>
      <c r="W69" s="9" t="s">
        <v>3</v>
      </c>
      <c r="AB69" s="17"/>
    </row>
    <row r="70" spans="1:28" x14ac:dyDescent="0.25">
      <c r="A70" s="2" t="s">
        <v>4</v>
      </c>
      <c r="B70" s="2"/>
      <c r="C70" s="2" t="s">
        <v>5</v>
      </c>
      <c r="D70" s="2" t="s">
        <v>18</v>
      </c>
      <c r="E70" s="2" t="s">
        <v>6</v>
      </c>
      <c r="F70" s="2" t="s">
        <v>7</v>
      </c>
      <c r="G70" s="2" t="s">
        <v>8</v>
      </c>
      <c r="H70" s="2"/>
      <c r="I70" s="2" t="s">
        <v>18</v>
      </c>
      <c r="J70" s="2" t="s">
        <v>6</v>
      </c>
      <c r="K70" s="2" t="s">
        <v>7</v>
      </c>
      <c r="L70" s="2" t="s">
        <v>8</v>
      </c>
      <c r="M70" s="2"/>
      <c r="N70" s="2" t="s">
        <v>18</v>
      </c>
      <c r="O70" s="2" t="s">
        <v>6</v>
      </c>
      <c r="P70" s="2" t="s">
        <v>7</v>
      </c>
      <c r="Q70" s="2" t="s">
        <v>8</v>
      </c>
      <c r="R70" s="2"/>
      <c r="S70" s="2" t="s">
        <v>18</v>
      </c>
      <c r="T70" s="2" t="s">
        <v>6</v>
      </c>
      <c r="U70" s="2" t="s">
        <v>7</v>
      </c>
      <c r="V70" s="2" t="s">
        <v>8</v>
      </c>
      <c r="W70" s="2" t="s">
        <v>18</v>
      </c>
      <c r="X70" s="2" t="s">
        <v>6</v>
      </c>
      <c r="Y70" s="2" t="s">
        <v>7</v>
      </c>
      <c r="Z70" s="2" t="s">
        <v>8</v>
      </c>
    </row>
    <row r="71" spans="1:28" x14ac:dyDescent="0.25">
      <c r="A71" s="5" t="s">
        <v>26</v>
      </c>
      <c r="B71" s="5">
        <v>24</v>
      </c>
      <c r="C71" s="5" t="s">
        <v>9</v>
      </c>
      <c r="D71" s="1">
        <v>48</v>
      </c>
      <c r="E71" s="1">
        <v>48</v>
      </c>
      <c r="F71" s="11">
        <f t="shared" ref="F71:F77" si="48">+E71-D71</f>
        <v>0</v>
      </c>
      <c r="G71" s="10">
        <f t="shared" ref="G71:G78" si="49">+F71/D71</f>
        <v>0</v>
      </c>
      <c r="H71" s="1"/>
      <c r="I71" s="1">
        <v>27</v>
      </c>
      <c r="J71" s="1">
        <v>27</v>
      </c>
      <c r="K71" s="11">
        <f t="shared" ref="K71:K77" si="50">+J71-I71</f>
        <v>0</v>
      </c>
      <c r="L71" s="10">
        <f t="shared" ref="L71:L78" si="51">+K71/I71</f>
        <v>0</v>
      </c>
      <c r="M71" s="1"/>
      <c r="N71" s="1">
        <v>27</v>
      </c>
      <c r="O71" s="1">
        <v>27</v>
      </c>
      <c r="P71" s="11">
        <f t="shared" ref="P71:P77" si="52">+O71-N71</f>
        <v>0</v>
      </c>
      <c r="Q71" s="10">
        <f t="shared" ref="Q71:Q78" si="53">+P71/N71</f>
        <v>0</v>
      </c>
      <c r="R71" s="1"/>
      <c r="S71" s="1">
        <v>26</v>
      </c>
      <c r="T71" s="1">
        <v>25</v>
      </c>
      <c r="U71" s="11">
        <f t="shared" ref="U71:U77" si="54">+T71-S71</f>
        <v>-1</v>
      </c>
      <c r="V71" s="10">
        <f t="shared" ref="V71:V78" si="55">+U71/S71</f>
        <v>-3.8461538461538464E-2</v>
      </c>
      <c r="W71" s="5">
        <f t="shared" ref="W71:W77" si="56">+D71+I71+N71+S71</f>
        <v>128</v>
      </c>
      <c r="X71" s="5">
        <f t="shared" ref="X71:X77" si="57">+E71+J71+O71+T71</f>
        <v>127</v>
      </c>
      <c r="Y71" s="11">
        <f t="shared" ref="Y71:Y77" si="58">+X71-W71</f>
        <v>-1</v>
      </c>
      <c r="Z71" s="10">
        <f t="shared" ref="Z71:Z78" si="59">+Y71/W71</f>
        <v>-7.8125E-3</v>
      </c>
    </row>
    <row r="72" spans="1:28" x14ac:dyDescent="0.25">
      <c r="B72" s="5">
        <v>25</v>
      </c>
      <c r="C72" s="5" t="s">
        <v>10</v>
      </c>
      <c r="D72" s="1">
        <v>40</v>
      </c>
      <c r="E72" s="1">
        <v>40</v>
      </c>
      <c r="F72" s="11">
        <f t="shared" si="48"/>
        <v>0</v>
      </c>
      <c r="G72" s="10">
        <f t="shared" si="49"/>
        <v>0</v>
      </c>
      <c r="H72" s="1"/>
      <c r="I72" s="1">
        <v>23</v>
      </c>
      <c r="J72" s="1">
        <v>23</v>
      </c>
      <c r="K72" s="11">
        <f t="shared" si="50"/>
        <v>0</v>
      </c>
      <c r="L72" s="10">
        <f t="shared" si="51"/>
        <v>0</v>
      </c>
      <c r="M72" s="1"/>
      <c r="N72" s="1">
        <v>22</v>
      </c>
      <c r="O72" s="1">
        <v>22</v>
      </c>
      <c r="P72" s="11">
        <f t="shared" si="52"/>
        <v>0</v>
      </c>
      <c r="Q72" s="10">
        <f t="shared" si="53"/>
        <v>0</v>
      </c>
      <c r="R72" s="1"/>
      <c r="S72" s="1">
        <v>19</v>
      </c>
      <c r="T72" s="1">
        <v>19</v>
      </c>
      <c r="U72" s="11">
        <f t="shared" si="54"/>
        <v>0</v>
      </c>
      <c r="V72" s="10">
        <f t="shared" si="55"/>
        <v>0</v>
      </c>
      <c r="W72" s="5">
        <f t="shared" si="56"/>
        <v>104</v>
      </c>
      <c r="X72" s="5">
        <f t="shared" si="57"/>
        <v>104</v>
      </c>
      <c r="Y72" s="11">
        <f t="shared" si="58"/>
        <v>0</v>
      </c>
      <c r="Z72" s="10">
        <f t="shared" si="59"/>
        <v>0</v>
      </c>
    </row>
    <row r="73" spans="1:28" x14ac:dyDescent="0.25">
      <c r="B73" s="5">
        <v>26</v>
      </c>
      <c r="C73" s="5" t="s">
        <v>11</v>
      </c>
      <c r="D73" s="1">
        <v>40</v>
      </c>
      <c r="E73" s="1">
        <v>39</v>
      </c>
      <c r="F73" s="11">
        <f t="shared" si="48"/>
        <v>-1</v>
      </c>
      <c r="G73" s="10">
        <f t="shared" si="49"/>
        <v>-2.5000000000000001E-2</v>
      </c>
      <c r="H73" s="1"/>
      <c r="I73" s="1">
        <v>21</v>
      </c>
      <c r="J73" s="1">
        <v>23</v>
      </c>
      <c r="K73" s="11">
        <f t="shared" si="50"/>
        <v>2</v>
      </c>
      <c r="L73" s="10">
        <f t="shared" si="51"/>
        <v>9.5238095238095233E-2</v>
      </c>
      <c r="M73" s="1"/>
      <c r="N73" s="1">
        <v>23</v>
      </c>
      <c r="O73" s="1">
        <v>22</v>
      </c>
      <c r="P73" s="11">
        <f t="shared" si="52"/>
        <v>-1</v>
      </c>
      <c r="Q73" s="10">
        <f t="shared" si="53"/>
        <v>-4.3478260869565216E-2</v>
      </c>
      <c r="R73" s="1"/>
      <c r="S73" s="1">
        <v>16</v>
      </c>
      <c r="T73" s="1">
        <v>16</v>
      </c>
      <c r="U73" s="11">
        <f t="shared" si="54"/>
        <v>0</v>
      </c>
      <c r="V73" s="10">
        <f t="shared" si="55"/>
        <v>0</v>
      </c>
      <c r="W73" s="5">
        <f t="shared" si="56"/>
        <v>100</v>
      </c>
      <c r="X73" s="5">
        <f t="shared" si="57"/>
        <v>100</v>
      </c>
      <c r="Y73" s="11">
        <f t="shared" si="58"/>
        <v>0</v>
      </c>
      <c r="Z73" s="10">
        <f t="shared" si="59"/>
        <v>0</v>
      </c>
    </row>
    <row r="74" spans="1:28" x14ac:dyDescent="0.25">
      <c r="B74" s="5">
        <v>27</v>
      </c>
      <c r="C74" s="5" t="s">
        <v>12</v>
      </c>
      <c r="D74" s="1">
        <v>37</v>
      </c>
      <c r="E74" s="1">
        <v>37</v>
      </c>
      <c r="F74" s="11">
        <f t="shared" si="48"/>
        <v>0</v>
      </c>
      <c r="G74" s="10">
        <f t="shared" si="49"/>
        <v>0</v>
      </c>
      <c r="H74" s="1"/>
      <c r="I74" s="1">
        <v>20</v>
      </c>
      <c r="J74" s="1">
        <v>20</v>
      </c>
      <c r="K74" s="11">
        <f t="shared" si="50"/>
        <v>0</v>
      </c>
      <c r="L74" s="10">
        <f t="shared" si="51"/>
        <v>0</v>
      </c>
      <c r="M74" s="1"/>
      <c r="N74" s="1">
        <v>23</v>
      </c>
      <c r="O74" s="1">
        <v>22</v>
      </c>
      <c r="P74" s="11">
        <f t="shared" si="52"/>
        <v>-1</v>
      </c>
      <c r="Q74" s="10">
        <f t="shared" si="53"/>
        <v>-4.3478260869565216E-2</v>
      </c>
      <c r="R74" s="1"/>
      <c r="S74" s="1">
        <v>16</v>
      </c>
      <c r="T74" s="1">
        <v>16</v>
      </c>
      <c r="U74" s="11">
        <f t="shared" si="54"/>
        <v>0</v>
      </c>
      <c r="V74" s="10">
        <f t="shared" si="55"/>
        <v>0</v>
      </c>
      <c r="W74" s="5">
        <f t="shared" si="56"/>
        <v>96</v>
      </c>
      <c r="X74" s="5">
        <f t="shared" si="57"/>
        <v>95</v>
      </c>
      <c r="Y74" s="11">
        <f t="shared" si="58"/>
        <v>-1</v>
      </c>
      <c r="Z74" s="10">
        <f t="shared" si="59"/>
        <v>-1.0416666666666666E-2</v>
      </c>
    </row>
    <row r="75" spans="1:28" x14ac:dyDescent="0.25">
      <c r="B75" s="5">
        <v>28</v>
      </c>
      <c r="C75" s="5" t="s">
        <v>13</v>
      </c>
      <c r="D75" s="1">
        <v>36</v>
      </c>
      <c r="E75" s="1">
        <v>36</v>
      </c>
      <c r="F75" s="11">
        <f t="shared" si="48"/>
        <v>0</v>
      </c>
      <c r="G75" s="10">
        <f t="shared" si="49"/>
        <v>0</v>
      </c>
      <c r="H75" s="1"/>
      <c r="I75" s="1">
        <v>24</v>
      </c>
      <c r="J75" s="1">
        <v>21</v>
      </c>
      <c r="K75" s="11">
        <f t="shared" si="50"/>
        <v>-3</v>
      </c>
      <c r="L75" s="10">
        <f t="shared" si="51"/>
        <v>-0.125</v>
      </c>
      <c r="M75" s="1"/>
      <c r="N75" s="1">
        <v>22</v>
      </c>
      <c r="O75" s="1">
        <v>22</v>
      </c>
      <c r="P75" s="11">
        <f t="shared" si="52"/>
        <v>0</v>
      </c>
      <c r="Q75" s="10">
        <f t="shared" si="53"/>
        <v>0</v>
      </c>
      <c r="R75" s="1"/>
      <c r="S75" s="1">
        <v>17</v>
      </c>
      <c r="T75" s="1">
        <v>17</v>
      </c>
      <c r="U75" s="11">
        <f t="shared" si="54"/>
        <v>0</v>
      </c>
      <c r="V75" s="10">
        <f t="shared" si="55"/>
        <v>0</v>
      </c>
      <c r="W75" s="5">
        <f t="shared" si="56"/>
        <v>99</v>
      </c>
      <c r="X75" s="5">
        <f t="shared" si="57"/>
        <v>96</v>
      </c>
      <c r="Y75" s="11">
        <f t="shared" si="58"/>
        <v>-3</v>
      </c>
      <c r="Z75" s="10">
        <f t="shared" si="59"/>
        <v>-3.0303030303030304E-2</v>
      </c>
    </row>
    <row r="76" spans="1:28" x14ac:dyDescent="0.25">
      <c r="A76" s="25" t="s">
        <v>43</v>
      </c>
      <c r="B76" s="5">
        <v>29</v>
      </c>
      <c r="C76" s="5" t="s">
        <v>14</v>
      </c>
      <c r="D76" s="1">
        <v>53</v>
      </c>
      <c r="E76" s="1">
        <v>50</v>
      </c>
      <c r="F76" s="11">
        <f t="shared" si="48"/>
        <v>-3</v>
      </c>
      <c r="G76" s="10">
        <f t="shared" si="49"/>
        <v>-5.6603773584905662E-2</v>
      </c>
      <c r="H76" s="1"/>
      <c r="I76" s="1">
        <v>24</v>
      </c>
      <c r="J76" s="1">
        <v>23</v>
      </c>
      <c r="K76" s="11">
        <f t="shared" si="50"/>
        <v>-1</v>
      </c>
      <c r="L76" s="10">
        <f t="shared" si="51"/>
        <v>-4.1666666666666664E-2</v>
      </c>
      <c r="M76" s="1"/>
      <c r="N76" s="1">
        <v>27</v>
      </c>
      <c r="O76" s="1">
        <v>27</v>
      </c>
      <c r="P76" s="11">
        <f t="shared" si="52"/>
        <v>0</v>
      </c>
      <c r="Q76" s="10">
        <f t="shared" si="53"/>
        <v>0</v>
      </c>
      <c r="R76" s="1"/>
      <c r="S76" s="1">
        <v>19</v>
      </c>
      <c r="T76" s="1">
        <v>18</v>
      </c>
      <c r="U76" s="11">
        <f t="shared" si="54"/>
        <v>-1</v>
      </c>
      <c r="V76" s="10">
        <f t="shared" si="55"/>
        <v>-5.2631578947368418E-2</v>
      </c>
      <c r="W76" s="5">
        <f t="shared" si="56"/>
        <v>123</v>
      </c>
      <c r="X76" s="5">
        <f t="shared" si="57"/>
        <v>118</v>
      </c>
      <c r="Y76" s="11">
        <f t="shared" si="58"/>
        <v>-5</v>
      </c>
      <c r="Z76" s="10">
        <f t="shared" si="59"/>
        <v>-4.065040650406504E-2</v>
      </c>
    </row>
    <row r="77" spans="1:28" x14ac:dyDescent="0.25">
      <c r="A77" s="24" t="s">
        <v>42</v>
      </c>
      <c r="B77" s="5">
        <v>30</v>
      </c>
      <c r="C77" s="5" t="s">
        <v>15</v>
      </c>
      <c r="D77" s="2">
        <v>63</v>
      </c>
      <c r="E77" s="2">
        <v>57</v>
      </c>
      <c r="F77" s="2">
        <f t="shared" si="48"/>
        <v>-6</v>
      </c>
      <c r="G77" s="20">
        <f t="shared" si="49"/>
        <v>-9.5238095238095233E-2</v>
      </c>
      <c r="H77" s="11"/>
      <c r="I77" s="2">
        <v>29</v>
      </c>
      <c r="J77" s="2">
        <v>29</v>
      </c>
      <c r="K77" s="2">
        <f t="shared" si="50"/>
        <v>0</v>
      </c>
      <c r="L77" s="20">
        <f t="shared" si="51"/>
        <v>0</v>
      </c>
      <c r="M77" s="11"/>
      <c r="N77" s="2">
        <v>30</v>
      </c>
      <c r="O77" s="2">
        <v>30</v>
      </c>
      <c r="P77" s="2">
        <f t="shared" si="52"/>
        <v>0</v>
      </c>
      <c r="Q77" s="20">
        <f t="shared" si="53"/>
        <v>0</v>
      </c>
      <c r="R77" s="11"/>
      <c r="S77" s="2">
        <v>26</v>
      </c>
      <c r="T77" s="2">
        <v>26</v>
      </c>
      <c r="U77" s="2">
        <f t="shared" si="54"/>
        <v>0</v>
      </c>
      <c r="V77" s="20">
        <f t="shared" si="55"/>
        <v>0</v>
      </c>
      <c r="W77" s="9">
        <f t="shared" si="56"/>
        <v>148</v>
      </c>
      <c r="X77" s="9">
        <f t="shared" si="57"/>
        <v>142</v>
      </c>
      <c r="Y77" s="2">
        <f t="shared" si="58"/>
        <v>-6</v>
      </c>
      <c r="Z77" s="10">
        <f t="shared" si="59"/>
        <v>-4.0540540540540543E-2</v>
      </c>
    </row>
    <row r="78" spans="1:28" x14ac:dyDescent="0.25">
      <c r="C78" s="5" t="s">
        <v>16</v>
      </c>
      <c r="D78" s="1">
        <f>SUM(D71:D77)</f>
        <v>317</v>
      </c>
      <c r="E78" s="1">
        <f>SUM(E71:E77)</f>
        <v>307</v>
      </c>
      <c r="F78" s="1">
        <f>SUM(F71:F77)</f>
        <v>-10</v>
      </c>
      <c r="G78" s="10">
        <f t="shared" si="49"/>
        <v>-3.1545741324921134E-2</v>
      </c>
      <c r="H78" s="1"/>
      <c r="I78" s="1">
        <f>SUM(I71:I77)</f>
        <v>168</v>
      </c>
      <c r="J78" s="1">
        <f>SUM(J71:J77)</f>
        <v>166</v>
      </c>
      <c r="K78" s="1">
        <f>SUM(K71:K77)</f>
        <v>-2</v>
      </c>
      <c r="L78" s="10">
        <f t="shared" si="51"/>
        <v>-1.1904761904761904E-2</v>
      </c>
      <c r="M78" s="1"/>
      <c r="N78" s="1">
        <f>SUM(N71:N77)</f>
        <v>174</v>
      </c>
      <c r="O78" s="1">
        <f>SUM(O71:O77)</f>
        <v>172</v>
      </c>
      <c r="P78" s="1">
        <f>SUM(P71:P77)</f>
        <v>-2</v>
      </c>
      <c r="Q78" s="10">
        <f t="shared" si="53"/>
        <v>-1.1494252873563218E-2</v>
      </c>
      <c r="R78" s="1"/>
      <c r="S78" s="1">
        <f>SUM(S71:S77)</f>
        <v>139</v>
      </c>
      <c r="T78" s="1">
        <f>SUM(T71:T77)</f>
        <v>137</v>
      </c>
      <c r="U78" s="1">
        <f>SUM(U71:U77)</f>
        <v>-2</v>
      </c>
      <c r="V78" s="10">
        <f t="shared" si="55"/>
        <v>-1.4388489208633094E-2</v>
      </c>
      <c r="W78" s="28">
        <f>SUM(W71:W77)</f>
        <v>798</v>
      </c>
      <c r="X78" s="28">
        <f>SUM(X71:X77)</f>
        <v>782</v>
      </c>
      <c r="Y78" s="1">
        <f>SUM(Y71:Y77)</f>
        <v>-16</v>
      </c>
      <c r="Z78" s="10">
        <f t="shared" si="59"/>
        <v>-2.0050125313283207E-2</v>
      </c>
    </row>
    <row r="79" spans="1:28" x14ac:dyDescent="0.25">
      <c r="C79" s="5" t="s">
        <v>17</v>
      </c>
      <c r="D79" s="19">
        <f>+D78/W78</f>
        <v>0.39724310776942356</v>
      </c>
      <c r="E79" s="19">
        <f>+E78/X78</f>
        <v>0.39258312020460356</v>
      </c>
      <c r="F79" s="11"/>
      <c r="G79" s="20"/>
      <c r="H79" s="11"/>
      <c r="I79" s="19">
        <f>+I78/W78</f>
        <v>0.21052631578947367</v>
      </c>
      <c r="J79" s="19">
        <f>+J78/X78</f>
        <v>0.21227621483375958</v>
      </c>
      <c r="K79" s="11"/>
      <c r="L79" s="20"/>
      <c r="M79" s="11"/>
      <c r="N79" s="21">
        <f>+N78/W78</f>
        <v>0.21804511278195488</v>
      </c>
      <c r="O79" s="21">
        <f>+O78/X78</f>
        <v>0.21994884910485935</v>
      </c>
      <c r="P79" s="11"/>
      <c r="Q79" s="20"/>
      <c r="R79" s="11"/>
      <c r="S79" s="19">
        <f>+S78/W78</f>
        <v>0.17418546365914786</v>
      </c>
      <c r="T79" s="19">
        <f>+T78/X78</f>
        <v>0.17519181585677748</v>
      </c>
      <c r="U79" s="11"/>
      <c r="V79" s="20"/>
      <c r="W79" s="18"/>
      <c r="X79" s="18"/>
      <c r="Y79" s="11"/>
      <c r="Z79" s="20"/>
    </row>
    <row r="81" spans="1:28" x14ac:dyDescent="0.25">
      <c r="B81" s="5">
        <v>31</v>
      </c>
      <c r="C81" s="5" t="s">
        <v>9</v>
      </c>
      <c r="D81" s="1">
        <v>48</v>
      </c>
      <c r="E81" s="1">
        <v>47</v>
      </c>
      <c r="F81" s="11">
        <f t="shared" ref="F81:F87" si="60">+E81-D81</f>
        <v>-1</v>
      </c>
      <c r="G81" s="10">
        <f t="shared" ref="G81:G88" si="61">+F81/D81</f>
        <v>-2.0833333333333332E-2</v>
      </c>
      <c r="H81" s="1"/>
      <c r="I81" s="1">
        <v>24</v>
      </c>
      <c r="J81" s="1">
        <v>24</v>
      </c>
      <c r="K81" s="11">
        <f t="shared" ref="K81:K87" si="62">+J81-I81</f>
        <v>0</v>
      </c>
      <c r="L81" s="10">
        <f t="shared" ref="L81:L88" si="63">+K81/I81</f>
        <v>0</v>
      </c>
      <c r="M81" s="1"/>
      <c r="N81" s="1">
        <v>26</v>
      </c>
      <c r="O81" s="1">
        <v>25</v>
      </c>
      <c r="P81" s="11">
        <f t="shared" ref="P81:P87" si="64">+O81-N81</f>
        <v>-1</v>
      </c>
      <c r="Q81" s="10">
        <f t="shared" ref="Q81:Q88" si="65">+P81/N81</f>
        <v>-3.8461538461538464E-2</v>
      </c>
      <c r="R81" s="1"/>
      <c r="S81" s="1">
        <v>24</v>
      </c>
      <c r="T81" s="1">
        <v>23</v>
      </c>
      <c r="U81" s="11">
        <f t="shared" ref="U81:U87" si="66">+T81-S81</f>
        <v>-1</v>
      </c>
      <c r="V81" s="10">
        <f t="shared" ref="V81:V88" si="67">+U81/S81</f>
        <v>-4.1666666666666664E-2</v>
      </c>
      <c r="W81" s="5">
        <f t="shared" ref="W81:W87" si="68">+D81+I81+N81+S81</f>
        <v>122</v>
      </c>
      <c r="X81" s="5">
        <f t="shared" ref="X81:X87" si="69">+E81+J81+O81+T81</f>
        <v>119</v>
      </c>
      <c r="Y81" s="11">
        <f t="shared" ref="Y81:Y87" si="70">+X81-W81</f>
        <v>-3</v>
      </c>
      <c r="Z81" s="10">
        <f t="shared" ref="Z81:Z88" si="71">+Y81/W81</f>
        <v>-2.4590163934426229E-2</v>
      </c>
    </row>
    <row r="82" spans="1:28" x14ac:dyDescent="0.25">
      <c r="A82" s="5" t="s">
        <v>44</v>
      </c>
      <c r="B82" s="5">
        <v>1</v>
      </c>
      <c r="C82" s="5" t="s">
        <v>10</v>
      </c>
      <c r="D82" s="1">
        <v>46</v>
      </c>
      <c r="E82" s="1">
        <v>46</v>
      </c>
      <c r="F82" s="11">
        <f t="shared" si="60"/>
        <v>0</v>
      </c>
      <c r="G82" s="10">
        <f t="shared" si="61"/>
        <v>0</v>
      </c>
      <c r="H82" s="1"/>
      <c r="I82" s="1">
        <v>21</v>
      </c>
      <c r="J82" s="1">
        <v>21</v>
      </c>
      <c r="K82" s="11">
        <f t="shared" si="62"/>
        <v>0</v>
      </c>
      <c r="L82" s="10">
        <f t="shared" si="63"/>
        <v>0</v>
      </c>
      <c r="M82" s="1"/>
      <c r="N82" s="1">
        <v>23</v>
      </c>
      <c r="O82" s="1">
        <v>23</v>
      </c>
      <c r="P82" s="11">
        <f t="shared" si="64"/>
        <v>0</v>
      </c>
      <c r="Q82" s="10">
        <f t="shared" si="65"/>
        <v>0</v>
      </c>
      <c r="R82" s="1"/>
      <c r="S82" s="1">
        <v>19</v>
      </c>
      <c r="T82" s="1">
        <v>19</v>
      </c>
      <c r="U82" s="11">
        <f t="shared" si="66"/>
        <v>0</v>
      </c>
      <c r="V82" s="10">
        <f t="shared" si="67"/>
        <v>0</v>
      </c>
      <c r="W82" s="5">
        <f t="shared" si="68"/>
        <v>109</v>
      </c>
      <c r="X82" s="5">
        <f t="shared" si="69"/>
        <v>109</v>
      </c>
      <c r="Y82" s="11">
        <f t="shared" si="70"/>
        <v>0</v>
      </c>
      <c r="Z82" s="10">
        <f t="shared" si="71"/>
        <v>0</v>
      </c>
    </row>
    <row r="83" spans="1:28" x14ac:dyDescent="0.25">
      <c r="B83" s="5">
        <v>2</v>
      </c>
      <c r="C83" s="5" t="s">
        <v>11</v>
      </c>
      <c r="D83" s="1">
        <v>37</v>
      </c>
      <c r="E83" s="1">
        <v>37</v>
      </c>
      <c r="F83" s="11">
        <f t="shared" si="60"/>
        <v>0</v>
      </c>
      <c r="G83" s="10">
        <f t="shared" si="61"/>
        <v>0</v>
      </c>
      <c r="H83" s="1"/>
      <c r="I83" s="1">
        <v>25</v>
      </c>
      <c r="J83" s="1">
        <v>25</v>
      </c>
      <c r="K83" s="11">
        <f t="shared" si="62"/>
        <v>0</v>
      </c>
      <c r="L83" s="10">
        <f t="shared" si="63"/>
        <v>0</v>
      </c>
      <c r="M83" s="1"/>
      <c r="N83" s="1">
        <v>22</v>
      </c>
      <c r="O83" s="1">
        <v>22</v>
      </c>
      <c r="P83" s="11">
        <f t="shared" si="64"/>
        <v>0</v>
      </c>
      <c r="Q83" s="10">
        <f t="shared" si="65"/>
        <v>0</v>
      </c>
      <c r="R83" s="1"/>
      <c r="S83" s="1">
        <v>18</v>
      </c>
      <c r="T83" s="1">
        <v>18</v>
      </c>
      <c r="U83" s="11">
        <f t="shared" si="66"/>
        <v>0</v>
      </c>
      <c r="V83" s="10">
        <f t="shared" si="67"/>
        <v>0</v>
      </c>
      <c r="W83" s="5">
        <f t="shared" si="68"/>
        <v>102</v>
      </c>
      <c r="X83" s="5">
        <f t="shared" si="69"/>
        <v>102</v>
      </c>
      <c r="Y83" s="11">
        <f t="shared" si="70"/>
        <v>0</v>
      </c>
      <c r="Z83" s="10">
        <f t="shared" si="71"/>
        <v>0</v>
      </c>
    </row>
    <row r="84" spans="1:28" x14ac:dyDescent="0.25">
      <c r="B84" s="5">
        <v>3</v>
      </c>
      <c r="C84" s="5" t="s">
        <v>12</v>
      </c>
      <c r="D84" s="1">
        <v>37</v>
      </c>
      <c r="E84" s="1">
        <v>37</v>
      </c>
      <c r="F84" s="11">
        <f t="shared" si="60"/>
        <v>0</v>
      </c>
      <c r="G84" s="10">
        <f t="shared" si="61"/>
        <v>0</v>
      </c>
      <c r="H84" s="1"/>
      <c r="I84" s="1">
        <v>21</v>
      </c>
      <c r="J84" s="1">
        <v>21</v>
      </c>
      <c r="K84" s="11">
        <f t="shared" si="62"/>
        <v>0</v>
      </c>
      <c r="L84" s="10">
        <f t="shared" si="63"/>
        <v>0</v>
      </c>
      <c r="M84" s="1"/>
      <c r="N84" s="1">
        <v>22</v>
      </c>
      <c r="O84" s="1">
        <v>22</v>
      </c>
      <c r="P84" s="11">
        <f t="shared" si="64"/>
        <v>0</v>
      </c>
      <c r="Q84" s="10">
        <f t="shared" si="65"/>
        <v>0</v>
      </c>
      <c r="R84" s="1"/>
      <c r="S84" s="1">
        <v>19</v>
      </c>
      <c r="T84" s="1">
        <v>18</v>
      </c>
      <c r="U84" s="11">
        <f t="shared" si="66"/>
        <v>-1</v>
      </c>
      <c r="V84" s="10">
        <f t="shared" si="67"/>
        <v>-5.2631578947368418E-2</v>
      </c>
      <c r="W84" s="5">
        <f t="shared" si="68"/>
        <v>99</v>
      </c>
      <c r="X84" s="5">
        <f t="shared" si="69"/>
        <v>98</v>
      </c>
      <c r="Y84" s="11">
        <f t="shared" si="70"/>
        <v>-1</v>
      </c>
      <c r="Z84" s="10">
        <f t="shared" si="71"/>
        <v>-1.0101010101010102E-2</v>
      </c>
      <c r="AB84" s="17"/>
    </row>
    <row r="85" spans="1:28" x14ac:dyDescent="0.25">
      <c r="B85" s="5">
        <v>4</v>
      </c>
      <c r="C85" s="5" t="s">
        <v>13</v>
      </c>
      <c r="D85" s="1">
        <v>42</v>
      </c>
      <c r="E85" s="1">
        <v>41</v>
      </c>
      <c r="F85" s="11">
        <f t="shared" si="60"/>
        <v>-1</v>
      </c>
      <c r="G85" s="10">
        <f t="shared" si="61"/>
        <v>-2.3809523809523808E-2</v>
      </c>
      <c r="H85" s="1"/>
      <c r="I85" s="1">
        <v>25</v>
      </c>
      <c r="J85" s="1">
        <v>24</v>
      </c>
      <c r="K85" s="11">
        <f t="shared" si="62"/>
        <v>-1</v>
      </c>
      <c r="L85" s="10">
        <f t="shared" si="63"/>
        <v>-0.04</v>
      </c>
      <c r="M85" s="1"/>
      <c r="N85" s="1">
        <v>20</v>
      </c>
      <c r="O85" s="1">
        <v>20</v>
      </c>
      <c r="P85" s="11">
        <f t="shared" si="64"/>
        <v>0</v>
      </c>
      <c r="Q85" s="10">
        <f t="shared" si="65"/>
        <v>0</v>
      </c>
      <c r="R85" s="1"/>
      <c r="S85" s="1">
        <v>17</v>
      </c>
      <c r="T85" s="1">
        <v>17</v>
      </c>
      <c r="U85" s="11">
        <f t="shared" si="66"/>
        <v>0</v>
      </c>
      <c r="V85" s="10">
        <f t="shared" si="67"/>
        <v>0</v>
      </c>
      <c r="W85" s="5">
        <f t="shared" si="68"/>
        <v>104</v>
      </c>
      <c r="X85" s="5">
        <f t="shared" si="69"/>
        <v>102</v>
      </c>
      <c r="Y85" s="11">
        <f t="shared" si="70"/>
        <v>-2</v>
      </c>
      <c r="Z85" s="10">
        <f t="shared" si="71"/>
        <v>-1.9230769230769232E-2</v>
      </c>
      <c r="AB85" s="17"/>
    </row>
    <row r="86" spans="1:28" x14ac:dyDescent="0.25">
      <c r="A86" s="24" t="s">
        <v>45</v>
      </c>
      <c r="B86" s="5">
        <v>5</v>
      </c>
      <c r="C86" s="5" t="s">
        <v>14</v>
      </c>
      <c r="D86" s="1">
        <v>57</v>
      </c>
      <c r="E86" s="1">
        <v>53</v>
      </c>
      <c r="F86" s="11">
        <f t="shared" si="60"/>
        <v>-4</v>
      </c>
      <c r="G86" s="10">
        <f t="shared" si="61"/>
        <v>-7.0175438596491224E-2</v>
      </c>
      <c r="H86" s="1"/>
      <c r="I86" s="1">
        <v>25</v>
      </c>
      <c r="J86" s="1">
        <v>24</v>
      </c>
      <c r="K86" s="11">
        <f t="shared" si="62"/>
        <v>-1</v>
      </c>
      <c r="L86" s="10">
        <f t="shared" si="63"/>
        <v>-0.04</v>
      </c>
      <c r="M86" s="1"/>
      <c r="N86" s="1">
        <v>29</v>
      </c>
      <c r="O86" s="1">
        <v>29</v>
      </c>
      <c r="P86" s="11">
        <f t="shared" si="64"/>
        <v>0</v>
      </c>
      <c r="Q86" s="10">
        <f t="shared" si="65"/>
        <v>0</v>
      </c>
      <c r="R86" s="1"/>
      <c r="S86" s="1">
        <v>23</v>
      </c>
      <c r="T86" s="1">
        <v>23</v>
      </c>
      <c r="U86" s="11">
        <f t="shared" si="66"/>
        <v>0</v>
      </c>
      <c r="V86" s="10">
        <f t="shared" si="67"/>
        <v>0</v>
      </c>
      <c r="W86" s="5">
        <f t="shared" si="68"/>
        <v>134</v>
      </c>
      <c r="X86" s="5">
        <f t="shared" si="69"/>
        <v>129</v>
      </c>
      <c r="Y86" s="11">
        <f t="shared" si="70"/>
        <v>-5</v>
      </c>
      <c r="Z86" s="10">
        <f t="shared" si="71"/>
        <v>-3.7313432835820892E-2</v>
      </c>
      <c r="AB86" s="17"/>
    </row>
    <row r="87" spans="1:28" x14ac:dyDescent="0.25">
      <c r="A87" s="24" t="s">
        <v>46</v>
      </c>
      <c r="B87" s="5">
        <v>6</v>
      </c>
      <c r="C87" s="5" t="s">
        <v>15</v>
      </c>
      <c r="D87" s="2">
        <v>63</v>
      </c>
      <c r="E87" s="2">
        <v>62</v>
      </c>
      <c r="F87" s="2">
        <f t="shared" si="60"/>
        <v>-1</v>
      </c>
      <c r="G87" s="20">
        <f t="shared" si="61"/>
        <v>-1.5873015873015872E-2</v>
      </c>
      <c r="H87" s="11"/>
      <c r="I87" s="2">
        <v>31</v>
      </c>
      <c r="J87" s="2">
        <v>31</v>
      </c>
      <c r="K87" s="2">
        <f t="shared" si="62"/>
        <v>0</v>
      </c>
      <c r="L87" s="20">
        <f t="shared" si="63"/>
        <v>0</v>
      </c>
      <c r="M87" s="11"/>
      <c r="N87" s="2">
        <v>34</v>
      </c>
      <c r="O87" s="2">
        <v>33</v>
      </c>
      <c r="P87" s="2">
        <f t="shared" si="64"/>
        <v>-1</v>
      </c>
      <c r="Q87" s="20">
        <f t="shared" si="65"/>
        <v>-2.9411764705882353E-2</v>
      </c>
      <c r="R87" s="11"/>
      <c r="S87" s="2">
        <v>29</v>
      </c>
      <c r="T87" s="2">
        <v>29</v>
      </c>
      <c r="U87" s="2">
        <f t="shared" si="66"/>
        <v>0</v>
      </c>
      <c r="V87" s="20">
        <f t="shared" si="67"/>
        <v>0</v>
      </c>
      <c r="W87" s="9">
        <f t="shared" si="68"/>
        <v>157</v>
      </c>
      <c r="X87" s="9">
        <f t="shared" si="69"/>
        <v>155</v>
      </c>
      <c r="Y87" s="2">
        <f t="shared" si="70"/>
        <v>-2</v>
      </c>
      <c r="Z87" s="10">
        <f t="shared" si="71"/>
        <v>-1.2738853503184714E-2</v>
      </c>
      <c r="AB87" s="17"/>
    </row>
    <row r="88" spans="1:28" x14ac:dyDescent="0.25">
      <c r="C88" s="5" t="s">
        <v>16</v>
      </c>
      <c r="D88" s="1">
        <f>SUM(D81:D87)</f>
        <v>330</v>
      </c>
      <c r="E88" s="1">
        <f>SUM(E81:E87)</f>
        <v>323</v>
      </c>
      <c r="F88" s="1">
        <f>SUM(F81:F87)</f>
        <v>-7</v>
      </c>
      <c r="G88" s="10">
        <f t="shared" si="61"/>
        <v>-2.1212121212121213E-2</v>
      </c>
      <c r="H88" s="1"/>
      <c r="I88" s="1">
        <f>SUM(I81:I87)</f>
        <v>172</v>
      </c>
      <c r="J88" s="1">
        <f>SUM(J81:J87)</f>
        <v>170</v>
      </c>
      <c r="K88" s="1">
        <f>SUM(K81:K87)</f>
        <v>-2</v>
      </c>
      <c r="L88" s="10">
        <f t="shared" si="63"/>
        <v>-1.1627906976744186E-2</v>
      </c>
      <c r="M88" s="1"/>
      <c r="N88" s="1">
        <f>SUM(N81:N87)</f>
        <v>176</v>
      </c>
      <c r="O88" s="1">
        <f>SUM(O81:O87)</f>
        <v>174</v>
      </c>
      <c r="P88" s="1">
        <f>SUM(P81:P87)</f>
        <v>-2</v>
      </c>
      <c r="Q88" s="10">
        <f t="shared" si="65"/>
        <v>-1.1363636363636364E-2</v>
      </c>
      <c r="R88" s="1"/>
      <c r="S88" s="1">
        <f>SUM(S81:S87)</f>
        <v>149</v>
      </c>
      <c r="T88" s="1">
        <f>SUM(T81:T87)</f>
        <v>147</v>
      </c>
      <c r="U88" s="1">
        <f>SUM(U81:U87)</f>
        <v>-2</v>
      </c>
      <c r="V88" s="10">
        <f t="shared" si="67"/>
        <v>-1.3422818791946308E-2</v>
      </c>
      <c r="W88" s="28">
        <f>SUM(W81:W87)</f>
        <v>827</v>
      </c>
      <c r="X88" s="28">
        <f>SUM(X81:X87)</f>
        <v>814</v>
      </c>
      <c r="Y88" s="1">
        <f>SUM(Y81:Y87)</f>
        <v>-13</v>
      </c>
      <c r="Z88" s="10">
        <f t="shared" si="71"/>
        <v>-1.5719467956469165E-2</v>
      </c>
      <c r="AB88" s="17"/>
    </row>
    <row r="89" spans="1:28" x14ac:dyDescent="0.25">
      <c r="C89" s="5" t="s">
        <v>17</v>
      </c>
      <c r="D89" s="19">
        <f>+D88/W88</f>
        <v>0.39903264812575573</v>
      </c>
      <c r="E89" s="19">
        <f>+E88/X88</f>
        <v>0.39680589680589679</v>
      </c>
      <c r="F89" s="11"/>
      <c r="G89" s="20"/>
      <c r="H89" s="11"/>
      <c r="I89" s="19">
        <f>+I88/W88</f>
        <v>0.20798065296251511</v>
      </c>
      <c r="J89" s="19">
        <f>+J88/X88</f>
        <v>0.20884520884520885</v>
      </c>
      <c r="K89" s="11"/>
      <c r="L89" s="20"/>
      <c r="M89" s="11"/>
      <c r="N89" s="21">
        <f>+N88/W88</f>
        <v>0.21281741233373638</v>
      </c>
      <c r="O89" s="21">
        <f>+O88/X88</f>
        <v>0.21375921375921375</v>
      </c>
      <c r="P89" s="11"/>
      <c r="Q89" s="20"/>
      <c r="R89" s="11"/>
      <c r="S89" s="19">
        <f>+S88/W88</f>
        <v>0.18016928657799275</v>
      </c>
      <c r="T89" s="19">
        <f>+T88/X88</f>
        <v>0.18058968058968058</v>
      </c>
      <c r="U89" s="11"/>
      <c r="V89" s="20"/>
      <c r="W89" s="18"/>
      <c r="X89" s="18"/>
      <c r="Y89" s="11"/>
      <c r="Z89" s="20"/>
      <c r="AB89" s="17"/>
    </row>
    <row r="91" spans="1:28" x14ac:dyDescent="0.25">
      <c r="A91" s="25" t="s">
        <v>47</v>
      </c>
      <c r="B91" s="5">
        <v>7</v>
      </c>
      <c r="C91" s="5" t="s">
        <v>9</v>
      </c>
      <c r="D91" s="1">
        <v>53</v>
      </c>
      <c r="E91" s="1">
        <v>53</v>
      </c>
      <c r="F91" s="11">
        <f t="shared" ref="F91:F97" si="72">+E91-D91</f>
        <v>0</v>
      </c>
      <c r="G91" s="10">
        <f t="shared" ref="G91:G98" si="73">+F91/D91</f>
        <v>0</v>
      </c>
      <c r="H91" s="1"/>
      <c r="I91" s="1">
        <v>29</v>
      </c>
      <c r="J91" s="1">
        <v>30</v>
      </c>
      <c r="K91" s="11">
        <f t="shared" ref="K91:K97" si="74">+J91-I91</f>
        <v>1</v>
      </c>
      <c r="L91" s="10">
        <f t="shared" ref="L91:L98" si="75">+K91/I91</f>
        <v>3.4482758620689655E-2</v>
      </c>
      <c r="M91" s="1"/>
      <c r="N91" s="1">
        <v>31</v>
      </c>
      <c r="O91" s="1">
        <v>29</v>
      </c>
      <c r="P91" s="11">
        <f t="shared" ref="P91:P97" si="76">+O91-N91</f>
        <v>-2</v>
      </c>
      <c r="Q91" s="10">
        <f t="shared" ref="Q91:Q98" si="77">+P91/N91</f>
        <v>-6.4516129032258063E-2</v>
      </c>
      <c r="R91" s="1"/>
      <c r="S91" s="1">
        <v>26</v>
      </c>
      <c r="T91" s="1">
        <v>27</v>
      </c>
      <c r="U91" s="11">
        <f t="shared" ref="U91:U97" si="78">+T91-S91</f>
        <v>1</v>
      </c>
      <c r="V91" s="10">
        <f t="shared" ref="V91:V98" si="79">+U91/S91</f>
        <v>3.8461538461538464E-2</v>
      </c>
      <c r="W91" s="5">
        <f t="shared" ref="W91:W97" si="80">+D91+I91+N91+S91</f>
        <v>139</v>
      </c>
      <c r="X91" s="5">
        <f t="shared" ref="X91:X97" si="81">+E91+J91+O91+T91</f>
        <v>139</v>
      </c>
      <c r="Y91" s="11">
        <f t="shared" ref="Y91:Y97" si="82">+X91-W91</f>
        <v>0</v>
      </c>
      <c r="Z91" s="10">
        <f t="shared" ref="Z91:Z98" si="83">+Y91/W91</f>
        <v>0</v>
      </c>
      <c r="AB91" s="17"/>
    </row>
    <row r="92" spans="1:28" x14ac:dyDescent="0.25">
      <c r="B92" s="5">
        <v>8</v>
      </c>
      <c r="C92" s="5" t="s">
        <v>10</v>
      </c>
      <c r="D92" s="1">
        <v>51</v>
      </c>
      <c r="E92" s="1">
        <v>51</v>
      </c>
      <c r="F92" s="11">
        <f t="shared" si="72"/>
        <v>0</v>
      </c>
      <c r="G92" s="10">
        <f t="shared" si="73"/>
        <v>0</v>
      </c>
      <c r="H92" s="1"/>
      <c r="I92" s="1">
        <v>25</v>
      </c>
      <c r="J92" s="1">
        <v>25</v>
      </c>
      <c r="K92" s="11">
        <f t="shared" si="74"/>
        <v>0</v>
      </c>
      <c r="L92" s="10">
        <f t="shared" si="75"/>
        <v>0</v>
      </c>
      <c r="M92" s="1"/>
      <c r="N92" s="1">
        <v>25</v>
      </c>
      <c r="O92" s="1">
        <v>25</v>
      </c>
      <c r="P92" s="11">
        <f t="shared" si="76"/>
        <v>0</v>
      </c>
      <c r="Q92" s="10">
        <f t="shared" si="77"/>
        <v>0</v>
      </c>
      <c r="R92" s="1"/>
      <c r="S92" s="1">
        <v>25</v>
      </c>
      <c r="T92" s="1">
        <v>25</v>
      </c>
      <c r="U92" s="11">
        <f t="shared" si="78"/>
        <v>0</v>
      </c>
      <c r="V92" s="10">
        <f t="shared" si="79"/>
        <v>0</v>
      </c>
      <c r="W92" s="5">
        <f t="shared" si="80"/>
        <v>126</v>
      </c>
      <c r="X92" s="5">
        <f t="shared" si="81"/>
        <v>126</v>
      </c>
      <c r="Y92" s="11">
        <f t="shared" si="82"/>
        <v>0</v>
      </c>
      <c r="Z92" s="10">
        <f t="shared" si="83"/>
        <v>0</v>
      </c>
      <c r="AB92" s="17"/>
    </row>
    <row r="93" spans="1:28" x14ac:dyDescent="0.25">
      <c r="A93" s="25" t="s">
        <v>48</v>
      </c>
      <c r="B93" s="5">
        <v>9</v>
      </c>
      <c r="C93" s="5" t="s">
        <v>11</v>
      </c>
      <c r="D93" s="1">
        <v>50</v>
      </c>
      <c r="E93" s="1">
        <v>50</v>
      </c>
      <c r="F93" s="11">
        <f t="shared" si="72"/>
        <v>0</v>
      </c>
      <c r="G93" s="10">
        <f t="shared" si="73"/>
        <v>0</v>
      </c>
      <c r="H93" s="1"/>
      <c r="I93" s="1">
        <v>26</v>
      </c>
      <c r="J93" s="1">
        <v>26</v>
      </c>
      <c r="K93" s="11">
        <f t="shared" si="74"/>
        <v>0</v>
      </c>
      <c r="L93" s="10">
        <f t="shared" si="75"/>
        <v>0</v>
      </c>
      <c r="M93" s="1"/>
      <c r="N93" s="1">
        <v>24</v>
      </c>
      <c r="O93" s="1">
        <v>24</v>
      </c>
      <c r="P93" s="11">
        <f t="shared" si="76"/>
        <v>0</v>
      </c>
      <c r="Q93" s="10">
        <f t="shared" si="77"/>
        <v>0</v>
      </c>
      <c r="R93" s="1"/>
      <c r="S93" s="1">
        <v>20</v>
      </c>
      <c r="T93" s="1">
        <v>20</v>
      </c>
      <c r="U93" s="11">
        <f t="shared" si="78"/>
        <v>0</v>
      </c>
      <c r="V93" s="10">
        <f t="shared" si="79"/>
        <v>0</v>
      </c>
      <c r="W93" s="5">
        <f t="shared" si="80"/>
        <v>120</v>
      </c>
      <c r="X93" s="5">
        <f t="shared" si="81"/>
        <v>120</v>
      </c>
      <c r="Y93" s="11">
        <f t="shared" si="82"/>
        <v>0</v>
      </c>
      <c r="Z93" s="10">
        <f t="shared" si="83"/>
        <v>0</v>
      </c>
      <c r="AB93" s="17"/>
    </row>
    <row r="94" spans="1:28" x14ac:dyDescent="0.25">
      <c r="A94" s="5" t="s">
        <v>49</v>
      </c>
      <c r="B94" s="5">
        <v>10</v>
      </c>
      <c r="C94" s="5" t="s">
        <v>12</v>
      </c>
      <c r="D94" s="1">
        <v>45</v>
      </c>
      <c r="E94" s="1">
        <v>45</v>
      </c>
      <c r="F94" s="11">
        <f t="shared" si="72"/>
        <v>0</v>
      </c>
      <c r="G94" s="10">
        <f t="shared" si="73"/>
        <v>0</v>
      </c>
      <c r="H94" s="1"/>
      <c r="I94" s="1">
        <v>25</v>
      </c>
      <c r="J94" s="1">
        <v>25</v>
      </c>
      <c r="K94" s="11">
        <f t="shared" si="74"/>
        <v>0</v>
      </c>
      <c r="L94" s="10">
        <f t="shared" si="75"/>
        <v>0</v>
      </c>
      <c r="M94" s="1"/>
      <c r="N94" s="1">
        <v>24</v>
      </c>
      <c r="O94" s="1">
        <v>24</v>
      </c>
      <c r="P94" s="11">
        <f t="shared" si="76"/>
        <v>0</v>
      </c>
      <c r="Q94" s="10">
        <f t="shared" si="77"/>
        <v>0</v>
      </c>
      <c r="R94" s="1"/>
      <c r="S94" s="1">
        <v>20</v>
      </c>
      <c r="T94" s="1">
        <v>20</v>
      </c>
      <c r="U94" s="11">
        <f t="shared" si="78"/>
        <v>0</v>
      </c>
      <c r="V94" s="10">
        <f t="shared" si="79"/>
        <v>0</v>
      </c>
      <c r="W94" s="5">
        <f t="shared" si="80"/>
        <v>114</v>
      </c>
      <c r="X94" s="5">
        <f t="shared" si="81"/>
        <v>114</v>
      </c>
      <c r="Y94" s="11">
        <f t="shared" si="82"/>
        <v>0</v>
      </c>
      <c r="Z94" s="10">
        <f t="shared" si="83"/>
        <v>0</v>
      </c>
      <c r="AB94" s="17"/>
    </row>
    <row r="95" spans="1:28" x14ac:dyDescent="0.25">
      <c r="B95" s="5">
        <v>11</v>
      </c>
      <c r="C95" s="5" t="s">
        <v>13</v>
      </c>
      <c r="D95" s="1">
        <v>45</v>
      </c>
      <c r="E95" s="1">
        <v>45</v>
      </c>
      <c r="F95" s="11">
        <f t="shared" si="72"/>
        <v>0</v>
      </c>
      <c r="G95" s="10">
        <f t="shared" si="73"/>
        <v>0</v>
      </c>
      <c r="H95" s="1"/>
      <c r="I95" s="1">
        <v>28</v>
      </c>
      <c r="J95" s="1">
        <v>28</v>
      </c>
      <c r="K95" s="11">
        <f t="shared" si="74"/>
        <v>0</v>
      </c>
      <c r="L95" s="10">
        <f t="shared" si="75"/>
        <v>0</v>
      </c>
      <c r="M95" s="1"/>
      <c r="N95" s="1">
        <v>25</v>
      </c>
      <c r="O95" s="1">
        <v>25</v>
      </c>
      <c r="P95" s="11">
        <f t="shared" si="76"/>
        <v>0</v>
      </c>
      <c r="Q95" s="10">
        <f t="shared" si="77"/>
        <v>0</v>
      </c>
      <c r="R95" s="1"/>
      <c r="S95" s="1">
        <v>20</v>
      </c>
      <c r="T95" s="1">
        <v>20</v>
      </c>
      <c r="U95" s="11">
        <f t="shared" si="78"/>
        <v>0</v>
      </c>
      <c r="V95" s="10">
        <f t="shared" si="79"/>
        <v>0</v>
      </c>
      <c r="W95" s="5">
        <f t="shared" si="80"/>
        <v>118</v>
      </c>
      <c r="X95" s="5">
        <f t="shared" si="81"/>
        <v>118</v>
      </c>
      <c r="Y95" s="11">
        <f t="shared" si="82"/>
        <v>0</v>
      </c>
      <c r="Z95" s="10">
        <f t="shared" si="83"/>
        <v>0</v>
      </c>
      <c r="AB95" s="17"/>
    </row>
    <row r="96" spans="1:28" x14ac:dyDescent="0.25">
      <c r="A96" s="24" t="s">
        <v>50</v>
      </c>
      <c r="B96" s="5">
        <v>12</v>
      </c>
      <c r="C96" s="5" t="s">
        <v>14</v>
      </c>
      <c r="D96" s="1">
        <v>61</v>
      </c>
      <c r="E96" s="1">
        <v>61</v>
      </c>
      <c r="F96" s="11">
        <f t="shared" si="72"/>
        <v>0</v>
      </c>
      <c r="G96" s="10">
        <f t="shared" si="73"/>
        <v>0</v>
      </c>
      <c r="H96" s="1"/>
      <c r="I96" s="1">
        <v>28</v>
      </c>
      <c r="J96" s="1">
        <v>28</v>
      </c>
      <c r="K96" s="11">
        <f t="shared" si="74"/>
        <v>0</v>
      </c>
      <c r="L96" s="10">
        <f t="shared" si="75"/>
        <v>0</v>
      </c>
      <c r="M96" s="1"/>
      <c r="N96" s="1">
        <v>30</v>
      </c>
      <c r="O96" s="1">
        <v>30</v>
      </c>
      <c r="P96" s="11">
        <f t="shared" si="76"/>
        <v>0</v>
      </c>
      <c r="Q96" s="10">
        <f t="shared" si="77"/>
        <v>0</v>
      </c>
      <c r="R96" s="1"/>
      <c r="S96" s="1">
        <v>23</v>
      </c>
      <c r="T96" s="1">
        <v>23</v>
      </c>
      <c r="U96" s="11">
        <f t="shared" si="78"/>
        <v>0</v>
      </c>
      <c r="V96" s="10">
        <f t="shared" si="79"/>
        <v>0</v>
      </c>
      <c r="W96" s="5">
        <f t="shared" si="80"/>
        <v>142</v>
      </c>
      <c r="X96" s="5">
        <f t="shared" si="81"/>
        <v>142</v>
      </c>
      <c r="Y96" s="11">
        <f t="shared" si="82"/>
        <v>0</v>
      </c>
      <c r="Z96" s="10">
        <f t="shared" si="83"/>
        <v>0</v>
      </c>
      <c r="AB96" s="17"/>
    </row>
    <row r="97" spans="1:31" x14ac:dyDescent="0.25">
      <c r="A97" s="24" t="s">
        <v>51</v>
      </c>
      <c r="B97" s="5">
        <v>13</v>
      </c>
      <c r="C97" s="5" t="s">
        <v>15</v>
      </c>
      <c r="D97" s="2">
        <v>71</v>
      </c>
      <c r="E97" s="2">
        <v>71</v>
      </c>
      <c r="F97" s="2">
        <f t="shared" si="72"/>
        <v>0</v>
      </c>
      <c r="G97" s="20">
        <f t="shared" si="73"/>
        <v>0</v>
      </c>
      <c r="H97" s="11"/>
      <c r="I97" s="2">
        <v>36</v>
      </c>
      <c r="J97" s="2">
        <v>36</v>
      </c>
      <c r="K97" s="2">
        <f t="shared" si="74"/>
        <v>0</v>
      </c>
      <c r="L97" s="20">
        <f t="shared" si="75"/>
        <v>0</v>
      </c>
      <c r="M97" s="11"/>
      <c r="N97" s="2">
        <v>33</v>
      </c>
      <c r="O97" s="2">
        <v>33</v>
      </c>
      <c r="P97" s="2">
        <f t="shared" si="76"/>
        <v>0</v>
      </c>
      <c r="Q97" s="20">
        <f t="shared" si="77"/>
        <v>0</v>
      </c>
      <c r="R97" s="11"/>
      <c r="S97" s="2">
        <v>31</v>
      </c>
      <c r="T97" s="2">
        <v>31</v>
      </c>
      <c r="U97" s="2">
        <f t="shared" si="78"/>
        <v>0</v>
      </c>
      <c r="V97" s="20">
        <f t="shared" si="79"/>
        <v>0</v>
      </c>
      <c r="W97" s="9">
        <f t="shared" si="80"/>
        <v>171</v>
      </c>
      <c r="X97" s="9">
        <f t="shared" si="81"/>
        <v>171</v>
      </c>
      <c r="Y97" s="2">
        <f t="shared" si="82"/>
        <v>0</v>
      </c>
      <c r="Z97" s="10">
        <f t="shared" si="83"/>
        <v>0</v>
      </c>
      <c r="AB97" s="17"/>
    </row>
    <row r="98" spans="1:31" x14ac:dyDescent="0.25">
      <c r="C98" s="5" t="s">
        <v>16</v>
      </c>
      <c r="D98" s="1">
        <f>SUM(D91:D97)</f>
        <v>376</v>
      </c>
      <c r="E98" s="1">
        <f>SUM(E91:E97)</f>
        <v>376</v>
      </c>
      <c r="F98" s="1">
        <f>SUM(F91:F97)</f>
        <v>0</v>
      </c>
      <c r="G98" s="10">
        <f t="shared" si="73"/>
        <v>0</v>
      </c>
      <c r="H98" s="1"/>
      <c r="I98" s="1">
        <f>SUM(I91:I97)</f>
        <v>197</v>
      </c>
      <c r="J98" s="1">
        <f>SUM(J91:J97)</f>
        <v>198</v>
      </c>
      <c r="K98" s="1">
        <f>SUM(K91:K97)</f>
        <v>1</v>
      </c>
      <c r="L98" s="10">
        <f t="shared" si="75"/>
        <v>5.076142131979695E-3</v>
      </c>
      <c r="M98" s="1"/>
      <c r="N98" s="1">
        <f>SUM(N91:N97)</f>
        <v>192</v>
      </c>
      <c r="O98" s="1">
        <f>SUM(O91:O97)</f>
        <v>190</v>
      </c>
      <c r="P98" s="1">
        <f>SUM(P91:P97)</f>
        <v>-2</v>
      </c>
      <c r="Q98" s="10">
        <f t="shared" si="77"/>
        <v>-1.0416666666666666E-2</v>
      </c>
      <c r="R98" s="1"/>
      <c r="S98" s="1">
        <f>SUM(S91:S97)</f>
        <v>165</v>
      </c>
      <c r="T98" s="1">
        <f>SUM(T91:T97)</f>
        <v>166</v>
      </c>
      <c r="U98" s="1">
        <f>SUM(U91:U97)</f>
        <v>1</v>
      </c>
      <c r="V98" s="10">
        <f t="shared" si="79"/>
        <v>6.0606060606060606E-3</v>
      </c>
      <c r="W98" s="28">
        <f>SUM(W91:W97)</f>
        <v>930</v>
      </c>
      <c r="X98" s="28">
        <f>SUM(X91:X97)</f>
        <v>930</v>
      </c>
      <c r="Y98" s="1">
        <f>SUM(Y91:Y97)</f>
        <v>0</v>
      </c>
      <c r="Z98" s="10">
        <f t="shared" si="83"/>
        <v>0</v>
      </c>
      <c r="AB98" s="17"/>
    </row>
    <row r="99" spans="1:31" x14ac:dyDescent="0.25">
      <c r="C99" s="5" t="s">
        <v>17</v>
      </c>
      <c r="D99" s="19">
        <f>+D98/W98</f>
        <v>0.4043010752688172</v>
      </c>
      <c r="E99" s="19">
        <f>+E98/X98</f>
        <v>0.4043010752688172</v>
      </c>
      <c r="F99" s="11"/>
      <c r="G99" s="20"/>
      <c r="H99" s="11"/>
      <c r="I99" s="19">
        <f>+I98/W98</f>
        <v>0.21182795698924731</v>
      </c>
      <c r="J99" s="19">
        <f>+J98/X98</f>
        <v>0.2129032258064516</v>
      </c>
      <c r="K99" s="11"/>
      <c r="L99" s="20"/>
      <c r="M99" s="11"/>
      <c r="N99" s="21">
        <f>+N98/W98</f>
        <v>0.20645161290322581</v>
      </c>
      <c r="O99" s="21">
        <f>+O98/X98</f>
        <v>0.20430107526881722</v>
      </c>
      <c r="P99" s="11"/>
      <c r="Q99" s="20"/>
      <c r="R99" s="11"/>
      <c r="S99" s="19">
        <f>+S98/W98</f>
        <v>0.17741935483870969</v>
      </c>
      <c r="T99" s="19">
        <f>+T98/X98</f>
        <v>0.17849462365591398</v>
      </c>
      <c r="U99" s="11"/>
      <c r="V99" s="20"/>
      <c r="W99" s="18"/>
      <c r="X99" s="18"/>
      <c r="Y99" s="11"/>
      <c r="Z99" s="20"/>
    </row>
    <row r="100" spans="1:31" x14ac:dyDescent="0.25">
      <c r="A100" s="5" t="s">
        <v>59</v>
      </c>
      <c r="AB100" s="17"/>
    </row>
    <row r="101" spans="1:31" x14ac:dyDescent="0.25">
      <c r="A101" s="24" t="s">
        <v>51</v>
      </c>
      <c r="B101" s="5">
        <v>14</v>
      </c>
      <c r="C101" s="5" t="s">
        <v>9</v>
      </c>
      <c r="D101" s="1">
        <v>64</v>
      </c>
      <c r="E101" s="1">
        <v>62</v>
      </c>
      <c r="F101" s="11">
        <f t="shared" ref="F101:F107" si="84">+E101-D101</f>
        <v>-2</v>
      </c>
      <c r="G101" s="10">
        <f t="shared" ref="G101:G108" si="85">+F101/D101</f>
        <v>-3.125E-2</v>
      </c>
      <c r="H101" s="1"/>
      <c r="I101" s="1">
        <v>37</v>
      </c>
      <c r="J101" s="1">
        <v>36</v>
      </c>
      <c r="K101" s="11">
        <f t="shared" ref="K101:K107" si="86">+J101-I101</f>
        <v>-1</v>
      </c>
      <c r="L101" s="10">
        <f t="shared" ref="L101:L108" si="87">+K101/I101</f>
        <v>-2.7027027027027029E-2</v>
      </c>
      <c r="M101" s="1"/>
      <c r="N101" s="1">
        <v>39</v>
      </c>
      <c r="O101" s="1">
        <v>38</v>
      </c>
      <c r="P101" s="11">
        <f t="shared" ref="P101:P107" si="88">+O101-N101</f>
        <v>-1</v>
      </c>
      <c r="Q101" s="10">
        <f t="shared" ref="Q101:Q108" si="89">+P101/N101</f>
        <v>-2.564102564102564E-2</v>
      </c>
      <c r="R101" s="1"/>
      <c r="S101" s="1">
        <v>29</v>
      </c>
      <c r="T101" s="1">
        <v>30</v>
      </c>
      <c r="U101" s="11">
        <f t="shared" ref="U101:U107" si="90">+T101-S101</f>
        <v>1</v>
      </c>
      <c r="V101" s="10">
        <f t="shared" ref="V101:V108" si="91">+U101/S101</f>
        <v>3.4482758620689655E-2</v>
      </c>
      <c r="W101" s="5">
        <f t="shared" ref="W101:W107" si="92">+D101+I101+N101+S101</f>
        <v>169</v>
      </c>
      <c r="X101" s="5">
        <f t="shared" ref="X101:X107" si="93">+E101+J101+O101+T101</f>
        <v>166</v>
      </c>
      <c r="Y101" s="11">
        <f t="shared" ref="Y101:Y107" si="94">+X101-W101</f>
        <v>-3</v>
      </c>
      <c r="Z101" s="10">
        <f t="shared" ref="Z101:Z108" si="95">+Y101/W101</f>
        <v>-1.7751479289940829E-2</v>
      </c>
      <c r="AB101" s="17"/>
    </row>
    <row r="102" spans="1:31" x14ac:dyDescent="0.25">
      <c r="A102" s="24" t="s">
        <v>58</v>
      </c>
      <c r="B102" s="5">
        <v>15</v>
      </c>
      <c r="C102" s="5" t="s">
        <v>10</v>
      </c>
      <c r="D102" s="1">
        <v>58</v>
      </c>
      <c r="E102" s="1">
        <v>57</v>
      </c>
      <c r="F102" s="11">
        <f t="shared" si="84"/>
        <v>-1</v>
      </c>
      <c r="G102" s="10">
        <f t="shared" si="85"/>
        <v>-1.7241379310344827E-2</v>
      </c>
      <c r="H102" s="1"/>
      <c r="I102" s="1">
        <v>31</v>
      </c>
      <c r="J102" s="1">
        <v>30</v>
      </c>
      <c r="K102" s="11">
        <f t="shared" si="86"/>
        <v>-1</v>
      </c>
      <c r="L102" s="10">
        <f t="shared" si="87"/>
        <v>-3.2258064516129031E-2</v>
      </c>
      <c r="M102" s="1"/>
      <c r="N102" s="1">
        <v>36</v>
      </c>
      <c r="O102" s="1">
        <v>35</v>
      </c>
      <c r="P102" s="11">
        <f t="shared" si="88"/>
        <v>-1</v>
      </c>
      <c r="Q102" s="10">
        <f t="shared" si="89"/>
        <v>-2.7777777777777776E-2</v>
      </c>
      <c r="R102" s="1"/>
      <c r="S102" s="1">
        <v>33</v>
      </c>
      <c r="T102" s="1">
        <v>30</v>
      </c>
      <c r="U102" s="11">
        <f t="shared" si="90"/>
        <v>-3</v>
      </c>
      <c r="V102" s="10">
        <f t="shared" si="91"/>
        <v>-9.0909090909090912E-2</v>
      </c>
      <c r="W102" s="5">
        <f t="shared" si="92"/>
        <v>158</v>
      </c>
      <c r="X102" s="5">
        <f t="shared" si="93"/>
        <v>152</v>
      </c>
      <c r="Y102" s="11">
        <f t="shared" si="94"/>
        <v>-6</v>
      </c>
      <c r="Z102" s="10">
        <f t="shared" si="95"/>
        <v>-3.7974683544303799E-2</v>
      </c>
      <c r="AB102" s="17"/>
    </row>
    <row r="103" spans="1:31" x14ac:dyDescent="0.25">
      <c r="A103" s="5" t="s">
        <v>48</v>
      </c>
      <c r="B103" s="5">
        <v>16</v>
      </c>
      <c r="C103" s="5" t="s">
        <v>11</v>
      </c>
      <c r="D103" s="1">
        <v>56</v>
      </c>
      <c r="E103" s="1">
        <v>55</v>
      </c>
      <c r="F103" s="11">
        <f t="shared" si="84"/>
        <v>-1</v>
      </c>
      <c r="G103" s="10">
        <f t="shared" si="85"/>
        <v>-1.7857142857142856E-2</v>
      </c>
      <c r="H103" s="1"/>
      <c r="I103" s="1">
        <v>29</v>
      </c>
      <c r="J103" s="1">
        <v>29</v>
      </c>
      <c r="K103" s="11">
        <f t="shared" si="86"/>
        <v>0</v>
      </c>
      <c r="L103" s="10">
        <f t="shared" si="87"/>
        <v>0</v>
      </c>
      <c r="M103" s="1"/>
      <c r="N103" s="1">
        <v>26</v>
      </c>
      <c r="O103" s="1">
        <v>25</v>
      </c>
      <c r="P103" s="11">
        <f t="shared" si="88"/>
        <v>-1</v>
      </c>
      <c r="Q103" s="10">
        <f t="shared" si="89"/>
        <v>-3.8461538461538464E-2</v>
      </c>
      <c r="R103" s="1"/>
      <c r="S103" s="1">
        <v>24</v>
      </c>
      <c r="T103" s="1">
        <v>24</v>
      </c>
      <c r="U103" s="11">
        <f t="shared" si="90"/>
        <v>0</v>
      </c>
      <c r="V103" s="10">
        <f t="shared" si="91"/>
        <v>0</v>
      </c>
      <c r="W103" s="5">
        <f t="shared" si="92"/>
        <v>135</v>
      </c>
      <c r="X103" s="5">
        <f t="shared" si="93"/>
        <v>133</v>
      </c>
      <c r="Y103" s="11">
        <f t="shared" si="94"/>
        <v>-2</v>
      </c>
      <c r="Z103" s="10">
        <f t="shared" si="95"/>
        <v>-1.4814814814814815E-2</v>
      </c>
      <c r="AB103" s="17"/>
    </row>
    <row r="104" spans="1:31" x14ac:dyDescent="0.25">
      <c r="A104" s="24" t="s">
        <v>50</v>
      </c>
      <c r="B104" s="5">
        <v>17</v>
      </c>
      <c r="C104" s="5" t="s">
        <v>12</v>
      </c>
      <c r="D104" s="1">
        <v>53</v>
      </c>
      <c r="E104" s="1">
        <v>52</v>
      </c>
      <c r="F104" s="11">
        <f t="shared" si="84"/>
        <v>-1</v>
      </c>
      <c r="G104" s="10">
        <f t="shared" si="85"/>
        <v>-1.8867924528301886E-2</v>
      </c>
      <c r="H104" s="1"/>
      <c r="I104" s="1">
        <v>25</v>
      </c>
      <c r="J104" s="1">
        <v>25</v>
      </c>
      <c r="K104" s="11">
        <f t="shared" si="86"/>
        <v>0</v>
      </c>
      <c r="L104" s="10">
        <f t="shared" si="87"/>
        <v>0</v>
      </c>
      <c r="M104" s="1"/>
      <c r="N104" s="1">
        <v>28</v>
      </c>
      <c r="O104" s="1">
        <v>27</v>
      </c>
      <c r="P104" s="11">
        <f t="shared" si="88"/>
        <v>-1</v>
      </c>
      <c r="Q104" s="10">
        <f t="shared" si="89"/>
        <v>-3.5714285714285712E-2</v>
      </c>
      <c r="R104" s="1"/>
      <c r="S104" s="1">
        <v>24</v>
      </c>
      <c r="T104" s="1">
        <v>23</v>
      </c>
      <c r="U104" s="11">
        <f t="shared" si="90"/>
        <v>-1</v>
      </c>
      <c r="V104" s="10">
        <f t="shared" si="91"/>
        <v>-4.1666666666666664E-2</v>
      </c>
      <c r="W104" s="5">
        <f t="shared" si="92"/>
        <v>130</v>
      </c>
      <c r="X104" s="5">
        <f t="shared" si="93"/>
        <v>127</v>
      </c>
      <c r="Y104" s="11">
        <f t="shared" si="94"/>
        <v>-3</v>
      </c>
      <c r="Z104" s="10">
        <f t="shared" si="95"/>
        <v>-2.3076923076923078E-2</v>
      </c>
      <c r="AB104" s="17"/>
    </row>
    <row r="105" spans="1:31" x14ac:dyDescent="0.25">
      <c r="A105" s="30" t="s">
        <v>56</v>
      </c>
      <c r="B105" s="5">
        <v>18</v>
      </c>
      <c r="C105" s="5" t="s">
        <v>13</v>
      </c>
      <c r="D105" s="1">
        <v>48</v>
      </c>
      <c r="E105" s="1">
        <v>49</v>
      </c>
      <c r="F105" s="11">
        <f t="shared" si="84"/>
        <v>1</v>
      </c>
      <c r="G105" s="10">
        <f t="shared" si="85"/>
        <v>2.0833333333333332E-2</v>
      </c>
      <c r="H105" s="1"/>
      <c r="I105" s="1">
        <v>28</v>
      </c>
      <c r="J105" s="1">
        <v>28</v>
      </c>
      <c r="K105" s="11">
        <f t="shared" si="86"/>
        <v>0</v>
      </c>
      <c r="L105" s="10">
        <f t="shared" si="87"/>
        <v>0</v>
      </c>
      <c r="M105" s="1"/>
      <c r="N105" s="1">
        <v>25</v>
      </c>
      <c r="O105" s="1">
        <v>24</v>
      </c>
      <c r="P105" s="11">
        <f t="shared" si="88"/>
        <v>-1</v>
      </c>
      <c r="Q105" s="10">
        <f t="shared" si="89"/>
        <v>-0.04</v>
      </c>
      <c r="R105" s="1"/>
      <c r="S105" s="1">
        <v>22</v>
      </c>
      <c r="T105" s="1">
        <v>22</v>
      </c>
      <c r="U105" s="11">
        <f t="shared" si="90"/>
        <v>0</v>
      </c>
      <c r="V105" s="10">
        <f t="shared" si="91"/>
        <v>0</v>
      </c>
      <c r="W105" s="5">
        <f t="shared" si="92"/>
        <v>123</v>
      </c>
      <c r="X105" s="5">
        <f t="shared" si="93"/>
        <v>123</v>
      </c>
      <c r="Y105" s="11">
        <f t="shared" si="94"/>
        <v>0</v>
      </c>
      <c r="Z105" s="10">
        <f t="shared" si="95"/>
        <v>0</v>
      </c>
      <c r="AB105" s="17"/>
    </row>
    <row r="106" spans="1:31" x14ac:dyDescent="0.25">
      <c r="A106" s="31" t="s">
        <v>60</v>
      </c>
      <c r="B106" s="5">
        <v>19</v>
      </c>
      <c r="C106" s="5" t="s">
        <v>14</v>
      </c>
      <c r="D106" s="1">
        <v>50</v>
      </c>
      <c r="E106" s="1">
        <v>51</v>
      </c>
      <c r="F106" s="11">
        <f t="shared" si="84"/>
        <v>1</v>
      </c>
      <c r="G106" s="10">
        <f t="shared" si="85"/>
        <v>0.02</v>
      </c>
      <c r="H106" s="1"/>
      <c r="I106" s="1">
        <v>27</v>
      </c>
      <c r="J106" s="1">
        <v>26</v>
      </c>
      <c r="K106" s="11">
        <f t="shared" si="86"/>
        <v>-1</v>
      </c>
      <c r="L106" s="10">
        <f t="shared" si="87"/>
        <v>-3.7037037037037035E-2</v>
      </c>
      <c r="M106" s="1"/>
      <c r="N106" s="1">
        <v>28</v>
      </c>
      <c r="O106" s="1">
        <v>28</v>
      </c>
      <c r="P106" s="11">
        <f t="shared" si="88"/>
        <v>0</v>
      </c>
      <c r="Q106" s="10">
        <f t="shared" si="89"/>
        <v>0</v>
      </c>
      <c r="R106" s="1"/>
      <c r="S106" s="1">
        <v>21</v>
      </c>
      <c r="T106" s="1">
        <v>21</v>
      </c>
      <c r="U106" s="11">
        <f t="shared" si="90"/>
        <v>0</v>
      </c>
      <c r="V106" s="10">
        <f t="shared" si="91"/>
        <v>0</v>
      </c>
      <c r="W106" s="5">
        <f t="shared" si="92"/>
        <v>126</v>
      </c>
      <c r="X106" s="5">
        <f t="shared" si="93"/>
        <v>126</v>
      </c>
      <c r="Y106" s="11">
        <f t="shared" si="94"/>
        <v>0</v>
      </c>
      <c r="Z106" s="10">
        <f t="shared" si="95"/>
        <v>0</v>
      </c>
      <c r="AB106" s="17"/>
    </row>
    <row r="107" spans="1:31" x14ac:dyDescent="0.25">
      <c r="A107" s="24" t="s">
        <v>57</v>
      </c>
      <c r="B107" s="5">
        <v>20</v>
      </c>
      <c r="C107" s="5" t="s">
        <v>15</v>
      </c>
      <c r="D107" s="2">
        <v>56</v>
      </c>
      <c r="E107" s="2">
        <v>55</v>
      </c>
      <c r="F107" s="2">
        <f t="shared" si="84"/>
        <v>-1</v>
      </c>
      <c r="G107" s="20">
        <f t="shared" si="85"/>
        <v>-1.7857142857142856E-2</v>
      </c>
      <c r="H107" s="11"/>
      <c r="I107" s="2">
        <v>29</v>
      </c>
      <c r="J107" s="2">
        <v>28</v>
      </c>
      <c r="K107" s="2">
        <f t="shared" si="86"/>
        <v>-1</v>
      </c>
      <c r="L107" s="20">
        <f t="shared" si="87"/>
        <v>-3.4482758620689655E-2</v>
      </c>
      <c r="M107" s="11"/>
      <c r="N107" s="2">
        <v>29</v>
      </c>
      <c r="O107" s="2">
        <v>29</v>
      </c>
      <c r="P107" s="2">
        <f t="shared" si="88"/>
        <v>0</v>
      </c>
      <c r="Q107" s="20">
        <f t="shared" si="89"/>
        <v>0</v>
      </c>
      <c r="R107" s="11"/>
      <c r="S107" s="2">
        <v>27</v>
      </c>
      <c r="T107" s="2">
        <v>26</v>
      </c>
      <c r="U107" s="2">
        <f t="shared" si="90"/>
        <v>-1</v>
      </c>
      <c r="V107" s="20">
        <f t="shared" si="91"/>
        <v>-3.7037037037037035E-2</v>
      </c>
      <c r="W107" s="9">
        <f t="shared" si="92"/>
        <v>141</v>
      </c>
      <c r="X107" s="9">
        <f t="shared" si="93"/>
        <v>138</v>
      </c>
      <c r="Y107" s="2">
        <f t="shared" si="94"/>
        <v>-3</v>
      </c>
      <c r="Z107" s="10">
        <f t="shared" si="95"/>
        <v>-2.1276595744680851E-2</v>
      </c>
      <c r="AB107" s="17"/>
    </row>
    <row r="108" spans="1:31" x14ac:dyDescent="0.25">
      <c r="C108" s="5" t="s">
        <v>16</v>
      </c>
      <c r="D108" s="1">
        <f>SUM(D101:D107)</f>
        <v>385</v>
      </c>
      <c r="E108" s="1">
        <f>SUM(E101:E107)</f>
        <v>381</v>
      </c>
      <c r="F108" s="1">
        <f>SUM(F101:F107)</f>
        <v>-4</v>
      </c>
      <c r="G108" s="10">
        <f t="shared" si="85"/>
        <v>-1.038961038961039E-2</v>
      </c>
      <c r="H108" s="1"/>
      <c r="I108" s="1">
        <f>SUM(I101:I107)</f>
        <v>206</v>
      </c>
      <c r="J108" s="1">
        <f>SUM(J101:J107)</f>
        <v>202</v>
      </c>
      <c r="K108" s="1">
        <f>SUM(K101:K107)</f>
        <v>-4</v>
      </c>
      <c r="L108" s="10">
        <f t="shared" si="87"/>
        <v>-1.9417475728155338E-2</v>
      </c>
      <c r="M108" s="1"/>
      <c r="N108" s="1">
        <f>SUM(N101:N107)</f>
        <v>211</v>
      </c>
      <c r="O108" s="1">
        <f>SUM(O101:O107)</f>
        <v>206</v>
      </c>
      <c r="P108" s="1">
        <f>SUM(P101:P107)</f>
        <v>-5</v>
      </c>
      <c r="Q108" s="10">
        <f t="shared" si="89"/>
        <v>-2.3696682464454975E-2</v>
      </c>
      <c r="R108" s="1"/>
      <c r="S108" s="1">
        <f>SUM(S101:S107)</f>
        <v>180</v>
      </c>
      <c r="T108" s="1">
        <f>SUM(T101:T107)</f>
        <v>176</v>
      </c>
      <c r="U108" s="1">
        <f>SUM(U101:U107)</f>
        <v>-4</v>
      </c>
      <c r="V108" s="10">
        <f t="shared" si="91"/>
        <v>-2.2222222222222223E-2</v>
      </c>
      <c r="W108" s="28">
        <f>SUM(W101:W107)</f>
        <v>982</v>
      </c>
      <c r="X108" s="28">
        <f>SUM(X101:X107)</f>
        <v>965</v>
      </c>
      <c r="Y108" s="1">
        <f>SUM(Y101:Y107)</f>
        <v>-17</v>
      </c>
      <c r="Z108" s="10">
        <f t="shared" si="95"/>
        <v>-1.7311608961303463E-2</v>
      </c>
      <c r="AB108" s="17"/>
    </row>
    <row r="109" spans="1:31" x14ac:dyDescent="0.25">
      <c r="C109" s="5" t="s">
        <v>17</v>
      </c>
      <c r="D109" s="19">
        <f>+D108/W108</f>
        <v>0.39205702647657842</v>
      </c>
      <c r="E109" s="19">
        <f>+E108/X108</f>
        <v>0.39481865284974094</v>
      </c>
      <c r="F109" s="11"/>
      <c r="G109" s="20"/>
      <c r="H109" s="11"/>
      <c r="I109" s="19">
        <f>+I108/W108</f>
        <v>0.20977596741344195</v>
      </c>
      <c r="J109" s="19">
        <f>+J108/X108</f>
        <v>0.20932642487046632</v>
      </c>
      <c r="K109" s="11"/>
      <c r="L109" s="20"/>
      <c r="M109" s="11"/>
      <c r="N109" s="21">
        <f>+N108/W108</f>
        <v>0.21486761710794297</v>
      </c>
      <c r="O109" s="21">
        <f>+O108/X108</f>
        <v>0.21347150259067357</v>
      </c>
      <c r="P109" s="11"/>
      <c r="Q109" s="20"/>
      <c r="R109" s="11"/>
      <c r="S109" s="19">
        <f>+S108/W108</f>
        <v>0.18329938900203666</v>
      </c>
      <c r="T109" s="19">
        <f>+T108/X108</f>
        <v>0.18238341968911917</v>
      </c>
      <c r="U109" s="11"/>
      <c r="V109" s="20"/>
      <c r="W109" s="18"/>
      <c r="X109" s="18"/>
      <c r="Y109" s="11"/>
      <c r="Z109" s="20"/>
      <c r="AB109" s="17"/>
    </row>
    <row r="110" spans="1:31" x14ac:dyDescent="0.25">
      <c r="A110" s="32" t="s">
        <v>61</v>
      </c>
      <c r="B110" s="33">
        <v>21</v>
      </c>
      <c r="AB110" s="17"/>
    </row>
    <row r="111" spans="1:31" x14ac:dyDescent="0.25">
      <c r="A111" s="25" t="s">
        <v>56</v>
      </c>
      <c r="AA111" s="18"/>
      <c r="AB111" s="23"/>
      <c r="AC111" s="18"/>
      <c r="AE111" s="27"/>
    </row>
    <row r="112" spans="1:31" x14ac:dyDescent="0.25">
      <c r="AA112" s="18"/>
      <c r="AB112" s="23"/>
      <c r="AC112" s="18"/>
      <c r="AE112" s="27"/>
    </row>
    <row r="113" spans="28:31" x14ac:dyDescent="0.25">
      <c r="AB113" s="17"/>
      <c r="AC113" s="18"/>
      <c r="AE113" s="27"/>
    </row>
    <row r="114" spans="28:31" x14ac:dyDescent="0.25">
      <c r="AB114" s="17"/>
      <c r="AC114" s="18"/>
    </row>
    <row r="115" spans="28:31" x14ac:dyDescent="0.25">
      <c r="AB115" s="17"/>
    </row>
  </sheetData>
  <mergeCells count="4">
    <mergeCell ref="A2:Z2"/>
    <mergeCell ref="A66:Z66"/>
    <mergeCell ref="A67:Z67"/>
    <mergeCell ref="A65:Z65"/>
  </mergeCells>
  <phoneticPr fontId="0" type="noConversion"/>
  <printOptions horizontalCentered="1"/>
  <pageMargins left="0" right="0" top="0.43307086614173201" bottom="0" header="0" footer="0"/>
  <pageSetup scale="72" firstPageNumber="7" fitToHeight="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2DD25CB970F54E91E8071C91C134A0" ma:contentTypeVersion="0" ma:contentTypeDescription="Create a new document." ma:contentTypeScope="" ma:versionID="5cf89382f1685d3b5e4d9efe79fea309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C4D75-537E-41DE-B9B5-9AA6D8B1F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BC0A22-D368-4E1C-98C3-77CDB54C9F3F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CD2A8BD-129C-424E-AF99-2C6CA4316D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 Attendance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To_Run, Frye</dc:creator>
  <cp:lastModifiedBy>Sahana Reddy</cp:lastModifiedBy>
  <cp:lastPrinted>2015-12-29T19:42:49Z</cp:lastPrinted>
  <dcterms:created xsi:type="dcterms:W3CDTF">1999-01-27T17:37:17Z</dcterms:created>
  <dcterms:modified xsi:type="dcterms:W3CDTF">2020-01-14T12:23:13Z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0x010100792DD25CB970F54E91E8071C91C134A0</vt:lpwstr>
  </property>
</Properties>
</file>