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5F507B04-F7D2-4049-8F8A-58800A6435F8}" xr6:coauthVersionLast="47" xr6:coauthVersionMax="47" xr10:uidLastSave="{00000000-0000-0000-0000-000000000000}"/>
  <bookViews>
    <workbookView xWindow="0" yWindow="0" windowWidth="23040" windowHeight="12240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P7" i="3"/>
  <c r="P8" i="3"/>
  <c r="P9" i="3"/>
  <c r="P10" i="3"/>
  <c r="P11" i="3"/>
  <c r="P12" i="3"/>
  <c r="P13" i="3"/>
  <c r="P6" i="3"/>
  <c r="J21" i="1"/>
  <c r="K21" i="1"/>
  <c r="L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<sst xmlns="http://schemas.openxmlformats.org/spreadsheetml/2006/main" count="187" uniqueCount="79">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</sst>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419294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topLeftCell="A10" zoomScale="121" zoomScaleNormal="130" workbookViewId="0">
      <selection activeCell="O16" sqref="O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28" t="s">
        <v>11</v>
      </c>
      <c r="B4" s="28"/>
      <c r="C4" s="28"/>
      <c r="D4" s="28"/>
      <c r="E4" s="28"/>
      <c r="F4" s="28"/>
      <c r="G4" s="28"/>
      <c r="H4" s="28"/>
      <c r="I4" s="28"/>
    </row>
    <row r="5" spans="1:12">
      <c r="A5" s="28"/>
      <c r="B5" s="28"/>
      <c r="C5" s="28"/>
      <c r="D5" s="28"/>
      <c r="E5" s="28"/>
      <c r="F5" s="28"/>
      <c r="G5" s="28"/>
      <c r="H5" s="28"/>
      <c r="I5" s="28"/>
    </row>
    <row r="6" spans="1:12">
      <c r="A6" s="28"/>
      <c r="B6" s="28"/>
      <c r="C6" s="28"/>
      <c r="D6" s="28"/>
      <c r="E6" s="28"/>
      <c r="F6" s="28"/>
      <c r="G6" s="28"/>
      <c r="H6" s="28"/>
      <c r="I6" s="28"/>
    </row>
    <row r="7" spans="1:12">
      <c r="A7" s="29"/>
      <c r="B7" s="29"/>
      <c r="C7" s="29"/>
      <c r="D7" s="29"/>
      <c r="E7" s="29"/>
      <c r="F7" s="29"/>
      <c r="G7" s="29"/>
      <c r="H7" s="29"/>
      <c r="I7" s="29"/>
    </row>
    <row r="8" spans="1:12">
      <c r="A8" s="29"/>
      <c r="B8" s="29"/>
      <c r="C8" s="29"/>
      <c r="D8" s="29"/>
      <c r="E8" s="29"/>
      <c r="F8" s="29"/>
      <c r="G8" s="29"/>
      <c r="H8" s="29"/>
      <c r="I8" s="29"/>
    </row>
    <row r="9" spans="1:12">
      <c r="A9" s="29"/>
      <c r="B9" s="29"/>
      <c r="C9" s="29"/>
      <c r="D9" s="29"/>
      <c r="E9" s="29"/>
      <c r="F9" s="29"/>
      <c r="G9" s="29"/>
      <c r="H9" s="29"/>
      <c r="I9" s="29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7">
        <f>AVERAGE(I13:I20)</f>
        <v>17431.25</v>
      </c>
      <c r="J21" s="27">
        <f t="shared" ref="J21:L21" si="0">AVERAGE(J13:J20)</f>
        <v>16086.625</v>
      </c>
      <c r="K21" s="27">
        <f t="shared" si="0"/>
        <v>16531.875</v>
      </c>
      <c r="L21" s="27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9" priority="13" operator="greaterThan">
      <formula>$B$21</formula>
    </cfRule>
    <cfRule type="cellIs" dxfId="18" priority="14" operator="lessThan">
      <formula>$B$21</formula>
    </cfRule>
  </conditionalFormatting>
  <conditionalFormatting sqref="C13:C20">
    <cfRule type="cellIs" dxfId="17" priority="11" operator="greaterThan">
      <formula>$C$21</formula>
    </cfRule>
    <cfRule type="cellIs" dxfId="16" priority="12" operator="lessThan">
      <formula>$C$21</formula>
    </cfRule>
  </conditionalFormatting>
  <conditionalFormatting sqref="D13:D20">
    <cfRule type="cellIs" dxfId="15" priority="9" operator="greaterThan">
      <formula>$D$21</formula>
    </cfRule>
    <cfRule type="cellIs" dxfId="14" priority="10" operator="lessThan">
      <formula>$D$21</formula>
    </cfRule>
  </conditionalFormatting>
  <conditionalFormatting sqref="I13:I20">
    <cfRule type="cellIs" dxfId="13" priority="8" operator="greaterThan">
      <formula>17431</formula>
    </cfRule>
    <cfRule type="cellIs" dxfId="12" priority="7" operator="lessThan">
      <formula>17431</formula>
    </cfRule>
  </conditionalFormatting>
  <conditionalFormatting sqref="J13:J20">
    <cfRule type="cellIs" dxfId="11" priority="6" operator="greaterThan">
      <formula>16087</formula>
    </cfRule>
    <cfRule type="cellIs" dxfId="10" priority="5" operator="lessThan">
      <formula>16087</formula>
    </cfRule>
  </conditionalFormatting>
  <conditionalFormatting sqref="K13:K20">
    <cfRule type="cellIs" dxfId="9" priority="4" operator="greaterThan">
      <formula>16532</formula>
    </cfRule>
    <cfRule type="cellIs" dxfId="8" priority="3" operator="lessThan">
      <formula>16532</formula>
    </cfRule>
  </conditionalFormatting>
  <conditionalFormatting sqref="L13:L20">
    <cfRule type="cellIs" dxfId="7" priority="2" operator="greaterThan">
      <formula>15784</formula>
    </cfRule>
    <cfRule type="cellIs" dxfId="6" priority="1" operator="lessThan">
      <formula>15784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zoomScale="124" zoomScaleNormal="145" workbookViewId="0">
      <selection activeCell="F6" sqref="F6"/>
    </sheetView>
  </sheetViews>
  <sheetFormatPr defaultRowHeight="14.4"/>
  <cols>
    <col min="2" max="2" width="20.44140625" bestFit="1" customWidth="1"/>
    <col min="6" max="6" width="13.21875" bestFit="1" customWidth="1"/>
    <col min="10" max="10" width="11" bestFit="1" customWidth="1"/>
    <col min="14" max="14" width="13.21875" bestFit="1" customWidth="1"/>
    <col min="17" max="17" width="0" hidden="1" customWidth="1"/>
  </cols>
  <sheetData>
    <row r="2" spans="2:17" ht="28.8" customHeight="1">
      <c r="B2" s="28" t="s">
        <v>26</v>
      </c>
      <c r="C2" s="28"/>
      <c r="D2" s="28"/>
      <c r="E2" s="28"/>
      <c r="F2" s="28"/>
      <c r="G2" s="11"/>
      <c r="H2" s="11"/>
      <c r="I2" s="11"/>
      <c r="J2" s="28" t="s">
        <v>27</v>
      </c>
      <c r="K2" s="28"/>
      <c r="L2" s="28"/>
      <c r="M2" s="28"/>
      <c r="N2" s="28"/>
      <c r="O2" s="28"/>
      <c r="P2" s="30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5" priority="2">
      <formula>$D5="Dave"</formula>
    </cfRule>
  </conditionalFormatting>
  <conditionalFormatting sqref="J7:N12">
    <cfRule type="expression" dxfId="4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zoomScaleNormal="100" workbookViewId="0">
      <selection activeCell="E12" sqref="E12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6" max="16" width="8.109375" customWidth="1"/>
    <col min="17" max="17" width="10.77734375" bestFit="1" customWidth="1"/>
    <col min="18" max="18" width="10" bestFit="1" customWidth="1"/>
  </cols>
  <sheetData>
    <row r="2" spans="2:18" ht="37.799999999999997" customHeight="1">
      <c r="B2" s="28" t="s">
        <v>32</v>
      </c>
      <c r="C2" s="28"/>
      <c r="D2" s="28"/>
      <c r="E2" s="28"/>
      <c r="F2" s="28"/>
      <c r="N2" s="28" t="s">
        <v>57</v>
      </c>
      <c r="O2" s="28"/>
      <c r="P2" s="28"/>
      <c r="Q2" s="28"/>
      <c r="R2" s="28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 s="27">
        <f>SIGN(D5-D6)</f>
        <v>1</v>
      </c>
      <c r="N6" s="5" t="s">
        <v>49</v>
      </c>
      <c r="O6" s="22">
        <v>33236.340000000011</v>
      </c>
      <c r="P6" s="27">
        <f>O6</f>
        <v>33236.340000000011</v>
      </c>
    </row>
    <row r="7" spans="2:18">
      <c r="B7" t="s">
        <v>31</v>
      </c>
      <c r="C7" s="13">
        <v>44411</v>
      </c>
      <c r="D7">
        <v>10.01</v>
      </c>
      <c r="E7" s="27">
        <f t="shared" ref="E7:E18" si="0">SIGN(D6-D7)</f>
        <v>-1</v>
      </c>
      <c r="N7" s="5" t="s">
        <v>50</v>
      </c>
      <c r="O7" s="22">
        <v>77318.25</v>
      </c>
      <c r="P7" s="27">
        <f t="shared" ref="P7:P13" si="1">O7</f>
        <v>77318.25</v>
      </c>
    </row>
    <row r="8" spans="2:18">
      <c r="B8" t="s">
        <v>31</v>
      </c>
      <c r="C8" s="13">
        <v>44412</v>
      </c>
      <c r="D8">
        <v>9.9</v>
      </c>
      <c r="E8" s="27">
        <f t="shared" si="0"/>
        <v>1</v>
      </c>
      <c r="N8" s="5" t="s">
        <v>54</v>
      </c>
      <c r="O8" s="22">
        <v>149591.78000000276</v>
      </c>
      <c r="P8" s="27">
        <f t="shared" si="1"/>
        <v>149591.78000000276</v>
      </c>
    </row>
    <row r="9" spans="2:18">
      <c r="B9" t="s">
        <v>31</v>
      </c>
      <c r="C9" s="13">
        <v>44413</v>
      </c>
      <c r="D9">
        <v>9.93</v>
      </c>
      <c r="E9" s="27">
        <f t="shared" si="0"/>
        <v>-1</v>
      </c>
      <c r="N9" s="5" t="s">
        <v>55</v>
      </c>
      <c r="O9" s="22">
        <v>212952.30000000005</v>
      </c>
      <c r="P9" s="27">
        <f t="shared" si="1"/>
        <v>212952.30000000005</v>
      </c>
    </row>
    <row r="10" spans="2:18">
      <c r="B10" t="s">
        <v>31</v>
      </c>
      <c r="C10" s="13">
        <v>44414</v>
      </c>
      <c r="D10">
        <v>9.94</v>
      </c>
      <c r="E10" s="27">
        <f t="shared" si="0"/>
        <v>-1</v>
      </c>
      <c r="N10" s="5" t="s">
        <v>51</v>
      </c>
      <c r="O10" s="22">
        <v>148702.35000000271</v>
      </c>
      <c r="P10" s="27">
        <f t="shared" si="1"/>
        <v>148702.35000000271</v>
      </c>
    </row>
    <row r="11" spans="2:18">
      <c r="B11" t="s">
        <v>31</v>
      </c>
      <c r="C11" s="13">
        <v>44417</v>
      </c>
      <c r="D11">
        <v>10.02</v>
      </c>
      <c r="E11" s="27">
        <f t="shared" si="0"/>
        <v>-1</v>
      </c>
      <c r="N11" s="5" t="s">
        <v>56</v>
      </c>
      <c r="O11" s="22">
        <v>172382.85000000425</v>
      </c>
      <c r="P11" s="27">
        <f t="shared" si="1"/>
        <v>172382.85000000425</v>
      </c>
    </row>
    <row r="12" spans="2:18">
      <c r="B12" t="s">
        <v>31</v>
      </c>
      <c r="C12" s="13">
        <v>44418</v>
      </c>
      <c r="D12">
        <v>9.91</v>
      </c>
      <c r="E12" s="27">
        <f t="shared" si="0"/>
        <v>1</v>
      </c>
      <c r="N12" s="5" t="s">
        <v>52</v>
      </c>
      <c r="O12" s="22">
        <v>17463.150000000001</v>
      </c>
      <c r="P12" s="27">
        <f t="shared" si="1"/>
        <v>17463.150000000001</v>
      </c>
    </row>
    <row r="13" spans="2:18">
      <c r="B13" t="s">
        <v>31</v>
      </c>
      <c r="C13" s="13">
        <v>44419</v>
      </c>
      <c r="D13">
        <v>9.91</v>
      </c>
      <c r="E13" s="27">
        <f t="shared" si="0"/>
        <v>0</v>
      </c>
      <c r="N13" s="5" t="s">
        <v>53</v>
      </c>
      <c r="O13" s="22">
        <v>69550.099999999991</v>
      </c>
      <c r="P13" s="27">
        <f t="shared" si="1"/>
        <v>69550.099999999991</v>
      </c>
    </row>
    <row r="14" spans="2:18">
      <c r="B14" t="s">
        <v>31</v>
      </c>
      <c r="C14" s="13">
        <v>44420</v>
      </c>
      <c r="D14">
        <v>9.92</v>
      </c>
      <c r="E14" s="27">
        <f t="shared" si="0"/>
        <v>-1</v>
      </c>
    </row>
    <row r="15" spans="2:18">
      <c r="B15" t="s">
        <v>31</v>
      </c>
      <c r="C15" s="13">
        <v>44421</v>
      </c>
      <c r="D15">
        <v>9.86</v>
      </c>
      <c r="E15" s="27">
        <f t="shared" si="0"/>
        <v>1</v>
      </c>
    </row>
    <row r="16" spans="2:18">
      <c r="B16" t="s">
        <v>31</v>
      </c>
      <c r="C16" s="13">
        <v>44424</v>
      </c>
      <c r="D16">
        <v>9.7799999999999994</v>
      </c>
      <c r="E16" s="27">
        <f t="shared" si="0"/>
        <v>1</v>
      </c>
    </row>
    <row r="17" spans="2:5">
      <c r="B17" t="s">
        <v>31</v>
      </c>
      <c r="C17" s="13">
        <v>44425</v>
      </c>
      <c r="D17">
        <v>9.7200000000000006</v>
      </c>
      <c r="E17" s="27">
        <f t="shared" si="0"/>
        <v>1</v>
      </c>
    </row>
    <row r="18" spans="2:5">
      <c r="B18" t="s">
        <v>31</v>
      </c>
      <c r="C18" s="13">
        <v>44426</v>
      </c>
      <c r="D18">
        <v>9.77</v>
      </c>
      <c r="E18" s="27">
        <f t="shared" si="0"/>
        <v>-1</v>
      </c>
    </row>
  </sheetData>
  <mergeCells count="2">
    <mergeCell ref="B2:F2"/>
    <mergeCell ref="N2:R2"/>
  </mergeCells>
  <conditionalFormatting sqref="P6:P13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{1C39700C-3A3F-4943-AF7E-38E134E0E2DE}</x14:id>
        </ext>
      </extLst>
    </cfRule>
  </conditionalFormatting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39700C-3A3F-4943-AF7E-38E134E0E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0" sqref="K10"/>
    </sheetView>
  </sheetViews>
  <sheetFormatPr defaultRowHeight="14.4"/>
  <cols>
    <col min="4" max="4" width="19.77734375" customWidth="1"/>
    <col min="6" max="6" width="12" bestFit="1" customWidth="1"/>
    <col min="7" max="7" width="17.554687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44821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44821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44821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44821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44821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" priority="8">
      <formula>#REF!=TODAY()</formula>
    </cfRule>
  </conditionalFormatting>
  <conditionalFormatting sqref="C7:H27">
    <cfRule type="expression" dxfId="2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E13"/>
  <sheetViews>
    <sheetView zoomScale="122" zoomScaleNormal="190" workbookViewId="0">
      <selection activeCell="H15" sqref="H15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5">
      <c r="B4" t="s">
        <v>59</v>
      </c>
    </row>
    <row r="6" spans="2:5">
      <c r="B6" s="5" t="s">
        <v>60</v>
      </c>
      <c r="C6" s="5" t="s">
        <v>61</v>
      </c>
      <c r="D6" s="5" t="s">
        <v>69</v>
      </c>
      <c r="E6" s="5" t="s">
        <v>78</v>
      </c>
    </row>
    <row r="7" spans="2:5">
      <c r="B7" s="5" t="s">
        <v>62</v>
      </c>
      <c r="C7" s="5">
        <v>15000</v>
      </c>
      <c r="D7" s="5">
        <v>15000</v>
      </c>
      <c r="E7" s="5">
        <f>C7-D7</f>
        <v>0</v>
      </c>
    </row>
    <row r="8" spans="2:5">
      <c r="B8" s="5" t="s">
        <v>63</v>
      </c>
      <c r="C8" s="5">
        <v>195500</v>
      </c>
      <c r="D8" s="5">
        <v>215809.25</v>
      </c>
      <c r="E8" s="5">
        <f t="shared" ref="E8:E13" si="0">C8-D8</f>
        <v>-20309.25</v>
      </c>
    </row>
    <row r="9" spans="2:5">
      <c r="B9" s="5" t="s">
        <v>64</v>
      </c>
      <c r="C9" s="5">
        <v>59800</v>
      </c>
      <c r="D9" s="5">
        <v>59852.11</v>
      </c>
      <c r="E9" s="5">
        <f t="shared" si="0"/>
        <v>-52.110000000000582</v>
      </c>
    </row>
    <row r="10" spans="2:5">
      <c r="B10" s="5" t="s">
        <v>65</v>
      </c>
      <c r="C10" s="5">
        <v>356500</v>
      </c>
      <c r="D10" s="5">
        <v>345089.25</v>
      </c>
      <c r="E10" s="5">
        <f t="shared" si="0"/>
        <v>11410.75</v>
      </c>
    </row>
    <row r="11" spans="2:5">
      <c r="B11" s="5" t="s">
        <v>66</v>
      </c>
      <c r="C11" s="5">
        <v>159000</v>
      </c>
      <c r="D11" s="5">
        <v>149087.25</v>
      </c>
      <c r="E11" s="5">
        <f t="shared" si="0"/>
        <v>9912.75</v>
      </c>
    </row>
    <row r="12" spans="2:5">
      <c r="B12" s="5" t="s">
        <v>67</v>
      </c>
      <c r="C12" s="5">
        <v>105000</v>
      </c>
      <c r="D12" s="5">
        <v>105000</v>
      </c>
      <c r="E12" s="5">
        <f t="shared" si="0"/>
        <v>0</v>
      </c>
    </row>
    <row r="13" spans="2:5">
      <c r="B13" s="5" t="s">
        <v>68</v>
      </c>
      <c r="C13" s="5">
        <v>7500</v>
      </c>
      <c r="D13" s="5">
        <v>65809.25</v>
      </c>
      <c r="E13" s="5">
        <f t="shared" si="0"/>
        <v>-58309.25</v>
      </c>
    </row>
  </sheetData>
  <conditionalFormatting sqref="B7:E13">
    <cfRule type="expression" dxfId="1" priority="1">
      <formula>$E7&lt;0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zoomScale="145" zoomScaleNormal="145" workbookViewId="0">
      <selection activeCell="J7" sqref="J7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5" t="s">
        <v>71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2022-09-17T10:30:52Z</dcterms:modified>
</cp:coreProperties>
</file>