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wjanyasadashiva/Desktop/Data Analysis Projects/Excel for data analysis/"/>
    </mc:Choice>
  </mc:AlternateContent>
  <xr:revisionPtr revIDLastSave="0" documentId="13_ncr:1_{F4A1D28C-C2B1-4C46-B6A4-A174174D02EC}" xr6:coauthVersionLast="47" xr6:coauthVersionMax="47" xr10:uidLastSave="{00000000-0000-0000-0000-000000000000}"/>
  <bookViews>
    <workbookView xWindow="28800" yWindow="500" windowWidth="33440" windowHeight="19260" activeTab="6" xr2:uid="{3D1712F8-2E9D-B74F-95FA-68132B492275}"/>
  </bookViews>
  <sheets>
    <sheet name="XLOOKUP" sheetId="1" r:id="rId1"/>
    <sheet name="XLOOKUP-Multiplerows" sheetId="2" r:id="rId2"/>
    <sheet name="XLOOKUP-Exact Match" sheetId="3" r:id="rId3"/>
    <sheet name="XLOOKUP-Search Order" sheetId="4" r:id="rId4"/>
    <sheet name="XLOOKUP-Horizontal" sheetId="5" r:id="rId5"/>
    <sheet name="XLOOKUP with Sum" sheetId="6" r:id="rId6"/>
    <sheet name="VLOOKUP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7" l="1"/>
  <c r="J19" i="7"/>
  <c r="D15" i="7"/>
  <c r="D16" i="7"/>
  <c r="D14" i="7"/>
  <c r="D9" i="6"/>
  <c r="D10" i="6"/>
  <c r="D8" i="6"/>
  <c r="C14" i="5"/>
  <c r="C15" i="5"/>
  <c r="C13" i="5"/>
  <c r="D24" i="4"/>
  <c r="D22" i="4"/>
  <c r="C14" i="4"/>
  <c r="F20" i="3" a="1"/>
  <c r="F20" i="3" s="1"/>
  <c r="F16" i="3"/>
  <c r="F13" i="3"/>
  <c r="E14" i="2" a="1"/>
  <c r="E14" i="2" s="1"/>
  <c r="D15" i="1"/>
  <c r="D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<sst xmlns="http://schemas.openxmlformats.org/spreadsheetml/2006/main" count="492" uniqueCount="118">
  <si>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</si>
  <si>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</si>
  <si>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</si>
  <si>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</si>
  <si>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</si>
  <si>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</si>
  <si>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</si>
  <si>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</si>
  <si>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</si>
  <si>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</si>
  <si>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</si>
  <si>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</si>
  <si>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</si>
  <si>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</si>
  <si>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</si>
  <si>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</si>
  <si>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</si>
  <si>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</si>
  <si>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</si>
  <si>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</si>
  <si>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</si>
  <si>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</si>
  <si>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</si>
  <si>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</si>
  <si>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</si>
  <si>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</si>
  <si>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</si>
  <si>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</si>
  <si>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</si>
  <si>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</si>
  <si>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</si>
  <si>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</si>
  <si>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</si>
  <si>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</si>
  <si>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</si>
  <si>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</si>
  <si>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</si>
  <si>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</si>
  <si>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</si>
  <si>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</si>
  <si>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</si>
  <si>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</si>
  <si>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</si>
  <si>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</si>
  <si>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</si>
  <si>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</si>
  <si>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</si>
  <si>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</si>
  <si>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</si>
  <si>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</si>
  <si>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</si>
  <si>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</si>
  <si>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</si>
  <si>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</si>
  <si>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</si>
  <si>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</si>
  <si>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</si>
  <si>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</si>
  <si>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</si>
  <si>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</si>
  <si>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</si>
  <si>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</si>
  <si>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</si>
  <si>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</si>
  <si>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</si>
  <si>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</si>
  <si>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</si>
  <si>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</si>
  <si>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</si>
  <si>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</si>
  <si>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</si>
  <si>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 xml:space="preserve">Get the email of Stanley: </t>
  </si>
  <si>
    <t>XLOOKUP(what are we searching for, in which array, what do we want)</t>
  </si>
  <si>
    <t xml:space="preserve">EG: XLOOKUP(looking for stanley, in the Full name column, return from email column) </t>
  </si>
  <si>
    <t xml:space="preserve">Get the salary of Angela: </t>
  </si>
  <si>
    <t>Get age and Gender of Michael</t>
  </si>
  <si>
    <t>We can this to get output only if columns are next to each other</t>
  </si>
  <si>
    <t>David</t>
  </si>
  <si>
    <t>check id David is entered in the data</t>
  </si>
  <si>
    <t>Match mode example:</t>
  </si>
  <si>
    <t>Get the job title of the person whose name end with "SCOTT"</t>
  </si>
  <si>
    <t>EG: XLOOKUP("*"&amp;D7, E2:E10, H2:H10, "Not Found", 2).                                                   Uses regex: "*"&amp; anything before scott and end with scott</t>
  </si>
  <si>
    <t>Dave</t>
  </si>
  <si>
    <t>Dave Scott</t>
  </si>
  <si>
    <t>Dave.Scott@davel.com</t>
  </si>
  <si>
    <t>Using filter to get all the entries that match the scott</t>
  </si>
  <si>
    <t>1/1/2000</t>
  </si>
  <si>
    <t>XLOOKUP(with match 1) gives us the value if exists ot look for next larger value and return the output</t>
  </si>
  <si>
    <t>looking for 1/1/2000 since the date is not available it gives next value, Angela</t>
  </si>
  <si>
    <t>Search</t>
  </si>
  <si>
    <t>Search is the 6th parameter in lookup, there are different search options:    1: search top-down                               XLOOKUP(B22, J2:J10, E2:E10, , ,1)</t>
  </si>
  <si>
    <t>here search mode is -1 so it looks bottom-up</t>
  </si>
  <si>
    <t>January</t>
  </si>
  <si>
    <t>February 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</si>
  <si>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</si>
  <si>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</si>
  <si>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</si>
  <si>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</si>
  <si>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</si>
  <si>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</si>
  <si>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</si>
  <si>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</si>
  <si>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</si>
  <si>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</si>
  <si>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</si>
  <si>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</si>
  <si>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</si>
  <si>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 xml:space="preserve">Manila Folder </t>
  </si>
  <si>
    <t>Get the values for April month</t>
  </si>
  <si>
    <t>xlookup(whichmonth, montharray, what value to return)</t>
  </si>
  <si>
    <t xml:space="preserve">Februrary and March </t>
  </si>
  <si>
    <t xml:space="preserve">Paper </t>
  </si>
  <si>
    <t>SUM(XLOOKUP1(): XLOOKUP2())</t>
  </si>
  <si>
    <t xml:space="preserve">Fullname </t>
  </si>
  <si>
    <t>Vlookup breaks if we add another column in between. Since we have given 8 in the function, it is taking 8th column in the table. When we add a column in between the 8 refers to diffreent column</t>
  </si>
  <si>
    <t>Eg: we want job title for that person</t>
  </si>
  <si>
    <t>Since we add address column both job title and email changes as the  no is refering to different column.</t>
  </si>
  <si>
    <t>Get the email of each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</si>
</sst>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F0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 applyAlignment="1"/>
    <xf numFmtId="0" fontId="1" fillId="0" borderId="7" xfId="0" applyFont="1" applyBorder="1" applyAlignment="1"/>
    <xf numFmtId="0" fontId="0" fillId="2" borderId="0" xfId="0" applyFill="1" applyAlignment="1">
      <alignment horizontal="center" wrapText="1"/>
    </xf>
    <xf numFmtId="0" fontId="4" fillId="0" borderId="0" xfId="0" applyFont="1"/>
    <xf numFmtId="0" fontId="0" fillId="0" borderId="0" xfId="0" applyAlignment="1"/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4" fontId="4" fillId="0" borderId="0" xfId="0" applyNumberFormat="1" applyFont="1"/>
    <xf numFmtId="0" fontId="7" fillId="0" borderId="0" xfId="0" applyFont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3" fillId="0" borderId="0" xfId="0" applyFont="1"/>
    <xf numFmtId="0" fontId="8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F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ve.Scott@dav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D424-2D9E-A546-AB5E-DD20CE9A7A95}">
  <dimension ref="B1:M17"/>
  <sheetViews>
    <sheetView zoomScale="130" zoomScaleNormal="130" workbookViewId="0">
      <selection activeCell="G19" sqref="G19"/>
    </sheetView>
  </sheetViews>
  <sheetFormatPr baseColWidth="10" defaultColWidth="13.5" defaultRowHeight="16" x14ac:dyDescent="0.2"/>
  <cols>
    <col min="3" max="3" width="17.6640625" customWidth="1"/>
    <col min="6" max="6" width="9.5" customWidth="1"/>
    <col min="12" max="12" width="38.33203125" bestFit="1" customWidth="1"/>
  </cols>
  <sheetData>
    <row r="1" spans="2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2:13" x14ac:dyDescent="0.2">
      <c r="B2" s="1">
        <v>1001</v>
      </c>
      <c r="C2" s="1" t="s">
        <v>12</v>
      </c>
      <c r="D2" s="1" t="s">
        <v>13</v>
      </c>
      <c r="E2" s="1" t="s">
        <v>14</v>
      </c>
      <c r="F2" s="1">
        <v>30</v>
      </c>
      <c r="G2" s="1" t="s">
        <v>15</v>
      </c>
      <c r="H2" s="1" t="s">
        <v>16</v>
      </c>
      <c r="I2" s="1">
        <v>45000</v>
      </c>
      <c r="J2" s="3" t="s">
        <v>17</v>
      </c>
      <c r="K2" s="3" t="s">
        <v>18</v>
      </c>
      <c r="L2" s="4" t="s">
        <v>19</v>
      </c>
      <c r="M2" s="1"/>
    </row>
    <row r="3" spans="2:13" x14ac:dyDescent="0.2">
      <c r="B3" s="1">
        <v>1002</v>
      </c>
      <c r="C3" s="1" t="s">
        <v>21</v>
      </c>
      <c r="D3" s="1" t="s">
        <v>22</v>
      </c>
      <c r="E3" s="1" t="s">
        <v>23</v>
      </c>
      <c r="F3" s="1">
        <v>30</v>
      </c>
      <c r="G3" s="1" t="s">
        <v>24</v>
      </c>
      <c r="H3" s="1" t="s">
        <v>25</v>
      </c>
      <c r="I3" s="1">
        <v>36000</v>
      </c>
      <c r="J3" s="3" t="s">
        <v>26</v>
      </c>
      <c r="K3" s="3" t="s">
        <v>27</v>
      </c>
      <c r="L3" s="4" t="s">
        <v>28</v>
      </c>
      <c r="M3" s="1"/>
    </row>
    <row r="4" spans="2:13" x14ac:dyDescent="0.2">
      <c r="B4" s="1">
        <v>1003</v>
      </c>
      <c r="C4" s="1" t="s">
        <v>29</v>
      </c>
      <c r="D4" s="1" t="s">
        <v>30</v>
      </c>
      <c r="E4" s="1" t="s">
        <v>31</v>
      </c>
      <c r="F4" s="1">
        <v>29</v>
      </c>
      <c r="G4" s="1" t="s">
        <v>15</v>
      </c>
      <c r="H4" s="1" t="s">
        <v>16</v>
      </c>
      <c r="I4" s="1">
        <v>63000</v>
      </c>
      <c r="J4" s="3" t="s">
        <v>32</v>
      </c>
      <c r="K4" s="3" t="s">
        <v>33</v>
      </c>
      <c r="L4" s="4" t="s">
        <v>34</v>
      </c>
      <c r="M4" s="1"/>
    </row>
    <row r="5" spans="2:13" x14ac:dyDescent="0.2">
      <c r="B5" s="1">
        <v>1004</v>
      </c>
      <c r="C5" s="1" t="s">
        <v>36</v>
      </c>
      <c r="D5" s="1" t="s">
        <v>37</v>
      </c>
      <c r="E5" s="1" t="s">
        <v>38</v>
      </c>
      <c r="F5" s="1">
        <v>31</v>
      </c>
      <c r="G5" s="1" t="s">
        <v>24</v>
      </c>
      <c r="H5" s="1" t="s">
        <v>39</v>
      </c>
      <c r="I5" s="1">
        <v>47000</v>
      </c>
      <c r="J5" s="3" t="s">
        <v>40</v>
      </c>
      <c r="K5" s="3" t="s">
        <v>41</v>
      </c>
      <c r="L5" s="4" t="s">
        <v>42</v>
      </c>
      <c r="M5" s="1"/>
    </row>
    <row r="6" spans="2:13" x14ac:dyDescent="0.2">
      <c r="B6" s="1">
        <v>1005</v>
      </c>
      <c r="C6" s="1" t="s">
        <v>44</v>
      </c>
      <c r="D6" s="1" t="s">
        <v>45</v>
      </c>
      <c r="E6" s="1" t="s">
        <v>20</v>
      </c>
      <c r="F6" s="1">
        <v>32</v>
      </c>
      <c r="G6" s="1" t="s">
        <v>15</v>
      </c>
      <c r="H6" s="1" t="s">
        <v>46</v>
      </c>
      <c r="I6" s="1">
        <v>50000</v>
      </c>
      <c r="J6" s="3" t="s">
        <v>47</v>
      </c>
      <c r="K6" s="3" t="s">
        <v>48</v>
      </c>
      <c r="L6" s="4" t="s">
        <v>49</v>
      </c>
      <c r="M6" s="1"/>
    </row>
    <row r="7" spans="2:13" x14ac:dyDescent="0.2">
      <c r="B7" s="1">
        <v>1006</v>
      </c>
      <c r="C7" s="1" t="s">
        <v>50</v>
      </c>
      <c r="D7" s="1" t="s">
        <v>51</v>
      </c>
      <c r="E7" s="1" t="s">
        <v>52</v>
      </c>
      <c r="F7" s="1">
        <v>35</v>
      </c>
      <c r="G7" s="1" t="s">
        <v>15</v>
      </c>
      <c r="H7" s="1" t="s">
        <v>53</v>
      </c>
      <c r="I7" s="1">
        <v>65000</v>
      </c>
      <c r="J7" s="3" t="s">
        <v>47</v>
      </c>
      <c r="K7" s="3" t="s">
        <v>54</v>
      </c>
      <c r="L7" s="4" t="s">
        <v>55</v>
      </c>
      <c r="M7" s="1"/>
    </row>
    <row r="8" spans="2:13" x14ac:dyDescent="0.2">
      <c r="B8" s="1">
        <v>1007</v>
      </c>
      <c r="C8" s="1" t="s">
        <v>56</v>
      </c>
      <c r="D8" s="1" t="s">
        <v>57</v>
      </c>
      <c r="E8" s="1" t="s">
        <v>35</v>
      </c>
      <c r="F8" s="1">
        <v>32</v>
      </c>
      <c r="G8" s="1" t="s">
        <v>24</v>
      </c>
      <c r="H8" s="1" t="s">
        <v>58</v>
      </c>
      <c r="I8" s="1">
        <v>41000</v>
      </c>
      <c r="J8" s="3" t="s">
        <v>59</v>
      </c>
      <c r="K8" s="3" t="s">
        <v>54</v>
      </c>
      <c r="L8" s="4" t="s">
        <v>60</v>
      </c>
      <c r="M8" s="1"/>
    </row>
    <row r="9" spans="2:13" x14ac:dyDescent="0.2">
      <c r="B9" s="1">
        <v>1008</v>
      </c>
      <c r="C9" s="1" t="s">
        <v>61</v>
      </c>
      <c r="D9" s="1" t="s">
        <v>62</v>
      </c>
      <c r="E9" s="1" t="s">
        <v>63</v>
      </c>
      <c r="F9" s="1">
        <v>38</v>
      </c>
      <c r="G9" s="1" t="s">
        <v>15</v>
      </c>
      <c r="H9" s="1" t="s">
        <v>16</v>
      </c>
      <c r="I9" s="1">
        <v>48000</v>
      </c>
      <c r="J9" s="3" t="s">
        <v>64</v>
      </c>
      <c r="K9" s="3" t="s">
        <v>65</v>
      </c>
      <c r="L9" s="4" t="s">
        <v>66</v>
      </c>
      <c r="M9" s="1"/>
    </row>
    <row r="10" spans="2:13" x14ac:dyDescent="0.2">
      <c r="B10" s="1">
        <v>1009</v>
      </c>
      <c r="C10" s="1" t="s">
        <v>67</v>
      </c>
      <c r="D10" s="1" t="s">
        <v>68</v>
      </c>
      <c r="E10" s="1" t="s">
        <v>43</v>
      </c>
      <c r="F10" s="1">
        <v>31</v>
      </c>
      <c r="G10" s="1" t="s">
        <v>15</v>
      </c>
      <c r="H10" s="1" t="s">
        <v>39</v>
      </c>
      <c r="I10" s="1">
        <v>42000</v>
      </c>
      <c r="J10" s="3" t="s">
        <v>69</v>
      </c>
      <c r="K10" s="3" t="s">
        <v>65</v>
      </c>
      <c r="L10" s="4" t="s">
        <v>70</v>
      </c>
      <c r="M10" s="1"/>
    </row>
    <row r="11" spans="2:13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">
      <c r="B12" s="9"/>
      <c r="C12" s="10"/>
      <c r="D12" s="10"/>
      <c r="E12" s="11"/>
    </row>
    <row r="13" spans="2:13" x14ac:dyDescent="0.2">
      <c r="B13" s="12" t="s">
        <v>71</v>
      </c>
      <c r="C13" s="13"/>
      <c r="D13" s="14" t="str">
        <f>_xlfn.XLOOKUP(E9, E2:E10, L2:L10)</f>
        <v>Stanley.Hudson@gmail.com</v>
      </c>
      <c r="E13" s="15"/>
      <c r="G13" s="7" t="s">
        <v>72</v>
      </c>
      <c r="H13" s="7"/>
      <c r="I13" s="7"/>
      <c r="J13" s="7"/>
      <c r="K13" s="7"/>
    </row>
    <row r="14" spans="2:13" x14ac:dyDescent="0.2">
      <c r="B14" s="16"/>
      <c r="C14" s="17"/>
      <c r="D14" s="17"/>
      <c r="E14" s="18"/>
      <c r="G14" s="8" t="s">
        <v>73</v>
      </c>
      <c r="H14" s="8"/>
      <c r="I14" s="8"/>
      <c r="J14" s="8"/>
      <c r="K14" s="8"/>
    </row>
    <row r="15" spans="2:13" x14ac:dyDescent="0.2">
      <c r="B15" s="12" t="s">
        <v>74</v>
      </c>
      <c r="C15" s="13"/>
      <c r="D15" s="17">
        <f>_xlfn.XLOOKUP(E5, E2:E10, I2:I10)</f>
        <v>47000</v>
      </c>
      <c r="E15" s="18"/>
    </row>
    <row r="16" spans="2:13" x14ac:dyDescent="0.2">
      <c r="B16" s="16"/>
      <c r="C16" s="17"/>
      <c r="D16" s="17"/>
      <c r="E16" s="18"/>
    </row>
    <row r="17" spans="2:5" x14ac:dyDescent="0.2">
      <c r="B17" s="21"/>
      <c r="C17" s="22"/>
      <c r="D17" s="19"/>
      <c r="E17" s="20"/>
    </row>
  </sheetData>
  <mergeCells count="5">
    <mergeCell ref="B13:C13"/>
    <mergeCell ref="G13:K13"/>
    <mergeCell ref="G14:K14"/>
    <mergeCell ref="B15:C15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782F-E967-B645-8010-E4CD6C23B8A5}">
  <dimension ref="B1:L16"/>
  <sheetViews>
    <sheetView zoomScale="160" zoomScaleNormal="160" workbookViewId="0">
      <selection activeCell="B1" sqref="B1:L11"/>
    </sheetView>
  </sheetViews>
  <sheetFormatPr baseColWidth="10" defaultRowHeight="16" x14ac:dyDescent="0.2"/>
  <cols>
    <col min="5" max="5" width="13.83203125" bestFit="1" customWidth="1"/>
    <col min="8" max="8" width="14.83203125" bestFit="1" customWidth="1"/>
    <col min="9" max="9" width="8.5" customWidth="1"/>
    <col min="12" max="12" width="38.33203125" bestFit="1" customWidth="1"/>
  </cols>
  <sheetData>
    <row r="1" spans="2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2:12" x14ac:dyDescent="0.2">
      <c r="B2" s="1">
        <v>1001</v>
      </c>
      <c r="C2" s="1" t="s">
        <v>12</v>
      </c>
      <c r="D2" s="1" t="s">
        <v>13</v>
      </c>
      <c r="E2" s="1" t="s">
        <v>14</v>
      </c>
      <c r="F2" s="1">
        <v>30</v>
      </c>
      <c r="G2" s="1" t="s">
        <v>15</v>
      </c>
      <c r="H2" s="1" t="s">
        <v>16</v>
      </c>
      <c r="I2" s="1">
        <v>45000</v>
      </c>
      <c r="J2" s="3" t="s">
        <v>17</v>
      </c>
      <c r="K2" s="3" t="s">
        <v>18</v>
      </c>
      <c r="L2" s="4" t="s">
        <v>19</v>
      </c>
    </row>
    <row r="3" spans="2:12" x14ac:dyDescent="0.2">
      <c r="B3" s="1">
        <v>1002</v>
      </c>
      <c r="C3" s="1" t="s">
        <v>21</v>
      </c>
      <c r="D3" s="1" t="s">
        <v>22</v>
      </c>
      <c r="E3" s="1" t="s">
        <v>23</v>
      </c>
      <c r="F3" s="1">
        <v>30</v>
      </c>
      <c r="G3" s="1" t="s">
        <v>24</v>
      </c>
      <c r="H3" s="1" t="s">
        <v>25</v>
      </c>
      <c r="I3" s="1">
        <v>36000</v>
      </c>
      <c r="J3" s="3" t="s">
        <v>26</v>
      </c>
      <c r="K3" s="3" t="s">
        <v>27</v>
      </c>
      <c r="L3" s="4" t="s">
        <v>28</v>
      </c>
    </row>
    <row r="4" spans="2:12" x14ac:dyDescent="0.2">
      <c r="B4" s="1">
        <v>1003</v>
      </c>
      <c r="C4" s="1" t="s">
        <v>29</v>
      </c>
      <c r="D4" s="1" t="s">
        <v>30</v>
      </c>
      <c r="E4" s="1" t="s">
        <v>31</v>
      </c>
      <c r="F4" s="1">
        <v>29</v>
      </c>
      <c r="G4" s="1" t="s">
        <v>15</v>
      </c>
      <c r="H4" s="1" t="s">
        <v>16</v>
      </c>
      <c r="I4" s="1">
        <v>63000</v>
      </c>
      <c r="J4" s="3" t="s">
        <v>32</v>
      </c>
      <c r="K4" s="3" t="s">
        <v>33</v>
      </c>
      <c r="L4" s="4" t="s">
        <v>34</v>
      </c>
    </row>
    <row r="5" spans="2:12" x14ac:dyDescent="0.2">
      <c r="B5" s="1">
        <v>1004</v>
      </c>
      <c r="C5" s="1" t="s">
        <v>36</v>
      </c>
      <c r="D5" s="1" t="s">
        <v>37</v>
      </c>
      <c r="E5" s="1" t="s">
        <v>38</v>
      </c>
      <c r="F5" s="1">
        <v>31</v>
      </c>
      <c r="G5" s="1" t="s">
        <v>24</v>
      </c>
      <c r="H5" s="1" t="s">
        <v>39</v>
      </c>
      <c r="I5" s="1">
        <v>47000</v>
      </c>
      <c r="J5" s="3" t="s">
        <v>40</v>
      </c>
      <c r="K5" s="3" t="s">
        <v>41</v>
      </c>
      <c r="L5" s="4" t="s">
        <v>42</v>
      </c>
    </row>
    <row r="6" spans="2:12" x14ac:dyDescent="0.2">
      <c r="B6" s="1">
        <v>1005</v>
      </c>
      <c r="C6" s="1" t="s">
        <v>44</v>
      </c>
      <c r="D6" s="1" t="s">
        <v>45</v>
      </c>
      <c r="E6" s="1" t="s">
        <v>20</v>
      </c>
      <c r="F6" s="1">
        <v>32</v>
      </c>
      <c r="G6" s="1" t="s">
        <v>15</v>
      </c>
      <c r="H6" s="1" t="s">
        <v>46</v>
      </c>
      <c r="I6" s="1">
        <v>50000</v>
      </c>
      <c r="J6" s="3" t="s">
        <v>47</v>
      </c>
      <c r="K6" s="3" t="s">
        <v>48</v>
      </c>
      <c r="L6" s="4" t="s">
        <v>49</v>
      </c>
    </row>
    <row r="7" spans="2:12" x14ac:dyDescent="0.2">
      <c r="B7" s="1">
        <v>1006</v>
      </c>
      <c r="C7" s="1" t="s">
        <v>50</v>
      </c>
      <c r="D7" s="1" t="s">
        <v>51</v>
      </c>
      <c r="E7" s="1" t="s">
        <v>52</v>
      </c>
      <c r="F7" s="1">
        <v>35</v>
      </c>
      <c r="G7" s="1" t="s">
        <v>15</v>
      </c>
      <c r="H7" s="1" t="s">
        <v>53</v>
      </c>
      <c r="I7" s="1">
        <v>65000</v>
      </c>
      <c r="J7" s="3" t="s">
        <v>47</v>
      </c>
      <c r="K7" s="3" t="s">
        <v>54</v>
      </c>
      <c r="L7" s="4" t="s">
        <v>55</v>
      </c>
    </row>
    <row r="8" spans="2:12" x14ac:dyDescent="0.2">
      <c r="B8" s="1">
        <v>1007</v>
      </c>
      <c r="C8" s="1" t="s">
        <v>56</v>
      </c>
      <c r="D8" s="1" t="s">
        <v>57</v>
      </c>
      <c r="E8" s="1" t="s">
        <v>35</v>
      </c>
      <c r="F8" s="1">
        <v>32</v>
      </c>
      <c r="G8" s="1" t="s">
        <v>24</v>
      </c>
      <c r="H8" s="1" t="s">
        <v>58</v>
      </c>
      <c r="I8" s="1">
        <v>41000</v>
      </c>
      <c r="J8" s="3" t="s">
        <v>59</v>
      </c>
      <c r="K8" s="3" t="s">
        <v>54</v>
      </c>
      <c r="L8" s="4" t="s">
        <v>60</v>
      </c>
    </row>
    <row r="9" spans="2:12" x14ac:dyDescent="0.2">
      <c r="B9" s="1">
        <v>1008</v>
      </c>
      <c r="C9" s="1" t="s">
        <v>61</v>
      </c>
      <c r="D9" s="1" t="s">
        <v>62</v>
      </c>
      <c r="E9" s="1" t="s">
        <v>63</v>
      </c>
      <c r="F9" s="1">
        <v>38</v>
      </c>
      <c r="G9" s="1" t="s">
        <v>15</v>
      </c>
      <c r="H9" s="1" t="s">
        <v>16</v>
      </c>
      <c r="I9" s="1">
        <v>48000</v>
      </c>
      <c r="J9" s="3" t="s">
        <v>64</v>
      </c>
      <c r="K9" s="3" t="s">
        <v>65</v>
      </c>
      <c r="L9" s="4" t="s">
        <v>66</v>
      </c>
    </row>
    <row r="10" spans="2:12" x14ac:dyDescent="0.2">
      <c r="B10" s="1">
        <v>1009</v>
      </c>
      <c r="C10" s="1" t="s">
        <v>67</v>
      </c>
      <c r="D10" s="1" t="s">
        <v>68</v>
      </c>
      <c r="E10" s="1" t="s">
        <v>43</v>
      </c>
      <c r="F10" s="1">
        <v>31</v>
      </c>
      <c r="G10" s="1" t="s">
        <v>15</v>
      </c>
      <c r="H10" s="1" t="s">
        <v>39</v>
      </c>
      <c r="I10" s="1">
        <v>42000</v>
      </c>
      <c r="J10" s="3" t="s">
        <v>69</v>
      </c>
      <c r="K10" s="3" t="s">
        <v>65</v>
      </c>
      <c r="L10" s="4" t="s">
        <v>70</v>
      </c>
    </row>
    <row r="14" spans="2:12" x14ac:dyDescent="0.2">
      <c r="B14" s="6" t="s">
        <v>75</v>
      </c>
      <c r="C14" s="6"/>
      <c r="D14" s="6"/>
      <c r="E14" cm="1">
        <f t="array" ref="E14:F14">_xlfn.XLOOKUP(E7, E2:E10, F2:G10)</f>
        <v>35</v>
      </c>
      <c r="F14" t="str">
        <v>Male</v>
      </c>
      <c r="G14" s="23" t="s">
        <v>76</v>
      </c>
      <c r="H14" s="23"/>
      <c r="I14" s="23"/>
    </row>
    <row r="15" spans="2:12" x14ac:dyDescent="0.2">
      <c r="G15" s="23"/>
      <c r="H15" s="23"/>
      <c r="I15" s="23"/>
    </row>
    <row r="16" spans="2:12" x14ac:dyDescent="0.2">
      <c r="B16" s="5"/>
      <c r="C16" s="5"/>
      <c r="D16" s="5"/>
    </row>
  </sheetData>
  <mergeCells count="3">
    <mergeCell ref="B14:D14"/>
    <mergeCell ref="G14:I15"/>
    <mergeCell ref="B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5CDB-9050-9842-AF1C-B18331B71238}">
  <dimension ref="A1:L21"/>
  <sheetViews>
    <sheetView zoomScale="150" zoomScaleNormal="150" workbookViewId="0">
      <selection activeCell="G11" sqref="G11"/>
    </sheetView>
  </sheetViews>
  <sheetFormatPr baseColWidth="10" defaultRowHeight="16" x14ac:dyDescent="0.2"/>
  <cols>
    <col min="5" max="5" width="14.1640625" bestFit="1" customWidth="1"/>
    <col min="8" max="8" width="15" bestFit="1" customWidth="1"/>
    <col min="12" max="12" width="38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B2" s="1">
        <v>1001</v>
      </c>
      <c r="C2" s="1" t="s">
        <v>12</v>
      </c>
      <c r="D2" s="1" t="s">
        <v>13</v>
      </c>
      <c r="E2" s="1" t="s">
        <v>14</v>
      </c>
      <c r="F2" s="1">
        <v>30</v>
      </c>
      <c r="G2" s="1" t="s">
        <v>15</v>
      </c>
      <c r="H2" s="1" t="s">
        <v>16</v>
      </c>
      <c r="I2" s="1">
        <v>45000</v>
      </c>
      <c r="J2" s="3" t="s">
        <v>17</v>
      </c>
      <c r="K2" s="3" t="s">
        <v>18</v>
      </c>
      <c r="L2" s="4" t="s">
        <v>19</v>
      </c>
    </row>
    <row r="3" spans="1:12" x14ac:dyDescent="0.2">
      <c r="B3" s="1">
        <v>1002</v>
      </c>
      <c r="C3" s="1" t="s">
        <v>21</v>
      </c>
      <c r="D3" s="1" t="s">
        <v>22</v>
      </c>
      <c r="E3" s="1" t="s">
        <v>23</v>
      </c>
      <c r="F3" s="1">
        <v>30</v>
      </c>
      <c r="G3" s="1" t="s">
        <v>24</v>
      </c>
      <c r="H3" s="1" t="s">
        <v>25</v>
      </c>
      <c r="I3" s="1">
        <v>36000</v>
      </c>
      <c r="J3" s="3" t="s">
        <v>26</v>
      </c>
      <c r="K3" s="3" t="s">
        <v>27</v>
      </c>
      <c r="L3" s="4" t="s">
        <v>28</v>
      </c>
    </row>
    <row r="4" spans="1:12" x14ac:dyDescent="0.2">
      <c r="B4" s="1">
        <v>1003</v>
      </c>
      <c r="C4" s="1" t="s">
        <v>29</v>
      </c>
      <c r="D4" s="1" t="s">
        <v>30</v>
      </c>
      <c r="E4" s="1" t="s">
        <v>31</v>
      </c>
      <c r="F4" s="1">
        <v>29</v>
      </c>
      <c r="G4" s="1" t="s">
        <v>15</v>
      </c>
      <c r="H4" s="1" t="s">
        <v>16</v>
      </c>
      <c r="I4" s="1">
        <v>63000</v>
      </c>
      <c r="J4" s="3" t="s">
        <v>32</v>
      </c>
      <c r="K4" s="3" t="s">
        <v>33</v>
      </c>
      <c r="L4" s="4" t="s">
        <v>34</v>
      </c>
    </row>
    <row r="5" spans="1:12" x14ac:dyDescent="0.2">
      <c r="B5" s="1">
        <v>1004</v>
      </c>
      <c r="C5" s="1" t="s">
        <v>36</v>
      </c>
      <c r="D5" s="1" t="s">
        <v>37</v>
      </c>
      <c r="E5" s="1" t="s">
        <v>38</v>
      </c>
      <c r="F5" s="1">
        <v>31</v>
      </c>
      <c r="G5" s="1" t="s">
        <v>24</v>
      </c>
      <c r="H5" s="1" t="s">
        <v>39</v>
      </c>
      <c r="I5" s="1">
        <v>47000</v>
      </c>
      <c r="J5" s="3" t="s">
        <v>40</v>
      </c>
      <c r="K5" s="3" t="s">
        <v>41</v>
      </c>
      <c r="L5" s="4" t="s">
        <v>42</v>
      </c>
    </row>
    <row r="6" spans="1:12" x14ac:dyDescent="0.2">
      <c r="B6" s="1">
        <v>1005</v>
      </c>
      <c r="C6" s="1" t="s">
        <v>44</v>
      </c>
      <c r="D6" s="1" t="s">
        <v>45</v>
      </c>
      <c r="E6" s="1" t="s">
        <v>20</v>
      </c>
      <c r="F6" s="1">
        <v>32</v>
      </c>
      <c r="G6" s="1" t="s">
        <v>15</v>
      </c>
      <c r="H6" s="1" t="s">
        <v>46</v>
      </c>
      <c r="I6" s="1">
        <v>50000</v>
      </c>
      <c r="J6" s="3" t="s">
        <v>47</v>
      </c>
      <c r="K6" s="3" t="s">
        <v>48</v>
      </c>
      <c r="L6" s="4" t="s">
        <v>49</v>
      </c>
    </row>
    <row r="7" spans="1:12" x14ac:dyDescent="0.2">
      <c r="B7" s="1">
        <v>1006</v>
      </c>
      <c r="C7" s="1" t="s">
        <v>50</v>
      </c>
      <c r="D7" s="1" t="s">
        <v>51</v>
      </c>
      <c r="E7" s="1" t="s">
        <v>52</v>
      </c>
      <c r="F7" s="1">
        <v>35</v>
      </c>
      <c r="G7" s="1" t="s">
        <v>15</v>
      </c>
      <c r="H7" s="1" t="s">
        <v>53</v>
      </c>
      <c r="I7" s="1">
        <v>65000</v>
      </c>
      <c r="J7" s="3" t="s">
        <v>47</v>
      </c>
      <c r="K7" s="3" t="s">
        <v>54</v>
      </c>
      <c r="L7" s="4" t="s">
        <v>55</v>
      </c>
    </row>
    <row r="8" spans="1:12" x14ac:dyDescent="0.2">
      <c r="B8" s="1">
        <v>1007</v>
      </c>
      <c r="C8" s="1" t="s">
        <v>56</v>
      </c>
      <c r="D8" s="1" t="s">
        <v>57</v>
      </c>
      <c r="E8" s="1" t="s">
        <v>35</v>
      </c>
      <c r="F8" s="1">
        <v>32</v>
      </c>
      <c r="G8" s="1" t="s">
        <v>24</v>
      </c>
      <c r="H8" s="1" t="s">
        <v>58</v>
      </c>
      <c r="I8" s="1">
        <v>41000</v>
      </c>
      <c r="J8" s="3" t="s">
        <v>59</v>
      </c>
      <c r="K8" s="3" t="s">
        <v>54</v>
      </c>
      <c r="L8" s="4" t="s">
        <v>60</v>
      </c>
    </row>
    <row r="9" spans="1:12" x14ac:dyDescent="0.2">
      <c r="B9" s="1">
        <v>1008</v>
      </c>
      <c r="C9" s="1" t="s">
        <v>61</v>
      </c>
      <c r="D9" s="1" t="s">
        <v>62</v>
      </c>
      <c r="E9" s="1" t="s">
        <v>63</v>
      </c>
      <c r="F9" s="1">
        <v>38</v>
      </c>
      <c r="G9" s="1" t="s">
        <v>15</v>
      </c>
      <c r="H9" s="1" t="s">
        <v>16</v>
      </c>
      <c r="I9" s="1">
        <v>48000</v>
      </c>
      <c r="J9" s="3" t="s">
        <v>64</v>
      </c>
      <c r="K9" s="3" t="s">
        <v>65</v>
      </c>
      <c r="L9" s="4" t="s">
        <v>66</v>
      </c>
    </row>
    <row r="10" spans="1:12" x14ac:dyDescent="0.2">
      <c r="B10" s="1">
        <v>1009</v>
      </c>
      <c r="C10" s="1" t="s">
        <v>67</v>
      </c>
      <c r="D10" s="1" t="s">
        <v>68</v>
      </c>
      <c r="E10" s="1" t="s">
        <v>43</v>
      </c>
      <c r="F10" s="1">
        <v>31</v>
      </c>
      <c r="G10" s="1" t="s">
        <v>15</v>
      </c>
      <c r="H10" s="1" t="s">
        <v>39</v>
      </c>
      <c r="I10" s="1">
        <v>42000</v>
      </c>
      <c r="J10" s="3" t="s">
        <v>69</v>
      </c>
      <c r="K10" s="3" t="s">
        <v>65</v>
      </c>
      <c r="L10" s="4" t="s">
        <v>70</v>
      </c>
    </row>
    <row r="11" spans="1:12" x14ac:dyDescent="0.2">
      <c r="B11" s="24">
        <v>1010</v>
      </c>
      <c r="C11" s="24" t="s">
        <v>82</v>
      </c>
      <c r="D11" s="24" t="s">
        <v>51</v>
      </c>
      <c r="E11" s="24" t="s">
        <v>83</v>
      </c>
      <c r="F11" s="24">
        <v>29</v>
      </c>
      <c r="G11" s="24" t="s">
        <v>15</v>
      </c>
      <c r="H11" s="24" t="s">
        <v>16</v>
      </c>
      <c r="I11" s="24">
        <v>45000</v>
      </c>
      <c r="J11" s="29">
        <v>37843</v>
      </c>
      <c r="K11" s="29">
        <v>42116</v>
      </c>
      <c r="L11" t="s">
        <v>84</v>
      </c>
    </row>
    <row r="12" spans="1:12" x14ac:dyDescent="0.2">
      <c r="B12" t="s">
        <v>77</v>
      </c>
    </row>
    <row r="13" spans="1:12" x14ac:dyDescent="0.2">
      <c r="C13" s="6" t="s">
        <v>78</v>
      </c>
      <c r="D13" s="6"/>
      <c r="E13" s="6"/>
      <c r="F13" t="str">
        <f>_xlfn.XLOOKUP(B12,E2:E10,L2:L10,"Not Found")</f>
        <v>Not Found</v>
      </c>
    </row>
    <row r="15" spans="1:12" x14ac:dyDescent="0.2">
      <c r="B15" s="5" t="s">
        <v>79</v>
      </c>
      <c r="C15" s="5"/>
    </row>
    <row r="16" spans="1:12" x14ac:dyDescent="0.2">
      <c r="A16" s="26"/>
      <c r="C16" s="28" t="s">
        <v>80</v>
      </c>
      <c r="D16" s="28"/>
      <c r="E16" s="28"/>
      <c r="F16" s="5" t="str">
        <f>_xlfn.XLOOKUP("*"&amp;D7, E2:E10, H2:H10, "Not Found", 2)</f>
        <v>Regional Manager</v>
      </c>
      <c r="G16" s="5"/>
      <c r="I16" s="23" t="s">
        <v>81</v>
      </c>
      <c r="J16" s="23"/>
      <c r="K16" s="23"/>
      <c r="L16" s="23"/>
    </row>
    <row r="17" spans="3:12" x14ac:dyDescent="0.2">
      <c r="C17" s="28"/>
      <c r="D17" s="28"/>
      <c r="E17" s="28"/>
      <c r="F17" s="5"/>
      <c r="G17" s="5"/>
      <c r="I17" s="23"/>
      <c r="J17" s="23"/>
      <c r="K17" s="23"/>
      <c r="L17" s="23"/>
    </row>
    <row r="18" spans="3:12" x14ac:dyDescent="0.2">
      <c r="F18" s="5"/>
      <c r="G18" s="5"/>
    </row>
    <row r="19" spans="3:12" x14ac:dyDescent="0.2">
      <c r="F19" s="5"/>
      <c r="G19" s="5"/>
    </row>
    <row r="20" spans="3:12" x14ac:dyDescent="0.2">
      <c r="C20" s="27" t="s">
        <v>85</v>
      </c>
      <c r="D20" s="27"/>
      <c r="E20" s="27"/>
      <c r="F20" s="25" t="str" cm="1">
        <f t="array" ref="F20:F21">_xlfn._xlws.FILTER(H2:H11, ISNUMBER(SEARCH(D11, E2:E11)))</f>
        <v>Regional Manager</v>
      </c>
    </row>
    <row r="21" spans="3:12" x14ac:dyDescent="0.2">
      <c r="C21" s="27"/>
      <c r="D21" s="27"/>
      <c r="E21" s="27"/>
      <c r="F21" s="25" t="str">
        <v>Salesman</v>
      </c>
      <c r="G21" s="25"/>
    </row>
  </sheetData>
  <mergeCells count="9">
    <mergeCell ref="F18:G18"/>
    <mergeCell ref="F19:G19"/>
    <mergeCell ref="C20:E21"/>
    <mergeCell ref="C13:E13"/>
    <mergeCell ref="B15:C15"/>
    <mergeCell ref="F16:G16"/>
    <mergeCell ref="C16:E17"/>
    <mergeCell ref="I16:L17"/>
    <mergeCell ref="F17:G17"/>
  </mergeCells>
  <hyperlinks>
    <hyperlink ref="L11" r:id="rId1" xr:uid="{25EC1B1C-EDFF-B643-9622-6D1571AB15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24F5-1064-3E4C-AED0-0ADA5238E5ED}">
  <dimension ref="A1:L25"/>
  <sheetViews>
    <sheetView zoomScale="140" zoomScaleNormal="140" workbookViewId="0">
      <selection activeCell="B1" sqref="B1:L10"/>
    </sheetView>
  </sheetViews>
  <sheetFormatPr baseColWidth="10" defaultRowHeight="16" x14ac:dyDescent="0.2"/>
  <cols>
    <col min="3" max="3" width="12.83203125" bestFit="1" customWidth="1"/>
    <col min="5" max="5" width="13.83203125" bestFit="1" customWidth="1"/>
    <col min="8" max="8" width="14.83203125" bestFit="1" customWidth="1"/>
    <col min="12" max="12" width="38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B2" s="1">
        <v>1001</v>
      </c>
      <c r="C2" s="1" t="s">
        <v>12</v>
      </c>
      <c r="D2" s="1" t="s">
        <v>13</v>
      </c>
      <c r="E2" s="1" t="s">
        <v>14</v>
      </c>
      <c r="F2" s="1">
        <v>30</v>
      </c>
      <c r="G2" s="1" t="s">
        <v>15</v>
      </c>
      <c r="H2" s="1" t="s">
        <v>16</v>
      </c>
      <c r="I2" s="1">
        <v>45000</v>
      </c>
      <c r="J2" s="3" t="s">
        <v>17</v>
      </c>
      <c r="K2" s="3" t="s">
        <v>18</v>
      </c>
      <c r="L2" s="4" t="s">
        <v>19</v>
      </c>
    </row>
    <row r="3" spans="1:12" x14ac:dyDescent="0.2">
      <c r="B3" s="1">
        <v>1002</v>
      </c>
      <c r="C3" s="1" t="s">
        <v>21</v>
      </c>
      <c r="D3" s="1" t="s">
        <v>22</v>
      </c>
      <c r="E3" s="1" t="s">
        <v>23</v>
      </c>
      <c r="F3" s="1">
        <v>30</v>
      </c>
      <c r="G3" s="1" t="s">
        <v>24</v>
      </c>
      <c r="H3" s="1" t="s">
        <v>25</v>
      </c>
      <c r="I3" s="1">
        <v>36000</v>
      </c>
      <c r="J3" s="3" t="s">
        <v>26</v>
      </c>
      <c r="K3" s="3" t="s">
        <v>27</v>
      </c>
      <c r="L3" s="4" t="s">
        <v>28</v>
      </c>
    </row>
    <row r="4" spans="1:12" x14ac:dyDescent="0.2">
      <c r="B4" s="1">
        <v>1003</v>
      </c>
      <c r="C4" s="1" t="s">
        <v>29</v>
      </c>
      <c r="D4" s="1" t="s">
        <v>30</v>
      </c>
      <c r="E4" s="1" t="s">
        <v>31</v>
      </c>
      <c r="F4" s="1">
        <v>29</v>
      </c>
      <c r="G4" s="1" t="s">
        <v>15</v>
      </c>
      <c r="H4" s="1" t="s">
        <v>16</v>
      </c>
      <c r="I4" s="1">
        <v>63000</v>
      </c>
      <c r="J4" s="3" t="s">
        <v>32</v>
      </c>
      <c r="K4" s="3" t="s">
        <v>33</v>
      </c>
      <c r="L4" s="4" t="s">
        <v>34</v>
      </c>
    </row>
    <row r="5" spans="1:12" x14ac:dyDescent="0.2">
      <c r="B5" s="1">
        <v>1004</v>
      </c>
      <c r="C5" s="1" t="s">
        <v>36</v>
      </c>
      <c r="D5" s="1" t="s">
        <v>37</v>
      </c>
      <c r="E5" s="1" t="s">
        <v>38</v>
      </c>
      <c r="F5" s="1">
        <v>31</v>
      </c>
      <c r="G5" s="1" t="s">
        <v>24</v>
      </c>
      <c r="H5" s="1" t="s">
        <v>39</v>
      </c>
      <c r="I5" s="1">
        <v>47000</v>
      </c>
      <c r="J5" s="3" t="s">
        <v>40</v>
      </c>
      <c r="K5" s="3" t="s">
        <v>41</v>
      </c>
      <c r="L5" s="4" t="s">
        <v>42</v>
      </c>
    </row>
    <row r="6" spans="1:12" x14ac:dyDescent="0.2">
      <c r="B6" s="1">
        <v>1005</v>
      </c>
      <c r="C6" s="1" t="s">
        <v>44</v>
      </c>
      <c r="D6" s="1" t="s">
        <v>45</v>
      </c>
      <c r="E6" s="1" t="s">
        <v>20</v>
      </c>
      <c r="F6" s="1">
        <v>32</v>
      </c>
      <c r="G6" s="1" t="s">
        <v>15</v>
      </c>
      <c r="H6" s="1" t="s">
        <v>46</v>
      </c>
      <c r="I6" s="1">
        <v>50000</v>
      </c>
      <c r="J6" s="3" t="s">
        <v>47</v>
      </c>
      <c r="K6" s="3" t="s">
        <v>48</v>
      </c>
      <c r="L6" s="4" t="s">
        <v>49</v>
      </c>
    </row>
    <row r="7" spans="1:12" x14ac:dyDescent="0.2">
      <c r="B7" s="1">
        <v>1006</v>
      </c>
      <c r="C7" s="1" t="s">
        <v>50</v>
      </c>
      <c r="D7" s="1" t="s">
        <v>51</v>
      </c>
      <c r="E7" s="1" t="s">
        <v>52</v>
      </c>
      <c r="F7" s="1">
        <v>35</v>
      </c>
      <c r="G7" s="1" t="s">
        <v>15</v>
      </c>
      <c r="H7" s="1" t="s">
        <v>53</v>
      </c>
      <c r="I7" s="1">
        <v>65000</v>
      </c>
      <c r="J7" s="3" t="s">
        <v>47</v>
      </c>
      <c r="K7" s="3" t="s">
        <v>54</v>
      </c>
      <c r="L7" s="4" t="s">
        <v>55</v>
      </c>
    </row>
    <row r="8" spans="1:12" x14ac:dyDescent="0.2">
      <c r="B8" s="1">
        <v>1007</v>
      </c>
      <c r="C8" s="1" t="s">
        <v>56</v>
      </c>
      <c r="D8" s="1" t="s">
        <v>57</v>
      </c>
      <c r="E8" s="1" t="s">
        <v>35</v>
      </c>
      <c r="F8" s="1">
        <v>32</v>
      </c>
      <c r="G8" s="1" t="s">
        <v>24</v>
      </c>
      <c r="H8" s="1" t="s">
        <v>58</v>
      </c>
      <c r="I8" s="1">
        <v>41000</v>
      </c>
      <c r="J8" s="3" t="s">
        <v>59</v>
      </c>
      <c r="K8" s="3" t="s">
        <v>54</v>
      </c>
      <c r="L8" s="4" t="s">
        <v>60</v>
      </c>
    </row>
    <row r="9" spans="1:12" x14ac:dyDescent="0.2">
      <c r="B9" s="1">
        <v>1008</v>
      </c>
      <c r="C9" s="1" t="s">
        <v>61</v>
      </c>
      <c r="D9" s="1" t="s">
        <v>62</v>
      </c>
      <c r="E9" s="1" t="s">
        <v>63</v>
      </c>
      <c r="F9" s="1">
        <v>38</v>
      </c>
      <c r="G9" s="1" t="s">
        <v>15</v>
      </c>
      <c r="H9" s="1" t="s">
        <v>16</v>
      </c>
      <c r="I9" s="1">
        <v>48000</v>
      </c>
      <c r="J9" s="3" t="s">
        <v>64</v>
      </c>
      <c r="K9" s="3" t="s">
        <v>65</v>
      </c>
      <c r="L9" s="4" t="s">
        <v>66</v>
      </c>
    </row>
    <row r="10" spans="1:12" x14ac:dyDescent="0.2">
      <c r="B10" s="1">
        <v>1009</v>
      </c>
      <c r="C10" s="1" t="s">
        <v>67</v>
      </c>
      <c r="D10" s="1" t="s">
        <v>68</v>
      </c>
      <c r="E10" s="1" t="s">
        <v>43</v>
      </c>
      <c r="F10" s="1">
        <v>31</v>
      </c>
      <c r="G10" s="1" t="s">
        <v>15</v>
      </c>
      <c r="H10" s="1" t="s">
        <v>39</v>
      </c>
      <c r="I10" s="1">
        <v>42000</v>
      </c>
      <c r="J10" s="3" t="s">
        <v>69</v>
      </c>
      <c r="K10" s="3" t="s">
        <v>65</v>
      </c>
      <c r="L10" s="4" t="s">
        <v>70</v>
      </c>
    </row>
    <row r="13" spans="1:12" x14ac:dyDescent="0.2">
      <c r="B13" s="2" t="s">
        <v>86</v>
      </c>
    </row>
    <row r="14" spans="1:12" ht="16" customHeight="1" x14ac:dyDescent="0.2">
      <c r="A14" s="30" t="s">
        <v>88</v>
      </c>
      <c r="B14" s="30"/>
      <c r="C14" t="str">
        <f>_xlfn.XLOOKUP(B13,J2:J10, E2:E10,,1)</f>
        <v>Angela Martin</v>
      </c>
      <c r="E14" s="23" t="s">
        <v>87</v>
      </c>
      <c r="F14" s="23"/>
      <c r="G14" s="23"/>
      <c r="H14" s="23"/>
    </row>
    <row r="15" spans="1:12" x14ac:dyDescent="0.2">
      <c r="A15" s="30"/>
      <c r="B15" s="30"/>
      <c r="E15" s="23"/>
      <c r="F15" s="23"/>
      <c r="G15" s="23"/>
      <c r="H15" s="23"/>
    </row>
    <row r="16" spans="1:12" x14ac:dyDescent="0.2">
      <c r="A16" s="30"/>
      <c r="B16" s="30"/>
    </row>
    <row r="20" spans="2:9" x14ac:dyDescent="0.2">
      <c r="F20" s="23" t="s">
        <v>90</v>
      </c>
      <c r="G20" s="23"/>
      <c r="H20" s="23"/>
      <c r="I20" s="23"/>
    </row>
    <row r="21" spans="2:9" x14ac:dyDescent="0.2">
      <c r="B21" t="s">
        <v>89</v>
      </c>
      <c r="F21" s="23"/>
      <c r="G21" s="23"/>
      <c r="H21" s="23"/>
      <c r="I21" s="23"/>
    </row>
    <row r="22" spans="2:9" x14ac:dyDescent="0.2">
      <c r="B22" s="2" t="s">
        <v>47</v>
      </c>
      <c r="D22" s="5" t="str">
        <f>_xlfn.XLOOKUP(B22, J2:J10, E2:E10, , ,1)</f>
        <v>Toby Flenderson</v>
      </c>
      <c r="E22" s="5"/>
      <c r="F22" s="23"/>
      <c r="G22" s="23"/>
      <c r="H22" s="23"/>
      <c r="I22" s="23"/>
    </row>
    <row r="24" spans="2:9" x14ac:dyDescent="0.2">
      <c r="D24" s="5" t="str">
        <f>_xlfn.XLOOKUP(B22,J2:J10, E2:E10, ,,-1)</f>
        <v>Michael Scott</v>
      </c>
      <c r="E24" s="5"/>
      <c r="F24" s="31" t="s">
        <v>91</v>
      </c>
      <c r="G24" s="31"/>
      <c r="H24" s="31"/>
      <c r="I24" s="31"/>
    </row>
    <row r="25" spans="2:9" x14ac:dyDescent="0.2">
      <c r="F25" s="31"/>
      <c r="G25" s="31"/>
      <c r="H25" s="31"/>
      <c r="I25" s="31"/>
    </row>
  </sheetData>
  <mergeCells count="6">
    <mergeCell ref="D24:E24"/>
    <mergeCell ref="F24:I25"/>
    <mergeCell ref="E14:H15"/>
    <mergeCell ref="A14:B16"/>
    <mergeCell ref="D22:E22"/>
    <mergeCell ref="F20:I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1496-F35C-3F4B-860A-308BF79F3298}">
  <dimension ref="B1:Q15"/>
  <sheetViews>
    <sheetView zoomScale="150" zoomScaleNormal="150" workbookViewId="0">
      <selection activeCell="I20" sqref="I20"/>
    </sheetView>
  </sheetViews>
  <sheetFormatPr baseColWidth="10" defaultRowHeight="16" x14ac:dyDescent="0.2"/>
  <cols>
    <col min="2" max="2" width="13" bestFit="1" customWidth="1"/>
    <col min="5" max="5" width="10.83203125" customWidth="1"/>
    <col min="6" max="6" width="8.5" customWidth="1"/>
    <col min="7" max="7" width="7.83203125" customWidth="1"/>
    <col min="8" max="8" width="11.5" customWidth="1"/>
    <col min="12" max="12" width="10.6640625" customWidth="1"/>
  </cols>
  <sheetData>
    <row r="1" spans="2:17" x14ac:dyDescent="0.2">
      <c r="B1" s="32"/>
      <c r="C1" s="32" t="s">
        <v>92</v>
      </c>
      <c r="D1" s="32" t="s">
        <v>93</v>
      </c>
      <c r="E1" s="32" t="s">
        <v>94</v>
      </c>
      <c r="F1" s="32" t="s">
        <v>95</v>
      </c>
      <c r="G1" s="32" t="s">
        <v>96</v>
      </c>
      <c r="H1" s="32" t="s">
        <v>97</v>
      </c>
      <c r="I1" s="32" t="s">
        <v>98</v>
      </c>
      <c r="J1" s="32" t="s">
        <v>99</v>
      </c>
      <c r="K1" s="32" t="s">
        <v>100</v>
      </c>
      <c r="L1" s="32" t="s">
        <v>101</v>
      </c>
      <c r="M1" s="32" t="s">
        <v>102</v>
      </c>
      <c r="N1" s="32" t="s">
        <v>103</v>
      </c>
      <c r="O1" s="32"/>
      <c r="P1" s="32"/>
      <c r="Q1" s="32"/>
    </row>
    <row r="2" spans="2:17" x14ac:dyDescent="0.2">
      <c r="B2" s="32" t="s">
        <v>104</v>
      </c>
      <c r="C2" s="32">
        <v>450</v>
      </c>
      <c r="D2" s="32">
        <v>310</v>
      </c>
      <c r="E2" s="32">
        <v>150</v>
      </c>
      <c r="F2" s="32">
        <v>750</v>
      </c>
      <c r="G2" s="32">
        <v>440</v>
      </c>
      <c r="H2" s="32">
        <v>485</v>
      </c>
      <c r="I2" s="32">
        <v>510</v>
      </c>
      <c r="J2" s="32">
        <v>347</v>
      </c>
      <c r="K2" s="32">
        <v>736</v>
      </c>
      <c r="L2" s="32">
        <v>155</v>
      </c>
      <c r="M2" s="32">
        <v>450</v>
      </c>
      <c r="N2" s="32">
        <v>288</v>
      </c>
      <c r="O2" s="32"/>
      <c r="P2" s="32"/>
      <c r="Q2" s="32"/>
    </row>
    <row r="3" spans="2:17" x14ac:dyDescent="0.2">
      <c r="B3" s="32" t="s">
        <v>105</v>
      </c>
      <c r="C3" s="32">
        <v>75</v>
      </c>
      <c r="D3" s="32">
        <v>40</v>
      </c>
      <c r="E3" s="32">
        <v>65</v>
      </c>
      <c r="F3" s="32">
        <v>50</v>
      </c>
      <c r="G3" s="32">
        <v>24</v>
      </c>
      <c r="H3" s="32">
        <v>71</v>
      </c>
      <c r="I3" s="32">
        <v>57</v>
      </c>
      <c r="J3" s="32">
        <v>61</v>
      </c>
      <c r="K3" s="32">
        <v>34</v>
      </c>
      <c r="L3" s="32">
        <v>41</v>
      </c>
      <c r="M3" s="32">
        <v>58</v>
      </c>
      <c r="N3" s="32">
        <v>91</v>
      </c>
      <c r="O3" s="32"/>
      <c r="P3" s="32"/>
      <c r="Q3" s="32"/>
    </row>
    <row r="4" spans="2:17" x14ac:dyDescent="0.2">
      <c r="B4" s="32" t="s">
        <v>106</v>
      </c>
      <c r="C4" s="32">
        <v>200</v>
      </c>
      <c r="D4" s="32">
        <v>118</v>
      </c>
      <c r="E4" s="32">
        <v>145</v>
      </c>
      <c r="F4" s="32">
        <v>210</v>
      </c>
      <c r="G4" s="32">
        <v>45</v>
      </c>
      <c r="H4" s="32">
        <v>170</v>
      </c>
      <c r="I4" s="32">
        <v>130</v>
      </c>
      <c r="J4" s="32">
        <v>90</v>
      </c>
      <c r="K4" s="32">
        <v>55</v>
      </c>
      <c r="L4" s="32">
        <v>110</v>
      </c>
      <c r="M4" s="32">
        <v>130</v>
      </c>
      <c r="N4" s="32">
        <v>180</v>
      </c>
      <c r="O4" s="32"/>
      <c r="P4" s="32"/>
      <c r="Q4" s="32"/>
    </row>
    <row r="5" spans="2:17" x14ac:dyDescent="0.2">
      <c r="B5" s="1"/>
      <c r="C5" s="1"/>
      <c r="D5" s="1"/>
      <c r="E5" s="1"/>
      <c r="F5" s="1"/>
      <c r="G5" s="1"/>
      <c r="H5" s="1"/>
      <c r="I5" s="1"/>
      <c r="J5" s="3"/>
      <c r="K5" s="3"/>
      <c r="L5" s="4"/>
    </row>
    <row r="6" spans="2:17" x14ac:dyDescent="0.2">
      <c r="B6" s="1"/>
      <c r="C6" s="1"/>
      <c r="D6" s="1"/>
      <c r="E6" s="1"/>
      <c r="F6" s="1"/>
      <c r="G6" s="1"/>
      <c r="H6" s="1"/>
      <c r="I6" s="1"/>
      <c r="J6" s="3"/>
      <c r="K6" s="3"/>
      <c r="L6" s="4"/>
    </row>
    <row r="7" spans="2:17" x14ac:dyDescent="0.2">
      <c r="B7" s="1"/>
      <c r="C7" s="1"/>
      <c r="D7" s="1"/>
      <c r="E7" s="1"/>
      <c r="F7" s="1"/>
      <c r="G7" s="1"/>
      <c r="H7" s="1"/>
      <c r="I7" s="1"/>
      <c r="J7" s="3"/>
      <c r="K7" s="3"/>
      <c r="L7" s="4"/>
    </row>
    <row r="8" spans="2:17" x14ac:dyDescent="0.2">
      <c r="B8" s="1"/>
      <c r="C8" s="1"/>
      <c r="D8" s="1"/>
      <c r="E8" s="1"/>
      <c r="F8" s="1"/>
      <c r="G8" s="1"/>
      <c r="H8" s="1"/>
      <c r="I8" s="1"/>
      <c r="J8" s="3"/>
      <c r="K8" s="3"/>
      <c r="L8" s="4"/>
    </row>
    <row r="9" spans="2:17" x14ac:dyDescent="0.2">
      <c r="B9" s="1"/>
      <c r="C9" s="1"/>
      <c r="D9" s="1"/>
      <c r="E9" s="1"/>
      <c r="F9" s="1"/>
      <c r="G9" s="1"/>
      <c r="H9" s="1"/>
      <c r="I9" s="1"/>
      <c r="J9" s="3"/>
      <c r="K9" s="3"/>
      <c r="L9" s="4"/>
    </row>
    <row r="10" spans="2:17" x14ac:dyDescent="0.2">
      <c r="B10" s="33" t="s">
        <v>108</v>
      </c>
      <c r="C10" s="33"/>
      <c r="D10" s="1"/>
      <c r="E10" s="1"/>
      <c r="F10" s="1"/>
      <c r="G10" s="1"/>
      <c r="H10" s="1"/>
      <c r="I10" s="1"/>
      <c r="J10" s="3"/>
      <c r="K10" s="3"/>
      <c r="L10" s="4"/>
    </row>
    <row r="12" spans="2:17" x14ac:dyDescent="0.2">
      <c r="C12" t="s">
        <v>95</v>
      </c>
      <c r="E12" s="34" t="s">
        <v>109</v>
      </c>
      <c r="F12" s="34"/>
      <c r="G12" s="34"/>
      <c r="H12" s="34"/>
      <c r="I12" s="34"/>
    </row>
    <row r="13" spans="2:17" x14ac:dyDescent="0.2">
      <c r="B13" t="s">
        <v>104</v>
      </c>
      <c r="C13">
        <f>_xlfn.XLOOKUP(F1,C1:N1, C2:N2)</f>
        <v>750</v>
      </c>
      <c r="E13" s="34"/>
      <c r="F13" s="34"/>
      <c r="G13" s="34"/>
      <c r="H13" s="34"/>
      <c r="I13" s="34"/>
    </row>
    <row r="14" spans="2:17" x14ac:dyDescent="0.2">
      <c r="B14" s="25" t="s">
        <v>105</v>
      </c>
      <c r="C14">
        <f t="shared" ref="C14:C15" si="0">_xlfn.XLOOKUP(F2,C2:N2, C3:N3)</f>
        <v>50</v>
      </c>
      <c r="D14" s="25"/>
      <c r="E14" s="25"/>
    </row>
    <row r="15" spans="2:17" x14ac:dyDescent="0.2">
      <c r="B15" s="25" t="s">
        <v>107</v>
      </c>
      <c r="C15">
        <f t="shared" si="0"/>
        <v>210</v>
      </c>
    </row>
  </sheetData>
  <mergeCells count="2">
    <mergeCell ref="B10:C10"/>
    <mergeCell ref="E12:I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9287-6FED-1042-944D-677311B9212A}">
  <dimension ref="C1:O10"/>
  <sheetViews>
    <sheetView zoomScale="160" zoomScaleNormal="160" workbookViewId="0">
      <selection activeCell="H10" sqref="H10"/>
    </sheetView>
  </sheetViews>
  <sheetFormatPr baseColWidth="10" defaultRowHeight="16" x14ac:dyDescent="0.2"/>
  <cols>
    <col min="3" max="3" width="11.83203125" customWidth="1"/>
  </cols>
  <sheetData>
    <row r="1" spans="3:15" x14ac:dyDescent="0.2">
      <c r="C1" s="1"/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3:15" x14ac:dyDescent="0.2">
      <c r="C2" s="1" t="s">
        <v>104</v>
      </c>
      <c r="D2" s="1">
        <v>450</v>
      </c>
      <c r="E2" s="1">
        <v>310</v>
      </c>
      <c r="F2" s="1">
        <v>150</v>
      </c>
      <c r="G2" s="1">
        <v>750</v>
      </c>
      <c r="H2" s="1">
        <v>440</v>
      </c>
      <c r="I2" s="1">
        <v>485</v>
      </c>
      <c r="J2" s="1">
        <v>510</v>
      </c>
      <c r="K2" s="1">
        <v>347</v>
      </c>
      <c r="L2" s="1">
        <v>736</v>
      </c>
      <c r="M2" s="1">
        <v>155</v>
      </c>
      <c r="N2" s="1">
        <v>450</v>
      </c>
      <c r="O2" s="1">
        <v>288</v>
      </c>
    </row>
    <row r="3" spans="3:15" x14ac:dyDescent="0.2">
      <c r="C3" s="1" t="s">
        <v>105</v>
      </c>
      <c r="D3" s="1">
        <v>75</v>
      </c>
      <c r="E3" s="1">
        <v>40</v>
      </c>
      <c r="F3" s="1">
        <v>65</v>
      </c>
      <c r="G3" s="1">
        <v>50</v>
      </c>
      <c r="H3" s="1">
        <v>24</v>
      </c>
      <c r="I3" s="1">
        <v>71</v>
      </c>
      <c r="J3" s="1">
        <v>57</v>
      </c>
      <c r="K3" s="1">
        <v>61</v>
      </c>
      <c r="L3" s="1">
        <v>34</v>
      </c>
      <c r="M3" s="1">
        <v>41</v>
      </c>
      <c r="N3" s="1">
        <v>58</v>
      </c>
      <c r="O3" s="1">
        <v>91</v>
      </c>
    </row>
    <row r="4" spans="3:15" x14ac:dyDescent="0.2">
      <c r="C4" s="1" t="s">
        <v>106</v>
      </c>
      <c r="D4" s="1">
        <v>200</v>
      </c>
      <c r="E4" s="1">
        <v>118</v>
      </c>
      <c r="F4" s="1">
        <v>145</v>
      </c>
      <c r="G4" s="1">
        <v>210</v>
      </c>
      <c r="H4" s="1">
        <v>45</v>
      </c>
      <c r="I4" s="1">
        <v>170</v>
      </c>
      <c r="J4" s="1">
        <v>130</v>
      </c>
      <c r="K4" s="1">
        <v>90</v>
      </c>
      <c r="L4" s="1">
        <v>55</v>
      </c>
      <c r="M4" s="1">
        <v>110</v>
      </c>
      <c r="N4" s="1">
        <v>130</v>
      </c>
      <c r="O4" s="1">
        <v>180</v>
      </c>
    </row>
    <row r="6" spans="3:15" x14ac:dyDescent="0.2">
      <c r="G6" s="34" t="s">
        <v>112</v>
      </c>
      <c r="H6" s="34"/>
      <c r="I6" s="34"/>
      <c r="J6" s="34"/>
    </row>
    <row r="7" spans="3:15" x14ac:dyDescent="0.2">
      <c r="D7" s="5" t="s">
        <v>110</v>
      </c>
      <c r="E7" s="5"/>
      <c r="G7" s="34"/>
      <c r="H7" s="34"/>
      <c r="I7" s="34"/>
      <c r="J7" s="34"/>
    </row>
    <row r="8" spans="3:15" x14ac:dyDescent="0.2">
      <c r="C8" t="s">
        <v>111</v>
      </c>
      <c r="D8">
        <f>SUM(_xlfn.XLOOKUP(E1, D1:O1,D2:O2):_xlfn.XLOOKUP(F1,D1:O1,D2:O2))</f>
        <v>460</v>
      </c>
    </row>
    <row r="9" spans="3:15" x14ac:dyDescent="0.2">
      <c r="C9" t="s">
        <v>105</v>
      </c>
      <c r="D9">
        <f>SUM(_xlfn.XLOOKUP(E2, D2:O2,D3:O3):_xlfn.XLOOKUP(F2,D2:O2,D3:O3))</f>
        <v>105</v>
      </c>
    </row>
    <row r="10" spans="3:15" x14ac:dyDescent="0.2">
      <c r="C10" t="s">
        <v>107</v>
      </c>
      <c r="D10">
        <f>SUM(_xlfn.XLOOKUP(E3, D3:O3,D4:O4):_xlfn.XLOOKUP(F3,D3:O3,D4:O4))</f>
        <v>263</v>
      </c>
    </row>
  </sheetData>
  <mergeCells count="2">
    <mergeCell ref="D7:E7"/>
    <mergeCell ref="G6:J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B286-ED76-1049-B52A-D9740CD23DB3}">
  <dimension ref="C1:N24"/>
  <sheetViews>
    <sheetView tabSelected="1" zoomScale="150" zoomScaleNormal="150" workbookViewId="0">
      <selection activeCell="L22" sqref="L22"/>
    </sheetView>
  </sheetViews>
  <sheetFormatPr baseColWidth="10" defaultRowHeight="16" x14ac:dyDescent="0.2"/>
  <cols>
    <col min="3" max="3" width="13.83203125" bestFit="1" customWidth="1"/>
    <col min="6" max="6" width="14.1640625" bestFit="1" customWidth="1"/>
    <col min="8" max="9" width="20.1640625" customWidth="1"/>
    <col min="10" max="10" width="15.83203125" customWidth="1"/>
    <col min="14" max="14" width="38.33203125" bestFit="1" customWidth="1"/>
  </cols>
  <sheetData>
    <row r="1" spans="3:14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3:14" x14ac:dyDescent="0.2">
      <c r="C2" s="1">
        <v>1001</v>
      </c>
      <c r="D2" s="1" t="s">
        <v>12</v>
      </c>
      <c r="E2" s="1" t="s">
        <v>13</v>
      </c>
      <c r="F2" s="1" t="s">
        <v>14</v>
      </c>
      <c r="G2" s="1">
        <v>30</v>
      </c>
      <c r="H2" s="1" t="s">
        <v>15</v>
      </c>
      <c r="I2" s="1"/>
      <c r="J2" s="1" t="s">
        <v>16</v>
      </c>
      <c r="K2" s="1">
        <v>45000</v>
      </c>
      <c r="L2" s="3" t="s">
        <v>17</v>
      </c>
      <c r="M2" s="3" t="s">
        <v>18</v>
      </c>
      <c r="N2" s="4" t="s">
        <v>19</v>
      </c>
    </row>
    <row r="3" spans="3:14" x14ac:dyDescent="0.2">
      <c r="C3" s="1">
        <v>1002</v>
      </c>
      <c r="D3" s="1" t="s">
        <v>21</v>
      </c>
      <c r="E3" s="1" t="s">
        <v>22</v>
      </c>
      <c r="F3" s="1" t="s">
        <v>23</v>
      </c>
      <c r="G3" s="1">
        <v>30</v>
      </c>
      <c r="H3" s="1" t="s">
        <v>24</v>
      </c>
      <c r="I3" s="1"/>
      <c r="J3" s="1" t="s">
        <v>25</v>
      </c>
      <c r="K3" s="1">
        <v>36000</v>
      </c>
      <c r="L3" s="3" t="s">
        <v>26</v>
      </c>
      <c r="M3" s="3" t="s">
        <v>27</v>
      </c>
      <c r="N3" s="4" t="s">
        <v>28</v>
      </c>
    </row>
    <row r="4" spans="3:14" x14ac:dyDescent="0.2">
      <c r="C4" s="1">
        <v>1003</v>
      </c>
      <c r="D4" s="1" t="s">
        <v>29</v>
      </c>
      <c r="E4" s="1" t="s">
        <v>30</v>
      </c>
      <c r="F4" s="1" t="s">
        <v>31</v>
      </c>
      <c r="G4" s="1">
        <v>29</v>
      </c>
      <c r="H4" s="1" t="s">
        <v>15</v>
      </c>
      <c r="I4" s="1"/>
      <c r="J4" s="1" t="s">
        <v>16</v>
      </c>
      <c r="K4" s="1">
        <v>63000</v>
      </c>
      <c r="L4" s="3" t="s">
        <v>32</v>
      </c>
      <c r="M4" s="3" t="s">
        <v>33</v>
      </c>
      <c r="N4" s="4" t="s">
        <v>34</v>
      </c>
    </row>
    <row r="5" spans="3:14" x14ac:dyDescent="0.2">
      <c r="C5" s="1">
        <v>1004</v>
      </c>
      <c r="D5" s="1" t="s">
        <v>36</v>
      </c>
      <c r="E5" s="1" t="s">
        <v>37</v>
      </c>
      <c r="F5" s="1" t="s">
        <v>38</v>
      </c>
      <c r="G5" s="1">
        <v>31</v>
      </c>
      <c r="H5" s="1" t="s">
        <v>24</v>
      </c>
      <c r="I5" s="1"/>
      <c r="J5" s="1" t="s">
        <v>39</v>
      </c>
      <c r="K5" s="1">
        <v>47000</v>
      </c>
      <c r="L5" s="3" t="s">
        <v>40</v>
      </c>
      <c r="M5" s="3" t="s">
        <v>41</v>
      </c>
      <c r="N5" s="4" t="s">
        <v>42</v>
      </c>
    </row>
    <row r="6" spans="3:14" x14ac:dyDescent="0.2">
      <c r="C6" s="1">
        <v>1005</v>
      </c>
      <c r="D6" s="1" t="s">
        <v>44</v>
      </c>
      <c r="E6" s="1" t="s">
        <v>45</v>
      </c>
      <c r="F6" s="1" t="s">
        <v>20</v>
      </c>
      <c r="G6" s="1">
        <v>32</v>
      </c>
      <c r="H6" s="1" t="s">
        <v>15</v>
      </c>
      <c r="I6" s="1"/>
      <c r="J6" s="1" t="s">
        <v>46</v>
      </c>
      <c r="K6" s="1">
        <v>50000</v>
      </c>
      <c r="L6" s="3" t="s">
        <v>47</v>
      </c>
      <c r="M6" s="3" t="s">
        <v>48</v>
      </c>
      <c r="N6" s="4" t="s">
        <v>49</v>
      </c>
    </row>
    <row r="7" spans="3:14" x14ac:dyDescent="0.2">
      <c r="C7" s="1">
        <v>1006</v>
      </c>
      <c r="D7" s="1" t="s">
        <v>50</v>
      </c>
      <c r="E7" s="1" t="s">
        <v>51</v>
      </c>
      <c r="F7" s="1" t="s">
        <v>52</v>
      </c>
      <c r="G7" s="1">
        <v>35</v>
      </c>
      <c r="H7" s="1" t="s">
        <v>15</v>
      </c>
      <c r="I7" s="1"/>
      <c r="J7" s="1" t="s">
        <v>53</v>
      </c>
      <c r="K7" s="1">
        <v>65000</v>
      </c>
      <c r="L7" s="3" t="s">
        <v>47</v>
      </c>
      <c r="M7" s="3" t="s">
        <v>54</v>
      </c>
      <c r="N7" s="4" t="s">
        <v>55</v>
      </c>
    </row>
    <row r="8" spans="3:14" x14ac:dyDescent="0.2">
      <c r="C8" s="1">
        <v>1007</v>
      </c>
      <c r="D8" s="1" t="s">
        <v>56</v>
      </c>
      <c r="E8" s="1" t="s">
        <v>57</v>
      </c>
      <c r="F8" s="1" t="s">
        <v>35</v>
      </c>
      <c r="G8" s="1">
        <v>32</v>
      </c>
      <c r="H8" s="1" t="s">
        <v>24</v>
      </c>
      <c r="I8" s="1"/>
      <c r="J8" s="1" t="s">
        <v>58</v>
      </c>
      <c r="K8" s="1">
        <v>41000</v>
      </c>
      <c r="L8" s="3" t="s">
        <v>59</v>
      </c>
      <c r="M8" s="3" t="s">
        <v>54</v>
      </c>
      <c r="N8" s="4" t="s">
        <v>60</v>
      </c>
    </row>
    <row r="9" spans="3:14" x14ac:dyDescent="0.2">
      <c r="C9" s="1">
        <v>1008</v>
      </c>
      <c r="D9" s="1" t="s">
        <v>61</v>
      </c>
      <c r="E9" s="1" t="s">
        <v>62</v>
      </c>
      <c r="F9" s="1" t="s">
        <v>63</v>
      </c>
      <c r="G9" s="1">
        <v>38</v>
      </c>
      <c r="H9" s="1" t="s">
        <v>15</v>
      </c>
      <c r="I9" s="1"/>
      <c r="J9" s="1" t="s">
        <v>16</v>
      </c>
      <c r="K9" s="1">
        <v>48000</v>
      </c>
      <c r="L9" s="3" t="s">
        <v>64</v>
      </c>
      <c r="M9" s="3" t="s">
        <v>65</v>
      </c>
      <c r="N9" s="4" t="s">
        <v>66</v>
      </c>
    </row>
    <row r="10" spans="3:14" x14ac:dyDescent="0.2">
      <c r="C10" s="1">
        <v>1009</v>
      </c>
      <c r="D10" s="1" t="s">
        <v>67</v>
      </c>
      <c r="E10" s="1" t="s">
        <v>68</v>
      </c>
      <c r="F10" s="1" t="s">
        <v>43</v>
      </c>
      <c r="G10" s="1">
        <v>31</v>
      </c>
      <c r="H10" s="1" t="s">
        <v>15</v>
      </c>
      <c r="I10" s="1"/>
      <c r="J10" s="1" t="s">
        <v>39</v>
      </c>
      <c r="K10" s="1">
        <v>42000</v>
      </c>
      <c r="L10" s="3" t="s">
        <v>69</v>
      </c>
      <c r="M10" s="3" t="s">
        <v>65</v>
      </c>
      <c r="N10" s="4" t="s">
        <v>70</v>
      </c>
    </row>
    <row r="13" spans="3:14" x14ac:dyDescent="0.2">
      <c r="C13" t="s">
        <v>113</v>
      </c>
      <c r="D13" s="6" t="s">
        <v>117</v>
      </c>
      <c r="E13" s="6"/>
      <c r="F13" s="6"/>
      <c r="H13" s="31" t="s">
        <v>114</v>
      </c>
      <c r="I13" s="31"/>
      <c r="J13" s="31"/>
      <c r="K13" s="31"/>
      <c r="L13" s="31"/>
      <c r="M13" s="31"/>
    </row>
    <row r="14" spans="3:14" x14ac:dyDescent="0.2">
      <c r="C14" s="1" t="s">
        <v>31</v>
      </c>
      <c r="D14" t="str">
        <f>VLOOKUP(C14,F2:N10,8,)</f>
        <v>9/8/2017</v>
      </c>
      <c r="H14" s="31"/>
      <c r="I14" s="31"/>
      <c r="J14" s="31"/>
      <c r="K14" s="31"/>
      <c r="L14" s="31"/>
      <c r="M14" s="31"/>
    </row>
    <row r="15" spans="3:14" x14ac:dyDescent="0.2">
      <c r="C15" s="1" t="s">
        <v>52</v>
      </c>
      <c r="D15" t="str">
        <f t="shared" ref="D15:D16" si="0">VLOOKUP(C15,F3:N11,8,)</f>
        <v>9/11/2013</v>
      </c>
      <c r="H15" s="31"/>
      <c r="I15" s="31"/>
      <c r="J15" s="31"/>
      <c r="K15" s="31"/>
      <c r="L15" s="31"/>
      <c r="M15" s="31"/>
    </row>
    <row r="16" spans="3:14" x14ac:dyDescent="0.2">
      <c r="C16" s="1" t="s">
        <v>20</v>
      </c>
      <c r="D16" t="str">
        <f t="shared" si="0"/>
        <v>8/30/2017</v>
      </c>
      <c r="H16" s="31"/>
      <c r="I16" s="31"/>
      <c r="J16" s="31"/>
      <c r="K16" s="31"/>
      <c r="L16" s="31"/>
      <c r="M16" s="31"/>
    </row>
    <row r="18" spans="8:10" x14ac:dyDescent="0.2">
      <c r="H18" s="6" t="s">
        <v>115</v>
      </c>
      <c r="I18" s="6"/>
      <c r="J18" s="6"/>
    </row>
    <row r="19" spans="8:10" x14ac:dyDescent="0.2">
      <c r="H19" s="1" t="s">
        <v>52</v>
      </c>
      <c r="I19" s="1"/>
      <c r="J19">
        <f>VLOOKUP(H19, F2:J10, 4,FALSE)</f>
        <v>0</v>
      </c>
    </row>
    <row r="20" spans="8:10" x14ac:dyDescent="0.2">
      <c r="H20" s="1" t="s">
        <v>63</v>
      </c>
      <c r="I20" s="1"/>
      <c r="J20">
        <f>VLOOKUP(H20, F3:J11, 4,FALSE)</f>
        <v>0</v>
      </c>
    </row>
    <row r="22" spans="8:10" x14ac:dyDescent="0.2">
      <c r="I22" s="23" t="s">
        <v>116</v>
      </c>
      <c r="J22" s="23"/>
    </row>
    <row r="23" spans="8:10" x14ac:dyDescent="0.2">
      <c r="I23" s="23"/>
      <c r="J23" s="23"/>
    </row>
    <row r="24" spans="8:10" x14ac:dyDescent="0.2">
      <c r="I24" s="23"/>
      <c r="J24" s="23"/>
    </row>
  </sheetData>
  <mergeCells count="4">
    <mergeCell ref="H13:M16"/>
    <mergeCell ref="H18:J18"/>
    <mergeCell ref="I22:J24"/>
    <mergeCell ref="D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XLOOKUP-Multiplerows</vt:lpstr>
      <vt:lpstr>XLOOKUP-Exact Match</vt:lpstr>
      <vt:lpstr>XLOOKUP-Search Order</vt:lpstr>
      <vt:lpstr>XLOOKUP-Horizontal</vt:lpstr>
      <vt:lpstr>XLOOKUP with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 Sadashiva</dc:creator>
  <cp:lastModifiedBy>Sowjanya Sadashiva</cp:lastModifiedBy>
  <dcterms:created xsi:type="dcterms:W3CDTF">2023-07-25T16:12:00Z</dcterms:created>
  <dcterms:modified xsi:type="dcterms:W3CDTF">2023-07-25T17:22:05Z</dcterms:modified>
</cp:coreProperties>
</file>